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pivotTables/pivotTable2.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pivotTables/pivotTable3.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hidePivotFieldList="1"/>
  <xr:revisionPtr revIDLastSave="0" documentId="13_ncr:1_{992811DF-E938-41CF-8662-0A429216C9EF}" xr6:coauthVersionLast="47" xr6:coauthVersionMax="47" xr10:uidLastSave="{00000000-0000-0000-0000-000000000000}"/>
  <bookViews>
    <workbookView xWindow="-108" yWindow="-108" windowWidth="23256" windowHeight="12456" xr2:uid="{00000000-000D-0000-FFFF-FFFF00000000}"/>
  </bookViews>
  <sheets>
    <sheet name="CONTENTS" sheetId="12" r:id="rId1"/>
    <sheet name="Customer Names" sheetId="3" r:id="rId2"/>
    <sheet name="Medical Examinations" sheetId="2" r:id="rId3"/>
    <sheet name="Hospitalisation Details" sheetId="1" r:id="rId4"/>
    <sheet name="Data Analysis-VLOOKUP" sheetId="4" r:id="rId5"/>
    <sheet name="DASH BOARD" sheetId="11" r:id="rId6"/>
    <sheet name="Sheet 1" sheetId="5" r:id="rId7"/>
    <sheet name="Sheet 2" sheetId="6" r:id="rId8"/>
    <sheet name="Sheet 3" sheetId="7" r:id="rId9"/>
    <sheet name="Sheet 4" sheetId="8" r:id="rId10"/>
    <sheet name="Sheet 5" sheetId="10" r:id="rId11"/>
    <sheet name="Sheet 6" sheetId="9" r:id="rId12"/>
  </sheets>
  <definedNames>
    <definedName name="_xlnm._FilterDatabase" localSheetId="1" hidden="1">'Customer Names'!$E$1:$G$2336</definedName>
    <definedName name="_xlnm._FilterDatabase" localSheetId="4" hidden="1">'Data Analysis-VLOOKUP'!$A$1:$Q$2336</definedName>
    <definedName name="_xlnm._FilterDatabase" localSheetId="3" hidden="1">'Hospitalisation Details'!$A$1:$I$2344</definedName>
    <definedName name="_xlnm._FilterDatabase" localSheetId="2" hidden="1">'Medical Examinations'!$A$1:$H$2336</definedName>
    <definedName name="Slicer_Age">#N/A</definedName>
    <definedName name="Slicer_Any_Transplants">#N/A</definedName>
    <definedName name="Slicer_Diabetes_Status">#N/A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6" i="1" l="1"/>
  <c r="W7" i="1"/>
  <c r="W6" i="1"/>
  <c r="W5" i="1"/>
  <c r="W4" i="1"/>
  <c r="B2" i="4"/>
  <c r="W14" i="1"/>
  <c r="K2" i="2" a="1"/>
  <c r="W393" i="1"/>
  <c r="K2" i="1" a="1"/>
  <c r="L2" i="1" a="1"/>
  <c r="L2" i="1" s="1"/>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3" i="4"/>
  <c r="B4" i="4"/>
  <c r="B5" i="4"/>
  <c r="B6" i="4"/>
  <c r="B7" i="4"/>
  <c r="B8" i="4"/>
  <c r="B9" i="4"/>
  <c r="A2" i="4"/>
  <c r="K2" i="4" s="1"/>
  <c r="A15" i="4"/>
  <c r="E15" i="4" s="1"/>
  <c r="A16" i="4"/>
  <c r="E16" i="4" s="1"/>
  <c r="A17" i="4"/>
  <c r="A18" i="4"/>
  <c r="A19" i="4"/>
  <c r="A20" i="4"/>
  <c r="A21" i="4"/>
  <c r="A22" i="4"/>
  <c r="A23" i="4"/>
  <c r="E23" i="4" s="1"/>
  <c r="A24" i="4"/>
  <c r="E24" i="4" s="1"/>
  <c r="A25" i="4"/>
  <c r="A26" i="4"/>
  <c r="E26" i="4" s="1"/>
  <c r="A27" i="4"/>
  <c r="E27" i="4" s="1"/>
  <c r="A28" i="4"/>
  <c r="E28" i="4" s="1"/>
  <c r="A29" i="4"/>
  <c r="E29" i="4" s="1"/>
  <c r="A30" i="4"/>
  <c r="E30" i="4" s="1"/>
  <c r="A31" i="4"/>
  <c r="I31" i="4" s="1"/>
  <c r="A32" i="4"/>
  <c r="A33" i="4"/>
  <c r="A34" i="4"/>
  <c r="E34" i="4" s="1"/>
  <c r="A35" i="4"/>
  <c r="E35" i="4" s="1"/>
  <c r="A36" i="4"/>
  <c r="A37" i="4"/>
  <c r="A38" i="4"/>
  <c r="E38" i="4" s="1"/>
  <c r="A39" i="4"/>
  <c r="E39" i="4" s="1"/>
  <c r="A40" i="4"/>
  <c r="E40" i="4" s="1"/>
  <c r="A41" i="4"/>
  <c r="E41" i="4" s="1"/>
  <c r="A42" i="4"/>
  <c r="E42" i="4" s="1"/>
  <c r="A43" i="4"/>
  <c r="A44" i="4"/>
  <c r="E44" i="4" s="1"/>
  <c r="A45" i="4"/>
  <c r="E45" i="4" s="1"/>
  <c r="A46" i="4"/>
  <c r="E46" i="4" s="1"/>
  <c r="A47" i="4"/>
  <c r="A48" i="4"/>
  <c r="E48" i="4" s="1"/>
  <c r="A49" i="4"/>
  <c r="E49" i="4" s="1"/>
  <c r="A50" i="4"/>
  <c r="E50" i="4" s="1"/>
  <c r="A51" i="4"/>
  <c r="E51" i="4" s="1"/>
  <c r="A52" i="4"/>
  <c r="E52" i="4" s="1"/>
  <c r="A53" i="4"/>
  <c r="E53" i="4" s="1"/>
  <c r="A54" i="4"/>
  <c r="E54" i="4" s="1"/>
  <c r="A55" i="4"/>
  <c r="E55" i="4" s="1"/>
  <c r="A56" i="4"/>
  <c r="E56" i="4" s="1"/>
  <c r="A57" i="4"/>
  <c r="E57" i="4" s="1"/>
  <c r="A58" i="4"/>
  <c r="E58" i="4" s="1"/>
  <c r="A59" i="4"/>
  <c r="E59" i="4" s="1"/>
  <c r="A60" i="4"/>
  <c r="E60" i="4" s="1"/>
  <c r="A61" i="4"/>
  <c r="E61" i="4" s="1"/>
  <c r="A62" i="4"/>
  <c r="A63" i="4"/>
  <c r="A64" i="4"/>
  <c r="A65" i="4"/>
  <c r="E65" i="4" s="1"/>
  <c r="A66" i="4"/>
  <c r="E66" i="4" s="1"/>
  <c r="A67" i="4"/>
  <c r="A68" i="4"/>
  <c r="E68" i="4" s="1"/>
  <c r="A69" i="4"/>
  <c r="E69" i="4" s="1"/>
  <c r="A70" i="4"/>
  <c r="E70" i="4" s="1"/>
  <c r="A71" i="4"/>
  <c r="E71" i="4" s="1"/>
  <c r="A72" i="4"/>
  <c r="E72" i="4" s="1"/>
  <c r="A73" i="4"/>
  <c r="A74" i="4"/>
  <c r="E74" i="4" s="1"/>
  <c r="A75" i="4"/>
  <c r="E75" i="4" s="1"/>
  <c r="A76" i="4"/>
  <c r="E76" i="4" s="1"/>
  <c r="A77" i="4"/>
  <c r="E77" i="4" s="1"/>
  <c r="A78" i="4"/>
  <c r="A79" i="4"/>
  <c r="A80" i="4"/>
  <c r="E80" i="4" s="1"/>
  <c r="A81" i="4"/>
  <c r="E81" i="4" s="1"/>
  <c r="A82" i="4"/>
  <c r="E82" i="4" s="1"/>
  <c r="A83" i="4"/>
  <c r="E83" i="4" s="1"/>
  <c r="A84" i="4"/>
  <c r="E84" i="4" s="1"/>
  <c r="A85" i="4"/>
  <c r="A86" i="4"/>
  <c r="E86" i="4" s="1"/>
  <c r="A87" i="4"/>
  <c r="E87" i="4" s="1"/>
  <c r="A88" i="4"/>
  <c r="E88" i="4" s="1"/>
  <c r="A89" i="4"/>
  <c r="E89" i="4" s="1"/>
  <c r="A90" i="4"/>
  <c r="A91" i="4"/>
  <c r="A92" i="4"/>
  <c r="A93" i="4"/>
  <c r="E93" i="4" s="1"/>
  <c r="A94" i="4"/>
  <c r="E94" i="4" s="1"/>
  <c r="A95" i="4"/>
  <c r="E95" i="4" s="1"/>
  <c r="A96" i="4"/>
  <c r="E96" i="4" s="1"/>
  <c r="A97" i="4"/>
  <c r="E97" i="4" s="1"/>
  <c r="A98" i="4"/>
  <c r="E98" i="4" s="1"/>
  <c r="A99" i="4"/>
  <c r="E99" i="4" s="1"/>
  <c r="A100" i="4"/>
  <c r="E100" i="4" s="1"/>
  <c r="A101" i="4"/>
  <c r="A102" i="4"/>
  <c r="A103" i="4"/>
  <c r="A104" i="4"/>
  <c r="E104" i="4" s="1"/>
  <c r="A105" i="4"/>
  <c r="A106" i="4"/>
  <c r="E106" i="4" s="1"/>
  <c r="A107" i="4"/>
  <c r="E107" i="4" s="1"/>
  <c r="A108" i="4"/>
  <c r="E108" i="4" s="1"/>
  <c r="A109" i="4"/>
  <c r="E109" i="4" s="1"/>
  <c r="A110" i="4"/>
  <c r="E110" i="4" s="1"/>
  <c r="A111" i="4"/>
  <c r="E111" i="4" s="1"/>
  <c r="A112" i="4"/>
  <c r="E112" i="4" s="1"/>
  <c r="A113" i="4"/>
  <c r="E113" i="4" s="1"/>
  <c r="A114" i="4"/>
  <c r="E114" i="4" s="1"/>
  <c r="A115" i="4"/>
  <c r="A116" i="4"/>
  <c r="E116" i="4" s="1"/>
  <c r="A117" i="4"/>
  <c r="E117" i="4" s="1"/>
  <c r="A118" i="4"/>
  <c r="E118" i="4" s="1"/>
  <c r="A119" i="4"/>
  <c r="A120" i="4"/>
  <c r="A121" i="4"/>
  <c r="E121" i="4" s="1"/>
  <c r="A122" i="4"/>
  <c r="E122" i="4" s="1"/>
  <c r="A123" i="4"/>
  <c r="E123" i="4" s="1"/>
  <c r="A124" i="4"/>
  <c r="A125" i="4"/>
  <c r="E125" i="4" s="1"/>
  <c r="A126" i="4"/>
  <c r="A127" i="4"/>
  <c r="I127" i="4" s="1"/>
  <c r="A128" i="4"/>
  <c r="E128" i="4" s="1"/>
  <c r="A129" i="4"/>
  <c r="E129" i="4" s="1"/>
  <c r="A130" i="4"/>
  <c r="E130" i="4" s="1"/>
  <c r="A131" i="4"/>
  <c r="E131" i="4" s="1"/>
  <c r="A132" i="4"/>
  <c r="E132" i="4" s="1"/>
  <c r="A133" i="4"/>
  <c r="A134" i="4"/>
  <c r="E134" i="4" s="1"/>
  <c r="A135" i="4"/>
  <c r="E135" i="4" s="1"/>
  <c r="A136" i="4"/>
  <c r="E136" i="4" s="1"/>
  <c r="A137" i="4"/>
  <c r="E137" i="4" s="1"/>
  <c r="A138" i="4"/>
  <c r="E138" i="4" s="1"/>
  <c r="A139" i="4"/>
  <c r="E139" i="4" s="1"/>
  <c r="A140" i="4"/>
  <c r="E140" i="4" s="1"/>
  <c r="A141" i="4"/>
  <c r="E141" i="4" s="1"/>
  <c r="A142" i="4"/>
  <c r="E142" i="4" s="1"/>
  <c r="A143" i="4"/>
  <c r="E143" i="4" s="1"/>
  <c r="A144" i="4"/>
  <c r="E144" i="4" s="1"/>
  <c r="A145" i="4"/>
  <c r="E145" i="4" s="1"/>
  <c r="A146" i="4"/>
  <c r="E146" i="4" s="1"/>
  <c r="A147" i="4"/>
  <c r="E147" i="4" s="1"/>
  <c r="A148" i="4"/>
  <c r="A149" i="4"/>
  <c r="E149" i="4" s="1"/>
  <c r="A150" i="4"/>
  <c r="E150" i="4" s="1"/>
  <c r="A151" i="4"/>
  <c r="E151" i="4" s="1"/>
  <c r="A152" i="4"/>
  <c r="A153" i="4"/>
  <c r="A154" i="4"/>
  <c r="E154" i="4" s="1"/>
  <c r="A155" i="4"/>
  <c r="E155" i="4" s="1"/>
  <c r="A156" i="4"/>
  <c r="A157" i="4"/>
  <c r="A158" i="4"/>
  <c r="E158" i="4" s="1"/>
  <c r="A159" i="4"/>
  <c r="E159" i="4" s="1"/>
  <c r="A160" i="4"/>
  <c r="E160" i="4" s="1"/>
  <c r="A161" i="4"/>
  <c r="A162" i="4"/>
  <c r="E162" i="4" s="1"/>
  <c r="A163" i="4"/>
  <c r="A164" i="4"/>
  <c r="A165" i="4"/>
  <c r="E165" i="4" s="1"/>
  <c r="A166" i="4"/>
  <c r="E166" i="4" s="1"/>
  <c r="A167" i="4"/>
  <c r="E167" i="4" s="1"/>
  <c r="A168" i="4"/>
  <c r="E168" i="4" s="1"/>
  <c r="A169" i="4"/>
  <c r="E169" i="4" s="1"/>
  <c r="A170" i="4"/>
  <c r="E170" i="4" s="1"/>
  <c r="A171" i="4"/>
  <c r="E171" i="4" s="1"/>
  <c r="A172" i="4"/>
  <c r="A173" i="4"/>
  <c r="E173" i="4" s="1"/>
  <c r="A174" i="4"/>
  <c r="E174" i="4" s="1"/>
  <c r="A175" i="4"/>
  <c r="E175" i="4" s="1"/>
  <c r="A176" i="4"/>
  <c r="E176" i="4" s="1"/>
  <c r="A177" i="4"/>
  <c r="A178" i="4"/>
  <c r="E178" i="4" s="1"/>
  <c r="A179" i="4"/>
  <c r="E179" i="4" s="1"/>
  <c r="A180" i="4"/>
  <c r="E180" i="4" s="1"/>
  <c r="A181" i="4"/>
  <c r="A182" i="4"/>
  <c r="A183" i="4"/>
  <c r="A184" i="4"/>
  <c r="A185" i="4"/>
  <c r="A186" i="4"/>
  <c r="E186" i="4" s="1"/>
  <c r="A187" i="4"/>
  <c r="E187" i="4" s="1"/>
  <c r="A188" i="4"/>
  <c r="E188" i="4" s="1"/>
  <c r="A189" i="4"/>
  <c r="E189" i="4" s="1"/>
  <c r="A190" i="4"/>
  <c r="E190" i="4" s="1"/>
  <c r="A191" i="4"/>
  <c r="E191" i="4" s="1"/>
  <c r="A192" i="4"/>
  <c r="E192" i="4" s="1"/>
  <c r="A193" i="4"/>
  <c r="E193" i="4" s="1"/>
  <c r="A194" i="4"/>
  <c r="A195" i="4"/>
  <c r="E195" i="4" s="1"/>
  <c r="A196" i="4"/>
  <c r="E196" i="4" s="1"/>
  <c r="A197" i="4"/>
  <c r="E197" i="4" s="1"/>
  <c r="A198" i="4"/>
  <c r="E198" i="4" s="1"/>
  <c r="A199" i="4"/>
  <c r="E199" i="4" s="1"/>
  <c r="A200" i="4"/>
  <c r="E200" i="4" s="1"/>
  <c r="A201" i="4"/>
  <c r="A202" i="4"/>
  <c r="A203" i="4"/>
  <c r="E203" i="4" s="1"/>
  <c r="A204" i="4"/>
  <c r="E204" i="4" s="1"/>
  <c r="A205" i="4"/>
  <c r="E205" i="4" s="1"/>
  <c r="A206" i="4"/>
  <c r="A207" i="4"/>
  <c r="A208" i="4"/>
  <c r="A209" i="4"/>
  <c r="E209" i="4" s="1"/>
  <c r="A210" i="4"/>
  <c r="E210" i="4" s="1"/>
  <c r="A211" i="4"/>
  <c r="E211" i="4" s="1"/>
  <c r="A212" i="4"/>
  <c r="E212" i="4" s="1"/>
  <c r="A213" i="4"/>
  <c r="E213" i="4" s="1"/>
  <c r="A214" i="4"/>
  <c r="E214" i="4" s="1"/>
  <c r="A215" i="4"/>
  <c r="E215" i="4" s="1"/>
  <c r="A216" i="4"/>
  <c r="E216" i="4" s="1"/>
  <c r="A217" i="4"/>
  <c r="E217" i="4" s="1"/>
  <c r="A218" i="4"/>
  <c r="E218" i="4" s="1"/>
  <c r="A219" i="4"/>
  <c r="A220" i="4"/>
  <c r="E220" i="4" s="1"/>
  <c r="A221" i="4"/>
  <c r="A222" i="4"/>
  <c r="E222" i="4" s="1"/>
  <c r="A223" i="4"/>
  <c r="E223" i="4" s="1"/>
  <c r="A224" i="4"/>
  <c r="E224" i="4" s="1"/>
  <c r="A225" i="4"/>
  <c r="A226" i="4"/>
  <c r="E226" i="4" s="1"/>
  <c r="A227" i="4"/>
  <c r="E227" i="4" s="1"/>
  <c r="A228" i="4"/>
  <c r="A229" i="4"/>
  <c r="A230" i="4"/>
  <c r="E230" i="4" s="1"/>
  <c r="A231" i="4"/>
  <c r="E231" i="4" s="1"/>
  <c r="A232" i="4"/>
  <c r="E232" i="4" s="1"/>
  <c r="A233" i="4"/>
  <c r="E233" i="4" s="1"/>
  <c r="A234" i="4"/>
  <c r="A235" i="4"/>
  <c r="E235" i="4" s="1"/>
  <c r="A236" i="4"/>
  <c r="A237" i="4"/>
  <c r="E237" i="4" s="1"/>
  <c r="A238" i="4"/>
  <c r="A239" i="4"/>
  <c r="E239" i="4" s="1"/>
  <c r="A240" i="4"/>
  <c r="E240" i="4" s="1"/>
  <c r="A241" i="4"/>
  <c r="E241" i="4" s="1"/>
  <c r="A242" i="4"/>
  <c r="E242" i="4" s="1"/>
  <c r="A243" i="4"/>
  <c r="E243" i="4" s="1"/>
  <c r="A244" i="4"/>
  <c r="E244" i="4" s="1"/>
  <c r="A245" i="4"/>
  <c r="A246" i="4"/>
  <c r="E246" i="4" s="1"/>
  <c r="A247" i="4"/>
  <c r="A248" i="4"/>
  <c r="E248" i="4" s="1"/>
  <c r="A249" i="4"/>
  <c r="E249" i="4" s="1"/>
  <c r="A250" i="4"/>
  <c r="E250" i="4" s="1"/>
  <c r="A251" i="4"/>
  <c r="E251" i="4" s="1"/>
  <c r="A252" i="4"/>
  <c r="A253" i="4"/>
  <c r="E253" i="4" s="1"/>
  <c r="A254" i="4"/>
  <c r="E254" i="4" s="1"/>
  <c r="A255" i="4"/>
  <c r="E255" i="4" s="1"/>
  <c r="A256" i="4"/>
  <c r="E256" i="4" s="1"/>
  <c r="A257" i="4"/>
  <c r="E257" i="4" s="1"/>
  <c r="A258" i="4"/>
  <c r="E258" i="4" s="1"/>
  <c r="A259" i="4"/>
  <c r="E259" i="4" s="1"/>
  <c r="A260" i="4"/>
  <c r="A261" i="4"/>
  <c r="A262" i="4"/>
  <c r="A263" i="4"/>
  <c r="E263" i="4" s="1"/>
  <c r="A264" i="4"/>
  <c r="E264" i="4" s="1"/>
  <c r="A265" i="4"/>
  <c r="A266" i="4"/>
  <c r="E266" i="4" s="1"/>
  <c r="A267" i="4"/>
  <c r="A268" i="4"/>
  <c r="E268" i="4" s="1"/>
  <c r="A269" i="4"/>
  <c r="E269" i="4" s="1"/>
  <c r="A270" i="4"/>
  <c r="E270" i="4" s="1"/>
  <c r="A271" i="4"/>
  <c r="A272" i="4"/>
  <c r="E272" i="4" s="1"/>
  <c r="A273" i="4"/>
  <c r="E273" i="4" s="1"/>
  <c r="A274" i="4"/>
  <c r="E274" i="4" s="1"/>
  <c r="A275" i="4"/>
  <c r="E275" i="4" s="1"/>
  <c r="A276" i="4"/>
  <c r="A277" i="4"/>
  <c r="A278" i="4"/>
  <c r="E278" i="4" s="1"/>
  <c r="A279" i="4"/>
  <c r="A280" i="4"/>
  <c r="E280" i="4" s="1"/>
  <c r="A281" i="4"/>
  <c r="E281" i="4" s="1"/>
  <c r="A282" i="4"/>
  <c r="E282" i="4" s="1"/>
  <c r="A283" i="4"/>
  <c r="A284" i="4"/>
  <c r="E284" i="4" s="1"/>
  <c r="A285" i="4"/>
  <c r="E285" i="4" s="1"/>
  <c r="A286" i="4"/>
  <c r="E286" i="4" s="1"/>
  <c r="A287" i="4"/>
  <c r="A288" i="4"/>
  <c r="A289" i="4"/>
  <c r="E289" i="4" s="1"/>
  <c r="A290" i="4"/>
  <c r="E290" i="4" s="1"/>
  <c r="A291" i="4"/>
  <c r="A292" i="4"/>
  <c r="A293" i="4"/>
  <c r="E293" i="4" s="1"/>
  <c r="A294" i="4"/>
  <c r="E294" i="4" s="1"/>
  <c r="A295" i="4"/>
  <c r="E295" i="4" s="1"/>
  <c r="A296" i="4"/>
  <c r="E296" i="4" s="1"/>
  <c r="A297" i="4"/>
  <c r="E297" i="4" s="1"/>
  <c r="A298" i="4"/>
  <c r="E298" i="4" s="1"/>
  <c r="A299" i="4"/>
  <c r="E299" i="4" s="1"/>
  <c r="A300" i="4"/>
  <c r="E300" i="4" s="1"/>
  <c r="A301" i="4"/>
  <c r="A302" i="4"/>
  <c r="E302" i="4" s="1"/>
  <c r="A303" i="4"/>
  <c r="A304" i="4"/>
  <c r="E304" i="4" s="1"/>
  <c r="A305" i="4"/>
  <c r="E305" i="4" s="1"/>
  <c r="A306" i="4"/>
  <c r="E306" i="4" s="1"/>
  <c r="A307" i="4"/>
  <c r="E307" i="4" s="1"/>
  <c r="A308" i="4"/>
  <c r="E308" i="4" s="1"/>
  <c r="A309" i="4"/>
  <c r="E309" i="4" s="1"/>
  <c r="A310" i="4"/>
  <c r="A311" i="4"/>
  <c r="A312" i="4"/>
  <c r="A313" i="4"/>
  <c r="E313" i="4" s="1"/>
  <c r="A314" i="4"/>
  <c r="E314" i="4" s="1"/>
  <c r="A315" i="4"/>
  <c r="E315" i="4" s="1"/>
  <c r="A316" i="4"/>
  <c r="E316" i="4" s="1"/>
  <c r="A317" i="4"/>
  <c r="E317" i="4" s="1"/>
  <c r="A318" i="4"/>
  <c r="E318" i="4" s="1"/>
  <c r="A319" i="4"/>
  <c r="E319" i="4" s="1"/>
  <c r="A320" i="4"/>
  <c r="E320" i="4" s="1"/>
  <c r="A321" i="4"/>
  <c r="E321" i="4" s="1"/>
  <c r="A322" i="4"/>
  <c r="E322" i="4" s="1"/>
  <c r="A323" i="4"/>
  <c r="E323" i="4" s="1"/>
  <c r="A324" i="4"/>
  <c r="A325" i="4"/>
  <c r="E325" i="4" s="1"/>
  <c r="A326" i="4"/>
  <c r="A327" i="4"/>
  <c r="I327" i="4" s="1"/>
  <c r="A328" i="4"/>
  <c r="E328" i="4" s="1"/>
  <c r="A329" i="4"/>
  <c r="A330" i="4"/>
  <c r="E330" i="4" s="1"/>
  <c r="A331" i="4"/>
  <c r="E331" i="4" s="1"/>
  <c r="A332" i="4"/>
  <c r="A333" i="4"/>
  <c r="E333" i="4" s="1"/>
  <c r="A334" i="4"/>
  <c r="E334" i="4" s="1"/>
  <c r="A335" i="4"/>
  <c r="E335" i="4" s="1"/>
  <c r="A336" i="4"/>
  <c r="E336" i="4" s="1"/>
  <c r="A337" i="4"/>
  <c r="E337" i="4" s="1"/>
  <c r="A338" i="4"/>
  <c r="E338" i="4" s="1"/>
  <c r="A339" i="4"/>
  <c r="E339" i="4" s="1"/>
  <c r="A340" i="4"/>
  <c r="E340" i="4" s="1"/>
  <c r="A341" i="4"/>
  <c r="E341" i="4" s="1"/>
  <c r="A342" i="4"/>
  <c r="A343" i="4"/>
  <c r="E343" i="4" s="1"/>
  <c r="A344" i="4"/>
  <c r="E344" i="4" s="1"/>
  <c r="A345" i="4"/>
  <c r="E345" i="4" s="1"/>
  <c r="A346" i="4"/>
  <c r="E346" i="4" s="1"/>
  <c r="A347" i="4"/>
  <c r="A348" i="4"/>
  <c r="E348" i="4" s="1"/>
  <c r="A349" i="4"/>
  <c r="E349" i="4" s="1"/>
  <c r="A350" i="4"/>
  <c r="E350" i="4" s="1"/>
  <c r="A351" i="4"/>
  <c r="A352" i="4"/>
  <c r="E352" i="4" s="1"/>
  <c r="A353" i="4"/>
  <c r="E353" i="4" s="1"/>
  <c r="A354" i="4"/>
  <c r="E354" i="4" s="1"/>
  <c r="A355" i="4"/>
  <c r="A356" i="4"/>
  <c r="E356" i="4" s="1"/>
  <c r="A357" i="4"/>
  <c r="A358" i="4"/>
  <c r="E358" i="4" s="1"/>
  <c r="A359" i="4"/>
  <c r="E359" i="4" s="1"/>
  <c r="A360" i="4"/>
  <c r="E360" i="4" s="1"/>
  <c r="A361" i="4"/>
  <c r="E361" i="4" s="1"/>
  <c r="A362" i="4"/>
  <c r="E362" i="4" s="1"/>
  <c r="A363" i="4"/>
  <c r="A364" i="4"/>
  <c r="E364" i="4" s="1"/>
  <c r="A365" i="4"/>
  <c r="A366" i="4"/>
  <c r="A367" i="4"/>
  <c r="A368" i="4"/>
  <c r="E368" i="4" s="1"/>
  <c r="A369" i="4"/>
  <c r="E369" i="4" s="1"/>
  <c r="A370" i="4"/>
  <c r="E370" i="4" s="1"/>
  <c r="A371" i="4"/>
  <c r="E371" i="4" s="1"/>
  <c r="A372" i="4"/>
  <c r="E372" i="4" s="1"/>
  <c r="A373" i="4"/>
  <c r="E373" i="4" s="1"/>
  <c r="A374" i="4"/>
  <c r="E374" i="4" s="1"/>
  <c r="A375" i="4"/>
  <c r="A376" i="4"/>
  <c r="A377" i="4"/>
  <c r="E377" i="4" s="1"/>
  <c r="A378" i="4"/>
  <c r="E378" i="4" s="1"/>
  <c r="A379" i="4"/>
  <c r="E379" i="4" s="1"/>
  <c r="A380" i="4"/>
  <c r="E380" i="4" s="1"/>
  <c r="A381" i="4"/>
  <c r="A382" i="4"/>
  <c r="A383" i="4"/>
  <c r="E383" i="4" s="1"/>
  <c r="A384" i="4"/>
  <c r="E384" i="4" s="1"/>
  <c r="A385" i="4"/>
  <c r="E385" i="4" s="1"/>
  <c r="A386" i="4"/>
  <c r="E386" i="4" s="1"/>
  <c r="A387" i="4"/>
  <c r="E387" i="4" s="1"/>
  <c r="A388" i="4"/>
  <c r="E388" i="4" s="1"/>
  <c r="A389" i="4"/>
  <c r="E389" i="4" s="1"/>
  <c r="A390" i="4"/>
  <c r="E390" i="4" s="1"/>
  <c r="A391" i="4"/>
  <c r="A392" i="4"/>
  <c r="E392" i="4" s="1"/>
  <c r="A393" i="4"/>
  <c r="E393" i="4" s="1"/>
  <c r="A394" i="4"/>
  <c r="E394" i="4" s="1"/>
  <c r="A395" i="4"/>
  <c r="A396" i="4"/>
  <c r="E396" i="4" s="1"/>
  <c r="A397" i="4"/>
  <c r="E397" i="4" s="1"/>
  <c r="A398" i="4"/>
  <c r="A399" i="4"/>
  <c r="E399" i="4" s="1"/>
  <c r="A400" i="4"/>
  <c r="E400" i="4" s="1"/>
  <c r="A401" i="4"/>
  <c r="A402" i="4"/>
  <c r="E402" i="4" s="1"/>
  <c r="A403" i="4"/>
  <c r="A404" i="4"/>
  <c r="A405" i="4"/>
  <c r="A406" i="4"/>
  <c r="A407" i="4"/>
  <c r="A408" i="4"/>
  <c r="E408" i="4" s="1"/>
  <c r="A409" i="4"/>
  <c r="E409" i="4" s="1"/>
  <c r="A410" i="4"/>
  <c r="E410" i="4" s="1"/>
  <c r="A411" i="4"/>
  <c r="A412" i="4"/>
  <c r="E412" i="4" s="1"/>
  <c r="A413" i="4"/>
  <c r="E413" i="4" s="1"/>
  <c r="A414" i="4"/>
  <c r="A415" i="4"/>
  <c r="E415" i="4" s="1"/>
  <c r="A416" i="4"/>
  <c r="E416" i="4" s="1"/>
  <c r="A417" i="4"/>
  <c r="A418" i="4"/>
  <c r="E418" i="4" s="1"/>
  <c r="A419" i="4"/>
  <c r="E419" i="4" s="1"/>
  <c r="A420" i="4"/>
  <c r="A421" i="4"/>
  <c r="A422" i="4"/>
  <c r="A423" i="4"/>
  <c r="E423" i="4" s="1"/>
  <c r="A424" i="4"/>
  <c r="E424" i="4" s="1"/>
  <c r="A425" i="4"/>
  <c r="A426" i="4"/>
  <c r="A427" i="4"/>
  <c r="E427" i="4" s="1"/>
  <c r="A428" i="4"/>
  <c r="E428" i="4" s="1"/>
  <c r="A429" i="4"/>
  <c r="E429" i="4" s="1"/>
  <c r="A430" i="4"/>
  <c r="E430" i="4" s="1"/>
  <c r="A431" i="4"/>
  <c r="E431" i="4" s="1"/>
  <c r="A432" i="4"/>
  <c r="E432" i="4" s="1"/>
  <c r="A433" i="4"/>
  <c r="E433" i="4" s="1"/>
  <c r="A434" i="4"/>
  <c r="E434" i="4" s="1"/>
  <c r="A435" i="4"/>
  <c r="E435" i="4" s="1"/>
  <c r="A436" i="4"/>
  <c r="E436" i="4" s="1"/>
  <c r="A437" i="4"/>
  <c r="E437" i="4" s="1"/>
  <c r="A438" i="4"/>
  <c r="E438" i="4" s="1"/>
  <c r="A439" i="4"/>
  <c r="H439" i="4" s="1"/>
  <c r="A440" i="4"/>
  <c r="E440" i="4" s="1"/>
  <c r="A441" i="4"/>
  <c r="E441" i="4" s="1"/>
  <c r="A442" i="4"/>
  <c r="A443" i="4"/>
  <c r="E443" i="4" s="1"/>
  <c r="A444" i="4"/>
  <c r="E444" i="4" s="1"/>
  <c r="A445" i="4"/>
  <c r="E445" i="4" s="1"/>
  <c r="A446" i="4"/>
  <c r="A447" i="4"/>
  <c r="E447" i="4" s="1"/>
  <c r="A448" i="4"/>
  <c r="E448" i="4" s="1"/>
  <c r="A449" i="4"/>
  <c r="E449" i="4" s="1"/>
  <c r="A450" i="4"/>
  <c r="E450" i="4" s="1"/>
  <c r="A451" i="4"/>
  <c r="A452" i="4"/>
  <c r="E452" i="4" s="1"/>
  <c r="A453" i="4"/>
  <c r="E453" i="4" s="1"/>
  <c r="A454" i="4"/>
  <c r="E454" i="4" s="1"/>
  <c r="A455" i="4"/>
  <c r="E455" i="4" s="1"/>
  <c r="A456" i="4"/>
  <c r="E456" i="4" s="1"/>
  <c r="A457" i="4"/>
  <c r="A458" i="4"/>
  <c r="E458" i="4" s="1"/>
  <c r="A459" i="4"/>
  <c r="E459" i="4" s="1"/>
  <c r="A460" i="4"/>
  <c r="E460" i="4" s="1"/>
  <c r="A461" i="4"/>
  <c r="E461" i="4" s="1"/>
  <c r="A462" i="4"/>
  <c r="A463" i="4"/>
  <c r="E463" i="4" s="1"/>
  <c r="A464" i="4"/>
  <c r="A465" i="4"/>
  <c r="E465" i="4" s="1"/>
  <c r="A466" i="4"/>
  <c r="E466" i="4" s="1"/>
  <c r="A467" i="4"/>
  <c r="E467" i="4" s="1"/>
  <c r="A468" i="4"/>
  <c r="E468" i="4" s="1"/>
  <c r="A469" i="4"/>
  <c r="E469" i="4" s="1"/>
  <c r="A470" i="4"/>
  <c r="E470" i="4" s="1"/>
  <c r="A471" i="4"/>
  <c r="E471" i="4" s="1"/>
  <c r="A472" i="4"/>
  <c r="E472" i="4" s="1"/>
  <c r="A473" i="4"/>
  <c r="E473" i="4" s="1"/>
  <c r="A474" i="4"/>
  <c r="E474" i="4" s="1"/>
  <c r="A475" i="4"/>
  <c r="A476" i="4"/>
  <c r="E476" i="4" s="1"/>
  <c r="A477" i="4"/>
  <c r="E477" i="4" s="1"/>
  <c r="A478" i="4"/>
  <c r="A479" i="4"/>
  <c r="E479" i="4" s="1"/>
  <c r="A480" i="4"/>
  <c r="E480" i="4" s="1"/>
  <c r="A481" i="4"/>
  <c r="E481" i="4" s="1"/>
  <c r="A482" i="4"/>
  <c r="E482" i="4" s="1"/>
  <c r="A483" i="4"/>
  <c r="E483" i="4" s="1"/>
  <c r="A484" i="4"/>
  <c r="A485" i="4"/>
  <c r="E485" i="4" s="1"/>
  <c r="A486" i="4"/>
  <c r="A487" i="4"/>
  <c r="A488" i="4"/>
  <c r="A489" i="4"/>
  <c r="E489" i="4" s="1"/>
  <c r="A490" i="4"/>
  <c r="A491" i="4"/>
  <c r="E491" i="4" s="1"/>
  <c r="A492" i="4"/>
  <c r="E492" i="4" s="1"/>
  <c r="A493" i="4"/>
  <c r="E493" i="4" s="1"/>
  <c r="A494" i="4"/>
  <c r="A495" i="4"/>
  <c r="E495" i="4" s="1"/>
  <c r="A496" i="4"/>
  <c r="E496" i="4" s="1"/>
  <c r="A497" i="4"/>
  <c r="E497" i="4" s="1"/>
  <c r="A498" i="4"/>
  <c r="E498" i="4" s="1"/>
  <c r="A499" i="4"/>
  <c r="E499" i="4" s="1"/>
  <c r="A500" i="4"/>
  <c r="E500" i="4" s="1"/>
  <c r="A501" i="4"/>
  <c r="A502" i="4"/>
  <c r="E502" i="4" s="1"/>
  <c r="A503" i="4"/>
  <c r="A504" i="4"/>
  <c r="A505" i="4"/>
  <c r="E505" i="4" s="1"/>
  <c r="A506" i="4"/>
  <c r="A507" i="4"/>
  <c r="A508" i="4"/>
  <c r="E508" i="4" s="1"/>
  <c r="A509" i="4"/>
  <c r="E509" i="4" s="1"/>
  <c r="A510" i="4"/>
  <c r="A511" i="4"/>
  <c r="A512" i="4"/>
  <c r="E512" i="4" s="1"/>
  <c r="A513" i="4"/>
  <c r="E513" i="4" s="1"/>
  <c r="A514" i="4"/>
  <c r="E514" i="4" s="1"/>
  <c r="A515" i="4"/>
  <c r="E515" i="4" s="1"/>
  <c r="A516" i="4"/>
  <c r="E516" i="4" s="1"/>
  <c r="A517" i="4"/>
  <c r="E517" i="4" s="1"/>
  <c r="A518" i="4"/>
  <c r="A519" i="4"/>
  <c r="A520" i="4"/>
  <c r="A521" i="4"/>
  <c r="A522" i="4"/>
  <c r="E522" i="4" s="1"/>
  <c r="A523" i="4"/>
  <c r="A524" i="4"/>
  <c r="E524" i="4" s="1"/>
  <c r="A525" i="4"/>
  <c r="E525" i="4" s="1"/>
  <c r="A526" i="4"/>
  <c r="E526" i="4" s="1"/>
  <c r="A527" i="4"/>
  <c r="H527" i="4" s="1"/>
  <c r="A528" i="4"/>
  <c r="E528" i="4" s="1"/>
  <c r="A529" i="4"/>
  <c r="E529" i="4" s="1"/>
  <c r="A530" i="4"/>
  <c r="E530" i="4" s="1"/>
  <c r="A531" i="4"/>
  <c r="E531" i="4" s="1"/>
  <c r="A532" i="4"/>
  <c r="E532" i="4" s="1"/>
  <c r="A533" i="4"/>
  <c r="E533" i="4" s="1"/>
  <c r="A534" i="4"/>
  <c r="E534" i="4" s="1"/>
  <c r="A535" i="4"/>
  <c r="E535" i="4" s="1"/>
  <c r="A536" i="4"/>
  <c r="E536" i="4" s="1"/>
  <c r="A537" i="4"/>
  <c r="A538" i="4"/>
  <c r="E538" i="4" s="1"/>
  <c r="A539" i="4"/>
  <c r="E539" i="4" s="1"/>
  <c r="A540" i="4"/>
  <c r="E540" i="4" s="1"/>
  <c r="A541" i="4"/>
  <c r="A542" i="4"/>
  <c r="A543" i="4"/>
  <c r="A544" i="4"/>
  <c r="E544" i="4" s="1"/>
  <c r="A545" i="4"/>
  <c r="E545" i="4" s="1"/>
  <c r="A546" i="4"/>
  <c r="E546" i="4" s="1"/>
  <c r="A547" i="4"/>
  <c r="A548" i="4"/>
  <c r="E548" i="4" s="1"/>
  <c r="A549" i="4"/>
  <c r="E549" i="4" s="1"/>
  <c r="A550" i="4"/>
  <c r="E550" i="4" s="1"/>
  <c r="A551" i="4"/>
  <c r="E551" i="4" s="1"/>
  <c r="A552" i="4"/>
  <c r="A553" i="4"/>
  <c r="A554" i="4"/>
  <c r="E554" i="4" s="1"/>
  <c r="A555" i="4"/>
  <c r="E555" i="4" s="1"/>
  <c r="A556" i="4"/>
  <c r="A557" i="4"/>
  <c r="E557" i="4" s="1"/>
  <c r="A558" i="4"/>
  <c r="E558" i="4" s="1"/>
  <c r="A559" i="4"/>
  <c r="E559" i="4" s="1"/>
  <c r="A560" i="4"/>
  <c r="E560" i="4" s="1"/>
  <c r="A561" i="4"/>
  <c r="E561" i="4" s="1"/>
  <c r="A562" i="4"/>
  <c r="E562" i="4" s="1"/>
  <c r="A563" i="4"/>
  <c r="E563" i="4" s="1"/>
  <c r="A564" i="4"/>
  <c r="E564" i="4" s="1"/>
  <c r="A565" i="4"/>
  <c r="E565" i="4" s="1"/>
  <c r="A566" i="4"/>
  <c r="E566" i="4" s="1"/>
  <c r="A567" i="4"/>
  <c r="E567" i="4" s="1"/>
  <c r="A568" i="4"/>
  <c r="E568" i="4" s="1"/>
  <c r="A569" i="4"/>
  <c r="A570" i="4"/>
  <c r="A571" i="4"/>
  <c r="E571" i="4" s="1"/>
  <c r="A572" i="4"/>
  <c r="E572" i="4" s="1"/>
  <c r="A573" i="4"/>
  <c r="A574" i="4"/>
  <c r="E574" i="4" s="1"/>
  <c r="A575" i="4"/>
  <c r="E575" i="4" s="1"/>
  <c r="A576" i="4"/>
  <c r="E576" i="4" s="1"/>
  <c r="A577" i="4"/>
  <c r="A578" i="4"/>
  <c r="E578" i="4" s="1"/>
  <c r="A579" i="4"/>
  <c r="E579" i="4" s="1"/>
  <c r="A580" i="4"/>
  <c r="E580" i="4" s="1"/>
  <c r="A581" i="4"/>
  <c r="A582" i="4"/>
  <c r="E582" i="4" s="1"/>
  <c r="A583" i="4"/>
  <c r="A584" i="4"/>
  <c r="E584" i="4" s="1"/>
  <c r="A585" i="4"/>
  <c r="E585" i="4" s="1"/>
  <c r="A586" i="4"/>
  <c r="E586" i="4" s="1"/>
  <c r="A587" i="4"/>
  <c r="E587" i="4" s="1"/>
  <c r="A588" i="4"/>
  <c r="E588" i="4" s="1"/>
  <c r="A589" i="4"/>
  <c r="E589" i="4" s="1"/>
  <c r="A590" i="4"/>
  <c r="E590" i="4" s="1"/>
  <c r="A591" i="4"/>
  <c r="E591" i="4" s="1"/>
  <c r="A592" i="4"/>
  <c r="E592" i="4" s="1"/>
  <c r="A593" i="4"/>
  <c r="A594" i="4"/>
  <c r="E594" i="4" s="1"/>
  <c r="A595" i="4"/>
  <c r="E595" i="4" s="1"/>
  <c r="A596" i="4"/>
  <c r="E596" i="4" s="1"/>
  <c r="A597" i="4"/>
  <c r="A598" i="4"/>
  <c r="E598" i="4" s="1"/>
  <c r="A599" i="4"/>
  <c r="E599" i="4" s="1"/>
  <c r="A600" i="4"/>
  <c r="E600" i="4" s="1"/>
  <c r="A601" i="4"/>
  <c r="E601" i="4" s="1"/>
  <c r="A602" i="4"/>
  <c r="E602" i="4" s="1"/>
  <c r="A603" i="4"/>
  <c r="A604" i="4"/>
  <c r="E604" i="4" s="1"/>
  <c r="A605" i="4"/>
  <c r="A606" i="4"/>
  <c r="E606" i="4" s="1"/>
  <c r="A607" i="4"/>
  <c r="E607" i="4" s="1"/>
  <c r="A608" i="4"/>
  <c r="E608" i="4" s="1"/>
  <c r="A609" i="4"/>
  <c r="A610" i="4"/>
  <c r="A611" i="4"/>
  <c r="A612" i="4"/>
  <c r="E612" i="4" s="1"/>
  <c r="A613" i="4"/>
  <c r="A614" i="4"/>
  <c r="A615" i="4"/>
  <c r="E615" i="4" s="1"/>
  <c r="A616" i="4"/>
  <c r="E616" i="4" s="1"/>
  <c r="A617" i="4"/>
  <c r="A618" i="4"/>
  <c r="E618" i="4" s="1"/>
  <c r="A619" i="4"/>
  <c r="E619" i="4" s="1"/>
  <c r="A620" i="4"/>
  <c r="A621" i="4"/>
  <c r="E621" i="4" s="1"/>
  <c r="A622" i="4"/>
  <c r="A623" i="4"/>
  <c r="E623" i="4" s="1"/>
  <c r="A624" i="4"/>
  <c r="E624" i="4" s="1"/>
  <c r="A625" i="4"/>
  <c r="E625" i="4" s="1"/>
  <c r="A626" i="4"/>
  <c r="E626" i="4" s="1"/>
  <c r="A627" i="4"/>
  <c r="E627" i="4" s="1"/>
  <c r="A628" i="4"/>
  <c r="E628" i="4" s="1"/>
  <c r="A629" i="4"/>
  <c r="E629" i="4" s="1"/>
  <c r="A630" i="4"/>
  <c r="E630" i="4" s="1"/>
  <c r="A631" i="4"/>
  <c r="J631" i="4" s="1"/>
  <c r="A632" i="4"/>
  <c r="E632" i="4" s="1"/>
  <c r="A633" i="4"/>
  <c r="E633" i="4" s="1"/>
  <c r="A634" i="4"/>
  <c r="E634" i="4" s="1"/>
  <c r="A635" i="4"/>
  <c r="A636" i="4"/>
  <c r="E636" i="4" s="1"/>
  <c r="A637" i="4"/>
  <c r="E637" i="4" s="1"/>
  <c r="A638" i="4"/>
  <c r="E638" i="4" s="1"/>
  <c r="A639" i="4"/>
  <c r="A640" i="4"/>
  <c r="E640" i="4" s="1"/>
  <c r="A641" i="4"/>
  <c r="E641" i="4" s="1"/>
  <c r="A642" i="4"/>
  <c r="E642" i="4" s="1"/>
  <c r="A643" i="4"/>
  <c r="E643" i="4" s="1"/>
  <c r="A644" i="4"/>
  <c r="A645" i="4"/>
  <c r="E645" i="4" s="1"/>
  <c r="A646" i="4"/>
  <c r="E646" i="4" s="1"/>
  <c r="A647" i="4"/>
  <c r="E647" i="4" s="1"/>
  <c r="A648" i="4"/>
  <c r="E648" i="4" s="1"/>
  <c r="A649" i="4"/>
  <c r="E649" i="4" s="1"/>
  <c r="A650" i="4"/>
  <c r="E650" i="4" s="1"/>
  <c r="A651" i="4"/>
  <c r="E651" i="4" s="1"/>
  <c r="A652" i="4"/>
  <c r="E652" i="4" s="1"/>
  <c r="A653" i="4"/>
  <c r="E653" i="4" s="1"/>
  <c r="A654" i="4"/>
  <c r="A655" i="4"/>
  <c r="E655" i="4" s="1"/>
  <c r="A656" i="4"/>
  <c r="A657" i="4"/>
  <c r="E657" i="4" s="1"/>
  <c r="A658" i="4"/>
  <c r="E658" i="4" s="1"/>
  <c r="A659" i="4"/>
  <c r="E659" i="4" s="1"/>
  <c r="A660" i="4"/>
  <c r="E660" i="4" s="1"/>
  <c r="A661" i="4"/>
  <c r="E661" i="4" s="1"/>
  <c r="A662" i="4"/>
  <c r="E662" i="4" s="1"/>
  <c r="A663" i="4"/>
  <c r="E663" i="4" s="1"/>
  <c r="A664" i="4"/>
  <c r="E664" i="4" s="1"/>
  <c r="A665" i="4"/>
  <c r="E665" i="4" s="1"/>
  <c r="A666" i="4"/>
  <c r="E666" i="4" s="1"/>
  <c r="A667" i="4"/>
  <c r="A668" i="4"/>
  <c r="A669" i="4"/>
  <c r="A670" i="4"/>
  <c r="E670" i="4" s="1"/>
  <c r="A671" i="4"/>
  <c r="E671" i="4" s="1"/>
  <c r="A672" i="4"/>
  <c r="E672" i="4" s="1"/>
  <c r="A673" i="4"/>
  <c r="A674" i="4"/>
  <c r="E674" i="4" s="1"/>
  <c r="A675" i="4"/>
  <c r="A676" i="4"/>
  <c r="E676" i="4" s="1"/>
  <c r="A677" i="4"/>
  <c r="E677" i="4" s="1"/>
  <c r="A678" i="4"/>
  <c r="E678" i="4" s="1"/>
  <c r="A679" i="4"/>
  <c r="E679" i="4" s="1"/>
  <c r="A680" i="4"/>
  <c r="E680" i="4" s="1"/>
  <c r="A681" i="4"/>
  <c r="E681" i="4" s="1"/>
  <c r="A682" i="4"/>
  <c r="E682" i="4" s="1"/>
  <c r="A683" i="4"/>
  <c r="E683" i="4" s="1"/>
  <c r="A684" i="4"/>
  <c r="A685" i="4"/>
  <c r="E685" i="4" s="1"/>
  <c r="A686" i="4"/>
  <c r="A687" i="4"/>
  <c r="E687" i="4" s="1"/>
  <c r="A688" i="4"/>
  <c r="E688" i="4" s="1"/>
  <c r="A689" i="4"/>
  <c r="A690" i="4"/>
  <c r="E690" i="4" s="1"/>
  <c r="A691" i="4"/>
  <c r="E691" i="4" s="1"/>
  <c r="A692" i="4"/>
  <c r="E692" i="4" s="1"/>
  <c r="A693" i="4"/>
  <c r="A694" i="4"/>
  <c r="E694" i="4" s="1"/>
  <c r="A695" i="4"/>
  <c r="E695" i="4" s="1"/>
  <c r="A696" i="4"/>
  <c r="E696" i="4" s="1"/>
  <c r="A697" i="4"/>
  <c r="A698" i="4"/>
  <c r="E698" i="4" s="1"/>
  <c r="A699" i="4"/>
  <c r="E699" i="4" s="1"/>
  <c r="A700" i="4"/>
  <c r="A701" i="4"/>
  <c r="A702" i="4"/>
  <c r="E702" i="4" s="1"/>
  <c r="A703" i="4"/>
  <c r="E703" i="4" s="1"/>
  <c r="A704" i="4"/>
  <c r="E704" i="4" s="1"/>
  <c r="A705" i="4"/>
  <c r="A706" i="4"/>
  <c r="E706" i="4" s="1"/>
  <c r="A707" i="4"/>
  <c r="E707" i="4" s="1"/>
  <c r="A708" i="4"/>
  <c r="A709" i="4"/>
  <c r="E709" i="4" s="1"/>
  <c r="A710" i="4"/>
  <c r="A711" i="4"/>
  <c r="H711" i="4" s="1"/>
  <c r="A712" i="4"/>
  <c r="A713" i="4"/>
  <c r="A714" i="4"/>
  <c r="E714" i="4" s="1"/>
  <c r="A715" i="4"/>
  <c r="E715" i="4" s="1"/>
  <c r="A716" i="4"/>
  <c r="A717" i="4"/>
  <c r="E717" i="4" s="1"/>
  <c r="A718" i="4"/>
  <c r="E718" i="4" s="1"/>
  <c r="A719" i="4"/>
  <c r="E719" i="4" s="1"/>
  <c r="A720" i="4"/>
  <c r="E720" i="4" s="1"/>
  <c r="A721" i="4"/>
  <c r="E721" i="4" s="1"/>
  <c r="A722" i="4"/>
  <c r="E722" i="4" s="1"/>
  <c r="A723" i="4"/>
  <c r="E723" i="4" s="1"/>
  <c r="A724" i="4"/>
  <c r="E724" i="4" s="1"/>
  <c r="A725" i="4"/>
  <c r="E725" i="4" s="1"/>
  <c r="A726" i="4"/>
  <c r="E726" i="4" s="1"/>
  <c r="A727" i="4"/>
  <c r="A728" i="4"/>
  <c r="A729" i="4"/>
  <c r="E729" i="4" s="1"/>
  <c r="A730" i="4"/>
  <c r="E730" i="4" s="1"/>
  <c r="A731" i="4"/>
  <c r="E731" i="4" s="1"/>
  <c r="A732" i="4"/>
  <c r="E732" i="4" s="1"/>
  <c r="A733" i="4"/>
  <c r="E733" i="4" s="1"/>
  <c r="A734" i="4"/>
  <c r="E734" i="4" s="1"/>
  <c r="A735" i="4"/>
  <c r="E735" i="4" s="1"/>
  <c r="A736" i="4"/>
  <c r="E736" i="4" s="1"/>
  <c r="A737" i="4"/>
  <c r="H737" i="4" s="1"/>
  <c r="A738" i="4"/>
  <c r="E738" i="4" s="1"/>
  <c r="A739" i="4"/>
  <c r="E739" i="4" s="1"/>
  <c r="A740" i="4"/>
  <c r="E740" i="4" s="1"/>
  <c r="A741" i="4"/>
  <c r="E741" i="4" s="1"/>
  <c r="A742" i="4"/>
  <c r="E742" i="4" s="1"/>
  <c r="A743" i="4"/>
  <c r="E743" i="4" s="1"/>
  <c r="A744" i="4"/>
  <c r="E744" i="4" s="1"/>
  <c r="A745" i="4"/>
  <c r="E745" i="4" s="1"/>
  <c r="A746" i="4"/>
  <c r="E746" i="4" s="1"/>
  <c r="A747" i="4"/>
  <c r="E747" i="4" s="1"/>
  <c r="A748" i="4"/>
  <c r="H748" i="4" s="1"/>
  <c r="A749" i="4"/>
  <c r="A750" i="4"/>
  <c r="A751" i="4"/>
  <c r="E751" i="4" s="1"/>
  <c r="A752" i="4"/>
  <c r="E752" i="4" s="1"/>
  <c r="A753" i="4"/>
  <c r="E753" i="4" s="1"/>
  <c r="A754" i="4"/>
  <c r="E754" i="4" s="1"/>
  <c r="A755" i="4"/>
  <c r="E755" i="4" s="1"/>
  <c r="A756" i="4"/>
  <c r="A757" i="4"/>
  <c r="E757" i="4" s="1"/>
  <c r="A758" i="4"/>
  <c r="E758" i="4" s="1"/>
  <c r="A759" i="4"/>
  <c r="A760" i="4"/>
  <c r="E760" i="4" s="1"/>
  <c r="A761" i="4"/>
  <c r="E761" i="4" s="1"/>
  <c r="A762" i="4"/>
  <c r="E762" i="4" s="1"/>
  <c r="A763" i="4"/>
  <c r="E763" i="4" s="1"/>
  <c r="A764" i="4"/>
  <c r="E764" i="4" s="1"/>
  <c r="A765" i="4"/>
  <c r="E765" i="4" s="1"/>
  <c r="A766" i="4"/>
  <c r="A767" i="4"/>
  <c r="A768" i="4"/>
  <c r="E768" i="4" s="1"/>
  <c r="A769" i="4"/>
  <c r="A770" i="4"/>
  <c r="E770" i="4" s="1"/>
  <c r="A771" i="4"/>
  <c r="E771" i="4" s="1"/>
  <c r="A772" i="4"/>
  <c r="E772" i="4" s="1"/>
  <c r="A773" i="4"/>
  <c r="E773" i="4" s="1"/>
  <c r="A774" i="4"/>
  <c r="A775" i="4"/>
  <c r="E775" i="4" s="1"/>
  <c r="A776" i="4"/>
  <c r="E776" i="4" s="1"/>
  <c r="A777" i="4"/>
  <c r="A778" i="4"/>
  <c r="E778" i="4" s="1"/>
  <c r="A779" i="4"/>
  <c r="A780" i="4"/>
  <c r="E780" i="4" s="1"/>
  <c r="A781" i="4"/>
  <c r="E781" i="4" s="1"/>
  <c r="A782" i="4"/>
  <c r="E782" i="4" s="1"/>
  <c r="A783" i="4"/>
  <c r="E783" i="4" s="1"/>
  <c r="A784" i="4"/>
  <c r="E784" i="4" s="1"/>
  <c r="A785" i="4"/>
  <c r="E785" i="4" s="1"/>
  <c r="A786" i="4"/>
  <c r="E786" i="4" s="1"/>
  <c r="A787" i="4"/>
  <c r="I787" i="4" s="1"/>
  <c r="A788" i="4"/>
  <c r="A789" i="4"/>
  <c r="E789" i="4" s="1"/>
  <c r="A790" i="4"/>
  <c r="A791" i="4"/>
  <c r="A792" i="4"/>
  <c r="A793" i="4"/>
  <c r="A794" i="4"/>
  <c r="E794" i="4" s="1"/>
  <c r="A795" i="4"/>
  <c r="E795" i="4" s="1"/>
  <c r="A796" i="4"/>
  <c r="E796" i="4" s="1"/>
  <c r="A797" i="4"/>
  <c r="A798" i="4"/>
  <c r="E798" i="4" s="1"/>
  <c r="A799" i="4"/>
  <c r="E799" i="4" s="1"/>
  <c r="A800" i="4"/>
  <c r="E800" i="4" s="1"/>
  <c r="A801" i="4"/>
  <c r="E801" i="4" s="1"/>
  <c r="A802" i="4"/>
  <c r="E802" i="4" s="1"/>
  <c r="A803" i="4"/>
  <c r="E803" i="4" s="1"/>
  <c r="A804" i="4"/>
  <c r="A805" i="4"/>
  <c r="E805" i="4" s="1"/>
  <c r="A806" i="4"/>
  <c r="A807" i="4"/>
  <c r="E807" i="4" s="1"/>
  <c r="A808" i="4"/>
  <c r="E808" i="4" s="1"/>
  <c r="A809" i="4"/>
  <c r="E809" i="4" s="1"/>
  <c r="A810" i="4"/>
  <c r="E810" i="4" s="1"/>
  <c r="A811" i="4"/>
  <c r="E811" i="4" s="1"/>
  <c r="A812" i="4"/>
  <c r="I812" i="4" s="1"/>
  <c r="A813" i="4"/>
  <c r="E813" i="4" s="1"/>
  <c r="A814" i="4"/>
  <c r="A815" i="4"/>
  <c r="E815" i="4" s="1"/>
  <c r="A816" i="4"/>
  <c r="A817" i="4"/>
  <c r="E817" i="4" s="1"/>
  <c r="A818" i="4"/>
  <c r="E818" i="4" s="1"/>
  <c r="A819" i="4"/>
  <c r="E819" i="4" s="1"/>
  <c r="A820" i="4"/>
  <c r="E820" i="4" s="1"/>
  <c r="A821" i="4"/>
  <c r="A822" i="4"/>
  <c r="E822" i="4" s="1"/>
  <c r="A823" i="4"/>
  <c r="E823" i="4" s="1"/>
  <c r="A824" i="4"/>
  <c r="E824" i="4" s="1"/>
  <c r="A825" i="4"/>
  <c r="E825" i="4" s="1"/>
  <c r="A826" i="4"/>
  <c r="H826" i="4" s="1"/>
  <c r="A827" i="4"/>
  <c r="A828" i="4"/>
  <c r="A829" i="4"/>
  <c r="A830" i="4"/>
  <c r="A831" i="4"/>
  <c r="A832" i="4"/>
  <c r="E832" i="4" s="1"/>
  <c r="A833" i="4"/>
  <c r="E833" i="4" s="1"/>
  <c r="A834" i="4"/>
  <c r="E834" i="4" s="1"/>
  <c r="A835" i="4"/>
  <c r="E835" i="4" s="1"/>
  <c r="A836" i="4"/>
  <c r="E836" i="4" s="1"/>
  <c r="A837" i="4"/>
  <c r="E837" i="4" s="1"/>
  <c r="A838" i="4"/>
  <c r="E838" i="4" s="1"/>
  <c r="A839" i="4"/>
  <c r="E839" i="4" s="1"/>
  <c r="A840" i="4"/>
  <c r="E840" i="4" s="1"/>
  <c r="A841" i="4"/>
  <c r="E841" i="4" s="1"/>
  <c r="A842" i="4"/>
  <c r="E842" i="4" s="1"/>
  <c r="A843" i="4"/>
  <c r="E843" i="4" s="1"/>
  <c r="A844" i="4"/>
  <c r="E844" i="4" s="1"/>
  <c r="A845" i="4"/>
  <c r="A846" i="4"/>
  <c r="A847" i="4"/>
  <c r="E847" i="4" s="1"/>
  <c r="A848" i="4"/>
  <c r="E848" i="4" s="1"/>
  <c r="A849" i="4"/>
  <c r="E849" i="4" s="1"/>
  <c r="A850" i="4"/>
  <c r="E850" i="4" s="1"/>
  <c r="A851" i="4"/>
  <c r="I851" i="4" s="1"/>
  <c r="A852" i="4"/>
  <c r="E852" i="4" s="1"/>
  <c r="A853" i="4"/>
  <c r="E853" i="4" s="1"/>
  <c r="A854" i="4"/>
  <c r="E854" i="4" s="1"/>
  <c r="A855" i="4"/>
  <c r="A856" i="4"/>
  <c r="E856" i="4" s="1"/>
  <c r="A857" i="4"/>
  <c r="A858" i="4"/>
  <c r="E858" i="4" s="1"/>
  <c r="A859" i="4"/>
  <c r="A860" i="4"/>
  <c r="A861" i="4"/>
  <c r="E861" i="4" s="1"/>
  <c r="A862" i="4"/>
  <c r="A863" i="4"/>
  <c r="E863" i="4" s="1"/>
  <c r="A864" i="4"/>
  <c r="E864" i="4" s="1"/>
  <c r="A865" i="4"/>
  <c r="E865" i="4" s="1"/>
  <c r="A866" i="4"/>
  <c r="E866" i="4" s="1"/>
  <c r="A867" i="4"/>
  <c r="E867" i="4" s="1"/>
  <c r="A868" i="4"/>
  <c r="E868" i="4" s="1"/>
  <c r="A869" i="4"/>
  <c r="A870" i="4"/>
  <c r="A871" i="4"/>
  <c r="E871" i="4" s="1"/>
  <c r="A872" i="4"/>
  <c r="E872" i="4" s="1"/>
  <c r="A873" i="4"/>
  <c r="E873" i="4" s="1"/>
  <c r="A874" i="4"/>
  <c r="E874" i="4" s="1"/>
  <c r="A875" i="4"/>
  <c r="E875" i="4" s="1"/>
  <c r="A876" i="4"/>
  <c r="H876" i="4" s="1"/>
  <c r="A877" i="4"/>
  <c r="E877" i="4" s="1"/>
  <c r="A878" i="4"/>
  <c r="E878" i="4" s="1"/>
  <c r="A879" i="4"/>
  <c r="E879" i="4" s="1"/>
  <c r="A880" i="4"/>
  <c r="E880" i="4" s="1"/>
  <c r="A881" i="4"/>
  <c r="E881" i="4" s="1"/>
  <c r="A882" i="4"/>
  <c r="E882" i="4" s="1"/>
  <c r="A883" i="4"/>
  <c r="E883" i="4" s="1"/>
  <c r="A884" i="4"/>
  <c r="E884" i="4" s="1"/>
  <c r="A885" i="4"/>
  <c r="E885" i="4" s="1"/>
  <c r="A886" i="4"/>
  <c r="A887" i="4"/>
  <c r="A888" i="4"/>
  <c r="A889" i="4"/>
  <c r="E889" i="4" s="1"/>
  <c r="A890" i="4"/>
  <c r="E890" i="4" s="1"/>
  <c r="A891" i="4"/>
  <c r="A892" i="4"/>
  <c r="A893" i="4"/>
  <c r="E893" i="4" s="1"/>
  <c r="A894" i="4"/>
  <c r="A895" i="4"/>
  <c r="E895" i="4" s="1"/>
  <c r="A896" i="4"/>
  <c r="E896" i="4" s="1"/>
  <c r="A897" i="4"/>
  <c r="E897" i="4" s="1"/>
  <c r="A898" i="4"/>
  <c r="E898" i="4" s="1"/>
  <c r="A899" i="4"/>
  <c r="E899" i="4" s="1"/>
  <c r="A900" i="4"/>
  <c r="E900" i="4" s="1"/>
  <c r="A901" i="4"/>
  <c r="E901" i="4" s="1"/>
  <c r="A902" i="4"/>
  <c r="A903" i="4"/>
  <c r="E903" i="4" s="1"/>
  <c r="A904" i="4"/>
  <c r="A905" i="4"/>
  <c r="A906" i="4"/>
  <c r="A907" i="4"/>
  <c r="E907" i="4" s="1"/>
  <c r="A908" i="4"/>
  <c r="E908" i="4" s="1"/>
  <c r="A909" i="4"/>
  <c r="E909" i="4" s="1"/>
  <c r="A910" i="4"/>
  <c r="A911" i="4"/>
  <c r="E911" i="4" s="1"/>
  <c r="A912" i="4"/>
  <c r="A913" i="4"/>
  <c r="E913" i="4" s="1"/>
  <c r="A914" i="4"/>
  <c r="E914" i="4" s="1"/>
  <c r="A915" i="4"/>
  <c r="E915" i="4" s="1"/>
  <c r="A916" i="4"/>
  <c r="E916" i="4" s="1"/>
  <c r="A917" i="4"/>
  <c r="E917" i="4" s="1"/>
  <c r="A918" i="4"/>
  <c r="E918" i="4" s="1"/>
  <c r="A919" i="4"/>
  <c r="A920" i="4"/>
  <c r="A921" i="4"/>
  <c r="A922" i="4"/>
  <c r="E922" i="4" s="1"/>
  <c r="A923" i="4"/>
  <c r="E923" i="4" s="1"/>
  <c r="A924" i="4"/>
  <c r="E924" i="4" s="1"/>
  <c r="A925" i="4"/>
  <c r="A926" i="4"/>
  <c r="E926" i="4" s="1"/>
  <c r="A927" i="4"/>
  <c r="E927" i="4" s="1"/>
  <c r="A928" i="4"/>
  <c r="A929" i="4"/>
  <c r="J929" i="4" s="1"/>
  <c r="A930" i="4"/>
  <c r="E930" i="4" s="1"/>
  <c r="A931" i="4"/>
  <c r="E931" i="4" s="1"/>
  <c r="A932" i="4"/>
  <c r="A933" i="4"/>
  <c r="E933" i="4" s="1"/>
  <c r="A934" i="4"/>
  <c r="A935" i="4"/>
  <c r="E935" i="4" s="1"/>
  <c r="A936" i="4"/>
  <c r="E936" i="4" s="1"/>
  <c r="A937" i="4"/>
  <c r="E937" i="4" s="1"/>
  <c r="A938" i="4"/>
  <c r="E938" i="4" s="1"/>
  <c r="A939" i="4"/>
  <c r="E939" i="4" s="1"/>
  <c r="A940" i="4"/>
  <c r="H940" i="4" s="1"/>
  <c r="A941" i="4"/>
  <c r="E941" i="4" s="1"/>
  <c r="A942" i="4"/>
  <c r="A943" i="4"/>
  <c r="A944" i="4"/>
  <c r="E944" i="4" s="1"/>
  <c r="A945" i="4"/>
  <c r="E945" i="4" s="1"/>
  <c r="A946" i="4"/>
  <c r="E946" i="4" s="1"/>
  <c r="A947" i="4"/>
  <c r="E947" i="4" s="1"/>
  <c r="A948" i="4"/>
  <c r="E948" i="4" s="1"/>
  <c r="A949" i="4"/>
  <c r="E949" i="4" s="1"/>
  <c r="A950" i="4"/>
  <c r="E950" i="4" s="1"/>
  <c r="A951" i="4"/>
  <c r="A952" i="4"/>
  <c r="E952" i="4" s="1"/>
  <c r="A953" i="4"/>
  <c r="E953" i="4" s="1"/>
  <c r="A954" i="4"/>
  <c r="E954" i="4" s="1"/>
  <c r="A955" i="4"/>
  <c r="E955" i="4" s="1"/>
  <c r="A956" i="4"/>
  <c r="E956" i="4" s="1"/>
  <c r="A957" i="4"/>
  <c r="A958" i="4"/>
  <c r="E958" i="4" s="1"/>
  <c r="A959" i="4"/>
  <c r="E959" i="4" s="1"/>
  <c r="A960" i="4"/>
  <c r="E960" i="4" s="1"/>
  <c r="A961" i="4"/>
  <c r="A962" i="4"/>
  <c r="E962" i="4" s="1"/>
  <c r="A963" i="4"/>
  <c r="E963" i="4" s="1"/>
  <c r="A964" i="4"/>
  <c r="E964" i="4" s="1"/>
  <c r="A965" i="4"/>
  <c r="E965" i="4" s="1"/>
  <c r="A966" i="4"/>
  <c r="A967" i="4"/>
  <c r="E967" i="4" s="1"/>
  <c r="A968" i="4"/>
  <c r="A969" i="4"/>
  <c r="E969" i="4" s="1"/>
  <c r="A970" i="4"/>
  <c r="A971" i="4"/>
  <c r="E971" i="4" s="1"/>
  <c r="A972" i="4"/>
  <c r="E972" i="4" s="1"/>
  <c r="A973" i="4"/>
  <c r="E973" i="4" s="1"/>
  <c r="A974" i="4"/>
  <c r="A975" i="4"/>
  <c r="A976" i="4"/>
  <c r="A977" i="4"/>
  <c r="A978" i="4"/>
  <c r="A979" i="4"/>
  <c r="E979" i="4" s="1"/>
  <c r="A980" i="4"/>
  <c r="E980" i="4" s="1"/>
  <c r="A981" i="4"/>
  <c r="E981" i="4" s="1"/>
  <c r="A982" i="4"/>
  <c r="A983" i="4"/>
  <c r="A984" i="4"/>
  <c r="E984" i="4" s="1"/>
  <c r="A985" i="4"/>
  <c r="E985" i="4" s="1"/>
  <c r="A986" i="4"/>
  <c r="A987" i="4"/>
  <c r="E987" i="4" s="1"/>
  <c r="A988" i="4"/>
  <c r="E988" i="4" s="1"/>
  <c r="A989" i="4"/>
  <c r="E989" i="4" s="1"/>
  <c r="A990" i="4"/>
  <c r="A991" i="4"/>
  <c r="E991" i="4" s="1"/>
  <c r="A992" i="4"/>
  <c r="A993" i="4"/>
  <c r="E993" i="4" s="1"/>
  <c r="A994" i="4"/>
  <c r="A995" i="4"/>
  <c r="E995" i="4" s="1"/>
  <c r="A996" i="4"/>
  <c r="E996" i="4" s="1"/>
  <c r="A997" i="4"/>
  <c r="E997" i="4" s="1"/>
  <c r="A998" i="4"/>
  <c r="A999" i="4"/>
  <c r="E999" i="4" s="1"/>
  <c r="A1000" i="4"/>
  <c r="E1000" i="4" s="1"/>
  <c r="A1001" i="4"/>
  <c r="E1001" i="4" s="1"/>
  <c r="A1002" i="4"/>
  <c r="E1002" i="4" s="1"/>
  <c r="A1003" i="4"/>
  <c r="H1003" i="4" s="1"/>
  <c r="A1004" i="4"/>
  <c r="E1004" i="4" s="1"/>
  <c r="A1005" i="4"/>
  <c r="E1005" i="4" s="1"/>
  <c r="A1006" i="4"/>
  <c r="A1007" i="4"/>
  <c r="E1007" i="4" s="1"/>
  <c r="A1008" i="4"/>
  <c r="E1008" i="4" s="1"/>
  <c r="A1009" i="4"/>
  <c r="A1010" i="4"/>
  <c r="E1010" i="4" s="1"/>
  <c r="A1011" i="4"/>
  <c r="E1011" i="4" s="1"/>
  <c r="A1012" i="4"/>
  <c r="A1013" i="4"/>
  <c r="E1013" i="4" s="1"/>
  <c r="A1014" i="4"/>
  <c r="E1014" i="4" s="1"/>
  <c r="A1015" i="4"/>
  <c r="E1015" i="4" s="1"/>
  <c r="A1016" i="4"/>
  <c r="E1016" i="4" s="1"/>
  <c r="A1017" i="4"/>
  <c r="E1017" i="4" s="1"/>
  <c r="A1018" i="4"/>
  <c r="E1018" i="4" s="1"/>
  <c r="A1019" i="4"/>
  <c r="E1019" i="4" s="1"/>
  <c r="A1020" i="4"/>
  <c r="E1020" i="4" s="1"/>
  <c r="A1021" i="4"/>
  <c r="E1021" i="4" s="1"/>
  <c r="A1022" i="4"/>
  <c r="E1022" i="4" s="1"/>
  <c r="A1023" i="4"/>
  <c r="E1023" i="4" s="1"/>
  <c r="A1024" i="4"/>
  <c r="E1024" i="4" s="1"/>
  <c r="A1025" i="4"/>
  <c r="H1025" i="4" s="1"/>
  <c r="A1026" i="4"/>
  <c r="E1026" i="4" s="1"/>
  <c r="A1027" i="4"/>
  <c r="E1027" i="4" s="1"/>
  <c r="A1028" i="4"/>
  <c r="E1028" i="4" s="1"/>
  <c r="A1029" i="4"/>
  <c r="E1029" i="4" s="1"/>
  <c r="A1030" i="4"/>
  <c r="A1031" i="4"/>
  <c r="E1031" i="4" s="1"/>
  <c r="A1032" i="4"/>
  <c r="E1032" i="4" s="1"/>
  <c r="A1033" i="4"/>
  <c r="E1033" i="4" s="1"/>
  <c r="A1034" i="4"/>
  <c r="E1034" i="4" s="1"/>
  <c r="A1035" i="4"/>
  <c r="E1035" i="4" s="1"/>
  <c r="A1036" i="4"/>
  <c r="E1036" i="4" s="1"/>
  <c r="A1037" i="4"/>
  <c r="E1037" i="4" s="1"/>
  <c r="A1038" i="4"/>
  <c r="A1039" i="4"/>
  <c r="E1039" i="4" s="1"/>
  <c r="A1040" i="4"/>
  <c r="E1040" i="4" s="1"/>
  <c r="A1041" i="4"/>
  <c r="E1041" i="4" s="1"/>
  <c r="A1042" i="4"/>
  <c r="E1042" i="4" s="1"/>
  <c r="A1043" i="4"/>
  <c r="E1043" i="4" s="1"/>
  <c r="A1044" i="4"/>
  <c r="E1044" i="4" s="1"/>
  <c r="A1045" i="4"/>
  <c r="A1046" i="4"/>
  <c r="E1046" i="4" s="1"/>
  <c r="A1047" i="4"/>
  <c r="A1048" i="4"/>
  <c r="E1048" i="4" s="1"/>
  <c r="A1049" i="4"/>
  <c r="E1049" i="4" s="1"/>
  <c r="A1050" i="4"/>
  <c r="A1051" i="4"/>
  <c r="A1052" i="4"/>
  <c r="A1053" i="4"/>
  <c r="E1053" i="4" s="1"/>
  <c r="A1054" i="4"/>
  <c r="E1054" i="4" s="1"/>
  <c r="A1055" i="4"/>
  <c r="E1055" i="4" s="1"/>
  <c r="A1056" i="4"/>
  <c r="E1056" i="4" s="1"/>
  <c r="A1057" i="4"/>
  <c r="H1057" i="4" s="1"/>
  <c r="A1058" i="4"/>
  <c r="E1058" i="4" s="1"/>
  <c r="A1059" i="4"/>
  <c r="E1059" i="4" s="1"/>
  <c r="A1060" i="4"/>
  <c r="E1060" i="4" s="1"/>
  <c r="A1061" i="4"/>
  <c r="E1061" i="4" s="1"/>
  <c r="A1062" i="4"/>
  <c r="A1063" i="4"/>
  <c r="E1063" i="4" s="1"/>
  <c r="A1064" i="4"/>
  <c r="E1064" i="4" s="1"/>
  <c r="A1065" i="4"/>
  <c r="E1065" i="4" s="1"/>
  <c r="A1066" i="4"/>
  <c r="E1066" i="4" s="1"/>
  <c r="A1067" i="4"/>
  <c r="E1067" i="4" s="1"/>
  <c r="A1068" i="4"/>
  <c r="A1069" i="4"/>
  <c r="E1069" i="4" s="1"/>
  <c r="A1070" i="4"/>
  <c r="A1071" i="4"/>
  <c r="E1071" i="4" s="1"/>
  <c r="A1072" i="4"/>
  <c r="E1072" i="4" s="1"/>
  <c r="A1073" i="4"/>
  <c r="A1074" i="4"/>
  <c r="E1074" i="4" s="1"/>
  <c r="A1075" i="4"/>
  <c r="A1076" i="4"/>
  <c r="E1076" i="4" s="1"/>
  <c r="A1077" i="4"/>
  <c r="A1078" i="4"/>
  <c r="E1078" i="4" s="1"/>
  <c r="A1079" i="4"/>
  <c r="E1079" i="4" s="1"/>
  <c r="A1080" i="4"/>
  <c r="E1080" i="4" s="1"/>
  <c r="A1081" i="4"/>
  <c r="E1081" i="4" s="1"/>
  <c r="A1082" i="4"/>
  <c r="E1082" i="4" s="1"/>
  <c r="A1083" i="4"/>
  <c r="E1083" i="4" s="1"/>
  <c r="A1084" i="4"/>
  <c r="A1085" i="4"/>
  <c r="E1085" i="4" s="1"/>
  <c r="A1086" i="4"/>
  <c r="A1087" i="4"/>
  <c r="E1087" i="4" s="1"/>
  <c r="A1088" i="4"/>
  <c r="E1088" i="4" s="1"/>
  <c r="A1089" i="4"/>
  <c r="E1089" i="4" s="1"/>
  <c r="A1090" i="4"/>
  <c r="E1090" i="4" s="1"/>
  <c r="A1091" i="4"/>
  <c r="E1091" i="4" s="1"/>
  <c r="A1092" i="4"/>
  <c r="E1092" i="4" s="1"/>
  <c r="A1093" i="4"/>
  <c r="E1093" i="4" s="1"/>
  <c r="A1094" i="4"/>
  <c r="E1094" i="4" s="1"/>
  <c r="A1095" i="4"/>
  <c r="E1095" i="4" s="1"/>
  <c r="A1096" i="4"/>
  <c r="A1097" i="4"/>
  <c r="E1097" i="4" s="1"/>
  <c r="A1098" i="4"/>
  <c r="E1098" i="4" s="1"/>
  <c r="A1099" i="4"/>
  <c r="E1099" i="4" s="1"/>
  <c r="A1100" i="4"/>
  <c r="E1100" i="4" s="1"/>
  <c r="A1101" i="4"/>
  <c r="E1101" i="4" s="1"/>
  <c r="A1102" i="4"/>
  <c r="E1102" i="4" s="1"/>
  <c r="A1103" i="4"/>
  <c r="E1103" i="4" s="1"/>
  <c r="A1104" i="4"/>
  <c r="E1104" i="4" s="1"/>
  <c r="A1105" i="4"/>
  <c r="A1106" i="4"/>
  <c r="E1106" i="4" s="1"/>
  <c r="A1107" i="4"/>
  <c r="A1108" i="4"/>
  <c r="E1108" i="4" s="1"/>
  <c r="A1109" i="4"/>
  <c r="E1109" i="4" s="1"/>
  <c r="A1110" i="4"/>
  <c r="E1110" i="4" s="1"/>
  <c r="A1111" i="4"/>
  <c r="E1111" i="4" s="1"/>
  <c r="A1112" i="4"/>
  <c r="E1112" i="4" s="1"/>
  <c r="A1113" i="4"/>
  <c r="A1114" i="4"/>
  <c r="A1115" i="4"/>
  <c r="E1115" i="4" s="1"/>
  <c r="A1116" i="4"/>
  <c r="A1117" i="4"/>
  <c r="E1117" i="4" s="1"/>
  <c r="A1118" i="4"/>
  <c r="E1118" i="4" s="1"/>
  <c r="A1119" i="4"/>
  <c r="A1120" i="4"/>
  <c r="E1120" i="4" s="1"/>
  <c r="A1121" i="4"/>
  <c r="E1121" i="4" s="1"/>
  <c r="A1122" i="4"/>
  <c r="E1122" i="4" s="1"/>
  <c r="A1123" i="4"/>
  <c r="A1124" i="4"/>
  <c r="E1124" i="4" s="1"/>
  <c r="A1125" i="4"/>
  <c r="E1125" i="4" s="1"/>
  <c r="A1126" i="4"/>
  <c r="A1127" i="4"/>
  <c r="E1127" i="4" s="1"/>
  <c r="A1128" i="4"/>
  <c r="E1128" i="4" s="1"/>
  <c r="A1129" i="4"/>
  <c r="A1130" i="4"/>
  <c r="E1130" i="4" s="1"/>
  <c r="A1131" i="4"/>
  <c r="E1131" i="4" s="1"/>
  <c r="A1132" i="4"/>
  <c r="E1132" i="4" s="1"/>
  <c r="A1133" i="4"/>
  <c r="E1133" i="4" s="1"/>
  <c r="A1134" i="4"/>
  <c r="E1134" i="4" s="1"/>
  <c r="A1135" i="4"/>
  <c r="E1135" i="4" s="1"/>
  <c r="A1136" i="4"/>
  <c r="E1136" i="4" s="1"/>
  <c r="A1137" i="4"/>
  <c r="A1138" i="4"/>
  <c r="E1138" i="4" s="1"/>
  <c r="A1139" i="4"/>
  <c r="E1139" i="4" s="1"/>
  <c r="A1140" i="4"/>
  <c r="E1140" i="4" s="1"/>
  <c r="A1141" i="4"/>
  <c r="A1142" i="4"/>
  <c r="E1142" i="4" s="1"/>
  <c r="A1143" i="4"/>
  <c r="E1143" i="4" s="1"/>
  <c r="A1144" i="4"/>
  <c r="E1144" i="4" s="1"/>
  <c r="A1145" i="4"/>
  <c r="E1145" i="4" s="1"/>
  <c r="A1146" i="4"/>
  <c r="A1147" i="4"/>
  <c r="E1147" i="4" s="1"/>
  <c r="A1148" i="4"/>
  <c r="A1149" i="4"/>
  <c r="E1149" i="4" s="1"/>
  <c r="A1150" i="4"/>
  <c r="A1151" i="4"/>
  <c r="A1152" i="4"/>
  <c r="A1153" i="4"/>
  <c r="E1153" i="4" s="1"/>
  <c r="A1154" i="4"/>
  <c r="A1155" i="4"/>
  <c r="E1155" i="4" s="1"/>
  <c r="A1156" i="4"/>
  <c r="A1157" i="4"/>
  <c r="E1157" i="4" s="1"/>
  <c r="A1158" i="4"/>
  <c r="E1158" i="4" s="1"/>
  <c r="A1159" i="4"/>
  <c r="E1159" i="4" s="1"/>
  <c r="A1160" i="4"/>
  <c r="A1161" i="4"/>
  <c r="E1161" i="4" s="1"/>
  <c r="A1162" i="4"/>
  <c r="E1162" i="4" s="1"/>
  <c r="A1163" i="4"/>
  <c r="E1163" i="4" s="1"/>
  <c r="A1164" i="4"/>
  <c r="E1164" i="4" s="1"/>
  <c r="A1165" i="4"/>
  <c r="A1166" i="4"/>
  <c r="A1167" i="4"/>
  <c r="A1168" i="4"/>
  <c r="E1168" i="4" s="1"/>
  <c r="A1169" i="4"/>
  <c r="E1169" i="4" s="1"/>
  <c r="A1170" i="4"/>
  <c r="A1171" i="4"/>
  <c r="E1171" i="4" s="1"/>
  <c r="A1172" i="4"/>
  <c r="E1172" i="4" s="1"/>
  <c r="A1173" i="4"/>
  <c r="E1173" i="4" s="1"/>
  <c r="A1174" i="4"/>
  <c r="I1174" i="4" s="1"/>
  <c r="A1175" i="4"/>
  <c r="E1175" i="4" s="1"/>
  <c r="A1176" i="4"/>
  <c r="E1176" i="4" s="1"/>
  <c r="A1177" i="4"/>
  <c r="E1177" i="4" s="1"/>
  <c r="A1178" i="4"/>
  <c r="E1178" i="4" s="1"/>
  <c r="A1179" i="4"/>
  <c r="E1179" i="4" s="1"/>
  <c r="A1180" i="4"/>
  <c r="A1181" i="4"/>
  <c r="E1181" i="4" s="1"/>
  <c r="A1182" i="4"/>
  <c r="E1182" i="4" s="1"/>
  <c r="A1183" i="4"/>
  <c r="A1184" i="4"/>
  <c r="E1184" i="4" s="1"/>
  <c r="A1185" i="4"/>
  <c r="E1185" i="4" s="1"/>
  <c r="A1186" i="4"/>
  <c r="A1187" i="4"/>
  <c r="E1187" i="4" s="1"/>
  <c r="A1188" i="4"/>
  <c r="A1189" i="4"/>
  <c r="E1189" i="4" s="1"/>
  <c r="A1190" i="4"/>
  <c r="A1191" i="4"/>
  <c r="E1191" i="4" s="1"/>
  <c r="A1192" i="4"/>
  <c r="E1192" i="4" s="1"/>
  <c r="A1193" i="4"/>
  <c r="E1193" i="4" s="1"/>
  <c r="A1194" i="4"/>
  <c r="E1194" i="4" s="1"/>
  <c r="A1195" i="4"/>
  <c r="E1195" i="4" s="1"/>
  <c r="A1196" i="4"/>
  <c r="E1196" i="4" s="1"/>
  <c r="A1197" i="4"/>
  <c r="A1198" i="4"/>
  <c r="E1198" i="4" s="1"/>
  <c r="A1199" i="4"/>
  <c r="E1199" i="4" s="1"/>
  <c r="A1200" i="4"/>
  <c r="E1200" i="4" s="1"/>
  <c r="A1201" i="4"/>
  <c r="E1201" i="4" s="1"/>
  <c r="A1202" i="4"/>
  <c r="E1202" i="4" s="1"/>
  <c r="A1203" i="4"/>
  <c r="E1203" i="4" s="1"/>
  <c r="A1204" i="4"/>
  <c r="E1204" i="4" s="1"/>
  <c r="A1205" i="4"/>
  <c r="E1205" i="4" s="1"/>
  <c r="A1206" i="4"/>
  <c r="E1206" i="4" s="1"/>
  <c r="A1207" i="4"/>
  <c r="E1207" i="4" s="1"/>
  <c r="A1208" i="4"/>
  <c r="A1209" i="4"/>
  <c r="E1209" i="4" s="1"/>
  <c r="A1210" i="4"/>
  <c r="A1211" i="4"/>
  <c r="E1211" i="4" s="1"/>
  <c r="A1212" i="4"/>
  <c r="A1213" i="4"/>
  <c r="A1214" i="4"/>
  <c r="E1214" i="4" s="1"/>
  <c r="A1215" i="4"/>
  <c r="A1216" i="4"/>
  <c r="A1217" i="4"/>
  <c r="E1217" i="4" s="1"/>
  <c r="A1218" i="4"/>
  <c r="A1219" i="4"/>
  <c r="E1219" i="4" s="1"/>
  <c r="A1220" i="4"/>
  <c r="E1220" i="4" s="1"/>
  <c r="A1221" i="4"/>
  <c r="E1221" i="4" s="1"/>
  <c r="A1222" i="4"/>
  <c r="A1223" i="4"/>
  <c r="A1224" i="4"/>
  <c r="A1225" i="4"/>
  <c r="E1225" i="4" s="1"/>
  <c r="A1226" i="4"/>
  <c r="E1226" i="4" s="1"/>
  <c r="A1227" i="4"/>
  <c r="E1227" i="4" s="1"/>
  <c r="A1228" i="4"/>
  <c r="E1228" i="4" s="1"/>
  <c r="A1229" i="4"/>
  <c r="E1229" i="4" s="1"/>
  <c r="A1230" i="4"/>
  <c r="E1230" i="4" s="1"/>
  <c r="A1231" i="4"/>
  <c r="E1231" i="4" s="1"/>
  <c r="A1232" i="4"/>
  <c r="A1233" i="4"/>
  <c r="E1233" i="4" s="1"/>
  <c r="A1234" i="4"/>
  <c r="E1234" i="4" s="1"/>
  <c r="A1235" i="4"/>
  <c r="E1235" i="4" s="1"/>
  <c r="A1236" i="4"/>
  <c r="E1236" i="4" s="1"/>
  <c r="A1237" i="4"/>
  <c r="E1237" i="4" s="1"/>
  <c r="A1238" i="4"/>
  <c r="E1238" i="4" s="1"/>
  <c r="A1239" i="4"/>
  <c r="A1240" i="4"/>
  <c r="E1240" i="4" s="1"/>
  <c r="A1241" i="4"/>
  <c r="E1241" i="4" s="1"/>
  <c r="A1242" i="4"/>
  <c r="E1242" i="4" s="1"/>
  <c r="A1243" i="4"/>
  <c r="A1244" i="4"/>
  <c r="E1244" i="4" s="1"/>
  <c r="A1245" i="4"/>
  <c r="A1246" i="4"/>
  <c r="E1246" i="4" s="1"/>
  <c r="A1247" i="4"/>
  <c r="E1247" i="4" s="1"/>
  <c r="A1248" i="4"/>
  <c r="E1248" i="4" s="1"/>
  <c r="A1249" i="4"/>
  <c r="E1249" i="4" s="1"/>
  <c r="A1250" i="4"/>
  <c r="E1250" i="4" s="1"/>
  <c r="A1251" i="4"/>
  <c r="A1252" i="4"/>
  <c r="E1252" i="4" s="1"/>
  <c r="A1253" i="4"/>
  <c r="E1253" i="4" s="1"/>
  <c r="A1254" i="4"/>
  <c r="A1255" i="4"/>
  <c r="E1255" i="4" s="1"/>
  <c r="A1256" i="4"/>
  <c r="E1256" i="4" s="1"/>
  <c r="A1257" i="4"/>
  <c r="E1257" i="4" s="1"/>
  <c r="A1258" i="4"/>
  <c r="A1259" i="4"/>
  <c r="E1259" i="4" s="1"/>
  <c r="A1260" i="4"/>
  <c r="E1260" i="4" s="1"/>
  <c r="A1261" i="4"/>
  <c r="E1261" i="4" s="1"/>
  <c r="A1262" i="4"/>
  <c r="E1262" i="4" s="1"/>
  <c r="A1263" i="4"/>
  <c r="E1263" i="4" s="1"/>
  <c r="A1264" i="4"/>
  <c r="E1264" i="4" s="1"/>
  <c r="A1265" i="4"/>
  <c r="E1265" i="4" s="1"/>
  <c r="A1266" i="4"/>
  <c r="E1266" i="4" s="1"/>
  <c r="A1267" i="4"/>
  <c r="E1267" i="4" s="1"/>
  <c r="A1268" i="4"/>
  <c r="H1268" i="4" s="1"/>
  <c r="A1269" i="4"/>
  <c r="E1269" i="4" s="1"/>
  <c r="A1270" i="4"/>
  <c r="A1271" i="4"/>
  <c r="A1272" i="4"/>
  <c r="A1273" i="4"/>
  <c r="E1273" i="4" s="1"/>
  <c r="A1274" i="4"/>
  <c r="E1274" i="4" s="1"/>
  <c r="A1275" i="4"/>
  <c r="E1275" i="4" s="1"/>
  <c r="A1276" i="4"/>
  <c r="E1276" i="4" s="1"/>
  <c r="A1277" i="4"/>
  <c r="I1277" i="4" s="1"/>
  <c r="A1278" i="4"/>
  <c r="A1279" i="4"/>
  <c r="E1279" i="4" s="1"/>
  <c r="A1280" i="4"/>
  <c r="A1281" i="4"/>
  <c r="A1282" i="4"/>
  <c r="E1282" i="4" s="1"/>
  <c r="A1283" i="4"/>
  <c r="E1283" i="4" s="1"/>
  <c r="A1284" i="4"/>
  <c r="E1284" i="4" s="1"/>
  <c r="A1285" i="4"/>
  <c r="E1285" i="4" s="1"/>
  <c r="A1286" i="4"/>
  <c r="E1286" i="4" s="1"/>
  <c r="A1287" i="4"/>
  <c r="E1287" i="4" s="1"/>
  <c r="A1288" i="4"/>
  <c r="E1288" i="4" s="1"/>
  <c r="A1289" i="4"/>
  <c r="E1289" i="4" s="1"/>
  <c r="A1290" i="4"/>
  <c r="E1290" i="4" s="1"/>
  <c r="A1291" i="4"/>
  <c r="E1291" i="4" s="1"/>
  <c r="A1292" i="4"/>
  <c r="E1292" i="4" s="1"/>
  <c r="A1293" i="4"/>
  <c r="E1293" i="4" s="1"/>
  <c r="A1294" i="4"/>
  <c r="E1294" i="4" s="1"/>
  <c r="A1295" i="4"/>
  <c r="E1295" i="4" s="1"/>
  <c r="A1296" i="4"/>
  <c r="E1296" i="4" s="1"/>
  <c r="A1297" i="4"/>
  <c r="E1297" i="4" s="1"/>
  <c r="A1298" i="4"/>
  <c r="E1298" i="4" s="1"/>
  <c r="A1299" i="4"/>
  <c r="A1300" i="4"/>
  <c r="E1300" i="4" s="1"/>
  <c r="A1301" i="4"/>
  <c r="E1301" i="4" s="1"/>
  <c r="A1302" i="4"/>
  <c r="A1303" i="4"/>
  <c r="H1303" i="4" s="1"/>
  <c r="A1304" i="4"/>
  <c r="A1305" i="4"/>
  <c r="E1305" i="4" s="1"/>
  <c r="A1306" i="4"/>
  <c r="A1307" i="4"/>
  <c r="A1308" i="4"/>
  <c r="E1308" i="4" s="1"/>
  <c r="A1309" i="4"/>
  <c r="A1310" i="4"/>
  <c r="E1310" i="4" s="1"/>
  <c r="A1311" i="4"/>
  <c r="E1311" i="4" s="1"/>
  <c r="A1312" i="4"/>
  <c r="E1312" i="4" s="1"/>
  <c r="A1313" i="4"/>
  <c r="E1313" i="4" s="1"/>
  <c r="A1314" i="4"/>
  <c r="E1314" i="4" s="1"/>
  <c r="A1315" i="4"/>
  <c r="A1316" i="4"/>
  <c r="E1316" i="4" s="1"/>
  <c r="A1317" i="4"/>
  <c r="E1317" i="4" s="1"/>
  <c r="A1318" i="4"/>
  <c r="A1319" i="4"/>
  <c r="E1319" i="4" s="1"/>
  <c r="A1320" i="4"/>
  <c r="E1320" i="4" s="1"/>
  <c r="A1321" i="4"/>
  <c r="E1321" i="4" s="1"/>
  <c r="A1322" i="4"/>
  <c r="E1322" i="4" s="1"/>
  <c r="A1323" i="4"/>
  <c r="E1323" i="4" s="1"/>
  <c r="A1324" i="4"/>
  <c r="A1325" i="4"/>
  <c r="E1325" i="4" s="1"/>
  <c r="A1326" i="4"/>
  <c r="A1327" i="4"/>
  <c r="E1327" i="4" s="1"/>
  <c r="A1328" i="4"/>
  <c r="E1328" i="4" s="1"/>
  <c r="A1329" i="4"/>
  <c r="E1329" i="4" s="1"/>
  <c r="A1330" i="4"/>
  <c r="E1330" i="4" s="1"/>
  <c r="A1331" i="4"/>
  <c r="E1331" i="4" s="1"/>
  <c r="A1332" i="4"/>
  <c r="E1332" i="4" s="1"/>
  <c r="A1333" i="4"/>
  <c r="E1333" i="4" s="1"/>
  <c r="A1334" i="4"/>
  <c r="E1334" i="4" s="1"/>
  <c r="A1335" i="4"/>
  <c r="E1335" i="4" s="1"/>
  <c r="A1336" i="4"/>
  <c r="E1336" i="4" s="1"/>
  <c r="A1337" i="4"/>
  <c r="E1337" i="4" s="1"/>
  <c r="A1338" i="4"/>
  <c r="E1338" i="4" s="1"/>
  <c r="A1339" i="4"/>
  <c r="E1339" i="4" s="1"/>
  <c r="A1340" i="4"/>
  <c r="E1340" i="4" s="1"/>
  <c r="A1341" i="4"/>
  <c r="E1341" i="4" s="1"/>
  <c r="A1342" i="4"/>
  <c r="E1342" i="4" s="1"/>
  <c r="A1343" i="4"/>
  <c r="I1343" i="4" s="1"/>
  <c r="A1344" i="4"/>
  <c r="E1344" i="4" s="1"/>
  <c r="A1345" i="4"/>
  <c r="E1345" i="4" s="1"/>
  <c r="A1346" i="4"/>
  <c r="E1346" i="4" s="1"/>
  <c r="A1347" i="4"/>
  <c r="E1347" i="4" s="1"/>
  <c r="A1348" i="4"/>
  <c r="E1348" i="4" s="1"/>
  <c r="A1349" i="4"/>
  <c r="E1349" i="4" s="1"/>
  <c r="A1350" i="4"/>
  <c r="E1350" i="4" s="1"/>
  <c r="A1351" i="4"/>
  <c r="H1351" i="4" s="1"/>
  <c r="A1352" i="4"/>
  <c r="H1352" i="4" s="1"/>
  <c r="A1353" i="4"/>
  <c r="E1353" i="4" s="1"/>
  <c r="A1354" i="4"/>
  <c r="E1354" i="4" s="1"/>
  <c r="A1355" i="4"/>
  <c r="E1355" i="4" s="1"/>
  <c r="A1356" i="4"/>
  <c r="E1356" i="4" s="1"/>
  <c r="A1357" i="4"/>
  <c r="E1357" i="4" s="1"/>
  <c r="A1358" i="4"/>
  <c r="E1358" i="4" s="1"/>
  <c r="A1359" i="4"/>
  <c r="E1359" i="4" s="1"/>
  <c r="A1360" i="4"/>
  <c r="E1360" i="4" s="1"/>
  <c r="A1361" i="4"/>
  <c r="A1362" i="4"/>
  <c r="E1362" i="4" s="1"/>
  <c r="A1363" i="4"/>
  <c r="E1363" i="4" s="1"/>
  <c r="A1364" i="4"/>
  <c r="E1364" i="4" s="1"/>
  <c r="A1365" i="4"/>
  <c r="E1365" i="4" s="1"/>
  <c r="A1366" i="4"/>
  <c r="E1366" i="4" s="1"/>
  <c r="A1367" i="4"/>
  <c r="E1367" i="4" s="1"/>
  <c r="A1368" i="4"/>
  <c r="E1368" i="4" s="1"/>
  <c r="A1369" i="4"/>
  <c r="E1369" i="4" s="1"/>
  <c r="A1370" i="4"/>
  <c r="E1370" i="4" s="1"/>
  <c r="A1371" i="4"/>
  <c r="E1371" i="4" s="1"/>
  <c r="A1372" i="4"/>
  <c r="E1372" i="4" s="1"/>
  <c r="A1373" i="4"/>
  <c r="A1374" i="4"/>
  <c r="A1375" i="4"/>
  <c r="E1375" i="4" s="1"/>
  <c r="A1376" i="4"/>
  <c r="E1376" i="4" s="1"/>
  <c r="A1377" i="4"/>
  <c r="A1378" i="4"/>
  <c r="E1378" i="4" s="1"/>
  <c r="A1379" i="4"/>
  <c r="E1379" i="4" s="1"/>
  <c r="A1380" i="4"/>
  <c r="E1380" i="4" s="1"/>
  <c r="A1381" i="4"/>
  <c r="A1382" i="4"/>
  <c r="E1382" i="4" s="1"/>
  <c r="A1383" i="4"/>
  <c r="E1383" i="4" s="1"/>
  <c r="A1384" i="4"/>
  <c r="J1384" i="4" s="1"/>
  <c r="A1385" i="4"/>
  <c r="E1385" i="4" s="1"/>
  <c r="A1386" i="4"/>
  <c r="E1386" i="4" s="1"/>
  <c r="A1387" i="4"/>
  <c r="A1388" i="4"/>
  <c r="A1389" i="4"/>
  <c r="E1389" i="4" s="1"/>
  <c r="A1390" i="4"/>
  <c r="E1390" i="4" s="1"/>
  <c r="A1391" i="4"/>
  <c r="I1391" i="4" s="1"/>
  <c r="A1392" i="4"/>
  <c r="E1392" i="4" s="1"/>
  <c r="A1393" i="4"/>
  <c r="A1394" i="4"/>
  <c r="E1394" i="4" s="1"/>
  <c r="A1395" i="4"/>
  <c r="E1395" i="4" s="1"/>
  <c r="A1396" i="4"/>
  <c r="E1396" i="4" s="1"/>
  <c r="A1397" i="4"/>
  <c r="E1397" i="4" s="1"/>
  <c r="A1398" i="4"/>
  <c r="E1398" i="4" s="1"/>
  <c r="A1399" i="4"/>
  <c r="E1399" i="4" s="1"/>
  <c r="A1400" i="4"/>
  <c r="H1400" i="4" s="1"/>
  <c r="A1401" i="4"/>
  <c r="E1401" i="4" s="1"/>
  <c r="A1402" i="4"/>
  <c r="E1402" i="4" s="1"/>
  <c r="A1403" i="4"/>
  <c r="H1403" i="4" s="1"/>
  <c r="A1404" i="4"/>
  <c r="I1404" i="4" s="1"/>
  <c r="A1405" i="4"/>
  <c r="E1405" i="4" s="1"/>
  <c r="A1406" i="4"/>
  <c r="E1406" i="4" s="1"/>
  <c r="A1407" i="4"/>
  <c r="H1407" i="4" s="1"/>
  <c r="A1408" i="4"/>
  <c r="H1408" i="4" s="1"/>
  <c r="A1409" i="4"/>
  <c r="E1409" i="4" s="1"/>
  <c r="A1410" i="4"/>
  <c r="E1410" i="4" s="1"/>
  <c r="A1411" i="4"/>
  <c r="E1411" i="4" s="1"/>
  <c r="A1412" i="4"/>
  <c r="I1412" i="4" s="1"/>
  <c r="A1413" i="4"/>
  <c r="I1413" i="4" s="1"/>
  <c r="A1414" i="4"/>
  <c r="A1415" i="4"/>
  <c r="E1415" i="4" s="1"/>
  <c r="A1416" i="4"/>
  <c r="H1416" i="4" s="1"/>
  <c r="A1417" i="4"/>
  <c r="E1417" i="4" s="1"/>
  <c r="A1418" i="4"/>
  <c r="E1418" i="4" s="1"/>
  <c r="A1419" i="4"/>
  <c r="E1419" i="4" s="1"/>
  <c r="A1420" i="4"/>
  <c r="E1420" i="4" s="1"/>
  <c r="A1421" i="4"/>
  <c r="E1421" i="4" s="1"/>
  <c r="A1422" i="4"/>
  <c r="A1423" i="4"/>
  <c r="H1423" i="4" s="1"/>
  <c r="A1424" i="4"/>
  <c r="E1424" i="4" s="1"/>
  <c r="A1425" i="4"/>
  <c r="A1426" i="4"/>
  <c r="H1426" i="4" s="1"/>
  <c r="A1427" i="4"/>
  <c r="E1427" i="4" s="1"/>
  <c r="A1428" i="4"/>
  <c r="E1428" i="4" s="1"/>
  <c r="A1429" i="4"/>
  <c r="E1429" i="4" s="1"/>
  <c r="A1430" i="4"/>
  <c r="E1430" i="4" s="1"/>
  <c r="A1431" i="4"/>
  <c r="E1431" i="4" s="1"/>
  <c r="A1432" i="4"/>
  <c r="H1432" i="4" s="1"/>
  <c r="A1433" i="4"/>
  <c r="E1433" i="4" s="1"/>
  <c r="A1434" i="4"/>
  <c r="E1434" i="4" s="1"/>
  <c r="A1435" i="4"/>
  <c r="E1435" i="4" s="1"/>
  <c r="A1436" i="4"/>
  <c r="E1436" i="4" s="1"/>
  <c r="A1437" i="4"/>
  <c r="E1437" i="4" s="1"/>
  <c r="A1438" i="4"/>
  <c r="E1438" i="4" s="1"/>
  <c r="A1439" i="4"/>
  <c r="E1439" i="4" s="1"/>
  <c r="A1440" i="4"/>
  <c r="E1440" i="4" s="1"/>
  <c r="A1441" i="4"/>
  <c r="A1442" i="4"/>
  <c r="E1442" i="4" s="1"/>
  <c r="A1443" i="4"/>
  <c r="E1443" i="4" s="1"/>
  <c r="A1444" i="4"/>
  <c r="E1444" i="4" s="1"/>
  <c r="A1445" i="4"/>
  <c r="E1445" i="4" s="1"/>
  <c r="A1446" i="4"/>
  <c r="A1447" i="4"/>
  <c r="E1447" i="4" s="1"/>
  <c r="A1448" i="4"/>
  <c r="I1448" i="4" s="1"/>
  <c r="A1449" i="4"/>
  <c r="E1449" i="4" s="1"/>
  <c r="A1450" i="4"/>
  <c r="E1450" i="4" s="1"/>
  <c r="A1451" i="4"/>
  <c r="E1451" i="4" s="1"/>
  <c r="A1452" i="4"/>
  <c r="H1452" i="4" s="1"/>
  <c r="A1453" i="4"/>
  <c r="E1453" i="4" s="1"/>
  <c r="A1454" i="4"/>
  <c r="A1455" i="4"/>
  <c r="H1455" i="4" s="1"/>
  <c r="A1456" i="4"/>
  <c r="E1456" i="4" s="1"/>
  <c r="A1457" i="4"/>
  <c r="E1457" i="4" s="1"/>
  <c r="A1458" i="4"/>
  <c r="E1458" i="4" s="1"/>
  <c r="A1459" i="4"/>
  <c r="H1459" i="4" s="1"/>
  <c r="A1460" i="4"/>
  <c r="E1460" i="4" s="1"/>
  <c r="A1461" i="4"/>
  <c r="E1461" i="4" s="1"/>
  <c r="A1462" i="4"/>
  <c r="A1463" i="4"/>
  <c r="E1463" i="4" s="1"/>
  <c r="A1464" i="4"/>
  <c r="E1464" i="4" s="1"/>
  <c r="A1465" i="4"/>
  <c r="E1465" i="4" s="1"/>
  <c r="A1466" i="4"/>
  <c r="H1466" i="4" s="1"/>
  <c r="A1467" i="4"/>
  <c r="E1467" i="4" s="1"/>
  <c r="A1468" i="4"/>
  <c r="E1468" i="4" s="1"/>
  <c r="A1469" i="4"/>
  <c r="E1469" i="4" s="1"/>
  <c r="A1470" i="4"/>
  <c r="A1471" i="4"/>
  <c r="E1471" i="4" s="1"/>
  <c r="A1472" i="4"/>
  <c r="E1472" i="4" s="1"/>
  <c r="A1473" i="4"/>
  <c r="E1473" i="4" s="1"/>
  <c r="A1474" i="4"/>
  <c r="E1474" i="4" s="1"/>
  <c r="A1475" i="4"/>
  <c r="E1475" i="4" s="1"/>
  <c r="A1476" i="4"/>
  <c r="E1476" i="4" s="1"/>
  <c r="A1477" i="4"/>
  <c r="I1477" i="4" s="1"/>
  <c r="A1478" i="4"/>
  <c r="A1479" i="4"/>
  <c r="E1479" i="4" s="1"/>
  <c r="A1480" i="4"/>
  <c r="E1480" i="4" s="1"/>
  <c r="A1481" i="4"/>
  <c r="E1481" i="4" s="1"/>
  <c r="A1482" i="4"/>
  <c r="E1482" i="4" s="1"/>
  <c r="A1483" i="4"/>
  <c r="E1483" i="4" s="1"/>
  <c r="A1484" i="4"/>
  <c r="E1484" i="4" s="1"/>
  <c r="A1485" i="4"/>
  <c r="I1485" i="4" s="1"/>
  <c r="A1486" i="4"/>
  <c r="E1486" i="4" s="1"/>
  <c r="A1487" i="4"/>
  <c r="H1487" i="4" s="1"/>
  <c r="A1488" i="4"/>
  <c r="E1488" i="4" s="1"/>
  <c r="A1489" i="4"/>
  <c r="H1489" i="4" s="1"/>
  <c r="A1490" i="4"/>
  <c r="E1490" i="4" s="1"/>
  <c r="A1491" i="4"/>
  <c r="E1491" i="4" s="1"/>
  <c r="A1492" i="4"/>
  <c r="E1492" i="4" s="1"/>
  <c r="A1493" i="4"/>
  <c r="E1493" i="4" s="1"/>
  <c r="A1494" i="4"/>
  <c r="E1494" i="4" s="1"/>
  <c r="A1495" i="4"/>
  <c r="I1495" i="4" s="1"/>
  <c r="A1496" i="4"/>
  <c r="I1496" i="4" s="1"/>
  <c r="A1497" i="4"/>
  <c r="E1497" i="4" s="1"/>
  <c r="A1498" i="4"/>
  <c r="E1498" i="4" s="1"/>
  <c r="A1499" i="4"/>
  <c r="E1499" i="4" s="1"/>
  <c r="A1500" i="4"/>
  <c r="H1500" i="4" s="1"/>
  <c r="A1501" i="4"/>
  <c r="E1501" i="4" s="1"/>
  <c r="A1502" i="4"/>
  <c r="E1502" i="4" s="1"/>
  <c r="A1503" i="4"/>
  <c r="E1503" i="4" s="1"/>
  <c r="A1504" i="4"/>
  <c r="E1504" i="4" s="1"/>
  <c r="A1505" i="4"/>
  <c r="E1505" i="4" s="1"/>
  <c r="A1506" i="4"/>
  <c r="J1506" i="4" s="1"/>
  <c r="A1507" i="4"/>
  <c r="E1507" i="4" s="1"/>
  <c r="A1508" i="4"/>
  <c r="E1508" i="4" s="1"/>
  <c r="A1509" i="4"/>
  <c r="E1509" i="4" s="1"/>
  <c r="A1510" i="4"/>
  <c r="I1510" i="4" s="1"/>
  <c r="A1511" i="4"/>
  <c r="E1511" i="4" s="1"/>
  <c r="A1512" i="4"/>
  <c r="E1512" i="4" s="1"/>
  <c r="A1513" i="4"/>
  <c r="E1513" i="4" s="1"/>
  <c r="A1514" i="4"/>
  <c r="E1514" i="4" s="1"/>
  <c r="A1515" i="4"/>
  <c r="E1515" i="4" s="1"/>
  <c r="A1516" i="4"/>
  <c r="E1516" i="4" s="1"/>
  <c r="A1517" i="4"/>
  <c r="I1517" i="4" s="1"/>
  <c r="A1518" i="4"/>
  <c r="E1518" i="4" s="1"/>
  <c r="A1519" i="4"/>
  <c r="J1519" i="4" s="1"/>
  <c r="A1520" i="4"/>
  <c r="E1520" i="4" s="1"/>
  <c r="A1521" i="4"/>
  <c r="E1521" i="4" s="1"/>
  <c r="A1522" i="4"/>
  <c r="E1522" i="4" s="1"/>
  <c r="A1523" i="4"/>
  <c r="H1523" i="4" s="1"/>
  <c r="A1524" i="4"/>
  <c r="H1524" i="4" s="1"/>
  <c r="A1525" i="4"/>
  <c r="E1525" i="4" s="1"/>
  <c r="A1526" i="4"/>
  <c r="H1526" i="4" s="1"/>
  <c r="A1527" i="4"/>
  <c r="H1527" i="4" s="1"/>
  <c r="A1528" i="4"/>
  <c r="E1528" i="4" s="1"/>
  <c r="A1529" i="4"/>
  <c r="E1529" i="4" s="1"/>
  <c r="A1530" i="4"/>
  <c r="E1530" i="4" s="1"/>
  <c r="A1531" i="4"/>
  <c r="H1531" i="4" s="1"/>
  <c r="A1532" i="4"/>
  <c r="E1532" i="4" s="1"/>
  <c r="A1533" i="4"/>
  <c r="E1533" i="4" s="1"/>
  <c r="A1534" i="4"/>
  <c r="H1534" i="4" s="1"/>
  <c r="A1535" i="4"/>
  <c r="E1535" i="4" s="1"/>
  <c r="A1536" i="4"/>
  <c r="E1536" i="4" s="1"/>
  <c r="A1537" i="4"/>
  <c r="E1537" i="4" s="1"/>
  <c r="A1538" i="4"/>
  <c r="E1538" i="4" s="1"/>
  <c r="A1539" i="4"/>
  <c r="E1539" i="4" s="1"/>
  <c r="A1540" i="4"/>
  <c r="E1540" i="4" s="1"/>
  <c r="A1541" i="4"/>
  <c r="E1541" i="4" s="1"/>
  <c r="A1542" i="4"/>
  <c r="I1542" i="4" s="1"/>
  <c r="A1543" i="4"/>
  <c r="E1543" i="4" s="1"/>
  <c r="A1544" i="4"/>
  <c r="E1544" i="4" s="1"/>
  <c r="A1545" i="4"/>
  <c r="E1545" i="4" s="1"/>
  <c r="A1546" i="4"/>
  <c r="E1546" i="4" s="1"/>
  <c r="A1547" i="4"/>
  <c r="E1547" i="4" s="1"/>
  <c r="A1548" i="4"/>
  <c r="K1548" i="4" s="1"/>
  <c r="A1549" i="4"/>
  <c r="E1549" i="4" s="1"/>
  <c r="A1550" i="4"/>
  <c r="H1550" i="4" s="1"/>
  <c r="A1551" i="4"/>
  <c r="H1551" i="4" s="1"/>
  <c r="A1552" i="4"/>
  <c r="E1552" i="4" s="1"/>
  <c r="A1553" i="4"/>
  <c r="E1553" i="4" s="1"/>
  <c r="A1554" i="4"/>
  <c r="E1554" i="4" s="1"/>
  <c r="A1555" i="4"/>
  <c r="E1555" i="4" s="1"/>
  <c r="A1556" i="4"/>
  <c r="E1556" i="4" s="1"/>
  <c r="A1557" i="4"/>
  <c r="E1557" i="4" s="1"/>
  <c r="A1558" i="4"/>
  <c r="E1558" i="4" s="1"/>
  <c r="A1559" i="4"/>
  <c r="H1559" i="4" s="1"/>
  <c r="A1560" i="4"/>
  <c r="H1560" i="4" s="1"/>
  <c r="A1561" i="4"/>
  <c r="E1561" i="4" s="1"/>
  <c r="A1562" i="4"/>
  <c r="H1562" i="4" s="1"/>
  <c r="A1563" i="4"/>
  <c r="E1563" i="4" s="1"/>
  <c r="A1564" i="4"/>
  <c r="E1564" i="4" s="1"/>
  <c r="A1565" i="4"/>
  <c r="E1565" i="4" s="1"/>
  <c r="A1566" i="4"/>
  <c r="E1566" i="4" s="1"/>
  <c r="A1567" i="4"/>
  <c r="J1567" i="4" s="1"/>
  <c r="A1568" i="4"/>
  <c r="I1568" i="4" s="1"/>
  <c r="A1569" i="4"/>
  <c r="H1569" i="4" s="1"/>
  <c r="A1570" i="4"/>
  <c r="E1570" i="4" s="1"/>
  <c r="A1571" i="4"/>
  <c r="H1571" i="4" s="1"/>
  <c r="A1572" i="4"/>
  <c r="E1572" i="4" s="1"/>
  <c r="A1573" i="4"/>
  <c r="E1573" i="4" s="1"/>
  <c r="A1574" i="4"/>
  <c r="H1574" i="4" s="1"/>
  <c r="A1575" i="4"/>
  <c r="E1575" i="4" s="1"/>
  <c r="A1576" i="4"/>
  <c r="E1576" i="4" s="1"/>
  <c r="A1577" i="4"/>
  <c r="E1577" i="4" s="1"/>
  <c r="A1578" i="4"/>
  <c r="E1578" i="4" s="1"/>
  <c r="A1579" i="4"/>
  <c r="E1579" i="4" s="1"/>
  <c r="A1580" i="4"/>
  <c r="E1580" i="4" s="1"/>
  <c r="A1581" i="4"/>
  <c r="I1581" i="4" s="1"/>
  <c r="A1582" i="4"/>
  <c r="E1582" i="4" s="1"/>
  <c r="A1583" i="4"/>
  <c r="H1583" i="4" s="1"/>
  <c r="A1584" i="4"/>
  <c r="E1584" i="4" s="1"/>
  <c r="A1585" i="4"/>
  <c r="E1585" i="4" s="1"/>
  <c r="A1586" i="4"/>
  <c r="E1586" i="4" s="1"/>
  <c r="A1587" i="4"/>
  <c r="E1587" i="4" s="1"/>
  <c r="A1588" i="4"/>
  <c r="E1588" i="4" s="1"/>
  <c r="A1589" i="4"/>
  <c r="E1589" i="4" s="1"/>
  <c r="A1590" i="4"/>
  <c r="E1590" i="4" s="1"/>
  <c r="A1591" i="4"/>
  <c r="J1591" i="4" s="1"/>
  <c r="A1592" i="4"/>
  <c r="H1592" i="4" s="1"/>
  <c r="A1593" i="4"/>
  <c r="E1593" i="4" s="1"/>
  <c r="A1594" i="4"/>
  <c r="E1594" i="4" s="1"/>
  <c r="A1595" i="4"/>
  <c r="H1595" i="4" s="1"/>
  <c r="A1596" i="4"/>
  <c r="H1596" i="4" s="1"/>
  <c r="A1597" i="4"/>
  <c r="E1597" i="4" s="1"/>
  <c r="A1598" i="4"/>
  <c r="J1598" i="4" s="1"/>
  <c r="A1599" i="4"/>
  <c r="I1599" i="4" s="1"/>
  <c r="A1600" i="4"/>
  <c r="I1600" i="4" s="1"/>
  <c r="A1601" i="4"/>
  <c r="E1601" i="4" s="1"/>
  <c r="A1602" i="4"/>
  <c r="E1602" i="4" s="1"/>
  <c r="A1603" i="4"/>
  <c r="E1603" i="4" s="1"/>
  <c r="A1604" i="4"/>
  <c r="E1604" i="4" s="1"/>
  <c r="A1605" i="4"/>
  <c r="E1605" i="4" s="1"/>
  <c r="A1606" i="4"/>
  <c r="H1606" i="4" s="1"/>
  <c r="A1607" i="4"/>
  <c r="H1607" i="4" s="1"/>
  <c r="A1608" i="4"/>
  <c r="H1608" i="4" s="1"/>
  <c r="A1609" i="4"/>
  <c r="E1609" i="4" s="1"/>
  <c r="A1610" i="4"/>
  <c r="E1610" i="4" s="1"/>
  <c r="A1611" i="4"/>
  <c r="E1611" i="4" s="1"/>
  <c r="A1612" i="4"/>
  <c r="E1612" i="4" s="1"/>
  <c r="A1613" i="4"/>
  <c r="I1613" i="4" s="1"/>
  <c r="A1614" i="4"/>
  <c r="I1614" i="4" s="1"/>
  <c r="A1615" i="4"/>
  <c r="I1615" i="4" s="1"/>
  <c r="A1616" i="4"/>
  <c r="E1616" i="4" s="1"/>
  <c r="A1617" i="4"/>
  <c r="E1617" i="4" s="1"/>
  <c r="A1618" i="4"/>
  <c r="E1618" i="4" s="1"/>
  <c r="A1619" i="4"/>
  <c r="E1619" i="4" s="1"/>
  <c r="A1620" i="4"/>
  <c r="E1620" i="4" s="1"/>
  <c r="A1621" i="4"/>
  <c r="E1621" i="4" s="1"/>
  <c r="A1622" i="4"/>
  <c r="J1622" i="4" s="1"/>
  <c r="A1623" i="4"/>
  <c r="E1623" i="4" s="1"/>
  <c r="A1624" i="4"/>
  <c r="E1624" i="4" s="1"/>
  <c r="A1625" i="4"/>
  <c r="I1625" i="4" s="1"/>
  <c r="A1626" i="4"/>
  <c r="E1626" i="4" s="1"/>
  <c r="A1627" i="4"/>
  <c r="H1627" i="4" s="1"/>
  <c r="A1628" i="4"/>
  <c r="H1628" i="4" s="1"/>
  <c r="A1629" i="4"/>
  <c r="E1629" i="4" s="1"/>
  <c r="A1630" i="4"/>
  <c r="K1630" i="4" s="1"/>
  <c r="A1631" i="4"/>
  <c r="E1631" i="4" s="1"/>
  <c r="A1632" i="4"/>
  <c r="E1632" i="4" s="1"/>
  <c r="A1633" i="4"/>
  <c r="E1633" i="4" s="1"/>
  <c r="A1634" i="4"/>
  <c r="H1634" i="4" s="1"/>
  <c r="A1635" i="4"/>
  <c r="E1635" i="4" s="1"/>
  <c r="A1636" i="4"/>
  <c r="E1636" i="4" s="1"/>
  <c r="A1637" i="4"/>
  <c r="E1637" i="4" s="1"/>
  <c r="A1638" i="4"/>
  <c r="H1638" i="4" s="1"/>
  <c r="A1639" i="4"/>
  <c r="E1639" i="4" s="1"/>
  <c r="A1640" i="4"/>
  <c r="E1640" i="4" s="1"/>
  <c r="A1641" i="4"/>
  <c r="E1641" i="4" s="1"/>
  <c r="A1642" i="4"/>
  <c r="E1642" i="4" s="1"/>
  <c r="A1643" i="4"/>
  <c r="E1643" i="4" s="1"/>
  <c r="A1644" i="4"/>
  <c r="E1644" i="4" s="1"/>
  <c r="A1645" i="4"/>
  <c r="I1645" i="4" s="1"/>
  <c r="A1646" i="4"/>
  <c r="I1646" i="4" s="1"/>
  <c r="A1647" i="4"/>
  <c r="E1647" i="4" s="1"/>
  <c r="A1648" i="4"/>
  <c r="E1648" i="4" s="1"/>
  <c r="A1649" i="4"/>
  <c r="E1649" i="4" s="1"/>
  <c r="A1650" i="4"/>
  <c r="E1650" i="4" s="1"/>
  <c r="A1651" i="4"/>
  <c r="E1651" i="4" s="1"/>
  <c r="A1652" i="4"/>
  <c r="E1652" i="4" s="1"/>
  <c r="A1653" i="4"/>
  <c r="E1653" i="4" s="1"/>
  <c r="A1654" i="4"/>
  <c r="H1654" i="4" s="1"/>
  <c r="A1655" i="4"/>
  <c r="H1655" i="4" s="1"/>
  <c r="A1656" i="4"/>
  <c r="E1656" i="4" s="1"/>
  <c r="A1657" i="4"/>
  <c r="E1657" i="4" s="1"/>
  <c r="A1658" i="4"/>
  <c r="E1658" i="4" s="1"/>
  <c r="A1659" i="4"/>
  <c r="J1659" i="4" s="1"/>
  <c r="A1660" i="4"/>
  <c r="H1660" i="4" s="1"/>
  <c r="A1661" i="4"/>
  <c r="E1661" i="4" s="1"/>
  <c r="A1662" i="4"/>
  <c r="E1662" i="4" s="1"/>
  <c r="A1663" i="4"/>
  <c r="E1663" i="4" s="1"/>
  <c r="A1664" i="4"/>
  <c r="E1664" i="4" s="1"/>
  <c r="A1665" i="4"/>
  <c r="H1665" i="4" s="1"/>
  <c r="A1666" i="4"/>
  <c r="E1666" i="4" s="1"/>
  <c r="A1667" i="4"/>
  <c r="J1667" i="4" s="1"/>
  <c r="A1668" i="4"/>
  <c r="E1668" i="4" s="1"/>
  <c r="A1669" i="4"/>
  <c r="E1669" i="4" s="1"/>
  <c r="A1670" i="4"/>
  <c r="E1670" i="4" s="1"/>
  <c r="A1671" i="4"/>
  <c r="E1671" i="4" s="1"/>
  <c r="A1672" i="4"/>
  <c r="E1672" i="4" s="1"/>
  <c r="A1673" i="4"/>
  <c r="E1673" i="4" s="1"/>
  <c r="A1674" i="4"/>
  <c r="H1674" i="4" s="1"/>
  <c r="A1675" i="4"/>
  <c r="I1675" i="4" s="1"/>
  <c r="A1676" i="4"/>
  <c r="E1676" i="4" s="1"/>
  <c r="A1677" i="4"/>
  <c r="I1677" i="4" s="1"/>
  <c r="A1678" i="4"/>
  <c r="I1678" i="4" s="1"/>
  <c r="A1679" i="4"/>
  <c r="E1679" i="4" s="1"/>
  <c r="A1680" i="4"/>
  <c r="E1680" i="4" s="1"/>
  <c r="A1681" i="4"/>
  <c r="E1681" i="4" s="1"/>
  <c r="A1682" i="4"/>
  <c r="E1682" i="4" s="1"/>
  <c r="A1683" i="4"/>
  <c r="E1683" i="4" s="1"/>
  <c r="A1684" i="4"/>
  <c r="E1684" i="4" s="1"/>
  <c r="A1685" i="4"/>
  <c r="E1685" i="4" s="1"/>
  <c r="A1686" i="4"/>
  <c r="E1686" i="4" s="1"/>
  <c r="A1687" i="4"/>
  <c r="E1687" i="4" s="1"/>
  <c r="A1688" i="4"/>
  <c r="E1688" i="4" s="1"/>
  <c r="A1689" i="4"/>
  <c r="E1689" i="4" s="1"/>
  <c r="A1690" i="4"/>
  <c r="E1690" i="4" s="1"/>
  <c r="A1691" i="4"/>
  <c r="E1691" i="4" s="1"/>
  <c r="A1692" i="4"/>
  <c r="E1692" i="4" s="1"/>
  <c r="A1693" i="4"/>
  <c r="I1693" i="4" s="1"/>
  <c r="A1694" i="4"/>
  <c r="E1694" i="4" s="1"/>
  <c r="A1695" i="4"/>
  <c r="I1695" i="4" s="1"/>
  <c r="A1696" i="4"/>
  <c r="I1696" i="4" s="1"/>
  <c r="A1697" i="4"/>
  <c r="H1697" i="4" s="1"/>
  <c r="A1698" i="4"/>
  <c r="E1698" i="4" s="1"/>
  <c r="A1699" i="4"/>
  <c r="E1699" i="4" s="1"/>
  <c r="A1700" i="4"/>
  <c r="H1700" i="4" s="1"/>
  <c r="A1701" i="4"/>
  <c r="E1701" i="4" s="1"/>
  <c r="A1702" i="4"/>
  <c r="H1702" i="4" s="1"/>
  <c r="A1703" i="4"/>
  <c r="J1703" i="4" s="1"/>
  <c r="A1704" i="4"/>
  <c r="E1704" i="4" s="1"/>
  <c r="A1705" i="4"/>
  <c r="E1705" i="4" s="1"/>
  <c r="A1706" i="4"/>
  <c r="E1706" i="4" s="1"/>
  <c r="A1707" i="4"/>
  <c r="E1707" i="4" s="1"/>
  <c r="A1708" i="4"/>
  <c r="E1708" i="4" s="1"/>
  <c r="A1709" i="4"/>
  <c r="I1709" i="4" s="1"/>
  <c r="A1710" i="4"/>
  <c r="H1710" i="4" s="1"/>
  <c r="A1711" i="4"/>
  <c r="H1711" i="4" s="1"/>
  <c r="A1712" i="4"/>
  <c r="E1712" i="4" s="1"/>
  <c r="A1713" i="4"/>
  <c r="E1713" i="4" s="1"/>
  <c r="A1714" i="4"/>
  <c r="E1714" i="4" s="1"/>
  <c r="A1715" i="4"/>
  <c r="E1715" i="4" s="1"/>
  <c r="A1716" i="4"/>
  <c r="E1716" i="4" s="1"/>
  <c r="A1717" i="4"/>
  <c r="I1717" i="4" s="1"/>
  <c r="A1718" i="4"/>
  <c r="K1718" i="4" s="1"/>
  <c r="A1719" i="4"/>
  <c r="E1719" i="4" s="1"/>
  <c r="A1720" i="4"/>
  <c r="E1720" i="4" s="1"/>
  <c r="A1721" i="4"/>
  <c r="E1721" i="4" s="1"/>
  <c r="A1722" i="4"/>
  <c r="H1722" i="4" s="1"/>
  <c r="A1723" i="4"/>
  <c r="H1723" i="4" s="1"/>
  <c r="A1724" i="4"/>
  <c r="H1724" i="4" s="1"/>
  <c r="A1725" i="4"/>
  <c r="E1725" i="4" s="1"/>
  <c r="A1726" i="4"/>
  <c r="H1726" i="4" s="1"/>
  <c r="A1727" i="4"/>
  <c r="I1727" i="4" s="1"/>
  <c r="A1728" i="4"/>
  <c r="I1728" i="4" s="1"/>
  <c r="A1729" i="4"/>
  <c r="E1729" i="4" s="1"/>
  <c r="A1730" i="4"/>
  <c r="E1730" i="4" s="1"/>
  <c r="A1731" i="4"/>
  <c r="E1731" i="4" s="1"/>
  <c r="A1732" i="4"/>
  <c r="E1732" i="4" s="1"/>
  <c r="A1733" i="4"/>
  <c r="E1733" i="4" s="1"/>
  <c r="A1734" i="4"/>
  <c r="H1734" i="4" s="1"/>
  <c r="A1735" i="4"/>
  <c r="E1735" i="4" s="1"/>
  <c r="A1736" i="4"/>
  <c r="H1736" i="4" s="1"/>
  <c r="A1737" i="4"/>
  <c r="E1737" i="4" s="1"/>
  <c r="A1738" i="4"/>
  <c r="E1738" i="4" s="1"/>
  <c r="A1739" i="4"/>
  <c r="E1739" i="4" s="1"/>
  <c r="A1740" i="4"/>
  <c r="E1740" i="4" s="1"/>
  <c r="A1741" i="4"/>
  <c r="E1741" i="4" s="1"/>
  <c r="A1742" i="4"/>
  <c r="J1742" i="4" s="1"/>
  <c r="A1743" i="4"/>
  <c r="H1743" i="4" s="1"/>
  <c r="A1744" i="4"/>
  <c r="E1744" i="4" s="1"/>
  <c r="A1745" i="4"/>
  <c r="E1745" i="4" s="1"/>
  <c r="A1746" i="4"/>
  <c r="E1746" i="4" s="1"/>
  <c r="A1747" i="4"/>
  <c r="E1747" i="4" s="1"/>
  <c r="A1748" i="4"/>
  <c r="E1748" i="4" s="1"/>
  <c r="A1749" i="4"/>
  <c r="E1749" i="4" s="1"/>
  <c r="A1750" i="4"/>
  <c r="E1750" i="4" s="1"/>
  <c r="A1751" i="4"/>
  <c r="J1751" i="4" s="1"/>
  <c r="A1752" i="4"/>
  <c r="E1752" i="4" s="1"/>
  <c r="A1753" i="4"/>
  <c r="E1753" i="4" s="1"/>
  <c r="A1754" i="4"/>
  <c r="E1754" i="4" s="1"/>
  <c r="A1755" i="4"/>
  <c r="H1755" i="4" s="1"/>
  <c r="A1756" i="4"/>
  <c r="H1756" i="4" s="1"/>
  <c r="A1757" i="4"/>
  <c r="E1757" i="4" s="1"/>
  <c r="A1758" i="4"/>
  <c r="E1758" i="4" s="1"/>
  <c r="A1759" i="4"/>
  <c r="E1759" i="4" s="1"/>
  <c r="A1760" i="4"/>
  <c r="E1760" i="4" s="1"/>
  <c r="A1761" i="4"/>
  <c r="E1761" i="4" s="1"/>
  <c r="A1762" i="4"/>
  <c r="E1762" i="4" s="1"/>
  <c r="A1763" i="4"/>
  <c r="E1763" i="4" s="1"/>
  <c r="A1764" i="4"/>
  <c r="E1764" i="4" s="1"/>
  <c r="A1765" i="4"/>
  <c r="E1765" i="4" s="1"/>
  <c r="A1766" i="4"/>
  <c r="E1766" i="4" s="1"/>
  <c r="A1767" i="4"/>
  <c r="E1767" i="4" s="1"/>
  <c r="A1768" i="4"/>
  <c r="E1768" i="4" s="1"/>
  <c r="A1769" i="4"/>
  <c r="H1769" i="4" s="1"/>
  <c r="A1770" i="4"/>
  <c r="E1770" i="4" s="1"/>
  <c r="A1771" i="4"/>
  <c r="E1771" i="4" s="1"/>
  <c r="A1772" i="4"/>
  <c r="E1772" i="4" s="1"/>
  <c r="A1773" i="4"/>
  <c r="E1773" i="4" s="1"/>
  <c r="A1774" i="4"/>
  <c r="E1774" i="4" s="1"/>
  <c r="A1775" i="4"/>
  <c r="E1775" i="4" s="1"/>
  <c r="A1776" i="4"/>
  <c r="E1776" i="4" s="1"/>
  <c r="A1777" i="4"/>
  <c r="I1777" i="4" s="1"/>
  <c r="A1778" i="4"/>
  <c r="E1778" i="4" s="1"/>
  <c r="A1779" i="4"/>
  <c r="E1779" i="4" s="1"/>
  <c r="A1780" i="4"/>
  <c r="E1780" i="4" s="1"/>
  <c r="A1781" i="4"/>
  <c r="I1781" i="4" s="1"/>
  <c r="A1782" i="4"/>
  <c r="I1782" i="4" s="1"/>
  <c r="A1783" i="4"/>
  <c r="H1783" i="4" s="1"/>
  <c r="A1784" i="4"/>
  <c r="H1784" i="4" s="1"/>
  <c r="A1785" i="4"/>
  <c r="J1785" i="4" s="1"/>
  <c r="A1786" i="4"/>
  <c r="H1786" i="4" s="1"/>
  <c r="A1787" i="4"/>
  <c r="J1787" i="4" s="1"/>
  <c r="A1788" i="4"/>
  <c r="E1788" i="4" s="1"/>
  <c r="A1789" i="4"/>
  <c r="E1789" i="4" s="1"/>
  <c r="A1790" i="4"/>
  <c r="H1790" i="4" s="1"/>
  <c r="A1791" i="4"/>
  <c r="E1791" i="4" s="1"/>
  <c r="A1792" i="4"/>
  <c r="H1792" i="4" s="1"/>
  <c r="A1793" i="4"/>
  <c r="H1793" i="4" s="1"/>
  <c r="A1794" i="4"/>
  <c r="H1794" i="4" s="1"/>
  <c r="A1795" i="4"/>
  <c r="E1795" i="4" s="1"/>
  <c r="A1796" i="4"/>
  <c r="E1796" i="4" s="1"/>
  <c r="A1797" i="4"/>
  <c r="E1797" i="4" s="1"/>
  <c r="A1798" i="4"/>
  <c r="E1798" i="4" s="1"/>
  <c r="A1799" i="4"/>
  <c r="E1799" i="4" s="1"/>
  <c r="A1800" i="4"/>
  <c r="E1800" i="4" s="1"/>
  <c r="A1801" i="4"/>
  <c r="H1801" i="4" s="1"/>
  <c r="A1802" i="4"/>
  <c r="E1802" i="4" s="1"/>
  <c r="A1803" i="4"/>
  <c r="E1803" i="4" s="1"/>
  <c r="A1804" i="4"/>
  <c r="E1804" i="4" s="1"/>
  <c r="A1805" i="4"/>
  <c r="E1805" i="4" s="1"/>
  <c r="A1806" i="4"/>
  <c r="H1806" i="4" s="1"/>
  <c r="A1807" i="4"/>
  <c r="E1807" i="4" s="1"/>
  <c r="A1808" i="4"/>
  <c r="J1808" i="4" s="1"/>
  <c r="A1809" i="4"/>
  <c r="E1809" i="4" s="1"/>
  <c r="A1810" i="4"/>
  <c r="E1810" i="4" s="1"/>
  <c r="A1811" i="4"/>
  <c r="E1811" i="4" s="1"/>
  <c r="A1812" i="4"/>
  <c r="E1812" i="4" s="1"/>
  <c r="A1813" i="4"/>
  <c r="E1813" i="4" s="1"/>
  <c r="A1814" i="4"/>
  <c r="I1814" i="4" s="1"/>
  <c r="A1815" i="4"/>
  <c r="E1815" i="4" s="1"/>
  <c r="A1816" i="4"/>
  <c r="H1816" i="4" s="1"/>
  <c r="A1817" i="4"/>
  <c r="E1817" i="4" s="1"/>
  <c r="A1818" i="4"/>
  <c r="E1818" i="4" s="1"/>
  <c r="A1819" i="4"/>
  <c r="E1819" i="4" s="1"/>
  <c r="A1820" i="4"/>
  <c r="E1820" i="4" s="1"/>
  <c r="A1821" i="4"/>
  <c r="E1821" i="4" s="1"/>
  <c r="A1822" i="4"/>
  <c r="J1822" i="4" s="1"/>
  <c r="A1823" i="4"/>
  <c r="E1823" i="4" s="1"/>
  <c r="A1824" i="4"/>
  <c r="E1824" i="4" s="1"/>
  <c r="A1825" i="4"/>
  <c r="H1825" i="4" s="1"/>
  <c r="A1826" i="4"/>
  <c r="E1826" i="4" s="1"/>
  <c r="A1827" i="4"/>
  <c r="H1827" i="4" s="1"/>
  <c r="A1828" i="4"/>
  <c r="E1828" i="4" s="1"/>
  <c r="A1829" i="4"/>
  <c r="E1829" i="4" s="1"/>
  <c r="A1830" i="4"/>
  <c r="I1830" i="4" s="1"/>
  <c r="A1831" i="4"/>
  <c r="E1831" i="4" s="1"/>
  <c r="A1832" i="4"/>
  <c r="E1832" i="4" s="1"/>
  <c r="A1833" i="4"/>
  <c r="E1833" i="4" s="1"/>
  <c r="A1834" i="4"/>
  <c r="H1834" i="4" s="1"/>
  <c r="A1835" i="4"/>
  <c r="E1835" i="4" s="1"/>
  <c r="A1836" i="4"/>
  <c r="H1836" i="4" s="1"/>
  <c r="A1837" i="4"/>
  <c r="E1837" i="4" s="1"/>
  <c r="A1838" i="4"/>
  <c r="H1838" i="4" s="1"/>
  <c r="A1839" i="4"/>
  <c r="H1839" i="4" s="1"/>
  <c r="A1840" i="4"/>
  <c r="E1840" i="4" s="1"/>
  <c r="A1841" i="4"/>
  <c r="E1841" i="4" s="1"/>
  <c r="A1842" i="4"/>
  <c r="E1842" i="4" s="1"/>
  <c r="A1843" i="4"/>
  <c r="E1843" i="4" s="1"/>
  <c r="A1844" i="4"/>
  <c r="E1844" i="4" s="1"/>
  <c r="A1845" i="4"/>
  <c r="E1845" i="4" s="1"/>
  <c r="A1846" i="4"/>
  <c r="E1846" i="4" s="1"/>
  <c r="A1847" i="4"/>
  <c r="E1847" i="4" s="1"/>
  <c r="A1848" i="4"/>
  <c r="E1848" i="4" s="1"/>
  <c r="A1849" i="4"/>
  <c r="E1849" i="4" s="1"/>
  <c r="A1850" i="4"/>
  <c r="E1850" i="4" s="1"/>
  <c r="A1851" i="4"/>
  <c r="E1851" i="4" s="1"/>
  <c r="A1852" i="4"/>
  <c r="E1852" i="4" s="1"/>
  <c r="A1853" i="4"/>
  <c r="E1853" i="4" s="1"/>
  <c r="A1854" i="4"/>
  <c r="H1854" i="4" s="1"/>
  <c r="A1855" i="4"/>
  <c r="J1855" i="4" s="1"/>
  <c r="A1856" i="4"/>
  <c r="J1856" i="4" s="1"/>
  <c r="A1857" i="4"/>
  <c r="E1857" i="4" s="1"/>
  <c r="A1858" i="4"/>
  <c r="H1858" i="4" s="1"/>
  <c r="A1859" i="4"/>
  <c r="K1859" i="4" s="1"/>
  <c r="A1860" i="4"/>
  <c r="E1860" i="4" s="1"/>
  <c r="A1861" i="4"/>
  <c r="E1861" i="4" s="1"/>
  <c r="A1862" i="4"/>
  <c r="E1862" i="4" s="1"/>
  <c r="A1863" i="4"/>
  <c r="E1863" i="4" s="1"/>
  <c r="A1864" i="4"/>
  <c r="I1864" i="4" s="1"/>
  <c r="A1865" i="4"/>
  <c r="I1865" i="4" s="1"/>
  <c r="A1866" i="4"/>
  <c r="E1866" i="4" s="1"/>
  <c r="A1867" i="4"/>
  <c r="E1867" i="4" s="1"/>
  <c r="A1868" i="4"/>
  <c r="E1868" i="4" s="1"/>
  <c r="A1869" i="4"/>
  <c r="E1869" i="4" s="1"/>
  <c r="A1870" i="4"/>
  <c r="E1870" i="4" s="1"/>
  <c r="A1871" i="4"/>
  <c r="J1871" i="4" s="1"/>
  <c r="A1872" i="4"/>
  <c r="E1872" i="4" s="1"/>
  <c r="A1873" i="4"/>
  <c r="E1873" i="4" s="1"/>
  <c r="A1874" i="4"/>
  <c r="E1874" i="4" s="1"/>
  <c r="A1875" i="4"/>
  <c r="E1875" i="4" s="1"/>
  <c r="A1876" i="4"/>
  <c r="E1876" i="4" s="1"/>
  <c r="A1877" i="4"/>
  <c r="E1877" i="4" s="1"/>
  <c r="A1878" i="4"/>
  <c r="E1878" i="4" s="1"/>
  <c r="A1879" i="4"/>
  <c r="E1879" i="4" s="1"/>
  <c r="A1880" i="4"/>
  <c r="E1880" i="4" s="1"/>
  <c r="A1881" i="4"/>
  <c r="J1881" i="4" s="1"/>
  <c r="A1882" i="4"/>
  <c r="E1882" i="4" s="1"/>
  <c r="A1883" i="4"/>
  <c r="E1883" i="4" s="1"/>
  <c r="A1884" i="4"/>
  <c r="E1884" i="4" s="1"/>
  <c r="A1885" i="4"/>
  <c r="E1885" i="4" s="1"/>
  <c r="A1886" i="4"/>
  <c r="E1886" i="4" s="1"/>
  <c r="A1887" i="4"/>
  <c r="E1887" i="4" s="1"/>
  <c r="A1888" i="4"/>
  <c r="H1888" i="4" s="1"/>
  <c r="A1889" i="4"/>
  <c r="E1889" i="4" s="1"/>
  <c r="A1890" i="4"/>
  <c r="J1890" i="4" s="1"/>
  <c r="A1891" i="4"/>
  <c r="E1891" i="4" s="1"/>
  <c r="A1892" i="4"/>
  <c r="I1892" i="4" s="1"/>
  <c r="A1893" i="4"/>
  <c r="I1893" i="4" s="1"/>
  <c r="A1894" i="4"/>
  <c r="E1894" i="4" s="1"/>
  <c r="A1895" i="4"/>
  <c r="E1895" i="4" s="1"/>
  <c r="A1896" i="4"/>
  <c r="I1896" i="4" s="1"/>
  <c r="A1897" i="4"/>
  <c r="E1897" i="4" s="1"/>
  <c r="A1898" i="4"/>
  <c r="H1898" i="4" s="1"/>
  <c r="A1899" i="4"/>
  <c r="E1899" i="4" s="1"/>
  <c r="A1900" i="4"/>
  <c r="H1900" i="4" s="1"/>
  <c r="A1901" i="4"/>
  <c r="E1901" i="4" s="1"/>
  <c r="A1902" i="4"/>
  <c r="J1902" i="4" s="1"/>
  <c r="A1903" i="4"/>
  <c r="J1903" i="4" s="1"/>
  <c r="A1904" i="4"/>
  <c r="E1904" i="4" s="1"/>
  <c r="A1905" i="4"/>
  <c r="E1905" i="4" s="1"/>
  <c r="A1906" i="4"/>
  <c r="E1906" i="4" s="1"/>
  <c r="A1907" i="4"/>
  <c r="E1907" i="4" s="1"/>
  <c r="A1908" i="4"/>
  <c r="E1908" i="4" s="1"/>
  <c r="A1909" i="4"/>
  <c r="K1909" i="4" s="1"/>
  <c r="A1910" i="4"/>
  <c r="H1910" i="4" s="1"/>
  <c r="A1911" i="4"/>
  <c r="E1911" i="4" s="1"/>
  <c r="A1912" i="4"/>
  <c r="E1912" i="4" s="1"/>
  <c r="A1913" i="4"/>
  <c r="E1913" i="4" s="1"/>
  <c r="A1914" i="4"/>
  <c r="E1914" i="4" s="1"/>
  <c r="A1915" i="4"/>
  <c r="E1915" i="4" s="1"/>
  <c r="A1916" i="4"/>
  <c r="E1916" i="4" s="1"/>
  <c r="A1917" i="4"/>
  <c r="E1917" i="4" s="1"/>
  <c r="A1918" i="4"/>
  <c r="E1918" i="4" s="1"/>
  <c r="A1919" i="4"/>
  <c r="H1919" i="4" s="1"/>
  <c r="A1920" i="4"/>
  <c r="E1920" i="4" s="1"/>
  <c r="A1921" i="4"/>
  <c r="H1921" i="4" s="1"/>
  <c r="A1922" i="4"/>
  <c r="E1922" i="4" s="1"/>
  <c r="A1923" i="4"/>
  <c r="E1923" i="4" s="1"/>
  <c r="A1924" i="4"/>
  <c r="J1924" i="4" s="1"/>
  <c r="A1925" i="4"/>
  <c r="E1925" i="4" s="1"/>
  <c r="A1926" i="4"/>
  <c r="I1926" i="4" s="1"/>
  <c r="A1927" i="4"/>
  <c r="E1927" i="4" s="1"/>
  <c r="A1928" i="4"/>
  <c r="H1928" i="4" s="1"/>
  <c r="A1929" i="4"/>
  <c r="H1929" i="4" s="1"/>
  <c r="A1930" i="4"/>
  <c r="E1930" i="4" s="1"/>
  <c r="A1931" i="4"/>
  <c r="E1931" i="4" s="1"/>
  <c r="A1932" i="4"/>
  <c r="E1932" i="4" s="1"/>
  <c r="A1933" i="4"/>
  <c r="E1933" i="4" s="1"/>
  <c r="A1934" i="4"/>
  <c r="H1934" i="4" s="1"/>
  <c r="A1935" i="4"/>
  <c r="H1935" i="4" s="1"/>
  <c r="A1936" i="4"/>
  <c r="E1936" i="4" s="1"/>
  <c r="A1937" i="4"/>
  <c r="E1937" i="4" s="1"/>
  <c r="A1938" i="4"/>
  <c r="H1938" i="4" s="1"/>
  <c r="A1939" i="4"/>
  <c r="E1939" i="4" s="1"/>
  <c r="A1940" i="4"/>
  <c r="E1940" i="4" s="1"/>
  <c r="A1941" i="4"/>
  <c r="E1941" i="4" s="1"/>
  <c r="A1942" i="4"/>
  <c r="K1942" i="4" s="1"/>
  <c r="A1943" i="4"/>
  <c r="H1943" i="4" s="1"/>
  <c r="A1944" i="4"/>
  <c r="E1944" i="4" s="1"/>
  <c r="A1945" i="4"/>
  <c r="E1945" i="4" s="1"/>
  <c r="A1946" i="4"/>
  <c r="E1946" i="4" s="1"/>
  <c r="A1947" i="4"/>
  <c r="E1947" i="4" s="1"/>
  <c r="A1948" i="4"/>
  <c r="E1948" i="4" s="1"/>
  <c r="A1949" i="4"/>
  <c r="E1949" i="4" s="1"/>
  <c r="A1950" i="4"/>
  <c r="J1950" i="4" s="1"/>
  <c r="A1951" i="4"/>
  <c r="E1951" i="4" s="1"/>
  <c r="A1952" i="4"/>
  <c r="E1952" i="4" s="1"/>
  <c r="A1953" i="4"/>
  <c r="E1953" i="4" s="1"/>
  <c r="A1954" i="4"/>
  <c r="E1954" i="4" s="1"/>
  <c r="A1955" i="4"/>
  <c r="H1955" i="4" s="1"/>
  <c r="A1956" i="4"/>
  <c r="E1956" i="4" s="1"/>
  <c r="A1957" i="4"/>
  <c r="E1957" i="4" s="1"/>
  <c r="A1958" i="4"/>
  <c r="H1958" i="4" s="1"/>
  <c r="A1959" i="4"/>
  <c r="E1959" i="4" s="1"/>
  <c r="A1960" i="4"/>
  <c r="I1960" i="4" s="1"/>
  <c r="A1961" i="4"/>
  <c r="E1961" i="4" s="1"/>
  <c r="A1962" i="4"/>
  <c r="H1962" i="4" s="1"/>
  <c r="A1963" i="4"/>
  <c r="E1963" i="4" s="1"/>
  <c r="A1964" i="4"/>
  <c r="K1964" i="4" s="1"/>
  <c r="A1965" i="4"/>
  <c r="E1965" i="4" s="1"/>
  <c r="A1966" i="4"/>
  <c r="E1966" i="4" s="1"/>
  <c r="A1967" i="4"/>
  <c r="E1967" i="4" s="1"/>
  <c r="A1968" i="4"/>
  <c r="E1968" i="4" s="1"/>
  <c r="A1969" i="4"/>
  <c r="E1969" i="4" s="1"/>
  <c r="A1970" i="4"/>
  <c r="E1970" i="4" s="1"/>
  <c r="A1971" i="4"/>
  <c r="E1971" i="4" s="1"/>
  <c r="A1972" i="4"/>
  <c r="E1972" i="4" s="1"/>
  <c r="A1973" i="4"/>
  <c r="E1973" i="4" s="1"/>
  <c r="A1974" i="4"/>
  <c r="E1974" i="4" s="1"/>
  <c r="A1975" i="4"/>
  <c r="E1975" i="4" s="1"/>
  <c r="A1976" i="4"/>
  <c r="I1976" i="4" s="1"/>
  <c r="A1977" i="4"/>
  <c r="J1977" i="4" s="1"/>
  <c r="A1978" i="4"/>
  <c r="E1978" i="4" s="1"/>
  <c r="A1979" i="4"/>
  <c r="E1979" i="4" s="1"/>
  <c r="A1980" i="4"/>
  <c r="E1980" i="4" s="1"/>
  <c r="A1981" i="4"/>
  <c r="E1981" i="4" s="1"/>
  <c r="A1982" i="4"/>
  <c r="E1982" i="4" s="1"/>
  <c r="A1983" i="4"/>
  <c r="E1983" i="4" s="1"/>
  <c r="A1984" i="4"/>
  <c r="E1984" i="4" s="1"/>
  <c r="A1985" i="4"/>
  <c r="E1985" i="4" s="1"/>
  <c r="A1986" i="4"/>
  <c r="E1986" i="4" s="1"/>
  <c r="A1987" i="4"/>
  <c r="E1987" i="4" s="1"/>
  <c r="A1988" i="4"/>
  <c r="E1988" i="4" s="1"/>
  <c r="A1989" i="4"/>
  <c r="E1989" i="4" s="1"/>
  <c r="A1990" i="4"/>
  <c r="H1990" i="4" s="1"/>
  <c r="A1991" i="4"/>
  <c r="E1991" i="4" s="1"/>
  <c r="A1992" i="4"/>
  <c r="E1992" i="4" s="1"/>
  <c r="A1993" i="4"/>
  <c r="E1993" i="4" s="1"/>
  <c r="A1994" i="4"/>
  <c r="E1994" i="4" s="1"/>
  <c r="A1995" i="4"/>
  <c r="E1995" i="4" s="1"/>
  <c r="A1996" i="4"/>
  <c r="E1996" i="4" s="1"/>
  <c r="A1997" i="4"/>
  <c r="I1997" i="4" s="1"/>
  <c r="A1998" i="4"/>
  <c r="E1998" i="4" s="1"/>
  <c r="A1999" i="4"/>
  <c r="E1999" i="4" s="1"/>
  <c r="A2000" i="4"/>
  <c r="I2000" i="4" s="1"/>
  <c r="A2001" i="4"/>
  <c r="H2001" i="4" s="1"/>
  <c r="A2002" i="4"/>
  <c r="J2002" i="4" s="1"/>
  <c r="A2003" i="4"/>
  <c r="E2003" i="4" s="1"/>
  <c r="A2004" i="4"/>
  <c r="K2004" i="4" s="1"/>
  <c r="A2005" i="4"/>
  <c r="E2005" i="4" s="1"/>
  <c r="A2006" i="4"/>
  <c r="E2006" i="4" s="1"/>
  <c r="A2007" i="4"/>
  <c r="E2007" i="4" s="1"/>
  <c r="A2008" i="4"/>
  <c r="E2008" i="4" s="1"/>
  <c r="A2009" i="4"/>
  <c r="E2009" i="4" s="1"/>
  <c r="A2010" i="4"/>
  <c r="E2010" i="4" s="1"/>
  <c r="A2011" i="4"/>
  <c r="E2011" i="4" s="1"/>
  <c r="A2012" i="4"/>
  <c r="E2012" i="4" s="1"/>
  <c r="A2013" i="4"/>
  <c r="J2013" i="4" s="1"/>
  <c r="A2014" i="4"/>
  <c r="E2014" i="4" s="1"/>
  <c r="A2015" i="4"/>
  <c r="E2015" i="4" s="1"/>
  <c r="A2016" i="4"/>
  <c r="H2016" i="4" s="1"/>
  <c r="A2017" i="4"/>
  <c r="E2017" i="4" s="1"/>
  <c r="A2018" i="4"/>
  <c r="E2018" i="4" s="1"/>
  <c r="A2019" i="4"/>
  <c r="I2019" i="4" s="1"/>
  <c r="A2020" i="4"/>
  <c r="E2020" i="4" s="1"/>
  <c r="A2021" i="4"/>
  <c r="E2021" i="4" s="1"/>
  <c r="A2022" i="4"/>
  <c r="H2022" i="4" s="1"/>
  <c r="A2023" i="4"/>
  <c r="J2023" i="4" s="1"/>
  <c r="A2024" i="4"/>
  <c r="E2024" i="4" s="1"/>
  <c r="A2025" i="4"/>
  <c r="E2025" i="4" s="1"/>
  <c r="A2026" i="4"/>
  <c r="E2026" i="4" s="1"/>
  <c r="A2027" i="4"/>
  <c r="H2027" i="4" s="1"/>
  <c r="A2028" i="4"/>
  <c r="E2028" i="4" s="1"/>
  <c r="A2029" i="4"/>
  <c r="I2029" i="4" s="1"/>
  <c r="A2030" i="4"/>
  <c r="I2030" i="4" s="1"/>
  <c r="A2031" i="4"/>
  <c r="E2031" i="4" s="1"/>
  <c r="A2032" i="4"/>
  <c r="J2032" i="4" s="1"/>
  <c r="A2033" i="4"/>
  <c r="I2033" i="4" s="1"/>
  <c r="A2034" i="4"/>
  <c r="E2034" i="4" s="1"/>
  <c r="A2035" i="4"/>
  <c r="E2035" i="4" s="1"/>
  <c r="A2036" i="4"/>
  <c r="K2036" i="4" s="1"/>
  <c r="A2037" i="4"/>
  <c r="K2037" i="4" s="1"/>
  <c r="A2038" i="4"/>
  <c r="E2038" i="4" s="1"/>
  <c r="A2039" i="4"/>
  <c r="E2039" i="4" s="1"/>
  <c r="A2040" i="4"/>
  <c r="J2040" i="4" s="1"/>
  <c r="A2041" i="4"/>
  <c r="E2041" i="4" s="1"/>
  <c r="A2042" i="4"/>
  <c r="E2042" i="4" s="1"/>
  <c r="A2043" i="4"/>
  <c r="E2043" i="4" s="1"/>
  <c r="A2044" i="4"/>
  <c r="E2044" i="4" s="1"/>
  <c r="A2045" i="4"/>
  <c r="E2045" i="4" s="1"/>
  <c r="A2046" i="4"/>
  <c r="H2046" i="4" s="1"/>
  <c r="A2047" i="4"/>
  <c r="H2047" i="4" s="1"/>
  <c r="A2048" i="4"/>
  <c r="I2048" i="4" s="1"/>
  <c r="A2049" i="4"/>
  <c r="E2049" i="4" s="1"/>
  <c r="A2050" i="4"/>
  <c r="E2050" i="4" s="1"/>
  <c r="A2051" i="4"/>
  <c r="E2051" i="4" s="1"/>
  <c r="A2052" i="4"/>
  <c r="E2052" i="4" s="1"/>
  <c r="A2053" i="4"/>
  <c r="E2053" i="4" s="1"/>
  <c r="A2054" i="4"/>
  <c r="E2054" i="4" s="1"/>
  <c r="A2055" i="4"/>
  <c r="E2055" i="4" s="1"/>
  <c r="A2056" i="4"/>
  <c r="E2056" i="4" s="1"/>
  <c r="A2057" i="4"/>
  <c r="H2057" i="4" s="1"/>
  <c r="A2058" i="4"/>
  <c r="E2058" i="4" s="1"/>
  <c r="A2059" i="4"/>
  <c r="E2059" i="4" s="1"/>
  <c r="A2060" i="4"/>
  <c r="E2060" i="4" s="1"/>
  <c r="A2061" i="4"/>
  <c r="E2061" i="4" s="1"/>
  <c r="A2062" i="4"/>
  <c r="H2062" i="4" s="1"/>
  <c r="A2063" i="4"/>
  <c r="E2063" i="4" s="1"/>
  <c r="A2064" i="4"/>
  <c r="I2064" i="4" s="1"/>
  <c r="A2065" i="4"/>
  <c r="E2065" i="4" s="1"/>
  <c r="A2066" i="4"/>
  <c r="E2066" i="4" s="1"/>
  <c r="A2067" i="4"/>
  <c r="H2067" i="4" s="1"/>
  <c r="A2068" i="4"/>
  <c r="K2068" i="4" s="1"/>
  <c r="A2069" i="4"/>
  <c r="E2069" i="4" s="1"/>
  <c r="A2070" i="4"/>
  <c r="I2070" i="4" s="1"/>
  <c r="A2071" i="4"/>
  <c r="E2071" i="4" s="1"/>
  <c r="A2072" i="4"/>
  <c r="E2072" i="4" s="1"/>
  <c r="A2073" i="4"/>
  <c r="E2073" i="4" s="1"/>
  <c r="A2074" i="4"/>
  <c r="E2074" i="4" s="1"/>
  <c r="A2075" i="4"/>
  <c r="E2075" i="4" s="1"/>
  <c r="A2076" i="4"/>
  <c r="E2076" i="4" s="1"/>
  <c r="A2077" i="4"/>
  <c r="K2077" i="4" s="1"/>
  <c r="A2078" i="4"/>
  <c r="E2078" i="4" s="1"/>
  <c r="A2079" i="4"/>
  <c r="E2079" i="4" s="1"/>
  <c r="A2080" i="4"/>
  <c r="I2080" i="4" s="1"/>
  <c r="A2081" i="4"/>
  <c r="E2081" i="4" s="1"/>
  <c r="A2082" i="4"/>
  <c r="H2082" i="4" s="1"/>
  <c r="A2083" i="4"/>
  <c r="H2083" i="4" s="1"/>
  <c r="A2084" i="4"/>
  <c r="E2084" i="4" s="1"/>
  <c r="A2085" i="4"/>
  <c r="E2085" i="4" s="1"/>
  <c r="A2086" i="4"/>
  <c r="E2086" i="4" s="1"/>
  <c r="A2087" i="4"/>
  <c r="E2087" i="4" s="1"/>
  <c r="A2088" i="4"/>
  <c r="E2088" i="4" s="1"/>
  <c r="A2089" i="4"/>
  <c r="J2089" i="4" s="1"/>
  <c r="A2090" i="4"/>
  <c r="E2090" i="4" s="1"/>
  <c r="A2091" i="4"/>
  <c r="H2091" i="4" s="1"/>
  <c r="A2092" i="4"/>
  <c r="E2092" i="4" s="1"/>
  <c r="A2093" i="4"/>
  <c r="E2093" i="4" s="1"/>
  <c r="A2094" i="4"/>
  <c r="H2094" i="4" s="1"/>
  <c r="A2095" i="4"/>
  <c r="E2095" i="4" s="1"/>
  <c r="A2096" i="4"/>
  <c r="E2096" i="4" s="1"/>
  <c r="A2097" i="4"/>
  <c r="E2097" i="4" s="1"/>
  <c r="A2098" i="4"/>
  <c r="E2098" i="4" s="1"/>
  <c r="A2099" i="4"/>
  <c r="H2099" i="4" s="1"/>
  <c r="A2100" i="4"/>
  <c r="E2100" i="4" s="1"/>
  <c r="A2101" i="4"/>
  <c r="I2101" i="4" s="1"/>
  <c r="A2102" i="4"/>
  <c r="I2102" i="4" s="1"/>
  <c r="A2103" i="4"/>
  <c r="E2103" i="4" s="1"/>
  <c r="A2104" i="4"/>
  <c r="E2104" i="4" s="1"/>
  <c r="A2105" i="4"/>
  <c r="E2105" i="4" s="1"/>
  <c r="A2106" i="4"/>
  <c r="E2106" i="4" s="1"/>
  <c r="A2107" i="4"/>
  <c r="E2107" i="4" s="1"/>
  <c r="A2108" i="4"/>
  <c r="H2108" i="4" s="1"/>
  <c r="A2109" i="4"/>
  <c r="E2109" i="4" s="1"/>
  <c r="A2110" i="4"/>
  <c r="H2110" i="4" s="1"/>
  <c r="A2111" i="4"/>
  <c r="E2111" i="4" s="1"/>
  <c r="A2112" i="4"/>
  <c r="I2112" i="4" s="1"/>
  <c r="A2113" i="4"/>
  <c r="E2113" i="4" s="1"/>
  <c r="A2114" i="4"/>
  <c r="E2114" i="4" s="1"/>
  <c r="A2115" i="4"/>
  <c r="E2115" i="4" s="1"/>
  <c r="A2116" i="4"/>
  <c r="E2116" i="4" s="1"/>
  <c r="A2117" i="4"/>
  <c r="E2117" i="4" s="1"/>
  <c r="A2118" i="4"/>
  <c r="E2118" i="4" s="1"/>
  <c r="A2119" i="4"/>
  <c r="E2119" i="4" s="1"/>
  <c r="A2120" i="4"/>
  <c r="H2120" i="4" s="1"/>
  <c r="A2121" i="4"/>
  <c r="J2121" i="4" s="1"/>
  <c r="A2122" i="4"/>
  <c r="E2122" i="4" s="1"/>
  <c r="A2123" i="4"/>
  <c r="J2123" i="4" s="1"/>
  <c r="A2124" i="4"/>
  <c r="E2124" i="4" s="1"/>
  <c r="A2125" i="4"/>
  <c r="E2125" i="4" s="1"/>
  <c r="A2126" i="4"/>
  <c r="I2126" i="4" s="1"/>
  <c r="A2127" i="4"/>
  <c r="E2127" i="4" s="1"/>
  <c r="A2128" i="4"/>
  <c r="E2128" i="4" s="1"/>
  <c r="A2129" i="4"/>
  <c r="H2129" i="4" s="1"/>
  <c r="A2130" i="4"/>
  <c r="E2130" i="4" s="1"/>
  <c r="A2131" i="4"/>
  <c r="E2131" i="4" s="1"/>
  <c r="A2132" i="4"/>
  <c r="E2132" i="4" s="1"/>
  <c r="A2133" i="4"/>
  <c r="E2133" i="4" s="1"/>
  <c r="A2134" i="4"/>
  <c r="I2134" i="4" s="1"/>
  <c r="A2135" i="4"/>
  <c r="I2135" i="4" s="1"/>
  <c r="A2136" i="4"/>
  <c r="E2136" i="4" s="1"/>
  <c r="A2137" i="4"/>
  <c r="E2137" i="4" s="1"/>
  <c r="A2138" i="4"/>
  <c r="E2138" i="4" s="1"/>
  <c r="A2139" i="4"/>
  <c r="H2139" i="4" s="1"/>
  <c r="A2140" i="4"/>
  <c r="E2140" i="4" s="1"/>
  <c r="A2141" i="4"/>
  <c r="J2141" i="4" s="1"/>
  <c r="A2142" i="4"/>
  <c r="E2142" i="4" s="1"/>
  <c r="A2143" i="4"/>
  <c r="E2143" i="4" s="1"/>
  <c r="A2144" i="4"/>
  <c r="E2144" i="4" s="1"/>
  <c r="A2145" i="4"/>
  <c r="E2145" i="4" s="1"/>
  <c r="A2146" i="4"/>
  <c r="H2146" i="4" s="1"/>
  <c r="A2147" i="4"/>
  <c r="E2147" i="4" s="1"/>
  <c r="A2148" i="4"/>
  <c r="E2148" i="4" s="1"/>
  <c r="A2149" i="4"/>
  <c r="E2149" i="4" s="1"/>
  <c r="A2150" i="4"/>
  <c r="H2150" i="4" s="1"/>
  <c r="A2151" i="4"/>
  <c r="E2151" i="4" s="1"/>
  <c r="A2152" i="4"/>
  <c r="E2152" i="4" s="1"/>
  <c r="A2153" i="4"/>
  <c r="E2153" i="4" s="1"/>
  <c r="A2154" i="4"/>
  <c r="E2154" i="4" s="1"/>
  <c r="A2155" i="4"/>
  <c r="E2155" i="4" s="1"/>
  <c r="A2156" i="4"/>
  <c r="E2156" i="4" s="1"/>
  <c r="A2157" i="4"/>
  <c r="E2157" i="4" s="1"/>
  <c r="A2158" i="4"/>
  <c r="I2158" i="4" s="1"/>
  <c r="A2159" i="4"/>
  <c r="E2159" i="4" s="1"/>
  <c r="A2160" i="4"/>
  <c r="E2160" i="4" s="1"/>
  <c r="A2161" i="4"/>
  <c r="E2161" i="4" s="1"/>
  <c r="A2162" i="4"/>
  <c r="E2162" i="4" s="1"/>
  <c r="A2163" i="4"/>
  <c r="E2163" i="4" s="1"/>
  <c r="A2164" i="4"/>
  <c r="E2164" i="4" s="1"/>
  <c r="A2165" i="4"/>
  <c r="E2165" i="4" s="1"/>
  <c r="A2166" i="4"/>
  <c r="E2166" i="4" s="1"/>
  <c r="A2167" i="4"/>
  <c r="K2167" i="4" s="1"/>
  <c r="A2168" i="4"/>
  <c r="H2168" i="4" s="1"/>
  <c r="A2169" i="4"/>
  <c r="E2169" i="4" s="1"/>
  <c r="A2170" i="4"/>
  <c r="E2170" i="4" s="1"/>
  <c r="A2171" i="4"/>
  <c r="E2171" i="4" s="1"/>
  <c r="A2172" i="4"/>
  <c r="E2172" i="4" s="1"/>
  <c r="A2173" i="4"/>
  <c r="E2173" i="4" s="1"/>
  <c r="A2174" i="4"/>
  <c r="E2174" i="4" s="1"/>
  <c r="A2175" i="4"/>
  <c r="J2175" i="4" s="1"/>
  <c r="A2176" i="4"/>
  <c r="H2176" i="4" s="1"/>
  <c r="A2177" i="4"/>
  <c r="H2177" i="4" s="1"/>
  <c r="A2178" i="4"/>
  <c r="E2178" i="4" s="1"/>
  <c r="A2179" i="4"/>
  <c r="E2179" i="4" s="1"/>
  <c r="A2180" i="4"/>
  <c r="I2180" i="4" s="1"/>
  <c r="A2181" i="4"/>
  <c r="E2181" i="4" s="1"/>
  <c r="A2182" i="4"/>
  <c r="E2182" i="4" s="1"/>
  <c r="A2183" i="4"/>
  <c r="E2183" i="4" s="1"/>
  <c r="A2184" i="4"/>
  <c r="I2184" i="4" s="1"/>
  <c r="A2185" i="4"/>
  <c r="I2185" i="4" s="1"/>
  <c r="A2186" i="4"/>
  <c r="E2186" i="4" s="1"/>
  <c r="A2187" i="4"/>
  <c r="E2187" i="4" s="1"/>
  <c r="A2188" i="4"/>
  <c r="E2188" i="4" s="1"/>
  <c r="A2189" i="4"/>
  <c r="E2189" i="4" s="1"/>
  <c r="A2190" i="4"/>
  <c r="E2190" i="4" s="1"/>
  <c r="A2191" i="4"/>
  <c r="E2191" i="4" s="1"/>
  <c r="A2192" i="4"/>
  <c r="E2192" i="4" s="1"/>
  <c r="A2193" i="4"/>
  <c r="E2193" i="4" s="1"/>
  <c r="A2194" i="4"/>
  <c r="E2194" i="4" s="1"/>
  <c r="A2195" i="4"/>
  <c r="E2195" i="4" s="1"/>
  <c r="A2196" i="4"/>
  <c r="I2196" i="4" s="1"/>
  <c r="A2197" i="4"/>
  <c r="E2197" i="4" s="1"/>
  <c r="A2198" i="4"/>
  <c r="I2198" i="4" s="1"/>
  <c r="A2199" i="4"/>
  <c r="E2199" i="4" s="1"/>
  <c r="A2200" i="4"/>
  <c r="E2200" i="4" s="1"/>
  <c r="A2201" i="4"/>
  <c r="H2201" i="4" s="1"/>
  <c r="A2202" i="4"/>
  <c r="E2202" i="4" s="1"/>
  <c r="A2203" i="4"/>
  <c r="E2203" i="4" s="1"/>
  <c r="A2204" i="4"/>
  <c r="E2204" i="4" s="1"/>
  <c r="A2205" i="4"/>
  <c r="E2205" i="4" s="1"/>
  <c r="A2206" i="4"/>
  <c r="J2206" i="4" s="1"/>
  <c r="A2207" i="4"/>
  <c r="E2207" i="4" s="1"/>
  <c r="A2208" i="4"/>
  <c r="J2208" i="4" s="1"/>
  <c r="A2209" i="4"/>
  <c r="E2209" i="4" s="1"/>
  <c r="A2210" i="4"/>
  <c r="E2210" i="4" s="1"/>
  <c r="A2211" i="4"/>
  <c r="E2211" i="4" s="1"/>
  <c r="A2212" i="4"/>
  <c r="E2212" i="4" s="1"/>
  <c r="A2213" i="4"/>
  <c r="E2213" i="4" s="1"/>
  <c r="A2214" i="4"/>
  <c r="H2214" i="4" s="1"/>
  <c r="A2215" i="4"/>
  <c r="E2215" i="4" s="1"/>
  <c r="A2216" i="4"/>
  <c r="I2216" i="4" s="1"/>
  <c r="A2217" i="4"/>
  <c r="I2217" i="4" s="1"/>
  <c r="A2218" i="4"/>
  <c r="H2218" i="4" s="1"/>
  <c r="A2219" i="4"/>
  <c r="E2219" i="4" s="1"/>
  <c r="A2220" i="4"/>
  <c r="H2220" i="4" s="1"/>
  <c r="A2221" i="4"/>
  <c r="E2221" i="4" s="1"/>
  <c r="A2222" i="4"/>
  <c r="E2222" i="4" s="1"/>
  <c r="A2223" i="4"/>
  <c r="E2223" i="4" s="1"/>
  <c r="A2224" i="4"/>
  <c r="E2224" i="4" s="1"/>
  <c r="A2225" i="4"/>
  <c r="E2225" i="4" s="1"/>
  <c r="A2226" i="4"/>
  <c r="E2226" i="4" s="1"/>
  <c r="A2227" i="4"/>
  <c r="E2227" i="4" s="1"/>
  <c r="A2228" i="4"/>
  <c r="E2228" i="4" s="1"/>
  <c r="A2229" i="4"/>
  <c r="I2229" i="4" s="1"/>
  <c r="A2230" i="4"/>
  <c r="E2230" i="4" s="1"/>
  <c r="A2231" i="4"/>
  <c r="E2231" i="4" s="1"/>
  <c r="A2232" i="4"/>
  <c r="E2232" i="4" s="1"/>
  <c r="A2233" i="4"/>
  <c r="E2233" i="4" s="1"/>
  <c r="A2234" i="4"/>
  <c r="E2234" i="4" s="1"/>
  <c r="A2235" i="4"/>
  <c r="E2235" i="4" s="1"/>
  <c r="A2236" i="4"/>
  <c r="H2236" i="4" s="1"/>
  <c r="A2237" i="4"/>
  <c r="I2237" i="4" s="1"/>
  <c r="A2238" i="4"/>
  <c r="K2238" i="4" s="1"/>
  <c r="A2239" i="4"/>
  <c r="E2239" i="4" s="1"/>
  <c r="A2240" i="4"/>
  <c r="E2240" i="4" s="1"/>
  <c r="A2241" i="4"/>
  <c r="E2241" i="4" s="1"/>
  <c r="A2242" i="4"/>
  <c r="E2242" i="4" s="1"/>
  <c r="A2243" i="4"/>
  <c r="E2243" i="4" s="1"/>
  <c r="A2244" i="4"/>
  <c r="H2244" i="4" s="1"/>
  <c r="A2245" i="4"/>
  <c r="E2245" i="4" s="1"/>
  <c r="A2246" i="4"/>
  <c r="E2246" i="4" s="1"/>
  <c r="A2247" i="4"/>
  <c r="E2247" i="4" s="1"/>
  <c r="A2248" i="4"/>
  <c r="E2248" i="4" s="1"/>
  <c r="A2249" i="4"/>
  <c r="E2249" i="4" s="1"/>
  <c r="A2250" i="4"/>
  <c r="E2250" i="4" s="1"/>
  <c r="A2251" i="4"/>
  <c r="E2251" i="4" s="1"/>
  <c r="A2252" i="4"/>
  <c r="E2252" i="4" s="1"/>
  <c r="A2253" i="4"/>
  <c r="E2253" i="4" s="1"/>
  <c r="A2254" i="4"/>
  <c r="E2254" i="4" s="1"/>
  <c r="A2255" i="4"/>
  <c r="E2255" i="4" s="1"/>
  <c r="A2256" i="4"/>
  <c r="E2256" i="4" s="1"/>
  <c r="A2257" i="4"/>
  <c r="H2257" i="4" s="1"/>
  <c r="A2258" i="4"/>
  <c r="E2258" i="4" s="1"/>
  <c r="A2259" i="4"/>
  <c r="E2259" i="4" s="1"/>
  <c r="A2260" i="4"/>
  <c r="E2260" i="4" s="1"/>
  <c r="A2261" i="4"/>
  <c r="E2261" i="4" s="1"/>
  <c r="A2262" i="4"/>
  <c r="I2262" i="4" s="1"/>
  <c r="A2263" i="4"/>
  <c r="I2263" i="4" s="1"/>
  <c r="A2264" i="4"/>
  <c r="J2264" i="4" s="1"/>
  <c r="A2265" i="4"/>
  <c r="E2265" i="4" s="1"/>
  <c r="A2266" i="4"/>
  <c r="E2266" i="4" s="1"/>
  <c r="A2267" i="4"/>
  <c r="H2267" i="4" s="1"/>
  <c r="A2268" i="4"/>
  <c r="E2268" i="4" s="1"/>
  <c r="A2269" i="4"/>
  <c r="E2269" i="4" s="1"/>
  <c r="A2270" i="4"/>
  <c r="E2270" i="4" s="1"/>
  <c r="A2271" i="4"/>
  <c r="E2271" i="4" s="1"/>
  <c r="A2272" i="4"/>
  <c r="J2272" i="4" s="1"/>
  <c r="A2273" i="4"/>
  <c r="J2273" i="4" s="1"/>
  <c r="A2274" i="4"/>
  <c r="E2274" i="4" s="1"/>
  <c r="A2275" i="4"/>
  <c r="K2275" i="4" s="1"/>
  <c r="A2276" i="4"/>
  <c r="E2276" i="4" s="1"/>
  <c r="A2277" i="4"/>
  <c r="E2277" i="4" s="1"/>
  <c r="A2278" i="4"/>
  <c r="H2278" i="4" s="1"/>
  <c r="A2279" i="4"/>
  <c r="E2279" i="4" s="1"/>
  <c r="A2280" i="4"/>
  <c r="E2280" i="4" s="1"/>
  <c r="A2281" i="4"/>
  <c r="I2281" i="4" s="1"/>
  <c r="A2282" i="4"/>
  <c r="E2282" i="4" s="1"/>
  <c r="A2283" i="4"/>
  <c r="I2283" i="4" s="1"/>
  <c r="A2284" i="4"/>
  <c r="I2284" i="4" s="1"/>
  <c r="A2285" i="4"/>
  <c r="J2285" i="4" s="1"/>
  <c r="A2286" i="4"/>
  <c r="E2286" i="4" s="1"/>
  <c r="A2287" i="4"/>
  <c r="E2287" i="4" s="1"/>
  <c r="A2288" i="4"/>
  <c r="J2288" i="4" s="1"/>
  <c r="A2289" i="4"/>
  <c r="E2289" i="4" s="1"/>
  <c r="A2290" i="4"/>
  <c r="E2290" i="4" s="1"/>
  <c r="A2291" i="4"/>
  <c r="E2291" i="4" s="1"/>
  <c r="A2292" i="4"/>
  <c r="E2292" i="4" s="1"/>
  <c r="A2293" i="4"/>
  <c r="I2293" i="4" s="1"/>
  <c r="A2294" i="4"/>
  <c r="E2294" i="4" s="1"/>
  <c r="A2295" i="4"/>
  <c r="H2295" i="4" s="1"/>
  <c r="A2296" i="4"/>
  <c r="H2296" i="4" s="1"/>
  <c r="A2297" i="4"/>
  <c r="E2297" i="4" s="1"/>
  <c r="A2298" i="4"/>
  <c r="E2298" i="4" s="1"/>
  <c r="A2299" i="4"/>
  <c r="E2299" i="4" s="1"/>
  <c r="A2300" i="4"/>
  <c r="E2300" i="4" s="1"/>
  <c r="A2301" i="4"/>
  <c r="E2301" i="4" s="1"/>
  <c r="A2302" i="4"/>
  <c r="I2302" i="4" s="1"/>
  <c r="A2303" i="4"/>
  <c r="E2303" i="4" s="1"/>
  <c r="A2304" i="4"/>
  <c r="H2304" i="4" s="1"/>
  <c r="A2305" i="4"/>
  <c r="E2305" i="4" s="1"/>
  <c r="A2306" i="4"/>
  <c r="E2306" i="4" s="1"/>
  <c r="A2307" i="4"/>
  <c r="E2307" i="4" s="1"/>
  <c r="A2308" i="4"/>
  <c r="E2308" i="4" s="1"/>
  <c r="A2309" i="4"/>
  <c r="E2309" i="4" s="1"/>
  <c r="A2310" i="4"/>
  <c r="E2310" i="4" s="1"/>
  <c r="A2311" i="4"/>
  <c r="E2311" i="4" s="1"/>
  <c r="A2312" i="4"/>
  <c r="E2312" i="4" s="1"/>
  <c r="A2313" i="4"/>
  <c r="E2313" i="4" s="1"/>
  <c r="A2314" i="4"/>
  <c r="E2314" i="4" s="1"/>
  <c r="A2315" i="4"/>
  <c r="I2315" i="4" s="1"/>
  <c r="A2316" i="4"/>
  <c r="E2316" i="4" s="1"/>
  <c r="A2317" i="4"/>
  <c r="E2317" i="4" s="1"/>
  <c r="A2318" i="4"/>
  <c r="E2318" i="4" s="1"/>
  <c r="A2319" i="4"/>
  <c r="H2319" i="4" s="1"/>
  <c r="A2320" i="4"/>
  <c r="I2320" i="4" s="1"/>
  <c r="A2321" i="4"/>
  <c r="E2321" i="4" s="1"/>
  <c r="A2322" i="4"/>
  <c r="H2322" i="4" s="1"/>
  <c r="A2323" i="4"/>
  <c r="H2323" i="4" s="1"/>
  <c r="A2324" i="4"/>
  <c r="I2324" i="4" s="1"/>
  <c r="A2325" i="4"/>
  <c r="E2325" i="4" s="1"/>
  <c r="A2326" i="4"/>
  <c r="I2326" i="4" s="1"/>
  <c r="A2327" i="4"/>
  <c r="H2327" i="4" s="1"/>
  <c r="A2328" i="4"/>
  <c r="E2328" i="4" s="1"/>
  <c r="A2329" i="4"/>
  <c r="E2329" i="4" s="1"/>
  <c r="A2330" i="4"/>
  <c r="E2330" i="4" s="1"/>
  <c r="A2331" i="4"/>
  <c r="E2331" i="4" s="1"/>
  <c r="A2332" i="4"/>
  <c r="E2332" i="4" s="1"/>
  <c r="A2333" i="4"/>
  <c r="E2333" i="4" s="1"/>
  <c r="A2334" i="4"/>
  <c r="E2334" i="4" s="1"/>
  <c r="A2335" i="4"/>
  <c r="E2335" i="4" s="1"/>
  <c r="A2336" i="4"/>
  <c r="E2336" i="4" s="1"/>
  <c r="A3" i="4"/>
  <c r="E3" i="4" s="1"/>
  <c r="A4" i="4"/>
  <c r="E4" i="4" s="1"/>
  <c r="A5" i="4"/>
  <c r="E5" i="4" s="1"/>
  <c r="A6" i="4"/>
  <c r="E6" i="4" s="1"/>
  <c r="A7" i="4"/>
  <c r="E7" i="4" s="1"/>
  <c r="A8" i="4"/>
  <c r="A9" i="4"/>
  <c r="A10" i="4"/>
  <c r="A11" i="4"/>
  <c r="E11" i="4" s="1"/>
  <c r="A12" i="4"/>
  <c r="E12" i="4" s="1"/>
  <c r="A13" i="4"/>
  <c r="E13" i="4" s="1"/>
  <c r="A14" i="4"/>
  <c r="E14" i="4" s="1"/>
  <c r="T11" i="2"/>
  <c r="T10" i="2"/>
  <c r="O2" i="2" a="1"/>
  <c r="O2" i="2" s="1"/>
  <c r="P2" i="2" s="1" a="1"/>
  <c r="T4" i="2"/>
  <c r="L2" i="2" a="1"/>
  <c r="N2" i="2" a="1"/>
  <c r="N2" i="2" s="1"/>
  <c r="M2" i="2" a="1"/>
  <c r="N2" i="1" a="1"/>
  <c r="N2" i="1" s="1"/>
  <c r="W13" i="1" s="1"/>
  <c r="M2" i="1" a="1"/>
  <c r="M2" i="1" s="1"/>
  <c r="W21" i="1"/>
  <c r="H1478" i="4" l="1"/>
  <c r="E1478" i="4"/>
  <c r="H1470" i="4"/>
  <c r="E1470" i="4"/>
  <c r="K1462" i="4"/>
  <c r="E1462" i="4"/>
  <c r="H1454" i="4"/>
  <c r="E1454" i="4"/>
  <c r="I1446" i="4"/>
  <c r="E1446" i="4"/>
  <c r="H1422" i="4"/>
  <c r="E1422" i="4"/>
  <c r="I1414" i="4"/>
  <c r="E1414" i="4"/>
  <c r="J1374" i="4"/>
  <c r="E1374" i="4"/>
  <c r="H1326" i="4"/>
  <c r="E1326" i="4"/>
  <c r="H1318" i="4"/>
  <c r="E1318" i="4"/>
  <c r="J1302" i="4"/>
  <c r="E1302" i="4"/>
  <c r="I1278" i="4"/>
  <c r="E1278" i="4"/>
  <c r="H1270" i="4"/>
  <c r="E1270" i="4"/>
  <c r="H1254" i="4"/>
  <c r="E1254" i="4"/>
  <c r="H1222" i="4"/>
  <c r="E1222" i="4"/>
  <c r="H1190" i="4"/>
  <c r="E1190" i="4"/>
  <c r="H1166" i="4"/>
  <c r="E1166" i="4"/>
  <c r="H1150" i="4"/>
  <c r="E1150" i="4"/>
  <c r="H1126" i="4"/>
  <c r="E1126" i="4"/>
  <c r="H1086" i="4"/>
  <c r="E1086" i="4"/>
  <c r="H1070" i="4"/>
  <c r="E1070" i="4"/>
  <c r="H1062" i="4"/>
  <c r="E1062" i="4"/>
  <c r="J1038" i="4"/>
  <c r="E1038" i="4"/>
  <c r="I1030" i="4"/>
  <c r="E1030" i="4"/>
  <c r="I1006" i="4"/>
  <c r="E1006" i="4"/>
  <c r="H998" i="4"/>
  <c r="E998" i="4"/>
  <c r="J990" i="4"/>
  <c r="E990" i="4"/>
  <c r="J982" i="4"/>
  <c r="E982" i="4"/>
  <c r="I974" i="4"/>
  <c r="E974" i="4"/>
  <c r="H966" i="4"/>
  <c r="E966" i="4"/>
  <c r="I942" i="4"/>
  <c r="E942" i="4"/>
  <c r="H934" i="4"/>
  <c r="E934" i="4"/>
  <c r="J910" i="4"/>
  <c r="E910" i="4"/>
  <c r="I902" i="4"/>
  <c r="E902" i="4"/>
  <c r="H894" i="4"/>
  <c r="E894" i="4"/>
  <c r="I886" i="4"/>
  <c r="E886" i="4"/>
  <c r="I870" i="4"/>
  <c r="E870" i="4"/>
  <c r="H862" i="4"/>
  <c r="E862" i="4"/>
  <c r="H846" i="4"/>
  <c r="E846" i="4"/>
  <c r="H830" i="4"/>
  <c r="E830" i="4"/>
  <c r="J814" i="4"/>
  <c r="E814" i="4"/>
  <c r="H806" i="4"/>
  <c r="E806" i="4"/>
  <c r="H790" i="4"/>
  <c r="E790" i="4"/>
  <c r="I774" i="4"/>
  <c r="E774" i="4"/>
  <c r="I766" i="4"/>
  <c r="E766" i="4"/>
  <c r="I750" i="4"/>
  <c r="E750" i="4"/>
  <c r="H710" i="4"/>
  <c r="E710" i="4"/>
  <c r="J686" i="4"/>
  <c r="E686" i="4"/>
  <c r="I654" i="4"/>
  <c r="E654" i="4"/>
  <c r="H622" i="4"/>
  <c r="E622" i="4"/>
  <c r="I614" i="4"/>
  <c r="E614" i="4"/>
  <c r="H542" i="4"/>
  <c r="E542" i="4"/>
  <c r="H518" i="4"/>
  <c r="E518" i="4"/>
  <c r="J510" i="4"/>
  <c r="E510" i="4"/>
  <c r="I494" i="4"/>
  <c r="E494" i="4"/>
  <c r="H486" i="4"/>
  <c r="E486" i="4"/>
  <c r="H478" i="4"/>
  <c r="E478" i="4"/>
  <c r="I462" i="4"/>
  <c r="E462" i="4"/>
  <c r="H446" i="4"/>
  <c r="E446" i="4"/>
  <c r="I422" i="4"/>
  <c r="E422" i="4"/>
  <c r="J414" i="4"/>
  <c r="E414" i="4"/>
  <c r="H406" i="4"/>
  <c r="E406" i="4"/>
  <c r="I398" i="4"/>
  <c r="E398" i="4"/>
  <c r="H382" i="4"/>
  <c r="E382" i="4"/>
  <c r="H366" i="4"/>
  <c r="E366" i="4"/>
  <c r="H342" i="4"/>
  <c r="E342" i="4"/>
  <c r="I326" i="4"/>
  <c r="E326" i="4"/>
  <c r="I310" i="4"/>
  <c r="E310" i="4"/>
  <c r="H262" i="4"/>
  <c r="E262" i="4"/>
  <c r="J238" i="4"/>
  <c r="E238" i="4"/>
  <c r="H206" i="4"/>
  <c r="E206" i="4"/>
  <c r="I182" i="4"/>
  <c r="E182" i="4"/>
  <c r="I126" i="4"/>
  <c r="E126" i="4"/>
  <c r="H102" i="4"/>
  <c r="E102" i="4"/>
  <c r="H78" i="4"/>
  <c r="E78" i="4"/>
  <c r="H62" i="4"/>
  <c r="E62" i="4"/>
  <c r="H22" i="4"/>
  <c r="E22" i="4"/>
  <c r="H540" i="4"/>
  <c r="E2322" i="4"/>
  <c r="E2218" i="4"/>
  <c r="E2146" i="4"/>
  <c r="E2082" i="4"/>
  <c r="E2002" i="4"/>
  <c r="E1962" i="4"/>
  <c r="E1938" i="4"/>
  <c r="E1898" i="4"/>
  <c r="E1890" i="4"/>
  <c r="E1858" i="4"/>
  <c r="E1834" i="4"/>
  <c r="E1794" i="4"/>
  <c r="E1786" i="4"/>
  <c r="E1722" i="4"/>
  <c r="E1674" i="4"/>
  <c r="E1634" i="4"/>
  <c r="E1562" i="4"/>
  <c r="E1506" i="4"/>
  <c r="E1407" i="4"/>
  <c r="E1391" i="4"/>
  <c r="E1174" i="4"/>
  <c r="E1003" i="4"/>
  <c r="E127" i="4"/>
  <c r="I1381" i="4"/>
  <c r="E1381" i="4"/>
  <c r="I1373" i="4"/>
  <c r="E1373" i="4"/>
  <c r="I1309" i="4"/>
  <c r="E1309" i="4"/>
  <c r="I1245" i="4"/>
  <c r="E1245" i="4"/>
  <c r="I1213" i="4"/>
  <c r="E1213" i="4"/>
  <c r="I1197" i="4"/>
  <c r="E1197" i="4"/>
  <c r="I1165" i="4"/>
  <c r="E1165" i="4"/>
  <c r="I1141" i="4"/>
  <c r="E1141" i="4"/>
  <c r="I1077" i="4"/>
  <c r="E1077" i="4"/>
  <c r="K1045" i="4"/>
  <c r="E1045" i="4"/>
  <c r="I957" i="4"/>
  <c r="E957" i="4"/>
  <c r="I925" i="4"/>
  <c r="E925" i="4"/>
  <c r="H869" i="4"/>
  <c r="E869" i="4"/>
  <c r="H845" i="4"/>
  <c r="E845" i="4"/>
  <c r="I829" i="4"/>
  <c r="E829" i="4"/>
  <c r="H821" i="4"/>
  <c r="E821" i="4"/>
  <c r="I797" i="4"/>
  <c r="E797" i="4"/>
  <c r="I749" i="4"/>
  <c r="E749" i="4"/>
  <c r="I701" i="4"/>
  <c r="E701" i="4"/>
  <c r="I693" i="4"/>
  <c r="E693" i="4"/>
  <c r="I669" i="4"/>
  <c r="E669" i="4"/>
  <c r="H613" i="4"/>
  <c r="E613" i="4"/>
  <c r="H605" i="4"/>
  <c r="E605" i="4"/>
  <c r="H597" i="4"/>
  <c r="E597" i="4"/>
  <c r="I581" i="4"/>
  <c r="E581" i="4"/>
  <c r="I573" i="4"/>
  <c r="E573" i="4"/>
  <c r="I541" i="4"/>
  <c r="E541" i="4"/>
  <c r="H501" i="4"/>
  <c r="E501" i="4"/>
  <c r="I421" i="4"/>
  <c r="E421" i="4"/>
  <c r="H405" i="4"/>
  <c r="E405" i="4"/>
  <c r="H381" i="4"/>
  <c r="E381" i="4"/>
  <c r="I365" i="4"/>
  <c r="E365" i="4"/>
  <c r="H357" i="4"/>
  <c r="E357" i="4"/>
  <c r="I301" i="4"/>
  <c r="E301" i="4"/>
  <c r="H277" i="4"/>
  <c r="E277" i="4"/>
  <c r="H261" i="4"/>
  <c r="E261" i="4"/>
  <c r="H245" i="4"/>
  <c r="E245" i="4"/>
  <c r="I229" i="4"/>
  <c r="E229" i="4"/>
  <c r="H221" i="4"/>
  <c r="E221" i="4"/>
  <c r="I181" i="4"/>
  <c r="E181" i="4"/>
  <c r="H157" i="4"/>
  <c r="E157" i="4"/>
  <c r="H133" i="4"/>
  <c r="E133" i="4"/>
  <c r="H101" i="4"/>
  <c r="E101" i="4"/>
  <c r="H85" i="4"/>
  <c r="E85" i="4"/>
  <c r="H37" i="4"/>
  <c r="E37" i="4"/>
  <c r="H21" i="4"/>
  <c r="E21" i="4"/>
  <c r="I2083" i="4"/>
  <c r="E2281" i="4"/>
  <c r="E2273" i="4"/>
  <c r="E2257" i="4"/>
  <c r="E2217" i="4"/>
  <c r="E2201" i="4"/>
  <c r="E2185" i="4"/>
  <c r="E2177" i="4"/>
  <c r="E2129" i="4"/>
  <c r="E2121" i="4"/>
  <c r="E2089" i="4"/>
  <c r="E2057" i="4"/>
  <c r="E2033" i="4"/>
  <c r="E2001" i="4"/>
  <c r="E1977" i="4"/>
  <c r="E1929" i="4"/>
  <c r="E1921" i="4"/>
  <c r="E1881" i="4"/>
  <c r="E1865" i="4"/>
  <c r="E1825" i="4"/>
  <c r="E1801" i="4"/>
  <c r="E1793" i="4"/>
  <c r="E1785" i="4"/>
  <c r="E1777" i="4"/>
  <c r="E1769" i="4"/>
  <c r="E1697" i="4"/>
  <c r="E1665" i="4"/>
  <c r="E1625" i="4"/>
  <c r="E1569" i="4"/>
  <c r="E1489" i="4"/>
  <c r="E1459" i="4"/>
  <c r="E1448" i="4"/>
  <c r="E1416" i="4"/>
  <c r="E1384" i="4"/>
  <c r="E1352" i="4"/>
  <c r="E787" i="4"/>
  <c r="E31" i="4"/>
  <c r="I8" i="4"/>
  <c r="E8" i="4"/>
  <c r="H1388" i="4"/>
  <c r="E1388" i="4"/>
  <c r="H1324" i="4"/>
  <c r="E1324" i="4"/>
  <c r="H1212" i="4"/>
  <c r="E1212" i="4"/>
  <c r="H1188" i="4"/>
  <c r="E1188" i="4"/>
  <c r="H1180" i="4"/>
  <c r="E1180" i="4"/>
  <c r="I1156" i="4"/>
  <c r="E1156" i="4"/>
  <c r="H1148" i="4"/>
  <c r="E1148" i="4"/>
  <c r="H1116" i="4"/>
  <c r="E1116" i="4"/>
  <c r="H1084" i="4"/>
  <c r="E1084" i="4"/>
  <c r="H1068" i="4"/>
  <c r="E1068" i="4"/>
  <c r="H1052" i="4"/>
  <c r="E1052" i="4"/>
  <c r="H1012" i="4"/>
  <c r="E1012" i="4"/>
  <c r="I932" i="4"/>
  <c r="E932" i="4"/>
  <c r="H892" i="4"/>
  <c r="E892" i="4"/>
  <c r="I860" i="4"/>
  <c r="E860" i="4"/>
  <c r="I828" i="4"/>
  <c r="E828" i="4"/>
  <c r="I804" i="4"/>
  <c r="E804" i="4"/>
  <c r="I788" i="4"/>
  <c r="E788" i="4"/>
  <c r="I756" i="4"/>
  <c r="E756" i="4"/>
  <c r="H716" i="4"/>
  <c r="E716" i="4"/>
  <c r="H708" i="4"/>
  <c r="E708" i="4"/>
  <c r="H700" i="4"/>
  <c r="E700" i="4"/>
  <c r="H684" i="4"/>
  <c r="E684" i="4"/>
  <c r="I668" i="4"/>
  <c r="E668" i="4"/>
  <c r="H644" i="4"/>
  <c r="E644" i="4"/>
  <c r="I620" i="4"/>
  <c r="E620" i="4"/>
  <c r="I556" i="4"/>
  <c r="E556" i="4"/>
  <c r="I484" i="4"/>
  <c r="E484" i="4"/>
  <c r="I420" i="4"/>
  <c r="E420" i="4"/>
  <c r="H404" i="4"/>
  <c r="E404" i="4"/>
  <c r="H332" i="4"/>
  <c r="E332" i="4"/>
  <c r="H324" i="4"/>
  <c r="E324" i="4"/>
  <c r="I292" i="4"/>
  <c r="E292" i="4"/>
  <c r="I276" i="4"/>
  <c r="E276" i="4"/>
  <c r="H260" i="4"/>
  <c r="E260" i="4"/>
  <c r="I252" i="4"/>
  <c r="E252" i="4"/>
  <c r="H236" i="4"/>
  <c r="E236" i="4"/>
  <c r="I228" i="4"/>
  <c r="E228" i="4"/>
  <c r="H172" i="4"/>
  <c r="E172" i="4"/>
  <c r="I164" i="4"/>
  <c r="E164" i="4"/>
  <c r="H156" i="4"/>
  <c r="E156" i="4"/>
  <c r="H148" i="4"/>
  <c r="E148" i="4"/>
  <c r="H124" i="4"/>
  <c r="E124" i="4"/>
  <c r="H92" i="4"/>
  <c r="E92" i="4"/>
  <c r="J36" i="4"/>
  <c r="E36" i="4"/>
  <c r="H20" i="4"/>
  <c r="E20" i="4"/>
  <c r="E2320" i="4"/>
  <c r="E2304" i="4"/>
  <c r="E2296" i="4"/>
  <c r="E2288" i="4"/>
  <c r="E2272" i="4"/>
  <c r="E2264" i="4"/>
  <c r="E2216" i="4"/>
  <c r="E2208" i="4"/>
  <c r="E2184" i="4"/>
  <c r="E2176" i="4"/>
  <c r="E2168" i="4"/>
  <c r="E2120" i="4"/>
  <c r="E2112" i="4"/>
  <c r="E2080" i="4"/>
  <c r="E2064" i="4"/>
  <c r="E2048" i="4"/>
  <c r="E2040" i="4"/>
  <c r="E2032" i="4"/>
  <c r="E2016" i="4"/>
  <c r="E2000" i="4"/>
  <c r="E1976" i="4"/>
  <c r="E1960" i="4"/>
  <c r="E1928" i="4"/>
  <c r="E1896" i="4"/>
  <c r="E1888" i="4"/>
  <c r="E1864" i="4"/>
  <c r="E1856" i="4"/>
  <c r="E1816" i="4"/>
  <c r="E1808" i="4"/>
  <c r="E1792" i="4"/>
  <c r="E1784" i="4"/>
  <c r="E1736" i="4"/>
  <c r="E1728" i="4"/>
  <c r="E1696" i="4"/>
  <c r="E1608" i="4"/>
  <c r="E1600" i="4"/>
  <c r="E1592" i="4"/>
  <c r="E1568" i="4"/>
  <c r="E1560" i="4"/>
  <c r="E1496" i="4"/>
  <c r="E1426" i="4"/>
  <c r="E1404" i="4"/>
  <c r="E1351" i="4"/>
  <c r="E876" i="4"/>
  <c r="E631" i="4"/>
  <c r="H1387" i="4"/>
  <c r="E1387" i="4"/>
  <c r="H1315" i="4"/>
  <c r="E1315" i="4"/>
  <c r="I1307" i="4"/>
  <c r="E1307" i="4"/>
  <c r="H1299" i="4"/>
  <c r="E1299" i="4"/>
  <c r="H1251" i="4"/>
  <c r="E1251" i="4"/>
  <c r="H1243" i="4"/>
  <c r="E1243" i="4"/>
  <c r="I1123" i="4"/>
  <c r="E1123" i="4"/>
  <c r="H1107" i="4"/>
  <c r="E1107" i="4"/>
  <c r="J1075" i="4"/>
  <c r="E1075" i="4"/>
  <c r="I1051" i="4"/>
  <c r="E1051" i="4"/>
  <c r="H891" i="4"/>
  <c r="E891" i="4"/>
  <c r="J859" i="4"/>
  <c r="E859" i="4"/>
  <c r="K827" i="4"/>
  <c r="E827" i="4"/>
  <c r="I779" i="4"/>
  <c r="E779" i="4"/>
  <c r="J675" i="4"/>
  <c r="E675" i="4"/>
  <c r="I667" i="4"/>
  <c r="E667" i="4"/>
  <c r="J635" i="4"/>
  <c r="E635" i="4"/>
  <c r="J611" i="4"/>
  <c r="E611" i="4"/>
  <c r="I603" i="4"/>
  <c r="E603" i="4"/>
  <c r="I547" i="4"/>
  <c r="E547" i="4"/>
  <c r="J523" i="4"/>
  <c r="E523" i="4"/>
  <c r="J507" i="4"/>
  <c r="E507" i="4"/>
  <c r="I475" i="4"/>
  <c r="E475" i="4"/>
  <c r="J451" i="4"/>
  <c r="E451" i="4"/>
  <c r="J411" i="4"/>
  <c r="E411" i="4"/>
  <c r="J403" i="4"/>
  <c r="E403" i="4"/>
  <c r="I395" i="4"/>
  <c r="E395" i="4"/>
  <c r="I363" i="4"/>
  <c r="E363" i="4"/>
  <c r="J355" i="4"/>
  <c r="E355" i="4"/>
  <c r="I347" i="4"/>
  <c r="E347" i="4"/>
  <c r="J291" i="4"/>
  <c r="E291" i="4"/>
  <c r="J283" i="4"/>
  <c r="E283" i="4"/>
  <c r="I267" i="4"/>
  <c r="E267" i="4"/>
  <c r="I219" i="4"/>
  <c r="E219" i="4"/>
  <c r="J163" i="4"/>
  <c r="E163" i="4"/>
  <c r="J115" i="4"/>
  <c r="E115" i="4"/>
  <c r="J91" i="4"/>
  <c r="E91" i="4"/>
  <c r="J67" i="4"/>
  <c r="E67" i="4"/>
  <c r="I43" i="4"/>
  <c r="E43" i="4"/>
  <c r="I19" i="4"/>
  <c r="E19" i="4"/>
  <c r="E2327" i="4"/>
  <c r="E2319" i="4"/>
  <c r="E2295" i="4"/>
  <c r="E2263" i="4"/>
  <c r="E2175" i="4"/>
  <c r="E2167" i="4"/>
  <c r="E2135" i="4"/>
  <c r="E2047" i="4"/>
  <c r="E2023" i="4"/>
  <c r="E1943" i="4"/>
  <c r="E1935" i="4"/>
  <c r="E1919" i="4"/>
  <c r="E1903" i="4"/>
  <c r="E1871" i="4"/>
  <c r="E1855" i="4"/>
  <c r="E1839" i="4"/>
  <c r="E1783" i="4"/>
  <c r="E1751" i="4"/>
  <c r="E1743" i="4"/>
  <c r="E1727" i="4"/>
  <c r="E1711" i="4"/>
  <c r="E1703" i="4"/>
  <c r="E1695" i="4"/>
  <c r="E1655" i="4"/>
  <c r="E1615" i="4"/>
  <c r="E1607" i="4"/>
  <c r="E1599" i="4"/>
  <c r="E1591" i="4"/>
  <c r="E1583" i="4"/>
  <c r="E1567" i="4"/>
  <c r="E1559" i="4"/>
  <c r="E1551" i="4"/>
  <c r="E1527" i="4"/>
  <c r="E1519" i="4"/>
  <c r="E1495" i="4"/>
  <c r="E1487" i="4"/>
  <c r="E1477" i="4"/>
  <c r="E1413" i="4"/>
  <c r="E1403" i="4"/>
  <c r="E1303" i="4"/>
  <c r="E1057" i="4"/>
  <c r="H1306" i="4"/>
  <c r="E1306" i="4"/>
  <c r="H1258" i="4"/>
  <c r="E1258" i="4"/>
  <c r="H1218" i="4"/>
  <c r="E1218" i="4"/>
  <c r="H1210" i="4"/>
  <c r="E1210" i="4"/>
  <c r="H1186" i="4"/>
  <c r="E1186" i="4"/>
  <c r="H1170" i="4"/>
  <c r="E1170" i="4"/>
  <c r="H1154" i="4"/>
  <c r="E1154" i="4"/>
  <c r="H1146" i="4"/>
  <c r="E1146" i="4"/>
  <c r="H1114" i="4"/>
  <c r="E1114" i="4"/>
  <c r="H1050" i="4"/>
  <c r="E1050" i="4"/>
  <c r="H994" i="4"/>
  <c r="E994" i="4"/>
  <c r="H986" i="4"/>
  <c r="E986" i="4"/>
  <c r="H978" i="4"/>
  <c r="E978" i="4"/>
  <c r="J970" i="4"/>
  <c r="E970" i="4"/>
  <c r="H906" i="4"/>
  <c r="E906" i="4"/>
  <c r="H610" i="4"/>
  <c r="E610" i="4"/>
  <c r="H570" i="4"/>
  <c r="E570" i="4"/>
  <c r="H506" i="4"/>
  <c r="E506" i="4"/>
  <c r="J490" i="4"/>
  <c r="E490" i="4"/>
  <c r="H442" i="4"/>
  <c r="E442" i="4"/>
  <c r="H426" i="4"/>
  <c r="E426" i="4"/>
  <c r="H234" i="4"/>
  <c r="E234" i="4"/>
  <c r="H202" i="4"/>
  <c r="E202" i="4"/>
  <c r="H194" i="4"/>
  <c r="E194" i="4"/>
  <c r="I90" i="4"/>
  <c r="E90" i="4"/>
  <c r="H18" i="4"/>
  <c r="E18" i="4"/>
  <c r="H2246" i="4"/>
  <c r="E2326" i="4"/>
  <c r="E2302" i="4"/>
  <c r="E2278" i="4"/>
  <c r="E2262" i="4"/>
  <c r="E2238" i="4"/>
  <c r="E2214" i="4"/>
  <c r="E2206" i="4"/>
  <c r="E2198" i="4"/>
  <c r="E2158" i="4"/>
  <c r="E2150" i="4"/>
  <c r="E2134" i="4"/>
  <c r="E2126" i="4"/>
  <c r="E2110" i="4"/>
  <c r="E2102" i="4"/>
  <c r="E2094" i="4"/>
  <c r="E2070" i="4"/>
  <c r="E2062" i="4"/>
  <c r="E2046" i="4"/>
  <c r="E2030" i="4"/>
  <c r="E2022" i="4"/>
  <c r="E1990" i="4"/>
  <c r="E1958" i="4"/>
  <c r="E1950" i="4"/>
  <c r="E1942" i="4"/>
  <c r="E1934" i="4"/>
  <c r="E1926" i="4"/>
  <c r="E1910" i="4"/>
  <c r="E1902" i="4"/>
  <c r="E1854" i="4"/>
  <c r="E1838" i="4"/>
  <c r="E1830" i="4"/>
  <c r="E1822" i="4"/>
  <c r="E1814" i="4"/>
  <c r="E1806" i="4"/>
  <c r="E1790" i="4"/>
  <c r="E1782" i="4"/>
  <c r="E1742" i="4"/>
  <c r="E1734" i="4"/>
  <c r="E1726" i="4"/>
  <c r="E1718" i="4"/>
  <c r="E1710" i="4"/>
  <c r="E1702" i="4"/>
  <c r="E1678" i="4"/>
  <c r="E1654" i="4"/>
  <c r="E1646" i="4"/>
  <c r="E1638" i="4"/>
  <c r="E1630" i="4"/>
  <c r="E1622" i="4"/>
  <c r="E1614" i="4"/>
  <c r="E1606" i="4"/>
  <c r="E1598" i="4"/>
  <c r="E1574" i="4"/>
  <c r="E1550" i="4"/>
  <c r="E1542" i="4"/>
  <c r="E1534" i="4"/>
  <c r="E1526" i="4"/>
  <c r="E1510" i="4"/>
  <c r="E1466" i="4"/>
  <c r="E1455" i="4"/>
  <c r="E1423" i="4"/>
  <c r="E1412" i="4"/>
  <c r="E1343" i="4"/>
  <c r="E851" i="4"/>
  <c r="E748" i="4"/>
  <c r="E527" i="4"/>
  <c r="H1441" i="4"/>
  <c r="E1441" i="4"/>
  <c r="I1425" i="4"/>
  <c r="E1425" i="4"/>
  <c r="K1393" i="4"/>
  <c r="E1393" i="4"/>
  <c r="H1377" i="4"/>
  <c r="E1377" i="4"/>
  <c r="I1361" i="4"/>
  <c r="E1361" i="4"/>
  <c r="J1281" i="4"/>
  <c r="E1281" i="4"/>
  <c r="J1137" i="4"/>
  <c r="E1137" i="4"/>
  <c r="I1129" i="4"/>
  <c r="E1129" i="4"/>
  <c r="I1113" i="4"/>
  <c r="E1113" i="4"/>
  <c r="H1105" i="4"/>
  <c r="E1105" i="4"/>
  <c r="J1073" i="4"/>
  <c r="E1073" i="4"/>
  <c r="I1009" i="4"/>
  <c r="E1009" i="4"/>
  <c r="H977" i="4"/>
  <c r="E977" i="4"/>
  <c r="I961" i="4"/>
  <c r="E961" i="4"/>
  <c r="H921" i="4"/>
  <c r="E921" i="4"/>
  <c r="H905" i="4"/>
  <c r="E905" i="4"/>
  <c r="H857" i="4"/>
  <c r="E857" i="4"/>
  <c r="H793" i="4"/>
  <c r="E793" i="4"/>
  <c r="J777" i="4"/>
  <c r="E777" i="4"/>
  <c r="H769" i="4"/>
  <c r="E769" i="4"/>
  <c r="I713" i="4"/>
  <c r="E713" i="4"/>
  <c r="H705" i="4"/>
  <c r="E705" i="4"/>
  <c r="H697" i="4"/>
  <c r="E697" i="4"/>
  <c r="J689" i="4"/>
  <c r="E689" i="4"/>
  <c r="H673" i="4"/>
  <c r="E673" i="4"/>
  <c r="H617" i="4"/>
  <c r="E617" i="4"/>
  <c r="J609" i="4"/>
  <c r="E609" i="4"/>
  <c r="I593" i="4"/>
  <c r="E593" i="4"/>
  <c r="I577" i="4"/>
  <c r="E577" i="4"/>
  <c r="H569" i="4"/>
  <c r="E569" i="4"/>
  <c r="H553" i="4"/>
  <c r="E553" i="4"/>
  <c r="J537" i="4"/>
  <c r="E537" i="4"/>
  <c r="I521" i="4"/>
  <c r="E521" i="4"/>
  <c r="I457" i="4"/>
  <c r="E457" i="4"/>
  <c r="H425" i="4"/>
  <c r="E425" i="4"/>
  <c r="H417" i="4"/>
  <c r="E417" i="4"/>
  <c r="I401" i="4"/>
  <c r="E401" i="4"/>
  <c r="H329" i="4"/>
  <c r="E329" i="4"/>
  <c r="J265" i="4"/>
  <c r="E265" i="4"/>
  <c r="H225" i="4"/>
  <c r="E225" i="4"/>
  <c r="I201" i="4"/>
  <c r="E201" i="4"/>
  <c r="H185" i="4"/>
  <c r="E185" i="4"/>
  <c r="H177" i="4"/>
  <c r="E177" i="4"/>
  <c r="J161" i="4"/>
  <c r="E161" i="4"/>
  <c r="I153" i="4"/>
  <c r="E153" i="4"/>
  <c r="I105" i="4"/>
  <c r="E105" i="4"/>
  <c r="H73" i="4"/>
  <c r="E73" i="4"/>
  <c r="I33" i="4"/>
  <c r="E33" i="4"/>
  <c r="H25" i="4"/>
  <c r="E25" i="4"/>
  <c r="I17" i="4"/>
  <c r="E17" i="4"/>
  <c r="E2293" i="4"/>
  <c r="E2285" i="4"/>
  <c r="E2237" i="4"/>
  <c r="E2229" i="4"/>
  <c r="E2141" i="4"/>
  <c r="E2101" i="4"/>
  <c r="E2077" i="4"/>
  <c r="E2037" i="4"/>
  <c r="E2029" i="4"/>
  <c r="E2013" i="4"/>
  <c r="E1997" i="4"/>
  <c r="E1909" i="4"/>
  <c r="E1893" i="4"/>
  <c r="E1781" i="4"/>
  <c r="E1717" i="4"/>
  <c r="E1709" i="4"/>
  <c r="E1693" i="4"/>
  <c r="E1677" i="4"/>
  <c r="E1645" i="4"/>
  <c r="E1613" i="4"/>
  <c r="E1581" i="4"/>
  <c r="E1517" i="4"/>
  <c r="E1485" i="4"/>
  <c r="E1432" i="4"/>
  <c r="E1400" i="4"/>
  <c r="E940" i="4"/>
  <c r="E737" i="4"/>
  <c r="E439" i="4"/>
  <c r="I10" i="4"/>
  <c r="E10" i="4"/>
  <c r="H1304" i="4"/>
  <c r="E1304" i="4"/>
  <c r="H1280" i="4"/>
  <c r="E1280" i="4"/>
  <c r="H1272" i="4"/>
  <c r="E1272" i="4"/>
  <c r="H1232" i="4"/>
  <c r="E1232" i="4"/>
  <c r="H1224" i="4"/>
  <c r="E1224" i="4"/>
  <c r="J1216" i="4"/>
  <c r="E1216" i="4"/>
  <c r="H1208" i="4"/>
  <c r="E1208" i="4"/>
  <c r="J1160" i="4"/>
  <c r="E1160" i="4"/>
  <c r="H1152" i="4"/>
  <c r="E1152" i="4"/>
  <c r="H1096" i="4"/>
  <c r="E1096" i="4"/>
  <c r="H992" i="4"/>
  <c r="E992" i="4"/>
  <c r="I976" i="4"/>
  <c r="E976" i="4"/>
  <c r="H968" i="4"/>
  <c r="E968" i="4"/>
  <c r="J928" i="4"/>
  <c r="E928" i="4"/>
  <c r="H920" i="4"/>
  <c r="E920" i="4"/>
  <c r="I912" i="4"/>
  <c r="E912" i="4"/>
  <c r="H904" i="4"/>
  <c r="E904" i="4"/>
  <c r="H888" i="4"/>
  <c r="E888" i="4"/>
  <c r="H816" i="4"/>
  <c r="E816" i="4"/>
  <c r="H792" i="4"/>
  <c r="E792" i="4"/>
  <c r="J728" i="4"/>
  <c r="E728" i="4"/>
  <c r="I712" i="4"/>
  <c r="E712" i="4"/>
  <c r="H656" i="4"/>
  <c r="E656" i="4"/>
  <c r="J552" i="4"/>
  <c r="E552" i="4"/>
  <c r="I520" i="4"/>
  <c r="E520" i="4"/>
  <c r="I504" i="4"/>
  <c r="E504" i="4"/>
  <c r="J488" i="4"/>
  <c r="E488" i="4"/>
  <c r="H464" i="4"/>
  <c r="E464" i="4"/>
  <c r="J376" i="4"/>
  <c r="E376" i="4"/>
  <c r="H312" i="4"/>
  <c r="E312" i="4"/>
  <c r="H288" i="4"/>
  <c r="E288" i="4"/>
  <c r="H208" i="4"/>
  <c r="E208" i="4"/>
  <c r="H184" i="4"/>
  <c r="E184" i="4"/>
  <c r="I152" i="4"/>
  <c r="E152" i="4"/>
  <c r="H120" i="4"/>
  <c r="E120" i="4"/>
  <c r="H64" i="4"/>
  <c r="E64" i="4"/>
  <c r="I32" i="4"/>
  <c r="E32" i="4"/>
  <c r="E2324" i="4"/>
  <c r="E2284" i="4"/>
  <c r="E2244" i="4"/>
  <c r="E2236" i="4"/>
  <c r="E2220" i="4"/>
  <c r="E2196" i="4"/>
  <c r="E2180" i="4"/>
  <c r="E2108" i="4"/>
  <c r="E2068" i="4"/>
  <c r="E2036" i="4"/>
  <c r="E2004" i="4"/>
  <c r="E1964" i="4"/>
  <c r="E1924" i="4"/>
  <c r="E1900" i="4"/>
  <c r="E1892" i="4"/>
  <c r="E1836" i="4"/>
  <c r="E1756" i="4"/>
  <c r="E1724" i="4"/>
  <c r="E1700" i="4"/>
  <c r="E1660" i="4"/>
  <c r="E1628" i="4"/>
  <c r="E1596" i="4"/>
  <c r="E1548" i="4"/>
  <c r="E1524" i="4"/>
  <c r="E1500" i="4"/>
  <c r="E1452" i="4"/>
  <c r="E1277" i="4"/>
  <c r="E1025" i="4"/>
  <c r="E929" i="4"/>
  <c r="E826" i="4"/>
  <c r="E327" i="4"/>
  <c r="H9" i="4"/>
  <c r="E9" i="4"/>
  <c r="H1271" i="4"/>
  <c r="E1271" i="4"/>
  <c r="I1239" i="4"/>
  <c r="E1239" i="4"/>
  <c r="H1223" i="4"/>
  <c r="E1223" i="4"/>
  <c r="I1215" i="4"/>
  <c r="E1215" i="4"/>
  <c r="I1183" i="4"/>
  <c r="E1183" i="4"/>
  <c r="H1167" i="4"/>
  <c r="E1167" i="4"/>
  <c r="H1151" i="4"/>
  <c r="E1151" i="4"/>
  <c r="J1119" i="4"/>
  <c r="E1119" i="4"/>
  <c r="H1047" i="4"/>
  <c r="E1047" i="4"/>
  <c r="I983" i="4"/>
  <c r="E983" i="4"/>
  <c r="H975" i="4"/>
  <c r="E975" i="4"/>
  <c r="J951" i="4"/>
  <c r="E951" i="4"/>
  <c r="I943" i="4"/>
  <c r="E943" i="4"/>
  <c r="H919" i="4"/>
  <c r="E919" i="4"/>
  <c r="H887" i="4"/>
  <c r="E887" i="4"/>
  <c r="H855" i="4"/>
  <c r="E855" i="4"/>
  <c r="J831" i="4"/>
  <c r="E831" i="4"/>
  <c r="I791" i="4"/>
  <c r="E791" i="4"/>
  <c r="I767" i="4"/>
  <c r="E767" i="4"/>
  <c r="J759" i="4"/>
  <c r="E759" i="4"/>
  <c r="H727" i="4"/>
  <c r="E727" i="4"/>
  <c r="I639" i="4"/>
  <c r="E639" i="4"/>
  <c r="J583" i="4"/>
  <c r="E583" i="4"/>
  <c r="H543" i="4"/>
  <c r="E543" i="4"/>
  <c r="I519" i="4"/>
  <c r="E519" i="4"/>
  <c r="I511" i="4"/>
  <c r="E511" i="4"/>
  <c r="H503" i="4"/>
  <c r="E503" i="4"/>
  <c r="H487" i="4"/>
  <c r="E487" i="4"/>
  <c r="H407" i="4"/>
  <c r="E407" i="4"/>
  <c r="H391" i="4"/>
  <c r="E391" i="4"/>
  <c r="I375" i="4"/>
  <c r="E375" i="4"/>
  <c r="J367" i="4"/>
  <c r="E367" i="4"/>
  <c r="H351" i="4"/>
  <c r="E351" i="4"/>
  <c r="H311" i="4"/>
  <c r="E311" i="4"/>
  <c r="I303" i="4"/>
  <c r="E303" i="4"/>
  <c r="H287" i="4"/>
  <c r="E287" i="4"/>
  <c r="I279" i="4"/>
  <c r="E279" i="4"/>
  <c r="H271" i="4"/>
  <c r="E271" i="4"/>
  <c r="H247" i="4"/>
  <c r="E247" i="4"/>
  <c r="I207" i="4"/>
  <c r="E207" i="4"/>
  <c r="H183" i="4"/>
  <c r="E183" i="4"/>
  <c r="J119" i="4"/>
  <c r="E119" i="4"/>
  <c r="H103" i="4"/>
  <c r="E103" i="4"/>
  <c r="H79" i="4"/>
  <c r="E79" i="4"/>
  <c r="I63" i="4"/>
  <c r="E63" i="4"/>
  <c r="H47" i="4"/>
  <c r="E47" i="4"/>
  <c r="H1082" i="4"/>
  <c r="E2323" i="4"/>
  <c r="E2315" i="4"/>
  <c r="E2283" i="4"/>
  <c r="E2275" i="4"/>
  <c r="E2267" i="4"/>
  <c r="E2139" i="4"/>
  <c r="E2123" i="4"/>
  <c r="E2099" i="4"/>
  <c r="E2091" i="4"/>
  <c r="E2083" i="4"/>
  <c r="E2067" i="4"/>
  <c r="E2027" i="4"/>
  <c r="E2019" i="4"/>
  <c r="E1955" i="4"/>
  <c r="E1859" i="4"/>
  <c r="E1827" i="4"/>
  <c r="E1787" i="4"/>
  <c r="E1755" i="4"/>
  <c r="E1723" i="4"/>
  <c r="E1675" i="4"/>
  <c r="E1667" i="4"/>
  <c r="E1659" i="4"/>
  <c r="E1627" i="4"/>
  <c r="E1595" i="4"/>
  <c r="E1571" i="4"/>
  <c r="E1531" i="4"/>
  <c r="E1523" i="4"/>
  <c r="E1408" i="4"/>
  <c r="E1268" i="4"/>
  <c r="E812" i="4"/>
  <c r="E711" i="4"/>
  <c r="E2" i="4"/>
  <c r="H1338" i="4"/>
  <c r="H479" i="4"/>
  <c r="I1947" i="4"/>
  <c r="H1678" i="4"/>
  <c r="I1917" i="4"/>
  <c r="H932" i="4"/>
  <c r="I1224" i="4"/>
  <c r="H791" i="4"/>
  <c r="H272" i="4"/>
  <c r="H2074" i="4"/>
  <c r="H1506" i="4"/>
  <c r="H722" i="4"/>
  <c r="H207" i="4"/>
  <c r="I837" i="4"/>
  <c r="J2167" i="4"/>
  <c r="H1122" i="4"/>
  <c r="H642" i="4"/>
  <c r="H2305" i="4"/>
  <c r="K2305" i="4"/>
  <c r="I1745" i="4"/>
  <c r="H1745" i="4"/>
  <c r="J945" i="4"/>
  <c r="K873" i="4"/>
  <c r="I873" i="4"/>
  <c r="J873" i="4"/>
  <c r="H873" i="4"/>
  <c r="I1760" i="4"/>
  <c r="H1760" i="4"/>
  <c r="I1464" i="4"/>
  <c r="J1464" i="4"/>
  <c r="I1040" i="4"/>
  <c r="I776" i="4"/>
  <c r="J776" i="4"/>
  <c r="H352" i="4"/>
  <c r="I280" i="4"/>
  <c r="J2191" i="4"/>
  <c r="H2191" i="4"/>
  <c r="I2127" i="4"/>
  <c r="H2127" i="4"/>
  <c r="I2095" i="4"/>
  <c r="H2095" i="4"/>
  <c r="J1999" i="4"/>
  <c r="H1999" i="4"/>
  <c r="I1999" i="4"/>
  <c r="H1967" i="4"/>
  <c r="I1967" i="4"/>
  <c r="J1807" i="4"/>
  <c r="H1807" i="4"/>
  <c r="I1463" i="4"/>
  <c r="J1463" i="4"/>
  <c r="K1359" i="4"/>
  <c r="I1359" i="4"/>
  <c r="H1359" i="4"/>
  <c r="K1327" i="4"/>
  <c r="I1327" i="4"/>
  <c r="J1327" i="4"/>
  <c r="I847" i="4"/>
  <c r="H847" i="4"/>
  <c r="I775" i="4"/>
  <c r="I495" i="4"/>
  <c r="J463" i="4"/>
  <c r="I463" i="4"/>
  <c r="H423" i="4"/>
  <c r="H343" i="4"/>
  <c r="J231" i="4"/>
  <c r="H231" i="4"/>
  <c r="H39" i="4"/>
  <c r="I2294" i="4"/>
  <c r="H2294" i="4"/>
  <c r="J2166" i="4"/>
  <c r="H2166" i="4"/>
  <c r="J1998" i="4"/>
  <c r="I1998" i="4"/>
  <c r="H1862" i="4"/>
  <c r="I1862" i="4"/>
  <c r="J1662" i="4"/>
  <c r="H1662" i="4"/>
  <c r="J1022" i="4"/>
  <c r="H1022" i="4"/>
  <c r="J302" i="4"/>
  <c r="I302" i="4"/>
  <c r="J94" i="4"/>
  <c r="I94" i="4"/>
  <c r="I38" i="4"/>
  <c r="H38" i="4"/>
  <c r="H2036" i="4"/>
  <c r="H93" i="4"/>
  <c r="I592" i="4"/>
  <c r="K2153" i="4"/>
  <c r="J2153" i="4"/>
  <c r="K1561" i="4"/>
  <c r="J1561" i="4"/>
  <c r="H753" i="4"/>
  <c r="I289" i="4"/>
  <c r="H289" i="4"/>
  <c r="J2312" i="4"/>
  <c r="H2312" i="4"/>
  <c r="J2232" i="4"/>
  <c r="H2232" i="4"/>
  <c r="K1944" i="4"/>
  <c r="H1944" i="4"/>
  <c r="I1912" i="4"/>
  <c r="H1912" i="4"/>
  <c r="H1848" i="4"/>
  <c r="H1744" i="4"/>
  <c r="H1720" i="4"/>
  <c r="J1720" i="4"/>
  <c r="J1624" i="4"/>
  <c r="I1624" i="4"/>
  <c r="H1360" i="4"/>
  <c r="I1360" i="4"/>
  <c r="J1288" i="4"/>
  <c r="H1288" i="4"/>
  <c r="H1248" i="4"/>
  <c r="I1248" i="4"/>
  <c r="H424" i="4"/>
  <c r="I248" i="4"/>
  <c r="H248" i="4"/>
  <c r="K2247" i="4"/>
  <c r="I2247" i="4"/>
  <c r="K2063" i="4"/>
  <c r="H2063" i="4"/>
  <c r="H1863" i="4"/>
  <c r="I1863" i="4"/>
  <c r="I1111" i="4"/>
  <c r="H1071" i="4"/>
  <c r="K1039" i="4"/>
  <c r="J1039" i="4"/>
  <c r="I1039" i="4"/>
  <c r="H967" i="4"/>
  <c r="H895" i="4"/>
  <c r="I895" i="4"/>
  <c r="H783" i="4"/>
  <c r="J655" i="4"/>
  <c r="I655" i="4"/>
  <c r="H2222" i="4"/>
  <c r="J2222" i="4"/>
  <c r="J1750" i="4"/>
  <c r="I1750" i="4"/>
  <c r="I1342" i="4"/>
  <c r="H1342" i="4"/>
  <c r="I1142" i="4"/>
  <c r="H1142" i="4"/>
  <c r="J1110" i="4"/>
  <c r="I1110" i="4"/>
  <c r="J1949" i="4"/>
  <c r="I1861" i="4"/>
  <c r="I1829" i="4"/>
  <c r="I1573" i="4"/>
  <c r="I1509" i="4"/>
  <c r="I1349" i="4"/>
  <c r="H805" i="4"/>
  <c r="I677" i="4"/>
  <c r="H677" i="4"/>
  <c r="I557" i="4"/>
  <c r="H461" i="4"/>
  <c r="I445" i="4"/>
  <c r="H445" i="4"/>
  <c r="H341" i="4"/>
  <c r="I325" i="4"/>
  <c r="H325" i="4"/>
  <c r="H2175" i="4"/>
  <c r="H2035" i="4"/>
  <c r="H1899" i="4"/>
  <c r="H1075" i="4"/>
  <c r="H886" i="4"/>
  <c r="H637" i="4"/>
  <c r="I1726" i="4"/>
  <c r="I518" i="4"/>
  <c r="I2241" i="4"/>
  <c r="K2081" i="4"/>
  <c r="H2081" i="4"/>
  <c r="I2081" i="4"/>
  <c r="K1897" i="4"/>
  <c r="H1897" i="4"/>
  <c r="H1513" i="4"/>
  <c r="I1257" i="4"/>
  <c r="I1225" i="4"/>
  <c r="H649" i="4"/>
  <c r="J649" i="4"/>
  <c r="I49" i="4"/>
  <c r="I2200" i="4"/>
  <c r="H2128" i="4"/>
  <c r="J1992" i="4"/>
  <c r="H1992" i="4"/>
  <c r="H1656" i="4"/>
  <c r="I1656" i="4"/>
  <c r="H1616" i="4"/>
  <c r="H1104" i="4"/>
  <c r="H752" i="4"/>
  <c r="J664" i="4"/>
  <c r="I1791" i="4"/>
  <c r="H1791" i="4"/>
  <c r="I1759" i="4"/>
  <c r="J1719" i="4"/>
  <c r="J1511" i="4"/>
  <c r="J1279" i="4"/>
  <c r="I1279" i="4"/>
  <c r="I1247" i="4"/>
  <c r="I1175" i="4"/>
  <c r="H1175" i="4"/>
  <c r="H239" i="4"/>
  <c r="I239" i="4"/>
  <c r="H2038" i="4"/>
  <c r="K2038" i="4"/>
  <c r="J1966" i="4"/>
  <c r="I1966" i="4"/>
  <c r="H1382" i="4"/>
  <c r="I1382" i="4"/>
  <c r="H1214" i="4"/>
  <c r="I1214" i="4"/>
  <c r="J1214" i="4"/>
  <c r="I678" i="4"/>
  <c r="H678" i="4"/>
  <c r="K1981" i="4"/>
  <c r="I1541" i="4"/>
  <c r="I1093" i="4"/>
  <c r="H437" i="4"/>
  <c r="I437" i="4"/>
  <c r="H205" i="4"/>
  <c r="H2300" i="4"/>
  <c r="I2300" i="4"/>
  <c r="H2268" i="4"/>
  <c r="I2268" i="4"/>
  <c r="H2204" i="4"/>
  <c r="K2188" i="4"/>
  <c r="I2156" i="4"/>
  <c r="H2156" i="4"/>
  <c r="I2132" i="4"/>
  <c r="J2052" i="4"/>
  <c r="I2052" i="4"/>
  <c r="H2044" i="4"/>
  <c r="I2044" i="4"/>
  <c r="I2028" i="4"/>
  <c r="H2028" i="4"/>
  <c r="H2020" i="4"/>
  <c r="I2012" i="4"/>
  <c r="H2012" i="4"/>
  <c r="H1988" i="4"/>
  <c r="I1980" i="4"/>
  <c r="H1980" i="4"/>
  <c r="J1956" i="4"/>
  <c r="K1956" i="4"/>
  <c r="H1956" i="4"/>
  <c r="H1948" i="4"/>
  <c r="I1948" i="4"/>
  <c r="K1940" i="4"/>
  <c r="H1916" i="4"/>
  <c r="I1916" i="4"/>
  <c r="J1908" i="4"/>
  <c r="K1908" i="4"/>
  <c r="I1908" i="4"/>
  <c r="H1908" i="4"/>
  <c r="I1884" i="4"/>
  <c r="H1884" i="4"/>
  <c r="I1876" i="4"/>
  <c r="I1852" i="4"/>
  <c r="H1852" i="4"/>
  <c r="I1844" i="4"/>
  <c r="H1828" i="4"/>
  <c r="H1820" i="4"/>
  <c r="K1812" i="4"/>
  <c r="I1812" i="4"/>
  <c r="K1788" i="4"/>
  <c r="J1780" i="4"/>
  <c r="K1780" i="4"/>
  <c r="I1780" i="4"/>
  <c r="H1780" i="4"/>
  <c r="I1772" i="4"/>
  <c r="H1772" i="4"/>
  <c r="H1764" i="4"/>
  <c r="I1748" i="4"/>
  <c r="K1732" i="4"/>
  <c r="H1732" i="4"/>
  <c r="I1716" i="4"/>
  <c r="I1708" i="4"/>
  <c r="H1708" i="4"/>
  <c r="H1692" i="4"/>
  <c r="K1684" i="4"/>
  <c r="I1684" i="4"/>
  <c r="H1652" i="4"/>
  <c r="I1652" i="4"/>
  <c r="I1644" i="4"/>
  <c r="H1644" i="4"/>
  <c r="I1636" i="4"/>
  <c r="K1620" i="4"/>
  <c r="I1604" i="4"/>
  <c r="H1604" i="4"/>
  <c r="I1580" i="4"/>
  <c r="H1580" i="4"/>
  <c r="I1572" i="4"/>
  <c r="H1572" i="4"/>
  <c r="H1564" i="4"/>
  <c r="I1540" i="4"/>
  <c r="H1532" i="4"/>
  <c r="I1532" i="4"/>
  <c r="I1516" i="4"/>
  <c r="H1516" i="4"/>
  <c r="H1508" i="4"/>
  <c r="I1508" i="4"/>
  <c r="I1476" i="4"/>
  <c r="H1476" i="4"/>
  <c r="H1468" i="4"/>
  <c r="J1444" i="4"/>
  <c r="K1444" i="4"/>
  <c r="I1444" i="4"/>
  <c r="H1444" i="4"/>
  <c r="I1436" i="4"/>
  <c r="I1396" i="4"/>
  <c r="H1396" i="4"/>
  <c r="H1380" i="4"/>
  <c r="I1380" i="4"/>
  <c r="I1372" i="4"/>
  <c r="H1372" i="4"/>
  <c r="I1364" i="4"/>
  <c r="H1348" i="4"/>
  <c r="J1340" i="4"/>
  <c r="H1340" i="4"/>
  <c r="I1332" i="4"/>
  <c r="H1316" i="4"/>
  <c r="H1308" i="4"/>
  <c r="I1308" i="4"/>
  <c r="H1276" i="4"/>
  <c r="I1276" i="4"/>
  <c r="I1260" i="4"/>
  <c r="H1260" i="4"/>
  <c r="H1252" i="4"/>
  <c r="I1244" i="4"/>
  <c r="H1244" i="4"/>
  <c r="K1236" i="4"/>
  <c r="I1196" i="4"/>
  <c r="H1196" i="4"/>
  <c r="I1172" i="4"/>
  <c r="I1140" i="4"/>
  <c r="H1140" i="4"/>
  <c r="I1132" i="4"/>
  <c r="K1132" i="4"/>
  <c r="H1132" i="4"/>
  <c r="H1124" i="4"/>
  <c r="I1124" i="4"/>
  <c r="I1108" i="4"/>
  <c r="K1100" i="4"/>
  <c r="I1092" i="4"/>
  <c r="H1092" i="4"/>
  <c r="I1060" i="4"/>
  <c r="H1060" i="4"/>
  <c r="I1028" i="4"/>
  <c r="I1020" i="4"/>
  <c r="I1004" i="4"/>
  <c r="H1004" i="4"/>
  <c r="H996" i="4"/>
  <c r="I996" i="4"/>
  <c r="I988" i="4"/>
  <c r="H988" i="4"/>
  <c r="I964" i="4"/>
  <c r="H964" i="4"/>
  <c r="I956" i="4"/>
  <c r="H956" i="4"/>
  <c r="H924" i="4"/>
  <c r="I924" i="4"/>
  <c r="I884" i="4"/>
  <c r="H884" i="4"/>
  <c r="K868" i="4"/>
  <c r="I852" i="4"/>
  <c r="H844" i="4"/>
  <c r="K836" i="4"/>
  <c r="H836" i="4"/>
  <c r="H820" i="4"/>
  <c r="H796" i="4"/>
  <c r="H780" i="4"/>
  <c r="I764" i="4"/>
  <c r="H764" i="4"/>
  <c r="I692" i="4"/>
  <c r="I676" i="4"/>
  <c r="H660" i="4"/>
  <c r="H636" i="4"/>
  <c r="H628" i="4"/>
  <c r="H596" i="4"/>
  <c r="I596" i="4"/>
  <c r="I572" i="4"/>
  <c r="H572" i="4"/>
  <c r="H564" i="4"/>
  <c r="I548" i="4"/>
  <c r="I532" i="4"/>
  <c r="H532" i="4"/>
  <c r="H524" i="4"/>
  <c r="H500" i="4"/>
  <c r="I500" i="4"/>
  <c r="H476" i="4"/>
  <c r="H460" i="4"/>
  <c r="H444" i="4"/>
  <c r="I436" i="4"/>
  <c r="H436" i="4"/>
  <c r="I412" i="4"/>
  <c r="H396" i="4"/>
  <c r="H388" i="4"/>
  <c r="H372" i="4"/>
  <c r="I364" i="4"/>
  <c r="H364" i="4"/>
  <c r="I348" i="4"/>
  <c r="I340" i="4"/>
  <c r="H340" i="4"/>
  <c r="I316" i="4"/>
  <c r="I300" i="4"/>
  <c r="H300" i="4"/>
  <c r="H284" i="4"/>
  <c r="I244" i="4"/>
  <c r="H220" i="4"/>
  <c r="I212" i="4"/>
  <c r="H204" i="4"/>
  <c r="H196" i="4"/>
  <c r="I180" i="4"/>
  <c r="H132" i="4"/>
  <c r="I116" i="4"/>
  <c r="H116" i="4"/>
  <c r="I92" i="4"/>
  <c r="H84" i="4"/>
  <c r="H60" i="4"/>
  <c r="H52" i="4"/>
  <c r="J52" i="4"/>
  <c r="H28" i="4"/>
  <c r="H2284" i="4"/>
  <c r="H2003" i="4"/>
  <c r="H1860" i="4"/>
  <c r="H1220" i="4"/>
  <c r="H1039" i="4"/>
  <c r="H834" i="4"/>
  <c r="H581" i="4"/>
  <c r="H370" i="4"/>
  <c r="I1531" i="4"/>
  <c r="I206" i="4"/>
  <c r="H2329" i="4"/>
  <c r="I1761" i="4"/>
  <c r="H1761" i="4"/>
  <c r="H1305" i="4"/>
  <c r="I1265" i="4"/>
  <c r="H1001" i="4"/>
  <c r="I729" i="4"/>
  <c r="J729" i="4"/>
  <c r="H249" i="4"/>
  <c r="H2328" i="4"/>
  <c r="H2256" i="4"/>
  <c r="J1544" i="4"/>
  <c r="H1544" i="4"/>
  <c r="J1192" i="4"/>
  <c r="J832" i="4"/>
  <c r="H832" i="4"/>
  <c r="I400" i="4"/>
  <c r="H168" i="4"/>
  <c r="J168" i="4"/>
  <c r="I2111" i="4"/>
  <c r="J2111" i="4"/>
  <c r="K1991" i="4"/>
  <c r="J1991" i="4"/>
  <c r="H1991" i="4"/>
  <c r="H1911" i="4"/>
  <c r="H1735" i="4"/>
  <c r="I1735" i="4"/>
  <c r="J1623" i="4"/>
  <c r="J1543" i="4"/>
  <c r="J1399" i="4"/>
  <c r="J1023" i="4"/>
  <c r="H1023" i="4"/>
  <c r="I1007" i="4"/>
  <c r="H751" i="4"/>
  <c r="H623" i="4"/>
  <c r="H591" i="4"/>
  <c r="H559" i="4"/>
  <c r="J95" i="4"/>
  <c r="I2230" i="4"/>
  <c r="J2230" i="4"/>
  <c r="J2190" i="4"/>
  <c r="H2190" i="4"/>
  <c r="K2110" i="4"/>
  <c r="J2110" i="4"/>
  <c r="H2086" i="4"/>
  <c r="J2086" i="4"/>
  <c r="I1406" i="4"/>
  <c r="H1406" i="4"/>
  <c r="H726" i="4"/>
  <c r="J726" i="4"/>
  <c r="J558" i="4"/>
  <c r="I558" i="4"/>
  <c r="H7" i="4"/>
  <c r="I2269" i="4"/>
  <c r="K2165" i="4"/>
  <c r="I2165" i="4"/>
  <c r="J2133" i="4"/>
  <c r="K2133" i="4"/>
  <c r="I2061" i="4"/>
  <c r="J2045" i="4"/>
  <c r="I997" i="4"/>
  <c r="H141" i="4"/>
  <c r="H61" i="4"/>
  <c r="I6" i="4"/>
  <c r="H6" i="4"/>
  <c r="I2228" i="4"/>
  <c r="J2148" i="4"/>
  <c r="I2148" i="4"/>
  <c r="I2116" i="4"/>
  <c r="H2116" i="4"/>
  <c r="I2092" i="4"/>
  <c r="H2092" i="4"/>
  <c r="H2084" i="4"/>
  <c r="H5" i="4"/>
  <c r="I2291" i="4"/>
  <c r="J2291" i="4"/>
  <c r="K2291" i="4"/>
  <c r="H2291" i="4"/>
  <c r="J2259" i="4"/>
  <c r="K2259" i="4"/>
  <c r="H2259" i="4"/>
  <c r="I2251" i="4"/>
  <c r="I2227" i="4"/>
  <c r="H2227" i="4"/>
  <c r="K2219" i="4"/>
  <c r="I2219" i="4"/>
  <c r="J2187" i="4"/>
  <c r="H2131" i="4"/>
  <c r="J2059" i="4"/>
  <c r="K1979" i="4"/>
  <c r="I1979" i="4"/>
  <c r="H1979" i="4"/>
  <c r="H1971" i="4"/>
  <c r="I1939" i="4"/>
  <c r="H1939" i="4"/>
  <c r="K1915" i="4"/>
  <c r="I1915" i="4"/>
  <c r="K1883" i="4"/>
  <c r="J1883" i="4"/>
  <c r="I1883" i="4"/>
  <c r="H1883" i="4"/>
  <c r="I1875" i="4"/>
  <c r="H1875" i="4"/>
  <c r="I1851" i="4"/>
  <c r="H1851" i="4"/>
  <c r="I1843" i="4"/>
  <c r="H1843" i="4"/>
  <c r="K1835" i="4"/>
  <c r="J1835" i="4"/>
  <c r="K1819" i="4"/>
  <c r="I1819" i="4"/>
  <c r="I1811" i="4"/>
  <c r="H1811" i="4"/>
  <c r="I1779" i="4"/>
  <c r="H1779" i="4"/>
  <c r="I1771" i="4"/>
  <c r="H1771" i="4"/>
  <c r="H1747" i="4"/>
  <c r="I1747" i="4"/>
  <c r="I1739" i="4"/>
  <c r="I1715" i="4"/>
  <c r="K1707" i="4"/>
  <c r="J1707" i="4"/>
  <c r="I1699" i="4"/>
  <c r="H1699" i="4"/>
  <c r="I1683" i="4"/>
  <c r="H1683" i="4"/>
  <c r="H1651" i="4"/>
  <c r="K1643" i="4"/>
  <c r="J1643" i="4"/>
  <c r="I1643" i="4"/>
  <c r="H1643" i="4"/>
  <c r="K1635" i="4"/>
  <c r="J1619" i="4"/>
  <c r="H1619" i="4"/>
  <c r="I1611" i="4"/>
  <c r="J1603" i="4"/>
  <c r="I1595" i="4"/>
  <c r="H1587" i="4"/>
  <c r="J1579" i="4"/>
  <c r="I1579" i="4"/>
  <c r="K1579" i="4"/>
  <c r="K1563" i="4"/>
  <c r="I1563" i="4"/>
  <c r="J1563" i="4"/>
  <c r="J1547" i="4"/>
  <c r="I1547" i="4"/>
  <c r="H1515" i="4"/>
  <c r="H1507" i="4"/>
  <c r="J1507" i="4"/>
  <c r="K1499" i="4"/>
  <c r="I1499" i="4"/>
  <c r="H1499" i="4"/>
  <c r="H1491" i="4"/>
  <c r="J1483" i="4"/>
  <c r="I1467" i="4"/>
  <c r="H1467" i="4"/>
  <c r="I1459" i="4"/>
  <c r="H1451" i="4"/>
  <c r="J1451" i="4"/>
  <c r="I1443" i="4"/>
  <c r="H1443" i="4"/>
  <c r="K1427" i="4"/>
  <c r="J1427" i="4"/>
  <c r="I1427" i="4"/>
  <c r="H1427" i="4"/>
  <c r="J1395" i="4"/>
  <c r="I1395" i="4"/>
  <c r="H1395" i="4"/>
  <c r="I1371" i="4"/>
  <c r="H1371" i="4"/>
  <c r="I1363" i="4"/>
  <c r="H1363" i="4"/>
  <c r="J1355" i="4"/>
  <c r="I1339" i="4"/>
  <c r="K1331" i="4"/>
  <c r="I1331" i="4"/>
  <c r="J1331" i="4"/>
  <c r="H1331" i="4"/>
  <c r="K1323" i="4"/>
  <c r="J1323" i="4"/>
  <c r="I1323" i="4"/>
  <c r="J1299" i="4"/>
  <c r="K1299" i="4"/>
  <c r="I1299" i="4"/>
  <c r="I1291" i="4"/>
  <c r="H1275" i="4"/>
  <c r="I1267" i="4"/>
  <c r="H1267" i="4"/>
  <c r="I1259" i="4"/>
  <c r="H1259" i="4"/>
  <c r="J1235" i="4"/>
  <c r="H1235" i="4"/>
  <c r="I1227" i="4"/>
  <c r="K1227" i="4"/>
  <c r="H1211" i="4"/>
  <c r="H1203" i="4"/>
  <c r="H1195" i="4"/>
  <c r="I1195" i="4"/>
  <c r="K1187" i="4"/>
  <c r="J1187" i="4"/>
  <c r="H1187" i="4"/>
  <c r="I1171" i="4"/>
  <c r="I1163" i="4"/>
  <c r="K1155" i="4"/>
  <c r="J1155" i="4"/>
  <c r="H1147" i="4"/>
  <c r="J1147" i="4"/>
  <c r="J1139" i="4"/>
  <c r="H1139" i="4"/>
  <c r="H1131" i="4"/>
  <c r="I1131" i="4"/>
  <c r="J1115" i="4"/>
  <c r="H1115" i="4"/>
  <c r="I1099" i="4"/>
  <c r="K1083" i="4"/>
  <c r="J1083" i="4"/>
  <c r="H1083" i="4"/>
  <c r="H1067" i="4"/>
  <c r="I1067" i="4"/>
  <c r="I1059" i="4"/>
  <c r="H1059" i="4"/>
  <c r="H1043" i="4"/>
  <c r="K1027" i="4"/>
  <c r="H1011" i="4"/>
  <c r="H995" i="4"/>
  <c r="I995" i="4"/>
  <c r="I987" i="4"/>
  <c r="H987" i="4"/>
  <c r="J971" i="4"/>
  <c r="J955" i="4"/>
  <c r="H955" i="4"/>
  <c r="K947" i="4"/>
  <c r="I947" i="4"/>
  <c r="J947" i="4"/>
  <c r="H947" i="4"/>
  <c r="H939" i="4"/>
  <c r="I931" i="4"/>
  <c r="H931" i="4"/>
  <c r="I923" i="4"/>
  <c r="H915" i="4"/>
  <c r="I907" i="4"/>
  <c r="H883" i="4"/>
  <c r="I875" i="4"/>
  <c r="K835" i="4"/>
  <c r="J835" i="4"/>
  <c r="I811" i="4"/>
  <c r="I803" i="4"/>
  <c r="J803" i="4"/>
  <c r="I755" i="4"/>
  <c r="I739" i="4"/>
  <c r="K739" i="4"/>
  <c r="I731" i="4"/>
  <c r="J731" i="4"/>
  <c r="I715" i="4"/>
  <c r="I691" i="4"/>
  <c r="J651" i="4"/>
  <c r="I651" i="4"/>
  <c r="J627" i="4"/>
  <c r="I619" i="4"/>
  <c r="I595" i="4"/>
  <c r="J579" i="4"/>
  <c r="I555" i="4"/>
  <c r="I531" i="4"/>
  <c r="I499" i="4"/>
  <c r="I483" i="4"/>
  <c r="J483" i="4"/>
  <c r="I459" i="4"/>
  <c r="J459" i="4"/>
  <c r="J435" i="4"/>
  <c r="J379" i="4"/>
  <c r="J339" i="4"/>
  <c r="I339" i="4"/>
  <c r="J315" i="4"/>
  <c r="I243" i="4"/>
  <c r="J227" i="4"/>
  <c r="I227" i="4"/>
  <c r="I203" i="4"/>
  <c r="J203" i="4"/>
  <c r="I171" i="4"/>
  <c r="I131" i="4"/>
  <c r="J131" i="4"/>
  <c r="I75" i="4"/>
  <c r="I51" i="4"/>
  <c r="H2283" i="4"/>
  <c r="H2002" i="4"/>
  <c r="H1715" i="4"/>
  <c r="H1555" i="4"/>
  <c r="H1376" i="4"/>
  <c r="H1038" i="4"/>
  <c r="H833" i="4"/>
  <c r="H580" i="4"/>
  <c r="H367" i="4"/>
  <c r="I1526" i="4"/>
  <c r="I189" i="4"/>
  <c r="K2313" i="4"/>
  <c r="H2313" i="4"/>
  <c r="K2209" i="4"/>
  <c r="J2209" i="4"/>
  <c r="K2137" i="4"/>
  <c r="I1945" i="4"/>
  <c r="H1945" i="4"/>
  <c r="I1729" i="4"/>
  <c r="I1289" i="4"/>
  <c r="H1289" i="4"/>
  <c r="H1153" i="4"/>
  <c r="I65" i="4"/>
  <c r="J2248" i="4"/>
  <c r="H2248" i="4"/>
  <c r="K2176" i="4"/>
  <c r="J2176" i="4"/>
  <c r="H1144" i="4"/>
  <c r="I1144" i="4"/>
  <c r="I1112" i="4"/>
  <c r="J872" i="4"/>
  <c r="H872" i="4"/>
  <c r="I824" i="4"/>
  <c r="I544" i="4"/>
  <c r="H544" i="4"/>
  <c r="I384" i="4"/>
  <c r="H384" i="4"/>
  <c r="H112" i="4"/>
  <c r="H48" i="4"/>
  <c r="I2311" i="4"/>
  <c r="J2231" i="4"/>
  <c r="I2231" i="4"/>
  <c r="I2199" i="4"/>
  <c r="H2199" i="4"/>
  <c r="I1631" i="4"/>
  <c r="J1191" i="4"/>
  <c r="I1143" i="4"/>
  <c r="H1103" i="4"/>
  <c r="I399" i="4"/>
  <c r="J263" i="4"/>
  <c r="H167" i="4"/>
  <c r="K2174" i="4"/>
  <c r="H2174" i="4"/>
  <c r="I1894" i="4"/>
  <c r="H1894" i="4"/>
  <c r="K1686" i="4"/>
  <c r="J1686" i="4"/>
  <c r="H1350" i="4"/>
  <c r="I1350" i="4"/>
  <c r="H1014" i="4"/>
  <c r="I1014" i="4"/>
  <c r="I582" i="4"/>
  <c r="H582" i="4"/>
  <c r="K2333" i="4"/>
  <c r="J2333" i="4"/>
  <c r="J1965" i="4"/>
  <c r="I1965" i="4"/>
  <c r="I1549" i="4"/>
  <c r="I1317" i="4"/>
  <c r="I1061" i="4"/>
  <c r="I1029" i="4"/>
  <c r="H517" i="4"/>
  <c r="H477" i="4"/>
  <c r="H397" i="4"/>
  <c r="H2332" i="4"/>
  <c r="I2332" i="4"/>
  <c r="I2292" i="4"/>
  <c r="H2292" i="4"/>
  <c r="H2276" i="4"/>
  <c r="K2260" i="4"/>
  <c r="I2260" i="4"/>
  <c r="H2212" i="4"/>
  <c r="H2164" i="4"/>
  <c r="I2164" i="4"/>
  <c r="H2140" i="4"/>
  <c r="K2331" i="4"/>
  <c r="I2331" i="4"/>
  <c r="J2331" i="4"/>
  <c r="I2323" i="4"/>
  <c r="K2283" i="4"/>
  <c r="J2283" i="4"/>
  <c r="H2235" i="4"/>
  <c r="H2211" i="4"/>
  <c r="I2211" i="4"/>
  <c r="K2195" i="4"/>
  <c r="I2195" i="4"/>
  <c r="H2195" i="4"/>
  <c r="I2163" i="4"/>
  <c r="H2163" i="4"/>
  <c r="K2163" i="4"/>
  <c r="K2155" i="4"/>
  <c r="H2155" i="4"/>
  <c r="H2147" i="4"/>
  <c r="J2147" i="4"/>
  <c r="I2147" i="4"/>
  <c r="K2107" i="4"/>
  <c r="J2107" i="4"/>
  <c r="H2107" i="4"/>
  <c r="K2075" i="4"/>
  <c r="J2075" i="4"/>
  <c r="I2075" i="4"/>
  <c r="H2043" i="4"/>
  <c r="I2043" i="4"/>
  <c r="K2011" i="4"/>
  <c r="I2011" i="4"/>
  <c r="J2011" i="4"/>
  <c r="H2011" i="4"/>
  <c r="J1963" i="4"/>
  <c r="J1931" i="4"/>
  <c r="I1907" i="4"/>
  <c r="H1907" i="4"/>
  <c r="K12" i="4"/>
  <c r="J12" i="4"/>
  <c r="I12" i="4"/>
  <c r="H12" i="4"/>
  <c r="I4" i="4"/>
  <c r="H4" i="4"/>
  <c r="I2330" i="4"/>
  <c r="J2330" i="4"/>
  <c r="K2330" i="4"/>
  <c r="H2330" i="4"/>
  <c r="J2322" i="4"/>
  <c r="I2314" i="4"/>
  <c r="K2314" i="4"/>
  <c r="J2314" i="4"/>
  <c r="H2314" i="4"/>
  <c r="H2306" i="4"/>
  <c r="K2298" i="4"/>
  <c r="H2298" i="4"/>
  <c r="J2290" i="4"/>
  <c r="H2290" i="4"/>
  <c r="I2282" i="4"/>
  <c r="K2282" i="4"/>
  <c r="J2282" i="4"/>
  <c r="H2282" i="4"/>
  <c r="I2274" i="4"/>
  <c r="J2274" i="4"/>
  <c r="K2274" i="4"/>
  <c r="H2274" i="4"/>
  <c r="I2266" i="4"/>
  <c r="J2266" i="4"/>
  <c r="H2266" i="4"/>
  <c r="J2258" i="4"/>
  <c r="H2258" i="4"/>
  <c r="I2250" i="4"/>
  <c r="K2250" i="4"/>
  <c r="J2250" i="4"/>
  <c r="H2250" i="4"/>
  <c r="I2242" i="4"/>
  <c r="J2242" i="4"/>
  <c r="H2242" i="4"/>
  <c r="K2234" i="4"/>
  <c r="H2234" i="4"/>
  <c r="J2226" i="4"/>
  <c r="H2226" i="4"/>
  <c r="I2218" i="4"/>
  <c r="J2218" i="4"/>
  <c r="K2218" i="4"/>
  <c r="I2210" i="4"/>
  <c r="K2210" i="4"/>
  <c r="J2210" i="4"/>
  <c r="H2210" i="4"/>
  <c r="I2202" i="4"/>
  <c r="K2202" i="4"/>
  <c r="H2202" i="4"/>
  <c r="J2194" i="4"/>
  <c r="H2194" i="4"/>
  <c r="I2186" i="4"/>
  <c r="J2186" i="4"/>
  <c r="H2186" i="4"/>
  <c r="K2186" i="4"/>
  <c r="I2178" i="4"/>
  <c r="J2178" i="4"/>
  <c r="K2178" i="4"/>
  <c r="H2178" i="4"/>
  <c r="K2170" i="4"/>
  <c r="H2170" i="4"/>
  <c r="J2162" i="4"/>
  <c r="H2162" i="4"/>
  <c r="J2154" i="4"/>
  <c r="H2154" i="4"/>
  <c r="I2146" i="4"/>
  <c r="K2146" i="4"/>
  <c r="J2146" i="4"/>
  <c r="J2138" i="4"/>
  <c r="H2138" i="4"/>
  <c r="J2130" i="4"/>
  <c r="H2130" i="4"/>
  <c r="J2122" i="4"/>
  <c r="H2122" i="4"/>
  <c r="I2114" i="4"/>
  <c r="J2114" i="4"/>
  <c r="K2114" i="4"/>
  <c r="K2106" i="4"/>
  <c r="H2106" i="4"/>
  <c r="H2098" i="4"/>
  <c r="I2090" i="4"/>
  <c r="K2090" i="4"/>
  <c r="H2090" i="4"/>
  <c r="J2082" i="4"/>
  <c r="I2074" i="4"/>
  <c r="J2074" i="4"/>
  <c r="K2074" i="4"/>
  <c r="H2066" i="4"/>
  <c r="I2058" i="4"/>
  <c r="K2058" i="4"/>
  <c r="H2058" i="4"/>
  <c r="J2058" i="4"/>
  <c r="J2050" i="4"/>
  <c r="H2050" i="4"/>
  <c r="H2042" i="4"/>
  <c r="J2034" i="4"/>
  <c r="H2034" i="4"/>
  <c r="I2026" i="4"/>
  <c r="K2026" i="4"/>
  <c r="J2026" i="4"/>
  <c r="H2026" i="4"/>
  <c r="H2018" i="4"/>
  <c r="I2010" i="4"/>
  <c r="K2010" i="4"/>
  <c r="H2010" i="4"/>
  <c r="J2010" i="4"/>
  <c r="I1994" i="4"/>
  <c r="K1994" i="4"/>
  <c r="H1994" i="4"/>
  <c r="J1986" i="4"/>
  <c r="H1986" i="4"/>
  <c r="K1978" i="4"/>
  <c r="H1978" i="4"/>
  <c r="H1970" i="4"/>
  <c r="K1962" i="4"/>
  <c r="J1954" i="4"/>
  <c r="H1954" i="4"/>
  <c r="I1946" i="4"/>
  <c r="K1946" i="4"/>
  <c r="H1946" i="4"/>
  <c r="J1938" i="4"/>
  <c r="K1930" i="4"/>
  <c r="H1930" i="4"/>
  <c r="I1922" i="4"/>
  <c r="H1922" i="4"/>
  <c r="K1914" i="4"/>
  <c r="H1914" i="4"/>
  <c r="J1906" i="4"/>
  <c r="H1906" i="4"/>
  <c r="I1890" i="4"/>
  <c r="K1890" i="4"/>
  <c r="H1890" i="4"/>
  <c r="I1882" i="4"/>
  <c r="K1882" i="4"/>
  <c r="J1882" i="4"/>
  <c r="H1882" i="4"/>
  <c r="H1874" i="4"/>
  <c r="I1866" i="4"/>
  <c r="K1866" i="4"/>
  <c r="J1866" i="4"/>
  <c r="H1866" i="4"/>
  <c r="J1858" i="4"/>
  <c r="H1850" i="4"/>
  <c r="K1850" i="4"/>
  <c r="J1842" i="4"/>
  <c r="H1842" i="4"/>
  <c r="I1834" i="4"/>
  <c r="J1834" i="4"/>
  <c r="K1834" i="4"/>
  <c r="K1826" i="4"/>
  <c r="H1826" i="4"/>
  <c r="J1818" i="4"/>
  <c r="H1818" i="4"/>
  <c r="J1810" i="4"/>
  <c r="H1810" i="4"/>
  <c r="H1802" i="4"/>
  <c r="K1794" i="4"/>
  <c r="J1778" i="4"/>
  <c r="H1778" i="4"/>
  <c r="I1770" i="4"/>
  <c r="K1770" i="4"/>
  <c r="H1770" i="4"/>
  <c r="J1770" i="4"/>
  <c r="I1762" i="4"/>
  <c r="J1762" i="4"/>
  <c r="H1762" i="4"/>
  <c r="K1762" i="4"/>
  <c r="K1754" i="4"/>
  <c r="H1754" i="4"/>
  <c r="J1746" i="4"/>
  <c r="H1746" i="4"/>
  <c r="I1738" i="4"/>
  <c r="K1738" i="4"/>
  <c r="J1738" i="4"/>
  <c r="H1738" i="4"/>
  <c r="I1730" i="4"/>
  <c r="K1730" i="4"/>
  <c r="H1730" i="4"/>
  <c r="J1730" i="4"/>
  <c r="K1722" i="4"/>
  <c r="J1714" i="4"/>
  <c r="H1714" i="4"/>
  <c r="I1706" i="4"/>
  <c r="K1706" i="4"/>
  <c r="J1706" i="4"/>
  <c r="H1706" i="4"/>
  <c r="H1698" i="4"/>
  <c r="K1690" i="4"/>
  <c r="H1690" i="4"/>
  <c r="J1682" i="4"/>
  <c r="I1666" i="4"/>
  <c r="J1666" i="4"/>
  <c r="K1666" i="4"/>
  <c r="H1666" i="4"/>
  <c r="K1658" i="4"/>
  <c r="H1658" i="4"/>
  <c r="H1650" i="4"/>
  <c r="K1642" i="4"/>
  <c r="H1642" i="4"/>
  <c r="J1634" i="4"/>
  <c r="H1626" i="4"/>
  <c r="I1618" i="4"/>
  <c r="J1618" i="4"/>
  <c r="K1618" i="4"/>
  <c r="H1618" i="4"/>
  <c r="J1610" i="4"/>
  <c r="H1610" i="4"/>
  <c r="J1602" i="4"/>
  <c r="H1602" i="4"/>
  <c r="H1594" i="4"/>
  <c r="H1586" i="4"/>
  <c r="I1578" i="4"/>
  <c r="J1578" i="4"/>
  <c r="H1578" i="4"/>
  <c r="K1578" i="4"/>
  <c r="H1570" i="4"/>
  <c r="J1570" i="4"/>
  <c r="I1554" i="4"/>
  <c r="K1554" i="4"/>
  <c r="J1554" i="4"/>
  <c r="H1554" i="4"/>
  <c r="J1546" i="4"/>
  <c r="H1546" i="4"/>
  <c r="J1538" i="4"/>
  <c r="H1538" i="4"/>
  <c r="H1530" i="4"/>
  <c r="J1522" i="4"/>
  <c r="H1522" i="4"/>
  <c r="I1514" i="4"/>
  <c r="K1514" i="4"/>
  <c r="J1514" i="4"/>
  <c r="H1514" i="4"/>
  <c r="H1498" i="4"/>
  <c r="I1490" i="4"/>
  <c r="J1490" i="4"/>
  <c r="H1490" i="4"/>
  <c r="J1482" i="4"/>
  <c r="H1482" i="4"/>
  <c r="K1474" i="4"/>
  <c r="H1474" i="4"/>
  <c r="K1466" i="4"/>
  <c r="J1458" i="4"/>
  <c r="H1458" i="4"/>
  <c r="I1450" i="4"/>
  <c r="J1450" i="4"/>
  <c r="H1450" i="4"/>
  <c r="K1442" i="4"/>
  <c r="H1442" i="4"/>
  <c r="H1434" i="4"/>
  <c r="J1426" i="4"/>
  <c r="H1418" i="4"/>
  <c r="J1410" i="4"/>
  <c r="H1410" i="4"/>
  <c r="H1402" i="4"/>
  <c r="H1394" i="4"/>
  <c r="K1394" i="4"/>
  <c r="J1386" i="4"/>
  <c r="H1386" i="4"/>
  <c r="J1378" i="4"/>
  <c r="H1378" i="4"/>
  <c r="H1370" i="4"/>
  <c r="I1362" i="4"/>
  <c r="K1362" i="4"/>
  <c r="J1362" i="4"/>
  <c r="H1362" i="4"/>
  <c r="I1354" i="4"/>
  <c r="J1354" i="4"/>
  <c r="K1354" i="4"/>
  <c r="H1354" i="4"/>
  <c r="H1346" i="4"/>
  <c r="J1330" i="4"/>
  <c r="H1330" i="4"/>
  <c r="K1322" i="4"/>
  <c r="H1322" i="4"/>
  <c r="J1314" i="4"/>
  <c r="H1314" i="4"/>
  <c r="K1298" i="4"/>
  <c r="H1298" i="4"/>
  <c r="H1290" i="4"/>
  <c r="K1282" i="4"/>
  <c r="H1282" i="4"/>
  <c r="H1274" i="4"/>
  <c r="H1266" i="4"/>
  <c r="J1258" i="4"/>
  <c r="J1250" i="4"/>
  <c r="H1250" i="4"/>
  <c r="H1242" i="4"/>
  <c r="H1234" i="4"/>
  <c r="I1226" i="4"/>
  <c r="K1226" i="4"/>
  <c r="H1226" i="4"/>
  <c r="J1226" i="4"/>
  <c r="J1218" i="4"/>
  <c r="J1202" i="4"/>
  <c r="H1202" i="4"/>
  <c r="I1194" i="4"/>
  <c r="J1194" i="4"/>
  <c r="K1194" i="4"/>
  <c r="H1194" i="4"/>
  <c r="H1178" i="4"/>
  <c r="I1170" i="4"/>
  <c r="K1170" i="4"/>
  <c r="J1170" i="4"/>
  <c r="H1162" i="4"/>
  <c r="K1138" i="4"/>
  <c r="H1138" i="4"/>
  <c r="K1130" i="4"/>
  <c r="H1130" i="4"/>
  <c r="H1106" i="4"/>
  <c r="H1098" i="4"/>
  <c r="J1090" i="4"/>
  <c r="H1090" i="4"/>
  <c r="K1074" i="4"/>
  <c r="H1074" i="4"/>
  <c r="H1066" i="4"/>
  <c r="J1066" i="4"/>
  <c r="J1058" i="4"/>
  <c r="H1058" i="4"/>
  <c r="J1042" i="4"/>
  <c r="H1042" i="4"/>
  <c r="J1034" i="4"/>
  <c r="H1034" i="4"/>
  <c r="J1026" i="4"/>
  <c r="H1026" i="4"/>
  <c r="K1018" i="4"/>
  <c r="H1018" i="4"/>
  <c r="J1010" i="4"/>
  <c r="H1010" i="4"/>
  <c r="J1002" i="4"/>
  <c r="H1002" i="4"/>
  <c r="J978" i="4"/>
  <c r="H970" i="4"/>
  <c r="H962" i="4"/>
  <c r="H954" i="4"/>
  <c r="H946" i="4"/>
  <c r="H938" i="4"/>
  <c r="H930" i="4"/>
  <c r="H922" i="4"/>
  <c r="I914" i="4"/>
  <c r="K914" i="4"/>
  <c r="J914" i="4"/>
  <c r="H914" i="4"/>
  <c r="J898" i="4"/>
  <c r="H898" i="4"/>
  <c r="H890" i="4"/>
  <c r="K882" i="4"/>
  <c r="H882" i="4"/>
  <c r="J874" i="4"/>
  <c r="H874" i="4"/>
  <c r="J866" i="4"/>
  <c r="H866" i="4"/>
  <c r="J850" i="4"/>
  <c r="H850" i="4"/>
  <c r="J842" i="4"/>
  <c r="H842" i="4"/>
  <c r="J818" i="4"/>
  <c r="H818" i="4"/>
  <c r="H810" i="4"/>
  <c r="J802" i="4"/>
  <c r="H802" i="4"/>
  <c r="J786" i="4"/>
  <c r="H786" i="4"/>
  <c r="H778" i="4"/>
  <c r="H770" i="4"/>
  <c r="K762" i="4"/>
  <c r="H762" i="4"/>
  <c r="H754" i="4"/>
  <c r="H746" i="4"/>
  <c r="J746" i="4"/>
  <c r="J738" i="4"/>
  <c r="H738" i="4"/>
  <c r="H714" i="4"/>
  <c r="J714" i="4"/>
  <c r="J706" i="4"/>
  <c r="H706" i="4"/>
  <c r="H698" i="4"/>
  <c r="J690" i="4"/>
  <c r="H690" i="4"/>
  <c r="J682" i="4"/>
  <c r="H682" i="4"/>
  <c r="K674" i="4"/>
  <c r="H674" i="4"/>
  <c r="J658" i="4"/>
  <c r="H658" i="4"/>
  <c r="H650" i="4"/>
  <c r="H634" i="4"/>
  <c r="H626" i="4"/>
  <c r="J618" i="4"/>
  <c r="H618" i="4"/>
  <c r="J594" i="4"/>
  <c r="H594" i="4"/>
  <c r="H586" i="4"/>
  <c r="J578" i="4"/>
  <c r="H578" i="4"/>
  <c r="H562" i="4"/>
  <c r="J562" i="4"/>
  <c r="J554" i="4"/>
  <c r="H554" i="4"/>
  <c r="J546" i="4"/>
  <c r="H546" i="4"/>
  <c r="H530" i="4"/>
  <c r="J522" i="4"/>
  <c r="H522" i="4"/>
  <c r="I514" i="4"/>
  <c r="K514" i="4"/>
  <c r="J514" i="4"/>
  <c r="H514" i="4"/>
  <c r="J498" i="4"/>
  <c r="H498" i="4"/>
  <c r="H490" i="4"/>
  <c r="J482" i="4"/>
  <c r="H482" i="4"/>
  <c r="J466" i="4"/>
  <c r="H466" i="4"/>
  <c r="H458" i="4"/>
  <c r="J450" i="4"/>
  <c r="H450" i="4"/>
  <c r="H434" i="4"/>
  <c r="J426" i="4"/>
  <c r="H418" i="4"/>
  <c r="H402" i="4"/>
  <c r="K394" i="4"/>
  <c r="H394" i="4"/>
  <c r="J386" i="4"/>
  <c r="H386" i="4"/>
  <c r="H378" i="4"/>
  <c r="H362" i="4"/>
  <c r="J354" i="4"/>
  <c r="H354" i="4"/>
  <c r="H338" i="4"/>
  <c r="J338" i="4"/>
  <c r="J330" i="4"/>
  <c r="H330" i="4"/>
  <c r="H322" i="4"/>
  <c r="H314" i="4"/>
  <c r="H306" i="4"/>
  <c r="J298" i="4"/>
  <c r="H298" i="4"/>
  <c r="H290" i="4"/>
  <c r="J274" i="4"/>
  <c r="H266" i="4"/>
  <c r="J258" i="4"/>
  <c r="H258" i="4"/>
  <c r="H250" i="4"/>
  <c r="J242" i="4"/>
  <c r="H242" i="4"/>
  <c r="H226" i="4"/>
  <c r="J226" i="4"/>
  <c r="H210" i="4"/>
  <c r="I202" i="4"/>
  <c r="K202" i="4"/>
  <c r="J202" i="4"/>
  <c r="H186" i="4"/>
  <c r="J178" i="4"/>
  <c r="H178" i="4"/>
  <c r="H170" i="4"/>
  <c r="J170" i="4"/>
  <c r="H162" i="4"/>
  <c r="J146" i="4"/>
  <c r="H146" i="4"/>
  <c r="I138" i="4"/>
  <c r="H138" i="4"/>
  <c r="K130" i="4"/>
  <c r="I130" i="4"/>
  <c r="J130" i="4"/>
  <c r="H130" i="4"/>
  <c r="H122" i="4"/>
  <c r="I122" i="4"/>
  <c r="H114" i="4"/>
  <c r="I114" i="4"/>
  <c r="K106" i="4"/>
  <c r="J106" i="4"/>
  <c r="H106" i="4"/>
  <c r="I106" i="4"/>
  <c r="I98" i="4"/>
  <c r="H98" i="4"/>
  <c r="H82" i="4"/>
  <c r="H74" i="4"/>
  <c r="I74" i="4"/>
  <c r="H66" i="4"/>
  <c r="K58" i="4"/>
  <c r="J58" i="4"/>
  <c r="I58" i="4"/>
  <c r="H58" i="4"/>
  <c r="I50" i="4"/>
  <c r="H50" i="4"/>
  <c r="I42" i="4"/>
  <c r="H42" i="4"/>
  <c r="H34" i="4"/>
  <c r="K26" i="4"/>
  <c r="I26" i="4"/>
  <c r="J26" i="4"/>
  <c r="H2247" i="4"/>
  <c r="H2114" i="4"/>
  <c r="H1964" i="4"/>
  <c r="H1682" i="4"/>
  <c r="H1510" i="4"/>
  <c r="H1339" i="4"/>
  <c r="H1171" i="4"/>
  <c r="H979" i="4"/>
  <c r="H541" i="4"/>
  <c r="H274" i="4"/>
  <c r="I2084" i="4"/>
  <c r="K2301" i="4"/>
  <c r="K2289" i="4"/>
  <c r="J2289" i="4"/>
  <c r="H2289" i="4"/>
  <c r="I2289" i="4"/>
  <c r="K2265" i="4"/>
  <c r="J2265" i="4"/>
  <c r="I2265" i="4"/>
  <c r="H2265" i="4"/>
  <c r="K2233" i="4"/>
  <c r="J2233" i="4"/>
  <c r="I2233" i="4"/>
  <c r="H2233" i="4"/>
  <c r="K2217" i="4"/>
  <c r="H2217" i="4"/>
  <c r="K2193" i="4"/>
  <c r="J2193" i="4"/>
  <c r="I2193" i="4"/>
  <c r="H2193" i="4"/>
  <c r="K2169" i="4"/>
  <c r="I2169" i="4"/>
  <c r="H2169" i="4"/>
  <c r="J2169" i="4"/>
  <c r="K2161" i="4"/>
  <c r="J2161" i="4"/>
  <c r="I2161" i="4"/>
  <c r="H2161" i="4"/>
  <c r="K2129" i="4"/>
  <c r="J2129" i="4"/>
  <c r="I2129" i="4"/>
  <c r="I2105" i="4"/>
  <c r="H2105" i="4"/>
  <c r="K2105" i="4"/>
  <c r="K2065" i="4"/>
  <c r="J2065" i="4"/>
  <c r="I2065" i="4"/>
  <c r="H2065" i="4"/>
  <c r="K2041" i="4"/>
  <c r="J2041" i="4"/>
  <c r="I2041" i="4"/>
  <c r="H2041" i="4"/>
  <c r="K2025" i="4"/>
  <c r="J2025" i="4"/>
  <c r="I2025" i="4"/>
  <c r="K1985" i="4"/>
  <c r="J1985" i="4"/>
  <c r="H1985" i="4"/>
  <c r="K1953" i="4"/>
  <c r="I1953" i="4"/>
  <c r="K1929" i="4"/>
  <c r="I1929" i="4"/>
  <c r="K1913" i="4"/>
  <c r="I1913" i="4"/>
  <c r="H1913" i="4"/>
  <c r="J1913" i="4"/>
  <c r="K1889" i="4"/>
  <c r="J1889" i="4"/>
  <c r="I1889" i="4"/>
  <c r="K1857" i="4"/>
  <c r="J1857" i="4"/>
  <c r="I1857" i="4"/>
  <c r="H1857" i="4"/>
  <c r="J1817" i="4"/>
  <c r="I1817" i="4"/>
  <c r="J1793" i="4"/>
  <c r="I1793" i="4"/>
  <c r="K1793" i="4"/>
  <c r="J1761" i="4"/>
  <c r="K1737" i="4"/>
  <c r="J1737" i="4"/>
  <c r="H1737" i="4"/>
  <c r="I1737" i="4"/>
  <c r="K1713" i="4"/>
  <c r="J1713" i="4"/>
  <c r="H1713" i="4"/>
  <c r="I1713" i="4"/>
  <c r="K1689" i="4"/>
  <c r="I1689" i="4"/>
  <c r="K1657" i="4"/>
  <c r="I1657" i="4"/>
  <c r="H1657" i="4"/>
  <c r="K1641" i="4"/>
  <c r="J1641" i="4"/>
  <c r="I1641" i="4"/>
  <c r="K1617" i="4"/>
  <c r="J1617" i="4"/>
  <c r="I1617" i="4"/>
  <c r="K1537" i="4"/>
  <c r="J1537" i="4"/>
  <c r="I1537" i="4"/>
  <c r="K1497" i="4"/>
  <c r="J1497" i="4"/>
  <c r="H1497" i="4"/>
  <c r="K1449" i="4"/>
  <c r="I1449" i="4"/>
  <c r="H1449" i="4"/>
  <c r="J1449" i="4"/>
  <c r="K1417" i="4"/>
  <c r="I1417" i="4"/>
  <c r="K1385" i="4"/>
  <c r="J1385" i="4"/>
  <c r="I1385" i="4"/>
  <c r="K1361" i="4"/>
  <c r="J1361" i="4"/>
  <c r="K1329" i="4"/>
  <c r="J1329" i="4"/>
  <c r="H1329" i="4"/>
  <c r="K1297" i="4"/>
  <c r="J1297" i="4"/>
  <c r="H1297" i="4"/>
  <c r="K1273" i="4"/>
  <c r="J1273" i="4"/>
  <c r="I1273" i="4"/>
  <c r="H1273" i="4"/>
  <c r="K1249" i="4"/>
  <c r="I1249" i="4"/>
  <c r="K1217" i="4"/>
  <c r="J1217" i="4"/>
  <c r="I1217" i="4"/>
  <c r="H1217" i="4"/>
  <c r="K1193" i="4"/>
  <c r="H1193" i="4"/>
  <c r="K1161" i="4"/>
  <c r="J1161" i="4"/>
  <c r="K1121" i="4"/>
  <c r="J1121" i="4"/>
  <c r="I1121" i="4"/>
  <c r="K1089" i="4"/>
  <c r="J1089" i="4"/>
  <c r="H1089" i="4"/>
  <c r="K1057" i="4"/>
  <c r="J1057" i="4"/>
  <c r="K1033" i="4"/>
  <c r="J1033" i="4"/>
  <c r="I1033" i="4"/>
  <c r="K1009" i="4"/>
  <c r="J1009" i="4"/>
  <c r="H1009" i="4"/>
  <c r="K985" i="4"/>
  <c r="J985" i="4"/>
  <c r="I985" i="4"/>
  <c r="H985" i="4"/>
  <c r="K969" i="4"/>
  <c r="I969" i="4"/>
  <c r="H969" i="4"/>
  <c r="J969" i="4"/>
  <c r="K929" i="4"/>
  <c r="I929" i="4"/>
  <c r="K905" i="4"/>
  <c r="I905" i="4"/>
  <c r="K889" i="4"/>
  <c r="J889" i="4"/>
  <c r="I889" i="4"/>
  <c r="H889" i="4"/>
  <c r="K865" i="4"/>
  <c r="J865" i="4"/>
  <c r="H865" i="4"/>
  <c r="K841" i="4"/>
  <c r="I841" i="4"/>
  <c r="J841" i="4"/>
  <c r="H841" i="4"/>
  <c r="K809" i="4"/>
  <c r="J809" i="4"/>
  <c r="I809" i="4"/>
  <c r="H777" i="4"/>
  <c r="K777" i="4"/>
  <c r="I777" i="4"/>
  <c r="K745" i="4"/>
  <c r="I745" i="4"/>
  <c r="H745" i="4"/>
  <c r="J745" i="4"/>
  <c r="K713" i="4"/>
  <c r="J713" i="4"/>
  <c r="H713" i="4"/>
  <c r="K689" i="4"/>
  <c r="I689" i="4"/>
  <c r="K657" i="4"/>
  <c r="J657" i="4"/>
  <c r="H657" i="4"/>
  <c r="K625" i="4"/>
  <c r="J625" i="4"/>
  <c r="I625" i="4"/>
  <c r="H625" i="4"/>
  <c r="K601" i="4"/>
  <c r="J601" i="4"/>
  <c r="I601" i="4"/>
  <c r="H601" i="4"/>
  <c r="K561" i="4"/>
  <c r="I561" i="4"/>
  <c r="J561" i="4"/>
  <c r="H561" i="4"/>
  <c r="K537" i="4"/>
  <c r="I537" i="4"/>
  <c r="H537" i="4"/>
  <c r="K521" i="4"/>
  <c r="J521" i="4"/>
  <c r="H521" i="4"/>
  <c r="K481" i="4"/>
  <c r="H481" i="4"/>
  <c r="K441" i="4"/>
  <c r="I441" i="4"/>
  <c r="J441" i="4"/>
  <c r="H441" i="4"/>
  <c r="K401" i="4"/>
  <c r="H401" i="4"/>
  <c r="J401" i="4"/>
  <c r="K377" i="4"/>
  <c r="J377" i="4"/>
  <c r="I377" i="4"/>
  <c r="K361" i="4"/>
  <c r="J361" i="4"/>
  <c r="H361" i="4"/>
  <c r="K337" i="4"/>
  <c r="J337" i="4"/>
  <c r="H337" i="4"/>
  <c r="J305" i="4"/>
  <c r="I305" i="4"/>
  <c r="H305" i="4"/>
  <c r="K305" i="4"/>
  <c r="K273" i="4"/>
  <c r="J273" i="4"/>
  <c r="H273" i="4"/>
  <c r="I273" i="4"/>
  <c r="K257" i="4"/>
  <c r="I257" i="4"/>
  <c r="J257" i="4"/>
  <c r="H257" i="4"/>
  <c r="K217" i="4"/>
  <c r="J217" i="4"/>
  <c r="I217" i="4"/>
  <c r="K193" i="4"/>
  <c r="J193" i="4"/>
  <c r="I193" i="4"/>
  <c r="K169" i="4"/>
  <c r="J169" i="4"/>
  <c r="H169" i="4"/>
  <c r="K145" i="4"/>
  <c r="H145" i="4"/>
  <c r="J145" i="4"/>
  <c r="K113" i="4"/>
  <c r="J113" i="4"/>
  <c r="K89" i="4"/>
  <c r="J89" i="4"/>
  <c r="K65" i="4"/>
  <c r="J65" i="4"/>
  <c r="H65" i="4"/>
  <c r="K41" i="4"/>
  <c r="J41" i="4"/>
  <c r="I41" i="4"/>
  <c r="H41" i="4"/>
  <c r="H1689" i="4"/>
  <c r="H1537" i="4"/>
  <c r="I1329" i="4"/>
  <c r="I337" i="4"/>
  <c r="I145" i="4"/>
  <c r="J2313" i="4"/>
  <c r="J1897" i="4"/>
  <c r="J1801" i="4"/>
  <c r="K2320" i="4"/>
  <c r="H2320" i="4"/>
  <c r="J2320" i="4"/>
  <c r="K2296" i="4"/>
  <c r="J2296" i="4"/>
  <c r="I2296" i="4"/>
  <c r="K2264" i="4"/>
  <c r="I2264" i="4"/>
  <c r="H2264" i="4"/>
  <c r="K2240" i="4"/>
  <c r="J2240" i="4"/>
  <c r="H2240" i="4"/>
  <c r="I2240" i="4"/>
  <c r="K2208" i="4"/>
  <c r="I2208" i="4"/>
  <c r="H2208" i="4"/>
  <c r="K2184" i="4"/>
  <c r="J2184" i="4"/>
  <c r="K2160" i="4"/>
  <c r="J2160" i="4"/>
  <c r="I2160" i="4"/>
  <c r="H2160" i="4"/>
  <c r="K2136" i="4"/>
  <c r="I2136" i="4"/>
  <c r="J2136" i="4"/>
  <c r="H2136" i="4"/>
  <c r="K2104" i="4"/>
  <c r="I2104" i="4"/>
  <c r="K2080" i="4"/>
  <c r="J2080" i="4"/>
  <c r="H2080" i="4"/>
  <c r="K2056" i="4"/>
  <c r="J2056" i="4"/>
  <c r="I2056" i="4"/>
  <c r="K2032" i="4"/>
  <c r="I2032" i="4"/>
  <c r="H2032" i="4"/>
  <c r="K2016" i="4"/>
  <c r="I2016" i="4"/>
  <c r="K1976" i="4"/>
  <c r="K1952" i="4"/>
  <c r="J1952" i="4"/>
  <c r="I1952" i="4"/>
  <c r="H1952" i="4"/>
  <c r="K1928" i="4"/>
  <c r="K1904" i="4"/>
  <c r="I1904" i="4"/>
  <c r="H1904" i="4"/>
  <c r="K1864" i="4"/>
  <c r="J1864" i="4"/>
  <c r="K1824" i="4"/>
  <c r="H1824" i="4"/>
  <c r="K1800" i="4"/>
  <c r="J1800" i="4"/>
  <c r="K1776" i="4"/>
  <c r="J1776" i="4"/>
  <c r="I1776" i="4"/>
  <c r="H1776" i="4"/>
  <c r="K1752" i="4"/>
  <c r="J1752" i="4"/>
  <c r="I1752" i="4"/>
  <c r="H1752" i="4"/>
  <c r="K1728" i="4"/>
  <c r="J1728" i="4"/>
  <c r="H1728" i="4"/>
  <c r="K1688" i="4"/>
  <c r="I1688" i="4"/>
  <c r="K1664" i="4"/>
  <c r="J1664" i="4"/>
  <c r="K1632" i="4"/>
  <c r="J1632" i="4"/>
  <c r="K1592" i="4"/>
  <c r="J1592" i="4"/>
  <c r="K1560" i="4"/>
  <c r="J1560" i="4"/>
  <c r="J1528" i="4"/>
  <c r="K1528" i="4"/>
  <c r="J1504" i="4"/>
  <c r="I1504" i="4"/>
  <c r="K1504" i="4"/>
  <c r="J1488" i="4"/>
  <c r="K1488" i="4"/>
  <c r="I1488" i="4"/>
  <c r="K1456" i="4"/>
  <c r="J1456" i="4"/>
  <c r="I1456" i="4"/>
  <c r="H1456" i="4"/>
  <c r="J1424" i="4"/>
  <c r="K1424" i="4"/>
  <c r="H1424" i="4"/>
  <c r="K1392" i="4"/>
  <c r="J1392" i="4"/>
  <c r="I1392" i="4"/>
  <c r="H1392" i="4"/>
  <c r="K1368" i="4"/>
  <c r="J1368" i="4"/>
  <c r="I1368" i="4"/>
  <c r="H1368" i="4"/>
  <c r="K1344" i="4"/>
  <c r="I1344" i="4"/>
  <c r="J1344" i="4"/>
  <c r="H1344" i="4"/>
  <c r="K1320" i="4"/>
  <c r="H1320" i="4"/>
  <c r="J1320" i="4"/>
  <c r="I1320" i="4"/>
  <c r="K1296" i="4"/>
  <c r="J1296" i="4"/>
  <c r="H1296" i="4"/>
  <c r="K1272" i="4"/>
  <c r="J1272" i="4"/>
  <c r="I1272" i="4"/>
  <c r="K1240" i="4"/>
  <c r="I1240" i="4"/>
  <c r="H1240" i="4"/>
  <c r="K1216" i="4"/>
  <c r="I1216" i="4"/>
  <c r="H1216" i="4"/>
  <c r="K1192" i="4"/>
  <c r="H1192" i="4"/>
  <c r="K1152" i="4"/>
  <c r="J1152" i="4"/>
  <c r="I1152" i="4"/>
  <c r="J1136" i="4"/>
  <c r="I1136" i="4"/>
  <c r="K1136" i="4"/>
  <c r="H1136" i="4"/>
  <c r="K1104" i="4"/>
  <c r="J1104" i="4"/>
  <c r="I1104" i="4"/>
  <c r="K1080" i="4"/>
  <c r="J1080" i="4"/>
  <c r="K1048" i="4"/>
  <c r="J1048" i="4"/>
  <c r="K1024" i="4"/>
  <c r="J1024" i="4"/>
  <c r="K1008" i="4"/>
  <c r="J1008" i="4"/>
  <c r="I1008" i="4"/>
  <c r="H1008" i="4"/>
  <c r="K984" i="4"/>
  <c r="J984" i="4"/>
  <c r="I984" i="4"/>
  <c r="H984" i="4"/>
  <c r="K952" i="4"/>
  <c r="J952" i="4"/>
  <c r="I952" i="4"/>
  <c r="K920" i="4"/>
  <c r="J920" i="4"/>
  <c r="I920" i="4"/>
  <c r="K896" i="4"/>
  <c r="I896" i="4"/>
  <c r="J896" i="4"/>
  <c r="K864" i="4"/>
  <c r="J864" i="4"/>
  <c r="H864" i="4"/>
  <c r="K832" i="4"/>
  <c r="I832" i="4"/>
  <c r="K808" i="4"/>
  <c r="J808" i="4"/>
  <c r="I808" i="4"/>
  <c r="H808" i="4"/>
  <c r="K784" i="4"/>
  <c r="J784" i="4"/>
  <c r="I784" i="4"/>
  <c r="H784" i="4"/>
  <c r="K752" i="4"/>
  <c r="J752" i="4"/>
  <c r="I752" i="4"/>
  <c r="K728" i="4"/>
  <c r="K704" i="4"/>
  <c r="H704" i="4"/>
  <c r="I704" i="4"/>
  <c r="K680" i="4"/>
  <c r="J680" i="4"/>
  <c r="I680" i="4"/>
  <c r="H680" i="4"/>
  <c r="K648" i="4"/>
  <c r="H648" i="4"/>
  <c r="I648" i="4"/>
  <c r="J648" i="4"/>
  <c r="K624" i="4"/>
  <c r="J624" i="4"/>
  <c r="I624" i="4"/>
  <c r="K584" i="4"/>
  <c r="J584" i="4"/>
  <c r="H584" i="4"/>
  <c r="I584" i="4"/>
  <c r="K560" i="4"/>
  <c r="J560" i="4"/>
  <c r="I560" i="4"/>
  <c r="H560" i="4"/>
  <c r="K536" i="4"/>
  <c r="H536" i="4"/>
  <c r="J536" i="4"/>
  <c r="K512" i="4"/>
  <c r="J512" i="4"/>
  <c r="I512" i="4"/>
  <c r="K488" i="4"/>
  <c r="I488" i="4"/>
  <c r="K456" i="4"/>
  <c r="J456" i="4"/>
  <c r="H456" i="4"/>
  <c r="K440" i="4"/>
  <c r="I440" i="4"/>
  <c r="H440" i="4"/>
  <c r="J440" i="4"/>
  <c r="K416" i="4"/>
  <c r="J416" i="4"/>
  <c r="I416" i="4"/>
  <c r="H416" i="4"/>
  <c r="K392" i="4"/>
  <c r="J392" i="4"/>
  <c r="H392" i="4"/>
  <c r="I392" i="4"/>
  <c r="K360" i="4"/>
  <c r="I360" i="4"/>
  <c r="H360" i="4"/>
  <c r="J360" i="4"/>
  <c r="K336" i="4"/>
  <c r="J336" i="4"/>
  <c r="H336" i="4"/>
  <c r="I336" i="4"/>
  <c r="K304" i="4"/>
  <c r="J304" i="4"/>
  <c r="I304" i="4"/>
  <c r="K280" i="4"/>
  <c r="J280" i="4"/>
  <c r="H280" i="4"/>
  <c r="K256" i="4"/>
  <c r="I256" i="4"/>
  <c r="H256" i="4"/>
  <c r="J256" i="4"/>
  <c r="K224" i="4"/>
  <c r="J224" i="4"/>
  <c r="I224" i="4"/>
  <c r="K200" i="4"/>
  <c r="J200" i="4"/>
  <c r="H200" i="4"/>
  <c r="I200" i="4"/>
  <c r="K176" i="4"/>
  <c r="J176" i="4"/>
  <c r="I176" i="4"/>
  <c r="H176" i="4"/>
  <c r="K144" i="4"/>
  <c r="J144" i="4"/>
  <c r="K128" i="4"/>
  <c r="I128" i="4"/>
  <c r="J128" i="4"/>
  <c r="H128" i="4"/>
  <c r="K104" i="4"/>
  <c r="J104" i="4"/>
  <c r="K80" i="4"/>
  <c r="J80" i="4"/>
  <c r="H80" i="4"/>
  <c r="I80" i="4"/>
  <c r="K40" i="4"/>
  <c r="J40" i="4"/>
  <c r="I40" i="4"/>
  <c r="H40" i="4"/>
  <c r="K24" i="4"/>
  <c r="J24" i="4"/>
  <c r="I24" i="4"/>
  <c r="H24" i="4"/>
  <c r="H1641" i="4"/>
  <c r="H1488" i="4"/>
  <c r="H952" i="4"/>
  <c r="H897" i="4"/>
  <c r="H304" i="4"/>
  <c r="H113" i="4"/>
  <c r="I2153" i="4"/>
  <c r="I1432" i="4"/>
  <c r="I265" i="4"/>
  <c r="I144" i="4"/>
  <c r="J2081" i="4"/>
  <c r="J2016" i="4"/>
  <c r="J1953" i="4"/>
  <c r="J1824" i="4"/>
  <c r="J1416" i="4"/>
  <c r="J481" i="4"/>
  <c r="K2327" i="4"/>
  <c r="I2327" i="4"/>
  <c r="K2303" i="4"/>
  <c r="I2303" i="4"/>
  <c r="K2223" i="4"/>
  <c r="J2223" i="4"/>
  <c r="I2223" i="4"/>
  <c r="K2207" i="4"/>
  <c r="J2207" i="4"/>
  <c r="H2207" i="4"/>
  <c r="I2207" i="4"/>
  <c r="K2135" i="4"/>
  <c r="J2135" i="4"/>
  <c r="H2135" i="4"/>
  <c r="K2111" i="4"/>
  <c r="H2111" i="4"/>
  <c r="K2087" i="4"/>
  <c r="J2087" i="4"/>
  <c r="I2087" i="4"/>
  <c r="H2087" i="4"/>
  <c r="K2071" i="4"/>
  <c r="J2071" i="4"/>
  <c r="I2071" i="4"/>
  <c r="K2031" i="4"/>
  <c r="J2031" i="4"/>
  <c r="H2031" i="4"/>
  <c r="K1959" i="4"/>
  <c r="I1959" i="4"/>
  <c r="J1959" i="4"/>
  <c r="H1959" i="4"/>
  <c r="K1927" i="4"/>
  <c r="J1927" i="4"/>
  <c r="H1927" i="4"/>
  <c r="K1903" i="4"/>
  <c r="I1903" i="4"/>
  <c r="H1903" i="4"/>
  <c r="K1895" i="4"/>
  <c r="I1895" i="4"/>
  <c r="H1895" i="4"/>
  <c r="J1895" i="4"/>
  <c r="K1871" i="4"/>
  <c r="I1871" i="4"/>
  <c r="K1847" i="4"/>
  <c r="J1847" i="4"/>
  <c r="I1847" i="4"/>
  <c r="H1847" i="4"/>
  <c r="K1831" i="4"/>
  <c r="I1831" i="4"/>
  <c r="H1831" i="4"/>
  <c r="J1831" i="4"/>
  <c r="K1799" i="4"/>
  <c r="J1799" i="4"/>
  <c r="H1799" i="4"/>
  <c r="K1775" i="4"/>
  <c r="J1775" i="4"/>
  <c r="I1775" i="4"/>
  <c r="H1775" i="4"/>
  <c r="K1751" i="4"/>
  <c r="I1751" i="4"/>
  <c r="H1751" i="4"/>
  <c r="K1711" i="4"/>
  <c r="J1711" i="4"/>
  <c r="I1711" i="4"/>
  <c r="K1687" i="4"/>
  <c r="J1687" i="4"/>
  <c r="I1687" i="4"/>
  <c r="K1663" i="4"/>
  <c r="J1663" i="4"/>
  <c r="K1639" i="4"/>
  <c r="J1639" i="4"/>
  <c r="I1639" i="4"/>
  <c r="H1639" i="4"/>
  <c r="K1615" i="4"/>
  <c r="J1615" i="4"/>
  <c r="K1591" i="4"/>
  <c r="H1591" i="4"/>
  <c r="K1559" i="4"/>
  <c r="J1559" i="4"/>
  <c r="K1535" i="4"/>
  <c r="J1535" i="4"/>
  <c r="I1535" i="4"/>
  <c r="K1519" i="4"/>
  <c r="I1519" i="4"/>
  <c r="H1519" i="4"/>
  <c r="K1495" i="4"/>
  <c r="J1495" i="4"/>
  <c r="H1495" i="4"/>
  <c r="K1471" i="4"/>
  <c r="I1471" i="4"/>
  <c r="H1471" i="4"/>
  <c r="J1471" i="4"/>
  <c r="K1439" i="4"/>
  <c r="I1439" i="4"/>
  <c r="H1439" i="4"/>
  <c r="J1439" i="4"/>
  <c r="K1431" i="4"/>
  <c r="J1431" i="4"/>
  <c r="I1431" i="4"/>
  <c r="K1407" i="4"/>
  <c r="J1407" i="4"/>
  <c r="I1407" i="4"/>
  <c r="K1391" i="4"/>
  <c r="J1391" i="4"/>
  <c r="H1391" i="4"/>
  <c r="K1375" i="4"/>
  <c r="H1375" i="4"/>
  <c r="J1375" i="4"/>
  <c r="K1303" i="4"/>
  <c r="I1303" i="4"/>
  <c r="J1303" i="4"/>
  <c r="K1271" i="4"/>
  <c r="I1271" i="4"/>
  <c r="J1271" i="4"/>
  <c r="K1247" i="4"/>
  <c r="H1247" i="4"/>
  <c r="J1247" i="4"/>
  <c r="K1223" i="4"/>
  <c r="J1223" i="4"/>
  <c r="I1223" i="4"/>
  <c r="K1199" i="4"/>
  <c r="J1199" i="4"/>
  <c r="I1199" i="4"/>
  <c r="K1175" i="4"/>
  <c r="J1175" i="4"/>
  <c r="K1151" i="4"/>
  <c r="J1151" i="4"/>
  <c r="I1151" i="4"/>
  <c r="K1119" i="4"/>
  <c r="H1119" i="4"/>
  <c r="I1119" i="4"/>
  <c r="K1103" i="4"/>
  <c r="J1103" i="4"/>
  <c r="I1103" i="4"/>
  <c r="K1079" i="4"/>
  <c r="J1079" i="4"/>
  <c r="H1079" i="4"/>
  <c r="K1015" i="4"/>
  <c r="J1015" i="4"/>
  <c r="K983" i="4"/>
  <c r="J983" i="4"/>
  <c r="H983" i="4"/>
  <c r="K959" i="4"/>
  <c r="J959" i="4"/>
  <c r="I959" i="4"/>
  <c r="H959" i="4"/>
  <c r="K935" i="4"/>
  <c r="I935" i="4"/>
  <c r="J935" i="4"/>
  <c r="H935" i="4"/>
  <c r="K911" i="4"/>
  <c r="J911" i="4"/>
  <c r="K887" i="4"/>
  <c r="J887" i="4"/>
  <c r="K871" i="4"/>
  <c r="J871" i="4"/>
  <c r="I871" i="4"/>
  <c r="H871" i="4"/>
  <c r="K847" i="4"/>
  <c r="J847" i="4"/>
  <c r="K823" i="4"/>
  <c r="J823" i="4"/>
  <c r="I823" i="4"/>
  <c r="K799" i="4"/>
  <c r="I799" i="4"/>
  <c r="J799" i="4"/>
  <c r="H799" i="4"/>
  <c r="K767" i="4"/>
  <c r="H767" i="4"/>
  <c r="J767" i="4"/>
  <c r="K735" i="4"/>
  <c r="J735" i="4"/>
  <c r="I735" i="4"/>
  <c r="H735" i="4"/>
  <c r="K711" i="4"/>
  <c r="I711" i="4"/>
  <c r="J711" i="4"/>
  <c r="K687" i="4"/>
  <c r="J687" i="4"/>
  <c r="I687" i="4"/>
  <c r="K671" i="4"/>
  <c r="J671" i="4"/>
  <c r="I671" i="4"/>
  <c r="H671" i="4"/>
  <c r="I647" i="4"/>
  <c r="J647" i="4"/>
  <c r="K647" i="4"/>
  <c r="K623" i="4"/>
  <c r="J623" i="4"/>
  <c r="I623" i="4"/>
  <c r="K599" i="4"/>
  <c r="I599" i="4"/>
  <c r="H599" i="4"/>
  <c r="J599" i="4"/>
  <c r="K567" i="4"/>
  <c r="J567" i="4"/>
  <c r="H567" i="4"/>
  <c r="I567" i="4"/>
  <c r="K543" i="4"/>
  <c r="J543" i="4"/>
  <c r="I543" i="4"/>
  <c r="K519" i="4"/>
  <c r="J519" i="4"/>
  <c r="H519" i="4"/>
  <c r="K503" i="4"/>
  <c r="J503" i="4"/>
  <c r="I503" i="4"/>
  <c r="K479" i="4"/>
  <c r="I479" i="4"/>
  <c r="J479" i="4"/>
  <c r="K455" i="4"/>
  <c r="J455" i="4"/>
  <c r="I455" i="4"/>
  <c r="H455" i="4"/>
  <c r="K431" i="4"/>
  <c r="J431" i="4"/>
  <c r="H431" i="4"/>
  <c r="I431" i="4"/>
  <c r="K415" i="4"/>
  <c r="I415" i="4"/>
  <c r="J415" i="4"/>
  <c r="H415" i="4"/>
  <c r="K391" i="4"/>
  <c r="I391" i="4"/>
  <c r="J391" i="4"/>
  <c r="K359" i="4"/>
  <c r="J359" i="4"/>
  <c r="I359" i="4"/>
  <c r="H359" i="4"/>
  <c r="K335" i="4"/>
  <c r="I335" i="4"/>
  <c r="H335" i="4"/>
  <c r="K311" i="4"/>
  <c r="J311" i="4"/>
  <c r="I311" i="4"/>
  <c r="K287" i="4"/>
  <c r="I287" i="4"/>
  <c r="J287" i="4"/>
  <c r="K271" i="4"/>
  <c r="J271" i="4"/>
  <c r="I271" i="4"/>
  <c r="K255" i="4"/>
  <c r="H255" i="4"/>
  <c r="J255" i="4"/>
  <c r="I255" i="4"/>
  <c r="I223" i="4"/>
  <c r="J223" i="4"/>
  <c r="H223" i="4"/>
  <c r="K223" i="4"/>
  <c r="K199" i="4"/>
  <c r="J199" i="4"/>
  <c r="I199" i="4"/>
  <c r="H199" i="4"/>
  <c r="K175" i="4"/>
  <c r="J175" i="4"/>
  <c r="I175" i="4"/>
  <c r="H175" i="4"/>
  <c r="K151" i="4"/>
  <c r="J151" i="4"/>
  <c r="I151" i="4"/>
  <c r="H151" i="4"/>
  <c r="K135" i="4"/>
  <c r="I135" i="4"/>
  <c r="H135" i="4"/>
  <c r="K103" i="4"/>
  <c r="J103" i="4"/>
  <c r="I103" i="4"/>
  <c r="J71" i="4"/>
  <c r="K71" i="4"/>
  <c r="I71" i="4"/>
  <c r="K47" i="4"/>
  <c r="I47" i="4"/>
  <c r="J47" i="4"/>
  <c r="K23" i="4"/>
  <c r="J23" i="4"/>
  <c r="H23" i="4"/>
  <c r="I23" i="4"/>
  <c r="H2209" i="4"/>
  <c r="H1535" i="4"/>
  <c r="H1048" i="4"/>
  <c r="H1015" i="4"/>
  <c r="H896" i="4"/>
  <c r="H224" i="4"/>
  <c r="I1935" i="4"/>
  <c r="I1400" i="4"/>
  <c r="I1375" i="4"/>
  <c r="I1192" i="4"/>
  <c r="I1079" i="4"/>
  <c r="I1057" i="4"/>
  <c r="I609" i="4"/>
  <c r="I456" i="4"/>
  <c r="I169" i="4"/>
  <c r="I113" i="4"/>
  <c r="J1249" i="4"/>
  <c r="J1111" i="4"/>
  <c r="I2334" i="4"/>
  <c r="J2334" i="4"/>
  <c r="H2334" i="4"/>
  <c r="K2310" i="4"/>
  <c r="J2310" i="4"/>
  <c r="H2310" i="4"/>
  <c r="I2310" i="4"/>
  <c r="K2278" i="4"/>
  <c r="J2278" i="4"/>
  <c r="I2254" i="4"/>
  <c r="J2254" i="4"/>
  <c r="K2254" i="4"/>
  <c r="H2254" i="4"/>
  <c r="I2238" i="4"/>
  <c r="J2238" i="4"/>
  <c r="K2214" i="4"/>
  <c r="J2214" i="4"/>
  <c r="I2214" i="4"/>
  <c r="K2182" i="4"/>
  <c r="J2182" i="4"/>
  <c r="I2182" i="4"/>
  <c r="H2182" i="4"/>
  <c r="K2166" i="4"/>
  <c r="I2142" i="4"/>
  <c r="J2142" i="4"/>
  <c r="H2142" i="4"/>
  <c r="K2142" i="4"/>
  <c r="K2118" i="4"/>
  <c r="I2118" i="4"/>
  <c r="J2118" i="4"/>
  <c r="K2094" i="4"/>
  <c r="J2094" i="4"/>
  <c r="J2070" i="4"/>
  <c r="K2070" i="4"/>
  <c r="H2070" i="4"/>
  <c r="J2046" i="4"/>
  <c r="K2046" i="4"/>
  <c r="I2046" i="4"/>
  <c r="J2014" i="4"/>
  <c r="I2014" i="4"/>
  <c r="H2014" i="4"/>
  <c r="K2014" i="4"/>
  <c r="J1982" i="4"/>
  <c r="I1982" i="4"/>
  <c r="K1982" i="4"/>
  <c r="J1942" i="4"/>
  <c r="I1942" i="4"/>
  <c r="H1942" i="4"/>
  <c r="K1918" i="4"/>
  <c r="I1918" i="4"/>
  <c r="K1894" i="4"/>
  <c r="J1894" i="4"/>
  <c r="K1862" i="4"/>
  <c r="J1862" i="4"/>
  <c r="K1854" i="4"/>
  <c r="I1854" i="4"/>
  <c r="K1822" i="4"/>
  <c r="I1822" i="4"/>
  <c r="H1822" i="4"/>
  <c r="K1798" i="4"/>
  <c r="J1798" i="4"/>
  <c r="H1798" i="4"/>
  <c r="K1766" i="4"/>
  <c r="J1766" i="4"/>
  <c r="I1742" i="4"/>
  <c r="K1742" i="4"/>
  <c r="H1742" i="4"/>
  <c r="J1718" i="4"/>
  <c r="I1718" i="4"/>
  <c r="H1718" i="4"/>
  <c r="K1702" i="4"/>
  <c r="J1702" i="4"/>
  <c r="I1702" i="4"/>
  <c r="K1670" i="4"/>
  <c r="J1670" i="4"/>
  <c r="I1670" i="4"/>
  <c r="H1670" i="4"/>
  <c r="K1646" i="4"/>
  <c r="H1646" i="4"/>
  <c r="K1622" i="4"/>
  <c r="H1622" i="4"/>
  <c r="I1622" i="4"/>
  <c r="K1598" i="4"/>
  <c r="I1598" i="4"/>
  <c r="K1582" i="4"/>
  <c r="J1582" i="4"/>
  <c r="K1558" i="4"/>
  <c r="H1558" i="4"/>
  <c r="J1558" i="4"/>
  <c r="I1558" i="4"/>
  <c r="K1526" i="4"/>
  <c r="J1526" i="4"/>
  <c r="K1494" i="4"/>
  <c r="H1494" i="4"/>
  <c r="I1494" i="4"/>
  <c r="J1478" i="4"/>
  <c r="K1478" i="4"/>
  <c r="K1438" i="4"/>
  <c r="J1438" i="4"/>
  <c r="I1438" i="4"/>
  <c r="H1438" i="4"/>
  <c r="K1406" i="4"/>
  <c r="J1406" i="4"/>
  <c r="K1366" i="4"/>
  <c r="J1366" i="4"/>
  <c r="I1366" i="4"/>
  <c r="H1366" i="4"/>
  <c r="J1334" i="4"/>
  <c r="K1334" i="4"/>
  <c r="I1334" i="4"/>
  <c r="H1334" i="4"/>
  <c r="K1318" i="4"/>
  <c r="J1318" i="4"/>
  <c r="I1318" i="4"/>
  <c r="K1286" i="4"/>
  <c r="J1286" i="4"/>
  <c r="I1286" i="4"/>
  <c r="H1286" i="4"/>
  <c r="K1262" i="4"/>
  <c r="I1262" i="4"/>
  <c r="J1262" i="4"/>
  <c r="H1262" i="4"/>
  <c r="K1246" i="4"/>
  <c r="I1246" i="4"/>
  <c r="H1246" i="4"/>
  <c r="J1246" i="4"/>
  <c r="K1222" i="4"/>
  <c r="J1222" i="4"/>
  <c r="I1222" i="4"/>
  <c r="K1198" i="4"/>
  <c r="J1198" i="4"/>
  <c r="I1198" i="4"/>
  <c r="K1174" i="4"/>
  <c r="J1174" i="4"/>
  <c r="H1174" i="4"/>
  <c r="K1150" i="4"/>
  <c r="J1150" i="4"/>
  <c r="K1126" i="4"/>
  <c r="J1126" i="4"/>
  <c r="I1126" i="4"/>
  <c r="J1102" i="4"/>
  <c r="K1102" i="4"/>
  <c r="I1102" i="4"/>
  <c r="H1102" i="4"/>
  <c r="K1078" i="4"/>
  <c r="J1078" i="4"/>
  <c r="H1078" i="4"/>
  <c r="K1046" i="4"/>
  <c r="H1046" i="4"/>
  <c r="K1030" i="4"/>
  <c r="J1030" i="4"/>
  <c r="H1030" i="4"/>
  <c r="K1006" i="4"/>
  <c r="J1006" i="4"/>
  <c r="H1006" i="4"/>
  <c r="K982" i="4"/>
  <c r="H982" i="4"/>
  <c r="I982" i="4"/>
  <c r="K958" i="4"/>
  <c r="J958" i="4"/>
  <c r="I958" i="4"/>
  <c r="K934" i="4"/>
  <c r="J934" i="4"/>
  <c r="I934" i="4"/>
  <c r="K902" i="4"/>
  <c r="J902" i="4"/>
  <c r="H902" i="4"/>
  <c r="K870" i="4"/>
  <c r="J870" i="4"/>
  <c r="H870" i="4"/>
  <c r="K854" i="4"/>
  <c r="I854" i="4"/>
  <c r="J854" i="4"/>
  <c r="H854" i="4"/>
  <c r="K830" i="4"/>
  <c r="J830" i="4"/>
  <c r="I830" i="4"/>
  <c r="K814" i="4"/>
  <c r="H814" i="4"/>
  <c r="K782" i="4"/>
  <c r="J782" i="4"/>
  <c r="I782" i="4"/>
  <c r="J766" i="4"/>
  <c r="K766" i="4"/>
  <c r="H766" i="4"/>
  <c r="K758" i="4"/>
  <c r="H758" i="4"/>
  <c r="I758" i="4"/>
  <c r="K742" i="4"/>
  <c r="J742" i="4"/>
  <c r="I742" i="4"/>
  <c r="K718" i="4"/>
  <c r="J718" i="4"/>
  <c r="H718" i="4"/>
  <c r="K702" i="4"/>
  <c r="J702" i="4"/>
  <c r="H702" i="4"/>
  <c r="I702" i="4"/>
  <c r="K694" i="4"/>
  <c r="H694" i="4"/>
  <c r="J694" i="4"/>
  <c r="K686" i="4"/>
  <c r="I686" i="4"/>
  <c r="K678" i="4"/>
  <c r="J678" i="4"/>
  <c r="K670" i="4"/>
  <c r="I670" i="4"/>
  <c r="J670" i="4"/>
  <c r="K662" i="4"/>
  <c r="J662" i="4"/>
  <c r="I662" i="4"/>
  <c r="H662" i="4"/>
  <c r="K654" i="4"/>
  <c r="J654" i="4"/>
  <c r="H654" i="4"/>
  <c r="K646" i="4"/>
  <c r="J646" i="4"/>
  <c r="I646" i="4"/>
  <c r="K622" i="4"/>
  <c r="J622" i="4"/>
  <c r="I622" i="4"/>
  <c r="K614" i="4"/>
  <c r="J614" i="4"/>
  <c r="H614" i="4"/>
  <c r="K606" i="4"/>
  <c r="J606" i="4"/>
  <c r="I606" i="4"/>
  <c r="K598" i="4"/>
  <c r="J598" i="4"/>
  <c r="I598" i="4"/>
  <c r="H598" i="4"/>
  <c r="K590" i="4"/>
  <c r="J590" i="4"/>
  <c r="I590" i="4"/>
  <c r="H590" i="4"/>
  <c r="J582" i="4"/>
  <c r="K582" i="4"/>
  <c r="K574" i="4"/>
  <c r="J574" i="4"/>
  <c r="I574" i="4"/>
  <c r="H574" i="4"/>
  <c r="K566" i="4"/>
  <c r="J566" i="4"/>
  <c r="H566" i="4"/>
  <c r="I566" i="4"/>
  <c r="K558" i="4"/>
  <c r="H558" i="4"/>
  <c r="K550" i="4"/>
  <c r="J550" i="4"/>
  <c r="I550" i="4"/>
  <c r="H550" i="4"/>
  <c r="K542" i="4"/>
  <c r="J542" i="4"/>
  <c r="I542" i="4"/>
  <c r="K534" i="4"/>
  <c r="J534" i="4"/>
  <c r="I534" i="4"/>
  <c r="H534" i="4"/>
  <c r="K526" i="4"/>
  <c r="I526" i="4"/>
  <c r="H526" i="4"/>
  <c r="J526" i="4"/>
  <c r="K518" i="4"/>
  <c r="J518" i="4"/>
  <c r="K510" i="4"/>
  <c r="I510" i="4"/>
  <c r="H510" i="4"/>
  <c r="K502" i="4"/>
  <c r="H502" i="4"/>
  <c r="I502" i="4"/>
  <c r="J502" i="4"/>
  <c r="K494" i="4"/>
  <c r="J494" i="4"/>
  <c r="H494" i="4"/>
  <c r="K486" i="4"/>
  <c r="J486" i="4"/>
  <c r="I486" i="4"/>
  <c r="K478" i="4"/>
  <c r="I478" i="4"/>
  <c r="J478" i="4"/>
  <c r="K470" i="4"/>
  <c r="I470" i="4"/>
  <c r="J470" i="4"/>
  <c r="H470" i="4"/>
  <c r="K462" i="4"/>
  <c r="J462" i="4"/>
  <c r="H462" i="4"/>
  <c r="K454" i="4"/>
  <c r="J454" i="4"/>
  <c r="I454" i="4"/>
  <c r="H454" i="4"/>
  <c r="K446" i="4"/>
  <c r="J446" i="4"/>
  <c r="K438" i="4"/>
  <c r="J438" i="4"/>
  <c r="H438" i="4"/>
  <c r="K430" i="4"/>
  <c r="J430" i="4"/>
  <c r="I430" i="4"/>
  <c r="H430" i="4"/>
  <c r="K422" i="4"/>
  <c r="J422" i="4"/>
  <c r="H422" i="4"/>
  <c r="K414" i="4"/>
  <c r="I414" i="4"/>
  <c r="H414" i="4"/>
  <c r="K406" i="4"/>
  <c r="J406" i="4"/>
  <c r="I406" i="4"/>
  <c r="K398" i="4"/>
  <c r="J398" i="4"/>
  <c r="H398" i="4"/>
  <c r="K390" i="4"/>
  <c r="J390" i="4"/>
  <c r="H390" i="4"/>
  <c r="I390" i="4"/>
  <c r="K382" i="4"/>
  <c r="J382" i="4"/>
  <c r="I382" i="4"/>
  <c r="K374" i="4"/>
  <c r="H374" i="4"/>
  <c r="J374" i="4"/>
  <c r="I374" i="4"/>
  <c r="K366" i="4"/>
  <c r="J366" i="4"/>
  <c r="I366" i="4"/>
  <c r="K358" i="4"/>
  <c r="J358" i="4"/>
  <c r="H358" i="4"/>
  <c r="K350" i="4"/>
  <c r="I350" i="4"/>
  <c r="J350" i="4"/>
  <c r="H350" i="4"/>
  <c r="K342" i="4"/>
  <c r="I342" i="4"/>
  <c r="J342" i="4"/>
  <c r="K334" i="4"/>
  <c r="J334" i="4"/>
  <c r="I334" i="4"/>
  <c r="H334" i="4"/>
  <c r="K326" i="4"/>
  <c r="J326" i="4"/>
  <c r="H326" i="4"/>
  <c r="K318" i="4"/>
  <c r="J318" i="4"/>
  <c r="I318" i="4"/>
  <c r="J310" i="4"/>
  <c r="H310" i="4"/>
  <c r="K310" i="4"/>
  <c r="K302" i="4"/>
  <c r="K294" i="4"/>
  <c r="J294" i="4"/>
  <c r="I294" i="4"/>
  <c r="H294" i="4"/>
  <c r="K286" i="4"/>
  <c r="J286" i="4"/>
  <c r="I286" i="4"/>
  <c r="H286" i="4"/>
  <c r="K278" i="4"/>
  <c r="J278" i="4"/>
  <c r="I278" i="4"/>
  <c r="K270" i="4"/>
  <c r="J270" i="4"/>
  <c r="I270" i="4"/>
  <c r="H270" i="4"/>
  <c r="K262" i="4"/>
  <c r="J262" i="4"/>
  <c r="J254" i="4"/>
  <c r="H254" i="4"/>
  <c r="K254" i="4"/>
  <c r="I254" i="4"/>
  <c r="K246" i="4"/>
  <c r="H246" i="4"/>
  <c r="J246" i="4"/>
  <c r="I246" i="4"/>
  <c r="K238" i="4"/>
  <c r="I238" i="4"/>
  <c r="K230" i="4"/>
  <c r="J230" i="4"/>
  <c r="I230" i="4"/>
  <c r="H230" i="4"/>
  <c r="K222" i="4"/>
  <c r="J222" i="4"/>
  <c r="I222" i="4"/>
  <c r="H222" i="4"/>
  <c r="K214" i="4"/>
  <c r="I214" i="4"/>
  <c r="H214" i="4"/>
  <c r="J214" i="4"/>
  <c r="K206" i="4"/>
  <c r="J206" i="4"/>
  <c r="K198" i="4"/>
  <c r="J198" i="4"/>
  <c r="I198" i="4"/>
  <c r="K190" i="4"/>
  <c r="H190" i="4"/>
  <c r="K182" i="4"/>
  <c r="H182" i="4"/>
  <c r="J182" i="4"/>
  <c r="K174" i="4"/>
  <c r="J174" i="4"/>
  <c r="I174" i="4"/>
  <c r="H174" i="4"/>
  <c r="K166" i="4"/>
  <c r="J166" i="4"/>
  <c r="K158" i="4"/>
  <c r="I158" i="4"/>
  <c r="J158" i="4"/>
  <c r="K150" i="4"/>
  <c r="I150" i="4"/>
  <c r="J150" i="4"/>
  <c r="H150" i="4"/>
  <c r="K142" i="4"/>
  <c r="J142" i="4"/>
  <c r="I142" i="4"/>
  <c r="K134" i="4"/>
  <c r="J134" i="4"/>
  <c r="I134" i="4"/>
  <c r="H134" i="4"/>
  <c r="K126" i="4"/>
  <c r="J126" i="4"/>
  <c r="K118" i="4"/>
  <c r="I118" i="4"/>
  <c r="H118" i="4"/>
  <c r="J118" i="4"/>
  <c r="K110" i="4"/>
  <c r="I110" i="4"/>
  <c r="J110" i="4"/>
  <c r="H110" i="4"/>
  <c r="K102" i="4"/>
  <c r="J102" i="4"/>
  <c r="I102" i="4"/>
  <c r="K94" i="4"/>
  <c r="H94" i="4"/>
  <c r="K86" i="4"/>
  <c r="H86" i="4"/>
  <c r="J86" i="4"/>
  <c r="I86" i="4"/>
  <c r="K78" i="4"/>
  <c r="J78" i="4"/>
  <c r="I78" i="4"/>
  <c r="J70" i="4"/>
  <c r="K70" i="4"/>
  <c r="I70" i="4"/>
  <c r="H70" i="4"/>
  <c r="K62" i="4"/>
  <c r="J62" i="4"/>
  <c r="I62" i="4"/>
  <c r="K54" i="4"/>
  <c r="J54" i="4"/>
  <c r="H54" i="4"/>
  <c r="I54" i="4"/>
  <c r="K46" i="4"/>
  <c r="J46" i="4"/>
  <c r="I46" i="4"/>
  <c r="H46" i="4"/>
  <c r="K38" i="4"/>
  <c r="J38" i="4"/>
  <c r="K30" i="4"/>
  <c r="I30" i="4"/>
  <c r="H30" i="4"/>
  <c r="J30" i="4"/>
  <c r="K22" i="4"/>
  <c r="J22" i="4"/>
  <c r="I22" i="4"/>
  <c r="I2" i="4"/>
  <c r="J2" i="4"/>
  <c r="H2273" i="4"/>
  <c r="H2238" i="4"/>
  <c r="H2071" i="4"/>
  <c r="H1871" i="4"/>
  <c r="H1817" i="4"/>
  <c r="H1617" i="4"/>
  <c r="H1399" i="4"/>
  <c r="H1385" i="4"/>
  <c r="H1249" i="4"/>
  <c r="H1198" i="4"/>
  <c r="H911" i="4"/>
  <c r="H823" i="4"/>
  <c r="H743" i="4"/>
  <c r="H687" i="4"/>
  <c r="H670" i="4"/>
  <c r="H647" i="4"/>
  <c r="H632" i="4"/>
  <c r="H552" i="4"/>
  <c r="H318" i="4"/>
  <c r="H302" i="4"/>
  <c r="H278" i="4"/>
  <c r="H166" i="4"/>
  <c r="H144" i="4"/>
  <c r="H126" i="4"/>
  <c r="I2333" i="4"/>
  <c r="I2176" i="4"/>
  <c r="I2117" i="4"/>
  <c r="I2094" i="4"/>
  <c r="I1985" i="4"/>
  <c r="I1934" i="4"/>
  <c r="I1881" i="4"/>
  <c r="I1799" i="4"/>
  <c r="I1664" i="4"/>
  <c r="I1582" i="4"/>
  <c r="I1560" i="4"/>
  <c r="I1478" i="4"/>
  <c r="I1160" i="4"/>
  <c r="I1078" i="4"/>
  <c r="I1048" i="4"/>
  <c r="I1025" i="4"/>
  <c r="I694" i="4"/>
  <c r="I632" i="4"/>
  <c r="I481" i="4"/>
  <c r="I446" i="4"/>
  <c r="I358" i="4"/>
  <c r="I263" i="4"/>
  <c r="I166" i="4"/>
  <c r="J2303" i="4"/>
  <c r="J2165" i="4"/>
  <c r="J1918" i="4"/>
  <c r="J1854" i="4"/>
  <c r="J1783" i="4"/>
  <c r="J1657" i="4"/>
  <c r="J1494" i="4"/>
  <c r="J1359" i="4"/>
  <c r="J1240" i="4"/>
  <c r="J905" i="4"/>
  <c r="J758" i="4"/>
  <c r="J335" i="4"/>
  <c r="K2334" i="4"/>
  <c r="K11" i="4"/>
  <c r="H11" i="4"/>
  <c r="J11" i="4"/>
  <c r="I11" i="4"/>
  <c r="K2321" i="4"/>
  <c r="J2321" i="4"/>
  <c r="I2321" i="4"/>
  <c r="H2321" i="4"/>
  <c r="K2297" i="4"/>
  <c r="I2297" i="4"/>
  <c r="J2297" i="4"/>
  <c r="H2297" i="4"/>
  <c r="K2273" i="4"/>
  <c r="I2273" i="4"/>
  <c r="K2249" i="4"/>
  <c r="H2249" i="4"/>
  <c r="K2185" i="4"/>
  <c r="J2185" i="4"/>
  <c r="K2177" i="4"/>
  <c r="J2177" i="4"/>
  <c r="K2145" i="4"/>
  <c r="J2145" i="4"/>
  <c r="K2121" i="4"/>
  <c r="I2121" i="4"/>
  <c r="H2121" i="4"/>
  <c r="I2089" i="4"/>
  <c r="H2089" i="4"/>
  <c r="K2073" i="4"/>
  <c r="J2073" i="4"/>
  <c r="I2073" i="4"/>
  <c r="K2049" i="4"/>
  <c r="J2049" i="4"/>
  <c r="J2017" i="4"/>
  <c r="K2017" i="4"/>
  <c r="J1993" i="4"/>
  <c r="K1993" i="4"/>
  <c r="I1993" i="4"/>
  <c r="H1993" i="4"/>
  <c r="K1969" i="4"/>
  <c r="J1969" i="4"/>
  <c r="H1969" i="4"/>
  <c r="I1969" i="4"/>
  <c r="K1945" i="4"/>
  <c r="K1921" i="4"/>
  <c r="J1921" i="4"/>
  <c r="I1921" i="4"/>
  <c r="K1905" i="4"/>
  <c r="J1905" i="4"/>
  <c r="H1905" i="4"/>
  <c r="I1905" i="4"/>
  <c r="K1873" i="4"/>
  <c r="J1873" i="4"/>
  <c r="I1873" i="4"/>
  <c r="I1849" i="4"/>
  <c r="K1849" i="4"/>
  <c r="H1849" i="4"/>
  <c r="K1833" i="4"/>
  <c r="H1833" i="4"/>
  <c r="K1801" i="4"/>
  <c r="I1801" i="4"/>
  <c r="K1777" i="4"/>
  <c r="J1777" i="4"/>
  <c r="H1777" i="4"/>
  <c r="J1753" i="4"/>
  <c r="I1753" i="4"/>
  <c r="K1753" i="4"/>
  <c r="H1753" i="4"/>
  <c r="K1721" i="4"/>
  <c r="I1721" i="4"/>
  <c r="H1721" i="4"/>
  <c r="J1697" i="4"/>
  <c r="K1697" i="4"/>
  <c r="J1665" i="4"/>
  <c r="K1665" i="4"/>
  <c r="J1633" i="4"/>
  <c r="K1633" i="4"/>
  <c r="J1609" i="4"/>
  <c r="K1609" i="4"/>
  <c r="H1609" i="4"/>
  <c r="K1593" i="4"/>
  <c r="I1593" i="4"/>
  <c r="H1593" i="4"/>
  <c r="J1593" i="4"/>
  <c r="J1569" i="4"/>
  <c r="K1569" i="4"/>
  <c r="I1569" i="4"/>
  <c r="K1545" i="4"/>
  <c r="J1545" i="4"/>
  <c r="I1545" i="4"/>
  <c r="K1521" i="4"/>
  <c r="J1521" i="4"/>
  <c r="H1521" i="4"/>
  <c r="I1521" i="4"/>
  <c r="J1505" i="4"/>
  <c r="I1505" i="4"/>
  <c r="K1473" i="4"/>
  <c r="J1473" i="4"/>
  <c r="I1473" i="4"/>
  <c r="H1473" i="4"/>
  <c r="J1457" i="4"/>
  <c r="K1457" i="4"/>
  <c r="H1457" i="4"/>
  <c r="K1433" i="4"/>
  <c r="J1433" i="4"/>
  <c r="K1401" i="4"/>
  <c r="J1401" i="4"/>
  <c r="I1401" i="4"/>
  <c r="H1401" i="4"/>
  <c r="K1377" i="4"/>
  <c r="J1377" i="4"/>
  <c r="I1377" i="4"/>
  <c r="J1353" i="4"/>
  <c r="H1353" i="4"/>
  <c r="K1353" i="4"/>
  <c r="I1353" i="4"/>
  <c r="K1337" i="4"/>
  <c r="I1337" i="4"/>
  <c r="J1337" i="4"/>
  <c r="H1337" i="4"/>
  <c r="K1313" i="4"/>
  <c r="J1313" i="4"/>
  <c r="I1313" i="4"/>
  <c r="K1281" i="4"/>
  <c r="I1281" i="4"/>
  <c r="K1233" i="4"/>
  <c r="K1209" i="4"/>
  <c r="J1209" i="4"/>
  <c r="I1209" i="4"/>
  <c r="H1209" i="4"/>
  <c r="K1177" i="4"/>
  <c r="I1177" i="4"/>
  <c r="J1177" i="4"/>
  <c r="K1145" i="4"/>
  <c r="I1145" i="4"/>
  <c r="J1145" i="4"/>
  <c r="H1145" i="4"/>
  <c r="K1113" i="4"/>
  <c r="J1113" i="4"/>
  <c r="H1113" i="4"/>
  <c r="J1097" i="4"/>
  <c r="K1097" i="4"/>
  <c r="H1097" i="4"/>
  <c r="K1073" i="4"/>
  <c r="I1073" i="4"/>
  <c r="H1073" i="4"/>
  <c r="J1041" i="4"/>
  <c r="I1041" i="4"/>
  <c r="H1041" i="4"/>
  <c r="K1041" i="4"/>
  <c r="K1017" i="4"/>
  <c r="I1017" i="4"/>
  <c r="H1017" i="4"/>
  <c r="K993" i="4"/>
  <c r="J993" i="4"/>
  <c r="K961" i="4"/>
  <c r="J961" i="4"/>
  <c r="H961" i="4"/>
  <c r="H945" i="4"/>
  <c r="K945" i="4"/>
  <c r="K913" i="4"/>
  <c r="J913" i="4"/>
  <c r="I913" i="4"/>
  <c r="H913" i="4"/>
  <c r="K849" i="4"/>
  <c r="J849" i="4"/>
  <c r="H849" i="4"/>
  <c r="K825" i="4"/>
  <c r="I825" i="4"/>
  <c r="H825" i="4"/>
  <c r="J825" i="4"/>
  <c r="K801" i="4"/>
  <c r="I801" i="4"/>
  <c r="H801" i="4"/>
  <c r="K761" i="4"/>
  <c r="I761" i="4"/>
  <c r="H761" i="4"/>
  <c r="K729" i="4"/>
  <c r="K705" i="4"/>
  <c r="J705" i="4"/>
  <c r="K681" i="4"/>
  <c r="J681" i="4"/>
  <c r="H681" i="4"/>
  <c r="I681" i="4"/>
  <c r="K665" i="4"/>
  <c r="J665" i="4"/>
  <c r="H665" i="4"/>
  <c r="I665" i="4"/>
  <c r="K633" i="4"/>
  <c r="I633" i="4"/>
  <c r="J633" i="4"/>
  <c r="K609" i="4"/>
  <c r="H609" i="4"/>
  <c r="K585" i="4"/>
  <c r="J585" i="4"/>
  <c r="I585" i="4"/>
  <c r="H585" i="4"/>
  <c r="K577" i="4"/>
  <c r="J577" i="4"/>
  <c r="H577" i="4"/>
  <c r="K545" i="4"/>
  <c r="J545" i="4"/>
  <c r="H545" i="4"/>
  <c r="I545" i="4"/>
  <c r="K513" i="4"/>
  <c r="J513" i="4"/>
  <c r="I513" i="4"/>
  <c r="K489" i="4"/>
  <c r="J489" i="4"/>
  <c r="I489" i="4"/>
  <c r="K465" i="4"/>
  <c r="H465" i="4"/>
  <c r="I465" i="4"/>
  <c r="J465" i="4"/>
  <c r="K449" i="4"/>
  <c r="J449" i="4"/>
  <c r="I449" i="4"/>
  <c r="K425" i="4"/>
  <c r="J425" i="4"/>
  <c r="K409" i="4"/>
  <c r="H409" i="4"/>
  <c r="I409" i="4"/>
  <c r="K385" i="4"/>
  <c r="H385" i="4"/>
  <c r="K345" i="4"/>
  <c r="J345" i="4"/>
  <c r="I345" i="4"/>
  <c r="H345" i="4"/>
  <c r="K321" i="4"/>
  <c r="J321" i="4"/>
  <c r="H321" i="4"/>
  <c r="K297" i="4"/>
  <c r="J297" i="4"/>
  <c r="I297" i="4"/>
  <c r="H297" i="4"/>
  <c r="K281" i="4"/>
  <c r="I281" i="4"/>
  <c r="J281" i="4"/>
  <c r="H281" i="4"/>
  <c r="K249" i="4"/>
  <c r="J249" i="4"/>
  <c r="I249" i="4"/>
  <c r="K225" i="4"/>
  <c r="J225" i="4"/>
  <c r="K201" i="4"/>
  <c r="H201" i="4"/>
  <c r="J201" i="4"/>
  <c r="K177" i="4"/>
  <c r="J177" i="4"/>
  <c r="I177" i="4"/>
  <c r="K153" i="4"/>
  <c r="J153" i="4"/>
  <c r="K129" i="4"/>
  <c r="I129" i="4"/>
  <c r="J129" i="4"/>
  <c r="H129" i="4"/>
  <c r="K97" i="4"/>
  <c r="I97" i="4"/>
  <c r="J97" i="4"/>
  <c r="H97" i="4"/>
  <c r="K57" i="4"/>
  <c r="J57" i="4"/>
  <c r="I57" i="4"/>
  <c r="H57" i="4"/>
  <c r="K25" i="4"/>
  <c r="J25" i="4"/>
  <c r="I25" i="4"/>
  <c r="H729" i="4"/>
  <c r="I2049" i="4"/>
  <c r="I1833" i="4"/>
  <c r="I1433" i="4"/>
  <c r="I977" i="4"/>
  <c r="I865" i="4"/>
  <c r="I617" i="4"/>
  <c r="I425" i="4"/>
  <c r="J2057" i="4"/>
  <c r="J1929" i="4"/>
  <c r="J1833" i="4"/>
  <c r="J1417" i="4"/>
  <c r="K1505" i="4"/>
  <c r="K10" i="4"/>
  <c r="J10" i="4"/>
  <c r="K2328" i="4"/>
  <c r="J2328" i="4"/>
  <c r="I2328" i="4"/>
  <c r="K2304" i="4"/>
  <c r="I2304" i="4"/>
  <c r="K2280" i="4"/>
  <c r="J2280" i="4"/>
  <c r="H2280" i="4"/>
  <c r="K2256" i="4"/>
  <c r="J2256" i="4"/>
  <c r="I2256" i="4"/>
  <c r="K2232" i="4"/>
  <c r="I2232" i="4"/>
  <c r="K2216" i="4"/>
  <c r="J2216" i="4"/>
  <c r="H2216" i="4"/>
  <c r="K2144" i="4"/>
  <c r="J2144" i="4"/>
  <c r="K2120" i="4"/>
  <c r="I2120" i="4"/>
  <c r="J2120" i="4"/>
  <c r="K2096" i="4"/>
  <c r="I2096" i="4"/>
  <c r="J2096" i="4"/>
  <c r="H2096" i="4"/>
  <c r="K2072" i="4"/>
  <c r="J2072" i="4"/>
  <c r="I2072" i="4"/>
  <c r="K2040" i="4"/>
  <c r="I2040" i="4"/>
  <c r="K2000" i="4"/>
  <c r="J2000" i="4"/>
  <c r="K1984" i="4"/>
  <c r="J1984" i="4"/>
  <c r="I1984" i="4"/>
  <c r="H1984" i="4"/>
  <c r="K1920" i="4"/>
  <c r="J1920" i="4"/>
  <c r="I1920" i="4"/>
  <c r="K1888" i="4"/>
  <c r="J1888" i="4"/>
  <c r="I1888" i="4"/>
  <c r="K1872" i="4"/>
  <c r="I1872" i="4"/>
  <c r="K1848" i="4"/>
  <c r="I1848" i="4"/>
  <c r="J1848" i="4"/>
  <c r="K1840" i="4"/>
  <c r="I1840" i="4"/>
  <c r="J1840" i="4"/>
  <c r="H1840" i="4"/>
  <c r="K1808" i="4"/>
  <c r="H1808" i="4"/>
  <c r="I1808" i="4"/>
  <c r="K1784" i="4"/>
  <c r="J1784" i="4"/>
  <c r="I1784" i="4"/>
  <c r="K1768" i="4"/>
  <c r="J1768" i="4"/>
  <c r="H1768" i="4"/>
  <c r="K1720" i="4"/>
  <c r="I1720" i="4"/>
  <c r="K1704" i="4"/>
  <c r="H1704" i="4"/>
  <c r="J1704" i="4"/>
  <c r="I1704" i="4"/>
  <c r="K1672" i="4"/>
  <c r="J1672" i="4"/>
  <c r="I1672" i="4"/>
  <c r="K1648" i="4"/>
  <c r="J1648" i="4"/>
  <c r="I1648" i="4"/>
  <c r="H1648" i="4"/>
  <c r="K1624" i="4"/>
  <c r="H1624" i="4"/>
  <c r="K1608" i="4"/>
  <c r="I1608" i="4"/>
  <c r="J1608" i="4"/>
  <c r="K1576" i="4"/>
  <c r="I1576" i="4"/>
  <c r="H1576" i="4"/>
  <c r="J1576" i="4"/>
  <c r="J1552" i="4"/>
  <c r="H1552" i="4"/>
  <c r="I1552" i="4"/>
  <c r="K1552" i="4"/>
  <c r="J1536" i="4"/>
  <c r="K1536" i="4"/>
  <c r="I1536" i="4"/>
  <c r="K1512" i="4"/>
  <c r="J1512" i="4"/>
  <c r="I1512" i="4"/>
  <c r="H1512" i="4"/>
  <c r="K1480" i="4"/>
  <c r="J1480" i="4"/>
  <c r="I1480" i="4"/>
  <c r="K1448" i="4"/>
  <c r="J1448" i="4"/>
  <c r="H1448" i="4"/>
  <c r="J1432" i="4"/>
  <c r="K1432" i="4"/>
  <c r="K1408" i="4"/>
  <c r="I1408" i="4"/>
  <c r="J1408" i="4"/>
  <c r="K1384" i="4"/>
  <c r="H1384" i="4"/>
  <c r="I1384" i="4"/>
  <c r="K1360" i="4"/>
  <c r="J1360" i="4"/>
  <c r="K1336" i="4"/>
  <c r="J1336" i="4"/>
  <c r="I1336" i="4"/>
  <c r="K1312" i="4"/>
  <c r="J1312" i="4"/>
  <c r="H1312" i="4"/>
  <c r="J1280" i="4"/>
  <c r="K1280" i="4"/>
  <c r="K1256" i="4"/>
  <c r="J1256" i="4"/>
  <c r="H1256" i="4"/>
  <c r="I1256" i="4"/>
  <c r="K1232" i="4"/>
  <c r="J1232" i="4"/>
  <c r="I1232" i="4"/>
  <c r="K1208" i="4"/>
  <c r="I1208" i="4"/>
  <c r="K1184" i="4"/>
  <c r="I1184" i="4"/>
  <c r="H1184" i="4"/>
  <c r="K1168" i="4"/>
  <c r="J1168" i="4"/>
  <c r="I1168" i="4"/>
  <c r="H1168" i="4"/>
  <c r="K1120" i="4"/>
  <c r="J1120" i="4"/>
  <c r="I1120" i="4"/>
  <c r="K1096" i="4"/>
  <c r="I1096" i="4"/>
  <c r="K1072" i="4"/>
  <c r="J1072" i="4"/>
  <c r="I1072" i="4"/>
  <c r="H1072" i="4"/>
  <c r="K1064" i="4"/>
  <c r="I1064" i="4"/>
  <c r="H1064" i="4"/>
  <c r="K1032" i="4"/>
  <c r="J1032" i="4"/>
  <c r="I1032" i="4"/>
  <c r="K1000" i="4"/>
  <c r="I1000" i="4"/>
  <c r="H1000" i="4"/>
  <c r="J1000" i="4"/>
  <c r="J968" i="4"/>
  <c r="K968" i="4"/>
  <c r="I968" i="4"/>
  <c r="K936" i="4"/>
  <c r="J936" i="4"/>
  <c r="H936" i="4"/>
  <c r="I936" i="4"/>
  <c r="K904" i="4"/>
  <c r="J904" i="4"/>
  <c r="I904" i="4"/>
  <c r="K880" i="4"/>
  <c r="J880" i="4"/>
  <c r="I880" i="4"/>
  <c r="H880" i="4"/>
  <c r="K856" i="4"/>
  <c r="I856" i="4"/>
  <c r="J856" i="4"/>
  <c r="K840" i="4"/>
  <c r="H840" i="4"/>
  <c r="J840" i="4"/>
  <c r="I840" i="4"/>
  <c r="K816" i="4"/>
  <c r="J816" i="4"/>
  <c r="I816" i="4"/>
  <c r="J792" i="4"/>
  <c r="K792" i="4"/>
  <c r="K768" i="4"/>
  <c r="J768" i="4"/>
  <c r="I768" i="4"/>
  <c r="K744" i="4"/>
  <c r="I744" i="4"/>
  <c r="H744" i="4"/>
  <c r="J744" i="4"/>
  <c r="K712" i="4"/>
  <c r="J712" i="4"/>
  <c r="H712" i="4"/>
  <c r="J688" i="4"/>
  <c r="K688" i="4"/>
  <c r="I688" i="4"/>
  <c r="K664" i="4"/>
  <c r="I664" i="4"/>
  <c r="K640" i="4"/>
  <c r="J640" i="4"/>
  <c r="H640" i="4"/>
  <c r="K608" i="4"/>
  <c r="H608" i="4"/>
  <c r="J608" i="4"/>
  <c r="I608" i="4"/>
  <c r="K592" i="4"/>
  <c r="J592" i="4"/>
  <c r="K576" i="4"/>
  <c r="I576" i="4"/>
  <c r="J576" i="4"/>
  <c r="H576" i="4"/>
  <c r="K544" i="4"/>
  <c r="J544" i="4"/>
  <c r="K520" i="4"/>
  <c r="H520" i="4"/>
  <c r="J520" i="4"/>
  <c r="K480" i="4"/>
  <c r="J480" i="4"/>
  <c r="I480" i="4"/>
  <c r="H480" i="4"/>
  <c r="K464" i="4"/>
  <c r="J464" i="4"/>
  <c r="I464" i="4"/>
  <c r="K432" i="4"/>
  <c r="J432" i="4"/>
  <c r="I432" i="4"/>
  <c r="H432" i="4"/>
  <c r="K408" i="4"/>
  <c r="J408" i="4"/>
  <c r="K376" i="4"/>
  <c r="H376" i="4"/>
  <c r="K344" i="4"/>
  <c r="J344" i="4"/>
  <c r="I344" i="4"/>
  <c r="H344" i="4"/>
  <c r="K320" i="4"/>
  <c r="J320" i="4"/>
  <c r="I320" i="4"/>
  <c r="H320" i="4"/>
  <c r="K288" i="4"/>
  <c r="J288" i="4"/>
  <c r="K264" i="4"/>
  <c r="J264" i="4"/>
  <c r="H264" i="4"/>
  <c r="K240" i="4"/>
  <c r="J240" i="4"/>
  <c r="I240" i="4"/>
  <c r="H240" i="4"/>
  <c r="K208" i="4"/>
  <c r="J208" i="4"/>
  <c r="I208" i="4"/>
  <c r="K184" i="4"/>
  <c r="I184" i="4"/>
  <c r="J184" i="4"/>
  <c r="K160" i="4"/>
  <c r="J160" i="4"/>
  <c r="I160" i="4"/>
  <c r="H160" i="4"/>
  <c r="K120" i="4"/>
  <c r="J120" i="4"/>
  <c r="I120" i="4"/>
  <c r="K96" i="4"/>
  <c r="J96" i="4"/>
  <c r="H96" i="4"/>
  <c r="I96" i="4"/>
  <c r="K64" i="4"/>
  <c r="J64" i="4"/>
  <c r="I64" i="4"/>
  <c r="K48" i="4"/>
  <c r="J48" i="4"/>
  <c r="K16" i="4"/>
  <c r="J16" i="4"/>
  <c r="I16" i="4"/>
  <c r="H16" i="4"/>
  <c r="H1688" i="4"/>
  <c r="H809" i="4"/>
  <c r="H689" i="4"/>
  <c r="I2209" i="4"/>
  <c r="J1928" i="4"/>
  <c r="J1208" i="4"/>
  <c r="J1184" i="4"/>
  <c r="J761" i="4"/>
  <c r="K2335" i="4"/>
  <c r="J2335" i="4"/>
  <c r="H2335" i="4"/>
  <c r="K2295" i="4"/>
  <c r="I2295" i="4"/>
  <c r="J2295" i="4"/>
  <c r="K2279" i="4"/>
  <c r="I2279" i="4"/>
  <c r="J2279" i="4"/>
  <c r="H2279" i="4"/>
  <c r="K2255" i="4"/>
  <c r="J2255" i="4"/>
  <c r="I2255" i="4"/>
  <c r="K2231" i="4"/>
  <c r="H2231" i="4"/>
  <c r="K2199" i="4"/>
  <c r="J2199" i="4"/>
  <c r="K2183" i="4"/>
  <c r="J2183" i="4"/>
  <c r="I2183" i="4"/>
  <c r="H2183" i="4"/>
  <c r="K2151" i="4"/>
  <c r="I2151" i="4"/>
  <c r="J2151" i="4"/>
  <c r="H2151" i="4"/>
  <c r="K2119" i="4"/>
  <c r="J2119" i="4"/>
  <c r="I2119" i="4"/>
  <c r="K2039" i="4"/>
  <c r="I2039" i="4"/>
  <c r="K2015" i="4"/>
  <c r="J2015" i="4"/>
  <c r="I2015" i="4"/>
  <c r="H2015" i="4"/>
  <c r="K1999" i="4"/>
  <c r="K1975" i="4"/>
  <c r="J1975" i="4"/>
  <c r="I1975" i="4"/>
  <c r="H1975" i="4"/>
  <c r="K1951" i="4"/>
  <c r="J1951" i="4"/>
  <c r="I1951" i="4"/>
  <c r="H1951" i="4"/>
  <c r="K1943" i="4"/>
  <c r="J1943" i="4"/>
  <c r="I1943" i="4"/>
  <c r="K1919" i="4"/>
  <c r="I1919" i="4"/>
  <c r="K1887" i="4"/>
  <c r="J1887" i="4"/>
  <c r="H1887" i="4"/>
  <c r="I1887" i="4"/>
  <c r="K1855" i="4"/>
  <c r="H1855" i="4"/>
  <c r="I1855" i="4"/>
  <c r="K1823" i="4"/>
  <c r="J1823" i="4"/>
  <c r="H1823" i="4"/>
  <c r="I1823" i="4"/>
  <c r="K1791" i="4"/>
  <c r="J1791" i="4"/>
  <c r="K1767" i="4"/>
  <c r="I1767" i="4"/>
  <c r="H1767" i="4"/>
  <c r="J1767" i="4"/>
  <c r="K1735" i="4"/>
  <c r="J1735" i="4"/>
  <c r="K1719" i="4"/>
  <c r="I1719" i="4"/>
  <c r="H1719" i="4"/>
  <c r="K1679" i="4"/>
  <c r="J1679" i="4"/>
  <c r="I1679" i="4"/>
  <c r="K1655" i="4"/>
  <c r="J1655" i="4"/>
  <c r="I1655" i="4"/>
  <c r="K1631" i="4"/>
  <c r="J1631" i="4"/>
  <c r="H1631" i="4"/>
  <c r="K1599" i="4"/>
  <c r="J1599" i="4"/>
  <c r="H1599" i="4"/>
  <c r="K1575" i="4"/>
  <c r="I1575" i="4"/>
  <c r="H1575" i="4"/>
  <c r="J1575" i="4"/>
  <c r="K1543" i="4"/>
  <c r="I1543" i="4"/>
  <c r="H1543" i="4"/>
  <c r="K1503" i="4"/>
  <c r="J1503" i="4"/>
  <c r="I1503" i="4"/>
  <c r="H1503" i="4"/>
  <c r="K1479" i="4"/>
  <c r="J1479" i="4"/>
  <c r="K1455" i="4"/>
  <c r="J1455" i="4"/>
  <c r="I1455" i="4"/>
  <c r="K1423" i="4"/>
  <c r="J1423" i="4"/>
  <c r="I1423" i="4"/>
  <c r="K1399" i="4"/>
  <c r="I1399" i="4"/>
  <c r="K1383" i="4"/>
  <c r="J1383" i="4"/>
  <c r="I1383" i="4"/>
  <c r="H1383" i="4"/>
  <c r="K1367" i="4"/>
  <c r="J1367" i="4"/>
  <c r="I1367" i="4"/>
  <c r="H1367" i="4"/>
  <c r="K1343" i="4"/>
  <c r="J1343" i="4"/>
  <c r="H1343" i="4"/>
  <c r="K1319" i="4"/>
  <c r="I1319" i="4"/>
  <c r="H1319" i="4"/>
  <c r="J1319" i="4"/>
  <c r="K1295" i="4"/>
  <c r="J1295" i="4"/>
  <c r="I1295" i="4"/>
  <c r="K1279" i="4"/>
  <c r="K1255" i="4"/>
  <c r="J1255" i="4"/>
  <c r="I1255" i="4"/>
  <c r="H1255" i="4"/>
  <c r="K1231" i="4"/>
  <c r="I1231" i="4"/>
  <c r="J1231" i="4"/>
  <c r="K1207" i="4"/>
  <c r="H1207" i="4"/>
  <c r="K1183" i="4"/>
  <c r="J1183" i="4"/>
  <c r="H1183" i="4"/>
  <c r="K1159" i="4"/>
  <c r="J1159" i="4"/>
  <c r="I1159" i="4"/>
  <c r="H1159" i="4"/>
  <c r="K1135" i="4"/>
  <c r="I1135" i="4"/>
  <c r="H1135" i="4"/>
  <c r="J1135" i="4"/>
  <c r="K1095" i="4"/>
  <c r="I1095" i="4"/>
  <c r="J1095" i="4"/>
  <c r="K1063" i="4"/>
  <c r="I1063" i="4"/>
  <c r="H1063" i="4"/>
  <c r="J1063" i="4"/>
  <c r="K1047" i="4"/>
  <c r="J1047" i="4"/>
  <c r="K1023" i="4"/>
  <c r="I1023" i="4"/>
  <c r="K999" i="4"/>
  <c r="I999" i="4"/>
  <c r="H999" i="4"/>
  <c r="J999" i="4"/>
  <c r="K975" i="4"/>
  <c r="J975" i="4"/>
  <c r="K943" i="4"/>
  <c r="J943" i="4"/>
  <c r="K919" i="4"/>
  <c r="J919" i="4"/>
  <c r="I919" i="4"/>
  <c r="K903" i="4"/>
  <c r="J903" i="4"/>
  <c r="I903" i="4"/>
  <c r="H903" i="4"/>
  <c r="K863" i="4"/>
  <c r="J863" i="4"/>
  <c r="I863" i="4"/>
  <c r="K839" i="4"/>
  <c r="J839" i="4"/>
  <c r="H839" i="4"/>
  <c r="I839" i="4"/>
  <c r="K807" i="4"/>
  <c r="J807" i="4"/>
  <c r="I807" i="4"/>
  <c r="H807" i="4"/>
  <c r="K783" i="4"/>
  <c r="I783" i="4"/>
  <c r="J783" i="4"/>
  <c r="K751" i="4"/>
  <c r="J751" i="4"/>
  <c r="K727" i="4"/>
  <c r="J727" i="4"/>
  <c r="I727" i="4"/>
  <c r="K703" i="4"/>
  <c r="H703" i="4"/>
  <c r="I703" i="4"/>
  <c r="K663" i="4"/>
  <c r="J663" i="4"/>
  <c r="I663" i="4"/>
  <c r="K639" i="4"/>
  <c r="J639" i="4"/>
  <c r="H639" i="4"/>
  <c r="K631" i="4"/>
  <c r="H631" i="4"/>
  <c r="K607" i="4"/>
  <c r="J607" i="4"/>
  <c r="I607" i="4"/>
  <c r="K583" i="4"/>
  <c r="I583" i="4"/>
  <c r="K551" i="4"/>
  <c r="I551" i="4"/>
  <c r="J551" i="4"/>
  <c r="K527" i="4"/>
  <c r="J527" i="4"/>
  <c r="I527" i="4"/>
  <c r="K495" i="4"/>
  <c r="J495" i="4"/>
  <c r="H495" i="4"/>
  <c r="K471" i="4"/>
  <c r="J471" i="4"/>
  <c r="I471" i="4"/>
  <c r="K439" i="4"/>
  <c r="J439" i="4"/>
  <c r="I439" i="4"/>
  <c r="J407" i="4"/>
  <c r="I407" i="4"/>
  <c r="K407" i="4"/>
  <c r="K383" i="4"/>
  <c r="J383" i="4"/>
  <c r="H383" i="4"/>
  <c r="K367" i="4"/>
  <c r="I367" i="4"/>
  <c r="K343" i="4"/>
  <c r="J343" i="4"/>
  <c r="I343" i="4"/>
  <c r="K319" i="4"/>
  <c r="J319" i="4"/>
  <c r="H319" i="4"/>
  <c r="I319" i="4"/>
  <c r="K295" i="4"/>
  <c r="J295" i="4"/>
  <c r="I295" i="4"/>
  <c r="H295" i="4"/>
  <c r="K263" i="4"/>
  <c r="H263" i="4"/>
  <c r="K239" i="4"/>
  <c r="J239" i="4"/>
  <c r="K215" i="4"/>
  <c r="J215" i="4"/>
  <c r="I215" i="4"/>
  <c r="H215" i="4"/>
  <c r="K191" i="4"/>
  <c r="H191" i="4"/>
  <c r="K167" i="4"/>
  <c r="J167" i="4"/>
  <c r="I167" i="4"/>
  <c r="K143" i="4"/>
  <c r="J143" i="4"/>
  <c r="K119" i="4"/>
  <c r="I119" i="4"/>
  <c r="H119" i="4"/>
  <c r="K95" i="4"/>
  <c r="I95" i="4"/>
  <c r="H95" i="4"/>
  <c r="K79" i="4"/>
  <c r="J79" i="4"/>
  <c r="I79" i="4"/>
  <c r="K63" i="4"/>
  <c r="H63" i="4"/>
  <c r="J63" i="4"/>
  <c r="K31" i="4"/>
  <c r="J31" i="4"/>
  <c r="H31" i="4"/>
  <c r="H2223" i="4"/>
  <c r="H1920" i="4"/>
  <c r="H1889" i="4"/>
  <c r="H1872" i="4"/>
  <c r="H1687" i="4"/>
  <c r="H1504" i="4"/>
  <c r="H1433" i="4"/>
  <c r="H1417" i="4"/>
  <c r="H1336" i="4"/>
  <c r="H1199" i="4"/>
  <c r="H1032" i="4"/>
  <c r="H768" i="4"/>
  <c r="H633" i="4"/>
  <c r="I2177" i="4"/>
  <c r="I2017" i="4"/>
  <c r="I1800" i="4"/>
  <c r="I1665" i="4"/>
  <c r="I1479" i="4"/>
  <c r="I1457" i="4"/>
  <c r="I1296" i="4"/>
  <c r="I1161" i="4"/>
  <c r="I975" i="4"/>
  <c r="I945" i="4"/>
  <c r="I887" i="4"/>
  <c r="I792" i="4"/>
  <c r="I385" i="4"/>
  <c r="I361" i="4"/>
  <c r="I264" i="4"/>
  <c r="I143" i="4"/>
  <c r="I89" i="4"/>
  <c r="J2304" i="4"/>
  <c r="J2249" i="4"/>
  <c r="J1919" i="4"/>
  <c r="J1207" i="4"/>
  <c r="J1064" i="4"/>
  <c r="J409" i="4"/>
  <c r="K1761" i="4"/>
  <c r="K8" i="4"/>
  <c r="J8" i="4"/>
  <c r="H8" i="4"/>
  <c r="K2318" i="4"/>
  <c r="J2318" i="4"/>
  <c r="I2318" i="4"/>
  <c r="K2294" i="4"/>
  <c r="J2294" i="4"/>
  <c r="J2262" i="4"/>
  <c r="H2262" i="4"/>
  <c r="K2262" i="4"/>
  <c r="K2230" i="4"/>
  <c r="H2230" i="4"/>
  <c r="I2206" i="4"/>
  <c r="H2206" i="4"/>
  <c r="K2190" i="4"/>
  <c r="I2190" i="4"/>
  <c r="K2150" i="4"/>
  <c r="J2150" i="4"/>
  <c r="I2150" i="4"/>
  <c r="J2126" i="4"/>
  <c r="K2126" i="4"/>
  <c r="H2126" i="4"/>
  <c r="K2086" i="4"/>
  <c r="I2086" i="4"/>
  <c r="K2062" i="4"/>
  <c r="J2030" i="4"/>
  <c r="K2030" i="4"/>
  <c r="H2030" i="4"/>
  <c r="J2006" i="4"/>
  <c r="H2006" i="4"/>
  <c r="I2006" i="4"/>
  <c r="K2006" i="4"/>
  <c r="K1990" i="4"/>
  <c r="J1990" i="4"/>
  <c r="I1990" i="4"/>
  <c r="K1966" i="4"/>
  <c r="K1958" i="4"/>
  <c r="J1958" i="4"/>
  <c r="K1926" i="4"/>
  <c r="J1926" i="4"/>
  <c r="H1926" i="4"/>
  <c r="K1902" i="4"/>
  <c r="H1902" i="4"/>
  <c r="K1870" i="4"/>
  <c r="I1870" i="4"/>
  <c r="J1870" i="4"/>
  <c r="H1870" i="4"/>
  <c r="I1838" i="4"/>
  <c r="J1838" i="4"/>
  <c r="K1838" i="4"/>
  <c r="J1814" i="4"/>
  <c r="H1814" i="4"/>
  <c r="K1814" i="4"/>
  <c r="K1790" i="4"/>
  <c r="J1790" i="4"/>
  <c r="I1790" i="4"/>
  <c r="K1774" i="4"/>
  <c r="J1774" i="4"/>
  <c r="I1774" i="4"/>
  <c r="H1774" i="4"/>
  <c r="K1750" i="4"/>
  <c r="H1750" i="4"/>
  <c r="K1726" i="4"/>
  <c r="J1726" i="4"/>
  <c r="K1694" i="4"/>
  <c r="I1694" i="4"/>
  <c r="H1694" i="4"/>
  <c r="J1694" i="4"/>
  <c r="K1662" i="4"/>
  <c r="K1638" i="4"/>
  <c r="J1638" i="4"/>
  <c r="I1638" i="4"/>
  <c r="J1606" i="4"/>
  <c r="K1606" i="4"/>
  <c r="I1606" i="4"/>
  <c r="K1574" i="4"/>
  <c r="J1574" i="4"/>
  <c r="I1574" i="4"/>
  <c r="K1550" i="4"/>
  <c r="J1550" i="4"/>
  <c r="K1534" i="4"/>
  <c r="J1534" i="4"/>
  <c r="I1534" i="4"/>
  <c r="J1510" i="4"/>
  <c r="K1510" i="4"/>
  <c r="K1470" i="4"/>
  <c r="I1470" i="4"/>
  <c r="J1470" i="4"/>
  <c r="K1454" i="4"/>
  <c r="J1454" i="4"/>
  <c r="I1454" i="4"/>
  <c r="K1422" i="4"/>
  <c r="J1422" i="4"/>
  <c r="I1422" i="4"/>
  <c r="K1398" i="4"/>
  <c r="I1398" i="4"/>
  <c r="K1374" i="4"/>
  <c r="I1374" i="4"/>
  <c r="H1374" i="4"/>
  <c r="K1350" i="4"/>
  <c r="J1350" i="4"/>
  <c r="K1310" i="4"/>
  <c r="J1310" i="4"/>
  <c r="I1310" i="4"/>
  <c r="H1310" i="4"/>
  <c r="K1294" i="4"/>
  <c r="J1294" i="4"/>
  <c r="I1294" i="4"/>
  <c r="K1270" i="4"/>
  <c r="J1270" i="4"/>
  <c r="I1270" i="4"/>
  <c r="K1238" i="4"/>
  <c r="J1238" i="4"/>
  <c r="H1238" i="4"/>
  <c r="I1238" i="4"/>
  <c r="K1206" i="4"/>
  <c r="H1206" i="4"/>
  <c r="J1206" i="4"/>
  <c r="K1182" i="4"/>
  <c r="I1182" i="4"/>
  <c r="J1182" i="4"/>
  <c r="H1182" i="4"/>
  <c r="K1158" i="4"/>
  <c r="J1158" i="4"/>
  <c r="I1158" i="4"/>
  <c r="H1158" i="4"/>
  <c r="K1118" i="4"/>
  <c r="J1118" i="4"/>
  <c r="I1118" i="4"/>
  <c r="H1118" i="4"/>
  <c r="K1094" i="4"/>
  <c r="J1094" i="4"/>
  <c r="I1094" i="4"/>
  <c r="K1070" i="4"/>
  <c r="J1070" i="4"/>
  <c r="I1070" i="4"/>
  <c r="K1054" i="4"/>
  <c r="J1054" i="4"/>
  <c r="I1054" i="4"/>
  <c r="H1054" i="4"/>
  <c r="K1022" i="4"/>
  <c r="I1022" i="4"/>
  <c r="K998" i="4"/>
  <c r="J998" i="4"/>
  <c r="I998" i="4"/>
  <c r="K974" i="4"/>
  <c r="J974" i="4"/>
  <c r="H974" i="4"/>
  <c r="J950" i="4"/>
  <c r="I950" i="4"/>
  <c r="K950" i="4"/>
  <c r="H950" i="4"/>
  <c r="K926" i="4"/>
  <c r="I926" i="4"/>
  <c r="H926" i="4"/>
  <c r="J926" i="4"/>
  <c r="K910" i="4"/>
  <c r="K878" i="4"/>
  <c r="I878" i="4"/>
  <c r="J878" i="4"/>
  <c r="H878" i="4"/>
  <c r="K846" i="4"/>
  <c r="J846" i="4"/>
  <c r="I846" i="4"/>
  <c r="J822" i="4"/>
  <c r="H822" i="4"/>
  <c r="K822" i="4"/>
  <c r="I822" i="4"/>
  <c r="J798" i="4"/>
  <c r="I798" i="4"/>
  <c r="K798" i="4"/>
  <c r="H798" i="4"/>
  <c r="J790" i="4"/>
  <c r="K790" i="4"/>
  <c r="I790" i="4"/>
  <c r="K774" i="4"/>
  <c r="J774" i="4"/>
  <c r="H774" i="4"/>
  <c r="K750" i="4"/>
  <c r="J750" i="4"/>
  <c r="H750" i="4"/>
  <c r="J734" i="4"/>
  <c r="I734" i="4"/>
  <c r="H734" i="4"/>
  <c r="K734" i="4"/>
  <c r="K726" i="4"/>
  <c r="I726" i="4"/>
  <c r="K710" i="4"/>
  <c r="J710" i="4"/>
  <c r="I710" i="4"/>
  <c r="K630" i="4"/>
  <c r="J630" i="4"/>
  <c r="H630" i="4"/>
  <c r="K2325" i="4"/>
  <c r="I2325" i="4"/>
  <c r="H2325" i="4"/>
  <c r="J2317" i="4"/>
  <c r="H2317" i="4"/>
  <c r="K2317" i="4"/>
  <c r="I2317" i="4"/>
  <c r="H2301" i="4"/>
  <c r="J2301" i="4"/>
  <c r="H2285" i="4"/>
  <c r="I2285" i="4"/>
  <c r="K2285" i="4"/>
  <c r="K2269" i="4"/>
  <c r="H2269" i="4"/>
  <c r="J2269" i="4"/>
  <c r="K2253" i="4"/>
  <c r="J2253" i="4"/>
  <c r="H2253" i="4"/>
  <c r="I2253" i="4"/>
  <c r="H2237" i="4"/>
  <c r="J2237" i="4"/>
  <c r="K2237" i="4"/>
  <c r="K2213" i="4"/>
  <c r="J2213" i="4"/>
  <c r="H2213" i="4"/>
  <c r="I2213" i="4"/>
  <c r="J2189" i="4"/>
  <c r="K2189" i="4"/>
  <c r="H2189" i="4"/>
  <c r="I2189" i="4"/>
  <c r="K2173" i="4"/>
  <c r="H2173" i="4"/>
  <c r="J2173" i="4"/>
  <c r="I2173" i="4"/>
  <c r="K2149" i="4"/>
  <c r="J2149" i="4"/>
  <c r="H2149" i="4"/>
  <c r="I2149" i="4"/>
  <c r="I2133" i="4"/>
  <c r="H2133" i="4"/>
  <c r="J2109" i="4"/>
  <c r="H2109" i="4"/>
  <c r="I2109" i="4"/>
  <c r="K2109" i="4"/>
  <c r="H2093" i="4"/>
  <c r="K2093" i="4"/>
  <c r="J2093" i="4"/>
  <c r="J2077" i="4"/>
  <c r="H2077" i="4"/>
  <c r="I2077" i="4"/>
  <c r="J2061" i="4"/>
  <c r="H2061" i="4"/>
  <c r="K2061" i="4"/>
  <c r="H2037" i="4"/>
  <c r="J2037" i="4"/>
  <c r="I2037" i="4"/>
  <c r="K2021" i="4"/>
  <c r="H2021" i="4"/>
  <c r="J2021" i="4"/>
  <c r="I2021" i="4"/>
  <c r="K2005" i="4"/>
  <c r="I2005" i="4"/>
  <c r="H2005" i="4"/>
  <c r="J2005" i="4"/>
  <c r="H1981" i="4"/>
  <c r="J1981" i="4"/>
  <c r="K1957" i="4"/>
  <c r="H1957" i="4"/>
  <c r="J1957" i="4"/>
  <c r="I1957" i="4"/>
  <c r="J1933" i="4"/>
  <c r="K1933" i="4"/>
  <c r="H1933" i="4"/>
  <c r="I1933" i="4"/>
  <c r="K1917" i="4"/>
  <c r="H1917" i="4"/>
  <c r="J1917" i="4"/>
  <c r="H1901" i="4"/>
  <c r="J1901" i="4"/>
  <c r="K1901" i="4"/>
  <c r="I1901" i="4"/>
  <c r="K1885" i="4"/>
  <c r="H1885" i="4"/>
  <c r="J1885" i="4"/>
  <c r="I1885" i="4"/>
  <c r="K1869" i="4"/>
  <c r="J1869" i="4"/>
  <c r="H1869" i="4"/>
  <c r="I1869" i="4"/>
  <c r="H1845" i="4"/>
  <c r="J1845" i="4"/>
  <c r="K1845" i="4"/>
  <c r="J1789" i="4"/>
  <c r="H1789" i="4"/>
  <c r="K1789" i="4"/>
  <c r="I1789" i="4"/>
  <c r="J1773" i="4"/>
  <c r="K1773" i="4"/>
  <c r="H1773" i="4"/>
  <c r="I1773" i="4"/>
  <c r="J1749" i="4"/>
  <c r="K1749" i="4"/>
  <c r="I1749" i="4"/>
  <c r="H1749" i="4"/>
  <c r="K1733" i="4"/>
  <c r="J1733" i="4"/>
  <c r="H1733" i="4"/>
  <c r="I1733" i="4"/>
  <c r="J1717" i="4"/>
  <c r="H1717" i="4"/>
  <c r="K1717" i="4"/>
  <c r="K1701" i="4"/>
  <c r="J1701" i="4"/>
  <c r="H1701" i="4"/>
  <c r="I1701" i="4"/>
  <c r="J1685" i="4"/>
  <c r="K1685" i="4"/>
  <c r="I1685" i="4"/>
  <c r="H1685" i="4"/>
  <c r="J1661" i="4"/>
  <c r="K1661" i="4"/>
  <c r="H1661" i="4"/>
  <c r="I1661" i="4"/>
  <c r="J1645" i="4"/>
  <c r="H1645" i="4"/>
  <c r="K1645" i="4"/>
  <c r="J1621" i="4"/>
  <c r="K1621" i="4"/>
  <c r="I1621" i="4"/>
  <c r="H1621" i="4"/>
  <c r="J1605" i="4"/>
  <c r="H1605" i="4"/>
  <c r="K1605" i="4"/>
  <c r="I1605" i="4"/>
  <c r="K1589" i="4"/>
  <c r="J1589" i="4"/>
  <c r="H1589" i="4"/>
  <c r="I1589" i="4"/>
  <c r="J1565" i="4"/>
  <c r="K1565" i="4"/>
  <c r="H1565" i="4"/>
  <c r="I1565" i="4"/>
  <c r="J1541" i="4"/>
  <c r="H1541" i="4"/>
  <c r="K1541" i="4"/>
  <c r="K1525" i="4"/>
  <c r="J1525" i="4"/>
  <c r="H1525" i="4"/>
  <c r="I1525" i="4"/>
  <c r="K1501" i="4"/>
  <c r="J1501" i="4"/>
  <c r="H1501" i="4"/>
  <c r="I1501" i="4"/>
  <c r="K1485" i="4"/>
  <c r="J1485" i="4"/>
  <c r="H1485" i="4"/>
  <c r="K1469" i="4"/>
  <c r="J1469" i="4"/>
  <c r="H1469" i="4"/>
  <c r="I1469" i="4"/>
  <c r="K1453" i="4"/>
  <c r="J1453" i="4"/>
  <c r="H1453" i="4"/>
  <c r="I1453" i="4"/>
  <c r="K1437" i="4"/>
  <c r="J1437" i="4"/>
  <c r="H1437" i="4"/>
  <c r="I1437" i="4"/>
  <c r="J1413" i="4"/>
  <c r="H1413" i="4"/>
  <c r="K1413" i="4"/>
  <c r="K1397" i="4"/>
  <c r="J1397" i="4"/>
  <c r="H1397" i="4"/>
  <c r="I1397" i="4"/>
  <c r="J1381" i="4"/>
  <c r="H1381" i="4"/>
  <c r="K1381" i="4"/>
  <c r="K1357" i="4"/>
  <c r="J1357" i="4"/>
  <c r="H1357" i="4"/>
  <c r="I1357" i="4"/>
  <c r="K1341" i="4"/>
  <c r="J1341" i="4"/>
  <c r="H1341" i="4"/>
  <c r="K1317" i="4"/>
  <c r="J1317" i="4"/>
  <c r="H1317" i="4"/>
  <c r="K1293" i="4"/>
  <c r="J1293" i="4"/>
  <c r="H1293" i="4"/>
  <c r="I1293" i="4"/>
  <c r="K1277" i="4"/>
  <c r="J1277" i="4"/>
  <c r="H1277" i="4"/>
  <c r="J1261" i="4"/>
  <c r="K1261" i="4"/>
  <c r="H1261" i="4"/>
  <c r="I1261" i="4"/>
  <c r="K1245" i="4"/>
  <c r="J1245" i="4"/>
  <c r="H1245" i="4"/>
  <c r="K1221" i="4"/>
  <c r="J1221" i="4"/>
  <c r="H1221" i="4"/>
  <c r="I1221" i="4"/>
  <c r="J1197" i="4"/>
  <c r="K1197" i="4"/>
  <c r="H1197" i="4"/>
  <c r="K1181" i="4"/>
  <c r="J1181" i="4"/>
  <c r="H1181" i="4"/>
  <c r="K1157" i="4"/>
  <c r="J1157" i="4"/>
  <c r="H1157" i="4"/>
  <c r="I1157" i="4"/>
  <c r="J1141" i="4"/>
  <c r="K1141" i="4"/>
  <c r="H1141" i="4"/>
  <c r="K1125" i="4"/>
  <c r="J1125" i="4"/>
  <c r="H1125" i="4"/>
  <c r="I1125" i="4"/>
  <c r="K1109" i="4"/>
  <c r="J1109" i="4"/>
  <c r="I1109" i="4"/>
  <c r="H1109" i="4"/>
  <c r="K1085" i="4"/>
  <c r="J1085" i="4"/>
  <c r="H1085" i="4"/>
  <c r="I1085" i="4"/>
  <c r="K1069" i="4"/>
  <c r="J1069" i="4"/>
  <c r="H1069" i="4"/>
  <c r="I1069" i="4"/>
  <c r="K1053" i="4"/>
  <c r="J1053" i="4"/>
  <c r="H1053" i="4"/>
  <c r="I1053" i="4"/>
  <c r="K1037" i="4"/>
  <c r="J1037" i="4"/>
  <c r="H1037" i="4"/>
  <c r="I1037" i="4"/>
  <c r="K1021" i="4"/>
  <c r="J1021" i="4"/>
  <c r="H1021" i="4"/>
  <c r="I1021" i="4"/>
  <c r="K997" i="4"/>
  <c r="J997" i="4"/>
  <c r="H997" i="4"/>
  <c r="J981" i="4"/>
  <c r="I981" i="4"/>
  <c r="H981" i="4"/>
  <c r="K981" i="4"/>
  <c r="J965" i="4"/>
  <c r="H965" i="4"/>
  <c r="K965" i="4"/>
  <c r="K949" i="4"/>
  <c r="J949" i="4"/>
  <c r="H949" i="4"/>
  <c r="I949" i="4"/>
  <c r="K925" i="4"/>
  <c r="J925" i="4"/>
  <c r="H925" i="4"/>
  <c r="K901" i="4"/>
  <c r="J901" i="4"/>
  <c r="H901" i="4"/>
  <c r="I901" i="4"/>
  <c r="K885" i="4"/>
  <c r="J885" i="4"/>
  <c r="H885" i="4"/>
  <c r="K861" i="4"/>
  <c r="J861" i="4"/>
  <c r="H861" i="4"/>
  <c r="I861" i="4"/>
  <c r="K845" i="4"/>
  <c r="J845" i="4"/>
  <c r="I845" i="4"/>
  <c r="K829" i="4"/>
  <c r="J829" i="4"/>
  <c r="H829" i="4"/>
  <c r="K805" i="4"/>
  <c r="J805" i="4"/>
  <c r="I805" i="4"/>
  <c r="K789" i="4"/>
  <c r="J789" i="4"/>
  <c r="I789" i="4"/>
  <c r="H789" i="4"/>
  <c r="K773" i="4"/>
  <c r="J773" i="4"/>
  <c r="I773" i="4"/>
  <c r="H773" i="4"/>
  <c r="K757" i="4"/>
  <c r="J757" i="4"/>
  <c r="I757" i="4"/>
  <c r="K741" i="4"/>
  <c r="J741" i="4"/>
  <c r="I741" i="4"/>
  <c r="K725" i="4"/>
  <c r="J725" i="4"/>
  <c r="I725" i="4"/>
  <c r="H725" i="4"/>
  <c r="K701" i="4"/>
  <c r="J701" i="4"/>
  <c r="K685" i="4"/>
  <c r="J685" i="4"/>
  <c r="H685" i="4"/>
  <c r="I685" i="4"/>
  <c r="K669" i="4"/>
  <c r="J669" i="4"/>
  <c r="H669" i="4"/>
  <c r="K653" i="4"/>
  <c r="J653" i="4"/>
  <c r="I653" i="4"/>
  <c r="H653" i="4"/>
  <c r="K629" i="4"/>
  <c r="J629" i="4"/>
  <c r="H629" i="4"/>
  <c r="I629" i="4"/>
  <c r="K621" i="4"/>
  <c r="J621" i="4"/>
  <c r="H621" i="4"/>
  <c r="I621" i="4"/>
  <c r="K597" i="4"/>
  <c r="J597" i="4"/>
  <c r="I597" i="4"/>
  <c r="K581" i="4"/>
  <c r="J581" i="4"/>
  <c r="K565" i="4"/>
  <c r="J565" i="4"/>
  <c r="I565" i="4"/>
  <c r="J549" i="4"/>
  <c r="K549" i="4"/>
  <c r="I549" i="4"/>
  <c r="H549" i="4"/>
  <c r="K533" i="4"/>
  <c r="J533" i="4"/>
  <c r="I533" i="4"/>
  <c r="H533" i="4"/>
  <c r="K509" i="4"/>
  <c r="J509" i="4"/>
  <c r="I509" i="4"/>
  <c r="H509" i="4"/>
  <c r="K493" i="4"/>
  <c r="J493" i="4"/>
  <c r="H493" i="4"/>
  <c r="I493" i="4"/>
  <c r="K469" i="4"/>
  <c r="J469" i="4"/>
  <c r="I469" i="4"/>
  <c r="H469" i="4"/>
  <c r="K453" i="4"/>
  <c r="J453" i="4"/>
  <c r="I453" i="4"/>
  <c r="H453" i="4"/>
  <c r="K437" i="4"/>
  <c r="J437" i="4"/>
  <c r="K413" i="4"/>
  <c r="J413" i="4"/>
  <c r="K397" i="4"/>
  <c r="J397" i="4"/>
  <c r="I397" i="4"/>
  <c r="K381" i="4"/>
  <c r="J381" i="4"/>
  <c r="I381" i="4"/>
  <c r="K365" i="4"/>
  <c r="J365" i="4"/>
  <c r="H365" i="4"/>
  <c r="J341" i="4"/>
  <c r="K341" i="4"/>
  <c r="I341" i="4"/>
  <c r="K325" i="4"/>
  <c r="J325" i="4"/>
  <c r="K301" i="4"/>
  <c r="J301" i="4"/>
  <c r="H301" i="4"/>
  <c r="K285" i="4"/>
  <c r="J285" i="4"/>
  <c r="H285" i="4"/>
  <c r="K261" i="4"/>
  <c r="J261" i="4"/>
  <c r="I261" i="4"/>
  <c r="K237" i="4"/>
  <c r="J237" i="4"/>
  <c r="H237" i="4"/>
  <c r="I237" i="4"/>
  <c r="J221" i="4"/>
  <c r="K221" i="4"/>
  <c r="I221" i="4"/>
  <c r="K205" i="4"/>
  <c r="J205" i="4"/>
  <c r="I205" i="4"/>
  <c r="K181" i="4"/>
  <c r="J181" i="4"/>
  <c r="H181" i="4"/>
  <c r="K165" i="4"/>
  <c r="J165" i="4"/>
  <c r="H165" i="4"/>
  <c r="K149" i="4"/>
  <c r="J149" i="4"/>
  <c r="I149" i="4"/>
  <c r="H149" i="4"/>
  <c r="K125" i="4"/>
  <c r="J125" i="4"/>
  <c r="I125" i="4"/>
  <c r="K109" i="4"/>
  <c r="J109" i="4"/>
  <c r="I109" i="4"/>
  <c r="H109" i="4"/>
  <c r="K85" i="4"/>
  <c r="I85" i="4"/>
  <c r="J85" i="4"/>
  <c r="K69" i="4"/>
  <c r="I69" i="4"/>
  <c r="J69" i="4"/>
  <c r="H69" i="4"/>
  <c r="K53" i="4"/>
  <c r="I53" i="4"/>
  <c r="H53" i="4"/>
  <c r="K37" i="4"/>
  <c r="I37" i="4"/>
  <c r="J37" i="4"/>
  <c r="K21" i="4"/>
  <c r="I21" i="4"/>
  <c r="J21" i="4"/>
  <c r="H2303" i="4"/>
  <c r="H2272" i="4"/>
  <c r="H2255" i="4"/>
  <c r="H2185" i="4"/>
  <c r="H2119" i="4"/>
  <c r="H2104" i="4"/>
  <c r="H2049" i="4"/>
  <c r="H1953" i="4"/>
  <c r="H1918" i="4"/>
  <c r="H1800" i="4"/>
  <c r="H1664" i="4"/>
  <c r="H1633" i="4"/>
  <c r="H1598" i="4"/>
  <c r="H1582" i="4"/>
  <c r="H1480" i="4"/>
  <c r="H1446" i="4"/>
  <c r="H1431" i="4"/>
  <c r="H1398" i="4"/>
  <c r="H1295" i="4"/>
  <c r="H1279" i="4"/>
  <c r="H1231" i="4"/>
  <c r="H1177" i="4"/>
  <c r="H1161" i="4"/>
  <c r="H1095" i="4"/>
  <c r="H1080" i="4"/>
  <c r="H943" i="4"/>
  <c r="H929" i="4"/>
  <c r="H910" i="4"/>
  <c r="H782" i="4"/>
  <c r="H742" i="4"/>
  <c r="H701" i="4"/>
  <c r="H686" i="4"/>
  <c r="H664" i="4"/>
  <c r="H646" i="4"/>
  <c r="H607" i="4"/>
  <c r="H551" i="4"/>
  <c r="H513" i="4"/>
  <c r="H489" i="4"/>
  <c r="H449" i="4"/>
  <c r="H413" i="4"/>
  <c r="H377" i="4"/>
  <c r="H238" i="4"/>
  <c r="H198" i="4"/>
  <c r="H143" i="4"/>
  <c r="H125" i="4"/>
  <c r="H105" i="4"/>
  <c r="H89" i="4"/>
  <c r="H71" i="4"/>
  <c r="I2280" i="4"/>
  <c r="I2249" i="4"/>
  <c r="I2167" i="4"/>
  <c r="I2145" i="4"/>
  <c r="I2093" i="4"/>
  <c r="I2063" i="4"/>
  <c r="I1981" i="4"/>
  <c r="I1958" i="4"/>
  <c r="I1928" i="4"/>
  <c r="I1902" i="4"/>
  <c r="I1824" i="4"/>
  <c r="I1798" i="4"/>
  <c r="I1768" i="4"/>
  <c r="I1663" i="4"/>
  <c r="I1633" i="4"/>
  <c r="I1559" i="4"/>
  <c r="I1528" i="4"/>
  <c r="I1424" i="4"/>
  <c r="I1312" i="4"/>
  <c r="I1233" i="4"/>
  <c r="I1207" i="4"/>
  <c r="I1181" i="4"/>
  <c r="I1047" i="4"/>
  <c r="I1024" i="4"/>
  <c r="I965" i="4"/>
  <c r="I911" i="4"/>
  <c r="I885" i="4"/>
  <c r="I849" i="4"/>
  <c r="I814" i="4"/>
  <c r="I728" i="4"/>
  <c r="I657" i="4"/>
  <c r="I631" i="4"/>
  <c r="I536" i="4"/>
  <c r="I413" i="4"/>
  <c r="I383" i="4"/>
  <c r="I321" i="4"/>
  <c r="I288" i="4"/>
  <c r="I262" i="4"/>
  <c r="I191" i="4"/>
  <c r="I165" i="4"/>
  <c r="I48" i="4"/>
  <c r="J2327" i="4"/>
  <c r="J2247" i="4"/>
  <c r="J2217" i="4"/>
  <c r="J2105" i="4"/>
  <c r="J2063" i="4"/>
  <c r="J2039" i="4"/>
  <c r="J1976" i="4"/>
  <c r="J1945" i="4"/>
  <c r="J1849" i="4"/>
  <c r="J1689" i="4"/>
  <c r="J1646" i="4"/>
  <c r="J1398" i="4"/>
  <c r="J1233" i="4"/>
  <c r="J1096" i="4"/>
  <c r="J1046" i="4"/>
  <c r="J1017" i="4"/>
  <c r="J801" i="4"/>
  <c r="J704" i="4"/>
  <c r="J385" i="4"/>
  <c r="J191" i="4"/>
  <c r="J135" i="4"/>
  <c r="K2206" i="4"/>
  <c r="K2089" i="4"/>
  <c r="K1817" i="4"/>
  <c r="K3" i="4"/>
  <c r="H3" i="4"/>
  <c r="J3" i="4"/>
  <c r="I3" i="4"/>
  <c r="J2329" i="4"/>
  <c r="I2329" i="4"/>
  <c r="K2329" i="4"/>
  <c r="J2305" i="4"/>
  <c r="I2305" i="4"/>
  <c r="K2281" i="4"/>
  <c r="J2281" i="4"/>
  <c r="K2257" i="4"/>
  <c r="J2257" i="4"/>
  <c r="I2257" i="4"/>
  <c r="K2241" i="4"/>
  <c r="J2241" i="4"/>
  <c r="H2241" i="4"/>
  <c r="K2225" i="4"/>
  <c r="J2225" i="4"/>
  <c r="H2225" i="4"/>
  <c r="I2225" i="4"/>
  <c r="I2201" i="4"/>
  <c r="J2201" i="4"/>
  <c r="K2201" i="4"/>
  <c r="J2137" i="4"/>
  <c r="I2137" i="4"/>
  <c r="H2137" i="4"/>
  <c r="K2113" i="4"/>
  <c r="J2113" i="4"/>
  <c r="H2113" i="4"/>
  <c r="K2097" i="4"/>
  <c r="J2097" i="4"/>
  <c r="I2097" i="4"/>
  <c r="H2097" i="4"/>
  <c r="K2057" i="4"/>
  <c r="I2057" i="4"/>
  <c r="K2033" i="4"/>
  <c r="J2033" i="4"/>
  <c r="H2033" i="4"/>
  <c r="K2009" i="4"/>
  <c r="J2009" i="4"/>
  <c r="H2009" i="4"/>
  <c r="K2001" i="4"/>
  <c r="J2001" i="4"/>
  <c r="I2001" i="4"/>
  <c r="I1977" i="4"/>
  <c r="H1977" i="4"/>
  <c r="K1977" i="4"/>
  <c r="K1961" i="4"/>
  <c r="I1961" i="4"/>
  <c r="H1961" i="4"/>
  <c r="J1961" i="4"/>
  <c r="K1937" i="4"/>
  <c r="J1937" i="4"/>
  <c r="I1937" i="4"/>
  <c r="H1937" i="4"/>
  <c r="K1881" i="4"/>
  <c r="H1881" i="4"/>
  <c r="K1865" i="4"/>
  <c r="J1865" i="4"/>
  <c r="H1865" i="4"/>
  <c r="K1841" i="4"/>
  <c r="J1841" i="4"/>
  <c r="H1841" i="4"/>
  <c r="I1841" i="4"/>
  <c r="K1825" i="4"/>
  <c r="J1825" i="4"/>
  <c r="I1825" i="4"/>
  <c r="K1809" i="4"/>
  <c r="H1809" i="4"/>
  <c r="K1785" i="4"/>
  <c r="I1785" i="4"/>
  <c r="H1785" i="4"/>
  <c r="K1769" i="4"/>
  <c r="I1769" i="4"/>
  <c r="J1769" i="4"/>
  <c r="K1745" i="4"/>
  <c r="J1745" i="4"/>
  <c r="K1729" i="4"/>
  <c r="J1729" i="4"/>
  <c r="H1729" i="4"/>
  <c r="H1705" i="4"/>
  <c r="K1705" i="4"/>
  <c r="J1705" i="4"/>
  <c r="I1705" i="4"/>
  <c r="K1681" i="4"/>
  <c r="J1681" i="4"/>
  <c r="I1681" i="4"/>
  <c r="H1681" i="4"/>
  <c r="K1673" i="4"/>
  <c r="J1673" i="4"/>
  <c r="I1673" i="4"/>
  <c r="K1649" i="4"/>
  <c r="J1649" i="4"/>
  <c r="I1649" i="4"/>
  <c r="H1649" i="4"/>
  <c r="K1625" i="4"/>
  <c r="J1625" i="4"/>
  <c r="H1625" i="4"/>
  <c r="K1601" i="4"/>
  <c r="J1601" i="4"/>
  <c r="I1601" i="4"/>
  <c r="H1601" i="4"/>
  <c r="K1585" i="4"/>
  <c r="J1585" i="4"/>
  <c r="I1585" i="4"/>
  <c r="H1585" i="4"/>
  <c r="J1577" i="4"/>
  <c r="I1577" i="4"/>
  <c r="H1577" i="4"/>
  <c r="K1577" i="4"/>
  <c r="K1553" i="4"/>
  <c r="J1553" i="4"/>
  <c r="I1553" i="4"/>
  <c r="H1553" i="4"/>
  <c r="K1529" i="4"/>
  <c r="I1529" i="4"/>
  <c r="J1529" i="4"/>
  <c r="H1529" i="4"/>
  <c r="K1513" i="4"/>
  <c r="J1513" i="4"/>
  <c r="I1513" i="4"/>
  <c r="K1489" i="4"/>
  <c r="J1489" i="4"/>
  <c r="I1481" i="4"/>
  <c r="J1481" i="4"/>
  <c r="H1481" i="4"/>
  <c r="K1481" i="4"/>
  <c r="K1465" i="4"/>
  <c r="I1465" i="4"/>
  <c r="H1465" i="4"/>
  <c r="J1465" i="4"/>
  <c r="J1441" i="4"/>
  <c r="I1441" i="4"/>
  <c r="K1441" i="4"/>
  <c r="K1425" i="4"/>
  <c r="J1425" i="4"/>
  <c r="H1425" i="4"/>
  <c r="K1409" i="4"/>
  <c r="J1409" i="4"/>
  <c r="I1409" i="4"/>
  <c r="H1393" i="4"/>
  <c r="K1369" i="4"/>
  <c r="J1369" i="4"/>
  <c r="I1369" i="4"/>
  <c r="H1369" i="4"/>
  <c r="K1345" i="4"/>
  <c r="J1345" i="4"/>
  <c r="I1345" i="4"/>
  <c r="H1345" i="4"/>
  <c r="J1321" i="4"/>
  <c r="K1321" i="4"/>
  <c r="H1321" i="4"/>
  <c r="I1321" i="4"/>
  <c r="K1305" i="4"/>
  <c r="I1305" i="4"/>
  <c r="J1305" i="4"/>
  <c r="K1289" i="4"/>
  <c r="J1289" i="4"/>
  <c r="K1265" i="4"/>
  <c r="J1265" i="4"/>
  <c r="H1265" i="4"/>
  <c r="K1257" i="4"/>
  <c r="J1257" i="4"/>
  <c r="K1241" i="4"/>
  <c r="J1241" i="4"/>
  <c r="I1241" i="4"/>
  <c r="H1241" i="4"/>
  <c r="J1225" i="4"/>
  <c r="H1225" i="4"/>
  <c r="K1225" i="4"/>
  <c r="K1201" i="4"/>
  <c r="J1201" i="4"/>
  <c r="H1201" i="4"/>
  <c r="I1201" i="4"/>
  <c r="K1185" i="4"/>
  <c r="J1185" i="4"/>
  <c r="I1185" i="4"/>
  <c r="K1169" i="4"/>
  <c r="J1169" i="4"/>
  <c r="I1169" i="4"/>
  <c r="H1169" i="4"/>
  <c r="K1153" i="4"/>
  <c r="J1153" i="4"/>
  <c r="I1153" i="4"/>
  <c r="K1137" i="4"/>
  <c r="I1137" i="4"/>
  <c r="H1137" i="4"/>
  <c r="K1129" i="4"/>
  <c r="J1129" i="4"/>
  <c r="K1105" i="4"/>
  <c r="I1105" i="4"/>
  <c r="J1105" i="4"/>
  <c r="K1081" i="4"/>
  <c r="I1081" i="4"/>
  <c r="H1081" i="4"/>
  <c r="J1081" i="4"/>
  <c r="J1065" i="4"/>
  <c r="K1065" i="4"/>
  <c r="I1065" i="4"/>
  <c r="H1065" i="4"/>
  <c r="K1049" i="4"/>
  <c r="J1049" i="4"/>
  <c r="I1049" i="4"/>
  <c r="K1025" i="4"/>
  <c r="J1025" i="4"/>
  <c r="K1001" i="4"/>
  <c r="J1001" i="4"/>
  <c r="I1001" i="4"/>
  <c r="K977" i="4"/>
  <c r="J977" i="4"/>
  <c r="K953" i="4"/>
  <c r="I953" i="4"/>
  <c r="H953" i="4"/>
  <c r="J953" i="4"/>
  <c r="K937" i="4"/>
  <c r="I937" i="4"/>
  <c r="J937" i="4"/>
  <c r="H937" i="4"/>
  <c r="K921" i="4"/>
  <c r="J921" i="4"/>
  <c r="I921" i="4"/>
  <c r="K897" i="4"/>
  <c r="I897" i="4"/>
  <c r="K881" i="4"/>
  <c r="I881" i="4"/>
  <c r="H881" i="4"/>
  <c r="J881" i="4"/>
  <c r="K857" i="4"/>
  <c r="J857" i="4"/>
  <c r="I857" i="4"/>
  <c r="K833" i="4"/>
  <c r="J833" i="4"/>
  <c r="K817" i="4"/>
  <c r="I817" i="4"/>
  <c r="H817" i="4"/>
  <c r="J817" i="4"/>
  <c r="K793" i="4"/>
  <c r="I793" i="4"/>
  <c r="J793" i="4"/>
  <c r="K785" i="4"/>
  <c r="J785" i="4"/>
  <c r="H785" i="4"/>
  <c r="I785" i="4"/>
  <c r="K769" i="4"/>
  <c r="I769" i="4"/>
  <c r="J769" i="4"/>
  <c r="K753" i="4"/>
  <c r="J753" i="4"/>
  <c r="I753" i="4"/>
  <c r="J737" i="4"/>
  <c r="K737" i="4"/>
  <c r="K721" i="4"/>
  <c r="H721" i="4"/>
  <c r="I721" i="4"/>
  <c r="J721" i="4"/>
  <c r="K697" i="4"/>
  <c r="J697" i="4"/>
  <c r="I697" i="4"/>
  <c r="K673" i="4"/>
  <c r="I673" i="4"/>
  <c r="J673" i="4"/>
  <c r="K649" i="4"/>
  <c r="I649" i="4"/>
  <c r="J641" i="4"/>
  <c r="H641" i="4"/>
  <c r="I641" i="4"/>
  <c r="K641" i="4"/>
  <c r="J617" i="4"/>
  <c r="K617" i="4"/>
  <c r="K593" i="4"/>
  <c r="H593" i="4"/>
  <c r="J593" i="4"/>
  <c r="K569" i="4"/>
  <c r="J569" i="4"/>
  <c r="I569" i="4"/>
  <c r="K553" i="4"/>
  <c r="J553" i="4"/>
  <c r="I553" i="4"/>
  <c r="K529" i="4"/>
  <c r="J529" i="4"/>
  <c r="H529" i="4"/>
  <c r="I529" i="4"/>
  <c r="I505" i="4"/>
  <c r="K505" i="4"/>
  <c r="H505" i="4"/>
  <c r="J505" i="4"/>
  <c r="K497" i="4"/>
  <c r="I497" i="4"/>
  <c r="J497" i="4"/>
  <c r="H497" i="4"/>
  <c r="K473" i="4"/>
  <c r="J473" i="4"/>
  <c r="H473" i="4"/>
  <c r="K457" i="4"/>
  <c r="J457" i="4"/>
  <c r="H457" i="4"/>
  <c r="K433" i="4"/>
  <c r="I433" i="4"/>
  <c r="J433" i="4"/>
  <c r="K417" i="4"/>
  <c r="J417" i="4"/>
  <c r="I417" i="4"/>
  <c r="K393" i="4"/>
  <c r="J393" i="4"/>
  <c r="I393" i="4"/>
  <c r="K369" i="4"/>
  <c r="I369" i="4"/>
  <c r="J369" i="4"/>
  <c r="H369" i="4"/>
  <c r="K353" i="4"/>
  <c r="J353" i="4"/>
  <c r="I353" i="4"/>
  <c r="K329" i="4"/>
  <c r="I329" i="4"/>
  <c r="J329" i="4"/>
  <c r="K313" i="4"/>
  <c r="I313" i="4"/>
  <c r="J313" i="4"/>
  <c r="K289" i="4"/>
  <c r="J289" i="4"/>
  <c r="K265" i="4"/>
  <c r="H265" i="4"/>
  <c r="K241" i="4"/>
  <c r="I241" i="4"/>
  <c r="J241" i="4"/>
  <c r="H241" i="4"/>
  <c r="K233" i="4"/>
  <c r="J233" i="4"/>
  <c r="I233" i="4"/>
  <c r="H233" i="4"/>
  <c r="K209" i="4"/>
  <c r="H209" i="4"/>
  <c r="I209" i="4"/>
  <c r="J209" i="4"/>
  <c r="K185" i="4"/>
  <c r="I185" i="4"/>
  <c r="J185" i="4"/>
  <c r="K161" i="4"/>
  <c r="I161" i="4"/>
  <c r="H161" i="4"/>
  <c r="K137" i="4"/>
  <c r="I137" i="4"/>
  <c r="J137" i="4"/>
  <c r="H137" i="4"/>
  <c r="K121" i="4"/>
  <c r="J121" i="4"/>
  <c r="H121" i="4"/>
  <c r="I121" i="4"/>
  <c r="K105" i="4"/>
  <c r="J105" i="4"/>
  <c r="K81" i="4"/>
  <c r="J81" i="4"/>
  <c r="H81" i="4"/>
  <c r="I81" i="4"/>
  <c r="K73" i="4"/>
  <c r="J73" i="4"/>
  <c r="I73" i="4"/>
  <c r="K49" i="4"/>
  <c r="J49" i="4"/>
  <c r="K33" i="4"/>
  <c r="J33" i="4"/>
  <c r="H33" i="4"/>
  <c r="K17" i="4"/>
  <c r="J17" i="4"/>
  <c r="H17" i="4"/>
  <c r="H2281" i="4"/>
  <c r="H2145" i="4"/>
  <c r="H1673" i="4"/>
  <c r="H1257" i="4"/>
  <c r="H1121" i="4"/>
  <c r="H193" i="4"/>
  <c r="H153" i="4"/>
  <c r="I1489" i="4"/>
  <c r="I1089" i="4"/>
  <c r="I833" i="4"/>
  <c r="K2336" i="4"/>
  <c r="J2336" i="4"/>
  <c r="I2336" i="4"/>
  <c r="H2336" i="4"/>
  <c r="K2312" i="4"/>
  <c r="K2288" i="4"/>
  <c r="I2288" i="4"/>
  <c r="H2288" i="4"/>
  <c r="K2272" i="4"/>
  <c r="I2272" i="4"/>
  <c r="K2248" i="4"/>
  <c r="K2224" i="4"/>
  <c r="I2224" i="4"/>
  <c r="J2224" i="4"/>
  <c r="H2224" i="4"/>
  <c r="K2200" i="4"/>
  <c r="J2200" i="4"/>
  <c r="K2192" i="4"/>
  <c r="J2192" i="4"/>
  <c r="I2192" i="4"/>
  <c r="H2192" i="4"/>
  <c r="K2168" i="4"/>
  <c r="J2168" i="4"/>
  <c r="I2168" i="4"/>
  <c r="K2152" i="4"/>
  <c r="J2152" i="4"/>
  <c r="H2152" i="4"/>
  <c r="I2152" i="4"/>
  <c r="K2128" i="4"/>
  <c r="J2128" i="4"/>
  <c r="I2128" i="4"/>
  <c r="K2112" i="4"/>
  <c r="J2112" i="4"/>
  <c r="H2112" i="4"/>
  <c r="K2088" i="4"/>
  <c r="J2088" i="4"/>
  <c r="I2088" i="4"/>
  <c r="H2088" i="4"/>
  <c r="K2064" i="4"/>
  <c r="J2064" i="4"/>
  <c r="H2064" i="4"/>
  <c r="K2048" i="4"/>
  <c r="J2048" i="4"/>
  <c r="K2024" i="4"/>
  <c r="J2024" i="4"/>
  <c r="I2024" i="4"/>
  <c r="H2024" i="4"/>
  <c r="K2008" i="4"/>
  <c r="J2008" i="4"/>
  <c r="H2008" i="4"/>
  <c r="I2008" i="4"/>
  <c r="K1992" i="4"/>
  <c r="I1992" i="4"/>
  <c r="K1968" i="4"/>
  <c r="I1968" i="4"/>
  <c r="J1968" i="4"/>
  <c r="H1968" i="4"/>
  <c r="K1960" i="4"/>
  <c r="J1960" i="4"/>
  <c r="H1960" i="4"/>
  <c r="K1936" i="4"/>
  <c r="J1936" i="4"/>
  <c r="I1936" i="4"/>
  <c r="H1936" i="4"/>
  <c r="K1912" i="4"/>
  <c r="J1912" i="4"/>
  <c r="K1896" i="4"/>
  <c r="J1896" i="4"/>
  <c r="H1896" i="4"/>
  <c r="K1880" i="4"/>
  <c r="J1880" i="4"/>
  <c r="I1880" i="4"/>
  <c r="H1880" i="4"/>
  <c r="K1856" i="4"/>
  <c r="I1856" i="4"/>
  <c r="H1856" i="4"/>
  <c r="K1832" i="4"/>
  <c r="J1832" i="4"/>
  <c r="H1832" i="4"/>
  <c r="K1816" i="4"/>
  <c r="J1816" i="4"/>
  <c r="I1816" i="4"/>
  <c r="K1792" i="4"/>
  <c r="J1792" i="4"/>
  <c r="K1760" i="4"/>
  <c r="J1760" i="4"/>
  <c r="K1744" i="4"/>
  <c r="J1744" i="4"/>
  <c r="I1744" i="4"/>
  <c r="K1736" i="4"/>
  <c r="J1736" i="4"/>
  <c r="I1736" i="4"/>
  <c r="K1712" i="4"/>
  <c r="J1712" i="4"/>
  <c r="I1712" i="4"/>
  <c r="H1712" i="4"/>
  <c r="K1696" i="4"/>
  <c r="J1696" i="4"/>
  <c r="H1696" i="4"/>
  <c r="K1680" i="4"/>
  <c r="J1680" i="4"/>
  <c r="I1680" i="4"/>
  <c r="H1680" i="4"/>
  <c r="K1656" i="4"/>
  <c r="J1656" i="4"/>
  <c r="K1640" i="4"/>
  <c r="H1640" i="4"/>
  <c r="I1640" i="4"/>
  <c r="J1640" i="4"/>
  <c r="K1616" i="4"/>
  <c r="J1616" i="4"/>
  <c r="I1616" i="4"/>
  <c r="K1600" i="4"/>
  <c r="J1600" i="4"/>
  <c r="H1600" i="4"/>
  <c r="J1584" i="4"/>
  <c r="I1584" i="4"/>
  <c r="H1584" i="4"/>
  <c r="K1584" i="4"/>
  <c r="K1568" i="4"/>
  <c r="J1568" i="4"/>
  <c r="H1568" i="4"/>
  <c r="K1544" i="4"/>
  <c r="I1544" i="4"/>
  <c r="K1520" i="4"/>
  <c r="J1520" i="4"/>
  <c r="I1520" i="4"/>
  <c r="H1520" i="4"/>
  <c r="K1496" i="4"/>
  <c r="J1496" i="4"/>
  <c r="H1496" i="4"/>
  <c r="K1472" i="4"/>
  <c r="J1472" i="4"/>
  <c r="I1472" i="4"/>
  <c r="H1472" i="4"/>
  <c r="K1464" i="4"/>
  <c r="K1440" i="4"/>
  <c r="J1440" i="4"/>
  <c r="I1440" i="4"/>
  <c r="H1440" i="4"/>
  <c r="K1416" i="4"/>
  <c r="I1416" i="4"/>
  <c r="K1400" i="4"/>
  <c r="J1400" i="4"/>
  <c r="K1376" i="4"/>
  <c r="I1376" i="4"/>
  <c r="J1376" i="4"/>
  <c r="K1352" i="4"/>
  <c r="I1352" i="4"/>
  <c r="J1352" i="4"/>
  <c r="K1328" i="4"/>
  <c r="J1328" i="4"/>
  <c r="I1328" i="4"/>
  <c r="H1328" i="4"/>
  <c r="K1304" i="4"/>
  <c r="I1304" i="4"/>
  <c r="J1304" i="4"/>
  <c r="K1288" i="4"/>
  <c r="I1288" i="4"/>
  <c r="J1264" i="4"/>
  <c r="I1264" i="4"/>
  <c r="H1264" i="4"/>
  <c r="K1264" i="4"/>
  <c r="J1248" i="4"/>
  <c r="K1248" i="4"/>
  <c r="K1224" i="4"/>
  <c r="J1224" i="4"/>
  <c r="K1200" i="4"/>
  <c r="J1200" i="4"/>
  <c r="I1200" i="4"/>
  <c r="H1200" i="4"/>
  <c r="K1176" i="4"/>
  <c r="J1176" i="4"/>
  <c r="K1160" i="4"/>
  <c r="K1144" i="4"/>
  <c r="J1144" i="4"/>
  <c r="K1128" i="4"/>
  <c r="J1128" i="4"/>
  <c r="H1128" i="4"/>
  <c r="I1128" i="4"/>
  <c r="K1112" i="4"/>
  <c r="J1112" i="4"/>
  <c r="H1112" i="4"/>
  <c r="K1088" i="4"/>
  <c r="J1088" i="4"/>
  <c r="H1088" i="4"/>
  <c r="I1088" i="4"/>
  <c r="J1056" i="4"/>
  <c r="I1056" i="4"/>
  <c r="H1056" i="4"/>
  <c r="K1056" i="4"/>
  <c r="K1040" i="4"/>
  <c r="J1040" i="4"/>
  <c r="H1040" i="4"/>
  <c r="K1016" i="4"/>
  <c r="J1016" i="4"/>
  <c r="I1016" i="4"/>
  <c r="K992" i="4"/>
  <c r="J992" i="4"/>
  <c r="I992" i="4"/>
  <c r="K976" i="4"/>
  <c r="J976" i="4"/>
  <c r="K960" i="4"/>
  <c r="J960" i="4"/>
  <c r="I960" i="4"/>
  <c r="H960" i="4"/>
  <c r="K944" i="4"/>
  <c r="J944" i="4"/>
  <c r="I944" i="4"/>
  <c r="H944" i="4"/>
  <c r="K928" i="4"/>
  <c r="I928" i="4"/>
  <c r="H928" i="4"/>
  <c r="K912" i="4"/>
  <c r="J912" i="4"/>
  <c r="H912" i="4"/>
  <c r="K888" i="4"/>
  <c r="J888" i="4"/>
  <c r="K872" i="4"/>
  <c r="I872" i="4"/>
  <c r="K848" i="4"/>
  <c r="J848" i="4"/>
  <c r="H848" i="4"/>
  <c r="K824" i="4"/>
  <c r="J824" i="4"/>
  <c r="H824" i="4"/>
  <c r="K800" i="4"/>
  <c r="I800" i="4"/>
  <c r="H800" i="4"/>
  <c r="K776" i="4"/>
  <c r="H776" i="4"/>
  <c r="K760" i="4"/>
  <c r="J760" i="4"/>
  <c r="I760" i="4"/>
  <c r="H760" i="4"/>
  <c r="J736" i="4"/>
  <c r="I736" i="4"/>
  <c r="H736" i="4"/>
  <c r="K720" i="4"/>
  <c r="J720" i="4"/>
  <c r="I720" i="4"/>
  <c r="H720" i="4"/>
  <c r="K696" i="4"/>
  <c r="J696" i="4"/>
  <c r="I696" i="4"/>
  <c r="H696" i="4"/>
  <c r="K672" i="4"/>
  <c r="I672" i="4"/>
  <c r="H672" i="4"/>
  <c r="J672" i="4"/>
  <c r="K656" i="4"/>
  <c r="J656" i="4"/>
  <c r="K632" i="4"/>
  <c r="J632" i="4"/>
  <c r="K616" i="4"/>
  <c r="J616" i="4"/>
  <c r="I616" i="4"/>
  <c r="H616" i="4"/>
  <c r="K600" i="4"/>
  <c r="J600" i="4"/>
  <c r="I600" i="4"/>
  <c r="H600" i="4"/>
  <c r="K568" i="4"/>
  <c r="J568" i="4"/>
  <c r="H568" i="4"/>
  <c r="I568" i="4"/>
  <c r="K552" i="4"/>
  <c r="I552" i="4"/>
  <c r="K528" i="4"/>
  <c r="J528" i="4"/>
  <c r="I528" i="4"/>
  <c r="K504" i="4"/>
  <c r="J504" i="4"/>
  <c r="H504" i="4"/>
  <c r="K496" i="4"/>
  <c r="J496" i="4"/>
  <c r="I496" i="4"/>
  <c r="H496" i="4"/>
  <c r="K472" i="4"/>
  <c r="J472" i="4"/>
  <c r="H472" i="4"/>
  <c r="I472" i="4"/>
  <c r="K448" i="4"/>
  <c r="J448" i="4"/>
  <c r="I448" i="4"/>
  <c r="K424" i="4"/>
  <c r="I424" i="4"/>
  <c r="J424" i="4"/>
  <c r="K400" i="4"/>
  <c r="J400" i="4"/>
  <c r="H400" i="4"/>
  <c r="K384" i="4"/>
  <c r="J384" i="4"/>
  <c r="K368" i="4"/>
  <c r="J368" i="4"/>
  <c r="I368" i="4"/>
  <c r="H368" i="4"/>
  <c r="K352" i="4"/>
  <c r="J352" i="4"/>
  <c r="I352" i="4"/>
  <c r="K328" i="4"/>
  <c r="H328" i="4"/>
  <c r="J328" i="4"/>
  <c r="I328" i="4"/>
  <c r="K312" i="4"/>
  <c r="J312" i="4"/>
  <c r="I312" i="4"/>
  <c r="K296" i="4"/>
  <c r="I296" i="4"/>
  <c r="J296" i="4"/>
  <c r="H296" i="4"/>
  <c r="K272" i="4"/>
  <c r="J272" i="4"/>
  <c r="I272" i="4"/>
  <c r="K248" i="4"/>
  <c r="J248" i="4"/>
  <c r="K232" i="4"/>
  <c r="J232" i="4"/>
  <c r="I232" i="4"/>
  <c r="H232" i="4"/>
  <c r="K216" i="4"/>
  <c r="J216" i="4"/>
  <c r="I216" i="4"/>
  <c r="H216" i="4"/>
  <c r="K192" i="4"/>
  <c r="J192" i="4"/>
  <c r="H192" i="4"/>
  <c r="I192" i="4"/>
  <c r="K168" i="4"/>
  <c r="I168" i="4"/>
  <c r="K152" i="4"/>
  <c r="J152" i="4"/>
  <c r="K136" i="4"/>
  <c r="H136" i="4"/>
  <c r="I136" i="4"/>
  <c r="J136" i="4"/>
  <c r="K112" i="4"/>
  <c r="J112" i="4"/>
  <c r="I112" i="4"/>
  <c r="K88" i="4"/>
  <c r="J88" i="4"/>
  <c r="I88" i="4"/>
  <c r="K72" i="4"/>
  <c r="J72" i="4"/>
  <c r="H72" i="4"/>
  <c r="K56" i="4"/>
  <c r="J56" i="4"/>
  <c r="I56" i="4"/>
  <c r="H56" i="4"/>
  <c r="K32" i="4"/>
  <c r="J32" i="4"/>
  <c r="H2144" i="4"/>
  <c r="H2073" i="4"/>
  <c r="H2040" i="4"/>
  <c r="H1976" i="4"/>
  <c r="H1873" i="4"/>
  <c r="H1672" i="4"/>
  <c r="H1536" i="4"/>
  <c r="H1505" i="4"/>
  <c r="H1120" i="4"/>
  <c r="H1049" i="4"/>
  <c r="H1033" i="4"/>
  <c r="H1016" i="4"/>
  <c r="H728" i="4"/>
  <c r="H152" i="4"/>
  <c r="I2313" i="4"/>
  <c r="I1944" i="4"/>
  <c r="I1832" i="4"/>
  <c r="I1809" i="4"/>
  <c r="I1697" i="4"/>
  <c r="I1592" i="4"/>
  <c r="I1297" i="4"/>
  <c r="I1193" i="4"/>
  <c r="I1080" i="4"/>
  <c r="I888" i="4"/>
  <c r="I864" i="4"/>
  <c r="I737" i="4"/>
  <c r="I705" i="4"/>
  <c r="I640" i="4"/>
  <c r="K736" i="4"/>
  <c r="K9" i="4"/>
  <c r="J9" i="4"/>
  <c r="I9" i="4"/>
  <c r="K2319" i="4"/>
  <c r="J2319" i="4"/>
  <c r="I2319" i="4"/>
  <c r="K2311" i="4"/>
  <c r="J2311" i="4"/>
  <c r="H2311" i="4"/>
  <c r="K2287" i="4"/>
  <c r="J2287" i="4"/>
  <c r="I2287" i="4"/>
  <c r="H2287" i="4"/>
  <c r="K2271" i="4"/>
  <c r="J2271" i="4"/>
  <c r="H2271" i="4"/>
  <c r="I2271" i="4"/>
  <c r="K2263" i="4"/>
  <c r="H2263" i="4"/>
  <c r="J2263" i="4"/>
  <c r="K2239" i="4"/>
  <c r="J2239" i="4"/>
  <c r="H2239" i="4"/>
  <c r="I2239" i="4"/>
  <c r="K2215" i="4"/>
  <c r="I2215" i="4"/>
  <c r="H2215" i="4"/>
  <c r="J2215" i="4"/>
  <c r="K2191" i="4"/>
  <c r="I2191" i="4"/>
  <c r="K2175" i="4"/>
  <c r="I2175" i="4"/>
  <c r="K2159" i="4"/>
  <c r="I2159" i="4"/>
  <c r="J2159" i="4"/>
  <c r="H2159" i="4"/>
  <c r="K2143" i="4"/>
  <c r="J2143" i="4"/>
  <c r="H2143" i="4"/>
  <c r="I2143" i="4"/>
  <c r="K2127" i="4"/>
  <c r="J2127" i="4"/>
  <c r="K2103" i="4"/>
  <c r="J2103" i="4"/>
  <c r="I2103" i="4"/>
  <c r="H2103" i="4"/>
  <c r="K2095" i="4"/>
  <c r="J2095" i="4"/>
  <c r="K2079" i="4"/>
  <c r="J2079" i="4"/>
  <c r="H2079" i="4"/>
  <c r="I2079" i="4"/>
  <c r="K2055" i="4"/>
  <c r="J2055" i="4"/>
  <c r="I2055" i="4"/>
  <c r="H2055" i="4"/>
  <c r="K2047" i="4"/>
  <c r="I2047" i="4"/>
  <c r="J2047" i="4"/>
  <c r="K2023" i="4"/>
  <c r="I2023" i="4"/>
  <c r="H2023" i="4"/>
  <c r="K2007" i="4"/>
  <c r="J2007" i="4"/>
  <c r="H2007" i="4"/>
  <c r="I2007" i="4"/>
  <c r="K1983" i="4"/>
  <c r="J1983" i="4"/>
  <c r="I1983" i="4"/>
  <c r="H1983" i="4"/>
  <c r="K1967" i="4"/>
  <c r="K1935" i="4"/>
  <c r="J1935" i="4"/>
  <c r="K1911" i="4"/>
  <c r="J1911" i="4"/>
  <c r="I1911" i="4"/>
  <c r="K1879" i="4"/>
  <c r="J1879" i="4"/>
  <c r="I1879" i="4"/>
  <c r="H1879" i="4"/>
  <c r="K1863" i="4"/>
  <c r="J1863" i="4"/>
  <c r="K1839" i="4"/>
  <c r="J1839" i="4"/>
  <c r="I1839" i="4"/>
  <c r="K1815" i="4"/>
  <c r="J1815" i="4"/>
  <c r="I1815" i="4"/>
  <c r="K1807" i="4"/>
  <c r="I1807" i="4"/>
  <c r="K1783" i="4"/>
  <c r="I1783" i="4"/>
  <c r="K1759" i="4"/>
  <c r="J1759" i="4"/>
  <c r="H1759" i="4"/>
  <c r="K1743" i="4"/>
  <c r="J1743" i="4"/>
  <c r="I1743" i="4"/>
  <c r="K1727" i="4"/>
  <c r="J1727" i="4"/>
  <c r="H1727" i="4"/>
  <c r="K1703" i="4"/>
  <c r="I1703" i="4"/>
  <c r="H1703" i="4"/>
  <c r="K1695" i="4"/>
  <c r="J1695" i="4"/>
  <c r="H1695" i="4"/>
  <c r="K1671" i="4"/>
  <c r="J1671" i="4"/>
  <c r="I1671" i="4"/>
  <c r="H1671" i="4"/>
  <c r="K1647" i="4"/>
  <c r="J1647" i="4"/>
  <c r="I1647" i="4"/>
  <c r="H1647" i="4"/>
  <c r="K1623" i="4"/>
  <c r="H1623" i="4"/>
  <c r="I1623" i="4"/>
  <c r="K1607" i="4"/>
  <c r="I1607" i="4"/>
  <c r="K1583" i="4"/>
  <c r="J1583" i="4"/>
  <c r="I1583" i="4"/>
  <c r="K1567" i="4"/>
  <c r="H1567" i="4"/>
  <c r="I1567" i="4"/>
  <c r="K1551" i="4"/>
  <c r="J1551" i="4"/>
  <c r="I1551" i="4"/>
  <c r="K1527" i="4"/>
  <c r="J1527" i="4"/>
  <c r="K1511" i="4"/>
  <c r="I1511" i="4"/>
  <c r="H1511" i="4"/>
  <c r="K1487" i="4"/>
  <c r="J1487" i="4"/>
  <c r="I1487" i="4"/>
  <c r="K1463" i="4"/>
  <c r="H1463" i="4"/>
  <c r="K1447" i="4"/>
  <c r="I1447" i="4"/>
  <c r="H1447" i="4"/>
  <c r="J1447" i="4"/>
  <c r="K1415" i="4"/>
  <c r="J1415" i="4"/>
  <c r="H1415" i="4"/>
  <c r="K1351" i="4"/>
  <c r="J1351" i="4"/>
  <c r="I1351" i="4"/>
  <c r="K1335" i="4"/>
  <c r="I1335" i="4"/>
  <c r="J1335" i="4"/>
  <c r="H1335" i="4"/>
  <c r="K1311" i="4"/>
  <c r="J1311" i="4"/>
  <c r="H1311" i="4"/>
  <c r="K1287" i="4"/>
  <c r="I1287" i="4"/>
  <c r="H1287" i="4"/>
  <c r="K1263" i="4"/>
  <c r="I1263" i="4"/>
  <c r="J1263" i="4"/>
  <c r="H1263" i="4"/>
  <c r="K1239" i="4"/>
  <c r="J1239" i="4"/>
  <c r="H1239" i="4"/>
  <c r="K1215" i="4"/>
  <c r="J1215" i="4"/>
  <c r="H1215" i="4"/>
  <c r="K1191" i="4"/>
  <c r="I1191" i="4"/>
  <c r="H1191" i="4"/>
  <c r="K1167" i="4"/>
  <c r="I1167" i="4"/>
  <c r="J1167" i="4"/>
  <c r="K1143" i="4"/>
  <c r="J1143" i="4"/>
  <c r="K1127" i="4"/>
  <c r="J1127" i="4"/>
  <c r="I1127" i="4"/>
  <c r="H1127" i="4"/>
  <c r="K1111" i="4"/>
  <c r="H1111" i="4"/>
  <c r="K1087" i="4"/>
  <c r="J1087" i="4"/>
  <c r="H1087" i="4"/>
  <c r="I1087" i="4"/>
  <c r="K1071" i="4"/>
  <c r="J1071" i="4"/>
  <c r="K1055" i="4"/>
  <c r="J1055" i="4"/>
  <c r="H1055" i="4"/>
  <c r="I1055" i="4"/>
  <c r="K1031" i="4"/>
  <c r="J1031" i="4"/>
  <c r="I1031" i="4"/>
  <c r="H1031" i="4"/>
  <c r="K1007" i="4"/>
  <c r="J1007" i="4"/>
  <c r="H1007" i="4"/>
  <c r="K991" i="4"/>
  <c r="J991" i="4"/>
  <c r="I991" i="4"/>
  <c r="H991" i="4"/>
  <c r="K967" i="4"/>
  <c r="J967" i="4"/>
  <c r="I967" i="4"/>
  <c r="K951" i="4"/>
  <c r="I951" i="4"/>
  <c r="H951" i="4"/>
  <c r="K927" i="4"/>
  <c r="I927" i="4"/>
  <c r="H927" i="4"/>
  <c r="J927" i="4"/>
  <c r="K895" i="4"/>
  <c r="J895" i="4"/>
  <c r="K879" i="4"/>
  <c r="J879" i="4"/>
  <c r="I879" i="4"/>
  <c r="H879" i="4"/>
  <c r="K855" i="4"/>
  <c r="I855" i="4"/>
  <c r="J855" i="4"/>
  <c r="K831" i="4"/>
  <c r="H831" i="4"/>
  <c r="I831" i="4"/>
  <c r="K815" i="4"/>
  <c r="J815" i="4"/>
  <c r="I815" i="4"/>
  <c r="H815" i="4"/>
  <c r="K791" i="4"/>
  <c r="J791" i="4"/>
  <c r="K775" i="4"/>
  <c r="J775" i="4"/>
  <c r="H775" i="4"/>
  <c r="K759" i="4"/>
  <c r="I759" i="4"/>
  <c r="H759" i="4"/>
  <c r="K743" i="4"/>
  <c r="I743" i="4"/>
  <c r="J743" i="4"/>
  <c r="K719" i="4"/>
  <c r="J719" i="4"/>
  <c r="I719" i="4"/>
  <c r="H719" i="4"/>
  <c r="K695" i="4"/>
  <c r="J695" i="4"/>
  <c r="I695" i="4"/>
  <c r="H695" i="4"/>
  <c r="K679" i="4"/>
  <c r="J679" i="4"/>
  <c r="I679" i="4"/>
  <c r="H679" i="4"/>
  <c r="K655" i="4"/>
  <c r="H655" i="4"/>
  <c r="K615" i="4"/>
  <c r="J615" i="4"/>
  <c r="I615" i="4"/>
  <c r="H615" i="4"/>
  <c r="K591" i="4"/>
  <c r="I591" i="4"/>
  <c r="K575" i="4"/>
  <c r="H575" i="4"/>
  <c r="I575" i="4"/>
  <c r="J575" i="4"/>
  <c r="K559" i="4"/>
  <c r="J559" i="4"/>
  <c r="K535" i="4"/>
  <c r="H535" i="4"/>
  <c r="J535" i="4"/>
  <c r="K511" i="4"/>
  <c r="J511" i="4"/>
  <c r="H511" i="4"/>
  <c r="K487" i="4"/>
  <c r="J487" i="4"/>
  <c r="I487" i="4"/>
  <c r="K463" i="4"/>
  <c r="H463" i="4"/>
  <c r="K447" i="4"/>
  <c r="H447" i="4"/>
  <c r="J447" i="4"/>
  <c r="I447" i="4"/>
  <c r="K423" i="4"/>
  <c r="I423" i="4"/>
  <c r="J423" i="4"/>
  <c r="K399" i="4"/>
  <c r="J399" i="4"/>
  <c r="H399" i="4"/>
  <c r="K375" i="4"/>
  <c r="J375" i="4"/>
  <c r="H375" i="4"/>
  <c r="K351" i="4"/>
  <c r="J351" i="4"/>
  <c r="I351" i="4"/>
  <c r="K327" i="4"/>
  <c r="J327" i="4"/>
  <c r="H327" i="4"/>
  <c r="K303" i="4"/>
  <c r="K279" i="4"/>
  <c r="J279" i="4"/>
  <c r="H279" i="4"/>
  <c r="K247" i="4"/>
  <c r="J247" i="4"/>
  <c r="I247" i="4"/>
  <c r="K231" i="4"/>
  <c r="I231" i="4"/>
  <c r="K207" i="4"/>
  <c r="J207" i="4"/>
  <c r="K183" i="4"/>
  <c r="J183" i="4"/>
  <c r="I183" i="4"/>
  <c r="K159" i="4"/>
  <c r="J159" i="4"/>
  <c r="I159" i="4"/>
  <c r="H159" i="4"/>
  <c r="K127" i="4"/>
  <c r="J127" i="4"/>
  <c r="H127" i="4"/>
  <c r="K111" i="4"/>
  <c r="I111" i="4"/>
  <c r="J111" i="4"/>
  <c r="H111" i="4"/>
  <c r="K87" i="4"/>
  <c r="J87" i="4"/>
  <c r="I87" i="4"/>
  <c r="H87" i="4"/>
  <c r="K55" i="4"/>
  <c r="J55" i="4"/>
  <c r="I55" i="4"/>
  <c r="H55" i="4"/>
  <c r="K39" i="4"/>
  <c r="J39" i="4"/>
  <c r="I39" i="4"/>
  <c r="K15" i="4"/>
  <c r="I15" i="4"/>
  <c r="J15" i="4"/>
  <c r="H15" i="4"/>
  <c r="H2072" i="4"/>
  <c r="H2056" i="4"/>
  <c r="H2039" i="4"/>
  <c r="H2025" i="4"/>
  <c r="H1281" i="4"/>
  <c r="H1233" i="4"/>
  <c r="H1185" i="4"/>
  <c r="H863" i="4"/>
  <c r="H688" i="4"/>
  <c r="H592" i="4"/>
  <c r="H303" i="4"/>
  <c r="I2335" i="4"/>
  <c r="I2312" i="4"/>
  <c r="I1991" i="4"/>
  <c r="I1591" i="4"/>
  <c r="I1561" i="4"/>
  <c r="K2326" i="4"/>
  <c r="J2326" i="4"/>
  <c r="H2326" i="4"/>
  <c r="K2302" i="4"/>
  <c r="J2302" i="4"/>
  <c r="K2286" i="4"/>
  <c r="J2286" i="4"/>
  <c r="I2286" i="4"/>
  <c r="H2286" i="4"/>
  <c r="K2270" i="4"/>
  <c r="I2270" i="4"/>
  <c r="H2270" i="4"/>
  <c r="K2246" i="4"/>
  <c r="J2246" i="4"/>
  <c r="I2246" i="4"/>
  <c r="I2222" i="4"/>
  <c r="K2222" i="4"/>
  <c r="J2198" i="4"/>
  <c r="K2198" i="4"/>
  <c r="H2198" i="4"/>
  <c r="J2174" i="4"/>
  <c r="I2174" i="4"/>
  <c r="J2158" i="4"/>
  <c r="K2158" i="4"/>
  <c r="H2158" i="4"/>
  <c r="J2134" i="4"/>
  <c r="K2134" i="4"/>
  <c r="H2134" i="4"/>
  <c r="I2110" i="4"/>
  <c r="K2102" i="4"/>
  <c r="J2102" i="4"/>
  <c r="H2102" i="4"/>
  <c r="K2078" i="4"/>
  <c r="J2078" i="4"/>
  <c r="I2078" i="4"/>
  <c r="H2078" i="4"/>
  <c r="K2054" i="4"/>
  <c r="J2054" i="4"/>
  <c r="I2054" i="4"/>
  <c r="H2054" i="4"/>
  <c r="J2038" i="4"/>
  <c r="I2038" i="4"/>
  <c r="K2022" i="4"/>
  <c r="J2022" i="4"/>
  <c r="I2022" i="4"/>
  <c r="K1998" i="4"/>
  <c r="H1998" i="4"/>
  <c r="K1974" i="4"/>
  <c r="J1974" i="4"/>
  <c r="I1974" i="4"/>
  <c r="H1974" i="4"/>
  <c r="I1950" i="4"/>
  <c r="H1950" i="4"/>
  <c r="K1934" i="4"/>
  <c r="J1934" i="4"/>
  <c r="K1910" i="4"/>
  <c r="J1910" i="4"/>
  <c r="I1910" i="4"/>
  <c r="J1886" i="4"/>
  <c r="I1886" i="4"/>
  <c r="H1886" i="4"/>
  <c r="K1886" i="4"/>
  <c r="J1878" i="4"/>
  <c r="K1878" i="4"/>
  <c r="I1878" i="4"/>
  <c r="H1878" i="4"/>
  <c r="K1846" i="4"/>
  <c r="I1846" i="4"/>
  <c r="J1846" i="4"/>
  <c r="H1846" i="4"/>
  <c r="K1830" i="4"/>
  <c r="J1830" i="4"/>
  <c r="J1806" i="4"/>
  <c r="K1806" i="4"/>
  <c r="I1806" i="4"/>
  <c r="J1782" i="4"/>
  <c r="K1782" i="4"/>
  <c r="K1758" i="4"/>
  <c r="I1758" i="4"/>
  <c r="H1758" i="4"/>
  <c r="J1758" i="4"/>
  <c r="K1734" i="4"/>
  <c r="J1734" i="4"/>
  <c r="I1734" i="4"/>
  <c r="K1710" i="4"/>
  <c r="J1710" i="4"/>
  <c r="I1710" i="4"/>
  <c r="H1686" i="4"/>
  <c r="I1686" i="4"/>
  <c r="K1678" i="4"/>
  <c r="J1678" i="4"/>
  <c r="K1654" i="4"/>
  <c r="J1654" i="4"/>
  <c r="I1654" i="4"/>
  <c r="J1630" i="4"/>
  <c r="I1630" i="4"/>
  <c r="H1630" i="4"/>
  <c r="K1614" i="4"/>
  <c r="J1614" i="4"/>
  <c r="H1614" i="4"/>
  <c r="J1590" i="4"/>
  <c r="K1590" i="4"/>
  <c r="H1590" i="4"/>
  <c r="I1590" i="4"/>
  <c r="J1566" i="4"/>
  <c r="I1566" i="4"/>
  <c r="H1566" i="4"/>
  <c r="K1566" i="4"/>
  <c r="J1542" i="4"/>
  <c r="K1542" i="4"/>
  <c r="H1542" i="4"/>
  <c r="K1518" i="4"/>
  <c r="J1518" i="4"/>
  <c r="I1518" i="4"/>
  <c r="H1518" i="4"/>
  <c r="K1502" i="4"/>
  <c r="I1502" i="4"/>
  <c r="H1502" i="4"/>
  <c r="J1502" i="4"/>
  <c r="K1486" i="4"/>
  <c r="I1486" i="4"/>
  <c r="H1486" i="4"/>
  <c r="J1462" i="4"/>
  <c r="I1462" i="4"/>
  <c r="H1462" i="4"/>
  <c r="K1446" i="4"/>
  <c r="J1446" i="4"/>
  <c r="K1430" i="4"/>
  <c r="I1430" i="4"/>
  <c r="H1430" i="4"/>
  <c r="J1414" i="4"/>
  <c r="K1414" i="4"/>
  <c r="H1414" i="4"/>
  <c r="K1390" i="4"/>
  <c r="J1390" i="4"/>
  <c r="H1390" i="4"/>
  <c r="I1390" i="4"/>
  <c r="J1382" i="4"/>
  <c r="K1382" i="4"/>
  <c r="K1358" i="4"/>
  <c r="J1358" i="4"/>
  <c r="I1358" i="4"/>
  <c r="H1358" i="4"/>
  <c r="K1342" i="4"/>
  <c r="J1342" i="4"/>
  <c r="J1326" i="4"/>
  <c r="K1326" i="4"/>
  <c r="I1326" i="4"/>
  <c r="K1302" i="4"/>
  <c r="H1302" i="4"/>
  <c r="I1302" i="4"/>
  <c r="K1278" i="4"/>
  <c r="J1278" i="4"/>
  <c r="K1254" i="4"/>
  <c r="J1254" i="4"/>
  <c r="I1254" i="4"/>
  <c r="K1230" i="4"/>
  <c r="I1230" i="4"/>
  <c r="J1230" i="4"/>
  <c r="H1230" i="4"/>
  <c r="K1214" i="4"/>
  <c r="K1190" i="4"/>
  <c r="J1190" i="4"/>
  <c r="I1190" i="4"/>
  <c r="K1166" i="4"/>
  <c r="J1166" i="4"/>
  <c r="I1166" i="4"/>
  <c r="K1142" i="4"/>
  <c r="J1142" i="4"/>
  <c r="K1134" i="4"/>
  <c r="H1134" i="4"/>
  <c r="J1134" i="4"/>
  <c r="I1134" i="4"/>
  <c r="K1110" i="4"/>
  <c r="H1110" i="4"/>
  <c r="K1086" i="4"/>
  <c r="J1086" i="4"/>
  <c r="I1086" i="4"/>
  <c r="K1062" i="4"/>
  <c r="J1062" i="4"/>
  <c r="I1062" i="4"/>
  <c r="K1038" i="4"/>
  <c r="I1038" i="4"/>
  <c r="K1014" i="4"/>
  <c r="J1014" i="4"/>
  <c r="K990" i="4"/>
  <c r="I990" i="4"/>
  <c r="H990" i="4"/>
  <c r="K966" i="4"/>
  <c r="J966" i="4"/>
  <c r="I966" i="4"/>
  <c r="K942" i="4"/>
  <c r="J942" i="4"/>
  <c r="K918" i="4"/>
  <c r="J918" i="4"/>
  <c r="I918" i="4"/>
  <c r="H918" i="4"/>
  <c r="K894" i="4"/>
  <c r="J894" i="4"/>
  <c r="I894" i="4"/>
  <c r="K886" i="4"/>
  <c r="J886" i="4"/>
  <c r="K862" i="4"/>
  <c r="I862" i="4"/>
  <c r="J862" i="4"/>
  <c r="K838" i="4"/>
  <c r="J838" i="4"/>
  <c r="H838" i="4"/>
  <c r="I838" i="4"/>
  <c r="K806" i="4"/>
  <c r="J806" i="4"/>
  <c r="I806" i="4"/>
  <c r="K638" i="4"/>
  <c r="J638" i="4"/>
  <c r="I638" i="4"/>
  <c r="H638" i="4"/>
  <c r="K7" i="4"/>
  <c r="J7" i="4"/>
  <c r="I7" i="4"/>
  <c r="H2333" i="4"/>
  <c r="K2309" i="4"/>
  <c r="H2309" i="4"/>
  <c r="J2309" i="4"/>
  <c r="I2309" i="4"/>
  <c r="K2293" i="4"/>
  <c r="H2293" i="4"/>
  <c r="J2293" i="4"/>
  <c r="K2277" i="4"/>
  <c r="H2277" i="4"/>
  <c r="J2277" i="4"/>
  <c r="I2277" i="4"/>
  <c r="K2261" i="4"/>
  <c r="I2261" i="4"/>
  <c r="H2261" i="4"/>
  <c r="J2261" i="4"/>
  <c r="K2245" i="4"/>
  <c r="J2245" i="4"/>
  <c r="H2245" i="4"/>
  <c r="I2245" i="4"/>
  <c r="K2229" i="4"/>
  <c r="H2229" i="4"/>
  <c r="J2229" i="4"/>
  <c r="H2221" i="4"/>
  <c r="K2221" i="4"/>
  <c r="I2221" i="4"/>
  <c r="J2221" i="4"/>
  <c r="H2205" i="4"/>
  <c r="I2205" i="4"/>
  <c r="J2205" i="4"/>
  <c r="K2197" i="4"/>
  <c r="I2197" i="4"/>
  <c r="H2197" i="4"/>
  <c r="J2197" i="4"/>
  <c r="K2181" i="4"/>
  <c r="H2181" i="4"/>
  <c r="I2181" i="4"/>
  <c r="J2181" i="4"/>
  <c r="H2165" i="4"/>
  <c r="K2157" i="4"/>
  <c r="H2157" i="4"/>
  <c r="J2157" i="4"/>
  <c r="I2157" i="4"/>
  <c r="K2141" i="4"/>
  <c r="H2141" i="4"/>
  <c r="I2141" i="4"/>
  <c r="K2125" i="4"/>
  <c r="J2125" i="4"/>
  <c r="H2125" i="4"/>
  <c r="I2125" i="4"/>
  <c r="K2117" i="4"/>
  <c r="H2117" i="4"/>
  <c r="J2117" i="4"/>
  <c r="H2101" i="4"/>
  <c r="K2101" i="4"/>
  <c r="J2101" i="4"/>
  <c r="K2085" i="4"/>
  <c r="H2085" i="4"/>
  <c r="J2085" i="4"/>
  <c r="I2085" i="4"/>
  <c r="K2069" i="4"/>
  <c r="I2069" i="4"/>
  <c r="H2069" i="4"/>
  <c r="J2069" i="4"/>
  <c r="K2053" i="4"/>
  <c r="H2053" i="4"/>
  <c r="J2053" i="4"/>
  <c r="I2053" i="4"/>
  <c r="K2045" i="4"/>
  <c r="H2045" i="4"/>
  <c r="I2045" i="4"/>
  <c r="H2029" i="4"/>
  <c r="K2029" i="4"/>
  <c r="J2029" i="4"/>
  <c r="K2013" i="4"/>
  <c r="H2013" i="4"/>
  <c r="I2013" i="4"/>
  <c r="K1997" i="4"/>
  <c r="J1997" i="4"/>
  <c r="H1997" i="4"/>
  <c r="K1989" i="4"/>
  <c r="H1989" i="4"/>
  <c r="J1989" i="4"/>
  <c r="I1989" i="4"/>
  <c r="J1973" i="4"/>
  <c r="K1973" i="4"/>
  <c r="H1973" i="4"/>
  <c r="I1973" i="4"/>
  <c r="K1965" i="4"/>
  <c r="H1965" i="4"/>
  <c r="K1949" i="4"/>
  <c r="H1949" i="4"/>
  <c r="K1941" i="4"/>
  <c r="J1941" i="4"/>
  <c r="I1941" i="4"/>
  <c r="H1941" i="4"/>
  <c r="K1925" i="4"/>
  <c r="H1925" i="4"/>
  <c r="J1925" i="4"/>
  <c r="I1925" i="4"/>
  <c r="H1909" i="4"/>
  <c r="I1909" i="4"/>
  <c r="J1909" i="4"/>
  <c r="K1893" i="4"/>
  <c r="H1893" i="4"/>
  <c r="J1893" i="4"/>
  <c r="I1877" i="4"/>
  <c r="H1877" i="4"/>
  <c r="J1877" i="4"/>
  <c r="K1877" i="4"/>
  <c r="K1861" i="4"/>
  <c r="H1861" i="4"/>
  <c r="J1861" i="4"/>
  <c r="H1853" i="4"/>
  <c r="J1853" i="4"/>
  <c r="I1853" i="4"/>
  <c r="K1853" i="4"/>
  <c r="K1837" i="4"/>
  <c r="J1837" i="4"/>
  <c r="H1837" i="4"/>
  <c r="I1837" i="4"/>
  <c r="K1829" i="4"/>
  <c r="H1829" i="4"/>
  <c r="J1829" i="4"/>
  <c r="K1821" i="4"/>
  <c r="H1821" i="4"/>
  <c r="I1821" i="4"/>
  <c r="J1821" i="4"/>
  <c r="K1813" i="4"/>
  <c r="I1813" i="4"/>
  <c r="H1813" i="4"/>
  <c r="J1813" i="4"/>
  <c r="K1805" i="4"/>
  <c r="J1805" i="4"/>
  <c r="H1805" i="4"/>
  <c r="I1805" i="4"/>
  <c r="K1797" i="4"/>
  <c r="J1797" i="4"/>
  <c r="H1797" i="4"/>
  <c r="I1797" i="4"/>
  <c r="J1781" i="4"/>
  <c r="K1781" i="4"/>
  <c r="H1781" i="4"/>
  <c r="K1765" i="4"/>
  <c r="J1765" i="4"/>
  <c r="H1765" i="4"/>
  <c r="I1765" i="4"/>
  <c r="J1757" i="4"/>
  <c r="K1757" i="4"/>
  <c r="H1757" i="4"/>
  <c r="I1757" i="4"/>
  <c r="J1741" i="4"/>
  <c r="K1741" i="4"/>
  <c r="H1741" i="4"/>
  <c r="J1725" i="4"/>
  <c r="K1725" i="4"/>
  <c r="H1725" i="4"/>
  <c r="I1725" i="4"/>
  <c r="J1709" i="4"/>
  <c r="H1709" i="4"/>
  <c r="K1709" i="4"/>
  <c r="J1693" i="4"/>
  <c r="K1693" i="4"/>
  <c r="H1693" i="4"/>
  <c r="J1677" i="4"/>
  <c r="H1677" i="4"/>
  <c r="K1677" i="4"/>
  <c r="K1669" i="4"/>
  <c r="J1669" i="4"/>
  <c r="H1669" i="4"/>
  <c r="I1669" i="4"/>
  <c r="J1653" i="4"/>
  <c r="H1653" i="4"/>
  <c r="K1653" i="4"/>
  <c r="I1653" i="4"/>
  <c r="K1637" i="4"/>
  <c r="J1637" i="4"/>
  <c r="H1637" i="4"/>
  <c r="I1637" i="4"/>
  <c r="J1629" i="4"/>
  <c r="K1629" i="4"/>
  <c r="H1629" i="4"/>
  <c r="I1629" i="4"/>
  <c r="K1613" i="4"/>
  <c r="J1613" i="4"/>
  <c r="H1613" i="4"/>
  <c r="J1597" i="4"/>
  <c r="H1597" i="4"/>
  <c r="I1597" i="4"/>
  <c r="K1597" i="4"/>
  <c r="K1581" i="4"/>
  <c r="J1581" i="4"/>
  <c r="H1581" i="4"/>
  <c r="K1573" i="4"/>
  <c r="J1573" i="4"/>
  <c r="H1573" i="4"/>
  <c r="K1557" i="4"/>
  <c r="J1557" i="4"/>
  <c r="I1557" i="4"/>
  <c r="H1557" i="4"/>
  <c r="K1549" i="4"/>
  <c r="J1549" i="4"/>
  <c r="H1549" i="4"/>
  <c r="J1533" i="4"/>
  <c r="H1533" i="4"/>
  <c r="I1533" i="4"/>
  <c r="K1533" i="4"/>
  <c r="K1517" i="4"/>
  <c r="J1517" i="4"/>
  <c r="H1517" i="4"/>
  <c r="K1509" i="4"/>
  <c r="J1509" i="4"/>
  <c r="H1509" i="4"/>
  <c r="J1493" i="4"/>
  <c r="I1493" i="4"/>
  <c r="H1493" i="4"/>
  <c r="K1493" i="4"/>
  <c r="J1477" i="4"/>
  <c r="H1477" i="4"/>
  <c r="K1477" i="4"/>
  <c r="K1461" i="4"/>
  <c r="J1461" i="4"/>
  <c r="H1461" i="4"/>
  <c r="I1461" i="4"/>
  <c r="K1445" i="4"/>
  <c r="J1445" i="4"/>
  <c r="H1445" i="4"/>
  <c r="J1429" i="4"/>
  <c r="K1429" i="4"/>
  <c r="I1429" i="4"/>
  <c r="H1429" i="4"/>
  <c r="K1421" i="4"/>
  <c r="J1421" i="4"/>
  <c r="H1421" i="4"/>
  <c r="I1421" i="4"/>
  <c r="J1405" i="4"/>
  <c r="H1405" i="4"/>
  <c r="K1405" i="4"/>
  <c r="I1405" i="4"/>
  <c r="K1389" i="4"/>
  <c r="J1389" i="4"/>
  <c r="H1389" i="4"/>
  <c r="I1389" i="4"/>
  <c r="J1373" i="4"/>
  <c r="K1373" i="4"/>
  <c r="H1373" i="4"/>
  <c r="K1365" i="4"/>
  <c r="J1365" i="4"/>
  <c r="I1365" i="4"/>
  <c r="H1365" i="4"/>
  <c r="K1349" i="4"/>
  <c r="J1349" i="4"/>
  <c r="H1349" i="4"/>
  <c r="K1333" i="4"/>
  <c r="J1333" i="4"/>
  <c r="H1333" i="4"/>
  <c r="I1333" i="4"/>
  <c r="K1325" i="4"/>
  <c r="J1325" i="4"/>
  <c r="H1325" i="4"/>
  <c r="I1325" i="4"/>
  <c r="J1309" i="4"/>
  <c r="K1309" i="4"/>
  <c r="H1309" i="4"/>
  <c r="K1301" i="4"/>
  <c r="J1301" i="4"/>
  <c r="I1301" i="4"/>
  <c r="H1301" i="4"/>
  <c r="K1285" i="4"/>
  <c r="J1285" i="4"/>
  <c r="H1285" i="4"/>
  <c r="I1285" i="4"/>
  <c r="J1269" i="4"/>
  <c r="H1269" i="4"/>
  <c r="I1269" i="4"/>
  <c r="K1269" i="4"/>
  <c r="J1253" i="4"/>
  <c r="H1253" i="4"/>
  <c r="K1253" i="4"/>
  <c r="I1253" i="4"/>
  <c r="K1237" i="4"/>
  <c r="J1237" i="4"/>
  <c r="I1237" i="4"/>
  <c r="H1237" i="4"/>
  <c r="K1229" i="4"/>
  <c r="J1229" i="4"/>
  <c r="H1229" i="4"/>
  <c r="K1213" i="4"/>
  <c r="J1213" i="4"/>
  <c r="H1213" i="4"/>
  <c r="K1205" i="4"/>
  <c r="J1205" i="4"/>
  <c r="H1205" i="4"/>
  <c r="I1205" i="4"/>
  <c r="K1189" i="4"/>
  <c r="J1189" i="4"/>
  <c r="H1189" i="4"/>
  <c r="I1189" i="4"/>
  <c r="J1173" i="4"/>
  <c r="K1173" i="4"/>
  <c r="I1173" i="4"/>
  <c r="H1173" i="4"/>
  <c r="K1165" i="4"/>
  <c r="J1165" i="4"/>
  <c r="H1165" i="4"/>
  <c r="K1149" i="4"/>
  <c r="J1149" i="4"/>
  <c r="H1149" i="4"/>
  <c r="I1149" i="4"/>
  <c r="K1133" i="4"/>
  <c r="J1133" i="4"/>
  <c r="H1133" i="4"/>
  <c r="I1133" i="4"/>
  <c r="J1117" i="4"/>
  <c r="K1117" i="4"/>
  <c r="H1117" i="4"/>
  <c r="I1117" i="4"/>
  <c r="J1101" i="4"/>
  <c r="H1101" i="4"/>
  <c r="I1101" i="4"/>
  <c r="K1101" i="4"/>
  <c r="J1093" i="4"/>
  <c r="H1093" i="4"/>
  <c r="K1093" i="4"/>
  <c r="K1077" i="4"/>
  <c r="J1077" i="4"/>
  <c r="H1077" i="4"/>
  <c r="K1061" i="4"/>
  <c r="J1061" i="4"/>
  <c r="H1061" i="4"/>
  <c r="J1045" i="4"/>
  <c r="I1045" i="4"/>
  <c r="H1045" i="4"/>
  <c r="K1029" i="4"/>
  <c r="J1029" i="4"/>
  <c r="H1029" i="4"/>
  <c r="J1013" i="4"/>
  <c r="H1013" i="4"/>
  <c r="K1013" i="4"/>
  <c r="I1013" i="4"/>
  <c r="K1005" i="4"/>
  <c r="J1005" i="4"/>
  <c r="H1005" i="4"/>
  <c r="I1005" i="4"/>
  <c r="K989" i="4"/>
  <c r="J989" i="4"/>
  <c r="H989" i="4"/>
  <c r="I989" i="4"/>
  <c r="J973" i="4"/>
  <c r="K973" i="4"/>
  <c r="H973" i="4"/>
  <c r="I973" i="4"/>
  <c r="K957" i="4"/>
  <c r="J957" i="4"/>
  <c r="H957" i="4"/>
  <c r="K941" i="4"/>
  <c r="J941" i="4"/>
  <c r="H941" i="4"/>
  <c r="K933" i="4"/>
  <c r="J933" i="4"/>
  <c r="H933" i="4"/>
  <c r="I933" i="4"/>
  <c r="K917" i="4"/>
  <c r="J917" i="4"/>
  <c r="I917" i="4"/>
  <c r="H917" i="4"/>
  <c r="K909" i="4"/>
  <c r="J909" i="4"/>
  <c r="H909" i="4"/>
  <c r="I909" i="4"/>
  <c r="K893" i="4"/>
  <c r="J893" i="4"/>
  <c r="H893" i="4"/>
  <c r="I893" i="4"/>
  <c r="K877" i="4"/>
  <c r="J877" i="4"/>
  <c r="H877" i="4"/>
  <c r="I877" i="4"/>
  <c r="K869" i="4"/>
  <c r="J869" i="4"/>
  <c r="I869" i="4"/>
  <c r="J853" i="4"/>
  <c r="K853" i="4"/>
  <c r="I853" i="4"/>
  <c r="H853" i="4"/>
  <c r="J837" i="4"/>
  <c r="K837" i="4"/>
  <c r="H837" i="4"/>
  <c r="K821" i="4"/>
  <c r="J821" i="4"/>
  <c r="I821" i="4"/>
  <c r="K813" i="4"/>
  <c r="J813" i="4"/>
  <c r="H813" i="4"/>
  <c r="K797" i="4"/>
  <c r="J797" i="4"/>
  <c r="H797" i="4"/>
  <c r="K781" i="4"/>
  <c r="J781" i="4"/>
  <c r="I781" i="4"/>
  <c r="K765" i="4"/>
  <c r="J765" i="4"/>
  <c r="H765" i="4"/>
  <c r="I765" i="4"/>
  <c r="K749" i="4"/>
  <c r="J749" i="4"/>
  <c r="H749" i="4"/>
  <c r="K733" i="4"/>
  <c r="J733" i="4"/>
  <c r="I733" i="4"/>
  <c r="H733" i="4"/>
  <c r="K717" i="4"/>
  <c r="J717" i="4"/>
  <c r="I717" i="4"/>
  <c r="K709" i="4"/>
  <c r="J709" i="4"/>
  <c r="I709" i="4"/>
  <c r="H709" i="4"/>
  <c r="K693" i="4"/>
  <c r="J693" i="4"/>
  <c r="H693" i="4"/>
  <c r="K677" i="4"/>
  <c r="J677" i="4"/>
  <c r="K661" i="4"/>
  <c r="J661" i="4"/>
  <c r="I661" i="4"/>
  <c r="H661" i="4"/>
  <c r="K645" i="4"/>
  <c r="J645" i="4"/>
  <c r="I645" i="4"/>
  <c r="K637" i="4"/>
  <c r="J637" i="4"/>
  <c r="I637" i="4"/>
  <c r="K613" i="4"/>
  <c r="J613" i="4"/>
  <c r="I613" i="4"/>
  <c r="K605" i="4"/>
  <c r="J605" i="4"/>
  <c r="I605" i="4"/>
  <c r="K589" i="4"/>
  <c r="J589" i="4"/>
  <c r="I589" i="4"/>
  <c r="H589" i="4"/>
  <c r="J573" i="4"/>
  <c r="K573" i="4"/>
  <c r="H573" i="4"/>
  <c r="J557" i="4"/>
  <c r="H557" i="4"/>
  <c r="K557" i="4"/>
  <c r="K541" i="4"/>
  <c r="J541" i="4"/>
  <c r="K525" i="4"/>
  <c r="J525" i="4"/>
  <c r="I525" i="4"/>
  <c r="H525" i="4"/>
  <c r="K517" i="4"/>
  <c r="J517" i="4"/>
  <c r="I517" i="4"/>
  <c r="K501" i="4"/>
  <c r="J501" i="4"/>
  <c r="I501" i="4"/>
  <c r="K485" i="4"/>
  <c r="J485" i="4"/>
  <c r="H485" i="4"/>
  <c r="I485" i="4"/>
  <c r="J477" i="4"/>
  <c r="K477" i="4"/>
  <c r="I477" i="4"/>
  <c r="K461" i="4"/>
  <c r="J461" i="4"/>
  <c r="I461" i="4"/>
  <c r="J445" i="4"/>
  <c r="K445" i="4"/>
  <c r="K429" i="4"/>
  <c r="J429" i="4"/>
  <c r="H429" i="4"/>
  <c r="I429" i="4"/>
  <c r="K421" i="4"/>
  <c r="J421" i="4"/>
  <c r="H421" i="4"/>
  <c r="K405" i="4"/>
  <c r="J405" i="4"/>
  <c r="I405" i="4"/>
  <c r="K389" i="4"/>
  <c r="J389" i="4"/>
  <c r="H389" i="4"/>
  <c r="I389" i="4"/>
  <c r="K373" i="4"/>
  <c r="J373" i="4"/>
  <c r="H373" i="4"/>
  <c r="I373" i="4"/>
  <c r="K357" i="4"/>
  <c r="J357" i="4"/>
  <c r="I357" i="4"/>
  <c r="K349" i="4"/>
  <c r="J349" i="4"/>
  <c r="H349" i="4"/>
  <c r="I349" i="4"/>
  <c r="K333" i="4"/>
  <c r="J333" i="4"/>
  <c r="I333" i="4"/>
  <c r="H333" i="4"/>
  <c r="K317" i="4"/>
  <c r="J317" i="4"/>
  <c r="H317" i="4"/>
  <c r="J309" i="4"/>
  <c r="K309" i="4"/>
  <c r="I309" i="4"/>
  <c r="H309" i="4"/>
  <c r="J293" i="4"/>
  <c r="K293" i="4"/>
  <c r="I293" i="4"/>
  <c r="H293" i="4"/>
  <c r="K277" i="4"/>
  <c r="J277" i="4"/>
  <c r="I277" i="4"/>
  <c r="K269" i="4"/>
  <c r="J269" i="4"/>
  <c r="I269" i="4"/>
  <c r="H269" i="4"/>
  <c r="K253" i="4"/>
  <c r="J253" i="4"/>
  <c r="H253" i="4"/>
  <c r="I253" i="4"/>
  <c r="K245" i="4"/>
  <c r="J245" i="4"/>
  <c r="I245" i="4"/>
  <c r="K229" i="4"/>
  <c r="J229" i="4"/>
  <c r="H229" i="4"/>
  <c r="K213" i="4"/>
  <c r="J213" i="4"/>
  <c r="I213" i="4"/>
  <c r="H213" i="4"/>
  <c r="K197" i="4"/>
  <c r="J197" i="4"/>
  <c r="I197" i="4"/>
  <c r="K189" i="4"/>
  <c r="J189" i="4"/>
  <c r="H189" i="4"/>
  <c r="K173" i="4"/>
  <c r="J173" i="4"/>
  <c r="H173" i="4"/>
  <c r="I173" i="4"/>
  <c r="J157" i="4"/>
  <c r="K157" i="4"/>
  <c r="I157" i="4"/>
  <c r="K141" i="4"/>
  <c r="J141" i="4"/>
  <c r="I141" i="4"/>
  <c r="K133" i="4"/>
  <c r="J133" i="4"/>
  <c r="I133" i="4"/>
  <c r="K117" i="4"/>
  <c r="J117" i="4"/>
  <c r="I117" i="4"/>
  <c r="H117" i="4"/>
  <c r="K101" i="4"/>
  <c r="J101" i="4"/>
  <c r="I101" i="4"/>
  <c r="K93" i="4"/>
  <c r="J93" i="4"/>
  <c r="I93" i="4"/>
  <c r="K77" i="4"/>
  <c r="I77" i="4"/>
  <c r="H77" i="4"/>
  <c r="J77" i="4"/>
  <c r="K61" i="4"/>
  <c r="J61" i="4"/>
  <c r="I61" i="4"/>
  <c r="K45" i="4"/>
  <c r="I45" i="4"/>
  <c r="J45" i="4"/>
  <c r="H45" i="4"/>
  <c r="K29" i="4"/>
  <c r="J29" i="4"/>
  <c r="I29" i="4"/>
  <c r="H29" i="4"/>
  <c r="H2" i="4"/>
  <c r="H2318" i="4"/>
  <c r="H2302" i="4"/>
  <c r="H2200" i="4"/>
  <c r="H2184" i="4"/>
  <c r="H2167" i="4"/>
  <c r="H2153" i="4"/>
  <c r="H2118" i="4"/>
  <c r="H2048" i="4"/>
  <c r="H2017" i="4"/>
  <c r="H2000" i="4"/>
  <c r="H1982" i="4"/>
  <c r="H1966" i="4"/>
  <c r="H1864" i="4"/>
  <c r="H1830" i="4"/>
  <c r="H1815" i="4"/>
  <c r="H1782" i="4"/>
  <c r="H1766" i="4"/>
  <c r="H1679" i="4"/>
  <c r="H1663" i="4"/>
  <c r="H1632" i="4"/>
  <c r="H1615" i="4"/>
  <c r="H1561" i="4"/>
  <c r="H1545" i="4"/>
  <c r="H1528" i="4"/>
  <c r="H1479" i="4"/>
  <c r="H1464" i="4"/>
  <c r="H1409" i="4"/>
  <c r="H1361" i="4"/>
  <c r="H1327" i="4"/>
  <c r="H1313" i="4"/>
  <c r="H1294" i="4"/>
  <c r="H1278" i="4"/>
  <c r="H1176" i="4"/>
  <c r="H1160" i="4"/>
  <c r="H1143" i="4"/>
  <c r="H1129" i="4"/>
  <c r="H1094" i="4"/>
  <c r="H1024" i="4"/>
  <c r="H993" i="4"/>
  <c r="H976" i="4"/>
  <c r="H958" i="4"/>
  <c r="H942" i="4"/>
  <c r="H856" i="4"/>
  <c r="H781" i="4"/>
  <c r="H757" i="4"/>
  <c r="H741" i="4"/>
  <c r="H717" i="4"/>
  <c r="H663" i="4"/>
  <c r="H645" i="4"/>
  <c r="H624" i="4"/>
  <c r="H606" i="4"/>
  <c r="H583" i="4"/>
  <c r="H565" i="4"/>
  <c r="H528" i="4"/>
  <c r="H512" i="4"/>
  <c r="H488" i="4"/>
  <c r="H471" i="4"/>
  <c r="H448" i="4"/>
  <c r="H433" i="4"/>
  <c r="H408" i="4"/>
  <c r="H393" i="4"/>
  <c r="H353" i="4"/>
  <c r="H313" i="4"/>
  <c r="H217" i="4"/>
  <c r="H197" i="4"/>
  <c r="H158" i="4"/>
  <c r="H142" i="4"/>
  <c r="H104" i="4"/>
  <c r="H88" i="4"/>
  <c r="H49" i="4"/>
  <c r="H32" i="4"/>
  <c r="H10" i="4"/>
  <c r="I2301" i="4"/>
  <c r="I2278" i="4"/>
  <c r="I2248" i="4"/>
  <c r="I2166" i="4"/>
  <c r="I2144" i="4"/>
  <c r="I2113" i="4"/>
  <c r="I2062" i="4"/>
  <c r="I2031" i="4"/>
  <c r="I2009" i="4"/>
  <c r="I1949" i="4"/>
  <c r="I1927" i="4"/>
  <c r="I1897" i="4"/>
  <c r="I1845" i="4"/>
  <c r="I1792" i="4"/>
  <c r="I1766" i="4"/>
  <c r="I1741" i="4"/>
  <c r="I1662" i="4"/>
  <c r="I1632" i="4"/>
  <c r="I1609" i="4"/>
  <c r="I1550" i="4"/>
  <c r="I1527" i="4"/>
  <c r="I1497" i="4"/>
  <c r="I1445" i="4"/>
  <c r="I1415" i="4"/>
  <c r="I1393" i="4"/>
  <c r="I1341" i="4"/>
  <c r="I1311" i="4"/>
  <c r="I1280" i="4"/>
  <c r="I1229" i="4"/>
  <c r="I1206" i="4"/>
  <c r="I1176" i="4"/>
  <c r="I1150" i="4"/>
  <c r="I1097" i="4"/>
  <c r="I1071" i="4"/>
  <c r="I1046" i="4"/>
  <c r="I1015" i="4"/>
  <c r="I993" i="4"/>
  <c r="I941" i="4"/>
  <c r="I910" i="4"/>
  <c r="I848" i="4"/>
  <c r="I813" i="4"/>
  <c r="I751" i="4"/>
  <c r="I718" i="4"/>
  <c r="I656" i="4"/>
  <c r="I630" i="4"/>
  <c r="I559" i="4"/>
  <c r="I535" i="4"/>
  <c r="I473" i="4"/>
  <c r="I438" i="4"/>
  <c r="I408" i="4"/>
  <c r="I376" i="4"/>
  <c r="I317" i="4"/>
  <c r="I285" i="4"/>
  <c r="I225" i="4"/>
  <c r="I190" i="4"/>
  <c r="I104" i="4"/>
  <c r="I72" i="4"/>
  <c r="J2325" i="4"/>
  <c r="J2270" i="4"/>
  <c r="J2104" i="4"/>
  <c r="J2062" i="4"/>
  <c r="J1967" i="4"/>
  <c r="J1944" i="4"/>
  <c r="J1904" i="4"/>
  <c r="J1872" i="4"/>
  <c r="J1809" i="4"/>
  <c r="J1721" i="4"/>
  <c r="J1688" i="4"/>
  <c r="J1607" i="4"/>
  <c r="J1486" i="4"/>
  <c r="J1430" i="4"/>
  <c r="J1393" i="4"/>
  <c r="J1287" i="4"/>
  <c r="J1193" i="4"/>
  <c r="J897" i="4"/>
  <c r="J800" i="4"/>
  <c r="J703" i="4"/>
  <c r="J591" i="4"/>
  <c r="J303" i="4"/>
  <c r="J190" i="4"/>
  <c r="J53" i="4"/>
  <c r="K2205" i="4"/>
  <c r="K1950" i="4"/>
  <c r="H2219" i="4"/>
  <c r="H2172" i="4"/>
  <c r="H2148" i="4"/>
  <c r="H1963" i="4"/>
  <c r="H1892" i="4"/>
  <c r="H1835" i="4"/>
  <c r="H1788" i="4"/>
  <c r="H1707" i="4"/>
  <c r="H1636" i="4"/>
  <c r="H1579" i="4"/>
  <c r="H1404" i="4"/>
  <c r="H1323" i="4"/>
  <c r="H1020" i="4"/>
  <c r="H604" i="4"/>
  <c r="I2259" i="4"/>
  <c r="I2107" i="4"/>
  <c r="I2059" i="4"/>
  <c r="I1707" i="4"/>
  <c r="I1507" i="4"/>
  <c r="I1340" i="4"/>
  <c r="I1187" i="4"/>
  <c r="I955" i="4"/>
  <c r="I435" i="4"/>
  <c r="I299" i="4"/>
  <c r="J2163" i="4"/>
  <c r="J1587" i="4"/>
  <c r="K2148" i="4"/>
  <c r="K1180" i="4"/>
  <c r="K14" i="4"/>
  <c r="I14" i="4"/>
  <c r="H14" i="4"/>
  <c r="J14" i="4"/>
  <c r="K2108" i="4"/>
  <c r="J2108" i="4"/>
  <c r="I2108" i="4"/>
  <c r="J2092" i="4"/>
  <c r="K2092" i="4"/>
  <c r="K2076" i="4"/>
  <c r="J2076" i="4"/>
  <c r="I2076" i="4"/>
  <c r="J2068" i="4"/>
  <c r="H2068" i="4"/>
  <c r="I2068" i="4"/>
  <c r="J2060" i="4"/>
  <c r="K2060" i="4"/>
  <c r="I2060" i="4"/>
  <c r="H2060" i="4"/>
  <c r="K2044" i="4"/>
  <c r="J2044" i="4"/>
  <c r="J2028" i="4"/>
  <c r="K2028" i="4"/>
  <c r="K2012" i="4"/>
  <c r="J2012" i="4"/>
  <c r="J1996" i="4"/>
  <c r="I1996" i="4"/>
  <c r="K1996" i="4"/>
  <c r="H1996" i="4"/>
  <c r="K1980" i="4"/>
  <c r="J1980" i="4"/>
  <c r="J1940" i="4"/>
  <c r="I1940" i="4"/>
  <c r="H1940" i="4"/>
  <c r="J1932" i="4"/>
  <c r="I1932" i="4"/>
  <c r="K1932" i="4"/>
  <c r="H1932" i="4"/>
  <c r="J1892" i="4"/>
  <c r="K1892" i="4"/>
  <c r="J1876" i="4"/>
  <c r="K1876" i="4"/>
  <c r="H1876" i="4"/>
  <c r="J1860" i="4"/>
  <c r="K1860" i="4"/>
  <c r="I1860" i="4"/>
  <c r="K1852" i="4"/>
  <c r="J1852" i="4"/>
  <c r="J1828" i="4"/>
  <c r="I1828" i="4"/>
  <c r="J1812" i="4"/>
  <c r="H1812" i="4"/>
  <c r="J1804" i="4"/>
  <c r="K1804" i="4"/>
  <c r="I1804" i="4"/>
  <c r="H1804" i="4"/>
  <c r="K1796" i="4"/>
  <c r="J1796" i="4"/>
  <c r="I1796" i="4"/>
  <c r="J1772" i="4"/>
  <c r="K1772" i="4"/>
  <c r="J1756" i="4"/>
  <c r="K1756" i="4"/>
  <c r="J1740" i="4"/>
  <c r="K1740" i="4"/>
  <c r="I1740" i="4"/>
  <c r="H1740" i="4"/>
  <c r="J1724" i="4"/>
  <c r="K1724" i="4"/>
  <c r="I1724" i="4"/>
  <c r="J1708" i="4"/>
  <c r="K1708" i="4"/>
  <c r="J1700" i="4"/>
  <c r="K1700" i="4"/>
  <c r="I1700" i="4"/>
  <c r="J1684" i="4"/>
  <c r="H1684" i="4"/>
  <c r="J1668" i="4"/>
  <c r="K1668" i="4"/>
  <c r="J1660" i="4"/>
  <c r="K1660" i="4"/>
  <c r="I1660" i="4"/>
  <c r="J1644" i="4"/>
  <c r="K1644" i="4"/>
  <c r="J1628" i="4"/>
  <c r="K1628" i="4"/>
  <c r="I1628" i="4"/>
  <c r="K1612" i="4"/>
  <c r="J1612" i="4"/>
  <c r="I1612" i="4"/>
  <c r="H1612" i="4"/>
  <c r="J1596" i="4"/>
  <c r="K1596" i="4"/>
  <c r="I1596" i="4"/>
  <c r="K1580" i="4"/>
  <c r="J1580" i="4"/>
  <c r="K1572" i="4"/>
  <c r="J1572" i="4"/>
  <c r="J1556" i="4"/>
  <c r="K1556" i="4"/>
  <c r="H1556" i="4"/>
  <c r="I1556" i="4"/>
  <c r="K1540" i="4"/>
  <c r="J1540" i="4"/>
  <c r="J1524" i="4"/>
  <c r="I1524" i="4"/>
  <c r="K1524" i="4"/>
  <c r="K1508" i="4"/>
  <c r="J1508" i="4"/>
  <c r="J1492" i="4"/>
  <c r="K1492" i="4"/>
  <c r="H1492" i="4"/>
  <c r="I1492" i="4"/>
  <c r="J1476" i="4"/>
  <c r="K1476" i="4"/>
  <c r="J1468" i="4"/>
  <c r="K1468" i="4"/>
  <c r="J1428" i="4"/>
  <c r="I1428" i="4"/>
  <c r="H1428" i="4"/>
  <c r="K1428" i="4"/>
  <c r="J1412" i="4"/>
  <c r="K1412" i="4"/>
  <c r="K1396" i="4"/>
  <c r="J1396" i="4"/>
  <c r="K1388" i="4"/>
  <c r="J1388" i="4"/>
  <c r="I1388" i="4"/>
  <c r="K1372" i="4"/>
  <c r="J1372" i="4"/>
  <c r="K1356" i="4"/>
  <c r="J1356" i="4"/>
  <c r="I1356" i="4"/>
  <c r="H1356" i="4"/>
  <c r="K1348" i="4"/>
  <c r="J1348" i="4"/>
  <c r="I1348" i="4"/>
  <c r="K1332" i="4"/>
  <c r="J1332" i="4"/>
  <c r="K1316" i="4"/>
  <c r="J1316" i="4"/>
  <c r="I1316" i="4"/>
  <c r="K1300" i="4"/>
  <c r="J1300" i="4"/>
  <c r="H1300" i="4"/>
  <c r="K1292" i="4"/>
  <c r="J1292" i="4"/>
  <c r="I1292" i="4"/>
  <c r="H1292" i="4"/>
  <c r="K1276" i="4"/>
  <c r="J1276" i="4"/>
  <c r="K1260" i="4"/>
  <c r="J1260" i="4"/>
  <c r="K1244" i="4"/>
  <c r="J1244" i="4"/>
  <c r="J1228" i="4"/>
  <c r="K1228" i="4"/>
  <c r="I1228" i="4"/>
  <c r="H1228" i="4"/>
  <c r="K1212" i="4"/>
  <c r="J1212" i="4"/>
  <c r="I1212" i="4"/>
  <c r="K1204" i="4"/>
  <c r="J1204" i="4"/>
  <c r="K1188" i="4"/>
  <c r="J1188" i="4"/>
  <c r="I1188" i="4"/>
  <c r="J1172" i="4"/>
  <c r="H1172" i="4"/>
  <c r="J1156" i="4"/>
  <c r="K1156" i="4"/>
  <c r="K1140" i="4"/>
  <c r="J1140" i="4"/>
  <c r="J1132" i="4"/>
  <c r="K1116" i="4"/>
  <c r="J1116" i="4"/>
  <c r="I1116" i="4"/>
  <c r="K1092" i="4"/>
  <c r="J1092" i="4"/>
  <c r="K1076" i="4"/>
  <c r="J1076" i="4"/>
  <c r="I1076" i="4"/>
  <c r="J1060" i="4"/>
  <c r="K1060" i="4"/>
  <c r="K1044" i="4"/>
  <c r="J1044" i="4"/>
  <c r="H1044" i="4"/>
  <c r="I1044" i="4"/>
  <c r="K1028" i="4"/>
  <c r="J1028" i="4"/>
  <c r="K1012" i="4"/>
  <c r="J1012" i="4"/>
  <c r="I1012" i="4"/>
  <c r="J996" i="4"/>
  <c r="K996" i="4"/>
  <c r="K988" i="4"/>
  <c r="J988" i="4"/>
  <c r="J972" i="4"/>
  <c r="K972" i="4"/>
  <c r="I972" i="4"/>
  <c r="H972" i="4"/>
  <c r="K948" i="4"/>
  <c r="J948" i="4"/>
  <c r="I948" i="4"/>
  <c r="K932" i="4"/>
  <c r="J932" i="4"/>
  <c r="K916" i="4"/>
  <c r="J916" i="4"/>
  <c r="H916" i="4"/>
  <c r="I916" i="4"/>
  <c r="J900" i="4"/>
  <c r="K900" i="4"/>
  <c r="I900" i="4"/>
  <c r="K884" i="4"/>
  <c r="J884" i="4"/>
  <c r="J868" i="4"/>
  <c r="H868" i="4"/>
  <c r="I868" i="4"/>
  <c r="K852" i="4"/>
  <c r="J852" i="4"/>
  <c r="K828" i="4"/>
  <c r="J828" i="4"/>
  <c r="H828" i="4"/>
  <c r="J812" i="4"/>
  <c r="K812" i="4"/>
  <c r="J804" i="4"/>
  <c r="K804" i="4"/>
  <c r="H804" i="4"/>
  <c r="K788" i="4"/>
  <c r="J788" i="4"/>
  <c r="H788" i="4"/>
  <c r="K772" i="4"/>
  <c r="J772" i="4"/>
  <c r="I772" i="4"/>
  <c r="K756" i="4"/>
  <c r="J756" i="4"/>
  <c r="H756" i="4"/>
  <c r="K740" i="4"/>
  <c r="J740" i="4"/>
  <c r="H740" i="4"/>
  <c r="K724" i="4"/>
  <c r="J724" i="4"/>
  <c r="H724" i="4"/>
  <c r="K716" i="4"/>
  <c r="J716" i="4"/>
  <c r="I716" i="4"/>
  <c r="K700" i="4"/>
  <c r="J700" i="4"/>
  <c r="I700" i="4"/>
  <c r="J684" i="4"/>
  <c r="I684" i="4"/>
  <c r="K684" i="4"/>
  <c r="K668" i="4"/>
  <c r="J668" i="4"/>
  <c r="K652" i="4"/>
  <c r="J652" i="4"/>
  <c r="I652" i="4"/>
  <c r="H652" i="4"/>
  <c r="K644" i="4"/>
  <c r="J644" i="4"/>
  <c r="I644" i="4"/>
  <c r="K628" i="4"/>
  <c r="J628" i="4"/>
  <c r="K612" i="4"/>
  <c r="J612" i="4"/>
  <c r="H612" i="4"/>
  <c r="I612" i="4"/>
  <c r="K596" i="4"/>
  <c r="J596" i="4"/>
  <c r="K580" i="4"/>
  <c r="J580" i="4"/>
  <c r="I580" i="4"/>
  <c r="K564" i="4"/>
  <c r="J564" i="4"/>
  <c r="I564" i="4"/>
  <c r="K548" i="4"/>
  <c r="J548" i="4"/>
  <c r="H548" i="4"/>
  <c r="K532" i="4"/>
  <c r="J532" i="4"/>
  <c r="K516" i="4"/>
  <c r="J516" i="4"/>
  <c r="I516" i="4"/>
  <c r="H516" i="4"/>
  <c r="K500" i="4"/>
  <c r="J500" i="4"/>
  <c r="K484" i="4"/>
  <c r="J484" i="4"/>
  <c r="H484" i="4"/>
  <c r="K468" i="4"/>
  <c r="J468" i="4"/>
  <c r="K452" i="4"/>
  <c r="J452" i="4"/>
  <c r="I452" i="4"/>
  <c r="H452" i="4"/>
  <c r="K444" i="4"/>
  <c r="J444" i="4"/>
  <c r="I444" i="4"/>
  <c r="K428" i="4"/>
  <c r="J428" i="4"/>
  <c r="I428" i="4"/>
  <c r="K412" i="4"/>
  <c r="J412" i="4"/>
  <c r="H412" i="4"/>
  <c r="K404" i="4"/>
  <c r="J404" i="4"/>
  <c r="I404" i="4"/>
  <c r="K388" i="4"/>
  <c r="J388" i="4"/>
  <c r="I388" i="4"/>
  <c r="K372" i="4"/>
  <c r="J372" i="4"/>
  <c r="K356" i="4"/>
  <c r="J356" i="4"/>
  <c r="H356" i="4"/>
  <c r="I356" i="4"/>
  <c r="K340" i="4"/>
  <c r="J340" i="4"/>
  <c r="K324" i="4"/>
  <c r="J324" i="4"/>
  <c r="I324" i="4"/>
  <c r="K308" i="4"/>
  <c r="J308" i="4"/>
  <c r="I308" i="4"/>
  <c r="K284" i="4"/>
  <c r="J284" i="4"/>
  <c r="I284" i="4"/>
  <c r="K268" i="4"/>
  <c r="J268" i="4"/>
  <c r="I268" i="4"/>
  <c r="K252" i="4"/>
  <c r="J252" i="4"/>
  <c r="K244" i="4"/>
  <c r="J244" i="4"/>
  <c r="H244" i="4"/>
  <c r="K220" i="4"/>
  <c r="J220" i="4"/>
  <c r="I220" i="4"/>
  <c r="K204" i="4"/>
  <c r="J204" i="4"/>
  <c r="I204" i="4"/>
  <c r="K188" i="4"/>
  <c r="J188" i="4"/>
  <c r="I188" i="4"/>
  <c r="K172" i="4"/>
  <c r="J172" i="4"/>
  <c r="I172" i="4"/>
  <c r="K156" i="4"/>
  <c r="J156" i="4"/>
  <c r="K140" i="4"/>
  <c r="J140" i="4"/>
  <c r="I140" i="4"/>
  <c r="H140" i="4"/>
  <c r="K124" i="4"/>
  <c r="J124" i="4"/>
  <c r="I124" i="4"/>
  <c r="K108" i="4"/>
  <c r="J108" i="4"/>
  <c r="I108" i="4"/>
  <c r="H108" i="4"/>
  <c r="K92" i="4"/>
  <c r="J92" i="4"/>
  <c r="K76" i="4"/>
  <c r="J76" i="4"/>
  <c r="I76" i="4"/>
  <c r="H76" i="4"/>
  <c r="K60" i="4"/>
  <c r="J60" i="4"/>
  <c r="K36" i="4"/>
  <c r="I36" i="4"/>
  <c r="H36" i="4"/>
  <c r="K20" i="4"/>
  <c r="J20" i="4"/>
  <c r="H2315" i="4"/>
  <c r="K2315" i="4"/>
  <c r="K2299" i="4"/>
  <c r="I2299" i="4"/>
  <c r="J2275" i="4"/>
  <c r="I2275" i="4"/>
  <c r="J2243" i="4"/>
  <c r="I2243" i="4"/>
  <c r="K2243" i="4"/>
  <c r="H2243" i="4"/>
  <c r="K2211" i="4"/>
  <c r="J2211" i="4"/>
  <c r="K2203" i="4"/>
  <c r="J2203" i="4"/>
  <c r="I2203" i="4"/>
  <c r="H2187" i="4"/>
  <c r="K2187" i="4"/>
  <c r="K2171" i="4"/>
  <c r="J2171" i="4"/>
  <c r="I2171" i="4"/>
  <c r="K2139" i="4"/>
  <c r="J2139" i="4"/>
  <c r="I2139" i="4"/>
  <c r="K2123" i="4"/>
  <c r="H2123" i="4"/>
  <c r="K2115" i="4"/>
  <c r="J2115" i="4"/>
  <c r="I2115" i="4"/>
  <c r="H2115" i="4"/>
  <c r="K2099" i="4"/>
  <c r="J2099" i="4"/>
  <c r="I2099" i="4"/>
  <c r="J2091" i="4"/>
  <c r="K2091" i="4"/>
  <c r="K2083" i="4"/>
  <c r="J2083" i="4"/>
  <c r="K2067" i="4"/>
  <c r="J2067" i="4"/>
  <c r="I2067" i="4"/>
  <c r="J2051" i="4"/>
  <c r="I2051" i="4"/>
  <c r="H2051" i="4"/>
  <c r="K2035" i="4"/>
  <c r="J2035" i="4"/>
  <c r="I2035" i="4"/>
  <c r="K2027" i="4"/>
  <c r="I2027" i="4"/>
  <c r="K2019" i="4"/>
  <c r="J2019" i="4"/>
  <c r="K2003" i="4"/>
  <c r="J2003" i="4"/>
  <c r="I2003" i="4"/>
  <c r="K1995" i="4"/>
  <c r="J1995" i="4"/>
  <c r="H1995" i="4"/>
  <c r="I1995" i="4"/>
  <c r="J1987" i="4"/>
  <c r="K1987" i="4"/>
  <c r="I1987" i="4"/>
  <c r="H1987" i="4"/>
  <c r="K1971" i="4"/>
  <c r="J1971" i="4"/>
  <c r="K1955" i="4"/>
  <c r="J1955" i="4"/>
  <c r="J1939" i="4"/>
  <c r="K1939" i="4"/>
  <c r="K1899" i="4"/>
  <c r="J1899" i="4"/>
  <c r="I1899" i="4"/>
  <c r="K1891" i="4"/>
  <c r="J1891" i="4"/>
  <c r="I1891" i="4"/>
  <c r="J1867" i="4"/>
  <c r="I1867" i="4"/>
  <c r="H1867" i="4"/>
  <c r="K1867" i="4"/>
  <c r="K1851" i="4"/>
  <c r="J1851" i="4"/>
  <c r="K1843" i="4"/>
  <c r="J1843" i="4"/>
  <c r="J1803" i="4"/>
  <c r="K1803" i="4"/>
  <c r="H1803" i="4"/>
  <c r="K1787" i="4"/>
  <c r="I1787" i="4"/>
  <c r="K1779" i="4"/>
  <c r="J1779" i="4"/>
  <c r="K1763" i="4"/>
  <c r="I1763" i="4"/>
  <c r="J1747" i="4"/>
  <c r="K1747" i="4"/>
  <c r="K1723" i="4"/>
  <c r="J1723" i="4"/>
  <c r="I1723" i="4"/>
  <c r="K1691" i="4"/>
  <c r="J1691" i="4"/>
  <c r="I1691" i="4"/>
  <c r="K1675" i="4"/>
  <c r="H1675" i="4"/>
  <c r="J1675" i="4"/>
  <c r="K1659" i="4"/>
  <c r="I1659" i="4"/>
  <c r="K1627" i="4"/>
  <c r="J1627" i="4"/>
  <c r="I1627" i="4"/>
  <c r="K1611" i="4"/>
  <c r="H1611" i="4"/>
  <c r="J1611" i="4"/>
  <c r="K1595" i="4"/>
  <c r="J1595" i="4"/>
  <c r="K1571" i="4"/>
  <c r="J1571" i="4"/>
  <c r="K1555" i="4"/>
  <c r="I1555" i="4"/>
  <c r="J1555" i="4"/>
  <c r="K1539" i="4"/>
  <c r="J1539" i="4"/>
  <c r="I1539" i="4"/>
  <c r="H1539" i="4"/>
  <c r="K1523" i="4"/>
  <c r="I1523" i="4"/>
  <c r="K1491" i="4"/>
  <c r="J1491" i="4"/>
  <c r="I1491" i="4"/>
  <c r="K1475" i="4"/>
  <c r="I1475" i="4"/>
  <c r="J1475" i="4"/>
  <c r="H1475" i="4"/>
  <c r="K1459" i="4"/>
  <c r="J1459" i="4"/>
  <c r="K1419" i="4"/>
  <c r="J1419" i="4"/>
  <c r="H1419" i="4"/>
  <c r="I1419" i="4"/>
  <c r="K1379" i="4"/>
  <c r="J1379" i="4"/>
  <c r="I1379" i="4"/>
  <c r="K1363" i="4"/>
  <c r="J1363" i="4"/>
  <c r="K1347" i="4"/>
  <c r="I1347" i="4"/>
  <c r="J1347" i="4"/>
  <c r="H1347" i="4"/>
  <c r="K1315" i="4"/>
  <c r="J1315" i="4"/>
  <c r="I1315" i="4"/>
  <c r="K1283" i="4"/>
  <c r="J1283" i="4"/>
  <c r="I1283" i="4"/>
  <c r="H1283" i="4"/>
  <c r="K1259" i="4"/>
  <c r="J1259" i="4"/>
  <c r="K1219" i="4"/>
  <c r="I1219" i="4"/>
  <c r="J1219" i="4"/>
  <c r="H1219" i="4"/>
  <c r="K1203" i="4"/>
  <c r="J1203" i="4"/>
  <c r="K1195" i="4"/>
  <c r="J1195" i="4"/>
  <c r="K1179" i="4"/>
  <c r="J1179" i="4"/>
  <c r="I1179" i="4"/>
  <c r="I1155" i="4"/>
  <c r="H1155" i="4"/>
  <c r="K1139" i="4"/>
  <c r="I1139" i="4"/>
  <c r="K1123" i="4"/>
  <c r="J1123" i="4"/>
  <c r="K1107" i="4"/>
  <c r="J1107" i="4"/>
  <c r="I1107" i="4"/>
  <c r="K1099" i="4"/>
  <c r="H1099" i="4"/>
  <c r="J1099" i="4"/>
  <c r="K1091" i="4"/>
  <c r="I1091" i="4"/>
  <c r="H1091" i="4"/>
  <c r="K1075" i="4"/>
  <c r="I1075" i="4"/>
  <c r="K1059" i="4"/>
  <c r="J1059" i="4"/>
  <c r="K1043" i="4"/>
  <c r="J1043" i="4"/>
  <c r="I1043" i="4"/>
  <c r="J1027" i="4"/>
  <c r="I1027" i="4"/>
  <c r="H1027" i="4"/>
  <c r="K1019" i="4"/>
  <c r="J1019" i="4"/>
  <c r="K1003" i="4"/>
  <c r="J1003" i="4"/>
  <c r="I1003" i="4"/>
  <c r="J987" i="4"/>
  <c r="K987" i="4"/>
  <c r="K971" i="4"/>
  <c r="H971" i="4"/>
  <c r="I971" i="4"/>
  <c r="K939" i="4"/>
  <c r="J939" i="4"/>
  <c r="I939" i="4"/>
  <c r="K931" i="4"/>
  <c r="J931" i="4"/>
  <c r="K915" i="4"/>
  <c r="I915" i="4"/>
  <c r="J899" i="4"/>
  <c r="I899" i="4"/>
  <c r="H899" i="4"/>
  <c r="K899" i="4"/>
  <c r="J883" i="4"/>
  <c r="K883" i="4"/>
  <c r="I883" i="4"/>
  <c r="K867" i="4"/>
  <c r="H867" i="4"/>
  <c r="I867" i="4"/>
  <c r="J867" i="4"/>
  <c r="K851" i="4"/>
  <c r="H851" i="4"/>
  <c r="J851" i="4"/>
  <c r="H835" i="4"/>
  <c r="I835" i="4"/>
  <c r="K819" i="4"/>
  <c r="H819" i="4"/>
  <c r="J819" i="4"/>
  <c r="I819" i="4"/>
  <c r="K803" i="4"/>
  <c r="H803" i="4"/>
  <c r="K787" i="4"/>
  <c r="H787" i="4"/>
  <c r="J787" i="4"/>
  <c r="K771" i="4"/>
  <c r="J771" i="4"/>
  <c r="H771" i="4"/>
  <c r="I771" i="4"/>
  <c r="K763" i="4"/>
  <c r="H763" i="4"/>
  <c r="I763" i="4"/>
  <c r="J763" i="4"/>
  <c r="H739" i="4"/>
  <c r="J739" i="4"/>
  <c r="K731" i="4"/>
  <c r="H731" i="4"/>
  <c r="K707" i="4"/>
  <c r="H707" i="4"/>
  <c r="J707" i="4"/>
  <c r="I707" i="4"/>
  <c r="K691" i="4"/>
  <c r="H691" i="4"/>
  <c r="J691" i="4"/>
  <c r="K683" i="4"/>
  <c r="H683" i="4"/>
  <c r="J683" i="4"/>
  <c r="K667" i="4"/>
  <c r="H667" i="4"/>
  <c r="J667" i="4"/>
  <c r="K651" i="4"/>
  <c r="H651" i="4"/>
  <c r="K635" i="4"/>
  <c r="H635" i="4"/>
  <c r="I635" i="4"/>
  <c r="K619" i="4"/>
  <c r="H619" i="4"/>
  <c r="J619" i="4"/>
  <c r="K603" i="4"/>
  <c r="H603" i="4"/>
  <c r="K587" i="4"/>
  <c r="H587" i="4"/>
  <c r="J587" i="4"/>
  <c r="I587" i="4"/>
  <c r="K571" i="4"/>
  <c r="H571" i="4"/>
  <c r="I571" i="4"/>
  <c r="J571" i="4"/>
  <c r="K555" i="4"/>
  <c r="H555" i="4"/>
  <c r="J555" i="4"/>
  <c r="K539" i="4"/>
  <c r="H539" i="4"/>
  <c r="J539" i="4"/>
  <c r="I539" i="4"/>
  <c r="K523" i="4"/>
  <c r="H523" i="4"/>
  <c r="K507" i="4"/>
  <c r="H507" i="4"/>
  <c r="I507" i="4"/>
  <c r="K491" i="4"/>
  <c r="J491" i="4"/>
  <c r="H491" i="4"/>
  <c r="I491" i="4"/>
  <c r="K475" i="4"/>
  <c r="H475" i="4"/>
  <c r="J475" i="4"/>
  <c r="K459" i="4"/>
  <c r="H459" i="4"/>
  <c r="K443" i="4"/>
  <c r="J443" i="4"/>
  <c r="H443" i="4"/>
  <c r="I443" i="4"/>
  <c r="K427" i="4"/>
  <c r="H427" i="4"/>
  <c r="K411" i="4"/>
  <c r="H411" i="4"/>
  <c r="K395" i="4"/>
  <c r="H395" i="4"/>
  <c r="J395" i="4"/>
  <c r="K379" i="4"/>
  <c r="H379" i="4"/>
  <c r="I379" i="4"/>
  <c r="K363" i="4"/>
  <c r="H363" i="4"/>
  <c r="J363" i="4"/>
  <c r="K347" i="4"/>
  <c r="H347" i="4"/>
  <c r="J347" i="4"/>
  <c r="K331" i="4"/>
  <c r="H331" i="4"/>
  <c r="J331" i="4"/>
  <c r="I331" i="4"/>
  <c r="K315" i="4"/>
  <c r="H315" i="4"/>
  <c r="I315" i="4"/>
  <c r="K291" i="4"/>
  <c r="H291" i="4"/>
  <c r="K275" i="4"/>
  <c r="H275" i="4"/>
  <c r="J275" i="4"/>
  <c r="K267" i="4"/>
  <c r="H267" i="4"/>
  <c r="J267" i="4"/>
  <c r="K251" i="4"/>
  <c r="H251" i="4"/>
  <c r="J251" i="4"/>
  <c r="I251" i="4"/>
  <c r="K235" i="4"/>
  <c r="J235" i="4"/>
  <c r="H235" i="4"/>
  <c r="I235" i="4"/>
  <c r="K219" i="4"/>
  <c r="H219" i="4"/>
  <c r="J219" i="4"/>
  <c r="K203" i="4"/>
  <c r="H203" i="4"/>
  <c r="K195" i="4"/>
  <c r="H195" i="4"/>
  <c r="J195" i="4"/>
  <c r="I195" i="4"/>
  <c r="K179" i="4"/>
  <c r="H179" i="4"/>
  <c r="J179" i="4"/>
  <c r="K163" i="4"/>
  <c r="H163" i="4"/>
  <c r="I163" i="4"/>
  <c r="K155" i="4"/>
  <c r="H155" i="4"/>
  <c r="J155" i="4"/>
  <c r="K139" i="4"/>
  <c r="H139" i="4"/>
  <c r="J139" i="4"/>
  <c r="I139" i="4"/>
  <c r="K123" i="4"/>
  <c r="H123" i="4"/>
  <c r="J123" i="4"/>
  <c r="I123" i="4"/>
  <c r="K107" i="4"/>
  <c r="H107" i="4"/>
  <c r="I107" i="4"/>
  <c r="K91" i="4"/>
  <c r="I91" i="4"/>
  <c r="H91" i="4"/>
  <c r="K75" i="4"/>
  <c r="H75" i="4"/>
  <c r="J75" i="4"/>
  <c r="K59" i="4"/>
  <c r="H59" i="4"/>
  <c r="J59" i="4"/>
  <c r="K43" i="4"/>
  <c r="H43" i="4"/>
  <c r="J43" i="4"/>
  <c r="K27" i="4"/>
  <c r="I27" i="4"/>
  <c r="H27" i="4"/>
  <c r="J27" i="4"/>
  <c r="H2299" i="4"/>
  <c r="H2275" i="4"/>
  <c r="H2171" i="4"/>
  <c r="H2076" i="4"/>
  <c r="H2019" i="4"/>
  <c r="H1915" i="4"/>
  <c r="H1891" i="4"/>
  <c r="H1787" i="4"/>
  <c r="H1763" i="4"/>
  <c r="H1659" i="4"/>
  <c r="H1635" i="4"/>
  <c r="H1436" i="4"/>
  <c r="H1379" i="4"/>
  <c r="H1123" i="4"/>
  <c r="H1019" i="4"/>
  <c r="H668" i="4"/>
  <c r="H428" i="4"/>
  <c r="H308" i="4"/>
  <c r="H188" i="4"/>
  <c r="I2123" i="4"/>
  <c r="I2091" i="4"/>
  <c r="I1971" i="4"/>
  <c r="I1956" i="4"/>
  <c r="I1924" i="4"/>
  <c r="I1803" i="4"/>
  <c r="I1756" i="4"/>
  <c r="I1571" i="4"/>
  <c r="I1236" i="4"/>
  <c r="I1204" i="4"/>
  <c r="I1019" i="4"/>
  <c r="I724" i="4"/>
  <c r="I683" i="4"/>
  <c r="I628" i="4"/>
  <c r="I411" i="4"/>
  <c r="I275" i="4"/>
  <c r="I179" i="4"/>
  <c r="I156" i="4"/>
  <c r="I60" i="4"/>
  <c r="J2219" i="4"/>
  <c r="J2027" i="4"/>
  <c r="J1915" i="4"/>
  <c r="J1819" i="4"/>
  <c r="J1091" i="4"/>
  <c r="J603" i="4"/>
  <c r="K2052" i="4"/>
  <c r="K1924" i="4"/>
  <c r="K1340" i="4"/>
  <c r="K1172" i="4"/>
  <c r="K955" i="4"/>
  <c r="K6" i="4"/>
  <c r="J6" i="4"/>
  <c r="K2332" i="4"/>
  <c r="J2332" i="4"/>
  <c r="J2324" i="4"/>
  <c r="K2324" i="4"/>
  <c r="H2324" i="4"/>
  <c r="J2316" i="4"/>
  <c r="K2316" i="4"/>
  <c r="I2316" i="4"/>
  <c r="H2316" i="4"/>
  <c r="J2308" i="4"/>
  <c r="K2308" i="4"/>
  <c r="I2308" i="4"/>
  <c r="K2300" i="4"/>
  <c r="J2300" i="4"/>
  <c r="J2292" i="4"/>
  <c r="K2292" i="4"/>
  <c r="J2284" i="4"/>
  <c r="K2284" i="4"/>
  <c r="J2276" i="4"/>
  <c r="K2276" i="4"/>
  <c r="I2276" i="4"/>
  <c r="K2268" i="4"/>
  <c r="J2268" i="4"/>
  <c r="J2260" i="4"/>
  <c r="H2260" i="4"/>
  <c r="J2252" i="4"/>
  <c r="I2252" i="4"/>
  <c r="K2252" i="4"/>
  <c r="H2252" i="4"/>
  <c r="J2244" i="4"/>
  <c r="K2244" i="4"/>
  <c r="I2244" i="4"/>
  <c r="K2236" i="4"/>
  <c r="J2236" i="4"/>
  <c r="I2236" i="4"/>
  <c r="J2228" i="4"/>
  <c r="K2228" i="4"/>
  <c r="J2220" i="4"/>
  <c r="K2220" i="4"/>
  <c r="J2212" i="4"/>
  <c r="K2212" i="4"/>
  <c r="I2212" i="4"/>
  <c r="K2204" i="4"/>
  <c r="J2204" i="4"/>
  <c r="I2204" i="4"/>
  <c r="J2196" i="4"/>
  <c r="K2196" i="4"/>
  <c r="H2196" i="4"/>
  <c r="J2188" i="4"/>
  <c r="I2188" i="4"/>
  <c r="H2188" i="4"/>
  <c r="J2180" i="4"/>
  <c r="K2180" i="4"/>
  <c r="K2172" i="4"/>
  <c r="J2172" i="4"/>
  <c r="I2172" i="4"/>
  <c r="J2164" i="4"/>
  <c r="K2164" i="4"/>
  <c r="J2156" i="4"/>
  <c r="K2156" i="4"/>
  <c r="K2140" i="4"/>
  <c r="J2140" i="4"/>
  <c r="I2140" i="4"/>
  <c r="J2132" i="4"/>
  <c r="K2132" i="4"/>
  <c r="H2132" i="4"/>
  <c r="J2124" i="4"/>
  <c r="I2124" i="4"/>
  <c r="K2124" i="4"/>
  <c r="H2124" i="4"/>
  <c r="J2116" i="4"/>
  <c r="K2116" i="4"/>
  <c r="J2100" i="4"/>
  <c r="K2100" i="4"/>
  <c r="I2100" i="4"/>
  <c r="J2084" i="4"/>
  <c r="K2084" i="4"/>
  <c r="J2036" i="4"/>
  <c r="I2036" i="4"/>
  <c r="J2020" i="4"/>
  <c r="K2020" i="4"/>
  <c r="J2004" i="4"/>
  <c r="H2004" i="4"/>
  <c r="I2004" i="4"/>
  <c r="J1988" i="4"/>
  <c r="K1988" i="4"/>
  <c r="J1972" i="4"/>
  <c r="K1972" i="4"/>
  <c r="I1972" i="4"/>
  <c r="J1964" i="4"/>
  <c r="I1964" i="4"/>
  <c r="K1948" i="4"/>
  <c r="J1948" i="4"/>
  <c r="K1916" i="4"/>
  <c r="J1916" i="4"/>
  <c r="J1900" i="4"/>
  <c r="K1900" i="4"/>
  <c r="I1900" i="4"/>
  <c r="K1884" i="4"/>
  <c r="J1884" i="4"/>
  <c r="J1868" i="4"/>
  <c r="K1868" i="4"/>
  <c r="I1868" i="4"/>
  <c r="H1868" i="4"/>
  <c r="J1844" i="4"/>
  <c r="K1844" i="4"/>
  <c r="J1836" i="4"/>
  <c r="K1836" i="4"/>
  <c r="I1836" i="4"/>
  <c r="K1820" i="4"/>
  <c r="J1820" i="4"/>
  <c r="J1764" i="4"/>
  <c r="K1764" i="4"/>
  <c r="I1764" i="4"/>
  <c r="J1748" i="4"/>
  <c r="K1748" i="4"/>
  <c r="H1748" i="4"/>
  <c r="J1732" i="4"/>
  <c r="I1732" i="4"/>
  <c r="J1716" i="4"/>
  <c r="K1716" i="4"/>
  <c r="J1692" i="4"/>
  <c r="K1692" i="4"/>
  <c r="I1692" i="4"/>
  <c r="J1676" i="4"/>
  <c r="K1676" i="4"/>
  <c r="I1676" i="4"/>
  <c r="H1676" i="4"/>
  <c r="J1652" i="4"/>
  <c r="K1652" i="4"/>
  <c r="J1636" i="4"/>
  <c r="K1636" i="4"/>
  <c r="J1620" i="4"/>
  <c r="H1620" i="4"/>
  <c r="J1604" i="4"/>
  <c r="K1604" i="4"/>
  <c r="J1588" i="4"/>
  <c r="K1588" i="4"/>
  <c r="I1588" i="4"/>
  <c r="J1564" i="4"/>
  <c r="K1564" i="4"/>
  <c r="I1564" i="4"/>
  <c r="J1548" i="4"/>
  <c r="I1548" i="4"/>
  <c r="H1548" i="4"/>
  <c r="J1532" i="4"/>
  <c r="K1532" i="4"/>
  <c r="K1516" i="4"/>
  <c r="J1516" i="4"/>
  <c r="K1500" i="4"/>
  <c r="J1500" i="4"/>
  <c r="K1484" i="4"/>
  <c r="J1484" i="4"/>
  <c r="I1484" i="4"/>
  <c r="H1484" i="4"/>
  <c r="J1460" i="4"/>
  <c r="K1460" i="4"/>
  <c r="I1460" i="4"/>
  <c r="K1452" i="4"/>
  <c r="J1452" i="4"/>
  <c r="I1452" i="4"/>
  <c r="K1436" i="4"/>
  <c r="J1436" i="4"/>
  <c r="J1420" i="4"/>
  <c r="K1420" i="4"/>
  <c r="I1420" i="4"/>
  <c r="H1420" i="4"/>
  <c r="J1404" i="4"/>
  <c r="K1404" i="4"/>
  <c r="K1380" i="4"/>
  <c r="J1380" i="4"/>
  <c r="J1364" i="4"/>
  <c r="H1364" i="4"/>
  <c r="K1364" i="4"/>
  <c r="J1324" i="4"/>
  <c r="I1324" i="4"/>
  <c r="J1308" i="4"/>
  <c r="K1308" i="4"/>
  <c r="J1284" i="4"/>
  <c r="K1284" i="4"/>
  <c r="I1284" i="4"/>
  <c r="K1268" i="4"/>
  <c r="J1268" i="4"/>
  <c r="K1252" i="4"/>
  <c r="J1252" i="4"/>
  <c r="I1252" i="4"/>
  <c r="J1236" i="4"/>
  <c r="H1236" i="4"/>
  <c r="K1220" i="4"/>
  <c r="J1220" i="4"/>
  <c r="I1220" i="4"/>
  <c r="J1196" i="4"/>
  <c r="K1196" i="4"/>
  <c r="J1180" i="4"/>
  <c r="I1180" i="4"/>
  <c r="K1164" i="4"/>
  <c r="J1164" i="4"/>
  <c r="I1164" i="4"/>
  <c r="H1164" i="4"/>
  <c r="K1148" i="4"/>
  <c r="J1148" i="4"/>
  <c r="I1148" i="4"/>
  <c r="J1124" i="4"/>
  <c r="K1124" i="4"/>
  <c r="K1108" i="4"/>
  <c r="J1108" i="4"/>
  <c r="H1108" i="4"/>
  <c r="J1100" i="4"/>
  <c r="I1100" i="4"/>
  <c r="H1100" i="4"/>
  <c r="J1084" i="4"/>
  <c r="K1084" i="4"/>
  <c r="I1084" i="4"/>
  <c r="K1068" i="4"/>
  <c r="J1068" i="4"/>
  <c r="K1052" i="4"/>
  <c r="J1052" i="4"/>
  <c r="I1052" i="4"/>
  <c r="J1036" i="4"/>
  <c r="K1036" i="4"/>
  <c r="I1036" i="4"/>
  <c r="H1036" i="4"/>
  <c r="K1020" i="4"/>
  <c r="J1020" i="4"/>
  <c r="K1004" i="4"/>
  <c r="J1004" i="4"/>
  <c r="K980" i="4"/>
  <c r="J980" i="4"/>
  <c r="H980" i="4"/>
  <c r="I980" i="4"/>
  <c r="K964" i="4"/>
  <c r="J964" i="4"/>
  <c r="K956" i="4"/>
  <c r="J956" i="4"/>
  <c r="K940" i="4"/>
  <c r="J940" i="4"/>
  <c r="I940" i="4"/>
  <c r="K924" i="4"/>
  <c r="J924" i="4"/>
  <c r="K908" i="4"/>
  <c r="J908" i="4"/>
  <c r="I908" i="4"/>
  <c r="H908" i="4"/>
  <c r="K892" i="4"/>
  <c r="J892" i="4"/>
  <c r="I892" i="4"/>
  <c r="K876" i="4"/>
  <c r="J876" i="4"/>
  <c r="K860" i="4"/>
  <c r="J860" i="4"/>
  <c r="H860" i="4"/>
  <c r="K844" i="4"/>
  <c r="J844" i="4"/>
  <c r="I844" i="4"/>
  <c r="J836" i="4"/>
  <c r="I836" i="4"/>
  <c r="K820" i="4"/>
  <c r="J820" i="4"/>
  <c r="I820" i="4"/>
  <c r="K796" i="4"/>
  <c r="J796" i="4"/>
  <c r="I796" i="4"/>
  <c r="J780" i="4"/>
  <c r="K780" i="4"/>
  <c r="I780" i="4"/>
  <c r="J764" i="4"/>
  <c r="K764" i="4"/>
  <c r="K748" i="4"/>
  <c r="J748" i="4"/>
  <c r="I748" i="4"/>
  <c r="K732" i="4"/>
  <c r="J732" i="4"/>
  <c r="I732" i="4"/>
  <c r="K708" i="4"/>
  <c r="J708" i="4"/>
  <c r="I708" i="4"/>
  <c r="K692" i="4"/>
  <c r="J692" i="4"/>
  <c r="H692" i="4"/>
  <c r="K676" i="4"/>
  <c r="J676" i="4"/>
  <c r="H676" i="4"/>
  <c r="K660" i="4"/>
  <c r="J660" i="4"/>
  <c r="I660" i="4"/>
  <c r="K636" i="4"/>
  <c r="J636" i="4"/>
  <c r="I636" i="4"/>
  <c r="K620" i="4"/>
  <c r="J620" i="4"/>
  <c r="H620" i="4"/>
  <c r="K604" i="4"/>
  <c r="J604" i="4"/>
  <c r="K588" i="4"/>
  <c r="J588" i="4"/>
  <c r="I588" i="4"/>
  <c r="H588" i="4"/>
  <c r="K572" i="4"/>
  <c r="J572" i="4"/>
  <c r="K556" i="4"/>
  <c r="J556" i="4"/>
  <c r="H556" i="4"/>
  <c r="K540" i="4"/>
  <c r="J540" i="4"/>
  <c r="I540" i="4"/>
  <c r="K524" i="4"/>
  <c r="J524" i="4"/>
  <c r="I524" i="4"/>
  <c r="K508" i="4"/>
  <c r="J508" i="4"/>
  <c r="K492" i="4"/>
  <c r="J492" i="4"/>
  <c r="I492" i="4"/>
  <c r="K476" i="4"/>
  <c r="J476" i="4"/>
  <c r="I476" i="4"/>
  <c r="K460" i="4"/>
  <c r="J460" i="4"/>
  <c r="I460" i="4"/>
  <c r="K436" i="4"/>
  <c r="J436" i="4"/>
  <c r="K420" i="4"/>
  <c r="J420" i="4"/>
  <c r="H420" i="4"/>
  <c r="K396" i="4"/>
  <c r="J396" i="4"/>
  <c r="I396" i="4"/>
  <c r="K380" i="4"/>
  <c r="J380" i="4"/>
  <c r="I380" i="4"/>
  <c r="H380" i="4"/>
  <c r="K364" i="4"/>
  <c r="J364" i="4"/>
  <c r="K348" i="4"/>
  <c r="J348" i="4"/>
  <c r="H348" i="4"/>
  <c r="K332" i="4"/>
  <c r="J332" i="4"/>
  <c r="I332" i="4"/>
  <c r="K316" i="4"/>
  <c r="J316" i="4"/>
  <c r="H316" i="4"/>
  <c r="K300" i="4"/>
  <c r="J300" i="4"/>
  <c r="K292" i="4"/>
  <c r="J292" i="4"/>
  <c r="H292" i="4"/>
  <c r="K276" i="4"/>
  <c r="J276" i="4"/>
  <c r="H276" i="4"/>
  <c r="K260" i="4"/>
  <c r="J260" i="4"/>
  <c r="I260" i="4"/>
  <c r="K236" i="4"/>
  <c r="J236" i="4"/>
  <c r="I236" i="4"/>
  <c r="K228" i="4"/>
  <c r="J228" i="4"/>
  <c r="H228" i="4"/>
  <c r="K212" i="4"/>
  <c r="J212" i="4"/>
  <c r="H212" i="4"/>
  <c r="K196" i="4"/>
  <c r="J196" i="4"/>
  <c r="I196" i="4"/>
  <c r="K180" i="4"/>
  <c r="J180" i="4"/>
  <c r="H180" i="4"/>
  <c r="K164" i="4"/>
  <c r="J164" i="4"/>
  <c r="H164" i="4"/>
  <c r="K148" i="4"/>
  <c r="J148" i="4"/>
  <c r="I148" i="4"/>
  <c r="K132" i="4"/>
  <c r="J132" i="4"/>
  <c r="K116" i="4"/>
  <c r="J116" i="4"/>
  <c r="K100" i="4"/>
  <c r="J100" i="4"/>
  <c r="I100" i="4"/>
  <c r="H100" i="4"/>
  <c r="K84" i="4"/>
  <c r="J84" i="4"/>
  <c r="I84" i="4"/>
  <c r="K68" i="4"/>
  <c r="J68" i="4"/>
  <c r="I68" i="4"/>
  <c r="K52" i="4"/>
  <c r="I52" i="4"/>
  <c r="K44" i="4"/>
  <c r="I44" i="4"/>
  <c r="H44" i="4"/>
  <c r="J44" i="4"/>
  <c r="K28" i="4"/>
  <c r="J28" i="4"/>
  <c r="I28" i="4"/>
  <c r="K13" i="4"/>
  <c r="I13" i="4"/>
  <c r="H13" i="4"/>
  <c r="J13" i="4"/>
  <c r="K5" i="4"/>
  <c r="I5" i="4"/>
  <c r="J5" i="4"/>
  <c r="K2323" i="4"/>
  <c r="J2323" i="4"/>
  <c r="J2307" i="4"/>
  <c r="I2307" i="4"/>
  <c r="H2307" i="4"/>
  <c r="K2267" i="4"/>
  <c r="J2267" i="4"/>
  <c r="I2267" i="4"/>
  <c r="K2251" i="4"/>
  <c r="J2251" i="4"/>
  <c r="H2251" i="4"/>
  <c r="K2235" i="4"/>
  <c r="J2235" i="4"/>
  <c r="I2235" i="4"/>
  <c r="K2227" i="4"/>
  <c r="J2227" i="4"/>
  <c r="K2179" i="4"/>
  <c r="J2179" i="4"/>
  <c r="I2179" i="4"/>
  <c r="H2179" i="4"/>
  <c r="K2147" i="4"/>
  <c r="K2131" i="4"/>
  <c r="J2131" i="4"/>
  <c r="I2131" i="4"/>
  <c r="H2059" i="4"/>
  <c r="K2059" i="4"/>
  <c r="K2043" i="4"/>
  <c r="J2043" i="4"/>
  <c r="I1963" i="4"/>
  <c r="K1963" i="4"/>
  <c r="K1947" i="4"/>
  <c r="J1947" i="4"/>
  <c r="K1931" i="4"/>
  <c r="H1931" i="4"/>
  <c r="I1931" i="4"/>
  <c r="J1923" i="4"/>
  <c r="I1923" i="4"/>
  <c r="K1923" i="4"/>
  <c r="H1923" i="4"/>
  <c r="J1907" i="4"/>
  <c r="K1907" i="4"/>
  <c r="K1875" i="4"/>
  <c r="J1875" i="4"/>
  <c r="J1859" i="4"/>
  <c r="I1859" i="4"/>
  <c r="H1859" i="4"/>
  <c r="K1827" i="4"/>
  <c r="J1827" i="4"/>
  <c r="I1827" i="4"/>
  <c r="J1811" i="4"/>
  <c r="K1811" i="4"/>
  <c r="J1795" i="4"/>
  <c r="K1795" i="4"/>
  <c r="I1795" i="4"/>
  <c r="H1795" i="4"/>
  <c r="K1771" i="4"/>
  <c r="J1771" i="4"/>
  <c r="K1755" i="4"/>
  <c r="J1755" i="4"/>
  <c r="I1755" i="4"/>
  <c r="J1739" i="4"/>
  <c r="H1739" i="4"/>
  <c r="K1739" i="4"/>
  <c r="K1731" i="4"/>
  <c r="I1731" i="4"/>
  <c r="J1731" i="4"/>
  <c r="H1731" i="4"/>
  <c r="K1715" i="4"/>
  <c r="J1715" i="4"/>
  <c r="K1699" i="4"/>
  <c r="J1699" i="4"/>
  <c r="J1683" i="4"/>
  <c r="K1683" i="4"/>
  <c r="I1667" i="4"/>
  <c r="K1667" i="4"/>
  <c r="H1667" i="4"/>
  <c r="K1651" i="4"/>
  <c r="J1651" i="4"/>
  <c r="I1651" i="4"/>
  <c r="K1619" i="4"/>
  <c r="I1619" i="4"/>
  <c r="K1603" i="4"/>
  <c r="I1603" i="4"/>
  <c r="H1603" i="4"/>
  <c r="K1587" i="4"/>
  <c r="I1587" i="4"/>
  <c r="K1547" i="4"/>
  <c r="H1547" i="4"/>
  <c r="K1531" i="4"/>
  <c r="J1531" i="4"/>
  <c r="K1515" i="4"/>
  <c r="J1515" i="4"/>
  <c r="I1515" i="4"/>
  <c r="K1507" i="4"/>
  <c r="K1483" i="4"/>
  <c r="H1483" i="4"/>
  <c r="I1483" i="4"/>
  <c r="K1467" i="4"/>
  <c r="J1467" i="4"/>
  <c r="K1451" i="4"/>
  <c r="I1451" i="4"/>
  <c r="K1443" i="4"/>
  <c r="K1435" i="4"/>
  <c r="J1435" i="4"/>
  <c r="K1411" i="4"/>
  <c r="I1411" i="4"/>
  <c r="J1411" i="4"/>
  <c r="H1411" i="4"/>
  <c r="K1403" i="4"/>
  <c r="J1403" i="4"/>
  <c r="K1387" i="4"/>
  <c r="I1387" i="4"/>
  <c r="J1387" i="4"/>
  <c r="K1371" i="4"/>
  <c r="J1371" i="4"/>
  <c r="K1355" i="4"/>
  <c r="I1355" i="4"/>
  <c r="H1355" i="4"/>
  <c r="K1339" i="4"/>
  <c r="J1339" i="4"/>
  <c r="K1307" i="4"/>
  <c r="J1307" i="4"/>
  <c r="K1291" i="4"/>
  <c r="J1291" i="4"/>
  <c r="H1291" i="4"/>
  <c r="K1275" i="4"/>
  <c r="J1275" i="4"/>
  <c r="I1275" i="4"/>
  <c r="J1267" i="4"/>
  <c r="K1267" i="4"/>
  <c r="J1251" i="4"/>
  <c r="K1251" i="4"/>
  <c r="I1251" i="4"/>
  <c r="K1243" i="4"/>
  <c r="J1243" i="4"/>
  <c r="I1243" i="4"/>
  <c r="J1227" i="4"/>
  <c r="H1227" i="4"/>
  <c r="J1211" i="4"/>
  <c r="I1211" i="4"/>
  <c r="K1211" i="4"/>
  <c r="K1171" i="4"/>
  <c r="J1171" i="4"/>
  <c r="K1163" i="4"/>
  <c r="J1163" i="4"/>
  <c r="H1163" i="4"/>
  <c r="K1147" i="4"/>
  <c r="I1147" i="4"/>
  <c r="K1131" i="4"/>
  <c r="J1131" i="4"/>
  <c r="K1115" i="4"/>
  <c r="I1115" i="4"/>
  <c r="K1067" i="4"/>
  <c r="J1067" i="4"/>
  <c r="K1051" i="4"/>
  <c r="J1051" i="4"/>
  <c r="K1035" i="4"/>
  <c r="H1035" i="4"/>
  <c r="J1035" i="4"/>
  <c r="J1011" i="4"/>
  <c r="K1011" i="4"/>
  <c r="I1011" i="4"/>
  <c r="K995" i="4"/>
  <c r="J995" i="4"/>
  <c r="K979" i="4"/>
  <c r="J979" i="4"/>
  <c r="I979" i="4"/>
  <c r="K963" i="4"/>
  <c r="I963" i="4"/>
  <c r="J963" i="4"/>
  <c r="H963" i="4"/>
  <c r="K923" i="4"/>
  <c r="J923" i="4"/>
  <c r="K907" i="4"/>
  <c r="J907" i="4"/>
  <c r="H907" i="4"/>
  <c r="K891" i="4"/>
  <c r="I891" i="4"/>
  <c r="J891" i="4"/>
  <c r="K875" i="4"/>
  <c r="H875" i="4"/>
  <c r="J875" i="4"/>
  <c r="K859" i="4"/>
  <c r="H859" i="4"/>
  <c r="K843" i="4"/>
  <c r="H843" i="4"/>
  <c r="J843" i="4"/>
  <c r="I843" i="4"/>
  <c r="H827" i="4"/>
  <c r="J827" i="4"/>
  <c r="I827" i="4"/>
  <c r="K811" i="4"/>
  <c r="H811" i="4"/>
  <c r="J811" i="4"/>
  <c r="K795" i="4"/>
  <c r="H795" i="4"/>
  <c r="J795" i="4"/>
  <c r="I795" i="4"/>
  <c r="K779" i="4"/>
  <c r="H779" i="4"/>
  <c r="K755" i="4"/>
  <c r="H755" i="4"/>
  <c r="J755" i="4"/>
  <c r="K747" i="4"/>
  <c r="J747" i="4"/>
  <c r="H747" i="4"/>
  <c r="I747" i="4"/>
  <c r="K723" i="4"/>
  <c r="J723" i="4"/>
  <c r="H723" i="4"/>
  <c r="I723" i="4"/>
  <c r="H715" i="4"/>
  <c r="J715" i="4"/>
  <c r="K715" i="4"/>
  <c r="K699" i="4"/>
  <c r="J699" i="4"/>
  <c r="H699" i="4"/>
  <c r="I699" i="4"/>
  <c r="K675" i="4"/>
  <c r="H675" i="4"/>
  <c r="I675" i="4"/>
  <c r="K659" i="4"/>
  <c r="H659" i="4"/>
  <c r="J659" i="4"/>
  <c r="I659" i="4"/>
  <c r="K643" i="4"/>
  <c r="H643" i="4"/>
  <c r="I643" i="4"/>
  <c r="J643" i="4"/>
  <c r="K627" i="4"/>
  <c r="H627" i="4"/>
  <c r="I627" i="4"/>
  <c r="K611" i="4"/>
  <c r="H611" i="4"/>
  <c r="I611" i="4"/>
  <c r="K595" i="4"/>
  <c r="H595" i="4"/>
  <c r="J595" i="4"/>
  <c r="K579" i="4"/>
  <c r="H579" i="4"/>
  <c r="I579" i="4"/>
  <c r="K563" i="4"/>
  <c r="H563" i="4"/>
  <c r="J563" i="4"/>
  <c r="I563" i="4"/>
  <c r="K547" i="4"/>
  <c r="H547" i="4"/>
  <c r="J547" i="4"/>
  <c r="K531" i="4"/>
  <c r="H531" i="4"/>
  <c r="J531" i="4"/>
  <c r="K515" i="4"/>
  <c r="J515" i="4"/>
  <c r="H515" i="4"/>
  <c r="I515" i="4"/>
  <c r="K499" i="4"/>
  <c r="H499" i="4"/>
  <c r="J499" i="4"/>
  <c r="K483" i="4"/>
  <c r="H483" i="4"/>
  <c r="K467" i="4"/>
  <c r="J467" i="4"/>
  <c r="H467" i="4"/>
  <c r="I467" i="4"/>
  <c r="K451" i="4"/>
  <c r="H451" i="4"/>
  <c r="I451" i="4"/>
  <c r="K435" i="4"/>
  <c r="H435" i="4"/>
  <c r="K419" i="4"/>
  <c r="H419" i="4"/>
  <c r="J419" i="4"/>
  <c r="I419" i="4"/>
  <c r="K403" i="4"/>
  <c r="H403" i="4"/>
  <c r="I403" i="4"/>
  <c r="K387" i="4"/>
  <c r="H387" i="4"/>
  <c r="J387" i="4"/>
  <c r="I387" i="4"/>
  <c r="K371" i="4"/>
  <c r="H371" i="4"/>
  <c r="J371" i="4"/>
  <c r="I371" i="4"/>
  <c r="K355" i="4"/>
  <c r="H355" i="4"/>
  <c r="I355" i="4"/>
  <c r="K339" i="4"/>
  <c r="H339" i="4"/>
  <c r="K323" i="4"/>
  <c r="H323" i="4"/>
  <c r="I323" i="4"/>
  <c r="J323" i="4"/>
  <c r="K307" i="4"/>
  <c r="H307" i="4"/>
  <c r="J307" i="4"/>
  <c r="I307" i="4"/>
  <c r="K299" i="4"/>
  <c r="H299" i="4"/>
  <c r="J299" i="4"/>
  <c r="K283" i="4"/>
  <c r="H283" i="4"/>
  <c r="I283" i="4"/>
  <c r="K259" i="4"/>
  <c r="J259" i="4"/>
  <c r="H259" i="4"/>
  <c r="I259" i="4"/>
  <c r="K243" i="4"/>
  <c r="H243" i="4"/>
  <c r="J243" i="4"/>
  <c r="K227" i="4"/>
  <c r="H227" i="4"/>
  <c r="K211" i="4"/>
  <c r="J211" i="4"/>
  <c r="H211" i="4"/>
  <c r="I211" i="4"/>
  <c r="K187" i="4"/>
  <c r="J187" i="4"/>
  <c r="H187" i="4"/>
  <c r="I187" i="4"/>
  <c r="K171" i="4"/>
  <c r="H171" i="4"/>
  <c r="J171" i="4"/>
  <c r="K147" i="4"/>
  <c r="H147" i="4"/>
  <c r="J147" i="4"/>
  <c r="I147" i="4"/>
  <c r="K131" i="4"/>
  <c r="H131" i="4"/>
  <c r="K115" i="4"/>
  <c r="H115" i="4"/>
  <c r="K99" i="4"/>
  <c r="H99" i="4"/>
  <c r="J99" i="4"/>
  <c r="K83" i="4"/>
  <c r="J83" i="4"/>
  <c r="H83" i="4"/>
  <c r="I83" i="4"/>
  <c r="K67" i="4"/>
  <c r="H67" i="4"/>
  <c r="I67" i="4"/>
  <c r="K51" i="4"/>
  <c r="J51" i="4"/>
  <c r="H51" i="4"/>
  <c r="K35" i="4"/>
  <c r="H35" i="4"/>
  <c r="J35" i="4"/>
  <c r="I35" i="4"/>
  <c r="K19" i="4"/>
  <c r="J19" i="4"/>
  <c r="H19" i="4"/>
  <c r="H2331" i="4"/>
  <c r="H2308" i="4"/>
  <c r="H2228" i="4"/>
  <c r="H2203" i="4"/>
  <c r="H2180" i="4"/>
  <c r="H2100" i="4"/>
  <c r="H2075" i="4"/>
  <c r="H2052" i="4"/>
  <c r="H1972" i="4"/>
  <c r="H1947" i="4"/>
  <c r="H1924" i="4"/>
  <c r="H1844" i="4"/>
  <c r="H1819" i="4"/>
  <c r="H1796" i="4"/>
  <c r="H1716" i="4"/>
  <c r="H1691" i="4"/>
  <c r="H1668" i="4"/>
  <c r="H1588" i="4"/>
  <c r="H1563" i="4"/>
  <c r="H1540" i="4"/>
  <c r="H1460" i="4"/>
  <c r="H1435" i="4"/>
  <c r="H1412" i="4"/>
  <c r="H1332" i="4"/>
  <c r="H1307" i="4"/>
  <c r="H1284" i="4"/>
  <c r="H1204" i="4"/>
  <c r="H1179" i="4"/>
  <c r="H1156" i="4"/>
  <c r="H1076" i="4"/>
  <c r="H1051" i="4"/>
  <c r="H1028" i="4"/>
  <c r="H948" i="4"/>
  <c r="H923" i="4"/>
  <c r="H900" i="4"/>
  <c r="H852" i="4"/>
  <c r="H812" i="4"/>
  <c r="H772" i="4"/>
  <c r="H732" i="4"/>
  <c r="H508" i="4"/>
  <c r="H492" i="4"/>
  <c r="H468" i="4"/>
  <c r="H268" i="4"/>
  <c r="H252" i="4"/>
  <c r="H68" i="4"/>
  <c r="I2220" i="4"/>
  <c r="I2187" i="4"/>
  <c r="I2155" i="4"/>
  <c r="I2020" i="4"/>
  <c r="I1988" i="4"/>
  <c r="I1955" i="4"/>
  <c r="I1835" i="4"/>
  <c r="I1820" i="4"/>
  <c r="I1788" i="4"/>
  <c r="I1668" i="4"/>
  <c r="I1635" i="4"/>
  <c r="I1620" i="4"/>
  <c r="I1500" i="4"/>
  <c r="I1468" i="4"/>
  <c r="I1435" i="4"/>
  <c r="I1403" i="4"/>
  <c r="I1300" i="4"/>
  <c r="I1268" i="4"/>
  <c r="I1235" i="4"/>
  <c r="I1203" i="4"/>
  <c r="I1083" i="4"/>
  <c r="I1068" i="4"/>
  <c r="I1035" i="4"/>
  <c r="I876" i="4"/>
  <c r="I859" i="4"/>
  <c r="I740" i="4"/>
  <c r="I604" i="4"/>
  <c r="I523" i="4"/>
  <c r="I508" i="4"/>
  <c r="I468" i="4"/>
  <c r="I427" i="4"/>
  <c r="I372" i="4"/>
  <c r="I291" i="4"/>
  <c r="I155" i="4"/>
  <c r="I132" i="4"/>
  <c r="I115" i="4"/>
  <c r="I99" i="4"/>
  <c r="I59" i="4"/>
  <c r="I20" i="4"/>
  <c r="J2315" i="4"/>
  <c r="J2299" i="4"/>
  <c r="J2195" i="4"/>
  <c r="J2155" i="4"/>
  <c r="J1979" i="4"/>
  <c r="J1788" i="4"/>
  <c r="J1763" i="4"/>
  <c r="J1635" i="4"/>
  <c r="J1523" i="4"/>
  <c r="J1499" i="4"/>
  <c r="J1443" i="4"/>
  <c r="J915" i="4"/>
  <c r="J779" i="4"/>
  <c r="J427" i="4"/>
  <c r="J107" i="4"/>
  <c r="K2307" i="4"/>
  <c r="K2051" i="4"/>
  <c r="K1828" i="4"/>
  <c r="K1395" i="4"/>
  <c r="K1324" i="4"/>
  <c r="K1235" i="4"/>
  <c r="K4" i="4"/>
  <c r="J4" i="4"/>
  <c r="K2322" i="4"/>
  <c r="I2322" i="4"/>
  <c r="I2306" i="4"/>
  <c r="K2306" i="4"/>
  <c r="J2298" i="4"/>
  <c r="I2298" i="4"/>
  <c r="K2290" i="4"/>
  <c r="I2290" i="4"/>
  <c r="K2258" i="4"/>
  <c r="I2258" i="4"/>
  <c r="J2234" i="4"/>
  <c r="I2234" i="4"/>
  <c r="K2226" i="4"/>
  <c r="I2226" i="4"/>
  <c r="K2194" i="4"/>
  <c r="I2194" i="4"/>
  <c r="J2170" i="4"/>
  <c r="I2170" i="4"/>
  <c r="K2162" i="4"/>
  <c r="I2162" i="4"/>
  <c r="I2154" i="4"/>
  <c r="K2154" i="4"/>
  <c r="I2138" i="4"/>
  <c r="K2138" i="4"/>
  <c r="K2130" i="4"/>
  <c r="I2130" i="4"/>
  <c r="I2122" i="4"/>
  <c r="K2122" i="4"/>
  <c r="J2106" i="4"/>
  <c r="I2106" i="4"/>
  <c r="K2098" i="4"/>
  <c r="I2098" i="4"/>
  <c r="J2098" i="4"/>
  <c r="K2082" i="4"/>
  <c r="I2082" i="4"/>
  <c r="K2066" i="4"/>
  <c r="I2066" i="4"/>
  <c r="J2066" i="4"/>
  <c r="K2050" i="4"/>
  <c r="I2050" i="4"/>
  <c r="J2042" i="4"/>
  <c r="I2042" i="4"/>
  <c r="K2042" i="4"/>
  <c r="K2034" i="4"/>
  <c r="I2034" i="4"/>
  <c r="K2018" i="4"/>
  <c r="I2018" i="4"/>
  <c r="K2002" i="4"/>
  <c r="I2002" i="4"/>
  <c r="K1986" i="4"/>
  <c r="I1986" i="4"/>
  <c r="J1978" i="4"/>
  <c r="I1978" i="4"/>
  <c r="K1970" i="4"/>
  <c r="I1970" i="4"/>
  <c r="I1962" i="4"/>
  <c r="J1962" i="4"/>
  <c r="I1954" i="4"/>
  <c r="K1954" i="4"/>
  <c r="K1938" i="4"/>
  <c r="I1938" i="4"/>
  <c r="I1930" i="4"/>
  <c r="J1930" i="4"/>
  <c r="J1914" i="4"/>
  <c r="I1914" i="4"/>
  <c r="K1906" i="4"/>
  <c r="I1906" i="4"/>
  <c r="I1898" i="4"/>
  <c r="K1898" i="4"/>
  <c r="K1874" i="4"/>
  <c r="I1874" i="4"/>
  <c r="I1858" i="4"/>
  <c r="K1858" i="4"/>
  <c r="J1850" i="4"/>
  <c r="I1850" i="4"/>
  <c r="K1842" i="4"/>
  <c r="I1842" i="4"/>
  <c r="I1826" i="4"/>
  <c r="J1826" i="4"/>
  <c r="I1818" i="4"/>
  <c r="K1818" i="4"/>
  <c r="K1810" i="4"/>
  <c r="I1810" i="4"/>
  <c r="I1802" i="4"/>
  <c r="K1802" i="4"/>
  <c r="J1794" i="4"/>
  <c r="I1794" i="4"/>
  <c r="J1786" i="4"/>
  <c r="I1786" i="4"/>
  <c r="K1786" i="4"/>
  <c r="K1778" i="4"/>
  <c r="I1778" i="4"/>
  <c r="J1754" i="4"/>
  <c r="I1754" i="4"/>
  <c r="K1746" i="4"/>
  <c r="I1746" i="4"/>
  <c r="J1722" i="4"/>
  <c r="I1722" i="4"/>
  <c r="K1714" i="4"/>
  <c r="I1714" i="4"/>
  <c r="J1698" i="4"/>
  <c r="I1698" i="4"/>
  <c r="J1690" i="4"/>
  <c r="I1690" i="4"/>
  <c r="K1682" i="4"/>
  <c r="I1682" i="4"/>
  <c r="J1674" i="4"/>
  <c r="I1674" i="4"/>
  <c r="J1658" i="4"/>
  <c r="I1658" i="4"/>
  <c r="K1650" i="4"/>
  <c r="J1650" i="4"/>
  <c r="I1650" i="4"/>
  <c r="I1642" i="4"/>
  <c r="J1642" i="4"/>
  <c r="I1634" i="4"/>
  <c r="K1634" i="4"/>
  <c r="J1626" i="4"/>
  <c r="K1626" i="4"/>
  <c r="I1626" i="4"/>
  <c r="K1610" i="4"/>
  <c r="I1610" i="4"/>
  <c r="K1602" i="4"/>
  <c r="I1602" i="4"/>
  <c r="K1594" i="4"/>
  <c r="J1594" i="4"/>
  <c r="I1594" i="4"/>
  <c r="K1586" i="4"/>
  <c r="I1586" i="4"/>
  <c r="J1586" i="4"/>
  <c r="K1570" i="4"/>
  <c r="I1570" i="4"/>
  <c r="K1562" i="4"/>
  <c r="J1562" i="4"/>
  <c r="I1562" i="4"/>
  <c r="K1546" i="4"/>
  <c r="I1546" i="4"/>
  <c r="I1538" i="4"/>
  <c r="K1538" i="4"/>
  <c r="K1530" i="4"/>
  <c r="J1530" i="4"/>
  <c r="I1530" i="4"/>
  <c r="I1522" i="4"/>
  <c r="K1522" i="4"/>
  <c r="K1506" i="4"/>
  <c r="I1506" i="4"/>
  <c r="K1498" i="4"/>
  <c r="J1498" i="4"/>
  <c r="I1498" i="4"/>
  <c r="K1482" i="4"/>
  <c r="I1482" i="4"/>
  <c r="I1474" i="4"/>
  <c r="J1474" i="4"/>
  <c r="J1466" i="4"/>
  <c r="I1466" i="4"/>
  <c r="K1458" i="4"/>
  <c r="I1458" i="4"/>
  <c r="J1442" i="4"/>
  <c r="I1442" i="4"/>
  <c r="K1434" i="4"/>
  <c r="J1434" i="4"/>
  <c r="I1434" i="4"/>
  <c r="K1426" i="4"/>
  <c r="I1426" i="4"/>
  <c r="K1418" i="4"/>
  <c r="J1418" i="4"/>
  <c r="I1418" i="4"/>
  <c r="K1410" i="4"/>
  <c r="I1410" i="4"/>
  <c r="J1402" i="4"/>
  <c r="I1402" i="4"/>
  <c r="K1402" i="4"/>
  <c r="J1394" i="4"/>
  <c r="I1394" i="4"/>
  <c r="K1386" i="4"/>
  <c r="I1386" i="4"/>
  <c r="K1378" i="4"/>
  <c r="I1378" i="4"/>
  <c r="K1370" i="4"/>
  <c r="J1370" i="4"/>
  <c r="I1370" i="4"/>
  <c r="K1346" i="4"/>
  <c r="I1346" i="4"/>
  <c r="K1338" i="4"/>
  <c r="J1338" i="4"/>
  <c r="I1338" i="4"/>
  <c r="K1330" i="4"/>
  <c r="I1330" i="4"/>
  <c r="I1322" i="4"/>
  <c r="J1322" i="4"/>
  <c r="K1314" i="4"/>
  <c r="I1314" i="4"/>
  <c r="J1306" i="4"/>
  <c r="I1306" i="4"/>
  <c r="K1306" i="4"/>
  <c r="I1298" i="4"/>
  <c r="J1298" i="4"/>
  <c r="K1290" i="4"/>
  <c r="I1290" i="4"/>
  <c r="I1282" i="4"/>
  <c r="J1282" i="4"/>
  <c r="K1274" i="4"/>
  <c r="J1274" i="4"/>
  <c r="I1274" i="4"/>
  <c r="K1266" i="4"/>
  <c r="I1266" i="4"/>
  <c r="J1266" i="4"/>
  <c r="K1258" i="4"/>
  <c r="I1258" i="4"/>
  <c r="K1250" i="4"/>
  <c r="I1250" i="4"/>
  <c r="K1242" i="4"/>
  <c r="J1242" i="4"/>
  <c r="I1242" i="4"/>
  <c r="K1234" i="4"/>
  <c r="I1234" i="4"/>
  <c r="K1218" i="4"/>
  <c r="I1218" i="4"/>
  <c r="K1210" i="4"/>
  <c r="J1210" i="4"/>
  <c r="I1210" i="4"/>
  <c r="K1202" i="4"/>
  <c r="I1202" i="4"/>
  <c r="K1186" i="4"/>
  <c r="J1186" i="4"/>
  <c r="I1186" i="4"/>
  <c r="J1178" i="4"/>
  <c r="I1178" i="4"/>
  <c r="K1178" i="4"/>
  <c r="K1162" i="4"/>
  <c r="J1162" i="4"/>
  <c r="I1162" i="4"/>
  <c r="I1154" i="4"/>
  <c r="J1154" i="4"/>
  <c r="K1154" i="4"/>
  <c r="K1146" i="4"/>
  <c r="J1146" i="4"/>
  <c r="I1146" i="4"/>
  <c r="J1138" i="4"/>
  <c r="I1138" i="4"/>
  <c r="I1130" i="4"/>
  <c r="J1130" i="4"/>
  <c r="K1122" i="4"/>
  <c r="I1122" i="4"/>
  <c r="J1114" i="4"/>
  <c r="I1114" i="4"/>
  <c r="K1106" i="4"/>
  <c r="I1106" i="4"/>
  <c r="K1098" i="4"/>
  <c r="I1098" i="4"/>
  <c r="J1098" i="4"/>
  <c r="K1090" i="4"/>
  <c r="I1090" i="4"/>
  <c r="K1082" i="4"/>
  <c r="J1082" i="4"/>
  <c r="I1082" i="4"/>
  <c r="I1074" i="4"/>
  <c r="J1074" i="4"/>
  <c r="K1066" i="4"/>
  <c r="I1066" i="4"/>
  <c r="K1058" i="4"/>
  <c r="I1058" i="4"/>
  <c r="K1050" i="4"/>
  <c r="J1050" i="4"/>
  <c r="I1050" i="4"/>
  <c r="K1042" i="4"/>
  <c r="I1042" i="4"/>
  <c r="K1034" i="4"/>
  <c r="I1034" i="4"/>
  <c r="K1026" i="4"/>
  <c r="I1026" i="4"/>
  <c r="J1018" i="4"/>
  <c r="I1018" i="4"/>
  <c r="K1010" i="4"/>
  <c r="I1010" i="4"/>
  <c r="K1002" i="4"/>
  <c r="I1002" i="4"/>
  <c r="K994" i="4"/>
  <c r="I994" i="4"/>
  <c r="J986" i="4"/>
  <c r="I986" i="4"/>
  <c r="K986" i="4"/>
  <c r="K978" i="4"/>
  <c r="I978" i="4"/>
  <c r="K970" i="4"/>
  <c r="I970" i="4"/>
  <c r="K962" i="4"/>
  <c r="I962" i="4"/>
  <c r="J962" i="4"/>
  <c r="J954" i="4"/>
  <c r="K954" i="4"/>
  <c r="I954" i="4"/>
  <c r="K946" i="4"/>
  <c r="I946" i="4"/>
  <c r="J946" i="4"/>
  <c r="K938" i="4"/>
  <c r="I938" i="4"/>
  <c r="K930" i="4"/>
  <c r="J930" i="4"/>
  <c r="I930" i="4"/>
  <c r="J922" i="4"/>
  <c r="I922" i="4"/>
  <c r="K922" i="4"/>
  <c r="K906" i="4"/>
  <c r="J906" i="4"/>
  <c r="I906" i="4"/>
  <c r="K898" i="4"/>
  <c r="I898" i="4"/>
  <c r="K890" i="4"/>
  <c r="J890" i="4"/>
  <c r="I890" i="4"/>
  <c r="J882" i="4"/>
  <c r="I882" i="4"/>
  <c r="K874" i="4"/>
  <c r="I874" i="4"/>
  <c r="K866" i="4"/>
  <c r="I866" i="4"/>
  <c r="K858" i="4"/>
  <c r="J858" i="4"/>
  <c r="I858" i="4"/>
  <c r="K850" i="4"/>
  <c r="I850" i="4"/>
  <c r="K842" i="4"/>
  <c r="I842" i="4"/>
  <c r="K834" i="4"/>
  <c r="I834" i="4"/>
  <c r="J834" i="4"/>
  <c r="J826" i="4"/>
  <c r="I826" i="4"/>
  <c r="K826" i="4"/>
  <c r="K818" i="4"/>
  <c r="I818" i="4"/>
  <c r="K810" i="4"/>
  <c r="I810" i="4"/>
  <c r="J810" i="4"/>
  <c r="K802" i="4"/>
  <c r="I802" i="4"/>
  <c r="K794" i="4"/>
  <c r="J794" i="4"/>
  <c r="I794" i="4"/>
  <c r="K786" i="4"/>
  <c r="I786" i="4"/>
  <c r="K778" i="4"/>
  <c r="I778" i="4"/>
  <c r="J778" i="4"/>
  <c r="K770" i="4"/>
  <c r="I770" i="4"/>
  <c r="J762" i="4"/>
  <c r="I762" i="4"/>
  <c r="K754" i="4"/>
  <c r="I754" i="4"/>
  <c r="J754" i="4"/>
  <c r="I746" i="4"/>
  <c r="K746" i="4"/>
  <c r="K738" i="4"/>
  <c r="I738" i="4"/>
  <c r="K730" i="4"/>
  <c r="J730" i="4"/>
  <c r="I730" i="4"/>
  <c r="K722" i="4"/>
  <c r="I722" i="4"/>
  <c r="J722" i="4"/>
  <c r="K714" i="4"/>
  <c r="I714" i="4"/>
  <c r="K706" i="4"/>
  <c r="I706" i="4"/>
  <c r="K698" i="4"/>
  <c r="J698" i="4"/>
  <c r="I698" i="4"/>
  <c r="K690" i="4"/>
  <c r="I690" i="4"/>
  <c r="K682" i="4"/>
  <c r="I682" i="4"/>
  <c r="J674" i="4"/>
  <c r="I674" i="4"/>
  <c r="K666" i="4"/>
  <c r="J666" i="4"/>
  <c r="I666" i="4"/>
  <c r="K658" i="4"/>
  <c r="I658" i="4"/>
  <c r="K650" i="4"/>
  <c r="J650" i="4"/>
  <c r="I650" i="4"/>
  <c r="K642" i="4"/>
  <c r="I642" i="4"/>
  <c r="J642" i="4"/>
  <c r="K634" i="4"/>
  <c r="J634" i="4"/>
  <c r="I634" i="4"/>
  <c r="K626" i="4"/>
  <c r="J626" i="4"/>
  <c r="I626" i="4"/>
  <c r="K618" i="4"/>
  <c r="I618" i="4"/>
  <c r="K610" i="4"/>
  <c r="I610" i="4"/>
  <c r="J610" i="4"/>
  <c r="K602" i="4"/>
  <c r="J602" i="4"/>
  <c r="I602" i="4"/>
  <c r="K594" i="4"/>
  <c r="I594" i="4"/>
  <c r="K586" i="4"/>
  <c r="I586" i="4"/>
  <c r="J586" i="4"/>
  <c r="I578" i="4"/>
  <c r="K578" i="4"/>
  <c r="K570" i="4"/>
  <c r="J570" i="4"/>
  <c r="I570" i="4"/>
  <c r="K562" i="4"/>
  <c r="I562" i="4"/>
  <c r="K554" i="4"/>
  <c r="I554" i="4"/>
  <c r="K546" i="4"/>
  <c r="I546" i="4"/>
  <c r="K538" i="4"/>
  <c r="J538" i="4"/>
  <c r="I538" i="4"/>
  <c r="K530" i="4"/>
  <c r="I530" i="4"/>
  <c r="K522" i="4"/>
  <c r="I522" i="4"/>
  <c r="K506" i="4"/>
  <c r="J506" i="4"/>
  <c r="I506" i="4"/>
  <c r="K498" i="4"/>
  <c r="I498" i="4"/>
  <c r="K490" i="4"/>
  <c r="I490" i="4"/>
  <c r="K482" i="4"/>
  <c r="I482" i="4"/>
  <c r="K474" i="4"/>
  <c r="J474" i="4"/>
  <c r="I474" i="4"/>
  <c r="K466" i="4"/>
  <c r="I466" i="4"/>
  <c r="K458" i="4"/>
  <c r="I458" i="4"/>
  <c r="J458" i="4"/>
  <c r="K450" i="4"/>
  <c r="I450" i="4"/>
  <c r="J442" i="4"/>
  <c r="I442" i="4"/>
  <c r="K442" i="4"/>
  <c r="K434" i="4"/>
  <c r="I434" i="4"/>
  <c r="J434" i="4"/>
  <c r="K426" i="4"/>
  <c r="I426" i="4"/>
  <c r="K418" i="4"/>
  <c r="J418" i="4"/>
  <c r="I418" i="4"/>
  <c r="K410" i="4"/>
  <c r="J410" i="4"/>
  <c r="I410" i="4"/>
  <c r="K402" i="4"/>
  <c r="I402" i="4"/>
  <c r="J402" i="4"/>
  <c r="J394" i="4"/>
  <c r="I394" i="4"/>
  <c r="K386" i="4"/>
  <c r="I386" i="4"/>
  <c r="K378" i="4"/>
  <c r="J378" i="4"/>
  <c r="I378" i="4"/>
  <c r="K370" i="4"/>
  <c r="J370" i="4"/>
  <c r="I370" i="4"/>
  <c r="K362" i="4"/>
  <c r="I362" i="4"/>
  <c r="K354" i="4"/>
  <c r="I354" i="4"/>
  <c r="K346" i="4"/>
  <c r="J346" i="4"/>
  <c r="I346" i="4"/>
  <c r="K338" i="4"/>
  <c r="I338" i="4"/>
  <c r="K330" i="4"/>
  <c r="I330" i="4"/>
  <c r="K322" i="4"/>
  <c r="I322" i="4"/>
  <c r="J322" i="4"/>
  <c r="K314" i="4"/>
  <c r="J314" i="4"/>
  <c r="I314" i="4"/>
  <c r="K306" i="4"/>
  <c r="I306" i="4"/>
  <c r="K298" i="4"/>
  <c r="I298" i="4"/>
  <c r="K290" i="4"/>
  <c r="I290" i="4"/>
  <c r="J290" i="4"/>
  <c r="K282" i="4"/>
  <c r="J282" i="4"/>
  <c r="I282" i="4"/>
  <c r="K274" i="4"/>
  <c r="I274" i="4"/>
  <c r="K266" i="4"/>
  <c r="I266" i="4"/>
  <c r="J266" i="4"/>
  <c r="K258" i="4"/>
  <c r="I258" i="4"/>
  <c r="K250" i="4"/>
  <c r="J250" i="4"/>
  <c r="I250" i="4"/>
  <c r="K242" i="4"/>
  <c r="I242" i="4"/>
  <c r="K234" i="4"/>
  <c r="I234" i="4"/>
  <c r="J234" i="4"/>
  <c r="K226" i="4"/>
  <c r="I226" i="4"/>
  <c r="K218" i="4"/>
  <c r="J218" i="4"/>
  <c r="I218" i="4"/>
  <c r="K210" i="4"/>
  <c r="I210" i="4"/>
  <c r="J210" i="4"/>
  <c r="K194" i="4"/>
  <c r="I194" i="4"/>
  <c r="K186" i="4"/>
  <c r="J186" i="4"/>
  <c r="I186" i="4"/>
  <c r="K178" i="4"/>
  <c r="I178" i="4"/>
  <c r="K170" i="4"/>
  <c r="I170" i="4"/>
  <c r="K162" i="4"/>
  <c r="J162" i="4"/>
  <c r="I162" i="4"/>
  <c r="J154" i="4"/>
  <c r="I154" i="4"/>
  <c r="K154" i="4"/>
  <c r="K146" i="4"/>
  <c r="I146" i="4"/>
  <c r="K138" i="4"/>
  <c r="J138" i="4"/>
  <c r="K122" i="4"/>
  <c r="J122" i="4"/>
  <c r="K114" i="4"/>
  <c r="J114" i="4"/>
  <c r="K98" i="4"/>
  <c r="J98" i="4"/>
  <c r="K90" i="4"/>
  <c r="J90" i="4"/>
  <c r="K82" i="4"/>
  <c r="J82" i="4"/>
  <c r="I82" i="4"/>
  <c r="K74" i="4"/>
  <c r="J74" i="4"/>
  <c r="K66" i="4"/>
  <c r="J66" i="4"/>
  <c r="K50" i="4"/>
  <c r="J50" i="4"/>
  <c r="K42" i="4"/>
  <c r="J42" i="4"/>
  <c r="K34" i="4"/>
  <c r="J34" i="4"/>
  <c r="K18" i="4"/>
  <c r="J18" i="4"/>
  <c r="I18" i="4"/>
  <c r="H858" i="4"/>
  <c r="H794" i="4"/>
  <c r="H730" i="4"/>
  <c r="H666" i="4"/>
  <c r="H602" i="4"/>
  <c r="H538" i="4"/>
  <c r="H474" i="4"/>
  <c r="H410" i="4"/>
  <c r="H346" i="4"/>
  <c r="H282" i="4"/>
  <c r="H218" i="4"/>
  <c r="H154" i="4"/>
  <c r="H90" i="4"/>
  <c r="H26" i="4"/>
  <c r="I66" i="4"/>
  <c r="I34" i="4"/>
  <c r="J2306" i="4"/>
  <c r="J2202" i="4"/>
  <c r="J2090" i="4"/>
  <c r="J2018" i="4"/>
  <c r="J1994" i="4"/>
  <c r="J1970" i="4"/>
  <c r="J1946" i="4"/>
  <c r="J1922" i="4"/>
  <c r="J1898" i="4"/>
  <c r="J1874" i="4"/>
  <c r="J1802" i="4"/>
  <c r="J1346" i="4"/>
  <c r="J1290" i="4"/>
  <c r="J1234" i="4"/>
  <c r="J1122" i="4"/>
  <c r="J1106" i="4"/>
  <c r="J994" i="4"/>
  <c r="J938" i="4"/>
  <c r="J770" i="4"/>
  <c r="J530" i="4"/>
  <c r="J362" i="4"/>
  <c r="J306" i="4"/>
  <c r="J194" i="4"/>
  <c r="K2266" i="4"/>
  <c r="K2242" i="4"/>
  <c r="K1922" i="4"/>
  <c r="K1698" i="4"/>
  <c r="K1674" i="4"/>
  <c r="K1490" i="4"/>
  <c r="K1450" i="4"/>
  <c r="K1114" i="4"/>
  <c r="G2283" i="4"/>
  <c r="G2203" i="4"/>
  <c r="G2075" i="4"/>
  <c r="C1979" i="4"/>
  <c r="C1883" i="4"/>
  <c r="F1723" i="4"/>
  <c r="C1595" i="4"/>
  <c r="G1179" i="4"/>
  <c r="G763" i="4"/>
  <c r="D2312" i="4"/>
  <c r="C2216" i="4"/>
  <c r="C2120" i="4"/>
  <c r="D2072" i="4"/>
  <c r="C1992" i="4"/>
  <c r="G1880" i="4"/>
  <c r="G1864" i="4"/>
  <c r="D1800" i="4"/>
  <c r="D1784" i="4"/>
  <c r="D1640" i="4"/>
  <c r="D1608" i="4"/>
  <c r="G1560" i="4"/>
  <c r="G1496" i="4"/>
  <c r="G2315" i="4"/>
  <c r="C1587" i="4"/>
  <c r="G1491" i="4"/>
  <c r="F1411" i="4"/>
  <c r="C2248" i="4"/>
  <c r="G1976" i="4"/>
  <c r="G1960" i="4"/>
  <c r="G1944" i="4"/>
  <c r="G1928" i="4"/>
  <c r="G1912" i="4"/>
  <c r="G1896" i="4"/>
  <c r="G1848" i="4"/>
  <c r="D1768" i="4"/>
  <c r="D1736" i="4"/>
  <c r="D1672" i="4"/>
  <c r="F1512" i="4"/>
  <c r="D1440" i="4"/>
  <c r="G2331" i="4"/>
  <c r="G2219" i="4"/>
  <c r="G2187" i="4"/>
  <c r="G2139" i="4"/>
  <c r="G2107" i="4"/>
  <c r="G2027" i="4"/>
  <c r="G1739" i="4"/>
  <c r="C251" i="4"/>
  <c r="C2318" i="4"/>
  <c r="C2158" i="4"/>
  <c r="C2126" i="4"/>
  <c r="G1918" i="4"/>
  <c r="F1822" i="4"/>
  <c r="F1710" i="4"/>
  <c r="F1694" i="4"/>
  <c r="D1574" i="4"/>
  <c r="C1326" i="4"/>
  <c r="C1198" i="4"/>
  <c r="F926" i="4"/>
  <c r="F638" i="4"/>
  <c r="G2235" i="4"/>
  <c r="G2171" i="4"/>
  <c r="G2155" i="4"/>
  <c r="G2091" i="4"/>
  <c r="G2059" i="4"/>
  <c r="G2043" i="4"/>
  <c r="G2011" i="4"/>
  <c r="G1995" i="4"/>
  <c r="C1947" i="4"/>
  <c r="C1915" i="4"/>
  <c r="C2270" i="4"/>
  <c r="C2254" i="4"/>
  <c r="C2238" i="4"/>
  <c r="C2190" i="4"/>
  <c r="C2174" i="4"/>
  <c r="C2062" i="4"/>
  <c r="C2046" i="4"/>
  <c r="C1998" i="4"/>
  <c r="F1838" i="4"/>
  <c r="F1582" i="4"/>
  <c r="F1526" i="4"/>
  <c r="C1446" i="4"/>
  <c r="G1334" i="4"/>
  <c r="C1014" i="4"/>
  <c r="C950" i="4"/>
  <c r="D910" i="4"/>
  <c r="G822" i="4"/>
  <c r="C2325" i="4"/>
  <c r="C2293" i="4"/>
  <c r="C2261" i="4"/>
  <c r="C2229" i="4"/>
  <c r="C2197" i="4"/>
  <c r="D2165" i="4"/>
  <c r="C2149" i="4"/>
  <c r="C2133" i="4"/>
  <c r="D2117" i="4"/>
  <c r="C2101" i="4"/>
  <c r="C2085" i="4"/>
  <c r="C2069" i="4"/>
  <c r="C2037" i="4"/>
  <c r="C2021" i="4"/>
  <c r="C2005" i="4"/>
  <c r="C1989" i="4"/>
  <c r="C1973" i="4"/>
  <c r="C1941" i="4"/>
  <c r="D1925" i="4"/>
  <c r="C1909" i="4"/>
  <c r="D1893" i="4"/>
  <c r="C1877" i="4"/>
  <c r="D1845" i="4"/>
  <c r="C1829" i="4"/>
  <c r="C1813" i="4"/>
  <c r="C1797" i="4"/>
  <c r="D1733" i="4"/>
  <c r="D1717" i="4"/>
  <c r="D1685" i="4"/>
  <c r="C1669" i="4"/>
  <c r="D1629" i="4"/>
  <c r="C1621" i="4"/>
  <c r="F1573" i="4"/>
  <c r="D1565" i="4"/>
  <c r="G1541" i="4"/>
  <c r="D1469" i="4"/>
  <c r="D1381" i="4"/>
  <c r="C1325" i="4"/>
  <c r="G1261" i="4"/>
  <c r="D1253" i="4"/>
  <c r="C1245" i="4"/>
  <c r="D1181" i="4"/>
  <c r="C1149" i="4"/>
  <c r="D1085" i="4"/>
  <c r="F1053" i="4"/>
  <c r="C981" i="4"/>
  <c r="D829" i="4"/>
  <c r="D797" i="4"/>
  <c r="F693" i="4"/>
  <c r="D541" i="4"/>
  <c r="D341" i="4"/>
  <c r="G2299" i="4"/>
  <c r="G2267" i="4"/>
  <c r="G2251" i="4"/>
  <c r="G2123" i="4"/>
  <c r="C1963" i="4"/>
  <c r="C1931" i="4"/>
  <c r="C1899" i="4"/>
  <c r="C1867" i="4"/>
  <c r="C1851" i="4"/>
  <c r="F1819" i="4"/>
  <c r="F1371" i="4"/>
  <c r="F851" i="4"/>
  <c r="G499" i="4"/>
  <c r="C2334" i="4"/>
  <c r="C2302" i="4"/>
  <c r="C2286" i="4"/>
  <c r="C2222" i="4"/>
  <c r="C2206" i="4"/>
  <c r="C2142" i="4"/>
  <c r="C2110" i="4"/>
  <c r="C2094" i="4"/>
  <c r="C2078" i="4"/>
  <c r="C2030" i="4"/>
  <c r="C2014" i="4"/>
  <c r="F1870" i="4"/>
  <c r="F1774" i="4"/>
  <c r="G1758" i="4"/>
  <c r="F1742" i="4"/>
  <c r="G1726" i="4"/>
  <c r="C1502" i="4"/>
  <c r="F2324" i="4"/>
  <c r="F2308" i="4"/>
  <c r="F2292" i="4"/>
  <c r="F2276" i="4"/>
  <c r="F2260" i="4"/>
  <c r="F2244" i="4"/>
  <c r="F2228" i="4"/>
  <c r="F2212" i="4"/>
  <c r="F2196" i="4"/>
  <c r="F2180" i="4"/>
  <c r="G2164" i="4"/>
  <c r="F2148" i="4"/>
  <c r="G2132" i="4"/>
  <c r="F2116" i="4"/>
  <c r="F2100" i="4"/>
  <c r="F2084" i="4"/>
  <c r="F2068" i="4"/>
  <c r="F2052" i="4"/>
  <c r="F2036" i="4"/>
  <c r="F2020" i="4"/>
  <c r="F2004" i="4"/>
  <c r="F1988" i="4"/>
  <c r="G1972" i="4"/>
  <c r="G1956" i="4"/>
  <c r="G1940" i="4"/>
  <c r="G1924" i="4"/>
  <c r="G1892" i="4"/>
  <c r="G1860" i="4"/>
  <c r="F1620" i="4"/>
  <c r="F1612" i="4"/>
  <c r="C1532" i="4"/>
  <c r="D1468" i="4"/>
  <c r="C1452" i="4"/>
  <c r="C1396" i="4"/>
  <c r="C1388" i="4"/>
  <c r="C1380" i="4"/>
  <c r="D1188" i="4"/>
  <c r="C652" i="4"/>
  <c r="G332" i="4"/>
  <c r="C2322" i="4"/>
  <c r="C2306" i="4"/>
  <c r="C2290" i="4"/>
  <c r="C2146" i="4"/>
  <c r="C2130" i="4"/>
  <c r="C2082" i="4"/>
  <c r="C2066" i="4"/>
  <c r="C2050" i="4"/>
  <c r="D1874" i="4"/>
  <c r="C1858" i="4"/>
  <c r="C1842" i="4"/>
  <c r="C1826" i="4"/>
  <c r="C1794" i="4"/>
  <c r="C1778" i="4"/>
  <c r="C1650" i="4"/>
  <c r="C1570" i="4"/>
  <c r="C1546" i="4"/>
  <c r="C1522" i="4"/>
  <c r="F1426" i="4"/>
  <c r="D1418" i="4"/>
  <c r="D1410" i="4"/>
  <c r="G1402" i="4"/>
  <c r="F1370" i="4"/>
  <c r="G1362" i="4"/>
  <c r="C1290" i="4"/>
  <c r="D1234" i="4"/>
  <c r="G1170" i="4"/>
  <c r="C1162" i="4"/>
  <c r="C1098" i="4"/>
  <c r="D1010" i="4"/>
  <c r="G850" i="4"/>
  <c r="C738" i="4"/>
  <c r="C490" i="4"/>
  <c r="C2274" i="4"/>
  <c r="C2258" i="4"/>
  <c r="C2242" i="4"/>
  <c r="C2226" i="4"/>
  <c r="C2210" i="4"/>
  <c r="C2194" i="4"/>
  <c r="C2178" i="4"/>
  <c r="C2162" i="4"/>
  <c r="C2114" i="4"/>
  <c r="C2098" i="4"/>
  <c r="C2034" i="4"/>
  <c r="C2018" i="4"/>
  <c r="C2002" i="4"/>
  <c r="C1986" i="4"/>
  <c r="D1970" i="4"/>
  <c r="C1954" i="4"/>
  <c r="C1938" i="4"/>
  <c r="C1922" i="4"/>
  <c r="C1906" i="4"/>
  <c r="C1890" i="4"/>
  <c r="C1810" i="4"/>
  <c r="C1762" i="4"/>
  <c r="C1730" i="4"/>
  <c r="C1714" i="4"/>
  <c r="C1698" i="4"/>
  <c r="C1682" i="4"/>
  <c r="D1666" i="4"/>
  <c r="G2321" i="4"/>
  <c r="G2289" i="4"/>
  <c r="G2257" i="4"/>
  <c r="G2225" i="4"/>
  <c r="G2193" i="4"/>
  <c r="G2161" i="4"/>
  <c r="G2129" i="4"/>
  <c r="G2097" i="4"/>
  <c r="G2065" i="4"/>
  <c r="G2033" i="4"/>
  <c r="G2001" i="4"/>
  <c r="F1969" i="4"/>
  <c r="F1953" i="4"/>
  <c r="F1937" i="4"/>
  <c r="F1921" i="4"/>
  <c r="F1905" i="4"/>
  <c r="F1889" i="4"/>
  <c r="F1873" i="4"/>
  <c r="F1857" i="4"/>
  <c r="G1841" i="4"/>
  <c r="G1825" i="4"/>
  <c r="G1809" i="4"/>
  <c r="G1793" i="4"/>
  <c r="G1777" i="4"/>
  <c r="G1761" i="4"/>
  <c r="G1745" i="4"/>
  <c r="G1713" i="4"/>
  <c r="G1697" i="4"/>
  <c r="G1681" i="4"/>
  <c r="G1665" i="4"/>
  <c r="G1649" i="4"/>
  <c r="C1625" i="4"/>
  <c r="D1561" i="4"/>
  <c r="G1521" i="4"/>
  <c r="D1497" i="4"/>
  <c r="G1457" i="4"/>
  <c r="C1433" i="4"/>
  <c r="D1353" i="4"/>
  <c r="D1281" i="4"/>
  <c r="D1225" i="4"/>
  <c r="C1217" i="4"/>
  <c r="G1057" i="4"/>
  <c r="F985" i="4"/>
  <c r="G961" i="4"/>
  <c r="F1352" i="4"/>
  <c r="G1280" i="4"/>
  <c r="G1216" i="4"/>
  <c r="G1112" i="4"/>
  <c r="D1344" i="4"/>
  <c r="F968" i="4"/>
  <c r="F544" i="4"/>
  <c r="G2327" i="4"/>
  <c r="G2295" i="4"/>
  <c r="G2263" i="4"/>
  <c r="G2247" i="4"/>
  <c r="G2231" i="4"/>
  <c r="G2199" i="4"/>
  <c r="G2183" i="4"/>
  <c r="G2167" i="4"/>
  <c r="G2151" i="4"/>
  <c r="G2135" i="4"/>
  <c r="G2119" i="4"/>
  <c r="G2103" i="4"/>
  <c r="G2087" i="4"/>
  <c r="G2071" i="4"/>
  <c r="G2055" i="4"/>
  <c r="G2039" i="4"/>
  <c r="G2007" i="4"/>
  <c r="C1967" i="4"/>
  <c r="C1935" i="4"/>
  <c r="C1903" i="4"/>
  <c r="C1855" i="4"/>
  <c r="C1791" i="4"/>
  <c r="C1743" i="4"/>
  <c r="C1727" i="4"/>
  <c r="C1695" i="4"/>
  <c r="C1663" i="4"/>
  <c r="C1647" i="4"/>
  <c r="C1527" i="4"/>
  <c r="D1463" i="4"/>
  <c r="C1271" i="4"/>
  <c r="C1199" i="4"/>
  <c r="C1015" i="4"/>
  <c r="C967" i="4"/>
  <c r="W11" i="1"/>
  <c r="W12" i="1"/>
  <c r="D1877" i="4"/>
  <c r="G1851" i="4"/>
  <c r="C1685" i="4"/>
  <c r="C1666" i="4"/>
  <c r="G1326" i="4"/>
  <c r="F2043" i="4"/>
  <c r="C2165" i="4"/>
  <c r="D2005" i="4"/>
  <c r="F1835" i="4"/>
  <c r="G1633" i="4"/>
  <c r="F2299" i="4"/>
  <c r="D2142" i="4"/>
  <c r="F1985" i="4"/>
  <c r="F1595" i="4"/>
  <c r="F1179" i="4"/>
  <c r="C2123" i="4"/>
  <c r="D2261" i="4"/>
  <c r="D1941" i="4"/>
  <c r="D1522" i="4"/>
  <c r="F2241" i="4"/>
  <c r="G2081" i="4"/>
  <c r="G1915" i="4"/>
  <c r="G1723" i="4"/>
  <c r="G2222" i="4"/>
  <c r="D1890" i="4"/>
  <c r="D1701" i="4"/>
  <c r="D1433" i="4"/>
  <c r="G2318" i="4"/>
  <c r="D2238" i="4"/>
  <c r="C2219" i="4"/>
  <c r="G2177" i="4"/>
  <c r="F2139" i="4"/>
  <c r="D2101" i="4"/>
  <c r="F2081" i="4"/>
  <c r="G2062" i="4"/>
  <c r="D1954" i="4"/>
  <c r="F1915" i="4"/>
  <c r="F1851" i="4"/>
  <c r="D1813" i="4"/>
  <c r="D1794" i="4"/>
  <c r="C1701" i="4"/>
  <c r="D1682" i="4"/>
  <c r="F1418" i="4"/>
  <c r="F1307" i="4"/>
  <c r="G1234" i="4"/>
  <c r="D1162" i="4"/>
  <c r="D2334" i="4"/>
  <c r="C2315" i="4"/>
  <c r="G2273" i="4"/>
  <c r="F2235" i="4"/>
  <c r="D2197" i="4"/>
  <c r="F2177" i="4"/>
  <c r="G2158" i="4"/>
  <c r="D2078" i="4"/>
  <c r="C2059" i="4"/>
  <c r="G2017" i="4"/>
  <c r="G1979" i="4"/>
  <c r="D1931" i="4"/>
  <c r="G1889" i="4"/>
  <c r="D1867" i="4"/>
  <c r="D1829" i="4"/>
  <c r="D1698" i="4"/>
  <c r="F1659" i="4"/>
  <c r="F1629" i="4"/>
  <c r="F1507" i="4"/>
  <c r="G1042" i="4"/>
  <c r="F2331" i="4"/>
  <c r="D2293" i="4"/>
  <c r="F2273" i="4"/>
  <c r="G2254" i="4"/>
  <c r="D2174" i="4"/>
  <c r="C2155" i="4"/>
  <c r="G2113" i="4"/>
  <c r="F2075" i="4"/>
  <c r="D2037" i="4"/>
  <c r="F2017" i="4"/>
  <c r="G1998" i="4"/>
  <c r="F1979" i="4"/>
  <c r="G1953" i="4"/>
  <c r="D1810" i="4"/>
  <c r="G1710" i="4"/>
  <c r="G1675" i="4"/>
  <c r="D1621" i="4"/>
  <c r="F1586" i="4"/>
  <c r="C1457" i="4"/>
  <c r="G1298" i="4"/>
  <c r="G1125" i="4"/>
  <c r="D2270" i="4"/>
  <c r="C2251" i="4"/>
  <c r="G2209" i="4"/>
  <c r="F2171" i="4"/>
  <c r="D2133" i="4"/>
  <c r="F2113" i="4"/>
  <c r="G2094" i="4"/>
  <c r="D2014" i="4"/>
  <c r="C1995" i="4"/>
  <c r="D1922" i="4"/>
  <c r="D1909" i="4"/>
  <c r="G1883" i="4"/>
  <c r="D1858" i="4"/>
  <c r="D1826" i="4"/>
  <c r="F1787" i="4"/>
  <c r="G1691" i="4"/>
  <c r="F1675" i="4"/>
  <c r="D1650" i="4"/>
  <c r="F1546" i="4"/>
  <c r="G1497" i="4"/>
  <c r="F1298" i="4"/>
  <c r="G1225" i="4"/>
  <c r="F1125" i="4"/>
  <c r="G341" i="4"/>
  <c r="G2305" i="4"/>
  <c r="F2267" i="4"/>
  <c r="D2229" i="4"/>
  <c r="F2209" i="4"/>
  <c r="G2190" i="4"/>
  <c r="D2110" i="4"/>
  <c r="C2091" i="4"/>
  <c r="G2049" i="4"/>
  <c r="F2011" i="4"/>
  <c r="D1973" i="4"/>
  <c r="G1947" i="4"/>
  <c r="F1883" i="4"/>
  <c r="G1838" i="4"/>
  <c r="G1803" i="4"/>
  <c r="G1707" i="4"/>
  <c r="F1691" i="4"/>
  <c r="C1578" i="4"/>
  <c r="D1541" i="4"/>
  <c r="F1451" i="4"/>
  <c r="G1353" i="4"/>
  <c r="D2325" i="4"/>
  <c r="F2305" i="4"/>
  <c r="G2286" i="4"/>
  <c r="D2206" i="4"/>
  <c r="C2187" i="4"/>
  <c r="G2145" i="4"/>
  <c r="F2107" i="4"/>
  <c r="D2069" i="4"/>
  <c r="F2049" i="4"/>
  <c r="G2030" i="4"/>
  <c r="F1947" i="4"/>
  <c r="G1921" i="4"/>
  <c r="D1899" i="4"/>
  <c r="G1857" i="4"/>
  <c r="G1819" i="4"/>
  <c r="F1803" i="4"/>
  <c r="D1778" i="4"/>
  <c r="F1707" i="4"/>
  <c r="C1612" i="4"/>
  <c r="F1485" i="4"/>
  <c r="D1396" i="4"/>
  <c r="D2302" i="4"/>
  <c r="C2283" i="4"/>
  <c r="G2241" i="4"/>
  <c r="F2203" i="4"/>
  <c r="F2145" i="4"/>
  <c r="G2126" i="4"/>
  <c r="D2046" i="4"/>
  <c r="C2027" i="4"/>
  <c r="G1985" i="4"/>
  <c r="D1963" i="4"/>
  <c r="G1835" i="4"/>
  <c r="G1573" i="4"/>
  <c r="F1253" i="4"/>
  <c r="F2328" i="4"/>
  <c r="G2328" i="4"/>
  <c r="F2280" i="4"/>
  <c r="G2280" i="4"/>
  <c r="F2240" i="4"/>
  <c r="G2240" i="4"/>
  <c r="C2240" i="4"/>
  <c r="D2240" i="4"/>
  <c r="F2208" i="4"/>
  <c r="G2208" i="4"/>
  <c r="C2208" i="4"/>
  <c r="D2208" i="4"/>
  <c r="F2176" i="4"/>
  <c r="G2176" i="4"/>
  <c r="C2176" i="4"/>
  <c r="D2176" i="4"/>
  <c r="F2152" i="4"/>
  <c r="G2152" i="4"/>
  <c r="F2128" i="4"/>
  <c r="G2128" i="4"/>
  <c r="C2128" i="4"/>
  <c r="D2128" i="4"/>
  <c r="F2104" i="4"/>
  <c r="G2104" i="4"/>
  <c r="F2088" i="4"/>
  <c r="G2088" i="4"/>
  <c r="F2056" i="4"/>
  <c r="G2056" i="4"/>
  <c r="F2024" i="4"/>
  <c r="G2024" i="4"/>
  <c r="F2000" i="4"/>
  <c r="G2000" i="4"/>
  <c r="C2000" i="4"/>
  <c r="D2000" i="4"/>
  <c r="G1968" i="4"/>
  <c r="C1968" i="4"/>
  <c r="D1968" i="4"/>
  <c r="F1968" i="4"/>
  <c r="G1904" i="4"/>
  <c r="C1904" i="4"/>
  <c r="D1904" i="4"/>
  <c r="F1904" i="4"/>
  <c r="G1816" i="4"/>
  <c r="C1816" i="4"/>
  <c r="G1776" i="4"/>
  <c r="C1776" i="4"/>
  <c r="D1776" i="4"/>
  <c r="F1776" i="4"/>
  <c r="G1744" i="4"/>
  <c r="C1744" i="4"/>
  <c r="D1744" i="4"/>
  <c r="F1744" i="4"/>
  <c r="G1696" i="4"/>
  <c r="C1696" i="4"/>
  <c r="D1696" i="4"/>
  <c r="F1696" i="4"/>
  <c r="G1656" i="4"/>
  <c r="C1656" i="4"/>
  <c r="C1632" i="4"/>
  <c r="D1632" i="4"/>
  <c r="F1632" i="4"/>
  <c r="G1632" i="4"/>
  <c r="C1616" i="4"/>
  <c r="D1616" i="4"/>
  <c r="C1600" i="4"/>
  <c r="D1600" i="4"/>
  <c r="F1600" i="4"/>
  <c r="G1600" i="4"/>
  <c r="C1568" i="4"/>
  <c r="D1568" i="4"/>
  <c r="F1568" i="4"/>
  <c r="G1568" i="4"/>
  <c r="D1528" i="4"/>
  <c r="F1528" i="4"/>
  <c r="C1528" i="4"/>
  <c r="G1528" i="4"/>
  <c r="G1504" i="4"/>
  <c r="C1504" i="4"/>
  <c r="D1504" i="4"/>
  <c r="F1504" i="4"/>
  <c r="C1464" i="4"/>
  <c r="F1464" i="4"/>
  <c r="D1464" i="4"/>
  <c r="G1464" i="4"/>
  <c r="C1424" i="4"/>
  <c r="D1424" i="4"/>
  <c r="F1424" i="4"/>
  <c r="G1424" i="4"/>
  <c r="C1392" i="4"/>
  <c r="D1392" i="4"/>
  <c r="G1392" i="4"/>
  <c r="F1392" i="4"/>
  <c r="C1368" i="4"/>
  <c r="D1368" i="4"/>
  <c r="F1368" i="4"/>
  <c r="G1368" i="4"/>
  <c r="C1336" i="4"/>
  <c r="D1336" i="4"/>
  <c r="G1336" i="4"/>
  <c r="F1336" i="4"/>
  <c r="C1272" i="4"/>
  <c r="D1272" i="4"/>
  <c r="F1272" i="4"/>
  <c r="G1272" i="4"/>
  <c r="C1224" i="4"/>
  <c r="G1224" i="4"/>
  <c r="D1224" i="4"/>
  <c r="F1224" i="4"/>
  <c r="C1192" i="4"/>
  <c r="G1192" i="4"/>
  <c r="D1192" i="4"/>
  <c r="F1192" i="4"/>
  <c r="C1152" i="4"/>
  <c r="F1152" i="4"/>
  <c r="D1152" i="4"/>
  <c r="C1128" i="4"/>
  <c r="G1128" i="4"/>
  <c r="D1128" i="4"/>
  <c r="F1128" i="4"/>
  <c r="C1096" i="4"/>
  <c r="F1096" i="4"/>
  <c r="G1096" i="4"/>
  <c r="D1096" i="4"/>
  <c r="C1080" i="4"/>
  <c r="D1080" i="4"/>
  <c r="F1080" i="4"/>
  <c r="G1080" i="4"/>
  <c r="C1040" i="4"/>
  <c r="D1040" i="4"/>
  <c r="F1040" i="4"/>
  <c r="G984" i="4"/>
  <c r="D984" i="4"/>
  <c r="F984" i="4"/>
  <c r="C984" i="4"/>
  <c r="G944" i="4"/>
  <c r="C944" i="4"/>
  <c r="D944" i="4"/>
  <c r="F944" i="4"/>
  <c r="F912" i="4"/>
  <c r="G912" i="4"/>
  <c r="C912" i="4"/>
  <c r="D912" i="4"/>
  <c r="F880" i="4"/>
  <c r="G880" i="4"/>
  <c r="C880" i="4"/>
  <c r="D880" i="4"/>
  <c r="F856" i="4"/>
  <c r="G856" i="4"/>
  <c r="D856" i="4"/>
  <c r="C856" i="4"/>
  <c r="F832" i="4"/>
  <c r="G832" i="4"/>
  <c r="C832" i="4"/>
  <c r="D832" i="4"/>
  <c r="F792" i="4"/>
  <c r="C792" i="4"/>
  <c r="D792" i="4"/>
  <c r="G792" i="4"/>
  <c r="D752" i="4"/>
  <c r="C752" i="4"/>
  <c r="F752" i="4"/>
  <c r="G752" i="4"/>
  <c r="F728" i="4"/>
  <c r="D728" i="4"/>
  <c r="G728" i="4"/>
  <c r="G688" i="4"/>
  <c r="D688" i="4"/>
  <c r="F688" i="4"/>
  <c r="F664" i="4"/>
  <c r="C664" i="4"/>
  <c r="D664" i="4"/>
  <c r="G664" i="4"/>
  <c r="G624" i="4"/>
  <c r="C624" i="4"/>
  <c r="D624" i="4"/>
  <c r="F624" i="4"/>
  <c r="D600" i="4"/>
  <c r="F600" i="4"/>
  <c r="G600" i="4"/>
  <c r="C600" i="4"/>
  <c r="G560" i="4"/>
  <c r="D560" i="4"/>
  <c r="F560" i="4"/>
  <c r="C560" i="4"/>
  <c r="F536" i="4"/>
  <c r="G536" i="4"/>
  <c r="C536" i="4"/>
  <c r="D536" i="4"/>
  <c r="C504" i="4"/>
  <c r="D504" i="4"/>
  <c r="G504" i="4"/>
  <c r="F504" i="4"/>
  <c r="D472" i="4"/>
  <c r="F472" i="4"/>
  <c r="G472" i="4"/>
  <c r="C472" i="4"/>
  <c r="D432" i="4"/>
  <c r="F432" i="4"/>
  <c r="G432" i="4"/>
  <c r="C432" i="4"/>
  <c r="F400" i="4"/>
  <c r="C400" i="4"/>
  <c r="D400" i="4"/>
  <c r="G400" i="4"/>
  <c r="F368" i="4"/>
  <c r="G368" i="4"/>
  <c r="D368" i="4"/>
  <c r="C368" i="4"/>
  <c r="F336" i="4"/>
  <c r="G336" i="4"/>
  <c r="D336" i="4"/>
  <c r="C336" i="4"/>
  <c r="F296" i="4"/>
  <c r="G296" i="4"/>
  <c r="C296" i="4"/>
  <c r="D296" i="4"/>
  <c r="F256" i="4"/>
  <c r="G256" i="4"/>
  <c r="C256" i="4"/>
  <c r="D256" i="4"/>
  <c r="F240" i="4"/>
  <c r="G240" i="4"/>
  <c r="C240" i="4"/>
  <c r="D240" i="4"/>
  <c r="F208" i="4"/>
  <c r="G208" i="4"/>
  <c r="C208" i="4"/>
  <c r="D208" i="4"/>
  <c r="C184" i="4"/>
  <c r="F184" i="4"/>
  <c r="D184" i="4"/>
  <c r="G184" i="4"/>
  <c r="F136" i="4"/>
  <c r="G136" i="4"/>
  <c r="C136" i="4"/>
  <c r="D136" i="4"/>
  <c r="C104" i="4"/>
  <c r="D104" i="4"/>
  <c r="F104" i="4"/>
  <c r="G104" i="4"/>
  <c r="C88" i="4"/>
  <c r="D88" i="4"/>
  <c r="F88" i="4"/>
  <c r="G88" i="4"/>
  <c r="D64" i="4"/>
  <c r="F64" i="4"/>
  <c r="G64" i="4"/>
  <c r="C64" i="4"/>
  <c r="G16" i="4"/>
  <c r="C16" i="4"/>
  <c r="F16" i="4"/>
  <c r="D16" i="4"/>
  <c r="C1944" i="4"/>
  <c r="C1912" i="4"/>
  <c r="C1880" i="4"/>
  <c r="D9" i="4"/>
  <c r="C9" i="4"/>
  <c r="F9" i="4"/>
  <c r="G9" i="4"/>
  <c r="C2319" i="4"/>
  <c r="D2319" i="4"/>
  <c r="F2319" i="4"/>
  <c r="G2319" i="4"/>
  <c r="C2287" i="4"/>
  <c r="D2287" i="4"/>
  <c r="F2287" i="4"/>
  <c r="G2287" i="4"/>
  <c r="C2255" i="4"/>
  <c r="D2255" i="4"/>
  <c r="F2255" i="4"/>
  <c r="G2255" i="4"/>
  <c r="C2223" i="4"/>
  <c r="D2223" i="4"/>
  <c r="F2223" i="4"/>
  <c r="G2223" i="4"/>
  <c r="C2199" i="4"/>
  <c r="D2199" i="4"/>
  <c r="F2199" i="4"/>
  <c r="C2159" i="4"/>
  <c r="D2159" i="4"/>
  <c r="F2159" i="4"/>
  <c r="G2159" i="4"/>
  <c r="C2127" i="4"/>
  <c r="D2127" i="4"/>
  <c r="F2127" i="4"/>
  <c r="G2127" i="4"/>
  <c r="C2103" i="4"/>
  <c r="D2103" i="4"/>
  <c r="F2103" i="4"/>
  <c r="C2063" i="4"/>
  <c r="D2063" i="4"/>
  <c r="F2063" i="4"/>
  <c r="G2063" i="4"/>
  <c r="C2023" i="4"/>
  <c r="D2023" i="4"/>
  <c r="F2023" i="4"/>
  <c r="C1991" i="4"/>
  <c r="D1991" i="4"/>
  <c r="F1991" i="4"/>
  <c r="D1959" i="4"/>
  <c r="F1959" i="4"/>
  <c r="G1959" i="4"/>
  <c r="C1959" i="4"/>
  <c r="D1927" i="4"/>
  <c r="F1927" i="4"/>
  <c r="G1927" i="4"/>
  <c r="C1927" i="4"/>
  <c r="D1871" i="4"/>
  <c r="F1871" i="4"/>
  <c r="G1871" i="4"/>
  <c r="D1831" i="4"/>
  <c r="F1831" i="4"/>
  <c r="G1831" i="4"/>
  <c r="C1831" i="4"/>
  <c r="D1775" i="4"/>
  <c r="F1775" i="4"/>
  <c r="G1775" i="4"/>
  <c r="D1639" i="4"/>
  <c r="F1639" i="4"/>
  <c r="G1639" i="4"/>
  <c r="C1639" i="4"/>
  <c r="F1607" i="4"/>
  <c r="C1607" i="4"/>
  <c r="D1607" i="4"/>
  <c r="F1591" i="4"/>
  <c r="G1591" i="4"/>
  <c r="G1551" i="4"/>
  <c r="F1551" i="4"/>
  <c r="G1511" i="4"/>
  <c r="F1511" i="4"/>
  <c r="C1511" i="4"/>
  <c r="D1511" i="4"/>
  <c r="G1487" i="4"/>
  <c r="C1487" i="4"/>
  <c r="D1487" i="4"/>
  <c r="F1487" i="4"/>
  <c r="G1447" i="4"/>
  <c r="C1447" i="4"/>
  <c r="D1447" i="4"/>
  <c r="F1447" i="4"/>
  <c r="G1415" i="4"/>
  <c r="C1415" i="4"/>
  <c r="F1415" i="4"/>
  <c r="D1415" i="4"/>
  <c r="G1383" i="4"/>
  <c r="C1383" i="4"/>
  <c r="D1383" i="4"/>
  <c r="F1383" i="4"/>
  <c r="G1359" i="4"/>
  <c r="D1359" i="4"/>
  <c r="F1359" i="4"/>
  <c r="C1359" i="4"/>
  <c r="G1343" i="4"/>
  <c r="C1343" i="4"/>
  <c r="D1343" i="4"/>
  <c r="G1303" i="4"/>
  <c r="F1303" i="4"/>
  <c r="C1303" i="4"/>
  <c r="D1303" i="4"/>
  <c r="G1295" i="4"/>
  <c r="D1295" i="4"/>
  <c r="C1295" i="4"/>
  <c r="F1295" i="4"/>
  <c r="G1263" i="4"/>
  <c r="D1263" i="4"/>
  <c r="C1263" i="4"/>
  <c r="F1263" i="4"/>
  <c r="G1207" i="4"/>
  <c r="F1207" i="4"/>
  <c r="C1207" i="4"/>
  <c r="G1175" i="4"/>
  <c r="F1175" i="4"/>
  <c r="C1175" i="4"/>
  <c r="D1175" i="4"/>
  <c r="G1151" i="4"/>
  <c r="F1151" i="4"/>
  <c r="C1151" i="4"/>
  <c r="D1151" i="4"/>
  <c r="G1127" i="4"/>
  <c r="C1127" i="4"/>
  <c r="D1127" i="4"/>
  <c r="F1127" i="4"/>
  <c r="G1087" i="4"/>
  <c r="D1087" i="4"/>
  <c r="F1087" i="4"/>
  <c r="G1063" i="4"/>
  <c r="C1063" i="4"/>
  <c r="D1063" i="4"/>
  <c r="F1063" i="4"/>
  <c r="G1039" i="4"/>
  <c r="C1039" i="4"/>
  <c r="D1039" i="4"/>
  <c r="F1039" i="4"/>
  <c r="G1007" i="4"/>
  <c r="C1007" i="4"/>
  <c r="D1007" i="4"/>
  <c r="F1007" i="4"/>
  <c r="D975" i="4"/>
  <c r="C975" i="4"/>
  <c r="F975" i="4"/>
  <c r="G975" i="4"/>
  <c r="D943" i="4"/>
  <c r="C943" i="4"/>
  <c r="F943" i="4"/>
  <c r="G943" i="4"/>
  <c r="C919" i="4"/>
  <c r="D919" i="4"/>
  <c r="G919" i="4"/>
  <c r="F919" i="4"/>
  <c r="C871" i="4"/>
  <c r="D871" i="4"/>
  <c r="F871" i="4"/>
  <c r="G871" i="4"/>
  <c r="C831" i="4"/>
  <c r="D831" i="4"/>
  <c r="F831" i="4"/>
  <c r="G831" i="4"/>
  <c r="D791" i="4"/>
  <c r="F791" i="4"/>
  <c r="C791" i="4"/>
  <c r="G791" i="4"/>
  <c r="F759" i="4"/>
  <c r="G759" i="4"/>
  <c r="D759" i="4"/>
  <c r="C759" i="4"/>
  <c r="G727" i="4"/>
  <c r="C727" i="4"/>
  <c r="D727" i="4"/>
  <c r="F727" i="4"/>
  <c r="F687" i="4"/>
  <c r="C687" i="4"/>
  <c r="D687" i="4"/>
  <c r="G687" i="4"/>
  <c r="F663" i="4"/>
  <c r="D663" i="4"/>
  <c r="G663" i="4"/>
  <c r="C663" i="4"/>
  <c r="F615" i="4"/>
  <c r="C615" i="4"/>
  <c r="D615" i="4"/>
  <c r="G615" i="4"/>
  <c r="F599" i="4"/>
  <c r="D599" i="4"/>
  <c r="G599" i="4"/>
  <c r="F567" i="4"/>
  <c r="D567" i="4"/>
  <c r="G567" i="4"/>
  <c r="C567" i="4"/>
  <c r="F535" i="4"/>
  <c r="D535" i="4"/>
  <c r="G535" i="4"/>
  <c r="C535" i="4"/>
  <c r="F495" i="4"/>
  <c r="C495" i="4"/>
  <c r="D495" i="4"/>
  <c r="G495" i="4"/>
  <c r="F471" i="4"/>
  <c r="G471" i="4"/>
  <c r="C471" i="4"/>
  <c r="D471" i="4"/>
  <c r="F439" i="4"/>
  <c r="G439" i="4"/>
  <c r="D439" i="4"/>
  <c r="C423" i="4"/>
  <c r="G423" i="4"/>
  <c r="F423" i="4"/>
  <c r="D423" i="4"/>
  <c r="C375" i="4"/>
  <c r="D375" i="4"/>
  <c r="G375" i="4"/>
  <c r="F375" i="4"/>
  <c r="C351" i="4"/>
  <c r="D351" i="4"/>
  <c r="G351" i="4"/>
  <c r="F351" i="4"/>
  <c r="C311" i="4"/>
  <c r="D311" i="4"/>
  <c r="G311" i="4"/>
  <c r="F311" i="4"/>
  <c r="C287" i="4"/>
  <c r="D287" i="4"/>
  <c r="G287" i="4"/>
  <c r="F287" i="4"/>
  <c r="C255" i="4"/>
  <c r="D255" i="4"/>
  <c r="F255" i="4"/>
  <c r="G255" i="4"/>
  <c r="C239" i="4"/>
  <c r="D239" i="4"/>
  <c r="F239" i="4"/>
  <c r="G239" i="4"/>
  <c r="C199" i="4"/>
  <c r="D199" i="4"/>
  <c r="F199" i="4"/>
  <c r="G199" i="4"/>
  <c r="F175" i="4"/>
  <c r="G175" i="4"/>
  <c r="C175" i="4"/>
  <c r="D175" i="4"/>
  <c r="F135" i="4"/>
  <c r="G135" i="4"/>
  <c r="C135" i="4"/>
  <c r="D135" i="4"/>
  <c r="F119" i="4"/>
  <c r="G119" i="4"/>
  <c r="D119" i="4"/>
  <c r="C119" i="4"/>
  <c r="F79" i="4"/>
  <c r="G79" i="4"/>
  <c r="D79" i="4"/>
  <c r="C79" i="4"/>
  <c r="F63" i="4"/>
  <c r="G63" i="4"/>
  <c r="C63" i="4"/>
  <c r="D63" i="4"/>
  <c r="F15" i="4"/>
  <c r="G15" i="4"/>
  <c r="D15" i="4"/>
  <c r="C15" i="4"/>
  <c r="F1896" i="4"/>
  <c r="C1871" i="4"/>
  <c r="F1864" i="4"/>
  <c r="F1768" i="4"/>
  <c r="C688" i="4"/>
  <c r="C2326" i="4"/>
  <c r="D2326" i="4"/>
  <c r="F2326" i="4"/>
  <c r="G2326" i="4"/>
  <c r="C2278" i="4"/>
  <c r="D2278" i="4"/>
  <c r="F2278" i="4"/>
  <c r="G2278" i="4"/>
  <c r="C2262" i="4"/>
  <c r="D2262" i="4"/>
  <c r="F2262" i="4"/>
  <c r="G2262" i="4"/>
  <c r="C2246" i="4"/>
  <c r="D2246" i="4"/>
  <c r="F2246" i="4"/>
  <c r="G2246" i="4"/>
  <c r="C2230" i="4"/>
  <c r="D2230" i="4"/>
  <c r="F2230" i="4"/>
  <c r="G2230" i="4"/>
  <c r="C2198" i="4"/>
  <c r="D2198" i="4"/>
  <c r="F2198" i="4"/>
  <c r="G2198" i="4"/>
  <c r="C2086" i="4"/>
  <c r="D2086" i="4"/>
  <c r="F2086" i="4"/>
  <c r="G2086" i="4"/>
  <c r="C2006" i="4"/>
  <c r="D2006" i="4"/>
  <c r="F2006" i="4"/>
  <c r="G2006" i="4"/>
  <c r="C1974" i="4"/>
  <c r="D1974" i="4"/>
  <c r="F1974" i="4"/>
  <c r="G1974" i="4"/>
  <c r="C1942" i="4"/>
  <c r="D1942" i="4"/>
  <c r="F1942" i="4"/>
  <c r="G1942" i="4"/>
  <c r="C1902" i="4"/>
  <c r="D1902" i="4"/>
  <c r="C1854" i="4"/>
  <c r="D1854" i="4"/>
  <c r="C1830" i="4"/>
  <c r="D1830" i="4"/>
  <c r="F1830" i="4"/>
  <c r="G1830" i="4"/>
  <c r="C1798" i="4"/>
  <c r="D1798" i="4"/>
  <c r="F1798" i="4"/>
  <c r="G1798" i="4"/>
  <c r="C1766" i="4"/>
  <c r="D1766" i="4"/>
  <c r="F1766" i="4"/>
  <c r="G1766" i="4"/>
  <c r="C1734" i="4"/>
  <c r="D1734" i="4"/>
  <c r="F1734" i="4"/>
  <c r="G1734" i="4"/>
  <c r="C1710" i="4"/>
  <c r="D1710" i="4"/>
  <c r="C1686" i="4"/>
  <c r="D1686" i="4"/>
  <c r="F1686" i="4"/>
  <c r="G1686" i="4"/>
  <c r="C1646" i="4"/>
  <c r="D1646" i="4"/>
  <c r="C1614" i="4"/>
  <c r="D1614" i="4"/>
  <c r="F1614" i="4"/>
  <c r="G1614" i="4"/>
  <c r="C1590" i="4"/>
  <c r="D1590" i="4"/>
  <c r="F1590" i="4"/>
  <c r="D1550" i="4"/>
  <c r="C1550" i="4"/>
  <c r="F1550" i="4"/>
  <c r="G1550" i="4"/>
  <c r="D1534" i="4"/>
  <c r="C1534" i="4"/>
  <c r="G1534" i="4"/>
  <c r="F1534" i="4"/>
  <c r="D1502" i="4"/>
  <c r="F1502" i="4"/>
  <c r="D1478" i="4"/>
  <c r="C1478" i="4"/>
  <c r="F1478" i="4"/>
  <c r="G1478" i="4"/>
  <c r="D1430" i="4"/>
  <c r="G1430" i="4"/>
  <c r="C1430" i="4"/>
  <c r="F1430" i="4"/>
  <c r="D1414" i="4"/>
  <c r="G1414" i="4"/>
  <c r="F1414" i="4"/>
  <c r="C1414" i="4"/>
  <c r="D1374" i="4"/>
  <c r="C1374" i="4"/>
  <c r="F1374" i="4"/>
  <c r="G1374" i="4"/>
  <c r="D1350" i="4"/>
  <c r="G1350" i="4"/>
  <c r="C1350" i="4"/>
  <c r="F1350" i="4"/>
  <c r="D1302" i="4"/>
  <c r="G1302" i="4"/>
  <c r="C1302" i="4"/>
  <c r="F1302" i="4"/>
  <c r="D1278" i="4"/>
  <c r="C1278" i="4"/>
  <c r="F1278" i="4"/>
  <c r="G1278" i="4"/>
  <c r="D1238" i="4"/>
  <c r="F1238" i="4"/>
  <c r="C1238" i="4"/>
  <c r="G1238" i="4"/>
  <c r="D1222" i="4"/>
  <c r="G1222" i="4"/>
  <c r="C1222" i="4"/>
  <c r="F1222" i="4"/>
  <c r="D1174" i="4"/>
  <c r="G1174" i="4"/>
  <c r="C1174" i="4"/>
  <c r="F1174" i="4"/>
  <c r="D1142" i="4"/>
  <c r="C1142" i="4"/>
  <c r="F1142" i="4"/>
  <c r="G1142" i="4"/>
  <c r="D1118" i="4"/>
  <c r="C1118" i="4"/>
  <c r="F1118" i="4"/>
  <c r="G1118" i="4"/>
  <c r="D1094" i="4"/>
  <c r="F1094" i="4"/>
  <c r="G1094" i="4"/>
  <c r="C1094" i="4"/>
  <c r="D1070" i="4"/>
  <c r="C1070" i="4"/>
  <c r="G1070" i="4"/>
  <c r="D1038" i="4"/>
  <c r="C1038" i="4"/>
  <c r="F1038" i="4"/>
  <c r="G1038" i="4"/>
  <c r="C990" i="4"/>
  <c r="D990" i="4"/>
  <c r="F990" i="4"/>
  <c r="G990" i="4"/>
  <c r="F958" i="4"/>
  <c r="G958" i="4"/>
  <c r="C958" i="4"/>
  <c r="D958" i="4"/>
  <c r="D918" i="4"/>
  <c r="F918" i="4"/>
  <c r="C918" i="4"/>
  <c r="G918" i="4"/>
  <c r="F886" i="4"/>
  <c r="G886" i="4"/>
  <c r="C886" i="4"/>
  <c r="D886" i="4"/>
  <c r="G854" i="4"/>
  <c r="C854" i="4"/>
  <c r="D854" i="4"/>
  <c r="F854" i="4"/>
  <c r="G830" i="4"/>
  <c r="F830" i="4"/>
  <c r="C830" i="4"/>
  <c r="D830" i="4"/>
  <c r="F790" i="4"/>
  <c r="G790" i="4"/>
  <c r="D790" i="4"/>
  <c r="C790" i="4"/>
  <c r="F750" i="4"/>
  <c r="G750" i="4"/>
  <c r="D750" i="4"/>
  <c r="C750" i="4"/>
  <c r="F726" i="4"/>
  <c r="G726" i="4"/>
  <c r="C726" i="4"/>
  <c r="D726" i="4"/>
  <c r="D710" i="4"/>
  <c r="G710" i="4"/>
  <c r="C710" i="4"/>
  <c r="F710" i="4"/>
  <c r="C678" i="4"/>
  <c r="F678" i="4"/>
  <c r="D678" i="4"/>
  <c r="G678" i="4"/>
  <c r="C654" i="4"/>
  <c r="G654" i="4"/>
  <c r="D654" i="4"/>
  <c r="F654" i="4"/>
  <c r="C630" i="4"/>
  <c r="D630" i="4"/>
  <c r="F630" i="4"/>
  <c r="G630" i="4"/>
  <c r="C590" i="4"/>
  <c r="G590" i="4"/>
  <c r="D590" i="4"/>
  <c r="F590" i="4"/>
  <c r="C558" i="4"/>
  <c r="G558" i="4"/>
  <c r="D558" i="4"/>
  <c r="F558" i="4"/>
  <c r="C510" i="4"/>
  <c r="D510" i="4"/>
  <c r="F510" i="4"/>
  <c r="G510" i="4"/>
  <c r="F462" i="4"/>
  <c r="G462" i="4"/>
  <c r="C462" i="4"/>
  <c r="D462" i="4"/>
  <c r="F430" i="4"/>
  <c r="G430" i="4"/>
  <c r="C430" i="4"/>
  <c r="D430" i="4"/>
  <c r="D398" i="4"/>
  <c r="C398" i="4"/>
  <c r="F398" i="4"/>
  <c r="G398" i="4"/>
  <c r="G358" i="4"/>
  <c r="C358" i="4"/>
  <c r="D358" i="4"/>
  <c r="F358" i="4"/>
  <c r="G326" i="4"/>
  <c r="D326" i="4"/>
  <c r="F326" i="4"/>
  <c r="C326" i="4"/>
  <c r="G294" i="4"/>
  <c r="F294" i="4"/>
  <c r="C294" i="4"/>
  <c r="D294" i="4"/>
  <c r="G262" i="4"/>
  <c r="F262" i="4"/>
  <c r="D262" i="4"/>
  <c r="C262" i="4"/>
  <c r="D238" i="4"/>
  <c r="C238" i="4"/>
  <c r="F238" i="4"/>
  <c r="G238" i="4"/>
  <c r="F206" i="4"/>
  <c r="G206" i="4"/>
  <c r="C206" i="4"/>
  <c r="D206" i="4"/>
  <c r="C174" i="4"/>
  <c r="D174" i="4"/>
  <c r="F174" i="4"/>
  <c r="G174" i="4"/>
  <c r="C166" i="4"/>
  <c r="D166" i="4"/>
  <c r="F166" i="4"/>
  <c r="G166" i="4"/>
  <c r="C126" i="4"/>
  <c r="D126" i="4"/>
  <c r="F126" i="4"/>
  <c r="G126" i="4"/>
  <c r="C94" i="4"/>
  <c r="D94" i="4"/>
  <c r="G94" i="4"/>
  <c r="F94" i="4"/>
  <c r="C62" i="4"/>
  <c r="D62" i="4"/>
  <c r="G62" i="4"/>
  <c r="F62" i="4"/>
  <c r="G2" i="4"/>
  <c r="F2" i="4"/>
  <c r="C2" i="4"/>
  <c r="F2222" i="4"/>
  <c r="F2190" i="4"/>
  <c r="D2152" i="4"/>
  <c r="F2062" i="4"/>
  <c r="D2056" i="4"/>
  <c r="G1902" i="4"/>
  <c r="G1870" i="4"/>
  <c r="F1656" i="4"/>
  <c r="D1207" i="4"/>
  <c r="F2333" i="4"/>
  <c r="G2333" i="4"/>
  <c r="C2333" i="4"/>
  <c r="D2333" i="4"/>
  <c r="F2309" i="4"/>
  <c r="G2309" i="4"/>
  <c r="F2269" i="4"/>
  <c r="G2269" i="4"/>
  <c r="C2269" i="4"/>
  <c r="D2269" i="4"/>
  <c r="F2229" i="4"/>
  <c r="G2229" i="4"/>
  <c r="F2181" i="4"/>
  <c r="G2181" i="4"/>
  <c r="F2133" i="4"/>
  <c r="G2133" i="4"/>
  <c r="F2093" i="4"/>
  <c r="G2093" i="4"/>
  <c r="C2093" i="4"/>
  <c r="D2093" i="4"/>
  <c r="F2061" i="4"/>
  <c r="G2061" i="4"/>
  <c r="C2061" i="4"/>
  <c r="D2061" i="4"/>
  <c r="F2037" i="4"/>
  <c r="G2037" i="4"/>
  <c r="F1997" i="4"/>
  <c r="G1997" i="4"/>
  <c r="C1997" i="4"/>
  <c r="D1997" i="4"/>
  <c r="F1957" i="4"/>
  <c r="G1957" i="4"/>
  <c r="F1901" i="4"/>
  <c r="G1901" i="4"/>
  <c r="C1901" i="4"/>
  <c r="D1901" i="4"/>
  <c r="F1845" i="4"/>
  <c r="G1845" i="4"/>
  <c r="F1789" i="4"/>
  <c r="G1789" i="4"/>
  <c r="C1789" i="4"/>
  <c r="D1789" i="4"/>
  <c r="F1749" i="4"/>
  <c r="G1749" i="4"/>
  <c r="F1717" i="4"/>
  <c r="G1717" i="4"/>
  <c r="F1677" i="4"/>
  <c r="G1677" i="4"/>
  <c r="C1677" i="4"/>
  <c r="D1677" i="4"/>
  <c r="F1653" i="4"/>
  <c r="G1653" i="4"/>
  <c r="C1605" i="4"/>
  <c r="D1605" i="4"/>
  <c r="F1605" i="4"/>
  <c r="G1605" i="4"/>
  <c r="F1589" i="4"/>
  <c r="G1589" i="4"/>
  <c r="C1589" i="4"/>
  <c r="D1589" i="4"/>
  <c r="F1549" i="4"/>
  <c r="G1549" i="4"/>
  <c r="C1549" i="4"/>
  <c r="D1549" i="4"/>
  <c r="G1509" i="4"/>
  <c r="C1509" i="4"/>
  <c r="D1509" i="4"/>
  <c r="F1509" i="4"/>
  <c r="G1477" i="4"/>
  <c r="C1477" i="4"/>
  <c r="D1477" i="4"/>
  <c r="F1477" i="4"/>
  <c r="G1445" i="4"/>
  <c r="C1445" i="4"/>
  <c r="D1445" i="4"/>
  <c r="G1405" i="4"/>
  <c r="C1405" i="4"/>
  <c r="D1405" i="4"/>
  <c r="F1405" i="4"/>
  <c r="D1357" i="4"/>
  <c r="C1357" i="4"/>
  <c r="G1357" i="4"/>
  <c r="F1357" i="4"/>
  <c r="C1317" i="4"/>
  <c r="D1317" i="4"/>
  <c r="G1317" i="4"/>
  <c r="F1269" i="4"/>
  <c r="G1269" i="4"/>
  <c r="C1269" i="4"/>
  <c r="D1269" i="4"/>
  <c r="F1237" i="4"/>
  <c r="G1237" i="4"/>
  <c r="D1237" i="4"/>
  <c r="C1237" i="4"/>
  <c r="F1205" i="4"/>
  <c r="G1205" i="4"/>
  <c r="C1205" i="4"/>
  <c r="D1205" i="4"/>
  <c r="C1181" i="4"/>
  <c r="F1181" i="4"/>
  <c r="G1181" i="4"/>
  <c r="F1141" i="4"/>
  <c r="G1141" i="4"/>
  <c r="C1141" i="4"/>
  <c r="D1141" i="4"/>
  <c r="F1109" i="4"/>
  <c r="G1109" i="4"/>
  <c r="D1109" i="4"/>
  <c r="C1109" i="4"/>
  <c r="C1061" i="4"/>
  <c r="G1061" i="4"/>
  <c r="D1061" i="4"/>
  <c r="F1061" i="4"/>
  <c r="C1029" i="4"/>
  <c r="D1029" i="4"/>
  <c r="F1029" i="4"/>
  <c r="G1029" i="4"/>
  <c r="F989" i="4"/>
  <c r="G989" i="4"/>
  <c r="D989" i="4"/>
  <c r="C989" i="4"/>
  <c r="F949" i="4"/>
  <c r="G949" i="4"/>
  <c r="F925" i="4"/>
  <c r="G925" i="4"/>
  <c r="C925" i="4"/>
  <c r="D925" i="4"/>
  <c r="F877" i="4"/>
  <c r="C877" i="4"/>
  <c r="G877" i="4"/>
  <c r="D877" i="4"/>
  <c r="F853" i="4"/>
  <c r="D853" i="4"/>
  <c r="C853" i="4"/>
  <c r="G853" i="4"/>
  <c r="F821" i="4"/>
  <c r="C821" i="4"/>
  <c r="G821" i="4"/>
  <c r="D821" i="4"/>
  <c r="G789" i="4"/>
  <c r="C789" i="4"/>
  <c r="F789" i="4"/>
  <c r="D789" i="4"/>
  <c r="G749" i="4"/>
  <c r="F749" i="4"/>
  <c r="C749" i="4"/>
  <c r="D749" i="4"/>
  <c r="G717" i="4"/>
  <c r="F717" i="4"/>
  <c r="D717" i="4"/>
  <c r="C717" i="4"/>
  <c r="G701" i="4"/>
  <c r="F701" i="4"/>
  <c r="C701" i="4"/>
  <c r="D701" i="4"/>
  <c r="G661" i="4"/>
  <c r="D661" i="4"/>
  <c r="F661" i="4"/>
  <c r="C661" i="4"/>
  <c r="G621" i="4"/>
  <c r="C621" i="4"/>
  <c r="D621" i="4"/>
  <c r="F621" i="4"/>
  <c r="G589" i="4"/>
  <c r="C589" i="4"/>
  <c r="D589" i="4"/>
  <c r="F589" i="4"/>
  <c r="G549" i="4"/>
  <c r="C549" i="4"/>
  <c r="D549" i="4"/>
  <c r="F549" i="4"/>
  <c r="G509" i="4"/>
  <c r="F509" i="4"/>
  <c r="C509" i="4"/>
  <c r="D509" i="4"/>
  <c r="G485" i="4"/>
  <c r="F485" i="4"/>
  <c r="C485" i="4"/>
  <c r="D485" i="4"/>
  <c r="C437" i="4"/>
  <c r="D437" i="4"/>
  <c r="F437" i="4"/>
  <c r="G437" i="4"/>
  <c r="C397" i="4"/>
  <c r="D397" i="4"/>
  <c r="F397" i="4"/>
  <c r="G397" i="4"/>
  <c r="F365" i="4"/>
  <c r="D365" i="4"/>
  <c r="G365" i="4"/>
  <c r="C365" i="4"/>
  <c r="F333" i="4"/>
  <c r="D333" i="4"/>
  <c r="G333" i="4"/>
  <c r="C333" i="4"/>
  <c r="F301" i="4"/>
  <c r="D301" i="4"/>
  <c r="G301" i="4"/>
  <c r="C301" i="4"/>
  <c r="F269" i="4"/>
  <c r="D269" i="4"/>
  <c r="G269" i="4"/>
  <c r="C269" i="4"/>
  <c r="F237" i="4"/>
  <c r="D237" i="4"/>
  <c r="G237" i="4"/>
  <c r="C237" i="4"/>
  <c r="F221" i="4"/>
  <c r="C221" i="4"/>
  <c r="D221" i="4"/>
  <c r="G221" i="4"/>
  <c r="F181" i="4"/>
  <c r="G181" i="4"/>
  <c r="C181" i="4"/>
  <c r="D181" i="4"/>
  <c r="G165" i="4"/>
  <c r="C165" i="4"/>
  <c r="F165" i="4"/>
  <c r="D165" i="4"/>
  <c r="F125" i="4"/>
  <c r="G125" i="4"/>
  <c r="C125" i="4"/>
  <c r="D125" i="4"/>
  <c r="D101" i="4"/>
  <c r="C101" i="4"/>
  <c r="F101" i="4"/>
  <c r="G101" i="4"/>
  <c r="D61" i="4"/>
  <c r="F61" i="4"/>
  <c r="G61" i="4"/>
  <c r="C61" i="4"/>
  <c r="D37" i="4"/>
  <c r="C37" i="4"/>
  <c r="F37" i="4"/>
  <c r="G37" i="4"/>
  <c r="D2331" i="4"/>
  <c r="G2324" i="4"/>
  <c r="C2312" i="4"/>
  <c r="D2299" i="4"/>
  <c r="G2292" i="4"/>
  <c r="C2280" i="4"/>
  <c r="D2267" i="4"/>
  <c r="G2260" i="4"/>
  <c r="D2235" i="4"/>
  <c r="G2228" i="4"/>
  <c r="D2203" i="4"/>
  <c r="G2196" i="4"/>
  <c r="C2184" i="4"/>
  <c r="D2171" i="4"/>
  <c r="C2152" i="4"/>
  <c r="D2139" i="4"/>
  <c r="D2107" i="4"/>
  <c r="G2100" i="4"/>
  <c r="C2088" i="4"/>
  <c r="D2075" i="4"/>
  <c r="G2068" i="4"/>
  <c r="C2056" i="4"/>
  <c r="D2043" i="4"/>
  <c r="G2036" i="4"/>
  <c r="C2024" i="4"/>
  <c r="D2011" i="4"/>
  <c r="G2004" i="4"/>
  <c r="F1966" i="4"/>
  <c r="D1960" i="4"/>
  <c r="F1934" i="4"/>
  <c r="D1928" i="4"/>
  <c r="F1902" i="4"/>
  <c r="D1896" i="4"/>
  <c r="D1864" i="4"/>
  <c r="C1845" i="4"/>
  <c r="F1800" i="4"/>
  <c r="C1775" i="4"/>
  <c r="C1717" i="4"/>
  <c r="F1672" i="4"/>
  <c r="G1616" i="4"/>
  <c r="G1607" i="4"/>
  <c r="G1582" i="4"/>
  <c r="G1344" i="4"/>
  <c r="F2320" i="4"/>
  <c r="G2320" i="4"/>
  <c r="C2320" i="4"/>
  <c r="D2320" i="4"/>
  <c r="F2296" i="4"/>
  <c r="G2296" i="4"/>
  <c r="F2264" i="4"/>
  <c r="G2264" i="4"/>
  <c r="F2248" i="4"/>
  <c r="G2248" i="4"/>
  <c r="F2216" i="4"/>
  <c r="G2216" i="4"/>
  <c r="F2192" i="4"/>
  <c r="G2192" i="4"/>
  <c r="C2192" i="4"/>
  <c r="D2192" i="4"/>
  <c r="F2160" i="4"/>
  <c r="G2160" i="4"/>
  <c r="C2160" i="4"/>
  <c r="D2160" i="4"/>
  <c r="F2136" i="4"/>
  <c r="G2136" i="4"/>
  <c r="F2096" i="4"/>
  <c r="G2096" i="4"/>
  <c r="C2096" i="4"/>
  <c r="D2096" i="4"/>
  <c r="F2080" i="4"/>
  <c r="G2080" i="4"/>
  <c r="C2080" i="4"/>
  <c r="D2080" i="4"/>
  <c r="F2040" i="4"/>
  <c r="G2040" i="4"/>
  <c r="F2008" i="4"/>
  <c r="G2008" i="4"/>
  <c r="F1992" i="4"/>
  <c r="G1992" i="4"/>
  <c r="G1920" i="4"/>
  <c r="C1920" i="4"/>
  <c r="D1920" i="4"/>
  <c r="F1920" i="4"/>
  <c r="G1888" i="4"/>
  <c r="C1888" i="4"/>
  <c r="D1888" i="4"/>
  <c r="F1888" i="4"/>
  <c r="G1872" i="4"/>
  <c r="C1872" i="4"/>
  <c r="D1872" i="4"/>
  <c r="F1872" i="4"/>
  <c r="G1840" i="4"/>
  <c r="C1840" i="4"/>
  <c r="D1840" i="4"/>
  <c r="F1840" i="4"/>
  <c r="G1808" i="4"/>
  <c r="C1808" i="4"/>
  <c r="D1808" i="4"/>
  <c r="F1808" i="4"/>
  <c r="G1760" i="4"/>
  <c r="C1760" i="4"/>
  <c r="D1760" i="4"/>
  <c r="F1760" i="4"/>
  <c r="G1728" i="4"/>
  <c r="C1728" i="4"/>
  <c r="D1728" i="4"/>
  <c r="F1728" i="4"/>
  <c r="G1720" i="4"/>
  <c r="C1720" i="4"/>
  <c r="G1688" i="4"/>
  <c r="C1688" i="4"/>
  <c r="G1664" i="4"/>
  <c r="C1664" i="4"/>
  <c r="D1664" i="4"/>
  <c r="F1664" i="4"/>
  <c r="G1640" i="4"/>
  <c r="C1640" i="4"/>
  <c r="C1592" i="4"/>
  <c r="D1592" i="4"/>
  <c r="F1592" i="4"/>
  <c r="G1592" i="4"/>
  <c r="C1560" i="4"/>
  <c r="D1560" i="4"/>
  <c r="C1536" i="4"/>
  <c r="D1536" i="4"/>
  <c r="C1496" i="4"/>
  <c r="F1496" i="4"/>
  <c r="D1496" i="4"/>
  <c r="C1472" i="4"/>
  <c r="F1472" i="4"/>
  <c r="G1472" i="4"/>
  <c r="D1472" i="4"/>
  <c r="C1448" i="4"/>
  <c r="D1448" i="4"/>
  <c r="F1448" i="4"/>
  <c r="G1448" i="4"/>
  <c r="C1416" i="4"/>
  <c r="G1416" i="4"/>
  <c r="F1416" i="4"/>
  <c r="D1416" i="4"/>
  <c r="C1376" i="4"/>
  <c r="F1376" i="4"/>
  <c r="G1376" i="4"/>
  <c r="D1376" i="4"/>
  <c r="C1360" i="4"/>
  <c r="D1360" i="4"/>
  <c r="F1360" i="4"/>
  <c r="G1360" i="4"/>
  <c r="C1328" i="4"/>
  <c r="F1328" i="4"/>
  <c r="D1328" i="4"/>
  <c r="G1328" i="4"/>
  <c r="C1304" i="4"/>
  <c r="D1304" i="4"/>
  <c r="F1304" i="4"/>
  <c r="G1304" i="4"/>
  <c r="C1288" i="4"/>
  <c r="G1288" i="4"/>
  <c r="F1288" i="4"/>
  <c r="D1288" i="4"/>
  <c r="C1256" i="4"/>
  <c r="G1256" i="4"/>
  <c r="D1256" i="4"/>
  <c r="F1256" i="4"/>
  <c r="C1240" i="4"/>
  <c r="D1240" i="4"/>
  <c r="F1240" i="4"/>
  <c r="G1240" i="4"/>
  <c r="C1208" i="4"/>
  <c r="D1208" i="4"/>
  <c r="G1208" i="4"/>
  <c r="F1208" i="4"/>
  <c r="C1184" i="4"/>
  <c r="F1184" i="4"/>
  <c r="D1184" i="4"/>
  <c r="G1184" i="4"/>
  <c r="C1160" i="4"/>
  <c r="G1160" i="4"/>
  <c r="F1160" i="4"/>
  <c r="D1160" i="4"/>
  <c r="C1136" i="4"/>
  <c r="D1136" i="4"/>
  <c r="F1136" i="4"/>
  <c r="G1136" i="4"/>
  <c r="C1088" i="4"/>
  <c r="D1088" i="4"/>
  <c r="F1088" i="4"/>
  <c r="G1088" i="4"/>
  <c r="C1072" i="4"/>
  <c r="F1072" i="4"/>
  <c r="D1072" i="4"/>
  <c r="G1072" i="4"/>
  <c r="C1048" i="4"/>
  <c r="D1048" i="4"/>
  <c r="F1048" i="4"/>
  <c r="G1048" i="4"/>
  <c r="C1016" i="4"/>
  <c r="D1016" i="4"/>
  <c r="F1016" i="4"/>
  <c r="G1016" i="4"/>
  <c r="C1008" i="4"/>
  <c r="D1008" i="4"/>
  <c r="F1008" i="4"/>
  <c r="G1008" i="4"/>
  <c r="G976" i="4"/>
  <c r="C976" i="4"/>
  <c r="D976" i="4"/>
  <c r="F976" i="4"/>
  <c r="G960" i="4"/>
  <c r="F960" i="4"/>
  <c r="C960" i="4"/>
  <c r="D960" i="4"/>
  <c r="G952" i="4"/>
  <c r="F952" i="4"/>
  <c r="D952" i="4"/>
  <c r="C952" i="4"/>
  <c r="F936" i="4"/>
  <c r="G936" i="4"/>
  <c r="C936" i="4"/>
  <c r="D936" i="4"/>
  <c r="F888" i="4"/>
  <c r="G888" i="4"/>
  <c r="C888" i="4"/>
  <c r="D888" i="4"/>
  <c r="F864" i="4"/>
  <c r="G864" i="4"/>
  <c r="D864" i="4"/>
  <c r="C864" i="4"/>
  <c r="F840" i="4"/>
  <c r="G840" i="4"/>
  <c r="D840" i="4"/>
  <c r="C840" i="4"/>
  <c r="G808" i="4"/>
  <c r="D808" i="4"/>
  <c r="C808" i="4"/>
  <c r="F808" i="4"/>
  <c r="C776" i="4"/>
  <c r="D776" i="4"/>
  <c r="F776" i="4"/>
  <c r="G776" i="4"/>
  <c r="G744" i="4"/>
  <c r="F744" i="4"/>
  <c r="C744" i="4"/>
  <c r="D744" i="4"/>
  <c r="C712" i="4"/>
  <c r="D712" i="4"/>
  <c r="F712" i="4"/>
  <c r="G712" i="4"/>
  <c r="C672" i="4"/>
  <c r="D672" i="4"/>
  <c r="F672" i="4"/>
  <c r="G672" i="4"/>
  <c r="F648" i="4"/>
  <c r="D648" i="4"/>
  <c r="G648" i="4"/>
  <c r="C648" i="4"/>
  <c r="F616" i="4"/>
  <c r="C616" i="4"/>
  <c r="D616" i="4"/>
  <c r="G616" i="4"/>
  <c r="G592" i="4"/>
  <c r="C592" i="4"/>
  <c r="D592" i="4"/>
  <c r="F592" i="4"/>
  <c r="F552" i="4"/>
  <c r="C552" i="4"/>
  <c r="D552" i="4"/>
  <c r="G552" i="4"/>
  <c r="F520" i="4"/>
  <c r="D520" i="4"/>
  <c r="G520" i="4"/>
  <c r="C520" i="4"/>
  <c r="F488" i="4"/>
  <c r="D488" i="4"/>
  <c r="C488" i="4"/>
  <c r="G488" i="4"/>
  <c r="D448" i="4"/>
  <c r="C448" i="4"/>
  <c r="F448" i="4"/>
  <c r="G448" i="4"/>
  <c r="D416" i="4"/>
  <c r="C416" i="4"/>
  <c r="F416" i="4"/>
  <c r="F384" i="4"/>
  <c r="G384" i="4"/>
  <c r="C384" i="4"/>
  <c r="D384" i="4"/>
  <c r="F352" i="4"/>
  <c r="G352" i="4"/>
  <c r="C352" i="4"/>
  <c r="D352" i="4"/>
  <c r="F328" i="4"/>
  <c r="G328" i="4"/>
  <c r="D328" i="4"/>
  <c r="C328" i="4"/>
  <c r="F304" i="4"/>
  <c r="G304" i="4"/>
  <c r="C304" i="4"/>
  <c r="D304" i="4"/>
  <c r="F264" i="4"/>
  <c r="G264" i="4"/>
  <c r="C264" i="4"/>
  <c r="D264" i="4"/>
  <c r="F232" i="4"/>
  <c r="G232" i="4"/>
  <c r="D232" i="4"/>
  <c r="C232" i="4"/>
  <c r="F192" i="4"/>
  <c r="G192" i="4"/>
  <c r="D192" i="4"/>
  <c r="C192" i="4"/>
  <c r="C168" i="4"/>
  <c r="D168" i="4"/>
  <c r="F168" i="4"/>
  <c r="G168" i="4"/>
  <c r="C144" i="4"/>
  <c r="G144" i="4"/>
  <c r="F144" i="4"/>
  <c r="D144" i="4"/>
  <c r="G112" i="4"/>
  <c r="C112" i="4"/>
  <c r="D112" i="4"/>
  <c r="F112" i="4"/>
  <c r="C72" i="4"/>
  <c r="D72" i="4"/>
  <c r="F72" i="4"/>
  <c r="G72" i="4"/>
  <c r="F56" i="4"/>
  <c r="G56" i="4"/>
  <c r="C56" i="4"/>
  <c r="D56" i="4"/>
  <c r="C24" i="4"/>
  <c r="D24" i="4"/>
  <c r="F24" i="4"/>
  <c r="G24" i="4"/>
  <c r="C1976" i="4"/>
  <c r="C2335" i="4"/>
  <c r="D2335" i="4"/>
  <c r="F2335" i="4"/>
  <c r="G2335" i="4"/>
  <c r="C2311" i="4"/>
  <c r="D2311" i="4"/>
  <c r="F2311" i="4"/>
  <c r="C2279" i="4"/>
  <c r="D2279" i="4"/>
  <c r="F2279" i="4"/>
  <c r="C2239" i="4"/>
  <c r="D2239" i="4"/>
  <c r="F2239" i="4"/>
  <c r="G2239" i="4"/>
  <c r="C2215" i="4"/>
  <c r="D2215" i="4"/>
  <c r="F2215" i="4"/>
  <c r="C2175" i="4"/>
  <c r="D2175" i="4"/>
  <c r="F2175" i="4"/>
  <c r="G2175" i="4"/>
  <c r="C2143" i="4"/>
  <c r="D2143" i="4"/>
  <c r="F2143" i="4"/>
  <c r="G2143" i="4"/>
  <c r="C2095" i="4"/>
  <c r="D2095" i="4"/>
  <c r="F2095" i="4"/>
  <c r="G2095" i="4"/>
  <c r="C2071" i="4"/>
  <c r="D2071" i="4"/>
  <c r="F2071" i="4"/>
  <c r="C2039" i="4"/>
  <c r="D2039" i="4"/>
  <c r="F2039" i="4"/>
  <c r="C2007" i="4"/>
  <c r="D2007" i="4"/>
  <c r="F2007" i="4"/>
  <c r="D1983" i="4"/>
  <c r="F1983" i="4"/>
  <c r="G1983" i="4"/>
  <c r="D1951" i="4"/>
  <c r="F1951" i="4"/>
  <c r="G1951" i="4"/>
  <c r="D1919" i="4"/>
  <c r="F1919" i="4"/>
  <c r="G1919" i="4"/>
  <c r="D1903" i="4"/>
  <c r="F1903" i="4"/>
  <c r="G1903" i="4"/>
  <c r="D1887" i="4"/>
  <c r="F1887" i="4"/>
  <c r="G1887" i="4"/>
  <c r="D1863" i="4"/>
  <c r="F1863" i="4"/>
  <c r="G1863" i="4"/>
  <c r="C1863" i="4"/>
  <c r="D1839" i="4"/>
  <c r="F1839" i="4"/>
  <c r="G1839" i="4"/>
  <c r="D1799" i="4"/>
  <c r="F1799" i="4"/>
  <c r="G1799" i="4"/>
  <c r="C1799" i="4"/>
  <c r="D1679" i="4"/>
  <c r="F1679" i="4"/>
  <c r="G1679" i="4"/>
  <c r="D1655" i="4"/>
  <c r="F1655" i="4"/>
  <c r="G1655" i="4"/>
  <c r="C1655" i="4"/>
  <c r="F1631" i="4"/>
  <c r="C1631" i="4"/>
  <c r="D1631" i="4"/>
  <c r="G1631" i="4"/>
  <c r="F1599" i="4"/>
  <c r="C1599" i="4"/>
  <c r="F1583" i="4"/>
  <c r="C1583" i="4"/>
  <c r="D1583" i="4"/>
  <c r="G1583" i="4"/>
  <c r="G1559" i="4"/>
  <c r="D1559" i="4"/>
  <c r="F1559" i="4"/>
  <c r="C1559" i="4"/>
  <c r="G1535" i="4"/>
  <c r="C1535" i="4"/>
  <c r="D1535" i="4"/>
  <c r="F1535" i="4"/>
  <c r="G1503" i="4"/>
  <c r="C1503" i="4"/>
  <c r="D1503" i="4"/>
  <c r="F1503" i="4"/>
  <c r="G1479" i="4"/>
  <c r="C1479" i="4"/>
  <c r="D1479" i="4"/>
  <c r="G1439" i="4"/>
  <c r="C1439" i="4"/>
  <c r="D1439" i="4"/>
  <c r="F1439" i="4"/>
  <c r="G1423" i="4"/>
  <c r="D1423" i="4"/>
  <c r="C1423" i="4"/>
  <c r="F1423" i="4"/>
  <c r="G1391" i="4"/>
  <c r="D1391" i="4"/>
  <c r="C1391" i="4"/>
  <c r="F1391" i="4"/>
  <c r="G1367" i="4"/>
  <c r="F1367" i="4"/>
  <c r="C1367" i="4"/>
  <c r="D1367" i="4"/>
  <c r="G1327" i="4"/>
  <c r="D1327" i="4"/>
  <c r="C1327" i="4"/>
  <c r="F1327" i="4"/>
  <c r="G1287" i="4"/>
  <c r="C1287" i="4"/>
  <c r="D1287" i="4"/>
  <c r="F1287" i="4"/>
  <c r="G1247" i="4"/>
  <c r="C1247" i="4"/>
  <c r="D1247" i="4"/>
  <c r="F1247" i="4"/>
  <c r="G1239" i="4"/>
  <c r="F1239" i="4"/>
  <c r="C1239" i="4"/>
  <c r="D1239" i="4"/>
  <c r="G1215" i="4"/>
  <c r="C1215" i="4"/>
  <c r="D1215" i="4"/>
  <c r="F1215" i="4"/>
  <c r="G1183" i="4"/>
  <c r="D1183" i="4"/>
  <c r="C1183" i="4"/>
  <c r="F1183" i="4"/>
  <c r="G1159" i="4"/>
  <c r="C1159" i="4"/>
  <c r="D1159" i="4"/>
  <c r="F1159" i="4"/>
  <c r="G1119" i="4"/>
  <c r="C1119" i="4"/>
  <c r="D1119" i="4"/>
  <c r="F1119" i="4"/>
  <c r="G1095" i="4"/>
  <c r="C1095" i="4"/>
  <c r="D1095" i="4"/>
  <c r="F1095" i="4"/>
  <c r="G1055" i="4"/>
  <c r="D1055" i="4"/>
  <c r="C1055" i="4"/>
  <c r="F1055" i="4"/>
  <c r="G1031" i="4"/>
  <c r="C1031" i="4"/>
  <c r="F1031" i="4"/>
  <c r="D1031" i="4"/>
  <c r="G999" i="4"/>
  <c r="C999" i="4"/>
  <c r="F999" i="4"/>
  <c r="D983" i="4"/>
  <c r="C983" i="4"/>
  <c r="F983" i="4"/>
  <c r="G983" i="4"/>
  <c r="D951" i="4"/>
  <c r="F951" i="4"/>
  <c r="C951" i="4"/>
  <c r="G951" i="4"/>
  <c r="C927" i="4"/>
  <c r="D927" i="4"/>
  <c r="F927" i="4"/>
  <c r="G927" i="4"/>
  <c r="C895" i="4"/>
  <c r="D895" i="4"/>
  <c r="G895" i="4"/>
  <c r="F895" i="4"/>
  <c r="C879" i="4"/>
  <c r="D879" i="4"/>
  <c r="F879" i="4"/>
  <c r="C855" i="4"/>
  <c r="D855" i="4"/>
  <c r="G855" i="4"/>
  <c r="F855" i="4"/>
  <c r="C839" i="4"/>
  <c r="D839" i="4"/>
  <c r="F839" i="4"/>
  <c r="G839" i="4"/>
  <c r="G799" i="4"/>
  <c r="C799" i="4"/>
  <c r="F799" i="4"/>
  <c r="G775" i="4"/>
  <c r="D775" i="4"/>
  <c r="F775" i="4"/>
  <c r="C743" i="4"/>
  <c r="D743" i="4"/>
  <c r="F743" i="4"/>
  <c r="G743" i="4"/>
  <c r="D719" i="4"/>
  <c r="F719" i="4"/>
  <c r="C719" i="4"/>
  <c r="G719" i="4"/>
  <c r="F679" i="4"/>
  <c r="G679" i="4"/>
  <c r="D679" i="4"/>
  <c r="C679" i="4"/>
  <c r="F655" i="4"/>
  <c r="C655" i="4"/>
  <c r="G655" i="4"/>
  <c r="D655" i="4"/>
  <c r="F631" i="4"/>
  <c r="D631" i="4"/>
  <c r="G631" i="4"/>
  <c r="C631" i="4"/>
  <c r="F607" i="4"/>
  <c r="C607" i="4"/>
  <c r="G607" i="4"/>
  <c r="D607" i="4"/>
  <c r="F591" i="4"/>
  <c r="C591" i="4"/>
  <c r="G591" i="4"/>
  <c r="D591" i="4"/>
  <c r="F551" i="4"/>
  <c r="G551" i="4"/>
  <c r="C551" i="4"/>
  <c r="D551" i="4"/>
  <c r="F527" i="4"/>
  <c r="C527" i="4"/>
  <c r="D527" i="4"/>
  <c r="G527" i="4"/>
  <c r="F487" i="4"/>
  <c r="C487" i="4"/>
  <c r="D487" i="4"/>
  <c r="G487" i="4"/>
  <c r="C447" i="4"/>
  <c r="D447" i="4"/>
  <c r="F447" i="4"/>
  <c r="G447" i="4"/>
  <c r="F415" i="4"/>
  <c r="C415" i="4"/>
  <c r="D415" i="4"/>
  <c r="G415" i="4"/>
  <c r="C383" i="4"/>
  <c r="F383" i="4"/>
  <c r="G383" i="4"/>
  <c r="D383" i="4"/>
  <c r="C367" i="4"/>
  <c r="D367" i="4"/>
  <c r="F367" i="4"/>
  <c r="G367" i="4"/>
  <c r="C327" i="4"/>
  <c r="D327" i="4"/>
  <c r="F327" i="4"/>
  <c r="G327" i="4"/>
  <c r="C295" i="4"/>
  <c r="D295" i="4"/>
  <c r="F295" i="4"/>
  <c r="G295" i="4"/>
  <c r="C263" i="4"/>
  <c r="D263" i="4"/>
  <c r="G263" i="4"/>
  <c r="F263" i="4"/>
  <c r="C231" i="4"/>
  <c r="D231" i="4"/>
  <c r="G231" i="4"/>
  <c r="F231" i="4"/>
  <c r="C191" i="4"/>
  <c r="D191" i="4"/>
  <c r="G191" i="4"/>
  <c r="F191" i="4"/>
  <c r="F159" i="4"/>
  <c r="G159" i="4"/>
  <c r="D159" i="4"/>
  <c r="C159" i="4"/>
  <c r="F127" i="4"/>
  <c r="G127" i="4"/>
  <c r="C127" i="4"/>
  <c r="D127" i="4"/>
  <c r="F87" i="4"/>
  <c r="G87" i="4"/>
  <c r="D87" i="4"/>
  <c r="C87" i="4"/>
  <c r="F47" i="4"/>
  <c r="G47" i="4"/>
  <c r="C47" i="4"/>
  <c r="D47" i="4"/>
  <c r="F1928" i="4"/>
  <c r="G1536" i="4"/>
  <c r="C1087" i="4"/>
  <c r="G8" i="4"/>
  <c r="C8" i="4"/>
  <c r="D8" i="4"/>
  <c r="F8" i="4"/>
  <c r="C2182" i="4"/>
  <c r="D2182" i="4"/>
  <c r="F2182" i="4"/>
  <c r="G2182" i="4"/>
  <c r="C2150" i="4"/>
  <c r="D2150" i="4"/>
  <c r="F2150" i="4"/>
  <c r="G2150" i="4"/>
  <c r="C1982" i="4"/>
  <c r="D1982" i="4"/>
  <c r="C1950" i="4"/>
  <c r="D1950" i="4"/>
  <c r="C1926" i="4"/>
  <c r="D1926" i="4"/>
  <c r="F1926" i="4"/>
  <c r="G1926" i="4"/>
  <c r="C1894" i="4"/>
  <c r="D1894" i="4"/>
  <c r="F1894" i="4"/>
  <c r="G1894" i="4"/>
  <c r="C1870" i="4"/>
  <c r="D1870" i="4"/>
  <c r="C1822" i="4"/>
  <c r="D1822" i="4"/>
  <c r="C1790" i="4"/>
  <c r="D1790" i="4"/>
  <c r="C1758" i="4"/>
  <c r="D1758" i="4"/>
  <c r="C1718" i="4"/>
  <c r="D1718" i="4"/>
  <c r="F1718" i="4"/>
  <c r="G1718" i="4"/>
  <c r="C1694" i="4"/>
  <c r="D1694" i="4"/>
  <c r="C1662" i="4"/>
  <c r="D1662" i="4"/>
  <c r="C1638" i="4"/>
  <c r="D1638" i="4"/>
  <c r="F1638" i="4"/>
  <c r="G1638" i="4"/>
  <c r="C1598" i="4"/>
  <c r="D1598" i="4"/>
  <c r="F1598" i="4"/>
  <c r="G1598" i="4"/>
  <c r="C1566" i="4"/>
  <c r="D1566" i="4"/>
  <c r="F1566" i="4"/>
  <c r="G1566" i="4"/>
  <c r="D1526" i="4"/>
  <c r="G1526" i="4"/>
  <c r="C1526" i="4"/>
  <c r="D1486" i="4"/>
  <c r="F1486" i="4"/>
  <c r="G1486" i="4"/>
  <c r="D1454" i="4"/>
  <c r="F1454" i="4"/>
  <c r="C1454" i="4"/>
  <c r="G1454" i="4"/>
  <c r="D1390" i="4"/>
  <c r="C1390" i="4"/>
  <c r="F1390" i="4"/>
  <c r="G1390" i="4"/>
  <c r="D1366" i="4"/>
  <c r="F1366" i="4"/>
  <c r="C1366" i="4"/>
  <c r="G1366" i="4"/>
  <c r="D1342" i="4"/>
  <c r="C1342" i="4"/>
  <c r="F1342" i="4"/>
  <c r="G1342" i="4"/>
  <c r="D1310" i="4"/>
  <c r="C1310" i="4"/>
  <c r="F1310" i="4"/>
  <c r="G1310" i="4"/>
  <c r="D1270" i="4"/>
  <c r="C1270" i="4"/>
  <c r="F1270" i="4"/>
  <c r="D1246" i="4"/>
  <c r="C1246" i="4"/>
  <c r="F1246" i="4"/>
  <c r="G1246" i="4"/>
  <c r="D1214" i="4"/>
  <c r="C1214" i="4"/>
  <c r="F1214" i="4"/>
  <c r="G1214" i="4"/>
  <c r="D1182" i="4"/>
  <c r="C1182" i="4"/>
  <c r="F1182" i="4"/>
  <c r="G1182" i="4"/>
  <c r="D1158" i="4"/>
  <c r="G1158" i="4"/>
  <c r="F1158" i="4"/>
  <c r="C1158" i="4"/>
  <c r="D1126" i="4"/>
  <c r="G1126" i="4"/>
  <c r="C1126" i="4"/>
  <c r="F1126" i="4"/>
  <c r="D1102" i="4"/>
  <c r="G1102" i="4"/>
  <c r="F1102" i="4"/>
  <c r="D1086" i="4"/>
  <c r="C1086" i="4"/>
  <c r="F1086" i="4"/>
  <c r="G1086" i="4"/>
  <c r="D1046" i="4"/>
  <c r="F1046" i="4"/>
  <c r="C1046" i="4"/>
  <c r="G1046" i="4"/>
  <c r="D1030" i="4"/>
  <c r="F1030" i="4"/>
  <c r="G1030" i="4"/>
  <c r="D998" i="4"/>
  <c r="F998" i="4"/>
  <c r="G998" i="4"/>
  <c r="C998" i="4"/>
  <c r="F974" i="4"/>
  <c r="G974" i="4"/>
  <c r="D974" i="4"/>
  <c r="C974" i="4"/>
  <c r="D934" i="4"/>
  <c r="F934" i="4"/>
  <c r="C934" i="4"/>
  <c r="C910" i="4"/>
  <c r="G910" i="4"/>
  <c r="F910" i="4"/>
  <c r="G894" i="4"/>
  <c r="C894" i="4"/>
  <c r="D894" i="4"/>
  <c r="F894" i="4"/>
  <c r="G862" i="4"/>
  <c r="D862" i="4"/>
  <c r="F862" i="4"/>
  <c r="C862" i="4"/>
  <c r="C838" i="4"/>
  <c r="D838" i="4"/>
  <c r="F838" i="4"/>
  <c r="G838" i="4"/>
  <c r="C798" i="4"/>
  <c r="D798" i="4"/>
  <c r="F798" i="4"/>
  <c r="G798" i="4"/>
  <c r="G766" i="4"/>
  <c r="F766" i="4"/>
  <c r="D766" i="4"/>
  <c r="C766" i="4"/>
  <c r="C734" i="4"/>
  <c r="D734" i="4"/>
  <c r="G734" i="4"/>
  <c r="F734" i="4"/>
  <c r="C686" i="4"/>
  <c r="G686" i="4"/>
  <c r="D686" i="4"/>
  <c r="F686" i="4"/>
  <c r="C662" i="4"/>
  <c r="F662" i="4"/>
  <c r="G662" i="4"/>
  <c r="D662" i="4"/>
  <c r="C622" i="4"/>
  <c r="G622" i="4"/>
  <c r="F622" i="4"/>
  <c r="D622" i="4"/>
  <c r="C582" i="4"/>
  <c r="F582" i="4"/>
  <c r="D582" i="4"/>
  <c r="G582" i="4"/>
  <c r="C534" i="4"/>
  <c r="F534" i="4"/>
  <c r="G534" i="4"/>
  <c r="D534" i="4"/>
  <c r="C526" i="4"/>
  <c r="G526" i="4"/>
  <c r="D526" i="4"/>
  <c r="F526" i="4"/>
  <c r="C502" i="4"/>
  <c r="D502" i="4"/>
  <c r="F502" i="4"/>
  <c r="G502" i="4"/>
  <c r="F470" i="4"/>
  <c r="G470" i="4"/>
  <c r="C470" i="4"/>
  <c r="D470" i="4"/>
  <c r="F446" i="4"/>
  <c r="G446" i="4"/>
  <c r="C446" i="4"/>
  <c r="D446" i="4"/>
  <c r="F414" i="4"/>
  <c r="G414" i="4"/>
  <c r="C414" i="4"/>
  <c r="D414" i="4"/>
  <c r="C382" i="4"/>
  <c r="F382" i="4"/>
  <c r="G382" i="4"/>
  <c r="D382" i="4"/>
  <c r="F350" i="4"/>
  <c r="C350" i="4"/>
  <c r="D350" i="4"/>
  <c r="G350" i="4"/>
  <c r="F318" i="4"/>
  <c r="C318" i="4"/>
  <c r="D318" i="4"/>
  <c r="G318" i="4"/>
  <c r="F286" i="4"/>
  <c r="D286" i="4"/>
  <c r="G286" i="4"/>
  <c r="C286" i="4"/>
  <c r="F254" i="4"/>
  <c r="G254" i="4"/>
  <c r="D254" i="4"/>
  <c r="C254" i="4"/>
  <c r="G230" i="4"/>
  <c r="C230" i="4"/>
  <c r="F230" i="4"/>
  <c r="D230" i="4"/>
  <c r="F190" i="4"/>
  <c r="C190" i="4"/>
  <c r="G190" i="4"/>
  <c r="D190" i="4"/>
  <c r="C158" i="4"/>
  <c r="D158" i="4"/>
  <c r="F158" i="4"/>
  <c r="G158" i="4"/>
  <c r="C118" i="4"/>
  <c r="D118" i="4"/>
  <c r="F118" i="4"/>
  <c r="G118" i="4"/>
  <c r="C78" i="4"/>
  <c r="D78" i="4"/>
  <c r="G78" i="4"/>
  <c r="F78" i="4"/>
  <c r="C54" i="4"/>
  <c r="D54" i="4"/>
  <c r="G54" i="4"/>
  <c r="F54" i="4"/>
  <c r="C30" i="4"/>
  <c r="D30" i="4"/>
  <c r="G30" i="4"/>
  <c r="F30" i="4"/>
  <c r="D2184" i="4"/>
  <c r="D2088" i="4"/>
  <c r="F1784" i="4"/>
  <c r="F2325" i="4"/>
  <c r="G2325" i="4"/>
  <c r="F2317" i="4"/>
  <c r="G2317" i="4"/>
  <c r="C2317" i="4"/>
  <c r="D2317" i="4"/>
  <c r="F2293" i="4"/>
  <c r="G2293" i="4"/>
  <c r="F2261" i="4"/>
  <c r="G2261" i="4"/>
  <c r="F2245" i="4"/>
  <c r="G2245" i="4"/>
  <c r="F2213" i="4"/>
  <c r="G2213" i="4"/>
  <c r="F2173" i="4"/>
  <c r="G2173" i="4"/>
  <c r="C2173" i="4"/>
  <c r="D2173" i="4"/>
  <c r="F2141" i="4"/>
  <c r="G2141" i="4"/>
  <c r="C2141" i="4"/>
  <c r="D2141" i="4"/>
  <c r="F2109" i="4"/>
  <c r="G2109" i="4"/>
  <c r="C2109" i="4"/>
  <c r="D2109" i="4"/>
  <c r="F2053" i="4"/>
  <c r="G2053" i="4"/>
  <c r="F2029" i="4"/>
  <c r="G2029" i="4"/>
  <c r="C2029" i="4"/>
  <c r="D2029" i="4"/>
  <c r="F2005" i="4"/>
  <c r="G2005" i="4"/>
  <c r="F1973" i="4"/>
  <c r="G1973" i="4"/>
  <c r="F1933" i="4"/>
  <c r="G1933" i="4"/>
  <c r="C1933" i="4"/>
  <c r="D1933" i="4"/>
  <c r="F1917" i="4"/>
  <c r="G1917" i="4"/>
  <c r="C1917" i="4"/>
  <c r="D1917" i="4"/>
  <c r="F1877" i="4"/>
  <c r="G1877" i="4"/>
  <c r="F1853" i="4"/>
  <c r="G1853" i="4"/>
  <c r="C1853" i="4"/>
  <c r="D1853" i="4"/>
  <c r="F1821" i="4"/>
  <c r="G1821" i="4"/>
  <c r="C1821" i="4"/>
  <c r="D1821" i="4"/>
  <c r="F1797" i="4"/>
  <c r="G1797" i="4"/>
  <c r="F1765" i="4"/>
  <c r="G1765" i="4"/>
  <c r="F1733" i="4"/>
  <c r="G1733" i="4"/>
  <c r="F1709" i="4"/>
  <c r="G1709" i="4"/>
  <c r="C1709" i="4"/>
  <c r="D1709" i="4"/>
  <c r="F1685" i="4"/>
  <c r="G1685" i="4"/>
  <c r="F1661" i="4"/>
  <c r="G1661" i="4"/>
  <c r="C1661" i="4"/>
  <c r="D1661" i="4"/>
  <c r="C1613" i="4"/>
  <c r="D1613" i="4"/>
  <c r="F1613" i="4"/>
  <c r="G1613" i="4"/>
  <c r="G1597" i="4"/>
  <c r="C1597" i="4"/>
  <c r="D1597" i="4"/>
  <c r="F1597" i="4"/>
  <c r="G1557" i="4"/>
  <c r="C1557" i="4"/>
  <c r="D1557" i="4"/>
  <c r="F1557" i="4"/>
  <c r="C1525" i="4"/>
  <c r="D1525" i="4"/>
  <c r="F1525" i="4"/>
  <c r="G1525" i="4"/>
  <c r="D1501" i="4"/>
  <c r="C1501" i="4"/>
  <c r="F1501" i="4"/>
  <c r="G1501" i="4"/>
  <c r="C1461" i="4"/>
  <c r="D1461" i="4"/>
  <c r="F1461" i="4"/>
  <c r="G1461" i="4"/>
  <c r="C1437" i="4"/>
  <c r="D1437" i="4"/>
  <c r="F1437" i="4"/>
  <c r="G1437" i="4"/>
  <c r="C1413" i="4"/>
  <c r="G1413" i="4"/>
  <c r="D1413" i="4"/>
  <c r="F1413" i="4"/>
  <c r="C1381" i="4"/>
  <c r="F1381" i="4"/>
  <c r="G1381" i="4"/>
  <c r="C1341" i="4"/>
  <c r="D1341" i="4"/>
  <c r="F1341" i="4"/>
  <c r="G1341" i="4"/>
  <c r="F1301" i="4"/>
  <c r="G1301" i="4"/>
  <c r="C1301" i="4"/>
  <c r="D1301" i="4"/>
  <c r="C1285" i="4"/>
  <c r="F1285" i="4"/>
  <c r="G1285" i="4"/>
  <c r="D1285" i="4"/>
  <c r="C1253" i="4"/>
  <c r="G1253" i="4"/>
  <c r="C1221" i="4"/>
  <c r="D1221" i="4"/>
  <c r="F1221" i="4"/>
  <c r="G1221" i="4"/>
  <c r="C1189" i="4"/>
  <c r="D1189" i="4"/>
  <c r="G1189" i="4"/>
  <c r="D1149" i="4"/>
  <c r="G1149" i="4"/>
  <c r="F1149" i="4"/>
  <c r="C1125" i="4"/>
  <c r="D1125" i="4"/>
  <c r="C1101" i="4"/>
  <c r="D1101" i="4"/>
  <c r="F1101" i="4"/>
  <c r="F1077" i="4"/>
  <c r="G1077" i="4"/>
  <c r="C1077" i="4"/>
  <c r="D1077" i="4"/>
  <c r="F1045" i="4"/>
  <c r="G1045" i="4"/>
  <c r="C1045" i="4"/>
  <c r="D1045" i="4"/>
  <c r="F1013" i="4"/>
  <c r="G1013" i="4"/>
  <c r="C1013" i="4"/>
  <c r="D1013" i="4"/>
  <c r="C997" i="4"/>
  <c r="F997" i="4"/>
  <c r="D997" i="4"/>
  <c r="F965" i="4"/>
  <c r="C965" i="4"/>
  <c r="D965" i="4"/>
  <c r="G965" i="4"/>
  <c r="F917" i="4"/>
  <c r="G917" i="4"/>
  <c r="D917" i="4"/>
  <c r="C917" i="4"/>
  <c r="F893" i="4"/>
  <c r="C893" i="4"/>
  <c r="D893" i="4"/>
  <c r="G893" i="4"/>
  <c r="F845" i="4"/>
  <c r="C845" i="4"/>
  <c r="D845" i="4"/>
  <c r="G845" i="4"/>
  <c r="G805" i="4"/>
  <c r="D805" i="4"/>
  <c r="C805" i="4"/>
  <c r="F805" i="4"/>
  <c r="G781" i="4"/>
  <c r="F781" i="4"/>
  <c r="D781" i="4"/>
  <c r="C781" i="4"/>
  <c r="G677" i="4"/>
  <c r="C677" i="4"/>
  <c r="D677" i="4"/>
  <c r="F677" i="4"/>
  <c r="G637" i="4"/>
  <c r="F637" i="4"/>
  <c r="C637" i="4"/>
  <c r="D637" i="4"/>
  <c r="G613" i="4"/>
  <c r="F613" i="4"/>
  <c r="C613" i="4"/>
  <c r="D613" i="4"/>
  <c r="G597" i="4"/>
  <c r="D597" i="4"/>
  <c r="C597" i="4"/>
  <c r="F597" i="4"/>
  <c r="G557" i="4"/>
  <c r="C557" i="4"/>
  <c r="F557" i="4"/>
  <c r="D557" i="4"/>
  <c r="G541" i="4"/>
  <c r="F541" i="4"/>
  <c r="C541" i="4"/>
  <c r="G501" i="4"/>
  <c r="D501" i="4"/>
  <c r="C501" i="4"/>
  <c r="F501" i="4"/>
  <c r="C469" i="4"/>
  <c r="D469" i="4"/>
  <c r="F469" i="4"/>
  <c r="G469" i="4"/>
  <c r="C445" i="4"/>
  <c r="D445" i="4"/>
  <c r="G445" i="4"/>
  <c r="F445" i="4"/>
  <c r="C413" i="4"/>
  <c r="F413" i="4"/>
  <c r="G413" i="4"/>
  <c r="D413" i="4"/>
  <c r="G381" i="4"/>
  <c r="F381" i="4"/>
  <c r="D381" i="4"/>
  <c r="C381" i="4"/>
  <c r="F349" i="4"/>
  <c r="C349" i="4"/>
  <c r="D349" i="4"/>
  <c r="G349" i="4"/>
  <c r="F317" i="4"/>
  <c r="G317" i="4"/>
  <c r="D317" i="4"/>
  <c r="C317" i="4"/>
  <c r="F285" i="4"/>
  <c r="D285" i="4"/>
  <c r="G285" i="4"/>
  <c r="C285" i="4"/>
  <c r="F277" i="4"/>
  <c r="G277" i="4"/>
  <c r="D277" i="4"/>
  <c r="C277" i="4"/>
  <c r="F229" i="4"/>
  <c r="C229" i="4"/>
  <c r="G229" i="4"/>
  <c r="D229" i="4"/>
  <c r="F189" i="4"/>
  <c r="G189" i="4"/>
  <c r="D189" i="4"/>
  <c r="C189" i="4"/>
  <c r="G173" i="4"/>
  <c r="F173" i="4"/>
  <c r="C173" i="4"/>
  <c r="D173" i="4"/>
  <c r="G141" i="4"/>
  <c r="D141" i="4"/>
  <c r="C141" i="4"/>
  <c r="F141" i="4"/>
  <c r="D109" i="4"/>
  <c r="C109" i="4"/>
  <c r="G109" i="4"/>
  <c r="F109" i="4"/>
  <c r="D69" i="4"/>
  <c r="F69" i="4"/>
  <c r="G69" i="4"/>
  <c r="C69" i="4"/>
  <c r="D45" i="4"/>
  <c r="C45" i="4"/>
  <c r="F45" i="4"/>
  <c r="G45" i="4"/>
  <c r="C6" i="4"/>
  <c r="D6" i="4"/>
  <c r="G6" i="4"/>
  <c r="F6" i="4"/>
  <c r="C2308" i="4"/>
  <c r="D2308" i="4"/>
  <c r="C2284" i="4"/>
  <c r="D2284" i="4"/>
  <c r="F2284" i="4"/>
  <c r="G2284" i="4"/>
  <c r="C2252" i="4"/>
  <c r="D2252" i="4"/>
  <c r="F2252" i="4"/>
  <c r="G2252" i="4"/>
  <c r="C2220" i="4"/>
  <c r="D2220" i="4"/>
  <c r="F2220" i="4"/>
  <c r="G2220" i="4"/>
  <c r="C2204" i="4"/>
  <c r="D2204" i="4"/>
  <c r="F2204" i="4"/>
  <c r="G2204" i="4"/>
  <c r="C2164" i="4"/>
  <c r="D2164" i="4"/>
  <c r="C2132" i="4"/>
  <c r="D2132" i="4"/>
  <c r="C2108" i="4"/>
  <c r="D2108" i="4"/>
  <c r="F2108" i="4"/>
  <c r="G2108" i="4"/>
  <c r="C2084" i="4"/>
  <c r="D2084" i="4"/>
  <c r="C2060" i="4"/>
  <c r="D2060" i="4"/>
  <c r="F2060" i="4"/>
  <c r="G2060" i="4"/>
  <c r="C2028" i="4"/>
  <c r="D2028" i="4"/>
  <c r="F2028" i="4"/>
  <c r="G2028" i="4"/>
  <c r="C2012" i="4"/>
  <c r="D2012" i="4"/>
  <c r="F2012" i="4"/>
  <c r="G2012" i="4"/>
  <c r="C1988" i="4"/>
  <c r="D1988" i="4"/>
  <c r="C1956" i="4"/>
  <c r="D1956" i="4"/>
  <c r="F1956" i="4"/>
  <c r="C1916" i="4"/>
  <c r="D1916" i="4"/>
  <c r="F1916" i="4"/>
  <c r="G1916" i="4"/>
  <c r="C1908" i="4"/>
  <c r="D1908" i="4"/>
  <c r="F1908" i="4"/>
  <c r="C1876" i="4"/>
  <c r="D1876" i="4"/>
  <c r="F1876" i="4"/>
  <c r="C1844" i="4"/>
  <c r="D1844" i="4"/>
  <c r="F1844" i="4"/>
  <c r="G1844" i="4"/>
  <c r="C1820" i="4"/>
  <c r="D1820" i="4"/>
  <c r="F1820" i="4"/>
  <c r="G1820" i="4"/>
  <c r="C1796" i="4"/>
  <c r="D1796" i="4"/>
  <c r="F1796" i="4"/>
  <c r="G1796" i="4"/>
  <c r="C1756" i="4"/>
  <c r="D1756" i="4"/>
  <c r="F1756" i="4"/>
  <c r="G1756" i="4"/>
  <c r="C1724" i="4"/>
  <c r="D1724" i="4"/>
  <c r="F1724" i="4"/>
  <c r="G1724" i="4"/>
  <c r="C1700" i="4"/>
  <c r="D1700" i="4"/>
  <c r="F1700" i="4"/>
  <c r="G1700" i="4"/>
  <c r="C1668" i="4"/>
  <c r="D1668" i="4"/>
  <c r="F1668" i="4"/>
  <c r="G1668" i="4"/>
  <c r="C1644" i="4"/>
  <c r="D1644" i="4"/>
  <c r="F1644" i="4"/>
  <c r="G1644" i="4"/>
  <c r="G1604" i="4"/>
  <c r="D1604" i="4"/>
  <c r="F1604" i="4"/>
  <c r="G1572" i="4"/>
  <c r="D1572" i="4"/>
  <c r="F1572" i="4"/>
  <c r="C1572" i="4"/>
  <c r="F1548" i="4"/>
  <c r="D1548" i="4"/>
  <c r="G1548" i="4"/>
  <c r="C1548" i="4"/>
  <c r="F1524" i="4"/>
  <c r="C1524" i="4"/>
  <c r="D1524" i="4"/>
  <c r="G1524" i="4"/>
  <c r="F1492" i="4"/>
  <c r="G1492" i="4"/>
  <c r="D1492" i="4"/>
  <c r="C1492" i="4"/>
  <c r="F1476" i="4"/>
  <c r="G1476" i="4"/>
  <c r="C1476" i="4"/>
  <c r="D1476" i="4"/>
  <c r="F1436" i="4"/>
  <c r="G1436" i="4"/>
  <c r="C1436" i="4"/>
  <c r="D1436" i="4"/>
  <c r="F1404" i="4"/>
  <c r="G1404" i="4"/>
  <c r="C1404" i="4"/>
  <c r="D1404" i="4"/>
  <c r="F1380" i="4"/>
  <c r="G1380" i="4"/>
  <c r="D1380" i="4"/>
  <c r="F1356" i="4"/>
  <c r="G1356" i="4"/>
  <c r="C1356" i="4"/>
  <c r="D1356" i="4"/>
  <c r="F1340" i="4"/>
  <c r="G1340" i="4"/>
  <c r="C1340" i="4"/>
  <c r="D1340" i="4"/>
  <c r="F1324" i="4"/>
  <c r="G1324" i="4"/>
  <c r="C1324" i="4"/>
  <c r="D1324" i="4"/>
  <c r="F1316" i="4"/>
  <c r="G1316" i="4"/>
  <c r="F1308" i="4"/>
  <c r="G1308" i="4"/>
  <c r="C1308" i="4"/>
  <c r="D1308" i="4"/>
  <c r="F1300" i="4"/>
  <c r="G1300" i="4"/>
  <c r="C1300" i="4"/>
  <c r="D1300" i="4"/>
  <c r="F1292" i="4"/>
  <c r="G1292" i="4"/>
  <c r="D1292" i="4"/>
  <c r="C1292" i="4"/>
  <c r="F1276" i="4"/>
  <c r="G1276" i="4"/>
  <c r="C1276" i="4"/>
  <c r="D1276" i="4"/>
  <c r="F1252" i="4"/>
  <c r="G1252" i="4"/>
  <c r="D1252" i="4"/>
  <c r="C1252" i="4"/>
  <c r="F1244" i="4"/>
  <c r="G1244" i="4"/>
  <c r="C1244" i="4"/>
  <c r="D1244" i="4"/>
  <c r="F1236" i="4"/>
  <c r="G1236" i="4"/>
  <c r="D1236" i="4"/>
  <c r="F1228" i="4"/>
  <c r="G1228" i="4"/>
  <c r="C1228" i="4"/>
  <c r="D1228" i="4"/>
  <c r="F1220" i="4"/>
  <c r="G1220" i="4"/>
  <c r="C1220" i="4"/>
  <c r="D1220" i="4"/>
  <c r="F1212" i="4"/>
  <c r="G1212" i="4"/>
  <c r="C1212" i="4"/>
  <c r="D1212" i="4"/>
  <c r="F1204" i="4"/>
  <c r="G1204" i="4"/>
  <c r="D1204" i="4"/>
  <c r="C1204" i="4"/>
  <c r="F1196" i="4"/>
  <c r="G1196" i="4"/>
  <c r="C1196" i="4"/>
  <c r="D1196" i="4"/>
  <c r="F1188" i="4"/>
  <c r="G1188" i="4"/>
  <c r="C1188" i="4"/>
  <c r="F1180" i="4"/>
  <c r="G1180" i="4"/>
  <c r="C1180" i="4"/>
  <c r="D1180" i="4"/>
  <c r="F1172" i="4"/>
  <c r="G1172" i="4"/>
  <c r="C1172" i="4"/>
  <c r="D1172" i="4"/>
  <c r="F1164" i="4"/>
  <c r="G1164" i="4"/>
  <c r="D1164" i="4"/>
  <c r="C1164" i="4"/>
  <c r="F1156" i="4"/>
  <c r="G1156" i="4"/>
  <c r="C1156" i="4"/>
  <c r="D1156" i="4"/>
  <c r="F1148" i="4"/>
  <c r="G1148" i="4"/>
  <c r="C1148" i="4"/>
  <c r="D1148" i="4"/>
  <c r="F1140" i="4"/>
  <c r="G1140" i="4"/>
  <c r="D1140" i="4"/>
  <c r="C1140" i="4"/>
  <c r="F1132" i="4"/>
  <c r="G1132" i="4"/>
  <c r="C1132" i="4"/>
  <c r="D1132" i="4"/>
  <c r="F1124" i="4"/>
  <c r="G1124" i="4"/>
  <c r="D1124" i="4"/>
  <c r="C1124" i="4"/>
  <c r="F1116" i="4"/>
  <c r="G1116" i="4"/>
  <c r="C1116" i="4"/>
  <c r="D1116" i="4"/>
  <c r="F1108" i="4"/>
  <c r="G1108" i="4"/>
  <c r="C1108" i="4"/>
  <c r="D1108" i="4"/>
  <c r="F1100" i="4"/>
  <c r="G1100" i="4"/>
  <c r="C1100" i="4"/>
  <c r="D1100" i="4"/>
  <c r="F1092" i="4"/>
  <c r="G1092" i="4"/>
  <c r="D1092" i="4"/>
  <c r="C1092" i="4"/>
  <c r="F1084" i="4"/>
  <c r="G1084" i="4"/>
  <c r="C1084" i="4"/>
  <c r="D1084" i="4"/>
  <c r="F1076" i="4"/>
  <c r="G1076" i="4"/>
  <c r="C1076" i="4"/>
  <c r="D1076" i="4"/>
  <c r="F1068" i="4"/>
  <c r="G1068" i="4"/>
  <c r="C1068" i="4"/>
  <c r="D1068" i="4"/>
  <c r="F1060" i="4"/>
  <c r="G1060" i="4"/>
  <c r="D1060" i="4"/>
  <c r="C1060" i="4"/>
  <c r="F1052" i="4"/>
  <c r="G1052" i="4"/>
  <c r="C1052" i="4"/>
  <c r="D1052" i="4"/>
  <c r="F1044" i="4"/>
  <c r="G1044" i="4"/>
  <c r="C1044" i="4"/>
  <c r="D1044" i="4"/>
  <c r="F1036" i="4"/>
  <c r="G1036" i="4"/>
  <c r="C1036" i="4"/>
  <c r="D1036" i="4"/>
  <c r="F1028" i="4"/>
  <c r="G1028" i="4"/>
  <c r="D1028" i="4"/>
  <c r="C1028" i="4"/>
  <c r="F1020" i="4"/>
  <c r="G1020" i="4"/>
  <c r="C1020" i="4"/>
  <c r="D1020" i="4"/>
  <c r="F1012" i="4"/>
  <c r="G1012" i="4"/>
  <c r="D1012" i="4"/>
  <c r="C1012" i="4"/>
  <c r="F1004" i="4"/>
  <c r="G1004" i="4"/>
  <c r="C1004" i="4"/>
  <c r="D1004" i="4"/>
  <c r="F996" i="4"/>
  <c r="G996" i="4"/>
  <c r="D996" i="4"/>
  <c r="C996" i="4"/>
  <c r="C988" i="4"/>
  <c r="D988" i="4"/>
  <c r="F988" i="4"/>
  <c r="G988" i="4"/>
  <c r="C980" i="4"/>
  <c r="F980" i="4"/>
  <c r="G980" i="4"/>
  <c r="D980" i="4"/>
  <c r="C972" i="4"/>
  <c r="F972" i="4"/>
  <c r="G972" i="4"/>
  <c r="D972" i="4"/>
  <c r="C964" i="4"/>
  <c r="D964" i="4"/>
  <c r="F964" i="4"/>
  <c r="G964" i="4"/>
  <c r="C956" i="4"/>
  <c r="G956" i="4"/>
  <c r="D956" i="4"/>
  <c r="F956" i="4"/>
  <c r="C948" i="4"/>
  <c r="D948" i="4"/>
  <c r="F948" i="4"/>
  <c r="G948" i="4"/>
  <c r="C940" i="4"/>
  <c r="F940" i="4"/>
  <c r="G940" i="4"/>
  <c r="D940" i="4"/>
  <c r="C932" i="4"/>
  <c r="G932" i="4"/>
  <c r="D932" i="4"/>
  <c r="F932" i="4"/>
  <c r="C924" i="4"/>
  <c r="G924" i="4"/>
  <c r="F924" i="4"/>
  <c r="D924" i="4"/>
  <c r="C916" i="4"/>
  <c r="D916" i="4"/>
  <c r="F916" i="4"/>
  <c r="G916" i="4"/>
  <c r="C908" i="4"/>
  <c r="F908" i="4"/>
  <c r="G908" i="4"/>
  <c r="D908" i="4"/>
  <c r="C900" i="4"/>
  <c r="D900" i="4"/>
  <c r="F900" i="4"/>
  <c r="G900" i="4"/>
  <c r="C892" i="4"/>
  <c r="G892" i="4"/>
  <c r="D892" i="4"/>
  <c r="F892" i="4"/>
  <c r="C884" i="4"/>
  <c r="D884" i="4"/>
  <c r="F884" i="4"/>
  <c r="G884" i="4"/>
  <c r="C876" i="4"/>
  <c r="G876" i="4"/>
  <c r="F876" i="4"/>
  <c r="D876" i="4"/>
  <c r="C868" i="4"/>
  <c r="D868" i="4"/>
  <c r="F868" i="4"/>
  <c r="G868" i="4"/>
  <c r="C860" i="4"/>
  <c r="G860" i="4"/>
  <c r="D860" i="4"/>
  <c r="F860" i="4"/>
  <c r="C852" i="4"/>
  <c r="F852" i="4"/>
  <c r="G852" i="4"/>
  <c r="D852" i="4"/>
  <c r="C844" i="4"/>
  <c r="G844" i="4"/>
  <c r="F844" i="4"/>
  <c r="D844" i="4"/>
  <c r="C836" i="4"/>
  <c r="D836" i="4"/>
  <c r="F836" i="4"/>
  <c r="G836" i="4"/>
  <c r="C828" i="4"/>
  <c r="G828" i="4"/>
  <c r="D828" i="4"/>
  <c r="F828" i="4"/>
  <c r="C820" i="4"/>
  <c r="G820" i="4"/>
  <c r="D820" i="4"/>
  <c r="F820" i="4"/>
  <c r="D812" i="4"/>
  <c r="F812" i="4"/>
  <c r="G812" i="4"/>
  <c r="C812" i="4"/>
  <c r="D804" i="4"/>
  <c r="F804" i="4"/>
  <c r="C804" i="4"/>
  <c r="G804" i="4"/>
  <c r="D796" i="4"/>
  <c r="C796" i="4"/>
  <c r="F796" i="4"/>
  <c r="G796" i="4"/>
  <c r="D788" i="4"/>
  <c r="G788" i="4"/>
  <c r="F788" i="4"/>
  <c r="C788" i="4"/>
  <c r="D780" i="4"/>
  <c r="C780" i="4"/>
  <c r="F780" i="4"/>
  <c r="G780" i="4"/>
  <c r="D772" i="4"/>
  <c r="F772" i="4"/>
  <c r="C772" i="4"/>
  <c r="G772" i="4"/>
  <c r="D764" i="4"/>
  <c r="C764" i="4"/>
  <c r="F764" i="4"/>
  <c r="G764" i="4"/>
  <c r="D756" i="4"/>
  <c r="C756" i="4"/>
  <c r="G756" i="4"/>
  <c r="F756" i="4"/>
  <c r="D748" i="4"/>
  <c r="F748" i="4"/>
  <c r="G748" i="4"/>
  <c r="C748" i="4"/>
  <c r="D740" i="4"/>
  <c r="C740" i="4"/>
  <c r="F740" i="4"/>
  <c r="G740" i="4"/>
  <c r="D732" i="4"/>
  <c r="C732" i="4"/>
  <c r="G732" i="4"/>
  <c r="F732" i="4"/>
  <c r="D724" i="4"/>
  <c r="G724" i="4"/>
  <c r="F724" i="4"/>
  <c r="C724" i="4"/>
  <c r="D716" i="4"/>
  <c r="C716" i="4"/>
  <c r="F716" i="4"/>
  <c r="G716" i="4"/>
  <c r="D708" i="4"/>
  <c r="C708" i="4"/>
  <c r="F708" i="4"/>
  <c r="G708" i="4"/>
  <c r="D700" i="4"/>
  <c r="C700" i="4"/>
  <c r="F700" i="4"/>
  <c r="G700" i="4"/>
  <c r="D692" i="4"/>
  <c r="C692" i="4"/>
  <c r="F692" i="4"/>
  <c r="G692" i="4"/>
  <c r="D684" i="4"/>
  <c r="G684" i="4"/>
  <c r="C684" i="4"/>
  <c r="F684" i="4"/>
  <c r="D676" i="4"/>
  <c r="C676" i="4"/>
  <c r="F676" i="4"/>
  <c r="G676" i="4"/>
  <c r="D668" i="4"/>
  <c r="F668" i="4"/>
  <c r="G668" i="4"/>
  <c r="C668" i="4"/>
  <c r="D660" i="4"/>
  <c r="C660" i="4"/>
  <c r="F660" i="4"/>
  <c r="G660" i="4"/>
  <c r="D652" i="4"/>
  <c r="G652" i="4"/>
  <c r="F652" i="4"/>
  <c r="D644" i="4"/>
  <c r="C644" i="4"/>
  <c r="F644" i="4"/>
  <c r="G644" i="4"/>
  <c r="D636" i="4"/>
  <c r="G636" i="4"/>
  <c r="C636" i="4"/>
  <c r="D628" i="4"/>
  <c r="F628" i="4"/>
  <c r="G628" i="4"/>
  <c r="C628" i="4"/>
  <c r="D620" i="4"/>
  <c r="G620" i="4"/>
  <c r="C620" i="4"/>
  <c r="F620" i="4"/>
  <c r="D612" i="4"/>
  <c r="C612" i="4"/>
  <c r="F612" i="4"/>
  <c r="G612" i="4"/>
  <c r="D604" i="4"/>
  <c r="C604" i="4"/>
  <c r="F604" i="4"/>
  <c r="G604" i="4"/>
  <c r="D596" i="4"/>
  <c r="C596" i="4"/>
  <c r="F596" i="4"/>
  <c r="G596" i="4"/>
  <c r="D588" i="4"/>
  <c r="G588" i="4"/>
  <c r="F588" i="4"/>
  <c r="C588" i="4"/>
  <c r="D580" i="4"/>
  <c r="C580" i="4"/>
  <c r="F580" i="4"/>
  <c r="G580" i="4"/>
  <c r="D572" i="4"/>
  <c r="C572" i="4"/>
  <c r="F572" i="4"/>
  <c r="G572" i="4"/>
  <c r="D564" i="4"/>
  <c r="F564" i="4"/>
  <c r="G564" i="4"/>
  <c r="C564" i="4"/>
  <c r="D556" i="4"/>
  <c r="G556" i="4"/>
  <c r="F556" i="4"/>
  <c r="C556" i="4"/>
  <c r="D548" i="4"/>
  <c r="C548" i="4"/>
  <c r="F548" i="4"/>
  <c r="G548" i="4"/>
  <c r="D540" i="4"/>
  <c r="F540" i="4"/>
  <c r="G540" i="4"/>
  <c r="C540" i="4"/>
  <c r="D532" i="4"/>
  <c r="C532" i="4"/>
  <c r="F532" i="4"/>
  <c r="G532" i="4"/>
  <c r="D524" i="4"/>
  <c r="G524" i="4"/>
  <c r="C524" i="4"/>
  <c r="F524" i="4"/>
  <c r="D516" i="4"/>
  <c r="C516" i="4"/>
  <c r="F516" i="4"/>
  <c r="G516" i="4"/>
  <c r="D508" i="4"/>
  <c r="F508" i="4"/>
  <c r="G508" i="4"/>
  <c r="C508" i="4"/>
  <c r="D500" i="4"/>
  <c r="F500" i="4"/>
  <c r="G500" i="4"/>
  <c r="C500" i="4"/>
  <c r="D492" i="4"/>
  <c r="G492" i="4"/>
  <c r="C492" i="4"/>
  <c r="F492" i="4"/>
  <c r="D484" i="4"/>
  <c r="C484" i="4"/>
  <c r="F484" i="4"/>
  <c r="G484" i="4"/>
  <c r="C476" i="4"/>
  <c r="D476" i="4"/>
  <c r="F476" i="4"/>
  <c r="G476" i="4"/>
  <c r="C468" i="4"/>
  <c r="D468" i="4"/>
  <c r="G468" i="4"/>
  <c r="F468" i="4"/>
  <c r="G460" i="4"/>
  <c r="F460" i="4"/>
  <c r="C460" i="4"/>
  <c r="D460" i="4"/>
  <c r="F452" i="4"/>
  <c r="D452" i="4"/>
  <c r="G452" i="4"/>
  <c r="C452" i="4"/>
  <c r="C444" i="4"/>
  <c r="D444" i="4"/>
  <c r="F444" i="4"/>
  <c r="G444" i="4"/>
  <c r="C436" i="4"/>
  <c r="F436" i="4"/>
  <c r="G436" i="4"/>
  <c r="D436" i="4"/>
  <c r="G428" i="4"/>
  <c r="F428" i="4"/>
  <c r="C428" i="4"/>
  <c r="D428" i="4"/>
  <c r="F420" i="4"/>
  <c r="G420" i="4"/>
  <c r="C420" i="4"/>
  <c r="D420" i="4"/>
  <c r="G412" i="4"/>
  <c r="C412" i="4"/>
  <c r="F412" i="4"/>
  <c r="D412" i="4"/>
  <c r="C404" i="4"/>
  <c r="F404" i="4"/>
  <c r="G404" i="4"/>
  <c r="D404" i="4"/>
  <c r="F396" i="4"/>
  <c r="C396" i="4"/>
  <c r="D396" i="4"/>
  <c r="G396" i="4"/>
  <c r="C388" i="4"/>
  <c r="D388" i="4"/>
  <c r="G388" i="4"/>
  <c r="F388" i="4"/>
  <c r="C380" i="4"/>
  <c r="D380" i="4"/>
  <c r="F380" i="4"/>
  <c r="G380" i="4"/>
  <c r="C372" i="4"/>
  <c r="D372" i="4"/>
  <c r="G372" i="4"/>
  <c r="F372" i="4"/>
  <c r="C364" i="4"/>
  <c r="G364" i="4"/>
  <c r="D364" i="4"/>
  <c r="F364" i="4"/>
  <c r="C356" i="4"/>
  <c r="G356" i="4"/>
  <c r="D356" i="4"/>
  <c r="F356" i="4"/>
  <c r="C348" i="4"/>
  <c r="F348" i="4"/>
  <c r="D348" i="4"/>
  <c r="G348" i="4"/>
  <c r="C340" i="4"/>
  <c r="D340" i="4"/>
  <c r="F340" i="4"/>
  <c r="G340" i="4"/>
  <c r="C332" i="4"/>
  <c r="D332" i="4"/>
  <c r="F332" i="4"/>
  <c r="C324" i="4"/>
  <c r="G324" i="4"/>
  <c r="D324" i="4"/>
  <c r="F324" i="4"/>
  <c r="C316" i="4"/>
  <c r="F316" i="4"/>
  <c r="D316" i="4"/>
  <c r="G316" i="4"/>
  <c r="C308" i="4"/>
  <c r="D308" i="4"/>
  <c r="F308" i="4"/>
  <c r="G308" i="4"/>
  <c r="C300" i="4"/>
  <c r="F300" i="4"/>
  <c r="G300" i="4"/>
  <c r="D300" i="4"/>
  <c r="C292" i="4"/>
  <c r="G292" i="4"/>
  <c r="D292" i="4"/>
  <c r="F292" i="4"/>
  <c r="C284" i="4"/>
  <c r="F284" i="4"/>
  <c r="D284" i="4"/>
  <c r="G284" i="4"/>
  <c r="C276" i="4"/>
  <c r="D276" i="4"/>
  <c r="F276" i="4"/>
  <c r="G276" i="4"/>
  <c r="C268" i="4"/>
  <c r="D268" i="4"/>
  <c r="F268" i="4"/>
  <c r="G268" i="4"/>
  <c r="C260" i="4"/>
  <c r="G260" i="4"/>
  <c r="F260" i="4"/>
  <c r="D260" i="4"/>
  <c r="C252" i="4"/>
  <c r="F252" i="4"/>
  <c r="D252" i="4"/>
  <c r="G252" i="4"/>
  <c r="C244" i="4"/>
  <c r="D244" i="4"/>
  <c r="F244" i="4"/>
  <c r="G244" i="4"/>
  <c r="C236" i="4"/>
  <c r="F236" i="4"/>
  <c r="G236" i="4"/>
  <c r="D236" i="4"/>
  <c r="C228" i="4"/>
  <c r="G228" i="4"/>
  <c r="F228" i="4"/>
  <c r="D228" i="4"/>
  <c r="C220" i="4"/>
  <c r="F220" i="4"/>
  <c r="G220" i="4"/>
  <c r="D220" i="4"/>
  <c r="C212" i="4"/>
  <c r="D212" i="4"/>
  <c r="F212" i="4"/>
  <c r="G212" i="4"/>
  <c r="C204" i="4"/>
  <c r="D204" i="4"/>
  <c r="G204" i="4"/>
  <c r="F204" i="4"/>
  <c r="C196" i="4"/>
  <c r="G196" i="4"/>
  <c r="F196" i="4"/>
  <c r="D196" i="4"/>
  <c r="F188" i="4"/>
  <c r="G188" i="4"/>
  <c r="C188" i="4"/>
  <c r="D188" i="4"/>
  <c r="F180" i="4"/>
  <c r="G180" i="4"/>
  <c r="D180" i="4"/>
  <c r="C180" i="4"/>
  <c r="D172" i="4"/>
  <c r="F172" i="4"/>
  <c r="G172" i="4"/>
  <c r="C172" i="4"/>
  <c r="D164" i="4"/>
  <c r="F164" i="4"/>
  <c r="G164" i="4"/>
  <c r="C164" i="4"/>
  <c r="D156" i="4"/>
  <c r="F156" i="4"/>
  <c r="G156" i="4"/>
  <c r="C156" i="4"/>
  <c r="D148" i="4"/>
  <c r="F148" i="4"/>
  <c r="G148" i="4"/>
  <c r="C148" i="4"/>
  <c r="D140" i="4"/>
  <c r="F140" i="4"/>
  <c r="G140" i="4"/>
  <c r="C140" i="4"/>
  <c r="F132" i="4"/>
  <c r="C132" i="4"/>
  <c r="D132" i="4"/>
  <c r="G132" i="4"/>
  <c r="F124" i="4"/>
  <c r="C124" i="4"/>
  <c r="D124" i="4"/>
  <c r="G124" i="4"/>
  <c r="F116" i="4"/>
  <c r="C116" i="4"/>
  <c r="D116" i="4"/>
  <c r="G116" i="4"/>
  <c r="F108" i="4"/>
  <c r="C108" i="4"/>
  <c r="D108" i="4"/>
  <c r="G108" i="4"/>
  <c r="F100" i="4"/>
  <c r="C100" i="4"/>
  <c r="D100" i="4"/>
  <c r="G100" i="4"/>
  <c r="F92" i="4"/>
  <c r="D92" i="4"/>
  <c r="G92" i="4"/>
  <c r="C92" i="4"/>
  <c r="F84" i="4"/>
  <c r="G84" i="4"/>
  <c r="C84" i="4"/>
  <c r="D84" i="4"/>
  <c r="F76" i="4"/>
  <c r="C76" i="4"/>
  <c r="D76" i="4"/>
  <c r="G76" i="4"/>
  <c r="F68" i="4"/>
  <c r="C68" i="4"/>
  <c r="D68" i="4"/>
  <c r="G68" i="4"/>
  <c r="F60" i="4"/>
  <c r="C60" i="4"/>
  <c r="D60" i="4"/>
  <c r="G60" i="4"/>
  <c r="F52" i="4"/>
  <c r="C52" i="4"/>
  <c r="D52" i="4"/>
  <c r="G52" i="4"/>
  <c r="F44" i="4"/>
  <c r="C44" i="4"/>
  <c r="D44" i="4"/>
  <c r="G44" i="4"/>
  <c r="F36" i="4"/>
  <c r="C36" i="4"/>
  <c r="D36" i="4"/>
  <c r="G36" i="4"/>
  <c r="F28" i="4"/>
  <c r="D28" i="4"/>
  <c r="G28" i="4"/>
  <c r="C28" i="4"/>
  <c r="F20" i="4"/>
  <c r="C20" i="4"/>
  <c r="D20" i="4"/>
  <c r="G20" i="4"/>
  <c r="M1250" i="4"/>
  <c r="D2" i="4"/>
  <c r="C2331" i="4"/>
  <c r="D2318" i="4"/>
  <c r="G2311" i="4"/>
  <c r="C2299" i="4"/>
  <c r="D2286" i="4"/>
  <c r="G2279" i="4"/>
  <c r="C2267" i="4"/>
  <c r="D2254" i="4"/>
  <c r="C2235" i="4"/>
  <c r="D2222" i="4"/>
  <c r="G2215" i="4"/>
  <c r="C2203" i="4"/>
  <c r="D2190" i="4"/>
  <c r="C2171" i="4"/>
  <c r="F2164" i="4"/>
  <c r="D2158" i="4"/>
  <c r="C2139" i="4"/>
  <c r="F2132" i="4"/>
  <c r="D2126" i="4"/>
  <c r="C2107" i="4"/>
  <c r="D2094" i="4"/>
  <c r="C2075" i="4"/>
  <c r="D2062" i="4"/>
  <c r="C2043" i="4"/>
  <c r="D2030" i="4"/>
  <c r="G2023" i="4"/>
  <c r="C2011" i="4"/>
  <c r="D1998" i="4"/>
  <c r="G1991" i="4"/>
  <c r="D1979" i="4"/>
  <c r="C1960" i="4"/>
  <c r="D1947" i="4"/>
  <c r="C1928" i="4"/>
  <c r="D1915" i="4"/>
  <c r="G1908" i="4"/>
  <c r="C1896" i="4"/>
  <c r="D1883" i="4"/>
  <c r="G1876" i="4"/>
  <c r="C1864" i="4"/>
  <c r="D1851" i="4"/>
  <c r="D1842" i="4"/>
  <c r="F1816" i="4"/>
  <c r="G1774" i="4"/>
  <c r="F1758" i="4"/>
  <c r="D1749" i="4"/>
  <c r="C1733" i="4"/>
  <c r="D1714" i="4"/>
  <c r="F1688" i="4"/>
  <c r="D1656" i="4"/>
  <c r="G1646" i="4"/>
  <c r="F1616" i="4"/>
  <c r="C1604" i="4"/>
  <c r="F1560" i="4"/>
  <c r="D1546" i="4"/>
  <c r="F1479" i="4"/>
  <c r="F1446" i="4"/>
  <c r="G1410" i="4"/>
  <c r="F1317" i="4"/>
  <c r="G1198" i="4"/>
  <c r="G1040" i="4"/>
  <c r="D999" i="4"/>
  <c r="F636" i="4"/>
  <c r="F2312" i="4"/>
  <c r="G2312" i="4"/>
  <c r="F2256" i="4"/>
  <c r="G2256" i="4"/>
  <c r="C2256" i="4"/>
  <c r="D2256" i="4"/>
  <c r="F2200" i="4"/>
  <c r="G2200" i="4"/>
  <c r="F2144" i="4"/>
  <c r="G2144" i="4"/>
  <c r="C2144" i="4"/>
  <c r="D2144" i="4"/>
  <c r="F2064" i="4"/>
  <c r="G2064" i="4"/>
  <c r="C2064" i="4"/>
  <c r="D2064" i="4"/>
  <c r="F2016" i="4"/>
  <c r="G2016" i="4"/>
  <c r="C2016" i="4"/>
  <c r="D2016" i="4"/>
  <c r="G1984" i="4"/>
  <c r="C1984" i="4"/>
  <c r="D1984" i="4"/>
  <c r="F1984" i="4"/>
  <c r="G1936" i="4"/>
  <c r="C1936" i="4"/>
  <c r="D1936" i="4"/>
  <c r="F1936" i="4"/>
  <c r="G1824" i="4"/>
  <c r="C1824" i="4"/>
  <c r="D1824" i="4"/>
  <c r="F1824" i="4"/>
  <c r="G1768" i="4"/>
  <c r="C1768" i="4"/>
  <c r="G1712" i="4"/>
  <c r="C1712" i="4"/>
  <c r="D1712" i="4"/>
  <c r="F1712" i="4"/>
  <c r="G1648" i="4"/>
  <c r="C1648" i="4"/>
  <c r="D1648" i="4"/>
  <c r="F1648" i="4"/>
  <c r="C1584" i="4"/>
  <c r="D1584" i="4"/>
  <c r="F1584" i="4"/>
  <c r="G1584" i="4"/>
  <c r="G1520" i="4"/>
  <c r="D1520" i="4"/>
  <c r="F1520" i="4"/>
  <c r="C1520" i="4"/>
  <c r="C1456" i="4"/>
  <c r="D1456" i="4"/>
  <c r="F1456" i="4"/>
  <c r="G1456" i="4"/>
  <c r="C1408" i="4"/>
  <c r="F1408" i="4"/>
  <c r="D1408" i="4"/>
  <c r="G1408" i="4"/>
  <c r="C1344" i="4"/>
  <c r="F1344" i="4"/>
  <c r="C1280" i="4"/>
  <c r="F1280" i="4"/>
  <c r="D1280" i="4"/>
  <c r="C1200" i="4"/>
  <c r="F1200" i="4"/>
  <c r="D1200" i="4"/>
  <c r="G1200" i="4"/>
  <c r="C1112" i="4"/>
  <c r="D1112" i="4"/>
  <c r="F1112" i="4"/>
  <c r="C1032" i="4"/>
  <c r="F1032" i="4"/>
  <c r="G1032" i="4"/>
  <c r="D1032" i="4"/>
  <c r="G968" i="4"/>
  <c r="C968" i="4"/>
  <c r="D968" i="4"/>
  <c r="F920" i="4"/>
  <c r="G920" i="4"/>
  <c r="D920" i="4"/>
  <c r="C920" i="4"/>
  <c r="F872" i="4"/>
  <c r="G872" i="4"/>
  <c r="C872" i="4"/>
  <c r="D872" i="4"/>
  <c r="C800" i="4"/>
  <c r="G800" i="4"/>
  <c r="D800" i="4"/>
  <c r="F800" i="4"/>
  <c r="C736" i="4"/>
  <c r="D736" i="4"/>
  <c r="F736" i="4"/>
  <c r="G736" i="4"/>
  <c r="F680" i="4"/>
  <c r="C680" i="4"/>
  <c r="D680" i="4"/>
  <c r="G680" i="4"/>
  <c r="C632" i="4"/>
  <c r="D632" i="4"/>
  <c r="F632" i="4"/>
  <c r="G632" i="4"/>
  <c r="F584" i="4"/>
  <c r="D584" i="4"/>
  <c r="C584" i="4"/>
  <c r="G584" i="4"/>
  <c r="C512" i="4"/>
  <c r="D512" i="4"/>
  <c r="F512" i="4"/>
  <c r="G512" i="4"/>
  <c r="D464" i="4"/>
  <c r="C464" i="4"/>
  <c r="F464" i="4"/>
  <c r="G464" i="4"/>
  <c r="F408" i="4"/>
  <c r="G408" i="4"/>
  <c r="C408" i="4"/>
  <c r="D408" i="4"/>
  <c r="F344" i="4"/>
  <c r="G344" i="4"/>
  <c r="C344" i="4"/>
  <c r="D344" i="4"/>
  <c r="F280" i="4"/>
  <c r="G280" i="4"/>
  <c r="C280" i="4"/>
  <c r="D280" i="4"/>
  <c r="F224" i="4"/>
  <c r="G224" i="4"/>
  <c r="C224" i="4"/>
  <c r="D224" i="4"/>
  <c r="C176" i="4"/>
  <c r="F176" i="4"/>
  <c r="G176" i="4"/>
  <c r="D176" i="4"/>
  <c r="C96" i="4"/>
  <c r="D96" i="4"/>
  <c r="F96" i="4"/>
  <c r="G96" i="4"/>
  <c r="C32" i="4"/>
  <c r="D32" i="4"/>
  <c r="F32" i="4"/>
  <c r="G32" i="4"/>
  <c r="C1848" i="4"/>
  <c r="C2295" i="4"/>
  <c r="D2295" i="4"/>
  <c r="F2295" i="4"/>
  <c r="C2247" i="4"/>
  <c r="D2247" i="4"/>
  <c r="F2247" i="4"/>
  <c r="C2183" i="4"/>
  <c r="D2183" i="4"/>
  <c r="F2183" i="4"/>
  <c r="C2135" i="4"/>
  <c r="D2135" i="4"/>
  <c r="F2135" i="4"/>
  <c r="C2087" i="4"/>
  <c r="D2087" i="4"/>
  <c r="F2087" i="4"/>
  <c r="C2031" i="4"/>
  <c r="D2031" i="4"/>
  <c r="F2031" i="4"/>
  <c r="G2031" i="4"/>
  <c r="D1967" i="4"/>
  <c r="F1967" i="4"/>
  <c r="G1967" i="4"/>
  <c r="D1911" i="4"/>
  <c r="F1911" i="4"/>
  <c r="G1911" i="4"/>
  <c r="C1911" i="4"/>
  <c r="D1847" i="4"/>
  <c r="F1847" i="4"/>
  <c r="G1847" i="4"/>
  <c r="C1847" i="4"/>
  <c r="D1807" i="4"/>
  <c r="F1807" i="4"/>
  <c r="G1807" i="4"/>
  <c r="D1767" i="4"/>
  <c r="F1767" i="4"/>
  <c r="G1767" i="4"/>
  <c r="C1767" i="4"/>
  <c r="D1743" i="4"/>
  <c r="F1743" i="4"/>
  <c r="G1743" i="4"/>
  <c r="D1711" i="4"/>
  <c r="F1711" i="4"/>
  <c r="G1711" i="4"/>
  <c r="D1687" i="4"/>
  <c r="F1687" i="4"/>
  <c r="G1687" i="4"/>
  <c r="C1687" i="4"/>
  <c r="D1663" i="4"/>
  <c r="F1663" i="4"/>
  <c r="G1663" i="4"/>
  <c r="F1615" i="4"/>
  <c r="C1615" i="4"/>
  <c r="D1615" i="4"/>
  <c r="G1615" i="4"/>
  <c r="F1567" i="4"/>
  <c r="C1567" i="4"/>
  <c r="D1567" i="4"/>
  <c r="G1567" i="4"/>
  <c r="G1527" i="4"/>
  <c r="F1527" i="4"/>
  <c r="G1463" i="4"/>
  <c r="C1463" i="4"/>
  <c r="F1463" i="4"/>
  <c r="G1431" i="4"/>
  <c r="F1431" i="4"/>
  <c r="C1431" i="4"/>
  <c r="D1431" i="4"/>
  <c r="G1375" i="4"/>
  <c r="C1375" i="4"/>
  <c r="D1375" i="4"/>
  <c r="F1375" i="4"/>
  <c r="G1311" i="4"/>
  <c r="D1311" i="4"/>
  <c r="C1311" i="4"/>
  <c r="F1311" i="4"/>
  <c r="G1255" i="4"/>
  <c r="C1255" i="4"/>
  <c r="D1255" i="4"/>
  <c r="F1255" i="4"/>
  <c r="G1199" i="4"/>
  <c r="D1199" i="4"/>
  <c r="F1199" i="4"/>
  <c r="G1135" i="4"/>
  <c r="D1135" i="4"/>
  <c r="C1135" i="4"/>
  <c r="G1079" i="4"/>
  <c r="F1079" i="4"/>
  <c r="C1079" i="4"/>
  <c r="D1079" i="4"/>
  <c r="G1015" i="4"/>
  <c r="F1015" i="4"/>
  <c r="D1015" i="4"/>
  <c r="D959" i="4"/>
  <c r="C959" i="4"/>
  <c r="G959" i="4"/>
  <c r="F959" i="4"/>
  <c r="C911" i="4"/>
  <c r="D911" i="4"/>
  <c r="F911" i="4"/>
  <c r="G911" i="4"/>
  <c r="C863" i="4"/>
  <c r="D863" i="4"/>
  <c r="F863" i="4"/>
  <c r="G863" i="4"/>
  <c r="C823" i="4"/>
  <c r="D823" i="4"/>
  <c r="F823" i="4"/>
  <c r="G823" i="4"/>
  <c r="D783" i="4"/>
  <c r="F783" i="4"/>
  <c r="C783" i="4"/>
  <c r="G783" i="4"/>
  <c r="C711" i="4"/>
  <c r="D711" i="4"/>
  <c r="F711" i="4"/>
  <c r="G711" i="4"/>
  <c r="F647" i="4"/>
  <c r="C647" i="4"/>
  <c r="G647" i="4"/>
  <c r="D647" i="4"/>
  <c r="F575" i="4"/>
  <c r="C575" i="4"/>
  <c r="D575" i="4"/>
  <c r="G575" i="4"/>
  <c r="F503" i="4"/>
  <c r="D503" i="4"/>
  <c r="G503" i="4"/>
  <c r="C503" i="4"/>
  <c r="D463" i="4"/>
  <c r="G463" i="4"/>
  <c r="C463" i="4"/>
  <c r="F463" i="4"/>
  <c r="C399" i="4"/>
  <c r="F399" i="4"/>
  <c r="D399" i="4"/>
  <c r="G399" i="4"/>
  <c r="C343" i="4"/>
  <c r="D343" i="4"/>
  <c r="F343" i="4"/>
  <c r="G343" i="4"/>
  <c r="C303" i="4"/>
  <c r="D303" i="4"/>
  <c r="F303" i="4"/>
  <c r="G303" i="4"/>
  <c r="C247" i="4"/>
  <c r="D247" i="4"/>
  <c r="F247" i="4"/>
  <c r="G247" i="4"/>
  <c r="C207" i="4"/>
  <c r="D207" i="4"/>
  <c r="F207" i="4"/>
  <c r="G207" i="4"/>
  <c r="F151" i="4"/>
  <c r="G151" i="4"/>
  <c r="C151" i="4"/>
  <c r="D151" i="4"/>
  <c r="F95" i="4"/>
  <c r="G95" i="4"/>
  <c r="C95" i="4"/>
  <c r="D95" i="4"/>
  <c r="F39" i="4"/>
  <c r="G39" i="4"/>
  <c r="C39" i="4"/>
  <c r="D39" i="4"/>
  <c r="F1960" i="4"/>
  <c r="D1599" i="4"/>
  <c r="C2310" i="4"/>
  <c r="D2310" i="4"/>
  <c r="F2310" i="4"/>
  <c r="G2310" i="4"/>
  <c r="C2118" i="4"/>
  <c r="D2118" i="4"/>
  <c r="F2118" i="4"/>
  <c r="G2118" i="4"/>
  <c r="C2070" i="4"/>
  <c r="D2070" i="4"/>
  <c r="F2070" i="4"/>
  <c r="G2070" i="4"/>
  <c r="C2038" i="4"/>
  <c r="D2038" i="4"/>
  <c r="F2038" i="4"/>
  <c r="G2038" i="4"/>
  <c r="C2022" i="4"/>
  <c r="D2022" i="4"/>
  <c r="F2022" i="4"/>
  <c r="G2022" i="4"/>
  <c r="C1966" i="4"/>
  <c r="D1966" i="4"/>
  <c r="C1910" i="4"/>
  <c r="D1910" i="4"/>
  <c r="F1910" i="4"/>
  <c r="G1910" i="4"/>
  <c r="C1862" i="4"/>
  <c r="D1862" i="4"/>
  <c r="F1862" i="4"/>
  <c r="G1862" i="4"/>
  <c r="C1806" i="4"/>
  <c r="D1806" i="4"/>
  <c r="C1750" i="4"/>
  <c r="D1750" i="4"/>
  <c r="F1750" i="4"/>
  <c r="G1750" i="4"/>
  <c r="C1678" i="4"/>
  <c r="D1678" i="4"/>
  <c r="C1630" i="4"/>
  <c r="D1630" i="4"/>
  <c r="F1630" i="4"/>
  <c r="G1630" i="4"/>
  <c r="C1582" i="4"/>
  <c r="D1518" i="4"/>
  <c r="C1518" i="4"/>
  <c r="F1518" i="4"/>
  <c r="G1518" i="4"/>
  <c r="D1462" i="4"/>
  <c r="F1462" i="4"/>
  <c r="C1462" i="4"/>
  <c r="D1422" i="4"/>
  <c r="F1422" i="4"/>
  <c r="C1422" i="4"/>
  <c r="G1422" i="4"/>
  <c r="D1382" i="4"/>
  <c r="G1382" i="4"/>
  <c r="F1382" i="4"/>
  <c r="C1382" i="4"/>
  <c r="D1318" i="4"/>
  <c r="G1318" i="4"/>
  <c r="C1318" i="4"/>
  <c r="F1318" i="4"/>
  <c r="D1262" i="4"/>
  <c r="G1262" i="4"/>
  <c r="D1206" i="4"/>
  <c r="C1206" i="4"/>
  <c r="F1206" i="4"/>
  <c r="G1206" i="4"/>
  <c r="D1150" i="4"/>
  <c r="C1150" i="4"/>
  <c r="F1150" i="4"/>
  <c r="G1150" i="4"/>
  <c r="D1062" i="4"/>
  <c r="F1062" i="4"/>
  <c r="G1062" i="4"/>
  <c r="C1062" i="4"/>
  <c r="D1014" i="4"/>
  <c r="F1014" i="4"/>
  <c r="G1014" i="4"/>
  <c r="C966" i="4"/>
  <c r="D966" i="4"/>
  <c r="F966" i="4"/>
  <c r="G966" i="4"/>
  <c r="G926" i="4"/>
  <c r="C926" i="4"/>
  <c r="D926" i="4"/>
  <c r="C870" i="4"/>
  <c r="D870" i="4"/>
  <c r="F870" i="4"/>
  <c r="G870" i="4"/>
  <c r="F814" i="4"/>
  <c r="C814" i="4"/>
  <c r="D814" i="4"/>
  <c r="G814" i="4"/>
  <c r="D774" i="4"/>
  <c r="C774" i="4"/>
  <c r="G774" i="4"/>
  <c r="F774" i="4"/>
  <c r="D718" i="4"/>
  <c r="F718" i="4"/>
  <c r="C718" i="4"/>
  <c r="G718" i="4"/>
  <c r="C670" i="4"/>
  <c r="D670" i="4"/>
  <c r="F670" i="4"/>
  <c r="G670" i="4"/>
  <c r="C606" i="4"/>
  <c r="D606" i="4"/>
  <c r="F606" i="4"/>
  <c r="G606" i="4"/>
  <c r="C566" i="4"/>
  <c r="D566" i="4"/>
  <c r="F566" i="4"/>
  <c r="G566" i="4"/>
  <c r="C518" i="4"/>
  <c r="F518" i="4"/>
  <c r="D518" i="4"/>
  <c r="G518" i="4"/>
  <c r="C478" i="4"/>
  <c r="D478" i="4"/>
  <c r="F478" i="4"/>
  <c r="G478" i="4"/>
  <c r="F406" i="4"/>
  <c r="G406" i="4"/>
  <c r="C406" i="4"/>
  <c r="D406" i="4"/>
  <c r="D366" i="4"/>
  <c r="G366" i="4"/>
  <c r="C366" i="4"/>
  <c r="F366" i="4"/>
  <c r="F302" i="4"/>
  <c r="G302" i="4"/>
  <c r="D302" i="4"/>
  <c r="C302" i="4"/>
  <c r="C246" i="4"/>
  <c r="D246" i="4"/>
  <c r="F246" i="4"/>
  <c r="G246" i="4"/>
  <c r="G198" i="4"/>
  <c r="D198" i="4"/>
  <c r="C198" i="4"/>
  <c r="F198" i="4"/>
  <c r="C150" i="4"/>
  <c r="D150" i="4"/>
  <c r="G150" i="4"/>
  <c r="F150" i="4"/>
  <c r="C102" i="4"/>
  <c r="D102" i="4"/>
  <c r="G102" i="4"/>
  <c r="F102" i="4"/>
  <c r="C46" i="4"/>
  <c r="D46" i="4"/>
  <c r="G46" i="4"/>
  <c r="F46" i="4"/>
  <c r="F2286" i="4"/>
  <c r="F2254" i="4"/>
  <c r="F2158" i="4"/>
  <c r="F2126" i="4"/>
  <c r="F2277" i="4"/>
  <c r="G2277" i="4"/>
  <c r="F2205" i="4"/>
  <c r="G2205" i="4"/>
  <c r="C2205" i="4"/>
  <c r="D2205" i="4"/>
  <c r="F2157" i="4"/>
  <c r="G2157" i="4"/>
  <c r="C2157" i="4"/>
  <c r="D2157" i="4"/>
  <c r="F2101" i="4"/>
  <c r="G2101" i="4"/>
  <c r="F2045" i="4"/>
  <c r="G2045" i="4"/>
  <c r="C2045" i="4"/>
  <c r="D2045" i="4"/>
  <c r="F2013" i="4"/>
  <c r="G2013" i="4"/>
  <c r="C2013" i="4"/>
  <c r="D2013" i="4"/>
  <c r="F1949" i="4"/>
  <c r="G1949" i="4"/>
  <c r="C1949" i="4"/>
  <c r="D1949" i="4"/>
  <c r="F1909" i="4"/>
  <c r="G1909" i="4"/>
  <c r="F1861" i="4"/>
  <c r="G1861" i="4"/>
  <c r="F1805" i="4"/>
  <c r="G1805" i="4"/>
  <c r="C1805" i="4"/>
  <c r="D1805" i="4"/>
  <c r="F1757" i="4"/>
  <c r="G1757" i="4"/>
  <c r="C1757" i="4"/>
  <c r="D1757" i="4"/>
  <c r="F1701" i="4"/>
  <c r="G1701" i="4"/>
  <c r="F1637" i="4"/>
  <c r="G1637" i="4"/>
  <c r="C1573" i="4"/>
  <c r="D1573" i="4"/>
  <c r="D1517" i="4"/>
  <c r="F1517" i="4"/>
  <c r="G1517" i="4"/>
  <c r="C1469" i="4"/>
  <c r="F1469" i="4"/>
  <c r="G1469" i="4"/>
  <c r="D1389" i="4"/>
  <c r="C1389" i="4"/>
  <c r="F1389" i="4"/>
  <c r="G1389" i="4"/>
  <c r="C1349" i="4"/>
  <c r="G1349" i="4"/>
  <c r="D1349" i="4"/>
  <c r="F1349" i="4"/>
  <c r="D1293" i="4"/>
  <c r="C1293" i="4"/>
  <c r="F1293" i="4"/>
  <c r="G1293" i="4"/>
  <c r="F1245" i="4"/>
  <c r="G1245" i="4"/>
  <c r="D1245" i="4"/>
  <c r="C1157" i="4"/>
  <c r="F1157" i="4"/>
  <c r="G1157" i="4"/>
  <c r="D1157" i="4"/>
  <c r="G1085" i="4"/>
  <c r="F1085" i="4"/>
  <c r="C1085" i="4"/>
  <c r="C1037" i="4"/>
  <c r="D1037" i="4"/>
  <c r="G1037" i="4"/>
  <c r="F1037" i="4"/>
  <c r="F973" i="4"/>
  <c r="D973" i="4"/>
  <c r="C973" i="4"/>
  <c r="G973" i="4"/>
  <c r="F933" i="4"/>
  <c r="D933" i="4"/>
  <c r="C933" i="4"/>
  <c r="G933" i="4"/>
  <c r="F885" i="4"/>
  <c r="C885" i="4"/>
  <c r="D885" i="4"/>
  <c r="G885" i="4"/>
  <c r="F829" i="4"/>
  <c r="C829" i="4"/>
  <c r="G829" i="4"/>
  <c r="G773" i="4"/>
  <c r="F773" i="4"/>
  <c r="C773" i="4"/>
  <c r="D773" i="4"/>
  <c r="G725" i="4"/>
  <c r="C725" i="4"/>
  <c r="F725" i="4"/>
  <c r="D725" i="4"/>
  <c r="G693" i="4"/>
  <c r="D693" i="4"/>
  <c r="C693" i="4"/>
  <c r="G645" i="4"/>
  <c r="F645" i="4"/>
  <c r="D645" i="4"/>
  <c r="C645" i="4"/>
  <c r="G573" i="4"/>
  <c r="F573" i="4"/>
  <c r="D573" i="4"/>
  <c r="C573" i="4"/>
  <c r="G517" i="4"/>
  <c r="F517" i="4"/>
  <c r="C517" i="4"/>
  <c r="D517" i="4"/>
  <c r="C453" i="4"/>
  <c r="D453" i="4"/>
  <c r="G453" i="4"/>
  <c r="F453" i="4"/>
  <c r="C389" i="4"/>
  <c r="D389" i="4"/>
  <c r="G389" i="4"/>
  <c r="F389" i="4"/>
  <c r="F325" i="4"/>
  <c r="C325" i="4"/>
  <c r="D325" i="4"/>
  <c r="G325" i="4"/>
  <c r="F261" i="4"/>
  <c r="C261" i="4"/>
  <c r="D261" i="4"/>
  <c r="G261" i="4"/>
  <c r="F197" i="4"/>
  <c r="C197" i="4"/>
  <c r="D197" i="4"/>
  <c r="G197" i="4"/>
  <c r="C133" i="4"/>
  <c r="D133" i="4"/>
  <c r="F133" i="4"/>
  <c r="G133" i="4"/>
  <c r="D85" i="4"/>
  <c r="C85" i="4"/>
  <c r="F85" i="4"/>
  <c r="G85" i="4"/>
  <c r="D29" i="4"/>
  <c r="C29" i="4"/>
  <c r="F29" i="4"/>
  <c r="G29" i="4"/>
  <c r="C14" i="4"/>
  <c r="D14" i="4"/>
  <c r="G14" i="4"/>
  <c r="F14" i="4"/>
  <c r="C2316" i="4"/>
  <c r="D2316" i="4"/>
  <c r="F2316" i="4"/>
  <c r="G2316" i="4"/>
  <c r="C2276" i="4"/>
  <c r="D2276" i="4"/>
  <c r="C2228" i="4"/>
  <c r="D2228" i="4"/>
  <c r="C2188" i="4"/>
  <c r="D2188" i="4"/>
  <c r="F2188" i="4"/>
  <c r="G2188" i="4"/>
  <c r="C2140" i="4"/>
  <c r="D2140" i="4"/>
  <c r="F2140" i="4"/>
  <c r="G2140" i="4"/>
  <c r="C2092" i="4"/>
  <c r="D2092" i="4"/>
  <c r="F2092" i="4"/>
  <c r="G2092" i="4"/>
  <c r="C2052" i="4"/>
  <c r="D2052" i="4"/>
  <c r="C2020" i="4"/>
  <c r="D2020" i="4"/>
  <c r="C1980" i="4"/>
  <c r="D1980" i="4"/>
  <c r="F1980" i="4"/>
  <c r="G1980" i="4"/>
  <c r="C1940" i="4"/>
  <c r="D1940" i="4"/>
  <c r="F1940" i="4"/>
  <c r="C1892" i="4"/>
  <c r="D1892" i="4"/>
  <c r="F1892" i="4"/>
  <c r="C1860" i="4"/>
  <c r="D1860" i="4"/>
  <c r="F1860" i="4"/>
  <c r="C1828" i="4"/>
  <c r="D1828" i="4"/>
  <c r="F1828" i="4"/>
  <c r="G1828" i="4"/>
  <c r="C1780" i="4"/>
  <c r="D1780" i="4"/>
  <c r="F1780" i="4"/>
  <c r="G1780" i="4"/>
  <c r="C1748" i="4"/>
  <c r="D1748" i="4"/>
  <c r="F1748" i="4"/>
  <c r="G1748" i="4"/>
  <c r="C1716" i="4"/>
  <c r="D1716" i="4"/>
  <c r="F1716" i="4"/>
  <c r="G1716" i="4"/>
  <c r="C1676" i="4"/>
  <c r="D1676" i="4"/>
  <c r="F1676" i="4"/>
  <c r="G1676" i="4"/>
  <c r="C1636" i="4"/>
  <c r="D1636" i="4"/>
  <c r="F1636" i="4"/>
  <c r="G1636" i="4"/>
  <c r="G1596" i="4"/>
  <c r="C1596" i="4"/>
  <c r="D1596" i="4"/>
  <c r="F1596" i="4"/>
  <c r="F1556" i="4"/>
  <c r="C1556" i="4"/>
  <c r="G1556" i="4"/>
  <c r="F1500" i="4"/>
  <c r="G1500" i="4"/>
  <c r="C1500" i="4"/>
  <c r="D1500" i="4"/>
  <c r="F1452" i="4"/>
  <c r="G1452" i="4"/>
  <c r="D1452" i="4"/>
  <c r="F1420" i="4"/>
  <c r="G1420" i="4"/>
  <c r="D1420" i="4"/>
  <c r="C1420" i="4"/>
  <c r="F1372" i="4"/>
  <c r="G1372" i="4"/>
  <c r="C1372" i="4"/>
  <c r="D1372" i="4"/>
  <c r="F1268" i="4"/>
  <c r="G1268" i="4"/>
  <c r="C1268" i="4"/>
  <c r="D1268" i="4"/>
  <c r="G2307" i="4"/>
  <c r="C2307" i="4"/>
  <c r="D2307" i="4"/>
  <c r="F2307" i="4"/>
  <c r="G2259" i="4"/>
  <c r="C2259" i="4"/>
  <c r="D2259" i="4"/>
  <c r="F2259" i="4"/>
  <c r="G2195" i="4"/>
  <c r="C2195" i="4"/>
  <c r="D2195" i="4"/>
  <c r="F2195" i="4"/>
  <c r="G2099" i="4"/>
  <c r="C2099" i="4"/>
  <c r="D2099" i="4"/>
  <c r="F2099" i="4"/>
  <c r="G2083" i="4"/>
  <c r="C2083" i="4"/>
  <c r="D2083" i="4"/>
  <c r="F2083" i="4"/>
  <c r="G2003" i="4"/>
  <c r="C2003" i="4"/>
  <c r="D2003" i="4"/>
  <c r="F2003" i="4"/>
  <c r="C1971" i="4"/>
  <c r="D1971" i="4"/>
  <c r="F1971" i="4"/>
  <c r="G1971" i="4"/>
  <c r="C1955" i="4"/>
  <c r="D1955" i="4"/>
  <c r="F1955" i="4"/>
  <c r="G1955" i="4"/>
  <c r="C1939" i="4"/>
  <c r="D1939" i="4"/>
  <c r="F1939" i="4"/>
  <c r="G1939" i="4"/>
  <c r="C1923" i="4"/>
  <c r="D1923" i="4"/>
  <c r="F1923" i="4"/>
  <c r="G1923" i="4"/>
  <c r="C1907" i="4"/>
  <c r="D1907" i="4"/>
  <c r="F1907" i="4"/>
  <c r="G1907" i="4"/>
  <c r="C1891" i="4"/>
  <c r="D1891" i="4"/>
  <c r="F1891" i="4"/>
  <c r="G1891" i="4"/>
  <c r="C1875" i="4"/>
  <c r="D1875" i="4"/>
  <c r="F1875" i="4"/>
  <c r="G1875" i="4"/>
  <c r="C1859" i="4"/>
  <c r="D1859" i="4"/>
  <c r="F1859" i="4"/>
  <c r="G1859" i="4"/>
  <c r="C1843" i="4"/>
  <c r="D1843" i="4"/>
  <c r="F1843" i="4"/>
  <c r="G1843" i="4"/>
  <c r="C1835" i="4"/>
  <c r="D1835" i="4"/>
  <c r="C1827" i="4"/>
  <c r="D1827" i="4"/>
  <c r="F1827" i="4"/>
  <c r="G1827" i="4"/>
  <c r="C1819" i="4"/>
  <c r="D1819" i="4"/>
  <c r="C1811" i="4"/>
  <c r="D1811" i="4"/>
  <c r="F1811" i="4"/>
  <c r="G1811" i="4"/>
  <c r="C1803" i="4"/>
  <c r="D1803" i="4"/>
  <c r="C1795" i="4"/>
  <c r="D1795" i="4"/>
  <c r="F1795" i="4"/>
  <c r="G1795" i="4"/>
  <c r="C1787" i="4"/>
  <c r="D1787" i="4"/>
  <c r="C1779" i="4"/>
  <c r="D1779" i="4"/>
  <c r="F1779" i="4"/>
  <c r="G1779" i="4"/>
  <c r="C1771" i="4"/>
  <c r="D1771" i="4"/>
  <c r="C1763" i="4"/>
  <c r="D1763" i="4"/>
  <c r="F1763" i="4"/>
  <c r="G1763" i="4"/>
  <c r="C1755" i="4"/>
  <c r="D1755" i="4"/>
  <c r="C1747" i="4"/>
  <c r="D1747" i="4"/>
  <c r="F1747" i="4"/>
  <c r="G1747" i="4"/>
  <c r="C1739" i="4"/>
  <c r="D1739" i="4"/>
  <c r="C1731" i="4"/>
  <c r="D1731" i="4"/>
  <c r="F1731" i="4"/>
  <c r="G1731" i="4"/>
  <c r="C1723" i="4"/>
  <c r="D1723" i="4"/>
  <c r="C1715" i="4"/>
  <c r="D1715" i="4"/>
  <c r="F1715" i="4"/>
  <c r="G1715" i="4"/>
  <c r="C1707" i="4"/>
  <c r="D1707" i="4"/>
  <c r="C1699" i="4"/>
  <c r="D1699" i="4"/>
  <c r="F1699" i="4"/>
  <c r="G1699" i="4"/>
  <c r="C1691" i="4"/>
  <c r="D1691" i="4"/>
  <c r="C1683" i="4"/>
  <c r="D1683" i="4"/>
  <c r="F1683" i="4"/>
  <c r="G1683" i="4"/>
  <c r="C1675" i="4"/>
  <c r="D1675" i="4"/>
  <c r="C1667" i="4"/>
  <c r="D1667" i="4"/>
  <c r="F1667" i="4"/>
  <c r="G1667" i="4"/>
  <c r="C1659" i="4"/>
  <c r="D1659" i="4"/>
  <c r="C1651" i="4"/>
  <c r="D1651" i="4"/>
  <c r="F1651" i="4"/>
  <c r="G1651" i="4"/>
  <c r="C1643" i="4"/>
  <c r="D1643" i="4"/>
  <c r="C1635" i="4"/>
  <c r="D1635" i="4"/>
  <c r="F1635" i="4"/>
  <c r="G1635" i="4"/>
  <c r="D1627" i="4"/>
  <c r="G1627" i="4"/>
  <c r="C1627" i="4"/>
  <c r="F1627" i="4"/>
  <c r="D1619" i="4"/>
  <c r="F1619" i="4"/>
  <c r="G1619" i="4"/>
  <c r="C1619" i="4"/>
  <c r="D1611" i="4"/>
  <c r="C1611" i="4"/>
  <c r="F1611" i="4"/>
  <c r="G1611" i="4"/>
  <c r="D1603" i="4"/>
  <c r="C1603" i="4"/>
  <c r="D1595" i="4"/>
  <c r="G1595" i="4"/>
  <c r="D1587" i="4"/>
  <c r="F1587" i="4"/>
  <c r="G1587" i="4"/>
  <c r="D1579" i="4"/>
  <c r="C1579" i="4"/>
  <c r="F1579" i="4"/>
  <c r="G1579" i="4"/>
  <c r="D1571" i="4"/>
  <c r="C1571" i="4"/>
  <c r="F1571" i="4"/>
  <c r="G1571" i="4"/>
  <c r="D1563" i="4"/>
  <c r="G1563" i="4"/>
  <c r="C1563" i="4"/>
  <c r="F1563" i="4"/>
  <c r="C1555" i="4"/>
  <c r="F1555" i="4"/>
  <c r="D1555" i="4"/>
  <c r="C1547" i="4"/>
  <c r="D1547" i="4"/>
  <c r="F1547" i="4"/>
  <c r="G1547" i="4"/>
  <c r="C1539" i="4"/>
  <c r="D1539" i="4"/>
  <c r="F1539" i="4"/>
  <c r="G1539" i="4"/>
  <c r="C1531" i="4"/>
  <c r="G1531" i="4"/>
  <c r="D1531" i="4"/>
  <c r="C1523" i="4"/>
  <c r="D1523" i="4"/>
  <c r="F1523" i="4"/>
  <c r="G1523" i="4"/>
  <c r="C1515" i="4"/>
  <c r="G1515" i="4"/>
  <c r="D1515" i="4"/>
  <c r="F1515" i="4"/>
  <c r="C1507" i="4"/>
  <c r="G1507" i="4"/>
  <c r="C1499" i="4"/>
  <c r="D1499" i="4"/>
  <c r="F1499" i="4"/>
  <c r="G1499" i="4"/>
  <c r="C1491" i="4"/>
  <c r="D1491" i="4"/>
  <c r="C1483" i="4"/>
  <c r="D1483" i="4"/>
  <c r="G1483" i="4"/>
  <c r="F1483" i="4"/>
  <c r="C1475" i="4"/>
  <c r="D1475" i="4"/>
  <c r="G1475" i="4"/>
  <c r="F1475" i="4"/>
  <c r="C1467" i="4"/>
  <c r="D1467" i="4"/>
  <c r="F1467" i="4"/>
  <c r="G1467" i="4"/>
  <c r="C1459" i="4"/>
  <c r="D1459" i="4"/>
  <c r="F1459" i="4"/>
  <c r="G1459" i="4"/>
  <c r="C1451" i="4"/>
  <c r="D1451" i="4"/>
  <c r="G1451" i="4"/>
  <c r="C1443" i="4"/>
  <c r="D1443" i="4"/>
  <c r="G1443" i="4"/>
  <c r="F1443" i="4"/>
  <c r="C1435" i="4"/>
  <c r="D1435" i="4"/>
  <c r="F1435" i="4"/>
  <c r="G1435" i="4"/>
  <c r="C1427" i="4"/>
  <c r="D1427" i="4"/>
  <c r="F1427" i="4"/>
  <c r="G1427" i="4"/>
  <c r="C1419" i="4"/>
  <c r="D1419" i="4"/>
  <c r="G1419" i="4"/>
  <c r="F1419" i="4"/>
  <c r="C1411" i="4"/>
  <c r="D1411" i="4"/>
  <c r="G1411" i="4"/>
  <c r="C1403" i="4"/>
  <c r="D1403" i="4"/>
  <c r="C1395" i="4"/>
  <c r="D1395" i="4"/>
  <c r="F1395" i="4"/>
  <c r="G1395" i="4"/>
  <c r="C1387" i="4"/>
  <c r="D1387" i="4"/>
  <c r="F1387" i="4"/>
  <c r="C1379" i="4"/>
  <c r="D1379" i="4"/>
  <c r="F1379" i="4"/>
  <c r="G1379" i="4"/>
  <c r="C1371" i="4"/>
  <c r="D1371" i="4"/>
  <c r="G1371" i="4"/>
  <c r="C1363" i="4"/>
  <c r="D1363" i="4"/>
  <c r="F1363" i="4"/>
  <c r="G1363" i="4"/>
  <c r="C1355" i="4"/>
  <c r="D1355" i="4"/>
  <c r="F1355" i="4"/>
  <c r="G1355" i="4"/>
  <c r="C1347" i="4"/>
  <c r="D1347" i="4"/>
  <c r="F1347" i="4"/>
  <c r="G1347" i="4"/>
  <c r="C1339" i="4"/>
  <c r="D1339" i="4"/>
  <c r="F1339" i="4"/>
  <c r="G1339" i="4"/>
  <c r="C1331" i="4"/>
  <c r="D1331" i="4"/>
  <c r="F1331" i="4"/>
  <c r="G1331" i="4"/>
  <c r="C1323" i="4"/>
  <c r="D1323" i="4"/>
  <c r="G1323" i="4"/>
  <c r="F1323" i="4"/>
  <c r="C1315" i="4"/>
  <c r="D1315" i="4"/>
  <c r="F1315" i="4"/>
  <c r="G1315" i="4"/>
  <c r="C1307" i="4"/>
  <c r="D1307" i="4"/>
  <c r="C1299" i="4"/>
  <c r="D1299" i="4"/>
  <c r="F1299" i="4"/>
  <c r="G1299" i="4"/>
  <c r="C1291" i="4"/>
  <c r="D1291" i="4"/>
  <c r="F1291" i="4"/>
  <c r="G1291" i="4"/>
  <c r="C1283" i="4"/>
  <c r="D1283" i="4"/>
  <c r="G1283" i="4"/>
  <c r="F1283" i="4"/>
  <c r="C1275" i="4"/>
  <c r="D1275" i="4"/>
  <c r="F1275" i="4"/>
  <c r="G1275" i="4"/>
  <c r="C1267" i="4"/>
  <c r="D1267" i="4"/>
  <c r="F1267" i="4"/>
  <c r="G1267" i="4"/>
  <c r="C1259" i="4"/>
  <c r="D1259" i="4"/>
  <c r="F1259" i="4"/>
  <c r="G1259" i="4"/>
  <c r="C1251" i="4"/>
  <c r="D1251" i="4"/>
  <c r="F1251" i="4"/>
  <c r="G1251" i="4"/>
  <c r="C1243" i="4"/>
  <c r="D1243" i="4"/>
  <c r="G1243" i="4"/>
  <c r="C1235" i="4"/>
  <c r="D1235" i="4"/>
  <c r="F1235" i="4"/>
  <c r="G1235" i="4"/>
  <c r="C1227" i="4"/>
  <c r="D1227" i="4"/>
  <c r="F1227" i="4"/>
  <c r="G1227" i="4"/>
  <c r="C1219" i="4"/>
  <c r="D1219" i="4"/>
  <c r="F1219" i="4"/>
  <c r="G1219" i="4"/>
  <c r="C1211" i="4"/>
  <c r="D1211" i="4"/>
  <c r="F1211" i="4"/>
  <c r="G1211" i="4"/>
  <c r="C1203" i="4"/>
  <c r="D1203" i="4"/>
  <c r="F1203" i="4"/>
  <c r="G1203" i="4"/>
  <c r="C1195" i="4"/>
  <c r="D1195" i="4"/>
  <c r="G1195" i="4"/>
  <c r="F1195" i="4"/>
  <c r="C1187" i="4"/>
  <c r="D1187" i="4"/>
  <c r="F1187" i="4"/>
  <c r="G1187" i="4"/>
  <c r="C1179" i="4"/>
  <c r="D1179" i="4"/>
  <c r="C1171" i="4"/>
  <c r="D1171" i="4"/>
  <c r="F1171" i="4"/>
  <c r="G1171" i="4"/>
  <c r="C1163" i="4"/>
  <c r="D1163" i="4"/>
  <c r="F1163" i="4"/>
  <c r="G1163" i="4"/>
  <c r="C1155" i="4"/>
  <c r="D1155" i="4"/>
  <c r="G1155" i="4"/>
  <c r="F1155" i="4"/>
  <c r="C1147" i="4"/>
  <c r="D1147" i="4"/>
  <c r="F1147" i="4"/>
  <c r="G1147" i="4"/>
  <c r="C1139" i="4"/>
  <c r="D1139" i="4"/>
  <c r="F1139" i="4"/>
  <c r="G1139" i="4"/>
  <c r="C1131" i="4"/>
  <c r="D1131" i="4"/>
  <c r="F1131" i="4"/>
  <c r="G1131" i="4"/>
  <c r="C1123" i="4"/>
  <c r="D1123" i="4"/>
  <c r="F1123" i="4"/>
  <c r="G1123" i="4"/>
  <c r="C1115" i="4"/>
  <c r="D1115" i="4"/>
  <c r="G1115" i="4"/>
  <c r="F1115" i="4"/>
  <c r="C1107" i="4"/>
  <c r="D1107" i="4"/>
  <c r="F1107" i="4"/>
  <c r="G1107" i="4"/>
  <c r="C1099" i="4"/>
  <c r="D1099" i="4"/>
  <c r="G1099" i="4"/>
  <c r="F1099" i="4"/>
  <c r="C1091" i="4"/>
  <c r="D1091" i="4"/>
  <c r="F1091" i="4"/>
  <c r="G1091" i="4"/>
  <c r="C1083" i="4"/>
  <c r="D1083" i="4"/>
  <c r="G1083" i="4"/>
  <c r="F1083" i="4"/>
  <c r="C1075" i="4"/>
  <c r="D1075" i="4"/>
  <c r="F1075" i="4"/>
  <c r="G1075" i="4"/>
  <c r="C1067" i="4"/>
  <c r="D1067" i="4"/>
  <c r="F1067" i="4"/>
  <c r="G1067" i="4"/>
  <c r="C1059" i="4"/>
  <c r="D1059" i="4"/>
  <c r="G1059" i="4"/>
  <c r="F1059" i="4"/>
  <c r="C1051" i="4"/>
  <c r="D1051" i="4"/>
  <c r="G1051" i="4"/>
  <c r="F1051" i="4"/>
  <c r="C1043" i="4"/>
  <c r="D1043" i="4"/>
  <c r="F1043" i="4"/>
  <c r="G1043" i="4"/>
  <c r="C1035" i="4"/>
  <c r="D1035" i="4"/>
  <c r="F1035" i="4"/>
  <c r="G1035" i="4"/>
  <c r="C1027" i="4"/>
  <c r="D1027" i="4"/>
  <c r="G1027" i="4"/>
  <c r="F1027" i="4"/>
  <c r="C1019" i="4"/>
  <c r="D1019" i="4"/>
  <c r="G1019" i="4"/>
  <c r="F1019" i="4"/>
  <c r="C1011" i="4"/>
  <c r="D1011" i="4"/>
  <c r="F1011" i="4"/>
  <c r="G1011" i="4"/>
  <c r="C1003" i="4"/>
  <c r="D1003" i="4"/>
  <c r="F1003" i="4"/>
  <c r="G1003" i="4"/>
  <c r="C995" i="4"/>
  <c r="D995" i="4"/>
  <c r="F995" i="4"/>
  <c r="G995" i="4"/>
  <c r="G987" i="4"/>
  <c r="C987" i="4"/>
  <c r="D987" i="4"/>
  <c r="F987" i="4"/>
  <c r="C979" i="4"/>
  <c r="F979" i="4"/>
  <c r="G979" i="4"/>
  <c r="D979" i="4"/>
  <c r="F971" i="4"/>
  <c r="C971" i="4"/>
  <c r="G971" i="4"/>
  <c r="D971" i="4"/>
  <c r="C963" i="4"/>
  <c r="D963" i="4"/>
  <c r="G963" i="4"/>
  <c r="F963" i="4"/>
  <c r="C955" i="4"/>
  <c r="D955" i="4"/>
  <c r="F955" i="4"/>
  <c r="G955" i="4"/>
  <c r="F947" i="4"/>
  <c r="G947" i="4"/>
  <c r="C947" i="4"/>
  <c r="D947" i="4"/>
  <c r="G939" i="4"/>
  <c r="F939" i="4"/>
  <c r="C939" i="4"/>
  <c r="D939" i="4"/>
  <c r="G931" i="4"/>
  <c r="D931" i="4"/>
  <c r="C931" i="4"/>
  <c r="F931" i="4"/>
  <c r="G923" i="4"/>
  <c r="D923" i="4"/>
  <c r="C923" i="4"/>
  <c r="F923" i="4"/>
  <c r="G915" i="4"/>
  <c r="F915" i="4"/>
  <c r="C915" i="4"/>
  <c r="D915" i="4"/>
  <c r="G907" i="4"/>
  <c r="F907" i="4"/>
  <c r="C907" i="4"/>
  <c r="D907" i="4"/>
  <c r="G899" i="4"/>
  <c r="D899" i="4"/>
  <c r="C899" i="4"/>
  <c r="F899" i="4"/>
  <c r="G891" i="4"/>
  <c r="F891" i="4"/>
  <c r="C891" i="4"/>
  <c r="D891" i="4"/>
  <c r="G883" i="4"/>
  <c r="F883" i="4"/>
  <c r="C883" i="4"/>
  <c r="D883" i="4"/>
  <c r="G875" i="4"/>
  <c r="F875" i="4"/>
  <c r="D875" i="4"/>
  <c r="C875" i="4"/>
  <c r="G867" i="4"/>
  <c r="D867" i="4"/>
  <c r="C867" i="4"/>
  <c r="F867" i="4"/>
  <c r="G859" i="4"/>
  <c r="F859" i="4"/>
  <c r="D859" i="4"/>
  <c r="C859" i="4"/>
  <c r="G851" i="4"/>
  <c r="C851" i="4"/>
  <c r="D851" i="4"/>
  <c r="G843" i="4"/>
  <c r="F843" i="4"/>
  <c r="C843" i="4"/>
  <c r="D843" i="4"/>
  <c r="G835" i="4"/>
  <c r="D835" i="4"/>
  <c r="F835" i="4"/>
  <c r="C835" i="4"/>
  <c r="G827" i="4"/>
  <c r="C827" i="4"/>
  <c r="D827" i="4"/>
  <c r="F827" i="4"/>
  <c r="G819" i="4"/>
  <c r="D819" i="4"/>
  <c r="C819" i="4"/>
  <c r="F819" i="4"/>
  <c r="C811" i="4"/>
  <c r="D811" i="4"/>
  <c r="G811" i="4"/>
  <c r="F811" i="4"/>
  <c r="F803" i="4"/>
  <c r="D803" i="4"/>
  <c r="C803" i="4"/>
  <c r="G803" i="4"/>
  <c r="G795" i="4"/>
  <c r="F795" i="4"/>
  <c r="D795" i="4"/>
  <c r="C795" i="4"/>
  <c r="C787" i="4"/>
  <c r="D787" i="4"/>
  <c r="F787" i="4"/>
  <c r="G787" i="4"/>
  <c r="F779" i="4"/>
  <c r="G779" i="4"/>
  <c r="C779" i="4"/>
  <c r="D779" i="4"/>
  <c r="F771" i="4"/>
  <c r="C771" i="4"/>
  <c r="D771" i="4"/>
  <c r="G771" i="4"/>
  <c r="D763" i="4"/>
  <c r="F763" i="4"/>
  <c r="C763" i="4"/>
  <c r="G755" i="4"/>
  <c r="D755" i="4"/>
  <c r="F755" i="4"/>
  <c r="C755" i="4"/>
  <c r="C747" i="4"/>
  <c r="G747" i="4"/>
  <c r="D747" i="4"/>
  <c r="F747" i="4"/>
  <c r="F739" i="4"/>
  <c r="C739" i="4"/>
  <c r="G739" i="4"/>
  <c r="D739" i="4"/>
  <c r="C731" i="4"/>
  <c r="G731" i="4"/>
  <c r="D731" i="4"/>
  <c r="F731" i="4"/>
  <c r="C723" i="4"/>
  <c r="D723" i="4"/>
  <c r="F723" i="4"/>
  <c r="G723" i="4"/>
  <c r="F715" i="4"/>
  <c r="G715" i="4"/>
  <c r="C715" i="4"/>
  <c r="D715" i="4"/>
  <c r="G707" i="4"/>
  <c r="D707" i="4"/>
  <c r="C707" i="4"/>
  <c r="F707" i="4"/>
  <c r="F699" i="4"/>
  <c r="G699" i="4"/>
  <c r="C699" i="4"/>
  <c r="D699" i="4"/>
  <c r="D691" i="4"/>
  <c r="C691" i="4"/>
  <c r="F691" i="4"/>
  <c r="G691" i="4"/>
  <c r="C683" i="4"/>
  <c r="D683" i="4"/>
  <c r="F683" i="4"/>
  <c r="G683" i="4"/>
  <c r="C675" i="4"/>
  <c r="G675" i="4"/>
  <c r="F675" i="4"/>
  <c r="D675" i="4"/>
  <c r="F667" i="4"/>
  <c r="G667" i="4"/>
  <c r="C667" i="4"/>
  <c r="D667" i="4"/>
  <c r="D659" i="4"/>
  <c r="G659" i="4"/>
  <c r="F659" i="4"/>
  <c r="C659" i="4"/>
  <c r="C651" i="4"/>
  <c r="F651" i="4"/>
  <c r="G651" i="4"/>
  <c r="D651" i="4"/>
  <c r="C643" i="4"/>
  <c r="D643" i="4"/>
  <c r="F643" i="4"/>
  <c r="G643" i="4"/>
  <c r="F635" i="4"/>
  <c r="G635" i="4"/>
  <c r="C635" i="4"/>
  <c r="D635" i="4"/>
  <c r="D627" i="4"/>
  <c r="G627" i="4"/>
  <c r="C627" i="4"/>
  <c r="F627" i="4"/>
  <c r="C619" i="4"/>
  <c r="G619" i="4"/>
  <c r="D619" i="4"/>
  <c r="F619" i="4"/>
  <c r="F611" i="4"/>
  <c r="G611" i="4"/>
  <c r="D611" i="4"/>
  <c r="C611" i="4"/>
  <c r="F603" i="4"/>
  <c r="G603" i="4"/>
  <c r="C603" i="4"/>
  <c r="D603" i="4"/>
  <c r="D595" i="4"/>
  <c r="C595" i="4"/>
  <c r="G595" i="4"/>
  <c r="F595" i="4"/>
  <c r="C587" i="4"/>
  <c r="F587" i="4"/>
  <c r="G587" i="4"/>
  <c r="D587" i="4"/>
  <c r="G579" i="4"/>
  <c r="C579" i="4"/>
  <c r="D579" i="4"/>
  <c r="F579" i="4"/>
  <c r="F571" i="4"/>
  <c r="G571" i="4"/>
  <c r="C571" i="4"/>
  <c r="D571" i="4"/>
  <c r="D563" i="4"/>
  <c r="C563" i="4"/>
  <c r="F563" i="4"/>
  <c r="G563" i="4"/>
  <c r="C555" i="4"/>
  <c r="D555" i="4"/>
  <c r="F555" i="4"/>
  <c r="G555" i="4"/>
  <c r="C547" i="4"/>
  <c r="D547" i="4"/>
  <c r="F547" i="4"/>
  <c r="G547" i="4"/>
  <c r="F539" i="4"/>
  <c r="G539" i="4"/>
  <c r="C539" i="4"/>
  <c r="D539" i="4"/>
  <c r="D531" i="4"/>
  <c r="G531" i="4"/>
  <c r="C531" i="4"/>
  <c r="F531" i="4"/>
  <c r="C523" i="4"/>
  <c r="F523" i="4"/>
  <c r="G523" i="4"/>
  <c r="D523" i="4"/>
  <c r="C515" i="4"/>
  <c r="D515" i="4"/>
  <c r="G515" i="4"/>
  <c r="F515" i="4"/>
  <c r="F507" i="4"/>
  <c r="G507" i="4"/>
  <c r="C507" i="4"/>
  <c r="D507" i="4"/>
  <c r="D499" i="4"/>
  <c r="C499" i="4"/>
  <c r="F499" i="4"/>
  <c r="C491" i="4"/>
  <c r="G491" i="4"/>
  <c r="F491" i="4"/>
  <c r="D491" i="4"/>
  <c r="F483" i="4"/>
  <c r="G483" i="4"/>
  <c r="C483" i="4"/>
  <c r="D483" i="4"/>
  <c r="F475" i="4"/>
  <c r="C475" i="4"/>
  <c r="D475" i="4"/>
  <c r="G475" i="4"/>
  <c r="F467" i="4"/>
  <c r="D467" i="4"/>
  <c r="G467" i="4"/>
  <c r="C467" i="4"/>
  <c r="F459" i="4"/>
  <c r="C459" i="4"/>
  <c r="D459" i="4"/>
  <c r="G459" i="4"/>
  <c r="F451" i="4"/>
  <c r="D451" i="4"/>
  <c r="G451" i="4"/>
  <c r="C451" i="4"/>
  <c r="F443" i="4"/>
  <c r="G443" i="4"/>
  <c r="D443" i="4"/>
  <c r="C443" i="4"/>
  <c r="F435" i="4"/>
  <c r="D435" i="4"/>
  <c r="G435" i="4"/>
  <c r="C435" i="4"/>
  <c r="F427" i="4"/>
  <c r="C427" i="4"/>
  <c r="D427" i="4"/>
  <c r="G427" i="4"/>
  <c r="F419" i="4"/>
  <c r="C419" i="4"/>
  <c r="G419" i="4"/>
  <c r="D419" i="4"/>
  <c r="G411" i="4"/>
  <c r="C411" i="4"/>
  <c r="D411" i="4"/>
  <c r="F411" i="4"/>
  <c r="G403" i="4"/>
  <c r="F403" i="4"/>
  <c r="C403" i="4"/>
  <c r="D403" i="4"/>
  <c r="G395" i="4"/>
  <c r="C395" i="4"/>
  <c r="F395" i="4"/>
  <c r="D395" i="4"/>
  <c r="G387" i="4"/>
  <c r="D387" i="4"/>
  <c r="C387" i="4"/>
  <c r="F387" i="4"/>
  <c r="G379" i="4"/>
  <c r="F379" i="4"/>
  <c r="C379" i="4"/>
  <c r="D379" i="4"/>
  <c r="G371" i="4"/>
  <c r="F371" i="4"/>
  <c r="C371" i="4"/>
  <c r="D371" i="4"/>
  <c r="G363" i="4"/>
  <c r="D363" i="4"/>
  <c r="C363" i="4"/>
  <c r="F363" i="4"/>
  <c r="G355" i="4"/>
  <c r="C355" i="4"/>
  <c r="D355" i="4"/>
  <c r="F355" i="4"/>
  <c r="G347" i="4"/>
  <c r="C347" i="4"/>
  <c r="D347" i="4"/>
  <c r="F347" i="4"/>
  <c r="G339" i="4"/>
  <c r="F339" i="4"/>
  <c r="C339" i="4"/>
  <c r="D339" i="4"/>
  <c r="G331" i="4"/>
  <c r="D331" i="4"/>
  <c r="C331" i="4"/>
  <c r="F331" i="4"/>
  <c r="G323" i="4"/>
  <c r="C323" i="4"/>
  <c r="F323" i="4"/>
  <c r="D323" i="4"/>
  <c r="G315" i="4"/>
  <c r="C315" i="4"/>
  <c r="D315" i="4"/>
  <c r="F315" i="4"/>
  <c r="G307" i="4"/>
  <c r="F307" i="4"/>
  <c r="C307" i="4"/>
  <c r="D307" i="4"/>
  <c r="G299" i="4"/>
  <c r="D299" i="4"/>
  <c r="C299" i="4"/>
  <c r="F299" i="4"/>
  <c r="G291" i="4"/>
  <c r="C291" i="4"/>
  <c r="D291" i="4"/>
  <c r="F291" i="4"/>
  <c r="G283" i="4"/>
  <c r="F283" i="4"/>
  <c r="C283" i="4"/>
  <c r="D283" i="4"/>
  <c r="G275" i="4"/>
  <c r="F275" i="4"/>
  <c r="C275" i="4"/>
  <c r="D275" i="4"/>
  <c r="G267" i="4"/>
  <c r="D267" i="4"/>
  <c r="C267" i="4"/>
  <c r="F267" i="4"/>
  <c r="G259" i="4"/>
  <c r="C259" i="4"/>
  <c r="D259" i="4"/>
  <c r="F259" i="4"/>
  <c r="G251" i="4"/>
  <c r="D251" i="4"/>
  <c r="F251" i="4"/>
  <c r="G243" i="4"/>
  <c r="F243" i="4"/>
  <c r="D243" i="4"/>
  <c r="C243" i="4"/>
  <c r="G235" i="4"/>
  <c r="D235" i="4"/>
  <c r="C235" i="4"/>
  <c r="F235" i="4"/>
  <c r="G227" i="4"/>
  <c r="C227" i="4"/>
  <c r="D227" i="4"/>
  <c r="F227" i="4"/>
  <c r="G219" i="4"/>
  <c r="C219" i="4"/>
  <c r="F219" i="4"/>
  <c r="G211" i="4"/>
  <c r="F211" i="4"/>
  <c r="C211" i="4"/>
  <c r="D211" i="4"/>
  <c r="G2334" i="4"/>
  <c r="F2315" i="4"/>
  <c r="D2309" i="4"/>
  <c r="G2302" i="4"/>
  <c r="F2283" i="4"/>
  <c r="D2277" i="4"/>
  <c r="G2270" i="4"/>
  <c r="F2251" i="4"/>
  <c r="D2245" i="4"/>
  <c r="G2238" i="4"/>
  <c r="F2219" i="4"/>
  <c r="D2213" i="4"/>
  <c r="G2206" i="4"/>
  <c r="F2187" i="4"/>
  <c r="D2181" i="4"/>
  <c r="G2174" i="4"/>
  <c r="F2155" i="4"/>
  <c r="D2149" i="4"/>
  <c r="G2142" i="4"/>
  <c r="F2123" i="4"/>
  <c r="G2110" i="4"/>
  <c r="F2091" i="4"/>
  <c r="D2085" i="4"/>
  <c r="G2078" i="4"/>
  <c r="F2059" i="4"/>
  <c r="D2053" i="4"/>
  <c r="G2046" i="4"/>
  <c r="F2027" i="4"/>
  <c r="D2021" i="4"/>
  <c r="G2014" i="4"/>
  <c r="F1995" i="4"/>
  <c r="D1989" i="4"/>
  <c r="C1983" i="4"/>
  <c r="F1976" i="4"/>
  <c r="G1963" i="4"/>
  <c r="C1951" i="4"/>
  <c r="F1944" i="4"/>
  <c r="D1938" i="4"/>
  <c r="G1931" i="4"/>
  <c r="C1919" i="4"/>
  <c r="F1912" i="4"/>
  <c r="D1906" i="4"/>
  <c r="G1899" i="4"/>
  <c r="C1887" i="4"/>
  <c r="F1880" i="4"/>
  <c r="G1867" i="4"/>
  <c r="F1848" i="4"/>
  <c r="F1832" i="4"/>
  <c r="C1807" i="4"/>
  <c r="G1790" i="4"/>
  <c r="D1765" i="4"/>
  <c r="G1755" i="4"/>
  <c r="C1749" i="4"/>
  <c r="F1739" i="4"/>
  <c r="D1730" i="4"/>
  <c r="F1704" i="4"/>
  <c r="C1679" i="4"/>
  <c r="G1662" i="4"/>
  <c r="F1646" i="4"/>
  <c r="D1637" i="4"/>
  <c r="G1603" i="4"/>
  <c r="D1591" i="4"/>
  <c r="D1582" i="4"/>
  <c r="G1569" i="4"/>
  <c r="F1531" i="4"/>
  <c r="D1507" i="4"/>
  <c r="F1491" i="4"/>
  <c r="F1474" i="4"/>
  <c r="G1462" i="4"/>
  <c r="F1343" i="4"/>
  <c r="D1316" i="4"/>
  <c r="D1290" i="4"/>
  <c r="G1270" i="4"/>
  <c r="F1070" i="4"/>
  <c r="C1030" i="4"/>
  <c r="G997" i="4"/>
  <c r="D949" i="4"/>
  <c r="C599" i="4"/>
  <c r="D219" i="4"/>
  <c r="G10" i="4"/>
  <c r="C10" i="4"/>
  <c r="F10" i="4"/>
  <c r="D10" i="4"/>
  <c r="F2288" i="4"/>
  <c r="G2288" i="4"/>
  <c r="C2288" i="4"/>
  <c r="D2288" i="4"/>
  <c r="F2232" i="4"/>
  <c r="G2232" i="4"/>
  <c r="F2168" i="4"/>
  <c r="G2168" i="4"/>
  <c r="F2112" i="4"/>
  <c r="G2112" i="4"/>
  <c r="C2112" i="4"/>
  <c r="D2112" i="4"/>
  <c r="F2048" i="4"/>
  <c r="G2048" i="4"/>
  <c r="C2048" i="4"/>
  <c r="D2048" i="4"/>
  <c r="G1856" i="4"/>
  <c r="C1856" i="4"/>
  <c r="D1856" i="4"/>
  <c r="F1856" i="4"/>
  <c r="G1792" i="4"/>
  <c r="C1792" i="4"/>
  <c r="D1792" i="4"/>
  <c r="F1792" i="4"/>
  <c r="G1752" i="4"/>
  <c r="C1752" i="4"/>
  <c r="G1672" i="4"/>
  <c r="C1672" i="4"/>
  <c r="C1552" i="4"/>
  <c r="D1552" i="4"/>
  <c r="F1552" i="4"/>
  <c r="G1552" i="4"/>
  <c r="C1488" i="4"/>
  <c r="D1488" i="4"/>
  <c r="F1488" i="4"/>
  <c r="G1488" i="4"/>
  <c r="C1440" i="4"/>
  <c r="G1440" i="4"/>
  <c r="C1384" i="4"/>
  <c r="G1384" i="4"/>
  <c r="D1384" i="4"/>
  <c r="F1384" i="4"/>
  <c r="C1320" i="4"/>
  <c r="G1320" i="4"/>
  <c r="D1320" i="4"/>
  <c r="F1320" i="4"/>
  <c r="C1264" i="4"/>
  <c r="D1264" i="4"/>
  <c r="F1264" i="4"/>
  <c r="G1264" i="4"/>
  <c r="C1232" i="4"/>
  <c r="D1232" i="4"/>
  <c r="F1232" i="4"/>
  <c r="G1232" i="4"/>
  <c r="C1168" i="4"/>
  <c r="G1168" i="4"/>
  <c r="D1168" i="4"/>
  <c r="F1168" i="4"/>
  <c r="C1120" i="4"/>
  <c r="F1120" i="4"/>
  <c r="G1120" i="4"/>
  <c r="D1120" i="4"/>
  <c r="C1056" i="4"/>
  <c r="D1056" i="4"/>
  <c r="F1056" i="4"/>
  <c r="G1056" i="4"/>
  <c r="C1000" i="4"/>
  <c r="F1000" i="4"/>
  <c r="G1000" i="4"/>
  <c r="D1000" i="4"/>
  <c r="F904" i="4"/>
  <c r="G904" i="4"/>
  <c r="C904" i="4"/>
  <c r="D904" i="4"/>
  <c r="F824" i="4"/>
  <c r="G824" i="4"/>
  <c r="C824" i="4"/>
  <c r="D824" i="4"/>
  <c r="C760" i="4"/>
  <c r="D760" i="4"/>
  <c r="F760" i="4"/>
  <c r="G760" i="4"/>
  <c r="C704" i="4"/>
  <c r="D704" i="4"/>
  <c r="G704" i="4"/>
  <c r="F704" i="4"/>
  <c r="C640" i="4"/>
  <c r="D640" i="4"/>
  <c r="F640" i="4"/>
  <c r="G640" i="4"/>
  <c r="C576" i="4"/>
  <c r="D576" i="4"/>
  <c r="G576" i="4"/>
  <c r="F576" i="4"/>
  <c r="G528" i="4"/>
  <c r="F528" i="4"/>
  <c r="C528" i="4"/>
  <c r="D528" i="4"/>
  <c r="C480" i="4"/>
  <c r="D480" i="4"/>
  <c r="F480" i="4"/>
  <c r="G480" i="4"/>
  <c r="D440" i="4"/>
  <c r="C440" i="4"/>
  <c r="F440" i="4"/>
  <c r="G440" i="4"/>
  <c r="F376" i="4"/>
  <c r="G376" i="4"/>
  <c r="C376" i="4"/>
  <c r="D376" i="4"/>
  <c r="F312" i="4"/>
  <c r="G312" i="4"/>
  <c r="C312" i="4"/>
  <c r="D312" i="4"/>
  <c r="F272" i="4"/>
  <c r="G272" i="4"/>
  <c r="D272" i="4"/>
  <c r="C272" i="4"/>
  <c r="F216" i="4"/>
  <c r="G216" i="4"/>
  <c r="C216" i="4"/>
  <c r="D216" i="4"/>
  <c r="C160" i="4"/>
  <c r="G160" i="4"/>
  <c r="F160" i="4"/>
  <c r="D160" i="4"/>
  <c r="C120" i="4"/>
  <c r="D120" i="4"/>
  <c r="F120" i="4"/>
  <c r="G120" i="4"/>
  <c r="G48" i="4"/>
  <c r="C48" i="4"/>
  <c r="F48" i="4"/>
  <c r="D48" i="4"/>
  <c r="D1720" i="4"/>
  <c r="C2303" i="4"/>
  <c r="D2303" i="4"/>
  <c r="F2303" i="4"/>
  <c r="G2303" i="4"/>
  <c r="C2263" i="4"/>
  <c r="D2263" i="4"/>
  <c r="F2263" i="4"/>
  <c r="C2207" i="4"/>
  <c r="D2207" i="4"/>
  <c r="F2207" i="4"/>
  <c r="G2207" i="4"/>
  <c r="C2167" i="4"/>
  <c r="D2167" i="4"/>
  <c r="F2167" i="4"/>
  <c r="C2111" i="4"/>
  <c r="D2111" i="4"/>
  <c r="F2111" i="4"/>
  <c r="G2111" i="4"/>
  <c r="C2055" i="4"/>
  <c r="D2055" i="4"/>
  <c r="F2055" i="4"/>
  <c r="C1999" i="4"/>
  <c r="D1999" i="4"/>
  <c r="F1999" i="4"/>
  <c r="G1999" i="4"/>
  <c r="D1935" i="4"/>
  <c r="F1935" i="4"/>
  <c r="G1935" i="4"/>
  <c r="D1879" i="4"/>
  <c r="F1879" i="4"/>
  <c r="G1879" i="4"/>
  <c r="C1879" i="4"/>
  <c r="D1823" i="4"/>
  <c r="F1823" i="4"/>
  <c r="G1823" i="4"/>
  <c r="D1791" i="4"/>
  <c r="F1791" i="4"/>
  <c r="G1791" i="4"/>
  <c r="D1751" i="4"/>
  <c r="F1751" i="4"/>
  <c r="G1751" i="4"/>
  <c r="C1751" i="4"/>
  <c r="D1727" i="4"/>
  <c r="F1727" i="4"/>
  <c r="G1727" i="4"/>
  <c r="D1703" i="4"/>
  <c r="F1703" i="4"/>
  <c r="G1703" i="4"/>
  <c r="C1703" i="4"/>
  <c r="D1671" i="4"/>
  <c r="F1671" i="4"/>
  <c r="G1671" i="4"/>
  <c r="C1671" i="4"/>
  <c r="F1623" i="4"/>
  <c r="G1623" i="4"/>
  <c r="C1623" i="4"/>
  <c r="D1623" i="4"/>
  <c r="F1575" i="4"/>
  <c r="C1575" i="4"/>
  <c r="D1575" i="4"/>
  <c r="G1575" i="4"/>
  <c r="G1519" i="4"/>
  <c r="C1519" i="4"/>
  <c r="D1519" i="4"/>
  <c r="F1519" i="4"/>
  <c r="G1471" i="4"/>
  <c r="C1471" i="4"/>
  <c r="D1471" i="4"/>
  <c r="F1471" i="4"/>
  <c r="G1399" i="4"/>
  <c r="F1399" i="4"/>
  <c r="C1399" i="4"/>
  <c r="D1399" i="4"/>
  <c r="G1335" i="4"/>
  <c r="F1335" i="4"/>
  <c r="C1335" i="4"/>
  <c r="G1279" i="4"/>
  <c r="F1279" i="4"/>
  <c r="C1279" i="4"/>
  <c r="D1279" i="4"/>
  <c r="G1223" i="4"/>
  <c r="C1223" i="4"/>
  <c r="D1223" i="4"/>
  <c r="F1223" i="4"/>
  <c r="G1167" i="4"/>
  <c r="D1167" i="4"/>
  <c r="C1167" i="4"/>
  <c r="F1167" i="4"/>
  <c r="G1103" i="4"/>
  <c r="C1103" i="4"/>
  <c r="D1103" i="4"/>
  <c r="F1103" i="4"/>
  <c r="G1047" i="4"/>
  <c r="F1047" i="4"/>
  <c r="C1047" i="4"/>
  <c r="D1047" i="4"/>
  <c r="D991" i="4"/>
  <c r="F991" i="4"/>
  <c r="G991" i="4"/>
  <c r="C991" i="4"/>
  <c r="C903" i="4"/>
  <c r="D903" i="4"/>
  <c r="F903" i="4"/>
  <c r="G903" i="4"/>
  <c r="C807" i="4"/>
  <c r="D807" i="4"/>
  <c r="F807" i="4"/>
  <c r="G807" i="4"/>
  <c r="D751" i="4"/>
  <c r="F751" i="4"/>
  <c r="C751" i="4"/>
  <c r="G751" i="4"/>
  <c r="F703" i="4"/>
  <c r="C703" i="4"/>
  <c r="D703" i="4"/>
  <c r="G703" i="4"/>
  <c r="F639" i="4"/>
  <c r="G639" i="4"/>
  <c r="D639" i="4"/>
  <c r="C639" i="4"/>
  <c r="F559" i="4"/>
  <c r="C559" i="4"/>
  <c r="G559" i="4"/>
  <c r="D559" i="4"/>
  <c r="F511" i="4"/>
  <c r="G511" i="4"/>
  <c r="C511" i="4"/>
  <c r="D511" i="4"/>
  <c r="C455" i="4"/>
  <c r="F455" i="4"/>
  <c r="D455" i="4"/>
  <c r="G455" i="4"/>
  <c r="C407" i="4"/>
  <c r="F407" i="4"/>
  <c r="D407" i="4"/>
  <c r="G407" i="4"/>
  <c r="C335" i="4"/>
  <c r="D335" i="4"/>
  <c r="F335" i="4"/>
  <c r="G335" i="4"/>
  <c r="C279" i="4"/>
  <c r="D279" i="4"/>
  <c r="F279" i="4"/>
  <c r="G279" i="4"/>
  <c r="C215" i="4"/>
  <c r="D215" i="4"/>
  <c r="F215" i="4"/>
  <c r="G215" i="4"/>
  <c r="F167" i="4"/>
  <c r="G167" i="4"/>
  <c r="D167" i="4"/>
  <c r="C167" i="4"/>
  <c r="F103" i="4"/>
  <c r="G103" i="4"/>
  <c r="C103" i="4"/>
  <c r="D103" i="4"/>
  <c r="F31" i="4"/>
  <c r="G31" i="4"/>
  <c r="C31" i="4"/>
  <c r="D31" i="4"/>
  <c r="F1640" i="4"/>
  <c r="D1551" i="4"/>
  <c r="C2166" i="4"/>
  <c r="D2166" i="4"/>
  <c r="F2166" i="4"/>
  <c r="G2166" i="4"/>
  <c r="C2054" i="4"/>
  <c r="D2054" i="4"/>
  <c r="F2054" i="4"/>
  <c r="G2054" i="4"/>
  <c r="C1990" i="4"/>
  <c r="D1990" i="4"/>
  <c r="F1990" i="4"/>
  <c r="G1990" i="4"/>
  <c r="C1934" i="4"/>
  <c r="D1934" i="4"/>
  <c r="C1886" i="4"/>
  <c r="D1886" i="4"/>
  <c r="C1838" i="4"/>
  <c r="D1838" i="4"/>
  <c r="C1782" i="4"/>
  <c r="D1782" i="4"/>
  <c r="F1782" i="4"/>
  <c r="G1782" i="4"/>
  <c r="C1726" i="4"/>
  <c r="D1726" i="4"/>
  <c r="C1654" i="4"/>
  <c r="D1654" i="4"/>
  <c r="F1654" i="4"/>
  <c r="G1654" i="4"/>
  <c r="C1606" i="4"/>
  <c r="F1606" i="4"/>
  <c r="G1606" i="4"/>
  <c r="D1606" i="4"/>
  <c r="D1558" i="4"/>
  <c r="C1558" i="4"/>
  <c r="F1558" i="4"/>
  <c r="G1558" i="4"/>
  <c r="D1494" i="4"/>
  <c r="F1494" i="4"/>
  <c r="C1494" i="4"/>
  <c r="G1494" i="4"/>
  <c r="D1446" i="4"/>
  <c r="G1446" i="4"/>
  <c r="D1398" i="4"/>
  <c r="C1398" i="4"/>
  <c r="F1398" i="4"/>
  <c r="G1398" i="4"/>
  <c r="D1334" i="4"/>
  <c r="C1334" i="4"/>
  <c r="F1334" i="4"/>
  <c r="D1286" i="4"/>
  <c r="G1286" i="4"/>
  <c r="F1286" i="4"/>
  <c r="C1286" i="4"/>
  <c r="D1230" i="4"/>
  <c r="C1230" i="4"/>
  <c r="F1230" i="4"/>
  <c r="G1230" i="4"/>
  <c r="D1190" i="4"/>
  <c r="G1190" i="4"/>
  <c r="F1190" i="4"/>
  <c r="D1134" i="4"/>
  <c r="G1134" i="4"/>
  <c r="C1134" i="4"/>
  <c r="F1134" i="4"/>
  <c r="D1054" i="4"/>
  <c r="C1054" i="4"/>
  <c r="F1054" i="4"/>
  <c r="G1054" i="4"/>
  <c r="D1006" i="4"/>
  <c r="C1006" i="4"/>
  <c r="F1006" i="4"/>
  <c r="G1006" i="4"/>
  <c r="D942" i="4"/>
  <c r="G942" i="4"/>
  <c r="C942" i="4"/>
  <c r="F942" i="4"/>
  <c r="C878" i="4"/>
  <c r="D878" i="4"/>
  <c r="F878" i="4"/>
  <c r="C822" i="4"/>
  <c r="D822" i="4"/>
  <c r="F822" i="4"/>
  <c r="C758" i="4"/>
  <c r="D758" i="4"/>
  <c r="F758" i="4"/>
  <c r="G758" i="4"/>
  <c r="C694" i="4"/>
  <c r="D694" i="4"/>
  <c r="F694" i="4"/>
  <c r="G694" i="4"/>
  <c r="C638" i="4"/>
  <c r="D638" i="4"/>
  <c r="G638" i="4"/>
  <c r="C598" i="4"/>
  <c r="D598" i="4"/>
  <c r="F598" i="4"/>
  <c r="G598" i="4"/>
  <c r="C550" i="4"/>
  <c r="F550" i="4"/>
  <c r="G550" i="4"/>
  <c r="D550" i="4"/>
  <c r="C486" i="4"/>
  <c r="F486" i="4"/>
  <c r="D486" i="4"/>
  <c r="G486" i="4"/>
  <c r="F438" i="4"/>
  <c r="G438" i="4"/>
  <c r="D438" i="4"/>
  <c r="C438" i="4"/>
  <c r="C374" i="4"/>
  <c r="D374" i="4"/>
  <c r="F374" i="4"/>
  <c r="G374" i="4"/>
  <c r="F334" i="4"/>
  <c r="G334" i="4"/>
  <c r="C334" i="4"/>
  <c r="D334" i="4"/>
  <c r="C278" i="4"/>
  <c r="D278" i="4"/>
  <c r="F278" i="4"/>
  <c r="G278" i="4"/>
  <c r="C214" i="4"/>
  <c r="D214" i="4"/>
  <c r="F214" i="4"/>
  <c r="G214" i="4"/>
  <c r="C134" i="4"/>
  <c r="D134" i="4"/>
  <c r="F134" i="4"/>
  <c r="G134" i="4"/>
  <c r="C86" i="4"/>
  <c r="D86" i="4"/>
  <c r="G86" i="4"/>
  <c r="F86" i="4"/>
  <c r="C22" i="4"/>
  <c r="D22" i="4"/>
  <c r="G22" i="4"/>
  <c r="F22" i="4"/>
  <c r="F2318" i="4"/>
  <c r="D2248" i="4"/>
  <c r="D2216" i="4"/>
  <c r="D1992" i="4"/>
  <c r="F2285" i="4"/>
  <c r="G2285" i="4"/>
  <c r="C2285" i="4"/>
  <c r="D2285" i="4"/>
  <c r="F2237" i="4"/>
  <c r="G2237" i="4"/>
  <c r="C2237" i="4"/>
  <c r="D2237" i="4"/>
  <c r="F2197" i="4"/>
  <c r="G2197" i="4"/>
  <c r="F2165" i="4"/>
  <c r="G2165" i="4"/>
  <c r="F2117" i="4"/>
  <c r="G2117" i="4"/>
  <c r="F2069" i="4"/>
  <c r="G2069" i="4"/>
  <c r="F1981" i="4"/>
  <c r="G1981" i="4"/>
  <c r="C1981" i="4"/>
  <c r="D1981" i="4"/>
  <c r="F1941" i="4"/>
  <c r="G1941" i="4"/>
  <c r="F1885" i="4"/>
  <c r="G1885" i="4"/>
  <c r="C1885" i="4"/>
  <c r="D1885" i="4"/>
  <c r="F1829" i="4"/>
  <c r="G1829" i="4"/>
  <c r="F1781" i="4"/>
  <c r="G1781" i="4"/>
  <c r="F1725" i="4"/>
  <c r="G1725" i="4"/>
  <c r="C1725" i="4"/>
  <c r="D1725" i="4"/>
  <c r="F1669" i="4"/>
  <c r="G1669" i="4"/>
  <c r="G1629" i="4"/>
  <c r="C1629" i="4"/>
  <c r="G1565" i="4"/>
  <c r="C1565" i="4"/>
  <c r="G1485" i="4"/>
  <c r="C1485" i="4"/>
  <c r="D1485" i="4"/>
  <c r="D1421" i="4"/>
  <c r="C1421" i="4"/>
  <c r="F1421" i="4"/>
  <c r="G1421" i="4"/>
  <c r="F1373" i="4"/>
  <c r="G1373" i="4"/>
  <c r="C1373" i="4"/>
  <c r="D1373" i="4"/>
  <c r="D1325" i="4"/>
  <c r="F1325" i="4"/>
  <c r="G1325" i="4"/>
  <c r="D1277" i="4"/>
  <c r="G1277" i="4"/>
  <c r="C1277" i="4"/>
  <c r="F1277" i="4"/>
  <c r="C1213" i="4"/>
  <c r="F1213" i="4"/>
  <c r="G1213" i="4"/>
  <c r="D1213" i="4"/>
  <c r="D1165" i="4"/>
  <c r="C1165" i="4"/>
  <c r="F1165" i="4"/>
  <c r="G1165" i="4"/>
  <c r="F1117" i="4"/>
  <c r="G1117" i="4"/>
  <c r="C1117" i="4"/>
  <c r="D1117" i="4"/>
  <c r="C1069" i="4"/>
  <c r="D1069" i="4"/>
  <c r="F1069" i="4"/>
  <c r="C1005" i="4"/>
  <c r="D1005" i="4"/>
  <c r="F1005" i="4"/>
  <c r="G1005" i="4"/>
  <c r="F957" i="4"/>
  <c r="C957" i="4"/>
  <c r="G957" i="4"/>
  <c r="D957" i="4"/>
  <c r="F909" i="4"/>
  <c r="D909" i="4"/>
  <c r="G909" i="4"/>
  <c r="C909" i="4"/>
  <c r="F861" i="4"/>
  <c r="C861" i="4"/>
  <c r="D861" i="4"/>
  <c r="G861" i="4"/>
  <c r="G813" i="4"/>
  <c r="D813" i="4"/>
  <c r="C813" i="4"/>
  <c r="F813" i="4"/>
  <c r="G765" i="4"/>
  <c r="C765" i="4"/>
  <c r="D765" i="4"/>
  <c r="F765" i="4"/>
  <c r="G733" i="4"/>
  <c r="D733" i="4"/>
  <c r="C733" i="4"/>
  <c r="F733" i="4"/>
  <c r="G685" i="4"/>
  <c r="C685" i="4"/>
  <c r="F685" i="4"/>
  <c r="D685" i="4"/>
  <c r="G629" i="4"/>
  <c r="D629" i="4"/>
  <c r="C629" i="4"/>
  <c r="F629" i="4"/>
  <c r="G581" i="4"/>
  <c r="C581" i="4"/>
  <c r="F581" i="4"/>
  <c r="G525" i="4"/>
  <c r="C525" i="4"/>
  <c r="D525" i="4"/>
  <c r="F525" i="4"/>
  <c r="C477" i="4"/>
  <c r="G477" i="4"/>
  <c r="F477" i="4"/>
  <c r="D477" i="4"/>
  <c r="C421" i="4"/>
  <c r="D421" i="4"/>
  <c r="F421" i="4"/>
  <c r="G421" i="4"/>
  <c r="F357" i="4"/>
  <c r="C357" i="4"/>
  <c r="G357" i="4"/>
  <c r="D357" i="4"/>
  <c r="F309" i="4"/>
  <c r="C309" i="4"/>
  <c r="D309" i="4"/>
  <c r="G309" i="4"/>
  <c r="F245" i="4"/>
  <c r="G245" i="4"/>
  <c r="D245" i="4"/>
  <c r="C245" i="4"/>
  <c r="F205" i="4"/>
  <c r="D205" i="4"/>
  <c r="G205" i="4"/>
  <c r="C205" i="4"/>
  <c r="G149" i="4"/>
  <c r="D149" i="4"/>
  <c r="F149" i="4"/>
  <c r="C149" i="4"/>
  <c r="D93" i="4"/>
  <c r="C93" i="4"/>
  <c r="F93" i="4"/>
  <c r="G93" i="4"/>
  <c r="D21" i="4"/>
  <c r="F21" i="4"/>
  <c r="C21" i="4"/>
  <c r="G21" i="4"/>
  <c r="C2324" i="4"/>
  <c r="D2324" i="4"/>
  <c r="C2292" i="4"/>
  <c r="D2292" i="4"/>
  <c r="C2244" i="4"/>
  <c r="D2244" i="4"/>
  <c r="C2196" i="4"/>
  <c r="D2196" i="4"/>
  <c r="C2156" i="4"/>
  <c r="D2156" i="4"/>
  <c r="F2156" i="4"/>
  <c r="G2156" i="4"/>
  <c r="C2116" i="4"/>
  <c r="D2116" i="4"/>
  <c r="C2076" i="4"/>
  <c r="D2076" i="4"/>
  <c r="F2076" i="4"/>
  <c r="G2076" i="4"/>
  <c r="C2044" i="4"/>
  <c r="D2044" i="4"/>
  <c r="F2044" i="4"/>
  <c r="G2044" i="4"/>
  <c r="C2004" i="4"/>
  <c r="D2004" i="4"/>
  <c r="C1964" i="4"/>
  <c r="D1964" i="4"/>
  <c r="F1964" i="4"/>
  <c r="G1964" i="4"/>
  <c r="C1924" i="4"/>
  <c r="D1924" i="4"/>
  <c r="F1924" i="4"/>
  <c r="C1884" i="4"/>
  <c r="D1884" i="4"/>
  <c r="F1884" i="4"/>
  <c r="G1884" i="4"/>
  <c r="C1852" i="4"/>
  <c r="D1852" i="4"/>
  <c r="F1852" i="4"/>
  <c r="G1852" i="4"/>
  <c r="C1804" i="4"/>
  <c r="D1804" i="4"/>
  <c r="F1804" i="4"/>
  <c r="G1804" i="4"/>
  <c r="C1772" i="4"/>
  <c r="D1772" i="4"/>
  <c r="F1772" i="4"/>
  <c r="G1772" i="4"/>
  <c r="C1732" i="4"/>
  <c r="D1732" i="4"/>
  <c r="F1732" i="4"/>
  <c r="G1732" i="4"/>
  <c r="C1692" i="4"/>
  <c r="D1692" i="4"/>
  <c r="F1692" i="4"/>
  <c r="G1692" i="4"/>
  <c r="C1660" i="4"/>
  <c r="D1660" i="4"/>
  <c r="F1660" i="4"/>
  <c r="G1660" i="4"/>
  <c r="G1620" i="4"/>
  <c r="C1620" i="4"/>
  <c r="D1620" i="4"/>
  <c r="G1588" i="4"/>
  <c r="C1588" i="4"/>
  <c r="D1588" i="4"/>
  <c r="F1588" i="4"/>
  <c r="F1540" i="4"/>
  <c r="C1540" i="4"/>
  <c r="D1540" i="4"/>
  <c r="G1540" i="4"/>
  <c r="F1516" i="4"/>
  <c r="C1516" i="4"/>
  <c r="D1516" i="4"/>
  <c r="F1468" i="4"/>
  <c r="G1468" i="4"/>
  <c r="C1468" i="4"/>
  <c r="F1428" i="4"/>
  <c r="G1428" i="4"/>
  <c r="D1428" i="4"/>
  <c r="C1428" i="4"/>
  <c r="F1388" i="4"/>
  <c r="G1388" i="4"/>
  <c r="D1388" i="4"/>
  <c r="F1284" i="4"/>
  <c r="G1284" i="4"/>
  <c r="C1284" i="4"/>
  <c r="D1284" i="4"/>
  <c r="D13" i="4"/>
  <c r="F13" i="4"/>
  <c r="G13" i="4"/>
  <c r="C13" i="4"/>
  <c r="G2147" i="4"/>
  <c r="C2147" i="4"/>
  <c r="D2147" i="4"/>
  <c r="F2147" i="4"/>
  <c r="G2131" i="4"/>
  <c r="C2131" i="4"/>
  <c r="D2131" i="4"/>
  <c r="F2131" i="4"/>
  <c r="G2115" i="4"/>
  <c r="C2115" i="4"/>
  <c r="D2115" i="4"/>
  <c r="F2115" i="4"/>
  <c r="G2051" i="4"/>
  <c r="C2051" i="4"/>
  <c r="D2051" i="4"/>
  <c r="F2051" i="4"/>
  <c r="G2035" i="4"/>
  <c r="C2035" i="4"/>
  <c r="D2035" i="4"/>
  <c r="F2035" i="4"/>
  <c r="G2019" i="4"/>
  <c r="C2019" i="4"/>
  <c r="D2019" i="4"/>
  <c r="F2019" i="4"/>
  <c r="G1987" i="4"/>
  <c r="C1987" i="4"/>
  <c r="D1987" i="4"/>
  <c r="F1987" i="4"/>
  <c r="F4" i="4"/>
  <c r="C4" i="4"/>
  <c r="D4" i="4"/>
  <c r="G4" i="4"/>
  <c r="D2314" i="4"/>
  <c r="F2314" i="4"/>
  <c r="G2314" i="4"/>
  <c r="C2314" i="4"/>
  <c r="D2290" i="4"/>
  <c r="F2290" i="4"/>
  <c r="G2290" i="4"/>
  <c r="D2274" i="4"/>
  <c r="F2274" i="4"/>
  <c r="G2274" i="4"/>
  <c r="D2250" i="4"/>
  <c r="F2250" i="4"/>
  <c r="G2250" i="4"/>
  <c r="C2250" i="4"/>
  <c r="D2226" i="4"/>
  <c r="F2226" i="4"/>
  <c r="G2226" i="4"/>
  <c r="D2202" i="4"/>
  <c r="F2202" i="4"/>
  <c r="G2202" i="4"/>
  <c r="C2202" i="4"/>
  <c r="D2178" i="4"/>
  <c r="F2178" i="4"/>
  <c r="G2178" i="4"/>
  <c r="D2154" i="4"/>
  <c r="F2154" i="4"/>
  <c r="G2154" i="4"/>
  <c r="C2154" i="4"/>
  <c r="D2130" i="4"/>
  <c r="F2130" i="4"/>
  <c r="G2130" i="4"/>
  <c r="D2106" i="4"/>
  <c r="F2106" i="4"/>
  <c r="G2106" i="4"/>
  <c r="C2106" i="4"/>
  <c r="D2090" i="4"/>
  <c r="F2090" i="4"/>
  <c r="G2090" i="4"/>
  <c r="C2090" i="4"/>
  <c r="D2066" i="4"/>
  <c r="F2066" i="4"/>
  <c r="G2066" i="4"/>
  <c r="D2042" i="4"/>
  <c r="F2042" i="4"/>
  <c r="G2042" i="4"/>
  <c r="C2042" i="4"/>
  <c r="D2018" i="4"/>
  <c r="F2018" i="4"/>
  <c r="G2018" i="4"/>
  <c r="D1994" i="4"/>
  <c r="F1994" i="4"/>
  <c r="G1994" i="4"/>
  <c r="C1994" i="4"/>
  <c r="F1970" i="4"/>
  <c r="G1970" i="4"/>
  <c r="F1954" i="4"/>
  <c r="G1954" i="4"/>
  <c r="F1930" i="4"/>
  <c r="G1930" i="4"/>
  <c r="C1930" i="4"/>
  <c r="D1930" i="4"/>
  <c r="F1914" i="4"/>
  <c r="G1914" i="4"/>
  <c r="C1914" i="4"/>
  <c r="D1914" i="4"/>
  <c r="F1898" i="4"/>
  <c r="G1898" i="4"/>
  <c r="C1898" i="4"/>
  <c r="D1898" i="4"/>
  <c r="F1874" i="4"/>
  <c r="G1874" i="4"/>
  <c r="F1850" i="4"/>
  <c r="G1850" i="4"/>
  <c r="C1850" i="4"/>
  <c r="D1850" i="4"/>
  <c r="F1834" i="4"/>
  <c r="G1834" i="4"/>
  <c r="C1834" i="4"/>
  <c r="D1834" i="4"/>
  <c r="F1818" i="4"/>
  <c r="G1818" i="4"/>
  <c r="C1818" i="4"/>
  <c r="D1818" i="4"/>
  <c r="F1794" i="4"/>
  <c r="G1794" i="4"/>
  <c r="F1770" i="4"/>
  <c r="G1770" i="4"/>
  <c r="C1770" i="4"/>
  <c r="D1770" i="4"/>
  <c r="F1746" i="4"/>
  <c r="G1746" i="4"/>
  <c r="F1722" i="4"/>
  <c r="G1722" i="4"/>
  <c r="C1722" i="4"/>
  <c r="D1722" i="4"/>
  <c r="F1706" i="4"/>
  <c r="G1706" i="4"/>
  <c r="C1706" i="4"/>
  <c r="D1706" i="4"/>
  <c r="F1690" i="4"/>
  <c r="G1690" i="4"/>
  <c r="C1690" i="4"/>
  <c r="D1690" i="4"/>
  <c r="F1666" i="4"/>
  <c r="G1666" i="4"/>
  <c r="F1642" i="4"/>
  <c r="G1642" i="4"/>
  <c r="C1642" i="4"/>
  <c r="D1642" i="4"/>
  <c r="G1618" i="4"/>
  <c r="C1618" i="4"/>
  <c r="D1618" i="4"/>
  <c r="F1618" i="4"/>
  <c r="G1602" i="4"/>
  <c r="D1602" i="4"/>
  <c r="F1602" i="4"/>
  <c r="C1602" i="4"/>
  <c r="G1586" i="4"/>
  <c r="C1586" i="4"/>
  <c r="D1586" i="4"/>
  <c r="G1562" i="4"/>
  <c r="C1562" i="4"/>
  <c r="D1562" i="4"/>
  <c r="F1562" i="4"/>
  <c r="G1546" i="4"/>
  <c r="C1530" i="4"/>
  <c r="D1530" i="4"/>
  <c r="F1530" i="4"/>
  <c r="G1530" i="4"/>
  <c r="C1514" i="4"/>
  <c r="D1514" i="4"/>
  <c r="F1514" i="4"/>
  <c r="G1514" i="4"/>
  <c r="D1490" i="4"/>
  <c r="F1490" i="4"/>
  <c r="C1490" i="4"/>
  <c r="G1490" i="4"/>
  <c r="F1466" i="4"/>
  <c r="G1466" i="4"/>
  <c r="C1466" i="4"/>
  <c r="D1466" i="4"/>
  <c r="C1442" i="4"/>
  <c r="D1442" i="4"/>
  <c r="F1442" i="4"/>
  <c r="G1442" i="4"/>
  <c r="D1426" i="4"/>
  <c r="G1426" i="4"/>
  <c r="F1410" i="4"/>
  <c r="C1410" i="4"/>
  <c r="G1386" i="4"/>
  <c r="D1386" i="4"/>
  <c r="C1386" i="4"/>
  <c r="F1386" i="4"/>
  <c r="C1370" i="4"/>
  <c r="D1370" i="4"/>
  <c r="G1370" i="4"/>
  <c r="F1362" i="4"/>
  <c r="F1346" i="4"/>
  <c r="D1346" i="4"/>
  <c r="C1346" i="4"/>
  <c r="G1346" i="4"/>
  <c r="G1330" i="4"/>
  <c r="C1330" i="4"/>
  <c r="D1330" i="4"/>
  <c r="F1330" i="4"/>
  <c r="G1322" i="4"/>
  <c r="F1322" i="4"/>
  <c r="D1322" i="4"/>
  <c r="C1322" i="4"/>
  <c r="F1314" i="4"/>
  <c r="C1314" i="4"/>
  <c r="D1314" i="4"/>
  <c r="G1314" i="4"/>
  <c r="C1306" i="4"/>
  <c r="D1306" i="4"/>
  <c r="F1306" i="4"/>
  <c r="G1306" i="4"/>
  <c r="D1298" i="4"/>
  <c r="C1298" i="4"/>
  <c r="F1282" i="4"/>
  <c r="G1282" i="4"/>
  <c r="C1282" i="4"/>
  <c r="D1282" i="4"/>
  <c r="C1274" i="4"/>
  <c r="D1274" i="4"/>
  <c r="F1274" i="4"/>
  <c r="G1274" i="4"/>
  <c r="C1266" i="4"/>
  <c r="D1266" i="4"/>
  <c r="F1266" i="4"/>
  <c r="G1266" i="4"/>
  <c r="G1258" i="4"/>
  <c r="D1258" i="4"/>
  <c r="F1258" i="4"/>
  <c r="C1258" i="4"/>
  <c r="F1250" i="4"/>
  <c r="C1250" i="4"/>
  <c r="D1250" i="4"/>
  <c r="G1250" i="4"/>
  <c r="C1242" i="4"/>
  <c r="D1242" i="4"/>
  <c r="G1242" i="4"/>
  <c r="F1242" i="4"/>
  <c r="F1234" i="4"/>
  <c r="C1234" i="4"/>
  <c r="G1226" i="4"/>
  <c r="C1226" i="4"/>
  <c r="D1226" i="4"/>
  <c r="F1226" i="4"/>
  <c r="F1218" i="4"/>
  <c r="D1218" i="4"/>
  <c r="C1218" i="4"/>
  <c r="G1218" i="4"/>
  <c r="C1210" i="4"/>
  <c r="D1210" i="4"/>
  <c r="F1210" i="4"/>
  <c r="G1210" i="4"/>
  <c r="G1202" i="4"/>
  <c r="C1202" i="4"/>
  <c r="D1202" i="4"/>
  <c r="F1202" i="4"/>
  <c r="G1194" i="4"/>
  <c r="F1194" i="4"/>
  <c r="C1194" i="4"/>
  <c r="D1194" i="4"/>
  <c r="F1186" i="4"/>
  <c r="C1186" i="4"/>
  <c r="D1186" i="4"/>
  <c r="G1186" i="4"/>
  <c r="C1178" i="4"/>
  <c r="D1178" i="4"/>
  <c r="F1178" i="4"/>
  <c r="G1178" i="4"/>
  <c r="D1170" i="4"/>
  <c r="C1170" i="4"/>
  <c r="G1162" i="4"/>
  <c r="F1162" i="4"/>
  <c r="F1154" i="4"/>
  <c r="G1154" i="4"/>
  <c r="C1154" i="4"/>
  <c r="D1154" i="4"/>
  <c r="C1146" i="4"/>
  <c r="D1146" i="4"/>
  <c r="F1146" i="4"/>
  <c r="G1146" i="4"/>
  <c r="C1138" i="4"/>
  <c r="D1138" i="4"/>
  <c r="F1138" i="4"/>
  <c r="G1130" i="4"/>
  <c r="D1130" i="4"/>
  <c r="C1130" i="4"/>
  <c r="F1130" i="4"/>
  <c r="F1122" i="4"/>
  <c r="D1122" i="4"/>
  <c r="G1122" i="4"/>
  <c r="C1122" i="4"/>
  <c r="C1114" i="4"/>
  <c r="D1114" i="4"/>
  <c r="G1114" i="4"/>
  <c r="F1114" i="4"/>
  <c r="F1106" i="4"/>
  <c r="C1106" i="4"/>
  <c r="D1106" i="4"/>
  <c r="G1106" i="4"/>
  <c r="F1098" i="4"/>
  <c r="G1098" i="4"/>
  <c r="D1098" i="4"/>
  <c r="D1090" i="4"/>
  <c r="F1090" i="4"/>
  <c r="G1090" i="4"/>
  <c r="C1090" i="4"/>
  <c r="C1082" i="4"/>
  <c r="D1082" i="4"/>
  <c r="F1082" i="4"/>
  <c r="G1082" i="4"/>
  <c r="C1074" i="4"/>
  <c r="D1074" i="4"/>
  <c r="F1074" i="4"/>
  <c r="G1074" i="4"/>
  <c r="F1066" i="4"/>
  <c r="G1066" i="4"/>
  <c r="C1066" i="4"/>
  <c r="D1066" i="4"/>
  <c r="D1058" i="4"/>
  <c r="F1058" i="4"/>
  <c r="G1058" i="4"/>
  <c r="C1050" i="4"/>
  <c r="D1050" i="4"/>
  <c r="F1050" i="4"/>
  <c r="G1050" i="4"/>
  <c r="C1042" i="4"/>
  <c r="D1042" i="4"/>
  <c r="F1042" i="4"/>
  <c r="F1034" i="4"/>
  <c r="G1034" i="4"/>
  <c r="C1034" i="4"/>
  <c r="D1034" i="4"/>
  <c r="D1026" i="4"/>
  <c r="F1026" i="4"/>
  <c r="C1018" i="4"/>
  <c r="D1018" i="4"/>
  <c r="G1018" i="4"/>
  <c r="F1018" i="4"/>
  <c r="F1010" i="4"/>
  <c r="G1010" i="4"/>
  <c r="C1010" i="4"/>
  <c r="F1002" i="4"/>
  <c r="G1002" i="4"/>
  <c r="C1002" i="4"/>
  <c r="D1002" i="4"/>
  <c r="D994" i="4"/>
  <c r="F994" i="4"/>
  <c r="C994" i="4"/>
  <c r="G994" i="4"/>
  <c r="C986" i="4"/>
  <c r="D986" i="4"/>
  <c r="F986" i="4"/>
  <c r="G986" i="4"/>
  <c r="G978" i="4"/>
  <c r="D978" i="4"/>
  <c r="F978" i="4"/>
  <c r="C978" i="4"/>
  <c r="C970" i="4"/>
  <c r="D970" i="4"/>
  <c r="F970" i="4"/>
  <c r="G970" i="4"/>
  <c r="D962" i="4"/>
  <c r="F962" i="4"/>
  <c r="G962" i="4"/>
  <c r="C962" i="4"/>
  <c r="F954" i="4"/>
  <c r="G954" i="4"/>
  <c r="C954" i="4"/>
  <c r="D954" i="4"/>
  <c r="C946" i="4"/>
  <c r="D946" i="4"/>
  <c r="F946" i="4"/>
  <c r="G946" i="4"/>
  <c r="D938" i="4"/>
  <c r="C938" i="4"/>
  <c r="F938" i="4"/>
  <c r="G938" i="4"/>
  <c r="D930" i="4"/>
  <c r="F930" i="4"/>
  <c r="G930" i="4"/>
  <c r="C930" i="4"/>
  <c r="D922" i="4"/>
  <c r="G922" i="4"/>
  <c r="C922" i="4"/>
  <c r="F922" i="4"/>
  <c r="D914" i="4"/>
  <c r="C914" i="4"/>
  <c r="G914" i="4"/>
  <c r="F914" i="4"/>
  <c r="D906" i="4"/>
  <c r="C906" i="4"/>
  <c r="F906" i="4"/>
  <c r="G906" i="4"/>
  <c r="D898" i="4"/>
  <c r="G898" i="4"/>
  <c r="C898" i="4"/>
  <c r="F898" i="4"/>
  <c r="D890" i="4"/>
  <c r="G890" i="4"/>
  <c r="F890" i="4"/>
  <c r="C890" i="4"/>
  <c r="D882" i="4"/>
  <c r="C882" i="4"/>
  <c r="G882" i="4"/>
  <c r="F882" i="4"/>
  <c r="D874" i="4"/>
  <c r="F874" i="4"/>
  <c r="G874" i="4"/>
  <c r="C874" i="4"/>
  <c r="D866" i="4"/>
  <c r="C866" i="4"/>
  <c r="F866" i="4"/>
  <c r="G866" i="4"/>
  <c r="D858" i="4"/>
  <c r="G858" i="4"/>
  <c r="C858" i="4"/>
  <c r="F858" i="4"/>
  <c r="D850" i="4"/>
  <c r="C850" i="4"/>
  <c r="F850" i="4"/>
  <c r="D842" i="4"/>
  <c r="G842" i="4"/>
  <c r="C842" i="4"/>
  <c r="F842" i="4"/>
  <c r="D834" i="4"/>
  <c r="C834" i="4"/>
  <c r="F834" i="4"/>
  <c r="G834" i="4"/>
  <c r="D826" i="4"/>
  <c r="G826" i="4"/>
  <c r="F826" i="4"/>
  <c r="C826" i="4"/>
  <c r="F818" i="4"/>
  <c r="C818" i="4"/>
  <c r="D818" i="4"/>
  <c r="G818" i="4"/>
  <c r="F810" i="4"/>
  <c r="G810" i="4"/>
  <c r="C810" i="4"/>
  <c r="D810" i="4"/>
  <c r="F802" i="4"/>
  <c r="C802" i="4"/>
  <c r="D802" i="4"/>
  <c r="G802" i="4"/>
  <c r="F794" i="4"/>
  <c r="D794" i="4"/>
  <c r="C794" i="4"/>
  <c r="G794" i="4"/>
  <c r="F786" i="4"/>
  <c r="D786" i="4"/>
  <c r="G786" i="4"/>
  <c r="C786" i="4"/>
  <c r="F778" i="4"/>
  <c r="C778" i="4"/>
  <c r="D778" i="4"/>
  <c r="G778" i="4"/>
  <c r="F770" i="4"/>
  <c r="G770" i="4"/>
  <c r="C770" i="4"/>
  <c r="D770" i="4"/>
  <c r="F762" i="4"/>
  <c r="C762" i="4"/>
  <c r="G762" i="4"/>
  <c r="D762" i="4"/>
  <c r="F754" i="4"/>
  <c r="C754" i="4"/>
  <c r="D754" i="4"/>
  <c r="G754" i="4"/>
  <c r="F746" i="4"/>
  <c r="G746" i="4"/>
  <c r="D746" i="4"/>
  <c r="C746" i="4"/>
  <c r="F738" i="4"/>
  <c r="D738" i="4"/>
  <c r="G738" i="4"/>
  <c r="F730" i="4"/>
  <c r="D730" i="4"/>
  <c r="C730" i="4"/>
  <c r="G730" i="4"/>
  <c r="F722" i="4"/>
  <c r="G722" i="4"/>
  <c r="C722" i="4"/>
  <c r="D722" i="4"/>
  <c r="F714" i="4"/>
  <c r="C714" i="4"/>
  <c r="D714" i="4"/>
  <c r="G714" i="4"/>
  <c r="F706" i="4"/>
  <c r="G706" i="4"/>
  <c r="C706" i="4"/>
  <c r="D706" i="4"/>
  <c r="F698" i="4"/>
  <c r="G698" i="4"/>
  <c r="D698" i="4"/>
  <c r="C698" i="4"/>
  <c r="F690" i="4"/>
  <c r="G690" i="4"/>
  <c r="D690" i="4"/>
  <c r="C690" i="4"/>
  <c r="F682" i="4"/>
  <c r="G682" i="4"/>
  <c r="D682" i="4"/>
  <c r="C682" i="4"/>
  <c r="F674" i="4"/>
  <c r="G674" i="4"/>
  <c r="C674" i="4"/>
  <c r="D674" i="4"/>
  <c r="F666" i="4"/>
  <c r="G666" i="4"/>
  <c r="C666" i="4"/>
  <c r="D666" i="4"/>
  <c r="F658" i="4"/>
  <c r="G658" i="4"/>
  <c r="C658" i="4"/>
  <c r="D658" i="4"/>
  <c r="F650" i="4"/>
  <c r="G650" i="4"/>
  <c r="D650" i="4"/>
  <c r="C650" i="4"/>
  <c r="F642" i="4"/>
  <c r="G642" i="4"/>
  <c r="C642" i="4"/>
  <c r="D642" i="4"/>
  <c r="F634" i="4"/>
  <c r="G634" i="4"/>
  <c r="D634" i="4"/>
  <c r="C634" i="4"/>
  <c r="F626" i="4"/>
  <c r="G626" i="4"/>
  <c r="C626" i="4"/>
  <c r="D626" i="4"/>
  <c r="F618" i="4"/>
  <c r="G618" i="4"/>
  <c r="C618" i="4"/>
  <c r="D618" i="4"/>
  <c r="F610" i="4"/>
  <c r="G610" i="4"/>
  <c r="C610" i="4"/>
  <c r="D610" i="4"/>
  <c r="F602" i="4"/>
  <c r="G602" i="4"/>
  <c r="D602" i="4"/>
  <c r="C602" i="4"/>
  <c r="F594" i="4"/>
  <c r="G594" i="4"/>
  <c r="D594" i="4"/>
  <c r="F586" i="4"/>
  <c r="G586" i="4"/>
  <c r="C586" i="4"/>
  <c r="D586" i="4"/>
  <c r="F578" i="4"/>
  <c r="G578" i="4"/>
  <c r="C578" i="4"/>
  <c r="D578" i="4"/>
  <c r="F570" i="4"/>
  <c r="G570" i="4"/>
  <c r="C570" i="4"/>
  <c r="D570" i="4"/>
  <c r="F562" i="4"/>
  <c r="G562" i="4"/>
  <c r="C562" i="4"/>
  <c r="D562" i="4"/>
  <c r="F554" i="4"/>
  <c r="G554" i="4"/>
  <c r="D554" i="4"/>
  <c r="C554" i="4"/>
  <c r="F546" i="4"/>
  <c r="G546" i="4"/>
  <c r="C546" i="4"/>
  <c r="D546" i="4"/>
  <c r="F538" i="4"/>
  <c r="G538" i="4"/>
  <c r="C538" i="4"/>
  <c r="D538" i="4"/>
  <c r="F530" i="4"/>
  <c r="G530" i="4"/>
  <c r="C530" i="4"/>
  <c r="D530" i="4"/>
  <c r="F522" i="4"/>
  <c r="G522" i="4"/>
  <c r="D522" i="4"/>
  <c r="C522" i="4"/>
  <c r="F514" i="4"/>
  <c r="G514" i="4"/>
  <c r="C514" i="4"/>
  <c r="D514" i="4"/>
  <c r="F506" i="4"/>
  <c r="G506" i="4"/>
  <c r="D506" i="4"/>
  <c r="C506" i="4"/>
  <c r="F498" i="4"/>
  <c r="G498" i="4"/>
  <c r="C498" i="4"/>
  <c r="D498" i="4"/>
  <c r="F490" i="4"/>
  <c r="G490" i="4"/>
  <c r="D490" i="4"/>
  <c r="F482" i="4"/>
  <c r="G482" i="4"/>
  <c r="C482" i="4"/>
  <c r="D482" i="4"/>
  <c r="C474" i="4"/>
  <c r="D474" i="4"/>
  <c r="F474" i="4"/>
  <c r="G474" i="4"/>
  <c r="C466" i="4"/>
  <c r="F466" i="4"/>
  <c r="G466" i="4"/>
  <c r="D466" i="4"/>
  <c r="C458" i="4"/>
  <c r="G458" i="4"/>
  <c r="D458" i="4"/>
  <c r="F458" i="4"/>
  <c r="C450" i="4"/>
  <c r="F450" i="4"/>
  <c r="D450" i="4"/>
  <c r="G450" i="4"/>
  <c r="C442" i="4"/>
  <c r="D442" i="4"/>
  <c r="F442" i="4"/>
  <c r="G442" i="4"/>
  <c r="C434" i="4"/>
  <c r="G434" i="4"/>
  <c r="D434" i="4"/>
  <c r="F434" i="4"/>
  <c r="C426" i="4"/>
  <c r="G426" i="4"/>
  <c r="F426" i="4"/>
  <c r="D426" i="4"/>
  <c r="C418" i="4"/>
  <c r="F418" i="4"/>
  <c r="D418" i="4"/>
  <c r="G418" i="4"/>
  <c r="D410" i="4"/>
  <c r="C410" i="4"/>
  <c r="G410" i="4"/>
  <c r="F410" i="4"/>
  <c r="D402" i="4"/>
  <c r="C402" i="4"/>
  <c r="G402" i="4"/>
  <c r="F402" i="4"/>
  <c r="D394" i="4"/>
  <c r="F394" i="4"/>
  <c r="G394" i="4"/>
  <c r="C394" i="4"/>
  <c r="D386" i="4"/>
  <c r="F386" i="4"/>
  <c r="C386" i="4"/>
  <c r="G386" i="4"/>
  <c r="D378" i="4"/>
  <c r="C378" i="4"/>
  <c r="G378" i="4"/>
  <c r="F378" i="4"/>
  <c r="D370" i="4"/>
  <c r="C370" i="4"/>
  <c r="F370" i="4"/>
  <c r="G370" i="4"/>
  <c r="D362" i="4"/>
  <c r="C362" i="4"/>
  <c r="F362" i="4"/>
  <c r="G362" i="4"/>
  <c r="D354" i="4"/>
  <c r="G354" i="4"/>
  <c r="F354" i="4"/>
  <c r="C354" i="4"/>
  <c r="D346" i="4"/>
  <c r="C346" i="4"/>
  <c r="F346" i="4"/>
  <c r="G346" i="4"/>
  <c r="D338" i="4"/>
  <c r="C338" i="4"/>
  <c r="G338" i="4"/>
  <c r="F338" i="4"/>
  <c r="D330" i="4"/>
  <c r="G330" i="4"/>
  <c r="C330" i="4"/>
  <c r="F330" i="4"/>
  <c r="D322" i="4"/>
  <c r="G322" i="4"/>
  <c r="F322" i="4"/>
  <c r="C322" i="4"/>
  <c r="D314" i="4"/>
  <c r="C314" i="4"/>
  <c r="F314" i="4"/>
  <c r="G314" i="4"/>
  <c r="D306" i="4"/>
  <c r="F306" i="4"/>
  <c r="G306" i="4"/>
  <c r="C306" i="4"/>
  <c r="D298" i="4"/>
  <c r="C298" i="4"/>
  <c r="F298" i="4"/>
  <c r="G298" i="4"/>
  <c r="D290" i="4"/>
  <c r="G290" i="4"/>
  <c r="C290" i="4"/>
  <c r="F290" i="4"/>
  <c r="D282" i="4"/>
  <c r="C282" i="4"/>
  <c r="F282" i="4"/>
  <c r="G282" i="4"/>
  <c r="D274" i="4"/>
  <c r="C274" i="4"/>
  <c r="F274" i="4"/>
  <c r="G274" i="4"/>
  <c r="D266" i="4"/>
  <c r="F266" i="4"/>
  <c r="G266" i="4"/>
  <c r="C266" i="4"/>
  <c r="D258" i="4"/>
  <c r="G258" i="4"/>
  <c r="C258" i="4"/>
  <c r="F258" i="4"/>
  <c r="D250" i="4"/>
  <c r="C250" i="4"/>
  <c r="F250" i="4"/>
  <c r="G250" i="4"/>
  <c r="D242" i="4"/>
  <c r="F242" i="4"/>
  <c r="G242" i="4"/>
  <c r="C242" i="4"/>
  <c r="D234" i="4"/>
  <c r="C234" i="4"/>
  <c r="F234" i="4"/>
  <c r="G234" i="4"/>
  <c r="D226" i="4"/>
  <c r="G226" i="4"/>
  <c r="F226" i="4"/>
  <c r="C226" i="4"/>
  <c r="D218" i="4"/>
  <c r="C218" i="4"/>
  <c r="F218" i="4"/>
  <c r="G218" i="4"/>
  <c r="D210" i="4"/>
  <c r="C210" i="4"/>
  <c r="F210" i="4"/>
  <c r="G210" i="4"/>
  <c r="D202" i="4"/>
  <c r="C202" i="4"/>
  <c r="F202" i="4"/>
  <c r="G202" i="4"/>
  <c r="D194" i="4"/>
  <c r="G194" i="4"/>
  <c r="C194" i="4"/>
  <c r="F194" i="4"/>
  <c r="G186" i="4"/>
  <c r="F186" i="4"/>
  <c r="C186" i="4"/>
  <c r="D186" i="4"/>
  <c r="G178" i="4"/>
  <c r="C178" i="4"/>
  <c r="F178" i="4"/>
  <c r="D178" i="4"/>
  <c r="F170" i="4"/>
  <c r="G170" i="4"/>
  <c r="C170" i="4"/>
  <c r="D170" i="4"/>
  <c r="F162" i="4"/>
  <c r="G162" i="4"/>
  <c r="C162" i="4"/>
  <c r="D162" i="4"/>
  <c r="F154" i="4"/>
  <c r="G154" i="4"/>
  <c r="C154" i="4"/>
  <c r="D154" i="4"/>
  <c r="F146" i="4"/>
  <c r="G146" i="4"/>
  <c r="C146" i="4"/>
  <c r="D146" i="4"/>
  <c r="G138" i="4"/>
  <c r="F138" i="4"/>
  <c r="C138" i="4"/>
  <c r="D138" i="4"/>
  <c r="G130" i="4"/>
  <c r="C130" i="4"/>
  <c r="D130" i="4"/>
  <c r="F130" i="4"/>
  <c r="G122" i="4"/>
  <c r="C122" i="4"/>
  <c r="D122" i="4"/>
  <c r="F122" i="4"/>
  <c r="G114" i="4"/>
  <c r="C114" i="4"/>
  <c r="D114" i="4"/>
  <c r="F114" i="4"/>
  <c r="G106" i="4"/>
  <c r="C106" i="4"/>
  <c r="D106" i="4"/>
  <c r="F106" i="4"/>
  <c r="G98" i="4"/>
  <c r="C98" i="4"/>
  <c r="D98" i="4"/>
  <c r="F98" i="4"/>
  <c r="G90" i="4"/>
  <c r="C90" i="4"/>
  <c r="D90" i="4"/>
  <c r="F90" i="4"/>
  <c r="G82" i="4"/>
  <c r="C82" i="4"/>
  <c r="D82" i="4"/>
  <c r="F82" i="4"/>
  <c r="G74" i="4"/>
  <c r="C74" i="4"/>
  <c r="F74" i="4"/>
  <c r="D74" i="4"/>
  <c r="G66" i="4"/>
  <c r="C66" i="4"/>
  <c r="F66" i="4"/>
  <c r="D66" i="4"/>
  <c r="G58" i="4"/>
  <c r="C58" i="4"/>
  <c r="D58" i="4"/>
  <c r="F58" i="4"/>
  <c r="G50" i="4"/>
  <c r="C50" i="4"/>
  <c r="D50" i="4"/>
  <c r="F50" i="4"/>
  <c r="G42" i="4"/>
  <c r="C42" i="4"/>
  <c r="D42" i="4"/>
  <c r="F42" i="4"/>
  <c r="G34" i="4"/>
  <c r="C34" i="4"/>
  <c r="D34" i="4"/>
  <c r="F34" i="4"/>
  <c r="G26" i="4"/>
  <c r="C26" i="4"/>
  <c r="D26" i="4"/>
  <c r="F26" i="4"/>
  <c r="G18" i="4"/>
  <c r="C18" i="4"/>
  <c r="D18" i="4"/>
  <c r="F18" i="4"/>
  <c r="F2334" i="4"/>
  <c r="D2328" i="4"/>
  <c r="C2309" i="4"/>
  <c r="F2302" i="4"/>
  <c r="D2296" i="4"/>
  <c r="C2277" i="4"/>
  <c r="F2270" i="4"/>
  <c r="D2264" i="4"/>
  <c r="C2245" i="4"/>
  <c r="F2238" i="4"/>
  <c r="D2232" i="4"/>
  <c r="C2213" i="4"/>
  <c r="F2206" i="4"/>
  <c r="D2200" i="4"/>
  <c r="C2181" i="4"/>
  <c r="F2174" i="4"/>
  <c r="D2168" i="4"/>
  <c r="F2142" i="4"/>
  <c r="D2136" i="4"/>
  <c r="C2117" i="4"/>
  <c r="F2110" i="4"/>
  <c r="D2104" i="4"/>
  <c r="F2078" i="4"/>
  <c r="C2053" i="4"/>
  <c r="F2046" i="4"/>
  <c r="D2040" i="4"/>
  <c r="F2014" i="4"/>
  <c r="D2008" i="4"/>
  <c r="G1982" i="4"/>
  <c r="C1970" i="4"/>
  <c r="F1963" i="4"/>
  <c r="D1957" i="4"/>
  <c r="G1950" i="4"/>
  <c r="F1931" i="4"/>
  <c r="F1899" i="4"/>
  <c r="G1886" i="4"/>
  <c r="C1874" i="4"/>
  <c r="F1867" i="4"/>
  <c r="D1861" i="4"/>
  <c r="G1854" i="4"/>
  <c r="C1823" i="4"/>
  <c r="D1816" i="4"/>
  <c r="G1806" i="4"/>
  <c r="F1790" i="4"/>
  <c r="D1781" i="4"/>
  <c r="G1771" i="4"/>
  <c r="C1765" i="4"/>
  <c r="F1755" i="4"/>
  <c r="D1746" i="4"/>
  <c r="F1720" i="4"/>
  <c r="D1688" i="4"/>
  <c r="G1678" i="4"/>
  <c r="F1662" i="4"/>
  <c r="D1653" i="4"/>
  <c r="G1643" i="4"/>
  <c r="C1637" i="4"/>
  <c r="F1603" i="4"/>
  <c r="C1591" i="4"/>
  <c r="D1556" i="4"/>
  <c r="C1517" i="4"/>
  <c r="G1502" i="4"/>
  <c r="F1445" i="4"/>
  <c r="G1403" i="4"/>
  <c r="G1387" i="4"/>
  <c r="D1362" i="4"/>
  <c r="C1316" i="4"/>
  <c r="F1262" i="4"/>
  <c r="F1243" i="4"/>
  <c r="C1190" i="4"/>
  <c r="F1170" i="4"/>
  <c r="G1138" i="4"/>
  <c r="C1102" i="4"/>
  <c r="G1069" i="4"/>
  <c r="G1026" i="4"/>
  <c r="C949" i="4"/>
  <c r="G879" i="4"/>
  <c r="D799" i="4"/>
  <c r="C728" i="4"/>
  <c r="C594" i="4"/>
  <c r="F2336" i="4"/>
  <c r="G2336" i="4"/>
  <c r="C2336" i="4"/>
  <c r="D2336" i="4"/>
  <c r="F2304" i="4"/>
  <c r="G2304" i="4"/>
  <c r="C2304" i="4"/>
  <c r="D2304" i="4"/>
  <c r="F2272" i="4"/>
  <c r="G2272" i="4"/>
  <c r="C2272" i="4"/>
  <c r="D2272" i="4"/>
  <c r="F2224" i="4"/>
  <c r="G2224" i="4"/>
  <c r="C2224" i="4"/>
  <c r="D2224" i="4"/>
  <c r="F2184" i="4"/>
  <c r="G2184" i="4"/>
  <c r="F2120" i="4"/>
  <c r="G2120" i="4"/>
  <c r="F2072" i="4"/>
  <c r="G2072" i="4"/>
  <c r="F2032" i="4"/>
  <c r="G2032" i="4"/>
  <c r="C2032" i="4"/>
  <c r="D2032" i="4"/>
  <c r="G1952" i="4"/>
  <c r="C1952" i="4"/>
  <c r="D1952" i="4"/>
  <c r="F1952" i="4"/>
  <c r="G1832" i="4"/>
  <c r="C1832" i="4"/>
  <c r="G1800" i="4"/>
  <c r="C1800" i="4"/>
  <c r="G1784" i="4"/>
  <c r="C1784" i="4"/>
  <c r="G1736" i="4"/>
  <c r="C1736" i="4"/>
  <c r="G1704" i="4"/>
  <c r="C1704" i="4"/>
  <c r="G1680" i="4"/>
  <c r="C1680" i="4"/>
  <c r="D1680" i="4"/>
  <c r="F1680" i="4"/>
  <c r="C1624" i="4"/>
  <c r="D1624" i="4"/>
  <c r="F1624" i="4"/>
  <c r="C1608" i="4"/>
  <c r="F1608" i="4"/>
  <c r="G1608" i="4"/>
  <c r="C1576" i="4"/>
  <c r="F1576" i="4"/>
  <c r="G1576" i="4"/>
  <c r="D1576" i="4"/>
  <c r="F1544" i="4"/>
  <c r="G1544" i="4"/>
  <c r="C1544" i="4"/>
  <c r="D1544" i="4"/>
  <c r="D1512" i="4"/>
  <c r="G1512" i="4"/>
  <c r="C1480" i="4"/>
  <c r="D1480" i="4"/>
  <c r="G1480" i="4"/>
  <c r="C1432" i="4"/>
  <c r="D1432" i="4"/>
  <c r="F1432" i="4"/>
  <c r="G1432" i="4"/>
  <c r="C1400" i="4"/>
  <c r="D1400" i="4"/>
  <c r="F1400" i="4"/>
  <c r="G1400" i="4"/>
  <c r="C1352" i="4"/>
  <c r="G1352" i="4"/>
  <c r="D1352" i="4"/>
  <c r="C1312" i="4"/>
  <c r="F1312" i="4"/>
  <c r="D1312" i="4"/>
  <c r="G1312" i="4"/>
  <c r="C1296" i="4"/>
  <c r="G1296" i="4"/>
  <c r="D1296" i="4"/>
  <c r="F1296" i="4"/>
  <c r="C1248" i="4"/>
  <c r="F1248" i="4"/>
  <c r="G1248" i="4"/>
  <c r="D1248" i="4"/>
  <c r="C1216" i="4"/>
  <c r="F1216" i="4"/>
  <c r="C1176" i="4"/>
  <c r="D1176" i="4"/>
  <c r="G1176" i="4"/>
  <c r="F1176" i="4"/>
  <c r="C1144" i="4"/>
  <c r="D1144" i="4"/>
  <c r="F1144" i="4"/>
  <c r="G1144" i="4"/>
  <c r="C1104" i="4"/>
  <c r="D1104" i="4"/>
  <c r="F1104" i="4"/>
  <c r="G1104" i="4"/>
  <c r="C1064" i="4"/>
  <c r="F1064" i="4"/>
  <c r="G1064" i="4"/>
  <c r="D1064" i="4"/>
  <c r="C1024" i="4"/>
  <c r="D1024" i="4"/>
  <c r="F1024" i="4"/>
  <c r="G1024" i="4"/>
  <c r="G992" i="4"/>
  <c r="C992" i="4"/>
  <c r="D992" i="4"/>
  <c r="F992" i="4"/>
  <c r="F928" i="4"/>
  <c r="G928" i="4"/>
  <c r="C928" i="4"/>
  <c r="D928" i="4"/>
  <c r="F896" i="4"/>
  <c r="G896" i="4"/>
  <c r="D896" i="4"/>
  <c r="C896" i="4"/>
  <c r="F848" i="4"/>
  <c r="G848" i="4"/>
  <c r="C848" i="4"/>
  <c r="D848" i="4"/>
  <c r="D816" i="4"/>
  <c r="F816" i="4"/>
  <c r="C816" i="4"/>
  <c r="G816" i="4"/>
  <c r="C784" i="4"/>
  <c r="F784" i="4"/>
  <c r="G784" i="4"/>
  <c r="D784" i="4"/>
  <c r="F768" i="4"/>
  <c r="G768" i="4"/>
  <c r="C768" i="4"/>
  <c r="D768" i="4"/>
  <c r="F720" i="4"/>
  <c r="G720" i="4"/>
  <c r="C720" i="4"/>
  <c r="D720" i="4"/>
  <c r="F696" i="4"/>
  <c r="G696" i="4"/>
  <c r="D696" i="4"/>
  <c r="C696" i="4"/>
  <c r="G656" i="4"/>
  <c r="F656" i="4"/>
  <c r="C656" i="4"/>
  <c r="D656" i="4"/>
  <c r="C608" i="4"/>
  <c r="D608" i="4"/>
  <c r="F608" i="4"/>
  <c r="G608" i="4"/>
  <c r="F568" i="4"/>
  <c r="G568" i="4"/>
  <c r="C568" i="4"/>
  <c r="D568" i="4"/>
  <c r="C544" i="4"/>
  <c r="D544" i="4"/>
  <c r="G544" i="4"/>
  <c r="G496" i="4"/>
  <c r="D496" i="4"/>
  <c r="C496" i="4"/>
  <c r="F496" i="4"/>
  <c r="D456" i="4"/>
  <c r="G456" i="4"/>
  <c r="C456" i="4"/>
  <c r="F456" i="4"/>
  <c r="D424" i="4"/>
  <c r="G424" i="4"/>
  <c r="C424" i="4"/>
  <c r="F424" i="4"/>
  <c r="F392" i="4"/>
  <c r="G392" i="4"/>
  <c r="C392" i="4"/>
  <c r="D392" i="4"/>
  <c r="F360" i="4"/>
  <c r="G360" i="4"/>
  <c r="D360" i="4"/>
  <c r="C360" i="4"/>
  <c r="F320" i="4"/>
  <c r="G320" i="4"/>
  <c r="D320" i="4"/>
  <c r="C320" i="4"/>
  <c r="F288" i="4"/>
  <c r="G288" i="4"/>
  <c r="C288" i="4"/>
  <c r="D288" i="4"/>
  <c r="F248" i="4"/>
  <c r="G248" i="4"/>
  <c r="C248" i="4"/>
  <c r="D248" i="4"/>
  <c r="F200" i="4"/>
  <c r="G200" i="4"/>
  <c r="C200" i="4"/>
  <c r="D200" i="4"/>
  <c r="C152" i="4"/>
  <c r="F152" i="4"/>
  <c r="G152" i="4"/>
  <c r="D152" i="4"/>
  <c r="C128" i="4"/>
  <c r="D128" i="4"/>
  <c r="F128" i="4"/>
  <c r="G128" i="4"/>
  <c r="C80" i="4"/>
  <c r="D80" i="4"/>
  <c r="F80" i="4"/>
  <c r="G80" i="4"/>
  <c r="C40" i="4"/>
  <c r="D40" i="4"/>
  <c r="F40" i="4"/>
  <c r="G40" i="4"/>
  <c r="F1752" i="4"/>
  <c r="G416" i="4"/>
  <c r="C2327" i="4"/>
  <c r="D2327" i="4"/>
  <c r="F2327" i="4"/>
  <c r="C2271" i="4"/>
  <c r="D2271" i="4"/>
  <c r="F2271" i="4"/>
  <c r="G2271" i="4"/>
  <c r="C2231" i="4"/>
  <c r="D2231" i="4"/>
  <c r="F2231" i="4"/>
  <c r="C2191" i="4"/>
  <c r="D2191" i="4"/>
  <c r="F2191" i="4"/>
  <c r="G2191" i="4"/>
  <c r="C2151" i="4"/>
  <c r="D2151" i="4"/>
  <c r="F2151" i="4"/>
  <c r="C2119" i="4"/>
  <c r="D2119" i="4"/>
  <c r="F2119" i="4"/>
  <c r="C2079" i="4"/>
  <c r="D2079" i="4"/>
  <c r="F2079" i="4"/>
  <c r="G2079" i="4"/>
  <c r="C2047" i="4"/>
  <c r="D2047" i="4"/>
  <c r="F2047" i="4"/>
  <c r="G2047" i="4"/>
  <c r="C2015" i="4"/>
  <c r="D2015" i="4"/>
  <c r="F2015" i="4"/>
  <c r="G2015" i="4"/>
  <c r="D1975" i="4"/>
  <c r="F1975" i="4"/>
  <c r="G1975" i="4"/>
  <c r="C1975" i="4"/>
  <c r="D1943" i="4"/>
  <c r="F1943" i="4"/>
  <c r="G1943" i="4"/>
  <c r="C1943" i="4"/>
  <c r="D1895" i="4"/>
  <c r="F1895" i="4"/>
  <c r="G1895" i="4"/>
  <c r="C1895" i="4"/>
  <c r="D1855" i="4"/>
  <c r="F1855" i="4"/>
  <c r="G1855" i="4"/>
  <c r="D1815" i="4"/>
  <c r="F1815" i="4"/>
  <c r="G1815" i="4"/>
  <c r="C1815" i="4"/>
  <c r="D1783" i="4"/>
  <c r="F1783" i="4"/>
  <c r="G1783" i="4"/>
  <c r="C1783" i="4"/>
  <c r="D1759" i="4"/>
  <c r="F1759" i="4"/>
  <c r="G1759" i="4"/>
  <c r="D1735" i="4"/>
  <c r="F1735" i="4"/>
  <c r="G1735" i="4"/>
  <c r="C1735" i="4"/>
  <c r="D1719" i="4"/>
  <c r="F1719" i="4"/>
  <c r="G1719" i="4"/>
  <c r="C1719" i="4"/>
  <c r="D1695" i="4"/>
  <c r="F1695" i="4"/>
  <c r="G1695" i="4"/>
  <c r="D1647" i="4"/>
  <c r="F1647" i="4"/>
  <c r="G1647" i="4"/>
  <c r="G1543" i="4"/>
  <c r="D1543" i="4"/>
  <c r="C1543" i="4"/>
  <c r="F1543" i="4"/>
  <c r="G1495" i="4"/>
  <c r="C1495" i="4"/>
  <c r="D1495" i="4"/>
  <c r="F1495" i="4"/>
  <c r="G1455" i="4"/>
  <c r="D1455" i="4"/>
  <c r="F1455" i="4"/>
  <c r="C1455" i="4"/>
  <c r="G1407" i="4"/>
  <c r="F1407" i="4"/>
  <c r="C1407" i="4"/>
  <c r="D1407" i="4"/>
  <c r="G1351" i="4"/>
  <c r="C1351" i="4"/>
  <c r="D1351" i="4"/>
  <c r="F1351" i="4"/>
  <c r="G1319" i="4"/>
  <c r="C1319" i="4"/>
  <c r="F1319" i="4"/>
  <c r="D1319" i="4"/>
  <c r="G1271" i="4"/>
  <c r="F1271" i="4"/>
  <c r="D1271" i="4"/>
  <c r="G1231" i="4"/>
  <c r="D1231" i="4"/>
  <c r="F1231" i="4"/>
  <c r="C1231" i="4"/>
  <c r="G1191" i="4"/>
  <c r="C1191" i="4"/>
  <c r="F1191" i="4"/>
  <c r="D1191" i="4"/>
  <c r="G1143" i="4"/>
  <c r="F1143" i="4"/>
  <c r="D1143" i="4"/>
  <c r="C1143" i="4"/>
  <c r="G1111" i="4"/>
  <c r="F1111" i="4"/>
  <c r="C1111" i="4"/>
  <c r="D1111" i="4"/>
  <c r="G1071" i="4"/>
  <c r="C1071" i="4"/>
  <c r="D1071" i="4"/>
  <c r="F1071" i="4"/>
  <c r="G1023" i="4"/>
  <c r="C1023" i="4"/>
  <c r="D1023" i="4"/>
  <c r="F1023" i="4"/>
  <c r="D967" i="4"/>
  <c r="G967" i="4"/>
  <c r="F967" i="4"/>
  <c r="C935" i="4"/>
  <c r="D935" i="4"/>
  <c r="F935" i="4"/>
  <c r="G935" i="4"/>
  <c r="C887" i="4"/>
  <c r="D887" i="4"/>
  <c r="F887" i="4"/>
  <c r="G887" i="4"/>
  <c r="C847" i="4"/>
  <c r="D847" i="4"/>
  <c r="F847" i="4"/>
  <c r="G847" i="4"/>
  <c r="F815" i="4"/>
  <c r="D815" i="4"/>
  <c r="G815" i="4"/>
  <c r="C815" i="4"/>
  <c r="C767" i="4"/>
  <c r="D767" i="4"/>
  <c r="F767" i="4"/>
  <c r="G767" i="4"/>
  <c r="G735" i="4"/>
  <c r="C735" i="4"/>
  <c r="F735" i="4"/>
  <c r="D735" i="4"/>
  <c r="F695" i="4"/>
  <c r="D695" i="4"/>
  <c r="G695" i="4"/>
  <c r="F671" i="4"/>
  <c r="C671" i="4"/>
  <c r="D671" i="4"/>
  <c r="G671" i="4"/>
  <c r="F623" i="4"/>
  <c r="C623" i="4"/>
  <c r="D623" i="4"/>
  <c r="G623" i="4"/>
  <c r="F583" i="4"/>
  <c r="C583" i="4"/>
  <c r="D583" i="4"/>
  <c r="G583" i="4"/>
  <c r="F543" i="4"/>
  <c r="C543" i="4"/>
  <c r="D543" i="4"/>
  <c r="G543" i="4"/>
  <c r="F519" i="4"/>
  <c r="C519" i="4"/>
  <c r="D519" i="4"/>
  <c r="G519" i="4"/>
  <c r="F479" i="4"/>
  <c r="D479" i="4"/>
  <c r="G479" i="4"/>
  <c r="C479" i="4"/>
  <c r="D431" i="4"/>
  <c r="F431" i="4"/>
  <c r="G431" i="4"/>
  <c r="C431" i="4"/>
  <c r="C391" i="4"/>
  <c r="D391" i="4"/>
  <c r="F391" i="4"/>
  <c r="G391" i="4"/>
  <c r="C359" i="4"/>
  <c r="D359" i="4"/>
  <c r="F359" i="4"/>
  <c r="G359" i="4"/>
  <c r="C319" i="4"/>
  <c r="D319" i="4"/>
  <c r="F319" i="4"/>
  <c r="G319" i="4"/>
  <c r="C271" i="4"/>
  <c r="D271" i="4"/>
  <c r="F271" i="4"/>
  <c r="G271" i="4"/>
  <c r="C223" i="4"/>
  <c r="D223" i="4"/>
  <c r="G223" i="4"/>
  <c r="F223" i="4"/>
  <c r="F183" i="4"/>
  <c r="G183" i="4"/>
  <c r="C183" i="4"/>
  <c r="D183" i="4"/>
  <c r="F143" i="4"/>
  <c r="G143" i="4"/>
  <c r="C143" i="4"/>
  <c r="D143" i="4"/>
  <c r="F111" i="4"/>
  <c r="G111" i="4"/>
  <c r="C111" i="4"/>
  <c r="D111" i="4"/>
  <c r="F71" i="4"/>
  <c r="G71" i="4"/>
  <c r="C71" i="4"/>
  <c r="D71" i="4"/>
  <c r="F55" i="4"/>
  <c r="G55" i="4"/>
  <c r="C55" i="4"/>
  <c r="D55" i="4"/>
  <c r="F23" i="4"/>
  <c r="G23" i="4"/>
  <c r="D23" i="4"/>
  <c r="C23" i="4"/>
  <c r="C775" i="4"/>
  <c r="C2294" i="4"/>
  <c r="D2294" i="4"/>
  <c r="F2294" i="4"/>
  <c r="G2294" i="4"/>
  <c r="C2214" i="4"/>
  <c r="D2214" i="4"/>
  <c r="F2214" i="4"/>
  <c r="G2214" i="4"/>
  <c r="C2134" i="4"/>
  <c r="D2134" i="4"/>
  <c r="F2134" i="4"/>
  <c r="G2134" i="4"/>
  <c r="C2102" i="4"/>
  <c r="D2102" i="4"/>
  <c r="F2102" i="4"/>
  <c r="G2102" i="4"/>
  <c r="C1958" i="4"/>
  <c r="D1958" i="4"/>
  <c r="F1958" i="4"/>
  <c r="G1958" i="4"/>
  <c r="C1918" i="4"/>
  <c r="D1918" i="4"/>
  <c r="C1878" i="4"/>
  <c r="D1878" i="4"/>
  <c r="F1878" i="4"/>
  <c r="G1878" i="4"/>
  <c r="C1846" i="4"/>
  <c r="D1846" i="4"/>
  <c r="F1846" i="4"/>
  <c r="G1846" i="4"/>
  <c r="C1814" i="4"/>
  <c r="D1814" i="4"/>
  <c r="F1814" i="4"/>
  <c r="G1814" i="4"/>
  <c r="C1774" i="4"/>
  <c r="D1774" i="4"/>
  <c r="C1742" i="4"/>
  <c r="D1742" i="4"/>
  <c r="C1702" i="4"/>
  <c r="D1702" i="4"/>
  <c r="F1702" i="4"/>
  <c r="G1702" i="4"/>
  <c r="C1670" i="4"/>
  <c r="D1670" i="4"/>
  <c r="F1670" i="4"/>
  <c r="G1670" i="4"/>
  <c r="C1622" i="4"/>
  <c r="D1622" i="4"/>
  <c r="F1622" i="4"/>
  <c r="G1622" i="4"/>
  <c r="C1574" i="4"/>
  <c r="F1574" i="4"/>
  <c r="G1574" i="4"/>
  <c r="D1542" i="4"/>
  <c r="G1542" i="4"/>
  <c r="C1542" i="4"/>
  <c r="F1542" i="4"/>
  <c r="D1510" i="4"/>
  <c r="F1510" i="4"/>
  <c r="G1510" i="4"/>
  <c r="C1510" i="4"/>
  <c r="D1470" i="4"/>
  <c r="C1470" i="4"/>
  <c r="F1470" i="4"/>
  <c r="G1470" i="4"/>
  <c r="D1438" i="4"/>
  <c r="C1438" i="4"/>
  <c r="F1438" i="4"/>
  <c r="G1438" i="4"/>
  <c r="D1406" i="4"/>
  <c r="C1406" i="4"/>
  <c r="F1406" i="4"/>
  <c r="G1406" i="4"/>
  <c r="D1358" i="4"/>
  <c r="G1358" i="4"/>
  <c r="C1358" i="4"/>
  <c r="F1358" i="4"/>
  <c r="D1326" i="4"/>
  <c r="F1326" i="4"/>
  <c r="D1294" i="4"/>
  <c r="C1294" i="4"/>
  <c r="F1294" i="4"/>
  <c r="G1294" i="4"/>
  <c r="D1254" i="4"/>
  <c r="G1254" i="4"/>
  <c r="C1254" i="4"/>
  <c r="F1254" i="4"/>
  <c r="D1198" i="4"/>
  <c r="F1198" i="4"/>
  <c r="D1166" i="4"/>
  <c r="C1166" i="4"/>
  <c r="F1166" i="4"/>
  <c r="G1166" i="4"/>
  <c r="D1110" i="4"/>
  <c r="F1110" i="4"/>
  <c r="C1110" i="4"/>
  <c r="G1110" i="4"/>
  <c r="D1078" i="4"/>
  <c r="C1078" i="4"/>
  <c r="F1078" i="4"/>
  <c r="G1078" i="4"/>
  <c r="D1022" i="4"/>
  <c r="C1022" i="4"/>
  <c r="F1022" i="4"/>
  <c r="G1022" i="4"/>
  <c r="F982" i="4"/>
  <c r="C982" i="4"/>
  <c r="D982" i="4"/>
  <c r="G982" i="4"/>
  <c r="F950" i="4"/>
  <c r="G950" i="4"/>
  <c r="D950" i="4"/>
  <c r="D902" i="4"/>
  <c r="C902" i="4"/>
  <c r="F902" i="4"/>
  <c r="G902" i="4"/>
  <c r="C846" i="4"/>
  <c r="D846" i="4"/>
  <c r="G846" i="4"/>
  <c r="F846" i="4"/>
  <c r="C806" i="4"/>
  <c r="G806" i="4"/>
  <c r="D806" i="4"/>
  <c r="F806" i="4"/>
  <c r="D782" i="4"/>
  <c r="G782" i="4"/>
  <c r="C782" i="4"/>
  <c r="F782" i="4"/>
  <c r="G742" i="4"/>
  <c r="C742" i="4"/>
  <c r="D742" i="4"/>
  <c r="F742" i="4"/>
  <c r="C702" i="4"/>
  <c r="D702" i="4"/>
  <c r="F702" i="4"/>
  <c r="G702" i="4"/>
  <c r="C646" i="4"/>
  <c r="F646" i="4"/>
  <c r="D646" i="4"/>
  <c r="G646" i="4"/>
  <c r="C614" i="4"/>
  <c r="F614" i="4"/>
  <c r="D614" i="4"/>
  <c r="G614" i="4"/>
  <c r="C574" i="4"/>
  <c r="D574" i="4"/>
  <c r="F574" i="4"/>
  <c r="G574" i="4"/>
  <c r="C542" i="4"/>
  <c r="D542" i="4"/>
  <c r="G542" i="4"/>
  <c r="F542" i="4"/>
  <c r="C494" i="4"/>
  <c r="G494" i="4"/>
  <c r="F494" i="4"/>
  <c r="D494" i="4"/>
  <c r="F454" i="4"/>
  <c r="G454" i="4"/>
  <c r="C454" i="4"/>
  <c r="D454" i="4"/>
  <c r="F422" i="4"/>
  <c r="G422" i="4"/>
  <c r="C422" i="4"/>
  <c r="D422" i="4"/>
  <c r="G390" i="4"/>
  <c r="C390" i="4"/>
  <c r="D390" i="4"/>
  <c r="F390" i="4"/>
  <c r="C342" i="4"/>
  <c r="D342" i="4"/>
  <c r="F342" i="4"/>
  <c r="G342" i="4"/>
  <c r="C310" i="4"/>
  <c r="D310" i="4"/>
  <c r="G310" i="4"/>
  <c r="F310" i="4"/>
  <c r="C270" i="4"/>
  <c r="F270" i="4"/>
  <c r="G270" i="4"/>
  <c r="D270" i="4"/>
  <c r="F222" i="4"/>
  <c r="D222" i="4"/>
  <c r="G222" i="4"/>
  <c r="C222" i="4"/>
  <c r="C182" i="4"/>
  <c r="D182" i="4"/>
  <c r="F182" i="4"/>
  <c r="G182" i="4"/>
  <c r="C142" i="4"/>
  <c r="D142" i="4"/>
  <c r="G142" i="4"/>
  <c r="F142" i="4"/>
  <c r="C110" i="4"/>
  <c r="D110" i="4"/>
  <c r="G110" i="4"/>
  <c r="F110" i="4"/>
  <c r="C70" i="4"/>
  <c r="D70" i="4"/>
  <c r="G70" i="4"/>
  <c r="F70" i="4"/>
  <c r="C38" i="4"/>
  <c r="D38" i="4"/>
  <c r="G38" i="4"/>
  <c r="F38" i="4"/>
  <c r="D2280" i="4"/>
  <c r="D2120" i="4"/>
  <c r="F2094" i="4"/>
  <c r="F2030" i="4"/>
  <c r="D2024" i="4"/>
  <c r="F1998" i="4"/>
  <c r="G1966" i="4"/>
  <c r="G1934" i="4"/>
  <c r="C1759" i="4"/>
  <c r="D1752" i="4"/>
  <c r="G1742" i="4"/>
  <c r="F1726" i="4"/>
  <c r="C1551" i="4"/>
  <c r="F1536" i="4"/>
  <c r="C1512" i="4"/>
  <c r="F1480" i="4"/>
  <c r="G1152" i="4"/>
  <c r="F7" i="4"/>
  <c r="G7" i="4"/>
  <c r="D7" i="4"/>
  <c r="C7" i="4"/>
  <c r="F2301" i="4"/>
  <c r="G2301" i="4"/>
  <c r="C2301" i="4"/>
  <c r="D2301" i="4"/>
  <c r="F2253" i="4"/>
  <c r="G2253" i="4"/>
  <c r="C2253" i="4"/>
  <c r="D2253" i="4"/>
  <c r="F2221" i="4"/>
  <c r="G2221" i="4"/>
  <c r="C2221" i="4"/>
  <c r="D2221" i="4"/>
  <c r="F2189" i="4"/>
  <c r="G2189" i="4"/>
  <c r="C2189" i="4"/>
  <c r="D2189" i="4"/>
  <c r="F2149" i="4"/>
  <c r="G2149" i="4"/>
  <c r="F2125" i="4"/>
  <c r="G2125" i="4"/>
  <c r="C2125" i="4"/>
  <c r="D2125" i="4"/>
  <c r="F2085" i="4"/>
  <c r="G2085" i="4"/>
  <c r="F2077" i="4"/>
  <c r="G2077" i="4"/>
  <c r="C2077" i="4"/>
  <c r="D2077" i="4"/>
  <c r="F2021" i="4"/>
  <c r="G2021" i="4"/>
  <c r="F1989" i="4"/>
  <c r="G1989" i="4"/>
  <c r="F1965" i="4"/>
  <c r="G1965" i="4"/>
  <c r="C1965" i="4"/>
  <c r="D1965" i="4"/>
  <c r="F1925" i="4"/>
  <c r="G1925" i="4"/>
  <c r="F1893" i="4"/>
  <c r="G1893" i="4"/>
  <c r="F1869" i="4"/>
  <c r="G1869" i="4"/>
  <c r="C1869" i="4"/>
  <c r="D1869" i="4"/>
  <c r="F1837" i="4"/>
  <c r="G1837" i="4"/>
  <c r="C1837" i="4"/>
  <c r="D1837" i="4"/>
  <c r="F1813" i="4"/>
  <c r="G1813" i="4"/>
  <c r="F1773" i="4"/>
  <c r="G1773" i="4"/>
  <c r="C1773" i="4"/>
  <c r="D1773" i="4"/>
  <c r="F1741" i="4"/>
  <c r="G1741" i="4"/>
  <c r="C1741" i="4"/>
  <c r="D1741" i="4"/>
  <c r="F1693" i="4"/>
  <c r="G1693" i="4"/>
  <c r="C1693" i="4"/>
  <c r="D1693" i="4"/>
  <c r="F1645" i="4"/>
  <c r="G1645" i="4"/>
  <c r="C1645" i="4"/>
  <c r="D1645" i="4"/>
  <c r="F1621" i="4"/>
  <c r="G1621" i="4"/>
  <c r="C1581" i="4"/>
  <c r="D1581" i="4"/>
  <c r="F1581" i="4"/>
  <c r="G1581" i="4"/>
  <c r="C1541" i="4"/>
  <c r="F1533" i="4"/>
  <c r="C1533" i="4"/>
  <c r="D1533" i="4"/>
  <c r="G1533" i="4"/>
  <c r="C1493" i="4"/>
  <c r="D1493" i="4"/>
  <c r="F1493" i="4"/>
  <c r="G1493" i="4"/>
  <c r="G1453" i="4"/>
  <c r="C1453" i="4"/>
  <c r="D1453" i="4"/>
  <c r="F1453" i="4"/>
  <c r="F1429" i="4"/>
  <c r="G1429" i="4"/>
  <c r="C1429" i="4"/>
  <c r="D1429" i="4"/>
  <c r="F1397" i="4"/>
  <c r="G1397" i="4"/>
  <c r="C1397" i="4"/>
  <c r="D1397" i="4"/>
  <c r="F1365" i="4"/>
  <c r="G1365" i="4"/>
  <c r="D1365" i="4"/>
  <c r="C1365" i="4"/>
  <c r="F1333" i="4"/>
  <c r="G1333" i="4"/>
  <c r="C1333" i="4"/>
  <c r="D1333" i="4"/>
  <c r="C1309" i="4"/>
  <c r="D1309" i="4"/>
  <c r="F1309" i="4"/>
  <c r="G1309" i="4"/>
  <c r="D1261" i="4"/>
  <c r="C1261" i="4"/>
  <c r="F1261" i="4"/>
  <c r="D1229" i="4"/>
  <c r="C1229" i="4"/>
  <c r="G1229" i="4"/>
  <c r="F1229" i="4"/>
  <c r="D1197" i="4"/>
  <c r="F1197" i="4"/>
  <c r="G1197" i="4"/>
  <c r="C1197" i="4"/>
  <c r="F1173" i="4"/>
  <c r="G1173" i="4"/>
  <c r="C1173" i="4"/>
  <c r="D1173" i="4"/>
  <c r="D1133" i="4"/>
  <c r="C1133" i="4"/>
  <c r="F1133" i="4"/>
  <c r="G1133" i="4"/>
  <c r="C1093" i="4"/>
  <c r="D1093" i="4"/>
  <c r="G1093" i="4"/>
  <c r="F1093" i="4"/>
  <c r="G1053" i="4"/>
  <c r="D1053" i="4"/>
  <c r="C1053" i="4"/>
  <c r="G1021" i="4"/>
  <c r="D1021" i="4"/>
  <c r="F1021" i="4"/>
  <c r="C1021" i="4"/>
  <c r="F981" i="4"/>
  <c r="G981" i="4"/>
  <c r="F941" i="4"/>
  <c r="C941" i="4"/>
  <c r="D941" i="4"/>
  <c r="G941" i="4"/>
  <c r="F901" i="4"/>
  <c r="D901" i="4"/>
  <c r="C901" i="4"/>
  <c r="G901" i="4"/>
  <c r="F869" i="4"/>
  <c r="D869" i="4"/>
  <c r="G869" i="4"/>
  <c r="C869" i="4"/>
  <c r="F837" i="4"/>
  <c r="D837" i="4"/>
  <c r="C837" i="4"/>
  <c r="G837" i="4"/>
  <c r="G797" i="4"/>
  <c r="C797" i="4"/>
  <c r="F797" i="4"/>
  <c r="G757" i="4"/>
  <c r="F757" i="4"/>
  <c r="C757" i="4"/>
  <c r="D757" i="4"/>
  <c r="G741" i="4"/>
  <c r="D741" i="4"/>
  <c r="C741" i="4"/>
  <c r="F741" i="4"/>
  <c r="G709" i="4"/>
  <c r="C709" i="4"/>
  <c r="F709" i="4"/>
  <c r="D709" i="4"/>
  <c r="G669" i="4"/>
  <c r="F669" i="4"/>
  <c r="C669" i="4"/>
  <c r="D669" i="4"/>
  <c r="G653" i="4"/>
  <c r="C653" i="4"/>
  <c r="F653" i="4"/>
  <c r="D653" i="4"/>
  <c r="G605" i="4"/>
  <c r="F605" i="4"/>
  <c r="C605" i="4"/>
  <c r="D605" i="4"/>
  <c r="G565" i="4"/>
  <c r="D565" i="4"/>
  <c r="F565" i="4"/>
  <c r="C565" i="4"/>
  <c r="G533" i="4"/>
  <c r="D533" i="4"/>
  <c r="C533" i="4"/>
  <c r="F533" i="4"/>
  <c r="G493" i="4"/>
  <c r="C493" i="4"/>
  <c r="D493" i="4"/>
  <c r="F493" i="4"/>
  <c r="C461" i="4"/>
  <c r="D461" i="4"/>
  <c r="F461" i="4"/>
  <c r="G461" i="4"/>
  <c r="C429" i="4"/>
  <c r="D429" i="4"/>
  <c r="G429" i="4"/>
  <c r="F429" i="4"/>
  <c r="F405" i="4"/>
  <c r="G405" i="4"/>
  <c r="C405" i="4"/>
  <c r="D405" i="4"/>
  <c r="F373" i="4"/>
  <c r="C373" i="4"/>
  <c r="G373" i="4"/>
  <c r="D373" i="4"/>
  <c r="F341" i="4"/>
  <c r="C341" i="4"/>
  <c r="F293" i="4"/>
  <c r="C293" i="4"/>
  <c r="D293" i="4"/>
  <c r="G293" i="4"/>
  <c r="F253" i="4"/>
  <c r="C253" i="4"/>
  <c r="D253" i="4"/>
  <c r="G253" i="4"/>
  <c r="F213" i="4"/>
  <c r="D213" i="4"/>
  <c r="G213" i="4"/>
  <c r="C213" i="4"/>
  <c r="G157" i="4"/>
  <c r="D157" i="4"/>
  <c r="F157" i="4"/>
  <c r="C157" i="4"/>
  <c r="D117" i="4"/>
  <c r="F117" i="4"/>
  <c r="G117" i="4"/>
  <c r="C117" i="4"/>
  <c r="D77" i="4"/>
  <c r="C77" i="4"/>
  <c r="F77" i="4"/>
  <c r="G77" i="4"/>
  <c r="D53" i="4"/>
  <c r="G53" i="4"/>
  <c r="C53" i="4"/>
  <c r="F53" i="4"/>
  <c r="C2332" i="4"/>
  <c r="D2332" i="4"/>
  <c r="F2332" i="4"/>
  <c r="G2332" i="4"/>
  <c r="C2300" i="4"/>
  <c r="D2300" i="4"/>
  <c r="F2300" i="4"/>
  <c r="G2300" i="4"/>
  <c r="C2268" i="4"/>
  <c r="D2268" i="4"/>
  <c r="F2268" i="4"/>
  <c r="G2268" i="4"/>
  <c r="C2260" i="4"/>
  <c r="D2260" i="4"/>
  <c r="C2236" i="4"/>
  <c r="D2236" i="4"/>
  <c r="F2236" i="4"/>
  <c r="G2236" i="4"/>
  <c r="C2212" i="4"/>
  <c r="D2212" i="4"/>
  <c r="C2180" i="4"/>
  <c r="D2180" i="4"/>
  <c r="C2172" i="4"/>
  <c r="D2172" i="4"/>
  <c r="F2172" i="4"/>
  <c r="G2172" i="4"/>
  <c r="C2148" i="4"/>
  <c r="D2148" i="4"/>
  <c r="C2124" i="4"/>
  <c r="D2124" i="4"/>
  <c r="F2124" i="4"/>
  <c r="G2124" i="4"/>
  <c r="C2100" i="4"/>
  <c r="D2100" i="4"/>
  <c r="C2068" i="4"/>
  <c r="D2068" i="4"/>
  <c r="C2036" i="4"/>
  <c r="D2036" i="4"/>
  <c r="C1996" i="4"/>
  <c r="D1996" i="4"/>
  <c r="F1996" i="4"/>
  <c r="G1996" i="4"/>
  <c r="C1972" i="4"/>
  <c r="D1972" i="4"/>
  <c r="F1972" i="4"/>
  <c r="C1948" i="4"/>
  <c r="D1948" i="4"/>
  <c r="F1948" i="4"/>
  <c r="G1948" i="4"/>
  <c r="C1932" i="4"/>
  <c r="D1932" i="4"/>
  <c r="F1932" i="4"/>
  <c r="G1932" i="4"/>
  <c r="C1900" i="4"/>
  <c r="D1900" i="4"/>
  <c r="F1900" i="4"/>
  <c r="G1900" i="4"/>
  <c r="C1868" i="4"/>
  <c r="D1868" i="4"/>
  <c r="F1868" i="4"/>
  <c r="G1868" i="4"/>
  <c r="C1836" i="4"/>
  <c r="D1836" i="4"/>
  <c r="F1836" i="4"/>
  <c r="G1836" i="4"/>
  <c r="C1812" i="4"/>
  <c r="D1812" i="4"/>
  <c r="F1812" i="4"/>
  <c r="G1812" i="4"/>
  <c r="C1788" i="4"/>
  <c r="D1788" i="4"/>
  <c r="F1788" i="4"/>
  <c r="G1788" i="4"/>
  <c r="C1764" i="4"/>
  <c r="D1764" i="4"/>
  <c r="F1764" i="4"/>
  <c r="G1764" i="4"/>
  <c r="C1740" i="4"/>
  <c r="D1740" i="4"/>
  <c r="F1740" i="4"/>
  <c r="G1740" i="4"/>
  <c r="C1708" i="4"/>
  <c r="D1708" i="4"/>
  <c r="F1708" i="4"/>
  <c r="G1708" i="4"/>
  <c r="C1684" i="4"/>
  <c r="D1684" i="4"/>
  <c r="F1684" i="4"/>
  <c r="G1684" i="4"/>
  <c r="C1652" i="4"/>
  <c r="D1652" i="4"/>
  <c r="F1652" i="4"/>
  <c r="G1652" i="4"/>
  <c r="G1628" i="4"/>
  <c r="C1628" i="4"/>
  <c r="D1628" i="4"/>
  <c r="F1628" i="4"/>
  <c r="G1612" i="4"/>
  <c r="G1580" i="4"/>
  <c r="C1580" i="4"/>
  <c r="D1580" i="4"/>
  <c r="F1580" i="4"/>
  <c r="G1564" i="4"/>
  <c r="C1564" i="4"/>
  <c r="D1564" i="4"/>
  <c r="F1564" i="4"/>
  <c r="F1532" i="4"/>
  <c r="D1532" i="4"/>
  <c r="G1532" i="4"/>
  <c r="F1508" i="4"/>
  <c r="C1508" i="4"/>
  <c r="D1508" i="4"/>
  <c r="G1508" i="4"/>
  <c r="F1484" i="4"/>
  <c r="G1484" i="4"/>
  <c r="D1484" i="4"/>
  <c r="C1484" i="4"/>
  <c r="F1460" i="4"/>
  <c r="G1460" i="4"/>
  <c r="D1460" i="4"/>
  <c r="C1460" i="4"/>
  <c r="F1444" i="4"/>
  <c r="G1444" i="4"/>
  <c r="C1444" i="4"/>
  <c r="D1444" i="4"/>
  <c r="F1412" i="4"/>
  <c r="G1412" i="4"/>
  <c r="C1412" i="4"/>
  <c r="D1412" i="4"/>
  <c r="F1396" i="4"/>
  <c r="G1396" i="4"/>
  <c r="F1364" i="4"/>
  <c r="G1364" i="4"/>
  <c r="C1364" i="4"/>
  <c r="D1364" i="4"/>
  <c r="F1348" i="4"/>
  <c r="G1348" i="4"/>
  <c r="C1348" i="4"/>
  <c r="D1348" i="4"/>
  <c r="F1332" i="4"/>
  <c r="G1332" i="4"/>
  <c r="D1332" i="4"/>
  <c r="C1332" i="4"/>
  <c r="F1260" i="4"/>
  <c r="G1260" i="4"/>
  <c r="C1260" i="4"/>
  <c r="D1260" i="4"/>
  <c r="D5" i="4"/>
  <c r="F5" i="4"/>
  <c r="C5" i="4"/>
  <c r="G5" i="4"/>
  <c r="G2323" i="4"/>
  <c r="C2323" i="4"/>
  <c r="D2323" i="4"/>
  <c r="F2323" i="4"/>
  <c r="G2291" i="4"/>
  <c r="C2291" i="4"/>
  <c r="D2291" i="4"/>
  <c r="F2291" i="4"/>
  <c r="G2275" i="4"/>
  <c r="C2275" i="4"/>
  <c r="D2275" i="4"/>
  <c r="F2275" i="4"/>
  <c r="G2243" i="4"/>
  <c r="C2243" i="4"/>
  <c r="D2243" i="4"/>
  <c r="F2243" i="4"/>
  <c r="G2227" i="4"/>
  <c r="C2227" i="4"/>
  <c r="D2227" i="4"/>
  <c r="F2227" i="4"/>
  <c r="G2211" i="4"/>
  <c r="C2211" i="4"/>
  <c r="D2211" i="4"/>
  <c r="F2211" i="4"/>
  <c r="G2179" i="4"/>
  <c r="C2179" i="4"/>
  <c r="D2179" i="4"/>
  <c r="F2179" i="4"/>
  <c r="G2163" i="4"/>
  <c r="C2163" i="4"/>
  <c r="D2163" i="4"/>
  <c r="F2163" i="4"/>
  <c r="G2067" i="4"/>
  <c r="C2067" i="4"/>
  <c r="D2067" i="4"/>
  <c r="F2067" i="4"/>
  <c r="F12" i="4"/>
  <c r="C12" i="4"/>
  <c r="D12" i="4"/>
  <c r="G12" i="4"/>
  <c r="D2330" i="4"/>
  <c r="F2330" i="4"/>
  <c r="G2330" i="4"/>
  <c r="C2330" i="4"/>
  <c r="D2322" i="4"/>
  <c r="F2322" i="4"/>
  <c r="G2322" i="4"/>
  <c r="D2306" i="4"/>
  <c r="F2306" i="4"/>
  <c r="G2306" i="4"/>
  <c r="D2298" i="4"/>
  <c r="F2298" i="4"/>
  <c r="G2298" i="4"/>
  <c r="C2298" i="4"/>
  <c r="D2282" i="4"/>
  <c r="F2282" i="4"/>
  <c r="G2282" i="4"/>
  <c r="C2282" i="4"/>
  <c r="D2266" i="4"/>
  <c r="F2266" i="4"/>
  <c r="G2266" i="4"/>
  <c r="C2266" i="4"/>
  <c r="D2258" i="4"/>
  <c r="F2258" i="4"/>
  <c r="G2258" i="4"/>
  <c r="D2242" i="4"/>
  <c r="F2242" i="4"/>
  <c r="G2242" i="4"/>
  <c r="D2234" i="4"/>
  <c r="F2234" i="4"/>
  <c r="G2234" i="4"/>
  <c r="C2234" i="4"/>
  <c r="D2218" i="4"/>
  <c r="F2218" i="4"/>
  <c r="G2218" i="4"/>
  <c r="C2218" i="4"/>
  <c r="D2210" i="4"/>
  <c r="F2210" i="4"/>
  <c r="G2210" i="4"/>
  <c r="D2194" i="4"/>
  <c r="F2194" i="4"/>
  <c r="G2194" i="4"/>
  <c r="D2186" i="4"/>
  <c r="F2186" i="4"/>
  <c r="G2186" i="4"/>
  <c r="C2186" i="4"/>
  <c r="D2170" i="4"/>
  <c r="F2170" i="4"/>
  <c r="G2170" i="4"/>
  <c r="C2170" i="4"/>
  <c r="D2162" i="4"/>
  <c r="F2162" i="4"/>
  <c r="G2162" i="4"/>
  <c r="D2146" i="4"/>
  <c r="F2146" i="4"/>
  <c r="G2146" i="4"/>
  <c r="D2138" i="4"/>
  <c r="F2138" i="4"/>
  <c r="G2138" i="4"/>
  <c r="C2138" i="4"/>
  <c r="D2122" i="4"/>
  <c r="F2122" i="4"/>
  <c r="G2122" i="4"/>
  <c r="C2122" i="4"/>
  <c r="D2114" i="4"/>
  <c r="F2114" i="4"/>
  <c r="G2114" i="4"/>
  <c r="D2098" i="4"/>
  <c r="F2098" i="4"/>
  <c r="G2098" i="4"/>
  <c r="D2082" i="4"/>
  <c r="F2082" i="4"/>
  <c r="G2082" i="4"/>
  <c r="D2074" i="4"/>
  <c r="F2074" i="4"/>
  <c r="G2074" i="4"/>
  <c r="C2074" i="4"/>
  <c r="D2058" i="4"/>
  <c r="F2058" i="4"/>
  <c r="G2058" i="4"/>
  <c r="C2058" i="4"/>
  <c r="D2050" i="4"/>
  <c r="F2050" i="4"/>
  <c r="G2050" i="4"/>
  <c r="D2034" i="4"/>
  <c r="F2034" i="4"/>
  <c r="G2034" i="4"/>
  <c r="D2026" i="4"/>
  <c r="F2026" i="4"/>
  <c r="G2026" i="4"/>
  <c r="C2026" i="4"/>
  <c r="D2010" i="4"/>
  <c r="F2010" i="4"/>
  <c r="G2010" i="4"/>
  <c r="C2010" i="4"/>
  <c r="D2002" i="4"/>
  <c r="F2002" i="4"/>
  <c r="G2002" i="4"/>
  <c r="D1986" i="4"/>
  <c r="F1986" i="4"/>
  <c r="G1986" i="4"/>
  <c r="F1978" i="4"/>
  <c r="G1978" i="4"/>
  <c r="C1978" i="4"/>
  <c r="D1978" i="4"/>
  <c r="F1962" i="4"/>
  <c r="G1962" i="4"/>
  <c r="C1962" i="4"/>
  <c r="D1962" i="4"/>
  <c r="F1946" i="4"/>
  <c r="G1946" i="4"/>
  <c r="C1946" i="4"/>
  <c r="D1946" i="4"/>
  <c r="F1938" i="4"/>
  <c r="G1938" i="4"/>
  <c r="F1922" i="4"/>
  <c r="G1922" i="4"/>
  <c r="F1906" i="4"/>
  <c r="G1906" i="4"/>
  <c r="F1890" i="4"/>
  <c r="G1890" i="4"/>
  <c r="F1882" i="4"/>
  <c r="G1882" i="4"/>
  <c r="C1882" i="4"/>
  <c r="D1882" i="4"/>
  <c r="F1866" i="4"/>
  <c r="G1866" i="4"/>
  <c r="C1866" i="4"/>
  <c r="D1866" i="4"/>
  <c r="F1858" i="4"/>
  <c r="G1858" i="4"/>
  <c r="F1842" i="4"/>
  <c r="G1842" i="4"/>
  <c r="F1826" i="4"/>
  <c r="G1826" i="4"/>
  <c r="F1810" i="4"/>
  <c r="G1810" i="4"/>
  <c r="F1802" i="4"/>
  <c r="G1802" i="4"/>
  <c r="C1802" i="4"/>
  <c r="D1802" i="4"/>
  <c r="F1786" i="4"/>
  <c r="G1786" i="4"/>
  <c r="C1786" i="4"/>
  <c r="D1786" i="4"/>
  <c r="F1778" i="4"/>
  <c r="G1778" i="4"/>
  <c r="F1762" i="4"/>
  <c r="G1762" i="4"/>
  <c r="F1754" i="4"/>
  <c r="G1754" i="4"/>
  <c r="C1754" i="4"/>
  <c r="D1754" i="4"/>
  <c r="F1738" i="4"/>
  <c r="G1738" i="4"/>
  <c r="C1738" i="4"/>
  <c r="D1738" i="4"/>
  <c r="F1730" i="4"/>
  <c r="G1730" i="4"/>
  <c r="F1714" i="4"/>
  <c r="G1714" i="4"/>
  <c r="F1698" i="4"/>
  <c r="G1698" i="4"/>
  <c r="F1682" i="4"/>
  <c r="G1682" i="4"/>
  <c r="F1674" i="4"/>
  <c r="G1674" i="4"/>
  <c r="C1674" i="4"/>
  <c r="D1674" i="4"/>
  <c r="F1658" i="4"/>
  <c r="G1658" i="4"/>
  <c r="C1658" i="4"/>
  <c r="D1658" i="4"/>
  <c r="F1650" i="4"/>
  <c r="G1650" i="4"/>
  <c r="G1634" i="4"/>
  <c r="D1634" i="4"/>
  <c r="F1634" i="4"/>
  <c r="G1626" i="4"/>
  <c r="C1626" i="4"/>
  <c r="D1626" i="4"/>
  <c r="F1626" i="4"/>
  <c r="G1610" i="4"/>
  <c r="F1610" i="4"/>
  <c r="C1610" i="4"/>
  <c r="D1610" i="4"/>
  <c r="G1594" i="4"/>
  <c r="C1594" i="4"/>
  <c r="D1594" i="4"/>
  <c r="F1594" i="4"/>
  <c r="G1578" i="4"/>
  <c r="F1578" i="4"/>
  <c r="G1570" i="4"/>
  <c r="D1570" i="4"/>
  <c r="F1570" i="4"/>
  <c r="D1554" i="4"/>
  <c r="F1554" i="4"/>
  <c r="G1554" i="4"/>
  <c r="C1554" i="4"/>
  <c r="C1538" i="4"/>
  <c r="D1538" i="4"/>
  <c r="F1538" i="4"/>
  <c r="G1538" i="4"/>
  <c r="F1522" i="4"/>
  <c r="G1522" i="4"/>
  <c r="D1506" i="4"/>
  <c r="F1506" i="4"/>
  <c r="C1506" i="4"/>
  <c r="G1506" i="4"/>
  <c r="F1498" i="4"/>
  <c r="C1498" i="4"/>
  <c r="D1498" i="4"/>
  <c r="G1498" i="4"/>
  <c r="D1482" i="4"/>
  <c r="C1482" i="4"/>
  <c r="F1482" i="4"/>
  <c r="G1482" i="4"/>
  <c r="G1474" i="4"/>
  <c r="C1474" i="4"/>
  <c r="D1458" i="4"/>
  <c r="F1458" i="4"/>
  <c r="C1458" i="4"/>
  <c r="G1458" i="4"/>
  <c r="D1450" i="4"/>
  <c r="C1450" i="4"/>
  <c r="F1450" i="4"/>
  <c r="G1450" i="4"/>
  <c r="C1434" i="4"/>
  <c r="D1434" i="4"/>
  <c r="F1434" i="4"/>
  <c r="G1434" i="4"/>
  <c r="G1418" i="4"/>
  <c r="C1418" i="4"/>
  <c r="C1402" i="4"/>
  <c r="D1402" i="4"/>
  <c r="F1402" i="4"/>
  <c r="D1394" i="4"/>
  <c r="F1394" i="4"/>
  <c r="C1394" i="4"/>
  <c r="G1394" i="4"/>
  <c r="F1378" i="4"/>
  <c r="C1378" i="4"/>
  <c r="D1378" i="4"/>
  <c r="G1378" i="4"/>
  <c r="G1354" i="4"/>
  <c r="C1354" i="4"/>
  <c r="D1354" i="4"/>
  <c r="F1354" i="4"/>
  <c r="C1338" i="4"/>
  <c r="D1338" i="4"/>
  <c r="F1338" i="4"/>
  <c r="G1338" i="4"/>
  <c r="G1290" i="4"/>
  <c r="F1290" i="4"/>
  <c r="C11" i="4"/>
  <c r="F11" i="4"/>
  <c r="D11" i="4"/>
  <c r="G11" i="4"/>
  <c r="C3" i="4"/>
  <c r="D3" i="4"/>
  <c r="F3" i="4"/>
  <c r="G3" i="4"/>
  <c r="C2329" i="4"/>
  <c r="D2329" i="4"/>
  <c r="F2329" i="4"/>
  <c r="G2329" i="4"/>
  <c r="C2321" i="4"/>
  <c r="D2321" i="4"/>
  <c r="C2313" i="4"/>
  <c r="D2313" i="4"/>
  <c r="F2313" i="4"/>
  <c r="G2313" i="4"/>
  <c r="C2305" i="4"/>
  <c r="D2305" i="4"/>
  <c r="C2297" i="4"/>
  <c r="D2297" i="4"/>
  <c r="F2297" i="4"/>
  <c r="G2297" i="4"/>
  <c r="C2289" i="4"/>
  <c r="D2289" i="4"/>
  <c r="C2281" i="4"/>
  <c r="D2281" i="4"/>
  <c r="F2281" i="4"/>
  <c r="G2281" i="4"/>
  <c r="C2273" i="4"/>
  <c r="D2273" i="4"/>
  <c r="C2265" i="4"/>
  <c r="D2265" i="4"/>
  <c r="F2265" i="4"/>
  <c r="G2265" i="4"/>
  <c r="C2257" i="4"/>
  <c r="D2257" i="4"/>
  <c r="C2249" i="4"/>
  <c r="D2249" i="4"/>
  <c r="F2249" i="4"/>
  <c r="G2249" i="4"/>
  <c r="C2241" i="4"/>
  <c r="D2241" i="4"/>
  <c r="C2233" i="4"/>
  <c r="D2233" i="4"/>
  <c r="F2233" i="4"/>
  <c r="G2233" i="4"/>
  <c r="C2225" i="4"/>
  <c r="D2225" i="4"/>
  <c r="C2217" i="4"/>
  <c r="D2217" i="4"/>
  <c r="F2217" i="4"/>
  <c r="G2217" i="4"/>
  <c r="C2209" i="4"/>
  <c r="D2209" i="4"/>
  <c r="C2201" i="4"/>
  <c r="D2201" i="4"/>
  <c r="F2201" i="4"/>
  <c r="G2201" i="4"/>
  <c r="C2193" i="4"/>
  <c r="D2193" i="4"/>
  <c r="C2185" i="4"/>
  <c r="D2185" i="4"/>
  <c r="F2185" i="4"/>
  <c r="G2185" i="4"/>
  <c r="C2177" i="4"/>
  <c r="D2177" i="4"/>
  <c r="C2169" i="4"/>
  <c r="D2169" i="4"/>
  <c r="F2169" i="4"/>
  <c r="G2169" i="4"/>
  <c r="C2161" i="4"/>
  <c r="D2161" i="4"/>
  <c r="C2153" i="4"/>
  <c r="D2153" i="4"/>
  <c r="F2153" i="4"/>
  <c r="G2153" i="4"/>
  <c r="C2145" i="4"/>
  <c r="D2145" i="4"/>
  <c r="C2137" i="4"/>
  <c r="D2137" i="4"/>
  <c r="F2137" i="4"/>
  <c r="G2137" i="4"/>
  <c r="C2129" i="4"/>
  <c r="D2129" i="4"/>
  <c r="C2121" i="4"/>
  <c r="D2121" i="4"/>
  <c r="F2121" i="4"/>
  <c r="G2121" i="4"/>
  <c r="C2113" i="4"/>
  <c r="D2113" i="4"/>
  <c r="C2105" i="4"/>
  <c r="D2105" i="4"/>
  <c r="F2105" i="4"/>
  <c r="G2105" i="4"/>
  <c r="C2097" i="4"/>
  <c r="D2097" i="4"/>
  <c r="C2089" i="4"/>
  <c r="D2089" i="4"/>
  <c r="F2089" i="4"/>
  <c r="G2089" i="4"/>
  <c r="C2081" i="4"/>
  <c r="D2081" i="4"/>
  <c r="C2073" i="4"/>
  <c r="D2073" i="4"/>
  <c r="F2073" i="4"/>
  <c r="G2073" i="4"/>
  <c r="C2065" i="4"/>
  <c r="D2065" i="4"/>
  <c r="C2057" i="4"/>
  <c r="D2057" i="4"/>
  <c r="F2057" i="4"/>
  <c r="G2057" i="4"/>
  <c r="C2049" i="4"/>
  <c r="D2049" i="4"/>
  <c r="C2041" i="4"/>
  <c r="D2041" i="4"/>
  <c r="F2041" i="4"/>
  <c r="G2041" i="4"/>
  <c r="C2033" i="4"/>
  <c r="D2033" i="4"/>
  <c r="C2025" i="4"/>
  <c r="D2025" i="4"/>
  <c r="F2025" i="4"/>
  <c r="G2025" i="4"/>
  <c r="C2017" i="4"/>
  <c r="D2017" i="4"/>
  <c r="C2009" i="4"/>
  <c r="D2009" i="4"/>
  <c r="F2009" i="4"/>
  <c r="G2009" i="4"/>
  <c r="C2001" i="4"/>
  <c r="D2001" i="4"/>
  <c r="C1993" i="4"/>
  <c r="D1993" i="4"/>
  <c r="F1993" i="4"/>
  <c r="G1993" i="4"/>
  <c r="C1985" i="4"/>
  <c r="D1985" i="4"/>
  <c r="C1977" i="4"/>
  <c r="D1977" i="4"/>
  <c r="F1977" i="4"/>
  <c r="G1977" i="4"/>
  <c r="C1969" i="4"/>
  <c r="D1969" i="4"/>
  <c r="C1961" i="4"/>
  <c r="D1961" i="4"/>
  <c r="F1961" i="4"/>
  <c r="G1961" i="4"/>
  <c r="C1953" i="4"/>
  <c r="D1953" i="4"/>
  <c r="C1945" i="4"/>
  <c r="D1945" i="4"/>
  <c r="F1945" i="4"/>
  <c r="G1945" i="4"/>
  <c r="C1937" i="4"/>
  <c r="D1937" i="4"/>
  <c r="C1929" i="4"/>
  <c r="D1929" i="4"/>
  <c r="F1929" i="4"/>
  <c r="G1929" i="4"/>
  <c r="C1921" i="4"/>
  <c r="D1921" i="4"/>
  <c r="C1913" i="4"/>
  <c r="D1913" i="4"/>
  <c r="F1913" i="4"/>
  <c r="G1913" i="4"/>
  <c r="C1905" i="4"/>
  <c r="D1905" i="4"/>
  <c r="C1897" i="4"/>
  <c r="D1897" i="4"/>
  <c r="F1897" i="4"/>
  <c r="G1897" i="4"/>
  <c r="C1889" i="4"/>
  <c r="D1889" i="4"/>
  <c r="C1881" i="4"/>
  <c r="D1881" i="4"/>
  <c r="F1881" i="4"/>
  <c r="G1881" i="4"/>
  <c r="C1873" i="4"/>
  <c r="D1873" i="4"/>
  <c r="C1865" i="4"/>
  <c r="D1865" i="4"/>
  <c r="F1865" i="4"/>
  <c r="G1865" i="4"/>
  <c r="C1857" i="4"/>
  <c r="D1857" i="4"/>
  <c r="C1849" i="4"/>
  <c r="D1849" i="4"/>
  <c r="F1849" i="4"/>
  <c r="G1849" i="4"/>
  <c r="C1841" i="4"/>
  <c r="D1841" i="4"/>
  <c r="F1841" i="4"/>
  <c r="C1833" i="4"/>
  <c r="D1833" i="4"/>
  <c r="F1833" i="4"/>
  <c r="G1833" i="4"/>
  <c r="C1825" i="4"/>
  <c r="D1825" i="4"/>
  <c r="F1825" i="4"/>
  <c r="C1817" i="4"/>
  <c r="D1817" i="4"/>
  <c r="F1817" i="4"/>
  <c r="G1817" i="4"/>
  <c r="C1809" i="4"/>
  <c r="D1809" i="4"/>
  <c r="F1809" i="4"/>
  <c r="C1801" i="4"/>
  <c r="D1801" i="4"/>
  <c r="F1801" i="4"/>
  <c r="G1801" i="4"/>
  <c r="C1793" i="4"/>
  <c r="D1793" i="4"/>
  <c r="F1793" i="4"/>
  <c r="C1785" i="4"/>
  <c r="D1785" i="4"/>
  <c r="F1785" i="4"/>
  <c r="G1785" i="4"/>
  <c r="C1777" i="4"/>
  <c r="D1777" i="4"/>
  <c r="F1777" i="4"/>
  <c r="C1769" i="4"/>
  <c r="D1769" i="4"/>
  <c r="F1769" i="4"/>
  <c r="G1769" i="4"/>
  <c r="C1761" i="4"/>
  <c r="D1761" i="4"/>
  <c r="F1761" i="4"/>
  <c r="C1753" i="4"/>
  <c r="D1753" i="4"/>
  <c r="F1753" i="4"/>
  <c r="G1753" i="4"/>
  <c r="C1745" i="4"/>
  <c r="D1745" i="4"/>
  <c r="F1745" i="4"/>
  <c r="C1737" i="4"/>
  <c r="D1737" i="4"/>
  <c r="F1737" i="4"/>
  <c r="G1737" i="4"/>
  <c r="C1729" i="4"/>
  <c r="D1729" i="4"/>
  <c r="F1729" i="4"/>
  <c r="C1721" i="4"/>
  <c r="D1721" i="4"/>
  <c r="F1721" i="4"/>
  <c r="G1721" i="4"/>
  <c r="C1713" i="4"/>
  <c r="D1713" i="4"/>
  <c r="F1713" i="4"/>
  <c r="C1705" i="4"/>
  <c r="D1705" i="4"/>
  <c r="F1705" i="4"/>
  <c r="G1705" i="4"/>
  <c r="C1697" i="4"/>
  <c r="D1697" i="4"/>
  <c r="F1697" i="4"/>
  <c r="C1689" i="4"/>
  <c r="D1689" i="4"/>
  <c r="F1689" i="4"/>
  <c r="G1689" i="4"/>
  <c r="C1681" i="4"/>
  <c r="D1681" i="4"/>
  <c r="F1681" i="4"/>
  <c r="C1673" i="4"/>
  <c r="D1673" i="4"/>
  <c r="F1673" i="4"/>
  <c r="G1673" i="4"/>
  <c r="C1665" i="4"/>
  <c r="D1665" i="4"/>
  <c r="F1665" i="4"/>
  <c r="C1657" i="4"/>
  <c r="D1657" i="4"/>
  <c r="F1657" i="4"/>
  <c r="G1657" i="4"/>
  <c r="C1649" i="4"/>
  <c r="D1649" i="4"/>
  <c r="F1649" i="4"/>
  <c r="C1641" i="4"/>
  <c r="D1641" i="4"/>
  <c r="F1641" i="4"/>
  <c r="G1641" i="4"/>
  <c r="D1633" i="4"/>
  <c r="F1633" i="4"/>
  <c r="C1633" i="4"/>
  <c r="D1625" i="4"/>
  <c r="F1625" i="4"/>
  <c r="G1625" i="4"/>
  <c r="D1617" i="4"/>
  <c r="F1617" i="4"/>
  <c r="C1617" i="4"/>
  <c r="G1617" i="4"/>
  <c r="D1609" i="4"/>
  <c r="F1609" i="4"/>
  <c r="C1609" i="4"/>
  <c r="G1609" i="4"/>
  <c r="D1601" i="4"/>
  <c r="F1601" i="4"/>
  <c r="C1601" i="4"/>
  <c r="G1601" i="4"/>
  <c r="D1593" i="4"/>
  <c r="F1593" i="4"/>
  <c r="G1593" i="4"/>
  <c r="C1593" i="4"/>
  <c r="D1585" i="4"/>
  <c r="F1585" i="4"/>
  <c r="C1585" i="4"/>
  <c r="G1585" i="4"/>
  <c r="D1577" i="4"/>
  <c r="F1577" i="4"/>
  <c r="C1577" i="4"/>
  <c r="G1577" i="4"/>
  <c r="D1569" i="4"/>
  <c r="F1569" i="4"/>
  <c r="C1569" i="4"/>
  <c r="C1561" i="4"/>
  <c r="F1561" i="4"/>
  <c r="G1561" i="4"/>
  <c r="G1553" i="4"/>
  <c r="C1553" i="4"/>
  <c r="D1553" i="4"/>
  <c r="F1553" i="4"/>
  <c r="C1545" i="4"/>
  <c r="D1545" i="4"/>
  <c r="F1545" i="4"/>
  <c r="G1545" i="4"/>
  <c r="D1537" i="4"/>
  <c r="G1537" i="4"/>
  <c r="C1537" i="4"/>
  <c r="F1537" i="4"/>
  <c r="G1529" i="4"/>
  <c r="C1529" i="4"/>
  <c r="D1529" i="4"/>
  <c r="F1529" i="4"/>
  <c r="D1521" i="4"/>
  <c r="C1521" i="4"/>
  <c r="F1521" i="4"/>
  <c r="F1513" i="4"/>
  <c r="C1513" i="4"/>
  <c r="D1513" i="4"/>
  <c r="G1513" i="4"/>
  <c r="F1505" i="4"/>
  <c r="G1505" i="4"/>
  <c r="C1505" i="4"/>
  <c r="D1505" i="4"/>
  <c r="F1497" i="4"/>
  <c r="C1497" i="4"/>
  <c r="F1489" i="4"/>
  <c r="D1489" i="4"/>
  <c r="G1489" i="4"/>
  <c r="C1489" i="4"/>
  <c r="F1481" i="4"/>
  <c r="G1481" i="4"/>
  <c r="C1481" i="4"/>
  <c r="D1481" i="4"/>
  <c r="F1473" i="4"/>
  <c r="C1473" i="4"/>
  <c r="G1473" i="4"/>
  <c r="D1473" i="4"/>
  <c r="F1465" i="4"/>
  <c r="C1465" i="4"/>
  <c r="D1465" i="4"/>
  <c r="G1465" i="4"/>
  <c r="F1457" i="4"/>
  <c r="F1449" i="4"/>
  <c r="G1449" i="4"/>
  <c r="D1449" i="4"/>
  <c r="C1449" i="4"/>
  <c r="F1441" i="4"/>
  <c r="C1441" i="4"/>
  <c r="G1441" i="4"/>
  <c r="D1441" i="4"/>
  <c r="F1433" i="4"/>
  <c r="G1433" i="4"/>
  <c r="F1425" i="4"/>
  <c r="D1425" i="4"/>
  <c r="G1425" i="4"/>
  <c r="C1425" i="4"/>
  <c r="F1417" i="4"/>
  <c r="C1417" i="4"/>
  <c r="G1417" i="4"/>
  <c r="D1417" i="4"/>
  <c r="F1409" i="4"/>
  <c r="C1409" i="4"/>
  <c r="D1409" i="4"/>
  <c r="G1409" i="4"/>
  <c r="F1401" i="4"/>
  <c r="C1401" i="4"/>
  <c r="D1401" i="4"/>
  <c r="G1401" i="4"/>
  <c r="F1393" i="4"/>
  <c r="D1393" i="4"/>
  <c r="G1393" i="4"/>
  <c r="C1393" i="4"/>
  <c r="F1385" i="4"/>
  <c r="C1385" i="4"/>
  <c r="G1385" i="4"/>
  <c r="D1385" i="4"/>
  <c r="F1377" i="4"/>
  <c r="C1377" i="4"/>
  <c r="G1377" i="4"/>
  <c r="D1377" i="4"/>
  <c r="F1369" i="4"/>
  <c r="C1369" i="4"/>
  <c r="D1369" i="4"/>
  <c r="G1369" i="4"/>
  <c r="F1361" i="4"/>
  <c r="D1361" i="4"/>
  <c r="G1361" i="4"/>
  <c r="C1361" i="4"/>
  <c r="F1353" i="4"/>
  <c r="C1353" i="4"/>
  <c r="F1345" i="4"/>
  <c r="D1345" i="4"/>
  <c r="G1345" i="4"/>
  <c r="C1345" i="4"/>
  <c r="F1337" i="4"/>
  <c r="C1337" i="4"/>
  <c r="G1337" i="4"/>
  <c r="D1337" i="4"/>
  <c r="F1329" i="4"/>
  <c r="D1329" i="4"/>
  <c r="G1329" i="4"/>
  <c r="C1329" i="4"/>
  <c r="F1321" i="4"/>
  <c r="C1321" i="4"/>
  <c r="D1321" i="4"/>
  <c r="G1321" i="4"/>
  <c r="F1313" i="4"/>
  <c r="D1313" i="4"/>
  <c r="G1313" i="4"/>
  <c r="C1313" i="4"/>
  <c r="F1305" i="4"/>
  <c r="D1305" i="4"/>
  <c r="G1305" i="4"/>
  <c r="C1305" i="4"/>
  <c r="F1297" i="4"/>
  <c r="D1297" i="4"/>
  <c r="G1297" i="4"/>
  <c r="C1297" i="4"/>
  <c r="F1289" i="4"/>
  <c r="C1289" i="4"/>
  <c r="G1289" i="4"/>
  <c r="F1281" i="4"/>
  <c r="C1281" i="4"/>
  <c r="G1281" i="4"/>
  <c r="F1273" i="4"/>
  <c r="C1273" i="4"/>
  <c r="D1273" i="4"/>
  <c r="G1273" i="4"/>
  <c r="F1265" i="4"/>
  <c r="D1265" i="4"/>
  <c r="G1265" i="4"/>
  <c r="C1265" i="4"/>
  <c r="F1257" i="4"/>
  <c r="C1257" i="4"/>
  <c r="D1257" i="4"/>
  <c r="G1257" i="4"/>
  <c r="F1249" i="4"/>
  <c r="C1249" i="4"/>
  <c r="G1249" i="4"/>
  <c r="D1249" i="4"/>
  <c r="F1241" i="4"/>
  <c r="C1241" i="4"/>
  <c r="D1241" i="4"/>
  <c r="G1241" i="4"/>
  <c r="F1233" i="4"/>
  <c r="D1233" i="4"/>
  <c r="G1233" i="4"/>
  <c r="C1233" i="4"/>
  <c r="F1225" i="4"/>
  <c r="C1225" i="4"/>
  <c r="F1217" i="4"/>
  <c r="D1217" i="4"/>
  <c r="G1217" i="4"/>
  <c r="F1209" i="4"/>
  <c r="C1209" i="4"/>
  <c r="G1209" i="4"/>
  <c r="D1209" i="4"/>
  <c r="F1201" i="4"/>
  <c r="D1201" i="4"/>
  <c r="G1201" i="4"/>
  <c r="C1201" i="4"/>
  <c r="F1193" i="4"/>
  <c r="C1193" i="4"/>
  <c r="D1193" i="4"/>
  <c r="G1193" i="4"/>
  <c r="F1185" i="4"/>
  <c r="G1185" i="4"/>
  <c r="C1185" i="4"/>
  <c r="D1185" i="4"/>
  <c r="F1177" i="4"/>
  <c r="D1177" i="4"/>
  <c r="G1177" i="4"/>
  <c r="C1177" i="4"/>
  <c r="F1169" i="4"/>
  <c r="D1169" i="4"/>
  <c r="G1169" i="4"/>
  <c r="C1169" i="4"/>
  <c r="F1161" i="4"/>
  <c r="C1161" i="4"/>
  <c r="G1161" i="4"/>
  <c r="D1161" i="4"/>
  <c r="F1153" i="4"/>
  <c r="C1153" i="4"/>
  <c r="D1153" i="4"/>
  <c r="G1153" i="4"/>
  <c r="F1145" i="4"/>
  <c r="C1145" i="4"/>
  <c r="D1145" i="4"/>
  <c r="G1145" i="4"/>
  <c r="F1137" i="4"/>
  <c r="D1137" i="4"/>
  <c r="G1137" i="4"/>
  <c r="C1137" i="4"/>
  <c r="F1129" i="4"/>
  <c r="C1129" i="4"/>
  <c r="D1129" i="4"/>
  <c r="G1129" i="4"/>
  <c r="F1121" i="4"/>
  <c r="C1121" i="4"/>
  <c r="G1121" i="4"/>
  <c r="D1121" i="4"/>
  <c r="F1113" i="4"/>
  <c r="C1113" i="4"/>
  <c r="D1113" i="4"/>
  <c r="G1113" i="4"/>
  <c r="F1105" i="4"/>
  <c r="C1105" i="4"/>
  <c r="D1105" i="4"/>
  <c r="G1105" i="4"/>
  <c r="F1097" i="4"/>
  <c r="C1097" i="4"/>
  <c r="G1097" i="4"/>
  <c r="D1097" i="4"/>
  <c r="F1089" i="4"/>
  <c r="D1089" i="4"/>
  <c r="G1089" i="4"/>
  <c r="C1089" i="4"/>
  <c r="F1081" i="4"/>
  <c r="G1081" i="4"/>
  <c r="D1081" i="4"/>
  <c r="C1081" i="4"/>
  <c r="F1073" i="4"/>
  <c r="C1073" i="4"/>
  <c r="D1073" i="4"/>
  <c r="G1073" i="4"/>
  <c r="F1065" i="4"/>
  <c r="C1065" i="4"/>
  <c r="G1065" i="4"/>
  <c r="D1065" i="4"/>
  <c r="F1057" i="4"/>
  <c r="C1057" i="4"/>
  <c r="D1057" i="4"/>
  <c r="F1049" i="4"/>
  <c r="G1049" i="4"/>
  <c r="D1049" i="4"/>
  <c r="C1049" i="4"/>
  <c r="F1041" i="4"/>
  <c r="C1041" i="4"/>
  <c r="D1041" i="4"/>
  <c r="G1041" i="4"/>
  <c r="F1033" i="4"/>
  <c r="C1033" i="4"/>
  <c r="D1033" i="4"/>
  <c r="G1033" i="4"/>
  <c r="F1025" i="4"/>
  <c r="C1025" i="4"/>
  <c r="G1025" i="4"/>
  <c r="D1025" i="4"/>
  <c r="F1017" i="4"/>
  <c r="G1017" i="4"/>
  <c r="D1017" i="4"/>
  <c r="C1017" i="4"/>
  <c r="F1009" i="4"/>
  <c r="C1009" i="4"/>
  <c r="D1009" i="4"/>
  <c r="G1009" i="4"/>
  <c r="F1001" i="4"/>
  <c r="C1001" i="4"/>
  <c r="D1001" i="4"/>
  <c r="G1001" i="4"/>
  <c r="F993" i="4"/>
  <c r="G993" i="4"/>
  <c r="C993" i="4"/>
  <c r="D993" i="4"/>
  <c r="C985" i="4"/>
  <c r="D985" i="4"/>
  <c r="G985" i="4"/>
  <c r="C977" i="4"/>
  <c r="D977" i="4"/>
  <c r="F977" i="4"/>
  <c r="G977" i="4"/>
  <c r="F969" i="4"/>
  <c r="G969" i="4"/>
  <c r="D969" i="4"/>
  <c r="C969" i="4"/>
  <c r="C961" i="4"/>
  <c r="D961" i="4"/>
  <c r="F961" i="4"/>
  <c r="D953" i="4"/>
  <c r="C953" i="4"/>
  <c r="F953" i="4"/>
  <c r="G953" i="4"/>
  <c r="G945" i="4"/>
  <c r="F945" i="4"/>
  <c r="C945" i="4"/>
  <c r="D945" i="4"/>
  <c r="F937" i="4"/>
  <c r="G937" i="4"/>
  <c r="D937" i="4"/>
  <c r="C937" i="4"/>
  <c r="D929" i="4"/>
  <c r="C929" i="4"/>
  <c r="G929" i="4"/>
  <c r="F929" i="4"/>
  <c r="C921" i="4"/>
  <c r="D921" i="4"/>
  <c r="F921" i="4"/>
  <c r="G921" i="4"/>
  <c r="F913" i="4"/>
  <c r="C913" i="4"/>
  <c r="D913" i="4"/>
  <c r="G913" i="4"/>
  <c r="F905" i="4"/>
  <c r="C905" i="4"/>
  <c r="D905" i="4"/>
  <c r="G905" i="4"/>
  <c r="D897" i="4"/>
  <c r="C897" i="4"/>
  <c r="F897" i="4"/>
  <c r="G897" i="4"/>
  <c r="D889" i="4"/>
  <c r="G889" i="4"/>
  <c r="C889" i="4"/>
  <c r="F889" i="4"/>
  <c r="F881" i="4"/>
  <c r="G881" i="4"/>
  <c r="C881" i="4"/>
  <c r="D881" i="4"/>
  <c r="F873" i="4"/>
  <c r="C873" i="4"/>
  <c r="D873" i="4"/>
  <c r="G873" i="4"/>
  <c r="D865" i="4"/>
  <c r="C865" i="4"/>
  <c r="F865" i="4"/>
  <c r="G865" i="4"/>
  <c r="F857" i="4"/>
  <c r="C857" i="4"/>
  <c r="D857" i="4"/>
  <c r="G857" i="4"/>
  <c r="G849" i="4"/>
  <c r="D849" i="4"/>
  <c r="F849" i="4"/>
  <c r="C849" i="4"/>
  <c r="F841" i="4"/>
  <c r="D841" i="4"/>
  <c r="G841" i="4"/>
  <c r="C841" i="4"/>
  <c r="D833" i="4"/>
  <c r="C833" i="4"/>
  <c r="G833" i="4"/>
  <c r="F833" i="4"/>
  <c r="F825" i="4"/>
  <c r="G825" i="4"/>
  <c r="D825" i="4"/>
  <c r="C825" i="4"/>
  <c r="C817" i="4"/>
  <c r="G817" i="4"/>
  <c r="F817" i="4"/>
  <c r="D817" i="4"/>
  <c r="C809" i="4"/>
  <c r="D809" i="4"/>
  <c r="G809" i="4"/>
  <c r="F809" i="4"/>
  <c r="C801" i="4"/>
  <c r="F801" i="4"/>
  <c r="G801" i="4"/>
  <c r="D801" i="4"/>
  <c r="C793" i="4"/>
  <c r="F793" i="4"/>
  <c r="D793" i="4"/>
  <c r="G793" i="4"/>
  <c r="C785" i="4"/>
  <c r="D785" i="4"/>
  <c r="G785" i="4"/>
  <c r="F785" i="4"/>
  <c r="C777" i="4"/>
  <c r="G777" i="4"/>
  <c r="F777" i="4"/>
  <c r="D777" i="4"/>
  <c r="C769" i="4"/>
  <c r="D769" i="4"/>
  <c r="F769" i="4"/>
  <c r="G769" i="4"/>
  <c r="C761" i="4"/>
  <c r="F761" i="4"/>
  <c r="D761" i="4"/>
  <c r="G761" i="4"/>
  <c r="C753" i="4"/>
  <c r="G753" i="4"/>
  <c r="F753" i="4"/>
  <c r="D753" i="4"/>
  <c r="C745" i="4"/>
  <c r="D745" i="4"/>
  <c r="F745" i="4"/>
  <c r="G745" i="4"/>
  <c r="C737" i="4"/>
  <c r="F737" i="4"/>
  <c r="G737" i="4"/>
  <c r="D737" i="4"/>
  <c r="C729" i="4"/>
  <c r="D729" i="4"/>
  <c r="G729" i="4"/>
  <c r="F729" i="4"/>
  <c r="C721" i="4"/>
  <c r="D721" i="4"/>
  <c r="G721" i="4"/>
  <c r="F721" i="4"/>
  <c r="C713" i="4"/>
  <c r="G713" i="4"/>
  <c r="D713" i="4"/>
  <c r="F713" i="4"/>
  <c r="C705" i="4"/>
  <c r="D705" i="4"/>
  <c r="F705" i="4"/>
  <c r="G705" i="4"/>
  <c r="C697" i="4"/>
  <c r="D697" i="4"/>
  <c r="F697" i="4"/>
  <c r="G697" i="4"/>
  <c r="C689" i="4"/>
  <c r="D689" i="4"/>
  <c r="F689" i="4"/>
  <c r="G689" i="4"/>
  <c r="C681" i="4"/>
  <c r="D681" i="4"/>
  <c r="F681" i="4"/>
  <c r="G681" i="4"/>
  <c r="C673" i="4"/>
  <c r="D673" i="4"/>
  <c r="G673" i="4"/>
  <c r="F673" i="4"/>
  <c r="C665" i="4"/>
  <c r="D665" i="4"/>
  <c r="F665" i="4"/>
  <c r="G665" i="4"/>
  <c r="C657" i="4"/>
  <c r="D657" i="4"/>
  <c r="F657" i="4"/>
  <c r="G657" i="4"/>
  <c r="C649" i="4"/>
  <c r="D649" i="4"/>
  <c r="F649" i="4"/>
  <c r="G649" i="4"/>
  <c r="C641" i="4"/>
  <c r="D641" i="4"/>
  <c r="F641" i="4"/>
  <c r="G641" i="4"/>
  <c r="C633" i="4"/>
  <c r="D633" i="4"/>
  <c r="F633" i="4"/>
  <c r="G633" i="4"/>
  <c r="C625" i="4"/>
  <c r="D625" i="4"/>
  <c r="G625" i="4"/>
  <c r="F625" i="4"/>
  <c r="C617" i="4"/>
  <c r="D617" i="4"/>
  <c r="F617" i="4"/>
  <c r="G617" i="4"/>
  <c r="C609" i="4"/>
  <c r="D609" i="4"/>
  <c r="G609" i="4"/>
  <c r="F609" i="4"/>
  <c r="C601" i="4"/>
  <c r="D601" i="4"/>
  <c r="F601" i="4"/>
  <c r="G601" i="4"/>
  <c r="C593" i="4"/>
  <c r="D593" i="4"/>
  <c r="F593" i="4"/>
  <c r="G593" i="4"/>
  <c r="C585" i="4"/>
  <c r="D585" i="4"/>
  <c r="G585" i="4"/>
  <c r="F585" i="4"/>
  <c r="C577" i="4"/>
  <c r="D577" i="4"/>
  <c r="F577" i="4"/>
  <c r="G577" i="4"/>
  <c r="C569" i="4"/>
  <c r="D569" i="4"/>
  <c r="F569" i="4"/>
  <c r="G569" i="4"/>
  <c r="C561" i="4"/>
  <c r="D561" i="4"/>
  <c r="G561" i="4"/>
  <c r="F561" i="4"/>
  <c r="C553" i="4"/>
  <c r="D553" i="4"/>
  <c r="F553" i="4"/>
  <c r="G553" i="4"/>
  <c r="C545" i="4"/>
  <c r="D545" i="4"/>
  <c r="G545" i="4"/>
  <c r="F545" i="4"/>
  <c r="C537" i="4"/>
  <c r="D537" i="4"/>
  <c r="F537" i="4"/>
  <c r="G537" i="4"/>
  <c r="C529" i="4"/>
  <c r="D529" i="4"/>
  <c r="F529" i="4"/>
  <c r="G529" i="4"/>
  <c r="C521" i="4"/>
  <c r="D521" i="4"/>
  <c r="F521" i="4"/>
  <c r="G521" i="4"/>
  <c r="C513" i="4"/>
  <c r="D513" i="4"/>
  <c r="G513" i="4"/>
  <c r="F513" i="4"/>
  <c r="C505" i="4"/>
  <c r="D505" i="4"/>
  <c r="F505" i="4"/>
  <c r="G505" i="4"/>
  <c r="C497" i="4"/>
  <c r="D497" i="4"/>
  <c r="G497" i="4"/>
  <c r="F497" i="4"/>
  <c r="C489" i="4"/>
  <c r="D489" i="4"/>
  <c r="F489" i="4"/>
  <c r="G489" i="4"/>
  <c r="C481" i="4"/>
  <c r="D481" i="4"/>
  <c r="F481" i="4"/>
  <c r="G481" i="4"/>
  <c r="G473" i="4"/>
  <c r="F473" i="4"/>
  <c r="C473" i="4"/>
  <c r="D473" i="4"/>
  <c r="G465" i="4"/>
  <c r="D465" i="4"/>
  <c r="F465" i="4"/>
  <c r="C465" i="4"/>
  <c r="G457" i="4"/>
  <c r="C457" i="4"/>
  <c r="D457" i="4"/>
  <c r="F457" i="4"/>
  <c r="G449" i="4"/>
  <c r="F449" i="4"/>
  <c r="C449" i="4"/>
  <c r="D449" i="4"/>
  <c r="G441" i="4"/>
  <c r="F441" i="4"/>
  <c r="C441" i="4"/>
  <c r="D441" i="4"/>
  <c r="G433" i="4"/>
  <c r="D433" i="4"/>
  <c r="C433" i="4"/>
  <c r="F433" i="4"/>
  <c r="G425" i="4"/>
  <c r="C425" i="4"/>
  <c r="D425" i="4"/>
  <c r="F425" i="4"/>
  <c r="G417" i="4"/>
  <c r="D417" i="4"/>
  <c r="F417" i="4"/>
  <c r="C417" i="4"/>
  <c r="D409" i="4"/>
  <c r="C409" i="4"/>
  <c r="F409" i="4"/>
  <c r="G409" i="4"/>
  <c r="G401" i="4"/>
  <c r="F401" i="4"/>
  <c r="C401" i="4"/>
  <c r="D401" i="4"/>
  <c r="C393" i="4"/>
  <c r="D393" i="4"/>
  <c r="F393" i="4"/>
  <c r="G393" i="4"/>
  <c r="F385" i="4"/>
  <c r="C385" i="4"/>
  <c r="D385" i="4"/>
  <c r="G385" i="4"/>
  <c r="F377" i="4"/>
  <c r="C377" i="4"/>
  <c r="D377" i="4"/>
  <c r="G377" i="4"/>
  <c r="F369" i="4"/>
  <c r="G369" i="4"/>
  <c r="C369" i="4"/>
  <c r="D369" i="4"/>
  <c r="D361" i="4"/>
  <c r="F361" i="4"/>
  <c r="G361" i="4"/>
  <c r="C361" i="4"/>
  <c r="C353" i="4"/>
  <c r="F353" i="4"/>
  <c r="G353" i="4"/>
  <c r="D353" i="4"/>
  <c r="G345" i="4"/>
  <c r="F345" i="4"/>
  <c r="C345" i="4"/>
  <c r="D345" i="4"/>
  <c r="F337" i="4"/>
  <c r="G337" i="4"/>
  <c r="C337" i="4"/>
  <c r="D337" i="4"/>
  <c r="D329" i="4"/>
  <c r="C329" i="4"/>
  <c r="F329" i="4"/>
  <c r="G329" i="4"/>
  <c r="C321" i="4"/>
  <c r="D321" i="4"/>
  <c r="F321" i="4"/>
  <c r="G321" i="4"/>
  <c r="C313" i="4"/>
  <c r="F313" i="4"/>
  <c r="G313" i="4"/>
  <c r="D313" i="4"/>
  <c r="F305" i="4"/>
  <c r="G305" i="4"/>
  <c r="C305" i="4"/>
  <c r="D305" i="4"/>
  <c r="D297" i="4"/>
  <c r="G297" i="4"/>
  <c r="C297" i="4"/>
  <c r="F297" i="4"/>
  <c r="C289" i="4"/>
  <c r="F289" i="4"/>
  <c r="D289" i="4"/>
  <c r="G289" i="4"/>
  <c r="C281" i="4"/>
  <c r="D281" i="4"/>
  <c r="F281" i="4"/>
  <c r="G281" i="4"/>
  <c r="F273" i="4"/>
  <c r="G273" i="4"/>
  <c r="C273" i="4"/>
  <c r="D273" i="4"/>
  <c r="D265" i="4"/>
  <c r="C265" i="4"/>
  <c r="F265" i="4"/>
  <c r="G265" i="4"/>
  <c r="C257" i="4"/>
  <c r="G257" i="4"/>
  <c r="F257" i="4"/>
  <c r="D257" i="4"/>
  <c r="F249" i="4"/>
  <c r="C249" i="4"/>
  <c r="D249" i="4"/>
  <c r="G249" i="4"/>
  <c r="F241" i="4"/>
  <c r="G241" i="4"/>
  <c r="C241" i="4"/>
  <c r="D241" i="4"/>
  <c r="D233" i="4"/>
  <c r="C233" i="4"/>
  <c r="F233" i="4"/>
  <c r="G233" i="4"/>
  <c r="C225" i="4"/>
  <c r="D225" i="4"/>
  <c r="F225" i="4"/>
  <c r="G225" i="4"/>
  <c r="G217" i="4"/>
  <c r="D217" i="4"/>
  <c r="C217" i="4"/>
  <c r="F217" i="4"/>
  <c r="F209" i="4"/>
  <c r="G209" i="4"/>
  <c r="D209" i="4"/>
  <c r="C209" i="4"/>
  <c r="D201" i="4"/>
  <c r="C201" i="4"/>
  <c r="F201" i="4"/>
  <c r="G201" i="4"/>
  <c r="C193" i="4"/>
  <c r="D193" i="4"/>
  <c r="F193" i="4"/>
  <c r="G193" i="4"/>
  <c r="D185" i="4"/>
  <c r="F185" i="4"/>
  <c r="G185" i="4"/>
  <c r="C185" i="4"/>
  <c r="D177" i="4"/>
  <c r="F177" i="4"/>
  <c r="G177" i="4"/>
  <c r="C177" i="4"/>
  <c r="C169" i="4"/>
  <c r="D169" i="4"/>
  <c r="F169" i="4"/>
  <c r="G169" i="4"/>
  <c r="C161" i="4"/>
  <c r="D161" i="4"/>
  <c r="F161" i="4"/>
  <c r="G161" i="4"/>
  <c r="C153" i="4"/>
  <c r="D153" i="4"/>
  <c r="F153" i="4"/>
  <c r="G153" i="4"/>
  <c r="C145" i="4"/>
  <c r="D145" i="4"/>
  <c r="F145" i="4"/>
  <c r="G145" i="4"/>
  <c r="D137" i="4"/>
  <c r="C137" i="4"/>
  <c r="G137" i="4"/>
  <c r="F137" i="4"/>
  <c r="D129" i="4"/>
  <c r="C129" i="4"/>
  <c r="G129" i="4"/>
  <c r="F129" i="4"/>
  <c r="D121" i="4"/>
  <c r="F121" i="4"/>
  <c r="G121" i="4"/>
  <c r="C121" i="4"/>
  <c r="D113" i="4"/>
  <c r="C113" i="4"/>
  <c r="F113" i="4"/>
  <c r="G113" i="4"/>
  <c r="D105" i="4"/>
  <c r="C105" i="4"/>
  <c r="F105" i="4"/>
  <c r="G105" i="4"/>
  <c r="D97" i="4"/>
  <c r="F97" i="4"/>
  <c r="G97" i="4"/>
  <c r="C97" i="4"/>
  <c r="D89" i="4"/>
  <c r="G89" i="4"/>
  <c r="F89" i="4"/>
  <c r="C89" i="4"/>
  <c r="D81" i="4"/>
  <c r="C81" i="4"/>
  <c r="F81" i="4"/>
  <c r="G81" i="4"/>
  <c r="D73" i="4"/>
  <c r="C73" i="4"/>
  <c r="F73" i="4"/>
  <c r="G73" i="4"/>
  <c r="D65" i="4"/>
  <c r="C65" i="4"/>
  <c r="F65" i="4"/>
  <c r="G65" i="4"/>
  <c r="D57" i="4"/>
  <c r="C57" i="4"/>
  <c r="F57" i="4"/>
  <c r="G57" i="4"/>
  <c r="D49" i="4"/>
  <c r="C49" i="4"/>
  <c r="F49" i="4"/>
  <c r="G49" i="4"/>
  <c r="D41" i="4"/>
  <c r="C41" i="4"/>
  <c r="F41" i="4"/>
  <c r="G41" i="4"/>
  <c r="D33" i="4"/>
  <c r="F33" i="4"/>
  <c r="G33" i="4"/>
  <c r="C33" i="4"/>
  <c r="D25" i="4"/>
  <c r="G25" i="4"/>
  <c r="F25" i="4"/>
  <c r="C25" i="4"/>
  <c r="D17" i="4"/>
  <c r="C17" i="4"/>
  <c r="F17" i="4"/>
  <c r="G17" i="4"/>
  <c r="C2328" i="4"/>
  <c r="F2321" i="4"/>
  <c r="D2315" i="4"/>
  <c r="G2308" i="4"/>
  <c r="C2296" i="4"/>
  <c r="F2289" i="4"/>
  <c r="D2283" i="4"/>
  <c r="G2276" i="4"/>
  <c r="C2264" i="4"/>
  <c r="F2257" i="4"/>
  <c r="D2251" i="4"/>
  <c r="G2244" i="4"/>
  <c r="C2232" i="4"/>
  <c r="F2225" i="4"/>
  <c r="D2219" i="4"/>
  <c r="G2212" i="4"/>
  <c r="C2200" i="4"/>
  <c r="F2193" i="4"/>
  <c r="D2187" i="4"/>
  <c r="G2180" i="4"/>
  <c r="C2168" i="4"/>
  <c r="F2161" i="4"/>
  <c r="D2155" i="4"/>
  <c r="G2148" i="4"/>
  <c r="C2136" i="4"/>
  <c r="F2129" i="4"/>
  <c r="D2123" i="4"/>
  <c r="G2116" i="4"/>
  <c r="C2104" i="4"/>
  <c r="F2097" i="4"/>
  <c r="D2091" i="4"/>
  <c r="G2084" i="4"/>
  <c r="C2072" i="4"/>
  <c r="F2065" i="4"/>
  <c r="D2059" i="4"/>
  <c r="G2052" i="4"/>
  <c r="C2040" i="4"/>
  <c r="F2033" i="4"/>
  <c r="D2027" i="4"/>
  <c r="G2020" i="4"/>
  <c r="C2008" i="4"/>
  <c r="F2001" i="4"/>
  <c r="D1995" i="4"/>
  <c r="G1988" i="4"/>
  <c r="F1982" i="4"/>
  <c r="D1976" i="4"/>
  <c r="G1969" i="4"/>
  <c r="C1957" i="4"/>
  <c r="F1950" i="4"/>
  <c r="D1944" i="4"/>
  <c r="G1937" i="4"/>
  <c r="C1925" i="4"/>
  <c r="F1918" i="4"/>
  <c r="D1912" i="4"/>
  <c r="G1905" i="4"/>
  <c r="C1893" i="4"/>
  <c r="F1886" i="4"/>
  <c r="D1880" i="4"/>
  <c r="G1873" i="4"/>
  <c r="C1861" i="4"/>
  <c r="F1854" i="4"/>
  <c r="D1848" i="4"/>
  <c r="C1839" i="4"/>
  <c r="D1832" i="4"/>
  <c r="G1822" i="4"/>
  <c r="F1806" i="4"/>
  <c r="D1797" i="4"/>
  <c r="G1787" i="4"/>
  <c r="C1781" i="4"/>
  <c r="F1771" i="4"/>
  <c r="D1762" i="4"/>
  <c r="C1746" i="4"/>
  <c r="F1736" i="4"/>
  <c r="G1729" i="4"/>
  <c r="C1711" i="4"/>
  <c r="D1704" i="4"/>
  <c r="G1694" i="4"/>
  <c r="F1678" i="4"/>
  <c r="D1669" i="4"/>
  <c r="G1659" i="4"/>
  <c r="C1653" i="4"/>
  <c r="F1643" i="4"/>
  <c r="C1634" i="4"/>
  <c r="G1624" i="4"/>
  <c r="D1612" i="4"/>
  <c r="G1599" i="4"/>
  <c r="G1590" i="4"/>
  <c r="D1578" i="4"/>
  <c r="F1565" i="4"/>
  <c r="G1555" i="4"/>
  <c r="F1541" i="4"/>
  <c r="D1527" i="4"/>
  <c r="G1516" i="4"/>
  <c r="C1486" i="4"/>
  <c r="D1474" i="4"/>
  <c r="D1457" i="4"/>
  <c r="F1440" i="4"/>
  <c r="C1426" i="4"/>
  <c r="F1403" i="4"/>
  <c r="C1362" i="4"/>
  <c r="D1335" i="4"/>
  <c r="G1307" i="4"/>
  <c r="D1289" i="4"/>
  <c r="C1262" i="4"/>
  <c r="C1236" i="4"/>
  <c r="D1216" i="4"/>
  <c r="F1189" i="4"/>
  <c r="F1135" i="4"/>
  <c r="G1101" i="4"/>
  <c r="C1058" i="4"/>
  <c r="C1026" i="4"/>
  <c r="D981" i="4"/>
  <c r="G934" i="4"/>
  <c r="G878" i="4"/>
  <c r="C695" i="4"/>
  <c r="D581" i="4"/>
  <c r="C439" i="4"/>
  <c r="G203" i="4"/>
  <c r="D203" i="4"/>
  <c r="C203" i="4"/>
  <c r="F203" i="4"/>
  <c r="G195" i="4"/>
  <c r="C195" i="4"/>
  <c r="F195" i="4"/>
  <c r="D195" i="4"/>
  <c r="C187" i="4"/>
  <c r="D187" i="4"/>
  <c r="G187" i="4"/>
  <c r="F187" i="4"/>
  <c r="C179" i="4"/>
  <c r="D179" i="4"/>
  <c r="F179" i="4"/>
  <c r="G179" i="4"/>
  <c r="C171" i="4"/>
  <c r="D171" i="4"/>
  <c r="F171" i="4"/>
  <c r="G171" i="4"/>
  <c r="C163" i="4"/>
  <c r="D163" i="4"/>
  <c r="G163" i="4"/>
  <c r="F163" i="4"/>
  <c r="C155" i="4"/>
  <c r="D155" i="4"/>
  <c r="F155" i="4"/>
  <c r="G155" i="4"/>
  <c r="C147" i="4"/>
  <c r="D147" i="4"/>
  <c r="F147" i="4"/>
  <c r="G147" i="4"/>
  <c r="C139" i="4"/>
  <c r="D139" i="4"/>
  <c r="F139" i="4"/>
  <c r="G139" i="4"/>
  <c r="C131" i="4"/>
  <c r="D131" i="4"/>
  <c r="G131" i="4"/>
  <c r="F131" i="4"/>
  <c r="C123" i="4"/>
  <c r="F123" i="4"/>
  <c r="G123" i="4"/>
  <c r="D123" i="4"/>
  <c r="C115" i="4"/>
  <c r="D115" i="4"/>
  <c r="F115" i="4"/>
  <c r="G115" i="4"/>
  <c r="C107" i="4"/>
  <c r="F107" i="4"/>
  <c r="G107" i="4"/>
  <c r="D107" i="4"/>
  <c r="C99" i="4"/>
  <c r="F99" i="4"/>
  <c r="D99" i="4"/>
  <c r="G99" i="4"/>
  <c r="C91" i="4"/>
  <c r="F91" i="4"/>
  <c r="D91" i="4"/>
  <c r="G91" i="4"/>
  <c r="C83" i="4"/>
  <c r="F83" i="4"/>
  <c r="D83" i="4"/>
  <c r="G83" i="4"/>
  <c r="C75" i="4"/>
  <c r="F75" i="4"/>
  <c r="D75" i="4"/>
  <c r="G75" i="4"/>
  <c r="C67" i="4"/>
  <c r="F67" i="4"/>
  <c r="D67" i="4"/>
  <c r="G67" i="4"/>
  <c r="C59" i="4"/>
  <c r="F59" i="4"/>
  <c r="D59" i="4"/>
  <c r="G59" i="4"/>
  <c r="C51" i="4"/>
  <c r="F51" i="4"/>
  <c r="G51" i="4"/>
  <c r="D51" i="4"/>
  <c r="C43" i="4"/>
  <c r="F43" i="4"/>
  <c r="G43" i="4"/>
  <c r="D43" i="4"/>
  <c r="C35" i="4"/>
  <c r="F35" i="4"/>
  <c r="D35" i="4"/>
  <c r="G35" i="4"/>
  <c r="C27" i="4"/>
  <c r="F27" i="4"/>
  <c r="D27" i="4"/>
  <c r="G27" i="4"/>
  <c r="C19" i="4"/>
  <c r="F19" i="4"/>
  <c r="D19" i="4"/>
  <c r="G19" i="4"/>
  <c r="M2332" i="4"/>
  <c r="M2323" i="4"/>
  <c r="N2313" i="4"/>
  <c r="P2302" i="4"/>
  <c r="M2292" i="4"/>
  <c r="M2283" i="4"/>
  <c r="O2273" i="4"/>
  <c r="M2261" i="4"/>
  <c r="P2247" i="4"/>
  <c r="M2240" i="4"/>
  <c r="O2229" i="4"/>
  <c r="N2218" i="4"/>
  <c r="N2205" i="4"/>
  <c r="O2193" i="4"/>
  <c r="P2180" i="4"/>
  <c r="M2166" i="4"/>
  <c r="M2149" i="4"/>
  <c r="M2134" i="4"/>
  <c r="M2118" i="4"/>
  <c r="M2100" i="4"/>
  <c r="M2076" i="4"/>
  <c r="P2062" i="4"/>
  <c r="M2043" i="4"/>
  <c r="O2010" i="4"/>
  <c r="M1983" i="4"/>
  <c r="M1957" i="4"/>
  <c r="P1924" i="4"/>
  <c r="P1894" i="4"/>
  <c r="M1856" i="4"/>
  <c r="N1821" i="4"/>
  <c r="M1762" i="4"/>
  <c r="M1706" i="4"/>
  <c r="O1647" i="4"/>
  <c r="M1590" i="4"/>
  <c r="P1507" i="4"/>
  <c r="M1378" i="4"/>
  <c r="O2314" i="4"/>
  <c r="P1709" i="4"/>
  <c r="M2331" i="4"/>
  <c r="O2322" i="4"/>
  <c r="P2312" i="4"/>
  <c r="O2302" i="4"/>
  <c r="O2291" i="4"/>
  <c r="O2280" i="4"/>
  <c r="N2269" i="4"/>
  <c r="N2257" i="4"/>
  <c r="N2246" i="4"/>
  <c r="M2237" i="4"/>
  <c r="M2229" i="4"/>
  <c r="M2218" i="4"/>
  <c r="M2202" i="4"/>
  <c r="N2193" i="4"/>
  <c r="O2180" i="4"/>
  <c r="P2165" i="4"/>
  <c r="P2148" i="4"/>
  <c r="P2132" i="4"/>
  <c r="M2116" i="4"/>
  <c r="N2094" i="4"/>
  <c r="M2074" i="4"/>
  <c r="M2061" i="4"/>
  <c r="P2031" i="4"/>
  <c r="M2006" i="4"/>
  <c r="M1982" i="4"/>
  <c r="M1951" i="4"/>
  <c r="O1922" i="4"/>
  <c r="M1887" i="4"/>
  <c r="M1854" i="4"/>
  <c r="O1819" i="4"/>
  <c r="N1754" i="4"/>
  <c r="M1699" i="4"/>
  <c r="M1634" i="4"/>
  <c r="M1589" i="4"/>
  <c r="M1482" i="4"/>
  <c r="P1371" i="4"/>
  <c r="M2333" i="4"/>
  <c r="N2285" i="4"/>
  <c r="P2229" i="4"/>
  <c r="O2205" i="4"/>
  <c r="M2151" i="4"/>
  <c r="M2120" i="4"/>
  <c r="P2101" i="4"/>
  <c r="O2011" i="4"/>
  <c r="M1927" i="4"/>
  <c r="M1895" i="4"/>
  <c r="M1829" i="4"/>
  <c r="P1654" i="4"/>
  <c r="M2330" i="4"/>
  <c r="M2319" i="4"/>
  <c r="M2312" i="4"/>
  <c r="N2302" i="4"/>
  <c r="N2291" i="4"/>
  <c r="P2278" i="4"/>
  <c r="O2268" i="4"/>
  <c r="P2256" i="4"/>
  <c r="M2246" i="4"/>
  <c r="P2236" i="4"/>
  <c r="O2225" i="4"/>
  <c r="M2213" i="4"/>
  <c r="P2200" i="4"/>
  <c r="M2189" i="4"/>
  <c r="M2178" i="4"/>
  <c r="O2163" i="4"/>
  <c r="M2147" i="4"/>
  <c r="O2132" i="4"/>
  <c r="M2114" i="4"/>
  <c r="M2094" i="4"/>
  <c r="P2073" i="4"/>
  <c r="M2058" i="4"/>
  <c r="N2030" i="4"/>
  <c r="M2005" i="4"/>
  <c r="P1975" i="4"/>
  <c r="P1949" i="4"/>
  <c r="M1917" i="4"/>
  <c r="M1886" i="4"/>
  <c r="M1853" i="4"/>
  <c r="N1807" i="4"/>
  <c r="M1754" i="4"/>
  <c r="M1684" i="4"/>
  <c r="O1628" i="4"/>
  <c r="M1574" i="4"/>
  <c r="M1475" i="4"/>
  <c r="M1349" i="4"/>
  <c r="N2323" i="4"/>
  <c r="M2303" i="4"/>
  <c r="P2273" i="4"/>
  <c r="O2251" i="4"/>
  <c r="O2220" i="4"/>
  <c r="M2167" i="4"/>
  <c r="M2079" i="4"/>
  <c r="M1988" i="4"/>
  <c r="N1862" i="4"/>
  <c r="O1592" i="4"/>
  <c r="O2336" i="4"/>
  <c r="N2329" i="4"/>
  <c r="P2318" i="4"/>
  <c r="O2308" i="4"/>
  <c r="M2298" i="4"/>
  <c r="N2290" i="4"/>
  <c r="O2278" i="4"/>
  <c r="M2268" i="4"/>
  <c r="O2256" i="4"/>
  <c r="M2245" i="4"/>
  <c r="O2236" i="4"/>
  <c r="O2224" i="4"/>
  <c r="P2212" i="4"/>
  <c r="O2200" i="4"/>
  <c r="O2188" i="4"/>
  <c r="M2176" i="4"/>
  <c r="N2158" i="4"/>
  <c r="M2143" i="4"/>
  <c r="M2132" i="4"/>
  <c r="N2112" i="4"/>
  <c r="P2093" i="4"/>
  <c r="P2072" i="4"/>
  <c r="O2054" i="4"/>
  <c r="M2030" i="4"/>
  <c r="M2004" i="4"/>
  <c r="N1975" i="4"/>
  <c r="M1949" i="4"/>
  <c r="M1915" i="4"/>
  <c r="M1885" i="4"/>
  <c r="M1844" i="4"/>
  <c r="P1801" i="4"/>
  <c r="M1749" i="4"/>
  <c r="P1682" i="4"/>
  <c r="M1620" i="4"/>
  <c r="M1553" i="4"/>
  <c r="M1464" i="4"/>
  <c r="M1305" i="4"/>
  <c r="M2295" i="4"/>
  <c r="N2240" i="4"/>
  <c r="M2181" i="4"/>
  <c r="N2063" i="4"/>
  <c r="P1965" i="4"/>
  <c r="M1511" i="4"/>
  <c r="M2336" i="4"/>
  <c r="P2327" i="4"/>
  <c r="O2318" i="4"/>
  <c r="M2308" i="4"/>
  <c r="O2297" i="4"/>
  <c r="M2290" i="4"/>
  <c r="M2278" i="4"/>
  <c r="M2266" i="4"/>
  <c r="M2256" i="4"/>
  <c r="M2244" i="4"/>
  <c r="N2235" i="4"/>
  <c r="N2224" i="4"/>
  <c r="M2212" i="4"/>
  <c r="O2198" i="4"/>
  <c r="M2186" i="4"/>
  <c r="M2173" i="4"/>
  <c r="M2158" i="4"/>
  <c r="N2142" i="4"/>
  <c r="O2125" i="4"/>
  <c r="M2112" i="4"/>
  <c r="M2087" i="4"/>
  <c r="M2070" i="4"/>
  <c r="O2050" i="4"/>
  <c r="N2023" i="4"/>
  <c r="N2002" i="4"/>
  <c r="M1973" i="4"/>
  <c r="M1942" i="4"/>
  <c r="P1907" i="4"/>
  <c r="N1878" i="4"/>
  <c r="P1843" i="4"/>
  <c r="M1790" i="4"/>
  <c r="M1737" i="4"/>
  <c r="N1682" i="4"/>
  <c r="M1615" i="4"/>
  <c r="P1548" i="4"/>
  <c r="O1433" i="4"/>
  <c r="N1296" i="4"/>
  <c r="O2261" i="4"/>
  <c r="M2195" i="4"/>
  <c r="M2138" i="4"/>
  <c r="N2043" i="4"/>
  <c r="M1766" i="4"/>
  <c r="M1416" i="4"/>
  <c r="M2334" i="4"/>
  <c r="N2327" i="4"/>
  <c r="O2317" i="4"/>
  <c r="P2307" i="4"/>
  <c r="P2295" i="4"/>
  <c r="M2286" i="4"/>
  <c r="M2276" i="4"/>
  <c r="M2264" i="4"/>
  <c r="O2252" i="4"/>
  <c r="M2242" i="4"/>
  <c r="M2234" i="4"/>
  <c r="M2224" i="4"/>
  <c r="M2208" i="4"/>
  <c r="M2198" i="4"/>
  <c r="P2185" i="4"/>
  <c r="P2172" i="4"/>
  <c r="P2157" i="4"/>
  <c r="O2141" i="4"/>
  <c r="N2125" i="4"/>
  <c r="P2105" i="4"/>
  <c r="M2083" i="4"/>
  <c r="M2069" i="4"/>
  <c r="M2050" i="4"/>
  <c r="N2021" i="4"/>
  <c r="M2000" i="4"/>
  <c r="M1968" i="4"/>
  <c r="M1941" i="4"/>
  <c r="O1907" i="4"/>
  <c r="M1878" i="4"/>
  <c r="O1841" i="4"/>
  <c r="M1782" i="4"/>
  <c r="M1735" i="4"/>
  <c r="M1674" i="4"/>
  <c r="M1610" i="4"/>
  <c r="M1534" i="4"/>
  <c r="M1433" i="4"/>
  <c r="M1274" i="4"/>
  <c r="N2333" i="4"/>
  <c r="M2326" i="4"/>
  <c r="M2315" i="4"/>
  <c r="M2306" i="4"/>
  <c r="N2295" i="4"/>
  <c r="P2285" i="4"/>
  <c r="N2274" i="4"/>
  <c r="M2262" i="4"/>
  <c r="P2251" i="4"/>
  <c r="O2241" i="4"/>
  <c r="N2231" i="4"/>
  <c r="M2222" i="4"/>
  <c r="P2205" i="4"/>
  <c r="M2197" i="4"/>
  <c r="M2184" i="4"/>
  <c r="O2172" i="4"/>
  <c r="M2156" i="4"/>
  <c r="N2141" i="4"/>
  <c r="M2122" i="4"/>
  <c r="M2102" i="4"/>
  <c r="P2081" i="4"/>
  <c r="M2068" i="4"/>
  <c r="M2048" i="4"/>
  <c r="M2015" i="4"/>
  <c r="O1988" i="4"/>
  <c r="M1966" i="4"/>
  <c r="P1934" i="4"/>
  <c r="M1900" i="4"/>
  <c r="M1864" i="4"/>
  <c r="M1834" i="4"/>
  <c r="O1781" i="4"/>
  <c r="M1726" i="4"/>
  <c r="M1670" i="4"/>
  <c r="M1598" i="4"/>
  <c r="M1517" i="4"/>
  <c r="M1427" i="4"/>
  <c r="O1288" i="4"/>
  <c r="N2041" i="4"/>
  <c r="O1987" i="4"/>
  <c r="N1959" i="4"/>
  <c r="O1934" i="4"/>
  <c r="N1889" i="4"/>
  <c r="P1838" i="4"/>
  <c r="N1797" i="4"/>
  <c r="O1732" i="4"/>
  <c r="N1618" i="4"/>
  <c r="O1343" i="4"/>
  <c r="P2335" i="4"/>
  <c r="P2326" i="4"/>
  <c r="O2321" i="4"/>
  <c r="N2312" i="4"/>
  <c r="O2300" i="4"/>
  <c r="N2266" i="4"/>
  <c r="P2249" i="4"/>
  <c r="N2229" i="4"/>
  <c r="P2209" i="4"/>
  <c r="O2204" i="4"/>
  <c r="P2192" i="4"/>
  <c r="N2178" i="4"/>
  <c r="O2171" i="4"/>
  <c r="N2147" i="4"/>
  <c r="O2101" i="4"/>
  <c r="N2081" i="4"/>
  <c r="P2037" i="4"/>
  <c r="P2017" i="4"/>
  <c r="O1996" i="4"/>
  <c r="P1958" i="4"/>
  <c r="O1946" i="4"/>
  <c r="P1933" i="4"/>
  <c r="N1917" i="4"/>
  <c r="P1905" i="4"/>
  <c r="N1873" i="4"/>
  <c r="O1818" i="4"/>
  <c r="P1796" i="4"/>
  <c r="P1776" i="4"/>
  <c r="N1749" i="4"/>
  <c r="N1670" i="4"/>
  <c r="N1646" i="4"/>
  <c r="N1617" i="4"/>
  <c r="O1575" i="4"/>
  <c r="P1542" i="4"/>
  <c r="P1480" i="4"/>
  <c r="O1341" i="4"/>
  <c r="O2081" i="4"/>
  <c r="N2050" i="4"/>
  <c r="O2019" i="4"/>
  <c r="P1998" i="4"/>
  <c r="N1973" i="4"/>
  <c r="N1922" i="4"/>
  <c r="N1907" i="4"/>
  <c r="N1854" i="4"/>
  <c r="N1780" i="4"/>
  <c r="P1646" i="4"/>
  <c r="O1548" i="4"/>
  <c r="N2335" i="4"/>
  <c r="N2321" i="4"/>
  <c r="P2293" i="4"/>
  <c r="O2288" i="4"/>
  <c r="O2277" i="4"/>
  <c r="P2260" i="4"/>
  <c r="O2249" i="4"/>
  <c r="P2244" i="4"/>
  <c r="P2233" i="4"/>
  <c r="N2222" i="4"/>
  <c r="N2217" i="4"/>
  <c r="P2203" i="4"/>
  <c r="P2190" i="4"/>
  <c r="N2185" i="4"/>
  <c r="O2170" i="4"/>
  <c r="P2161" i="4"/>
  <c r="N2131" i="4"/>
  <c r="N2120" i="4"/>
  <c r="O2068" i="4"/>
  <c r="P2048" i="4"/>
  <c r="O2037" i="4"/>
  <c r="P2015" i="4"/>
  <c r="P1995" i="4"/>
  <c r="N1982" i="4"/>
  <c r="O1958" i="4"/>
  <c r="O1942" i="4"/>
  <c r="N1903" i="4"/>
  <c r="O1869" i="4"/>
  <c r="N1792" i="4"/>
  <c r="N1768" i="4"/>
  <c r="P1723" i="4"/>
  <c r="P2319" i="4"/>
  <c r="O2298" i="4"/>
  <c r="P2281" i="4"/>
  <c r="P2259" i="4"/>
  <c r="O2244" i="4"/>
  <c r="N2202" i="4"/>
  <c r="O2161" i="4"/>
  <c r="P2127" i="4"/>
  <c r="O2107" i="4"/>
  <c r="N2099" i="4"/>
  <c r="N2088" i="4"/>
  <c r="O2076" i="4"/>
  <c r="P2057" i="4"/>
  <c r="O2035" i="4"/>
  <c r="N2015" i="4"/>
  <c r="P1993" i="4"/>
  <c r="N1968" i="4"/>
  <c r="N1942" i="4"/>
  <c r="P1929" i="4"/>
  <c r="N1915" i="4"/>
  <c r="P1867" i="4"/>
  <c r="O1809" i="4"/>
  <c r="N1790" i="4"/>
  <c r="P1767" i="4"/>
  <c r="P1748" i="4"/>
  <c r="O1721" i="4"/>
  <c r="N1688" i="4"/>
  <c r="O1668" i="4"/>
  <c r="N1574" i="4"/>
  <c r="O1529" i="4"/>
  <c r="P1466" i="4"/>
  <c r="N1390" i="4"/>
  <c r="O1330" i="4"/>
  <c r="O1227" i="4"/>
  <c r="P2325" i="4"/>
  <c r="O2315" i="4"/>
  <c r="O2310" i="4"/>
  <c r="O2304" i="4"/>
  <c r="O2293" i="4"/>
  <c r="P2287" i="4"/>
  <c r="P2276" i="4"/>
  <c r="P2270" i="4"/>
  <c r="P2265" i="4"/>
  <c r="P2253" i="4"/>
  <c r="N2249" i="4"/>
  <c r="P2237" i="4"/>
  <c r="P2232" i="4"/>
  <c r="P2227" i="4"/>
  <c r="P2216" i="4"/>
  <c r="O2208" i="4"/>
  <c r="O2197" i="4"/>
  <c r="N2190" i="4"/>
  <c r="O2176" i="4"/>
  <c r="P2167" i="4"/>
  <c r="O2152" i="4"/>
  <c r="P2145" i="4"/>
  <c r="P2137" i="4"/>
  <c r="N2025" i="4"/>
  <c r="O1197" i="4"/>
  <c r="P2333" i="4"/>
  <c r="P2329" i="4"/>
  <c r="O2325" i="4"/>
  <c r="N2319" i="4"/>
  <c r="N2315" i="4"/>
  <c r="N2310" i="4"/>
  <c r="P2303" i="4"/>
  <c r="N2293" i="4"/>
  <c r="O2286" i="4"/>
  <c r="N2281" i="4"/>
  <c r="N2270" i="4"/>
  <c r="O2264" i="4"/>
  <c r="N2259" i="4"/>
  <c r="O2253" i="4"/>
  <c r="P2248" i="4"/>
  <c r="N2237" i="4"/>
  <c r="N2232" i="4"/>
  <c r="O2227" i="4"/>
  <c r="P2221" i="4"/>
  <c r="O2214" i="4"/>
  <c r="P2189" i="4"/>
  <c r="P2181" i="4"/>
  <c r="N2176" i="4"/>
  <c r="N2167" i="4"/>
  <c r="O2160" i="4"/>
  <c r="N2152" i="4"/>
  <c r="N2143" i="4"/>
  <c r="P2136" i="4"/>
  <c r="P2126" i="4"/>
  <c r="N2107" i="4"/>
  <c r="O2096" i="4"/>
  <c r="N2087" i="4"/>
  <c r="N2067" i="4"/>
  <c r="P2055" i="4"/>
  <c r="O2044" i="4"/>
  <c r="N2035" i="4"/>
  <c r="O2024" i="4"/>
  <c r="P1989" i="4"/>
  <c r="P1981" i="4"/>
  <c r="O1954" i="4"/>
  <c r="O1898" i="4"/>
  <c r="O1884" i="4"/>
  <c r="O1845" i="4"/>
  <c r="P1828" i="4"/>
  <c r="N1809" i="4"/>
  <c r="N1740" i="4"/>
  <c r="P1718" i="4"/>
  <c r="N1685" i="4"/>
  <c r="O1664" i="4"/>
  <c r="O1632" i="4"/>
  <c r="P1598" i="4"/>
  <c r="N1521" i="4"/>
  <c r="P1307" i="4"/>
  <c r="N1213" i="4"/>
  <c r="P2061" i="4"/>
  <c r="P2009" i="4"/>
  <c r="O1948" i="4"/>
  <c r="O1876" i="4"/>
  <c r="N1819" i="4"/>
  <c r="O1699" i="4"/>
  <c r="N2331" i="4"/>
  <c r="P2316" i="4"/>
  <c r="N2307" i="4"/>
  <c r="N2273" i="4"/>
  <c r="P2217" i="4"/>
  <c r="N2198" i="4"/>
  <c r="O2185" i="4"/>
  <c r="N2163" i="4"/>
  <c r="N2138" i="4"/>
  <c r="N2121" i="4"/>
  <c r="P2088" i="4"/>
  <c r="P2029" i="4"/>
  <c r="P2008" i="4"/>
  <c r="N1834" i="4"/>
  <c r="O2316" i="4"/>
  <c r="O2299" i="4"/>
  <c r="O2282" i="4"/>
  <c r="P2271" i="4"/>
  <c r="P2255" i="4"/>
  <c r="P2239" i="4"/>
  <c r="O2209" i="4"/>
  <c r="P2152" i="4"/>
  <c r="O2108" i="4"/>
  <c r="O2088" i="4"/>
  <c r="P2028" i="4"/>
  <c r="N2006" i="4"/>
  <c r="P1971" i="4"/>
  <c r="P1932" i="4"/>
  <c r="N1853" i="4"/>
  <c r="P1817" i="4"/>
  <c r="P1696" i="4"/>
  <c r="N1634" i="4"/>
  <c r="N1575" i="4"/>
  <c r="O1390" i="4"/>
  <c r="N1340" i="4"/>
  <c r="P1235" i="4"/>
  <c r="O2333" i="4"/>
  <c r="O2329" i="4"/>
  <c r="P2323" i="4"/>
  <c r="O2309" i="4"/>
  <c r="P2297" i="4"/>
  <c r="N2286" i="4"/>
  <c r="P2280" i="4"/>
  <c r="N2275" i="4"/>
  <c r="O2269" i="4"/>
  <c r="N2264" i="4"/>
  <c r="N2258" i="4"/>
  <c r="N2253" i="4"/>
  <c r="N2248" i="4"/>
  <c r="N2242" i="4"/>
  <c r="P2231" i="4"/>
  <c r="P2225" i="4"/>
  <c r="P2220" i="4"/>
  <c r="N2213" i="4"/>
  <c r="P2207" i="4"/>
  <c r="N2201" i="4"/>
  <c r="N2195" i="4"/>
  <c r="O2181" i="4"/>
  <c r="O2158" i="4"/>
  <c r="N2151" i="4"/>
  <c r="O2136" i="4"/>
  <c r="P2125" i="4"/>
  <c r="O2116" i="4"/>
  <c r="O2106" i="4"/>
  <c r="N2096" i="4"/>
  <c r="P2063" i="4"/>
  <c r="N2055" i="4"/>
  <c r="O2043" i="4"/>
  <c r="N2034" i="4"/>
  <c r="N2024" i="4"/>
  <c r="P2011" i="4"/>
  <c r="O1989" i="4"/>
  <c r="N1979" i="4"/>
  <c r="N1966" i="4"/>
  <c r="P1941" i="4"/>
  <c r="O1926" i="4"/>
  <c r="O1914" i="4"/>
  <c r="N1895" i="4"/>
  <c r="P1879" i="4"/>
  <c r="O1862" i="4"/>
  <c r="O1827" i="4"/>
  <c r="P1807" i="4"/>
  <c r="O1784" i="4"/>
  <c r="O1763" i="4"/>
  <c r="P1739" i="4"/>
  <c r="N1713" i="4"/>
  <c r="P1656" i="4"/>
  <c r="N1632" i="4"/>
  <c r="N1568" i="4"/>
  <c r="P1434" i="4"/>
  <c r="P1374" i="4"/>
  <c r="N1212" i="4"/>
  <c r="M2223" i="4"/>
  <c r="M2220" i="4"/>
  <c r="N2215" i="4"/>
  <c r="P2211" i="4"/>
  <c r="N2207" i="4"/>
  <c r="O2203" i="4"/>
  <c r="N2200" i="4"/>
  <c r="O2196" i="4"/>
  <c r="O2192" i="4"/>
  <c r="P2187" i="4"/>
  <c r="P2183" i="4"/>
  <c r="M2180" i="4"/>
  <c r="M2175" i="4"/>
  <c r="P2169" i="4"/>
  <c r="M2165" i="4"/>
  <c r="N2160" i="4"/>
  <c r="M2155" i="4"/>
  <c r="O2150" i="4"/>
  <c r="O2145" i="4"/>
  <c r="O2140" i="4"/>
  <c r="P2134" i="4"/>
  <c r="M2131" i="4"/>
  <c r="M2125" i="4"/>
  <c r="P2117" i="4"/>
  <c r="M2111" i="4"/>
  <c r="O2105" i="4"/>
  <c r="N2098" i="4"/>
  <c r="P2092" i="4"/>
  <c r="O2085" i="4"/>
  <c r="N2078" i="4"/>
  <c r="O2072" i="4"/>
  <c r="M2067" i="4"/>
  <c r="O2059" i="4"/>
  <c r="P2053" i="4"/>
  <c r="M2047" i="4"/>
  <c r="P2040" i="4"/>
  <c r="M2034" i="4"/>
  <c r="O2028" i="4"/>
  <c r="M2021" i="4"/>
  <c r="N2014" i="4"/>
  <c r="O2008" i="4"/>
  <c r="M2002" i="4"/>
  <c r="P1992" i="4"/>
  <c r="N1986" i="4"/>
  <c r="M1979" i="4"/>
  <c r="O1971" i="4"/>
  <c r="O1964" i="4"/>
  <c r="P1953" i="4"/>
  <c r="N1946" i="4"/>
  <c r="M1940" i="4"/>
  <c r="O1929" i="4"/>
  <c r="M1922" i="4"/>
  <c r="N1913" i="4"/>
  <c r="P1902" i="4"/>
  <c r="M1893" i="4"/>
  <c r="M1884" i="4"/>
  <c r="P1872" i="4"/>
  <c r="P1861" i="4"/>
  <c r="M1851" i="4"/>
  <c r="O1838" i="4"/>
  <c r="N1825" i="4"/>
  <c r="P1814" i="4"/>
  <c r="N1800" i="4"/>
  <c r="N1789" i="4"/>
  <c r="O1776" i="4"/>
  <c r="P1759" i="4"/>
  <c r="O1745" i="4"/>
  <c r="N1732" i="4"/>
  <c r="M1713" i="4"/>
  <c r="O1696" i="4"/>
  <c r="M1682" i="4"/>
  <c r="N1663" i="4"/>
  <c r="P1642" i="4"/>
  <c r="N1628" i="4"/>
  <c r="P1606" i="4"/>
  <c r="M1588" i="4"/>
  <c r="P1565" i="4"/>
  <c r="M1531" i="4"/>
  <c r="O1507" i="4"/>
  <c r="O1463" i="4"/>
  <c r="M1408" i="4"/>
  <c r="P1369" i="4"/>
  <c r="M1330" i="4"/>
  <c r="P1271" i="4"/>
  <c r="M1211" i="4"/>
  <c r="M2335" i="4"/>
  <c r="P2331" i="4"/>
  <c r="P2328" i="4"/>
  <c r="M2325" i="4"/>
  <c r="P2320" i="4"/>
  <c r="N2317" i="4"/>
  <c r="M2314" i="4"/>
  <c r="M2310" i="4"/>
  <c r="O2305" i="4"/>
  <c r="M2301" i="4"/>
  <c r="N2297" i="4"/>
  <c r="M2293" i="4"/>
  <c r="N2288" i="4"/>
  <c r="M2284" i="4"/>
  <c r="N2280" i="4"/>
  <c r="P2275" i="4"/>
  <c r="N2271" i="4"/>
  <c r="M2267" i="4"/>
  <c r="N2263" i="4"/>
  <c r="M2259" i="4"/>
  <c r="P2254" i="4"/>
  <c r="N2251" i="4"/>
  <c r="N2247" i="4"/>
  <c r="P2243" i="4"/>
  <c r="M2239" i="4"/>
  <c r="M2235" i="4"/>
  <c r="O2230" i="4"/>
  <c r="N2227" i="4"/>
  <c r="P2222" i="4"/>
  <c r="O2219" i="4"/>
  <c r="M2215" i="4"/>
  <c r="M2211" i="4"/>
  <c r="M2207" i="4"/>
  <c r="M2203" i="4"/>
  <c r="M2200" i="4"/>
  <c r="M2196" i="4"/>
  <c r="N2191" i="4"/>
  <c r="O2187" i="4"/>
  <c r="N2183" i="4"/>
  <c r="N2179" i="4"/>
  <c r="P2174" i="4"/>
  <c r="O2169" i="4"/>
  <c r="M2164" i="4"/>
  <c r="M2160" i="4"/>
  <c r="O2154" i="4"/>
  <c r="O2149" i="4"/>
  <c r="M2144" i="4"/>
  <c r="M2140" i="4"/>
  <c r="O2134" i="4"/>
  <c r="O2129" i="4"/>
  <c r="N2123" i="4"/>
  <c r="O2117" i="4"/>
  <c r="P2110" i="4"/>
  <c r="N2103" i="4"/>
  <c r="P2097" i="4"/>
  <c r="M2091" i="4"/>
  <c r="P2084" i="4"/>
  <c r="M2078" i="4"/>
  <c r="N2072" i="4"/>
  <c r="P2064" i="4"/>
  <c r="N2059" i="4"/>
  <c r="O2053" i="4"/>
  <c r="N2046" i="4"/>
  <c r="M2039" i="4"/>
  <c r="O2033" i="4"/>
  <c r="N2026" i="4"/>
  <c r="P2020" i="4"/>
  <c r="M2014" i="4"/>
  <c r="P2006" i="4"/>
  <c r="O2000" i="4"/>
  <c r="N1992" i="4"/>
  <c r="O1985" i="4"/>
  <c r="M1978" i="4"/>
  <c r="N1970" i="4"/>
  <c r="N1961" i="4"/>
  <c r="O1953" i="4"/>
  <c r="M1946" i="4"/>
  <c r="N1937" i="4"/>
  <c r="N1929" i="4"/>
  <c r="O1920" i="4"/>
  <c r="P1909" i="4"/>
  <c r="O1902" i="4"/>
  <c r="P1891" i="4"/>
  <c r="P1880" i="4"/>
  <c r="O1872" i="4"/>
  <c r="O1859" i="4"/>
  <c r="P1848" i="4"/>
  <c r="N1838" i="4"/>
  <c r="P1824" i="4"/>
  <c r="O1812" i="4"/>
  <c r="M1800" i="4"/>
  <c r="O1788" i="4"/>
  <c r="M1773" i="4"/>
  <c r="O1759" i="4"/>
  <c r="N1745" i="4"/>
  <c r="M1727" i="4"/>
  <c r="O1712" i="4"/>
  <c r="P1695" i="4"/>
  <c r="O1676" i="4"/>
  <c r="P1661" i="4"/>
  <c r="O1642" i="4"/>
  <c r="N1624" i="4"/>
  <c r="O1603" i="4"/>
  <c r="O1584" i="4"/>
  <c r="M1559" i="4"/>
  <c r="O1530" i="4"/>
  <c r="P1506" i="4"/>
  <c r="P1445" i="4"/>
  <c r="M1404" i="4"/>
  <c r="M1368" i="4"/>
  <c r="O1313" i="4"/>
  <c r="N1257" i="4"/>
  <c r="O1183" i="4"/>
  <c r="P1187" i="4"/>
  <c r="M1233" i="4"/>
  <c r="M1275" i="4"/>
  <c r="M1318" i="4"/>
  <c r="M1357" i="4"/>
  <c r="M1386" i="4"/>
  <c r="O1419" i="4"/>
  <c r="M1452" i="4"/>
  <c r="O1491" i="4"/>
  <c r="N1517" i="4"/>
  <c r="M1541" i="4"/>
  <c r="N1559" i="4"/>
  <c r="M1578" i="4"/>
  <c r="N1596" i="4"/>
  <c r="P1611" i="4"/>
  <c r="O1625" i="4"/>
  <c r="O1634" i="4"/>
  <c r="O1648" i="4"/>
  <c r="M1668" i="4"/>
  <c r="P1676" i="4"/>
  <c r="O1690" i="4"/>
  <c r="P1703" i="4"/>
  <c r="M1718" i="4"/>
  <c r="M1731" i="4"/>
  <c r="O1740" i="4"/>
  <c r="N1752" i="4"/>
  <c r="N1762" i="4"/>
  <c r="P1774" i="4"/>
  <c r="P1784" i="4"/>
  <c r="N1794" i="4"/>
  <c r="P1804" i="4"/>
  <c r="P1812" i="4"/>
  <c r="M1822" i="4"/>
  <c r="M1831" i="4"/>
  <c r="O1840" i="4"/>
  <c r="N1850" i="4"/>
  <c r="P1856" i="4"/>
  <c r="N1867" i="4"/>
  <c r="N1875" i="4"/>
  <c r="O1881" i="4"/>
  <c r="O1889" i="4"/>
  <c r="M1898" i="4"/>
  <c r="P1903" i="4"/>
  <c r="M1910" i="4"/>
  <c r="M1918" i="4"/>
  <c r="N1925" i="4"/>
  <c r="M1930" i="4"/>
  <c r="O1937" i="4"/>
  <c r="N1944" i="4"/>
  <c r="N1949" i="4"/>
  <c r="O1956" i="4"/>
  <c r="M1962" i="4"/>
  <c r="O1968" i="4"/>
  <c r="O1973" i="4"/>
  <c r="O1979" i="4"/>
  <c r="P1985" i="4"/>
  <c r="M1990" i="4"/>
  <c r="P1996" i="4"/>
  <c r="O2002" i="4"/>
  <c r="M2008" i="4"/>
  <c r="M2012" i="4"/>
  <c r="N2017" i="4"/>
  <c r="P2022" i="4"/>
  <c r="O2026" i="4"/>
  <c r="M2032" i="4"/>
  <c r="P2035" i="4"/>
  <c r="O2041" i="4"/>
  <c r="O2046" i="4"/>
  <c r="M2052" i="4"/>
  <c r="M2056" i="4"/>
  <c r="N2061" i="4"/>
  <c r="N2065" i="4"/>
  <c r="N2070" i="4"/>
  <c r="O2075" i="4"/>
  <c r="N2079" i="4"/>
  <c r="M2085" i="4"/>
  <c r="M2090" i="4"/>
  <c r="O2094" i="4"/>
  <c r="O2099" i="4"/>
  <c r="P2104" i="4"/>
  <c r="P2108" i="4"/>
  <c r="N2114" i="4"/>
  <c r="N2119" i="4"/>
  <c r="O2123" i="4"/>
  <c r="O2128" i="4"/>
  <c r="M1189" i="4"/>
  <c r="O1235" i="4"/>
  <c r="M1285" i="4"/>
  <c r="O1324" i="4"/>
  <c r="M1360" i="4"/>
  <c r="N1386" i="4"/>
  <c r="O1422" i="4"/>
  <c r="N1463" i="4"/>
  <c r="P1491" i="4"/>
  <c r="M1521" i="4"/>
  <c r="O1541" i="4"/>
  <c r="M1565" i="4"/>
  <c r="P1580" i="4"/>
  <c r="O1597" i="4"/>
  <c r="M1612" i="4"/>
  <c r="M1626" i="4"/>
  <c r="M1638" i="4"/>
  <c r="P1650" i="4"/>
  <c r="N1668" i="4"/>
  <c r="N1678" i="4"/>
  <c r="P1690" i="4"/>
  <c r="M1705" i="4"/>
  <c r="N1718" i="4"/>
  <c r="M1732" i="4"/>
  <c r="P1740" i="4"/>
  <c r="O1753" i="4"/>
  <c r="O1762" i="4"/>
  <c r="N1776" i="4"/>
  <c r="M1785" i="4"/>
  <c r="P1795" i="4"/>
  <c r="N1805" i="4"/>
  <c r="O1814" i="4"/>
  <c r="N1822" i="4"/>
  <c r="N1832" i="4"/>
  <c r="N1841" i="4"/>
  <c r="O1850" i="4"/>
  <c r="N1858" i="4"/>
  <c r="O1867" i="4"/>
  <c r="M1876" i="4"/>
  <c r="M1882" i="4"/>
  <c r="P1889" i="4"/>
  <c r="N1898" i="4"/>
  <c r="O1905" i="4"/>
  <c r="P1910" i="4"/>
  <c r="N1918" i="4"/>
  <c r="O1925" i="4"/>
  <c r="O1931" i="4"/>
  <c r="M1939" i="4"/>
  <c r="O1944" i="4"/>
  <c r="O1949" i="4"/>
  <c r="P1956" i="4"/>
  <c r="M1964" i="4"/>
  <c r="N1969" i="4"/>
  <c r="M1975" i="4"/>
  <c r="M1980" i="4"/>
  <c r="M1986" i="4"/>
  <c r="N1990" i="4"/>
  <c r="O1998" i="4"/>
  <c r="M2003" i="4"/>
  <c r="N2008" i="4"/>
  <c r="O2012" i="4"/>
  <c r="O2017" i="4"/>
  <c r="M2023" i="4"/>
  <c r="M2027" i="4"/>
  <c r="N2032" i="4"/>
  <c r="N2037" i="4"/>
  <c r="P2041" i="4"/>
  <c r="P2046" i="4"/>
  <c r="O2052" i="4"/>
  <c r="N2056" i="4"/>
  <c r="O2061" i="4"/>
  <c r="O2066" i="4"/>
  <c r="O2070" i="4"/>
  <c r="P2075" i="4"/>
  <c r="P2079" i="4"/>
  <c r="N2085" i="4"/>
  <c r="N2090" i="4"/>
  <c r="M2096" i="4"/>
  <c r="P2099" i="4"/>
  <c r="N2105" i="4"/>
  <c r="M2109" i="4"/>
  <c r="O2114" i="4"/>
  <c r="P2119" i="4"/>
  <c r="P2123" i="4"/>
  <c r="P2128" i="4"/>
  <c r="N2334" i="4"/>
  <c r="O2331" i="4"/>
  <c r="M2328" i="4"/>
  <c r="P2324" i="4"/>
  <c r="O2320" i="4"/>
  <c r="M2317" i="4"/>
  <c r="O2313" i="4"/>
  <c r="P2309" i="4"/>
  <c r="P2304" i="4"/>
  <c r="P2300" i="4"/>
  <c r="N2296" i="4"/>
  <c r="P2292" i="4"/>
  <c r="M2288" i="4"/>
  <c r="O2283" i="4"/>
  <c r="M2279" i="4"/>
  <c r="O2275" i="4"/>
  <c r="M2271" i="4"/>
  <c r="O2266" i="4"/>
  <c r="N2262" i="4"/>
  <c r="O2258" i="4"/>
  <c r="N2254" i="4"/>
  <c r="M2251" i="4"/>
  <c r="O2246" i="4"/>
  <c r="O2242" i="4"/>
  <c r="P2238" i="4"/>
  <c r="O2234" i="4"/>
  <c r="M2230" i="4"/>
  <c r="N2226" i="4"/>
  <c r="O2222" i="4"/>
  <c r="M2219" i="4"/>
  <c r="P2214" i="4"/>
  <c r="N2210" i="4"/>
  <c r="M2206" i="4"/>
  <c r="O2202" i="4"/>
  <c r="P2198" i="4"/>
  <c r="P2195" i="4"/>
  <c r="M2191" i="4"/>
  <c r="O2186" i="4"/>
  <c r="O2182" i="4"/>
  <c r="O2178" i="4"/>
  <c r="N2173" i="4"/>
  <c r="N2169" i="4"/>
  <c r="P2163" i="4"/>
  <c r="P2158" i="4"/>
  <c r="N2154" i="4"/>
  <c r="N2149" i="4"/>
  <c r="P2143" i="4"/>
  <c r="P2139" i="4"/>
  <c r="N2134" i="4"/>
  <c r="N2129" i="4"/>
  <c r="M2123" i="4"/>
  <c r="P2116" i="4"/>
  <c r="O2110" i="4"/>
  <c r="M2103" i="4"/>
  <c r="O2097" i="4"/>
  <c r="O2090" i="4"/>
  <c r="P2083" i="4"/>
  <c r="N2077" i="4"/>
  <c r="P2070" i="4"/>
  <c r="O2064" i="4"/>
  <c r="M2059" i="4"/>
  <c r="P2052" i="4"/>
  <c r="P2044" i="4"/>
  <c r="M2038" i="4"/>
  <c r="O2032" i="4"/>
  <c r="M2026" i="4"/>
  <c r="P2019" i="4"/>
  <c r="P2013" i="4"/>
  <c r="O2006" i="4"/>
  <c r="N2000" i="4"/>
  <c r="M1992" i="4"/>
  <c r="P1983" i="4"/>
  <c r="N1977" i="4"/>
  <c r="O1969" i="4"/>
  <c r="P1960" i="4"/>
  <c r="M1952" i="4"/>
  <c r="P1944" i="4"/>
  <c r="P1936" i="4"/>
  <c r="N1927" i="4"/>
  <c r="M1919" i="4"/>
  <c r="O1909" i="4"/>
  <c r="N1902" i="4"/>
  <c r="O1890" i="4"/>
  <c r="O1880" i="4"/>
  <c r="P1870" i="4"/>
  <c r="O1858" i="4"/>
  <c r="O1848" i="4"/>
  <c r="O1834" i="4"/>
  <c r="M1824" i="4"/>
  <c r="M1812" i="4"/>
  <c r="O1797" i="4"/>
  <c r="M1788" i="4"/>
  <c r="P1770" i="4"/>
  <c r="N1757" i="4"/>
  <c r="N1741" i="4"/>
  <c r="P1726" i="4"/>
  <c r="M1710" i="4"/>
  <c r="O1692" i="4"/>
  <c r="N1674" i="4"/>
  <c r="M1660" i="4"/>
  <c r="N1639" i="4"/>
  <c r="O1620" i="4"/>
  <c r="M1603" i="4"/>
  <c r="N1584" i="4"/>
  <c r="P1558" i="4"/>
  <c r="N1530" i="4"/>
  <c r="M1497" i="4"/>
  <c r="O1437" i="4"/>
  <c r="N1399" i="4"/>
  <c r="N1360" i="4"/>
  <c r="N1310" i="4"/>
  <c r="N1250" i="4"/>
  <c r="N1196" i="4"/>
  <c r="P1592" i="4"/>
  <c r="P1584" i="4"/>
  <c r="N1569" i="4"/>
  <c r="P1559" i="4"/>
  <c r="N1497" i="4"/>
  <c r="O1484" i="4"/>
  <c r="P1470" i="4"/>
  <c r="O1455" i="4"/>
  <c r="O1438" i="4"/>
  <c r="N1426" i="4"/>
  <c r="P1396" i="4"/>
  <c r="P1378" i="4"/>
  <c r="N1362" i="4"/>
  <c r="P1332" i="4"/>
  <c r="M1298" i="4"/>
  <c r="N1275" i="4"/>
  <c r="N1260" i="4"/>
  <c r="P1220" i="4"/>
  <c r="M1198" i="4"/>
  <c r="O2330" i="4"/>
  <c r="O2328" i="4"/>
  <c r="O2326" i="4"/>
  <c r="O2324" i="4"/>
  <c r="N2322" i="4"/>
  <c r="N2320" i="4"/>
  <c r="N2318" i="4"/>
  <c r="P2311" i="4"/>
  <c r="M2309" i="4"/>
  <c r="O2306" i="4"/>
  <c r="N2304" i="4"/>
  <c r="P2301" i="4"/>
  <c r="N2299" i="4"/>
  <c r="O2294" i="4"/>
  <c r="P2289" i="4"/>
  <c r="M2287" i="4"/>
  <c r="P2284" i="4"/>
  <c r="N2282" i="4"/>
  <c r="N2277" i="4"/>
  <c r="M2275" i="4"/>
  <c r="O2272" i="4"/>
  <c r="M2270" i="4"/>
  <c r="P2267" i="4"/>
  <c r="N2265" i="4"/>
  <c r="P2262" i="4"/>
  <c r="O2260" i="4"/>
  <c r="N2255" i="4"/>
  <c r="M2253" i="4"/>
  <c r="O2250" i="4"/>
  <c r="M2248" i="4"/>
  <c r="P2245" i="4"/>
  <c r="N2243" i="4"/>
  <c r="P2240" i="4"/>
  <c r="O2238" i="4"/>
  <c r="O2233" i="4"/>
  <c r="M2231" i="4"/>
  <c r="P2228" i="4"/>
  <c r="M2226" i="4"/>
  <c r="N2221" i="4"/>
  <c r="O2216" i="4"/>
  <c r="M2214" i="4"/>
  <c r="O2211" i="4"/>
  <c r="N2209" i="4"/>
  <c r="P2206" i="4"/>
  <c r="M2204" i="4"/>
  <c r="N2199" i="4"/>
  <c r="O2194" i="4"/>
  <c r="M2192" i="4"/>
  <c r="O2189" i="4"/>
  <c r="N2187" i="4"/>
  <c r="P2184" i="4"/>
  <c r="N2182" i="4"/>
  <c r="O2174" i="4"/>
  <c r="N2171" i="4"/>
  <c r="P2168" i="4"/>
  <c r="O2165" i="4"/>
  <c r="N2162" i="4"/>
  <c r="P2156" i="4"/>
  <c r="M2154" i="4"/>
  <c r="P2147" i="4"/>
  <c r="N2145" i="4"/>
  <c r="M2142" i="4"/>
  <c r="O2139" i="4"/>
  <c r="N2136" i="4"/>
  <c r="M2133" i="4"/>
  <c r="O2130" i="4"/>
  <c r="N2127" i="4"/>
  <c r="P2121" i="4"/>
  <c r="O2118" i="4"/>
  <c r="P2112" i="4"/>
  <c r="N2110" i="4"/>
  <c r="M2107" i="4"/>
  <c r="N2101" i="4"/>
  <c r="M2098" i="4"/>
  <c r="P2095" i="4"/>
  <c r="O2092" i="4"/>
  <c r="N2089" i="4"/>
  <c r="P2086" i="4"/>
  <c r="O2083" i="4"/>
  <c r="P2077" i="4"/>
  <c r="O2074" i="4"/>
  <c r="M2072" i="4"/>
  <c r="N2066" i="4"/>
  <c r="M2063" i="4"/>
  <c r="O2057" i="4"/>
  <c r="N2054" i="4"/>
  <c r="P2051" i="4"/>
  <c r="O2048" i="4"/>
  <c r="N2045" i="4"/>
  <c r="P2039" i="4"/>
  <c r="M2037" i="4"/>
  <c r="P2030" i="4"/>
  <c r="M2028" i="4"/>
  <c r="O2022" i="4"/>
  <c r="N2019" i="4"/>
  <c r="M2016" i="4"/>
  <c r="O2013" i="4"/>
  <c r="N2010" i="4"/>
  <c r="P2004" i="4"/>
  <c r="N1998" i="4"/>
  <c r="O1994" i="4"/>
  <c r="P1991" i="4"/>
  <c r="N1984" i="4"/>
  <c r="N1981" i="4"/>
  <c r="P1977" i="4"/>
  <c r="N1971" i="4"/>
  <c r="P1966" i="4"/>
  <c r="P1963" i="4"/>
  <c r="M1959" i="4"/>
  <c r="P1955" i="4"/>
  <c r="P1951" i="4"/>
  <c r="O1947" i="4"/>
  <c r="M1944" i="4"/>
  <c r="O1936" i="4"/>
  <c r="O1924" i="4"/>
  <c r="N1920" i="4"/>
  <c r="P1912" i="4"/>
  <c r="M1908" i="4"/>
  <c r="N1905" i="4"/>
  <c r="P1900" i="4"/>
  <c r="N1897" i="4"/>
  <c r="P1892" i="4"/>
  <c r="P1887" i="4"/>
  <c r="P1883" i="4"/>
  <c r="P1878" i="4"/>
  <c r="M1875" i="4"/>
  <c r="O1870" i="4"/>
  <c r="O1865" i="4"/>
  <c r="O1861" i="4"/>
  <c r="O1856" i="4"/>
  <c r="O1837" i="4"/>
  <c r="M1832" i="4"/>
  <c r="N1827" i="4"/>
  <c r="P1821" i="4"/>
  <c r="N1816" i="4"/>
  <c r="M1805" i="4"/>
  <c r="P1792" i="4"/>
  <c r="O1785" i="4"/>
  <c r="M1780" i="4"/>
  <c r="M1751" i="4"/>
  <c r="P1743" i="4"/>
  <c r="N1730" i="4"/>
  <c r="M1715" i="4"/>
  <c r="N1709" i="4"/>
  <c r="N1701" i="4"/>
  <c r="M1695" i="4"/>
  <c r="M1687" i="4"/>
  <c r="M1679" i="4"/>
  <c r="O1673" i="4"/>
  <c r="N1665" i="4"/>
  <c r="O1659" i="4"/>
  <c r="M1651" i="4"/>
  <c r="M1643" i="4"/>
  <c r="N1637" i="4"/>
  <c r="P1629" i="4"/>
  <c r="O1623" i="4"/>
  <c r="O1615" i="4"/>
  <c r="N1607" i="4"/>
  <c r="N1601" i="4"/>
  <c r="N1593" i="4"/>
  <c r="P1578" i="4"/>
  <c r="O1571" i="4"/>
  <c r="M1563" i="4"/>
  <c r="M1555" i="4"/>
  <c r="N1546" i="4"/>
  <c r="O1524" i="4"/>
  <c r="M1501" i="4"/>
  <c r="N1489" i="4"/>
  <c r="N1474" i="4"/>
  <c r="M1457" i="4"/>
  <c r="P1444" i="4"/>
  <c r="P1426" i="4"/>
  <c r="N1415" i="4"/>
  <c r="M1397" i="4"/>
  <c r="P1380" i="4"/>
  <c r="N1351" i="4"/>
  <c r="M1338" i="4"/>
  <c r="M1321" i="4"/>
  <c r="P1299" i="4"/>
  <c r="N1283" i="4"/>
  <c r="P1202" i="4"/>
  <c r="P1717" i="4"/>
  <c r="O1709" i="4"/>
  <c r="O1701" i="4"/>
  <c r="O1695" i="4"/>
  <c r="N1687" i="4"/>
  <c r="O1665" i="4"/>
  <c r="P1659" i="4"/>
  <c r="P1651" i="4"/>
  <c r="O1645" i="4"/>
  <c r="P1623" i="4"/>
  <c r="P1615" i="4"/>
  <c r="O1601" i="4"/>
  <c r="O1580" i="4"/>
  <c r="N1572" i="4"/>
  <c r="P1564" i="4"/>
  <c r="O1555" i="4"/>
  <c r="N1548" i="4"/>
  <c r="O1537" i="4"/>
  <c r="N1529" i="4"/>
  <c r="P1516" i="4"/>
  <c r="N1501" i="4"/>
  <c r="N1490" i="4"/>
  <c r="O1474" i="4"/>
  <c r="P1462" i="4"/>
  <c r="O1415" i="4"/>
  <c r="N1397" i="4"/>
  <c r="O1385" i="4"/>
  <c r="O1351" i="4"/>
  <c r="N1338" i="4"/>
  <c r="N1321" i="4"/>
  <c r="N1265" i="4"/>
  <c r="N1246" i="4"/>
  <c r="N1227" i="4"/>
  <c r="O1206" i="4"/>
  <c r="O1187" i="4"/>
  <c r="O1173" i="4"/>
  <c r="M1175" i="4"/>
  <c r="P1176" i="4"/>
  <c r="N1178" i="4"/>
  <c r="O1181" i="4"/>
  <c r="M1183" i="4"/>
  <c r="P1184" i="4"/>
  <c r="M1172" i="4"/>
  <c r="P1173" i="4"/>
  <c r="N1175" i="4"/>
  <c r="O1178" i="4"/>
  <c r="M1180" i="4"/>
  <c r="P1181" i="4"/>
  <c r="N1183" i="4"/>
  <c r="O1186" i="4"/>
  <c r="M1188" i="4"/>
  <c r="P1189" i="4"/>
  <c r="N1191" i="4"/>
  <c r="O1194" i="4"/>
  <c r="M1196" i="4"/>
  <c r="P1197" i="4"/>
  <c r="N1199" i="4"/>
  <c r="O1202" i="4"/>
  <c r="M1204" i="4"/>
  <c r="P1205" i="4"/>
  <c r="N1207" i="4"/>
  <c r="O1210" i="4"/>
  <c r="M1212" i="4"/>
  <c r="P1213" i="4"/>
  <c r="N1215" i="4"/>
  <c r="O1218" i="4"/>
  <c r="M1220" i="4"/>
  <c r="P1221" i="4"/>
  <c r="N1223" i="4"/>
  <c r="O1226" i="4"/>
  <c r="M1228" i="4"/>
  <c r="P1229" i="4"/>
  <c r="N1231" i="4"/>
  <c r="O1234" i="4"/>
  <c r="M1236" i="4"/>
  <c r="P1237" i="4"/>
  <c r="N1239" i="4"/>
  <c r="O1242" i="4"/>
  <c r="M1244" i="4"/>
  <c r="P1245" i="4"/>
  <c r="N1247" i="4"/>
  <c r="O1250" i="4"/>
  <c r="M1252" i="4"/>
  <c r="P1253" i="4"/>
  <c r="N1255" i="4"/>
  <c r="O1258" i="4"/>
  <c r="M1260" i="4"/>
  <c r="P1261" i="4"/>
  <c r="N1263" i="4"/>
  <c r="O1266" i="4"/>
  <c r="M1268" i="4"/>
  <c r="P1269" i="4"/>
  <c r="N1271" i="4"/>
  <c r="O1274" i="4"/>
  <c r="M1276" i="4"/>
  <c r="P1277" i="4"/>
  <c r="N1279" i="4"/>
  <c r="O1282" i="4"/>
  <c r="M1284" i="4"/>
  <c r="P1285" i="4"/>
  <c r="N1287" i="4"/>
  <c r="O1290" i="4"/>
  <c r="M1292" i="4"/>
  <c r="P1293" i="4"/>
  <c r="N1295" i="4"/>
  <c r="O1298" i="4"/>
  <c r="M1300" i="4"/>
  <c r="P1301" i="4"/>
  <c r="N1303" i="4"/>
  <c r="O1306" i="4"/>
  <c r="N1172" i="4"/>
  <c r="N1174" i="4"/>
  <c r="N1176" i="4"/>
  <c r="P1178" i="4"/>
  <c r="P1180" i="4"/>
  <c r="P1182" i="4"/>
  <c r="M1185" i="4"/>
  <c r="P1188" i="4"/>
  <c r="O1190" i="4"/>
  <c r="N1192" i="4"/>
  <c r="M1194" i="4"/>
  <c r="P1199" i="4"/>
  <c r="O1201" i="4"/>
  <c r="N1203" i="4"/>
  <c r="M1205" i="4"/>
  <c r="P1208" i="4"/>
  <c r="P1210" i="4"/>
  <c r="O1212" i="4"/>
  <c r="N1214" i="4"/>
  <c r="M1216" i="4"/>
  <c r="P1219" i="4"/>
  <c r="O1221" i="4"/>
  <c r="O1223" i="4"/>
  <c r="N1225" i="4"/>
  <c r="M1227" i="4"/>
  <c r="P1230" i="4"/>
  <c r="O1232" i="4"/>
  <c r="N1234" i="4"/>
  <c r="N1236" i="4"/>
  <c r="M1238" i="4"/>
  <c r="P1241" i="4"/>
  <c r="O1243" i="4"/>
  <c r="N1245" i="4"/>
  <c r="M1247" i="4"/>
  <c r="M1249" i="4"/>
  <c r="P1252" i="4"/>
  <c r="O1254" i="4"/>
  <c r="N1256" i="4"/>
  <c r="M1258" i="4"/>
  <c r="P1263" i="4"/>
  <c r="O1265" i="4"/>
  <c r="N1267" i="4"/>
  <c r="M1269" i="4"/>
  <c r="P1272" i="4"/>
  <c r="P1274" i="4"/>
  <c r="O1276" i="4"/>
  <c r="N1278" i="4"/>
  <c r="M1280" i="4"/>
  <c r="P1283" i="4"/>
  <c r="O1285" i="4"/>
  <c r="O1287" i="4"/>
  <c r="N1289" i="4"/>
  <c r="M1291" i="4"/>
  <c r="P1294" i="4"/>
  <c r="O1296" i="4"/>
  <c r="N1298" i="4"/>
  <c r="N1300" i="4"/>
  <c r="M1302" i="4"/>
  <c r="P1305" i="4"/>
  <c r="O1307" i="4"/>
  <c r="M1309" i="4"/>
  <c r="P1310" i="4"/>
  <c r="N1312" i="4"/>
  <c r="O1315" i="4"/>
  <c r="M1317" i="4"/>
  <c r="P1318" i="4"/>
  <c r="N1320" i="4"/>
  <c r="O1323" i="4"/>
  <c r="M1325" i="4"/>
  <c r="O1172" i="4"/>
  <c r="P1174" i="4"/>
  <c r="N1177" i="4"/>
  <c r="O1179" i="4"/>
  <c r="M1182" i="4"/>
  <c r="N1184" i="4"/>
  <c r="P1186" i="4"/>
  <c r="M1193" i="4"/>
  <c r="M1195" i="4"/>
  <c r="M1197" i="4"/>
  <c r="M1199" i="4"/>
  <c r="N1201" i="4"/>
  <c r="O1203" i="4"/>
  <c r="O1205" i="4"/>
  <c r="P1207" i="4"/>
  <c r="P1209" i="4"/>
  <c r="P1211" i="4"/>
  <c r="M1218" i="4"/>
  <c r="N1220" i="4"/>
  <c r="N1222" i="4"/>
  <c r="N1224" i="4"/>
  <c r="N1226" i="4"/>
  <c r="O1228" i="4"/>
  <c r="O1230" i="4"/>
  <c r="P1232" i="4"/>
  <c r="M1241" i="4"/>
  <c r="M1243" i="4"/>
  <c r="M1245" i="4"/>
  <c r="O1247" i="4"/>
  <c r="O1249" i="4"/>
  <c r="O1251" i="4"/>
  <c r="O1253" i="4"/>
  <c r="P1255" i="4"/>
  <c r="P1257" i="4"/>
  <c r="P1259" i="4"/>
  <c r="M1262" i="4"/>
  <c r="M1264" i="4"/>
  <c r="M1266" i="4"/>
  <c r="N1268" i="4"/>
  <c r="N1270" i="4"/>
  <c r="N1272" i="4"/>
  <c r="N1274" i="4"/>
  <c r="P1276" i="4"/>
  <c r="P1278" i="4"/>
  <c r="P1280" i="4"/>
  <c r="M1289" i="4"/>
  <c r="N1291" i="4"/>
  <c r="N1293" i="4"/>
  <c r="O1295" i="4"/>
  <c r="O1297" i="4"/>
  <c r="O1299" i="4"/>
  <c r="O1301" i="4"/>
  <c r="P1303" i="4"/>
  <c r="P1309" i="4"/>
  <c r="O1311" i="4"/>
  <c r="N1313" i="4"/>
  <c r="M1315" i="4"/>
  <c r="P1320" i="4"/>
  <c r="O1322" i="4"/>
  <c r="N1324" i="4"/>
  <c r="M1326" i="4"/>
  <c r="P1327" i="4"/>
  <c r="N1329" i="4"/>
  <c r="O1332" i="4"/>
  <c r="M1334" i="4"/>
  <c r="P1335" i="4"/>
  <c r="N1337" i="4"/>
  <c r="O1340" i="4"/>
  <c r="M1342" i="4"/>
  <c r="P1343" i="4"/>
  <c r="N1345" i="4"/>
  <c r="O1348" i="4"/>
  <c r="M1350" i="4"/>
  <c r="P1351" i="4"/>
  <c r="N1353" i="4"/>
  <c r="O1356" i="4"/>
  <c r="M1358" i="4"/>
  <c r="P1359" i="4"/>
  <c r="N1361" i="4"/>
  <c r="O1364" i="4"/>
  <c r="M1366" i="4"/>
  <c r="P1367" i="4"/>
  <c r="N1369" i="4"/>
  <c r="O1372" i="4"/>
  <c r="M1374" i="4"/>
  <c r="P1375" i="4"/>
  <c r="N1377" i="4"/>
  <c r="O1380" i="4"/>
  <c r="M1382" i="4"/>
  <c r="P1383" i="4"/>
  <c r="N1385" i="4"/>
  <c r="O1388" i="4"/>
  <c r="M1390" i="4"/>
  <c r="P1391" i="4"/>
  <c r="N1393" i="4"/>
  <c r="O1396" i="4"/>
  <c r="M1398" i="4"/>
  <c r="P1399" i="4"/>
  <c r="N1401" i="4"/>
  <c r="O1404" i="4"/>
  <c r="M1406" i="4"/>
  <c r="P1407" i="4"/>
  <c r="N1409" i="4"/>
  <c r="O1412" i="4"/>
  <c r="M1414" i="4"/>
  <c r="P1415" i="4"/>
  <c r="N1417" i="4"/>
  <c r="O1420" i="4"/>
  <c r="M1422" i="4"/>
  <c r="P1423" i="4"/>
  <c r="N1425" i="4"/>
  <c r="O1428" i="4"/>
  <c r="M1430" i="4"/>
  <c r="P1431" i="4"/>
  <c r="N1433" i="4"/>
  <c r="O1436" i="4"/>
  <c r="M1438" i="4"/>
  <c r="P1439" i="4"/>
  <c r="N1441" i="4"/>
  <c r="O1444" i="4"/>
  <c r="M1446" i="4"/>
  <c r="P1447" i="4"/>
  <c r="N1449" i="4"/>
  <c r="O1452" i="4"/>
  <c r="M1454" i="4"/>
  <c r="P1455" i="4"/>
  <c r="N1457" i="4"/>
  <c r="O1460" i="4"/>
  <c r="M1462" i="4"/>
  <c r="P1463" i="4"/>
  <c r="N1465" i="4"/>
  <c r="O1468" i="4"/>
  <c r="M1470" i="4"/>
  <c r="P1471" i="4"/>
  <c r="N1473" i="4"/>
  <c r="O1476" i="4"/>
  <c r="M1478" i="4"/>
  <c r="P1172" i="4"/>
  <c r="O1175" i="4"/>
  <c r="P1183" i="4"/>
  <c r="M1186" i="4"/>
  <c r="O1188" i="4"/>
  <c r="M1191" i="4"/>
  <c r="O1193" i="4"/>
  <c r="P1195" i="4"/>
  <c r="N1198" i="4"/>
  <c r="O1200" i="4"/>
  <c r="N1205" i="4"/>
  <c r="M1210" i="4"/>
  <c r="P1212" i="4"/>
  <c r="N1217" i="4"/>
  <c r="O1219" i="4"/>
  <c r="M1222" i="4"/>
  <c r="O1224" i="4"/>
  <c r="N1229" i="4"/>
  <c r="P1231" i="4"/>
  <c r="O1236" i="4"/>
  <c r="P1238" i="4"/>
  <c r="N1241" i="4"/>
  <c r="P1243" i="4"/>
  <c r="M1246" i="4"/>
  <c r="N1248" i="4"/>
  <c r="P1250" i="4"/>
  <c r="M1253" i="4"/>
  <c r="O1255" i="4"/>
  <c r="O1260" i="4"/>
  <c r="P1262" i="4"/>
  <c r="M1265" i="4"/>
  <c r="O1267" i="4"/>
  <c r="M1272" i="4"/>
  <c r="M1277" i="4"/>
  <c r="O1279" i="4"/>
  <c r="P1281" i="4"/>
  <c r="N1284" i="4"/>
  <c r="O1286" i="4"/>
  <c r="P1288" i="4"/>
  <c r="O1291" i="4"/>
  <c r="M1296" i="4"/>
  <c r="P1298" i="4"/>
  <c r="M1303" i="4"/>
  <c r="O1305" i="4"/>
  <c r="M1308" i="4"/>
  <c r="M1310" i="4"/>
  <c r="M1312" i="4"/>
  <c r="N1314" i="4"/>
  <c r="N1316" i="4"/>
  <c r="N1318" i="4"/>
  <c r="O1320" i="4"/>
  <c r="P1322" i="4"/>
  <c r="P1324" i="4"/>
  <c r="P1326" i="4"/>
  <c r="O1328" i="4"/>
  <c r="N1330" i="4"/>
  <c r="M1332" i="4"/>
  <c r="P1337" i="4"/>
  <c r="O1339" i="4"/>
  <c r="N1341" i="4"/>
  <c r="M1343" i="4"/>
  <c r="P1346" i="4"/>
  <c r="P1348" i="4"/>
  <c r="O1350" i="4"/>
  <c r="N1352" i="4"/>
  <c r="M1354" i="4"/>
  <c r="P1357" i="4"/>
  <c r="O1359" i="4"/>
  <c r="O1361" i="4"/>
  <c r="N1363" i="4"/>
  <c r="M1365" i="4"/>
  <c r="P1368" i="4"/>
  <c r="O1370" i="4"/>
  <c r="N1372" i="4"/>
  <c r="N1374" i="4"/>
  <c r="M1376" i="4"/>
  <c r="P1379" i="4"/>
  <c r="O1381" i="4"/>
  <c r="N1383" i="4"/>
  <c r="M1385" i="4"/>
  <c r="M1387" i="4"/>
  <c r="P1390" i="4"/>
  <c r="O1392" i="4"/>
  <c r="N1394" i="4"/>
  <c r="M1396" i="4"/>
  <c r="P1401" i="4"/>
  <c r="O1403" i="4"/>
  <c r="N1405" i="4"/>
  <c r="M1407" i="4"/>
  <c r="P1410" i="4"/>
  <c r="P1412" i="4"/>
  <c r="O1414" i="4"/>
  <c r="N1416" i="4"/>
  <c r="M1418" i="4"/>
  <c r="P1421" i="4"/>
  <c r="O1423" i="4"/>
  <c r="O1425" i="4"/>
  <c r="N1427" i="4"/>
  <c r="M1429" i="4"/>
  <c r="P1432" i="4"/>
  <c r="O1434" i="4"/>
  <c r="N1436" i="4"/>
  <c r="N1438" i="4"/>
  <c r="M1440" i="4"/>
  <c r="P1443" i="4"/>
  <c r="O1445" i="4"/>
  <c r="N1447" i="4"/>
  <c r="M1449" i="4"/>
  <c r="M1451" i="4"/>
  <c r="P1454" i="4"/>
  <c r="O1456" i="4"/>
  <c r="N1458" i="4"/>
  <c r="M1460" i="4"/>
  <c r="P1465" i="4"/>
  <c r="O1467" i="4"/>
  <c r="N1469" i="4"/>
  <c r="M1471" i="4"/>
  <c r="P1474" i="4"/>
  <c r="P1476" i="4"/>
  <c r="O1478" i="4"/>
  <c r="M1480" i="4"/>
  <c r="P1481" i="4"/>
  <c r="N1483" i="4"/>
  <c r="O1486" i="4"/>
  <c r="M1488" i="4"/>
  <c r="P1489" i="4"/>
  <c r="N1491" i="4"/>
  <c r="O1494" i="4"/>
  <c r="M1496" i="4"/>
  <c r="P1497" i="4"/>
  <c r="N1499" i="4"/>
  <c r="O1502" i="4"/>
  <c r="M1504" i="4"/>
  <c r="P1505" i="4"/>
  <c r="N1507" i="4"/>
  <c r="O1510" i="4"/>
  <c r="M1512" i="4"/>
  <c r="P1513" i="4"/>
  <c r="N1515" i="4"/>
  <c r="O1518" i="4"/>
  <c r="M1520" i="4"/>
  <c r="P1521" i="4"/>
  <c r="N1523" i="4"/>
  <c r="O1526" i="4"/>
  <c r="M1528" i="4"/>
  <c r="P1529" i="4"/>
  <c r="N1531" i="4"/>
  <c r="O1534" i="4"/>
  <c r="M1536" i="4"/>
  <c r="P1537" i="4"/>
  <c r="N1539" i="4"/>
  <c r="O1542" i="4"/>
  <c r="M1544" i="4"/>
  <c r="P1545" i="4"/>
  <c r="N1547" i="4"/>
  <c r="O1550" i="4"/>
  <c r="M1552" i="4"/>
  <c r="P1553" i="4"/>
  <c r="N1555" i="4"/>
  <c r="O1558" i="4"/>
  <c r="M1560" i="4"/>
  <c r="P1561" i="4"/>
  <c r="N1563" i="4"/>
  <c r="O1566" i="4"/>
  <c r="M1568" i="4"/>
  <c r="P1569" i="4"/>
  <c r="N1571" i="4"/>
  <c r="O1574" i="4"/>
  <c r="M1576" i="4"/>
  <c r="P1577" i="4"/>
  <c r="N1579" i="4"/>
  <c r="O1582" i="4"/>
  <c r="M1584" i="4"/>
  <c r="P1585" i="4"/>
  <c r="N1587" i="4"/>
  <c r="O1590" i="4"/>
  <c r="M1592" i="4"/>
  <c r="P1593" i="4"/>
  <c r="N1595" i="4"/>
  <c r="O1598" i="4"/>
  <c r="M1600" i="4"/>
  <c r="P1601" i="4"/>
  <c r="N1603" i="4"/>
  <c r="O1606" i="4"/>
  <c r="M1608" i="4"/>
  <c r="P1609" i="4"/>
  <c r="N1611" i="4"/>
  <c r="O1614" i="4"/>
  <c r="M1616" i="4"/>
  <c r="P1617" i="4"/>
  <c r="N1619" i="4"/>
  <c r="O1622" i="4"/>
  <c r="M1624" i="4"/>
  <c r="P1625" i="4"/>
  <c r="N1627" i="4"/>
  <c r="O1630" i="4"/>
  <c r="M1632" i="4"/>
  <c r="P1633" i="4"/>
  <c r="N1635" i="4"/>
  <c r="O1638" i="4"/>
  <c r="M1640" i="4"/>
  <c r="P1641" i="4"/>
  <c r="N1643" i="4"/>
  <c r="O1646" i="4"/>
  <c r="M1648" i="4"/>
  <c r="P1649" i="4"/>
  <c r="N1651" i="4"/>
  <c r="O1654" i="4"/>
  <c r="M1656" i="4"/>
  <c r="P1657" i="4"/>
  <c r="N1659" i="4"/>
  <c r="O1662" i="4"/>
  <c r="M1664" i="4"/>
  <c r="P1665" i="4"/>
  <c r="N1667" i="4"/>
  <c r="O1670" i="4"/>
  <c r="M1672" i="4"/>
  <c r="P1673" i="4"/>
  <c r="N1675" i="4"/>
  <c r="O1678" i="4"/>
  <c r="M1680" i="4"/>
  <c r="P1681" i="4"/>
  <c r="N1683" i="4"/>
  <c r="O1686" i="4"/>
  <c r="M1688" i="4"/>
  <c r="P1689" i="4"/>
  <c r="N1691" i="4"/>
  <c r="O1694" i="4"/>
  <c r="M1696" i="4"/>
  <c r="P1697" i="4"/>
  <c r="N1699" i="4"/>
  <c r="O1702" i="4"/>
  <c r="M1704" i="4"/>
  <c r="P1705" i="4"/>
  <c r="N1707" i="4"/>
  <c r="O1710" i="4"/>
  <c r="M1712" i="4"/>
  <c r="P1713" i="4"/>
  <c r="N1715" i="4"/>
  <c r="O1718" i="4"/>
  <c r="M1720" i="4"/>
  <c r="P1721" i="4"/>
  <c r="N1723" i="4"/>
  <c r="O1726" i="4"/>
  <c r="M1728" i="4"/>
  <c r="P1729" i="4"/>
  <c r="N1731" i="4"/>
  <c r="O1734" i="4"/>
  <c r="M1736" i="4"/>
  <c r="P1737" i="4"/>
  <c r="N1739" i="4"/>
  <c r="O1742" i="4"/>
  <c r="M1744" i="4"/>
  <c r="P1745" i="4"/>
  <c r="N1747" i="4"/>
  <c r="O1750" i="4"/>
  <c r="M1752" i="4"/>
  <c r="P1753" i="4"/>
  <c r="N1755" i="4"/>
  <c r="O1758" i="4"/>
  <c r="M1760" i="4"/>
  <c r="P1761" i="4"/>
  <c r="N1763" i="4"/>
  <c r="O1766" i="4"/>
  <c r="M1768" i="4"/>
  <c r="P1769" i="4"/>
  <c r="N1771" i="4"/>
  <c r="O1774" i="4"/>
  <c r="M1776" i="4"/>
  <c r="P1777" i="4"/>
  <c r="N1779" i="4"/>
  <c r="O1782" i="4"/>
  <c r="M1784" i="4"/>
  <c r="P1785" i="4"/>
  <c r="M1179" i="4"/>
  <c r="N1182" i="4"/>
  <c r="O1185" i="4"/>
  <c r="P1190" i="4"/>
  <c r="P1193" i="4"/>
  <c r="O1196" i="4"/>
  <c r="O1204" i="4"/>
  <c r="M1207" i="4"/>
  <c r="O1215" i="4"/>
  <c r="N1218" i="4"/>
  <c r="P1223" i="4"/>
  <c r="M1226" i="4"/>
  <c r="M1229" i="4"/>
  <c r="P1234" i="4"/>
  <c r="N1237" i="4"/>
  <c r="M1240" i="4"/>
  <c r="P1242" i="4"/>
  <c r="O1245" i="4"/>
  <c r="M1248" i="4"/>
  <c r="M1251" i="4"/>
  <c r="O1256" i="4"/>
  <c r="M1259" i="4"/>
  <c r="O1261" i="4"/>
  <c r="O1264" i="4"/>
  <c r="M1267" i="4"/>
  <c r="M1270" i="4"/>
  <c r="M1273" i="4"/>
  <c r="O1275" i="4"/>
  <c r="M1278" i="4"/>
  <c r="M1281" i="4"/>
  <c r="O1283" i="4"/>
  <c r="N1286" i="4"/>
  <c r="O1289" i="4"/>
  <c r="O1294" i="4"/>
  <c r="N1297" i="4"/>
  <c r="P1302" i="4"/>
  <c r="N1305" i="4"/>
  <c r="N1308" i="4"/>
  <c r="O1310" i="4"/>
  <c r="N1315" i="4"/>
  <c r="P1317" i="4"/>
  <c r="N1322" i="4"/>
  <c r="M1327" i="4"/>
  <c r="M1329" i="4"/>
  <c r="N1331" i="4"/>
  <c r="N1333" i="4"/>
  <c r="N1335" i="4"/>
  <c r="O1337" i="4"/>
  <c r="P1339" i="4"/>
  <c r="P1341" i="4"/>
  <c r="M1352" i="4"/>
  <c r="N1354" i="4"/>
  <c r="N1356" i="4"/>
  <c r="O1358" i="4"/>
  <c r="O1360" i="4"/>
  <c r="O1362" i="4"/>
  <c r="P1364" i="4"/>
  <c r="P1366" i="4"/>
  <c r="M1371" i="4"/>
  <c r="M1373" i="4"/>
  <c r="M1375" i="4"/>
  <c r="M1377" i="4"/>
  <c r="N1379" i="4"/>
  <c r="N1381" i="4"/>
  <c r="O1383" i="4"/>
  <c r="P1385" i="4"/>
  <c r="P1387" i="4"/>
  <c r="P1389" i="4"/>
  <c r="N1398" i="4"/>
  <c r="N1400" i="4"/>
  <c r="N1402" i="4"/>
  <c r="N1404" i="4"/>
  <c r="O1406" i="4"/>
  <c r="O1408" i="4"/>
  <c r="O1410" i="4"/>
  <c r="M1419" i="4"/>
  <c r="M1421" i="4"/>
  <c r="M1423" i="4"/>
  <c r="M1425" i="4"/>
  <c r="O1427" i="4"/>
  <c r="O1429" i="4"/>
  <c r="O1431" i="4"/>
  <c r="P1433" i="4"/>
  <c r="P1435" i="4"/>
  <c r="P1437" i="4"/>
  <c r="M1442" i="4"/>
  <c r="M1444" i="4"/>
  <c r="N1446" i="4"/>
  <c r="N1448" i="4"/>
  <c r="N1450" i="4"/>
  <c r="N1452" i="4"/>
  <c r="O1454" i="4"/>
  <c r="P1456" i="4"/>
  <c r="P1458" i="4"/>
  <c r="M1467" i="4"/>
  <c r="M1469" i="4"/>
  <c r="N1471" i="4"/>
  <c r="O1473" i="4"/>
  <c r="O1475" i="4"/>
  <c r="O1477" i="4"/>
  <c r="O1479" i="4"/>
  <c r="N1481" i="4"/>
  <c r="M1483" i="4"/>
  <c r="M1485" i="4"/>
  <c r="P1488" i="4"/>
  <c r="O1490" i="4"/>
  <c r="N1492" i="4"/>
  <c r="M1494" i="4"/>
  <c r="P1499" i="4"/>
  <c r="O1501" i="4"/>
  <c r="N1503" i="4"/>
  <c r="M1505" i="4"/>
  <c r="P1508" i="4"/>
  <c r="P1510" i="4"/>
  <c r="O1512" i="4"/>
  <c r="N1514" i="4"/>
  <c r="M1516" i="4"/>
  <c r="P1519" i="4"/>
  <c r="O1521" i="4"/>
  <c r="O1523" i="4"/>
  <c r="N1525" i="4"/>
  <c r="M1527" i="4"/>
  <c r="P1530" i="4"/>
  <c r="O1532" i="4"/>
  <c r="N1534" i="4"/>
  <c r="N1536" i="4"/>
  <c r="M1538" i="4"/>
  <c r="P1541" i="4"/>
  <c r="O1543" i="4"/>
  <c r="N1545" i="4"/>
  <c r="M1547" i="4"/>
  <c r="M1549" i="4"/>
  <c r="P1552" i="4"/>
  <c r="O1554" i="4"/>
  <c r="N1556" i="4"/>
  <c r="M1558" i="4"/>
  <c r="P1563" i="4"/>
  <c r="O1565" i="4"/>
  <c r="N1567" i="4"/>
  <c r="M1569" i="4"/>
  <c r="P1572" i="4"/>
  <c r="P1574" i="4"/>
  <c r="O1576" i="4"/>
  <c r="N1578" i="4"/>
  <c r="M1580" i="4"/>
  <c r="P1583" i="4"/>
  <c r="O1585" i="4"/>
  <c r="O1587" i="4"/>
  <c r="N1589" i="4"/>
  <c r="M1591" i="4"/>
  <c r="P1594" i="4"/>
  <c r="O1596" i="4"/>
  <c r="N1598" i="4"/>
  <c r="N1600" i="4"/>
  <c r="M1602" i="4"/>
  <c r="P1605" i="4"/>
  <c r="O1607" i="4"/>
  <c r="N1609" i="4"/>
  <c r="M1611" i="4"/>
  <c r="M1613" i="4"/>
  <c r="P1616" i="4"/>
  <c r="O1618" i="4"/>
  <c r="N1620" i="4"/>
  <c r="M1622" i="4"/>
  <c r="P1627" i="4"/>
  <c r="O1629" i="4"/>
  <c r="N1631" i="4"/>
  <c r="M1633" i="4"/>
  <c r="P1636" i="4"/>
  <c r="P1638" i="4"/>
  <c r="O1640" i="4"/>
  <c r="N1642" i="4"/>
  <c r="M1644" i="4"/>
  <c r="P1647" i="4"/>
  <c r="O1649" i="4"/>
  <c r="O1651" i="4"/>
  <c r="N1653" i="4"/>
  <c r="M1655" i="4"/>
  <c r="P1658" i="4"/>
  <c r="O1660" i="4"/>
  <c r="N1662" i="4"/>
  <c r="N1664" i="4"/>
  <c r="M1666" i="4"/>
  <c r="P1669" i="4"/>
  <c r="O1671" i="4"/>
  <c r="N1673" i="4"/>
  <c r="M1675" i="4"/>
  <c r="M1677" i="4"/>
  <c r="P1680" i="4"/>
  <c r="O1682" i="4"/>
  <c r="N1684" i="4"/>
  <c r="M1686" i="4"/>
  <c r="P1691" i="4"/>
  <c r="O1693" i="4"/>
  <c r="N1695" i="4"/>
  <c r="M1697" i="4"/>
  <c r="P1700" i="4"/>
  <c r="P1702" i="4"/>
  <c r="O1704" i="4"/>
  <c r="N1706" i="4"/>
  <c r="M1708" i="4"/>
  <c r="P1711" i="4"/>
  <c r="O1713" i="4"/>
  <c r="O1715" i="4"/>
  <c r="N1717" i="4"/>
  <c r="M1719" i="4"/>
  <c r="P1722" i="4"/>
  <c r="O1724" i="4"/>
  <c r="N1726" i="4"/>
  <c r="N1728" i="4"/>
  <c r="M1730" i="4"/>
  <c r="P1733" i="4"/>
  <c r="O1735" i="4"/>
  <c r="N1737" i="4"/>
  <c r="M1739" i="4"/>
  <c r="M1741" i="4"/>
  <c r="P1744" i="4"/>
  <c r="O1746" i="4"/>
  <c r="N1748" i="4"/>
  <c r="M1750" i="4"/>
  <c r="P1755" i="4"/>
  <c r="O1757" i="4"/>
  <c r="N1759" i="4"/>
  <c r="M1761" i="4"/>
  <c r="P1764" i="4"/>
  <c r="P1766" i="4"/>
  <c r="O1768" i="4"/>
  <c r="N1770" i="4"/>
  <c r="M1772" i="4"/>
  <c r="P1775" i="4"/>
  <c r="O1777" i="4"/>
  <c r="O1779" i="4"/>
  <c r="N1781" i="4"/>
  <c r="M1783" i="4"/>
  <c r="P1786" i="4"/>
  <c r="N1788" i="4"/>
  <c r="O1791" i="4"/>
  <c r="M1793" i="4"/>
  <c r="P1794" i="4"/>
  <c r="N1796" i="4"/>
  <c r="O1799" i="4"/>
  <c r="M1801" i="4"/>
  <c r="P1802" i="4"/>
  <c r="N1804" i="4"/>
  <c r="O1807" i="4"/>
  <c r="M1809" i="4"/>
  <c r="P1810" i="4"/>
  <c r="N1812" i="4"/>
  <c r="O1815" i="4"/>
  <c r="M1817" i="4"/>
  <c r="P1818" i="4"/>
  <c r="N1820" i="4"/>
  <c r="O1823" i="4"/>
  <c r="M1825" i="4"/>
  <c r="P1826" i="4"/>
  <c r="N1828" i="4"/>
  <c r="O1831" i="4"/>
  <c r="M1833" i="4"/>
  <c r="P1834" i="4"/>
  <c r="N1836" i="4"/>
  <c r="O1839" i="4"/>
  <c r="M1841" i="4"/>
  <c r="P1842" i="4"/>
  <c r="N1844" i="4"/>
  <c r="O1847" i="4"/>
  <c r="M1849" i="4"/>
  <c r="P1850" i="4"/>
  <c r="N1852" i="4"/>
  <c r="O1855" i="4"/>
  <c r="M1857" i="4"/>
  <c r="P1858" i="4"/>
  <c r="N1860" i="4"/>
  <c r="O1863" i="4"/>
  <c r="M1865" i="4"/>
  <c r="P1866" i="4"/>
  <c r="N1868" i="4"/>
  <c r="O1871" i="4"/>
  <c r="M1873" i="4"/>
  <c r="P1874" i="4"/>
  <c r="N1876" i="4"/>
  <c r="O1879" i="4"/>
  <c r="M1881" i="4"/>
  <c r="P1882" i="4"/>
  <c r="N1884" i="4"/>
  <c r="O1887" i="4"/>
  <c r="M1889" i="4"/>
  <c r="P1890" i="4"/>
  <c r="N1892" i="4"/>
  <c r="O1895" i="4"/>
  <c r="M1897" i="4"/>
  <c r="P1898" i="4"/>
  <c r="N1900" i="4"/>
  <c r="O1903" i="4"/>
  <c r="M1905" i="4"/>
  <c r="P1906" i="4"/>
  <c r="N1908" i="4"/>
  <c r="O1911" i="4"/>
  <c r="M1913" i="4"/>
  <c r="P1914" i="4"/>
  <c r="N1916" i="4"/>
  <c r="O1919" i="4"/>
  <c r="M1921" i="4"/>
  <c r="P1922" i="4"/>
  <c r="N1924" i="4"/>
  <c r="O1927" i="4"/>
  <c r="M1929" i="4"/>
  <c r="P1930" i="4"/>
  <c r="N1932" i="4"/>
  <c r="O1935" i="4"/>
  <c r="M1937" i="4"/>
  <c r="P1938" i="4"/>
  <c r="N1940" i="4"/>
  <c r="O1943" i="4"/>
  <c r="M1945" i="4"/>
  <c r="P1946" i="4"/>
  <c r="N1948" i="4"/>
  <c r="O1951" i="4"/>
  <c r="M1953" i="4"/>
  <c r="P1954" i="4"/>
  <c r="N1956" i="4"/>
  <c r="O1959" i="4"/>
  <c r="M1961" i="4"/>
  <c r="P1962" i="4"/>
  <c r="N1964" i="4"/>
  <c r="O1967" i="4"/>
  <c r="M1969" i="4"/>
  <c r="P1970" i="4"/>
  <c r="N1972" i="4"/>
  <c r="O1975" i="4"/>
  <c r="M1977" i="4"/>
  <c r="P1978" i="4"/>
  <c r="N1980" i="4"/>
  <c r="O1983" i="4"/>
  <c r="M1985" i="4"/>
  <c r="P1986" i="4"/>
  <c r="N1988" i="4"/>
  <c r="O1991" i="4"/>
  <c r="M1993" i="4"/>
  <c r="P1994" i="4"/>
  <c r="N1996" i="4"/>
  <c r="O1999" i="4"/>
  <c r="M2001" i="4"/>
  <c r="P2002" i="4"/>
  <c r="N2004" i="4"/>
  <c r="O2007" i="4"/>
  <c r="M2009" i="4"/>
  <c r="P2010" i="4"/>
  <c r="N2012" i="4"/>
  <c r="O2015" i="4"/>
  <c r="M2017" i="4"/>
  <c r="P2018" i="4"/>
  <c r="N2020" i="4"/>
  <c r="O2023" i="4"/>
  <c r="M2025" i="4"/>
  <c r="P2026" i="4"/>
  <c r="N2028" i="4"/>
  <c r="O2031" i="4"/>
  <c r="M2033" i="4"/>
  <c r="P2034" i="4"/>
  <c r="N2036" i="4"/>
  <c r="O2039" i="4"/>
  <c r="M2041" i="4"/>
  <c r="P2042" i="4"/>
  <c r="N2044" i="4"/>
  <c r="O2047" i="4"/>
  <c r="M2049" i="4"/>
  <c r="P2050" i="4"/>
  <c r="N2052" i="4"/>
  <c r="O2055" i="4"/>
  <c r="M2057" i="4"/>
  <c r="P2058" i="4"/>
  <c r="N2060" i="4"/>
  <c r="O2063" i="4"/>
  <c r="M2065" i="4"/>
  <c r="P2066" i="4"/>
  <c r="N2068" i="4"/>
  <c r="O2071" i="4"/>
  <c r="M2073" i="4"/>
  <c r="P2074" i="4"/>
  <c r="N2076" i="4"/>
  <c r="O2079" i="4"/>
  <c r="M2081" i="4"/>
  <c r="P2082" i="4"/>
  <c r="N2084" i="4"/>
  <c r="O2087" i="4"/>
  <c r="M2089" i="4"/>
  <c r="P2090" i="4"/>
  <c r="N2092" i="4"/>
  <c r="O2095" i="4"/>
  <c r="M2097" i="4"/>
  <c r="P2098" i="4"/>
  <c r="N2100" i="4"/>
  <c r="O2103" i="4"/>
  <c r="M2105" i="4"/>
  <c r="P2106" i="4"/>
  <c r="N2108" i="4"/>
  <c r="O2111" i="4"/>
  <c r="M2113" i="4"/>
  <c r="P2114" i="4"/>
  <c r="N2116" i="4"/>
  <c r="O2119" i="4"/>
  <c r="M2121" i="4"/>
  <c r="P2122" i="4"/>
  <c r="N2124" i="4"/>
  <c r="O2127" i="4"/>
  <c r="M2129" i="4"/>
  <c r="P2130" i="4"/>
  <c r="N2132" i="4"/>
  <c r="O2135" i="4"/>
  <c r="M2137" i="4"/>
  <c r="P2138" i="4"/>
  <c r="N2140" i="4"/>
  <c r="O2143" i="4"/>
  <c r="M2145" i="4"/>
  <c r="P2146" i="4"/>
  <c r="N2148" i="4"/>
  <c r="O2151" i="4"/>
  <c r="M2153" i="4"/>
  <c r="P2154" i="4"/>
  <c r="N2156" i="4"/>
  <c r="O2159" i="4"/>
  <c r="M2161" i="4"/>
  <c r="P2162" i="4"/>
  <c r="N2164" i="4"/>
  <c r="O2167" i="4"/>
  <c r="M2169" i="4"/>
  <c r="P2170" i="4"/>
  <c r="N2172" i="4"/>
  <c r="O2175" i="4"/>
  <c r="M2177" i="4"/>
  <c r="P2178" i="4"/>
  <c r="N2180" i="4"/>
  <c r="O2183" i="4"/>
  <c r="M2185" i="4"/>
  <c r="P2186" i="4"/>
  <c r="N2188" i="4"/>
  <c r="O2191" i="4"/>
  <c r="M2193" i="4"/>
  <c r="P2194" i="4"/>
  <c r="N2196" i="4"/>
  <c r="O2199" i="4"/>
  <c r="M2201" i="4"/>
  <c r="P2202" i="4"/>
  <c r="N2204" i="4"/>
  <c r="O2207" i="4"/>
  <c r="M2209" i="4"/>
  <c r="P2210" i="4"/>
  <c r="N2212" i="4"/>
  <c r="O2215" i="4"/>
  <c r="M2217" i="4"/>
  <c r="P2218" i="4"/>
  <c r="N2220" i="4"/>
  <c r="O2223" i="4"/>
  <c r="M2225" i="4"/>
  <c r="P2226" i="4"/>
  <c r="N2228" i="4"/>
  <c r="O2231" i="4"/>
  <c r="M2233" i="4"/>
  <c r="P2234" i="4"/>
  <c r="N2236" i="4"/>
  <c r="O2239" i="4"/>
  <c r="M2241" i="4"/>
  <c r="P2242" i="4"/>
  <c r="N2244" i="4"/>
  <c r="O2247" i="4"/>
  <c r="M2249" i="4"/>
  <c r="P2250" i="4"/>
  <c r="N2252" i="4"/>
  <c r="O2255" i="4"/>
  <c r="M2257" i="4"/>
  <c r="P2258" i="4"/>
  <c r="N2260" i="4"/>
  <c r="O2263" i="4"/>
  <c r="M2265" i="4"/>
  <c r="P2266" i="4"/>
  <c r="N2268" i="4"/>
  <c r="O2271" i="4"/>
  <c r="M2273" i="4"/>
  <c r="P2274" i="4"/>
  <c r="N2276" i="4"/>
  <c r="O2279" i="4"/>
  <c r="M2281" i="4"/>
  <c r="P2282" i="4"/>
  <c r="N2284" i="4"/>
  <c r="O2287" i="4"/>
  <c r="M2289" i="4"/>
  <c r="P2290" i="4"/>
  <c r="N2292" i="4"/>
  <c r="O2295" i="4"/>
  <c r="M2297" i="4"/>
  <c r="P2298" i="4"/>
  <c r="N2300" i="4"/>
  <c r="O2303" i="4"/>
  <c r="M2305" i="4"/>
  <c r="P2306" i="4"/>
  <c r="N2308" i="4"/>
  <c r="O2311" i="4"/>
  <c r="M2313" i="4"/>
  <c r="P2314" i="4"/>
  <c r="N2316" i="4"/>
  <c r="O2319" i="4"/>
  <c r="M2321" i="4"/>
  <c r="P2322" i="4"/>
  <c r="N2324" i="4"/>
  <c r="O2327" i="4"/>
  <c r="M2329" i="4"/>
  <c r="P2330" i="4"/>
  <c r="N2332" i="4"/>
  <c r="O2335" i="4"/>
  <c r="M1173" i="4"/>
  <c r="M1176" i="4"/>
  <c r="N1179" i="4"/>
  <c r="O1182" i="4"/>
  <c r="P1185" i="4"/>
  <c r="N1188" i="4"/>
  <c r="O1191" i="4"/>
  <c r="P1196" i="4"/>
  <c r="O1199" i="4"/>
  <c r="M1202" i="4"/>
  <c r="P1204" i="4"/>
  <c r="O1207" i="4"/>
  <c r="N1210" i="4"/>
  <c r="M1213" i="4"/>
  <c r="P1215" i="4"/>
  <c r="P1218" i="4"/>
  <c r="M1221" i="4"/>
  <c r="P1226" i="4"/>
  <c r="O1229" i="4"/>
  <c r="M1232" i="4"/>
  <c r="M1235" i="4"/>
  <c r="O1237" i="4"/>
  <c r="N1240" i="4"/>
  <c r="O1248" i="4"/>
  <c r="N1251" i="4"/>
  <c r="M1254" i="4"/>
  <c r="P1256" i="4"/>
  <c r="N1259" i="4"/>
  <c r="N1262" i="4"/>
  <c r="P1264" i="4"/>
  <c r="P1267" i="4"/>
  <c r="O1270" i="4"/>
  <c r="N1273" i="4"/>
  <c r="P1275" i="4"/>
  <c r="O1278" i="4"/>
  <c r="N1281" i="4"/>
  <c r="P1286" i="4"/>
  <c r="P1289" i="4"/>
  <c r="N1292" i="4"/>
  <c r="P1297" i="4"/>
  <c r="O1300" i="4"/>
  <c r="M1306" i="4"/>
  <c r="O1308" i="4"/>
  <c r="M1313" i="4"/>
  <c r="P1315" i="4"/>
  <c r="M1320" i="4"/>
  <c r="N1325" i="4"/>
  <c r="N1327" i="4"/>
  <c r="O1329" i="4"/>
  <c r="O1331" i="4"/>
  <c r="O1333" i="4"/>
  <c r="O1335" i="4"/>
  <c r="M1344" i="4"/>
  <c r="M1346" i="4"/>
  <c r="M1348" i="4"/>
  <c r="N1350" i="4"/>
  <c r="O1352" i="4"/>
  <c r="O1354" i="4"/>
  <c r="P1356" i="4"/>
  <c r="P1358" i="4"/>
  <c r="P1360" i="4"/>
  <c r="P1362" i="4"/>
  <c r="M1367" i="4"/>
  <c r="M1369" i="4"/>
  <c r="N1371" i="4"/>
  <c r="N1373" i="4"/>
  <c r="N1375" i="4"/>
  <c r="O1377" i="4"/>
  <c r="O1379" i="4"/>
  <c r="P1381" i="4"/>
  <c r="M1392" i="4"/>
  <c r="M1394" i="4"/>
  <c r="N1396" i="4"/>
  <c r="O1398" i="4"/>
  <c r="O1400" i="4"/>
  <c r="O1402" i="4"/>
  <c r="P1404" i="4"/>
  <c r="P1406" i="4"/>
  <c r="P1408" i="4"/>
  <c r="M1411" i="4"/>
  <c r="M1413" i="4"/>
  <c r="M1415" i="4"/>
  <c r="M1417" i="4"/>
  <c r="N1419" i="4"/>
  <c r="N1421" i="4"/>
  <c r="N1423" i="4"/>
  <c r="P1425" i="4"/>
  <c r="P1427" i="4"/>
  <c r="P1429" i="4"/>
  <c r="N1440" i="4"/>
  <c r="N1442" i="4"/>
  <c r="N1444" i="4"/>
  <c r="O1446" i="4"/>
  <c r="O1448" i="4"/>
  <c r="O1450" i="4"/>
  <c r="P1452" i="4"/>
  <c r="M1459" i="4"/>
  <c r="M1461" i="4"/>
  <c r="M1463" i="4"/>
  <c r="M1465" i="4"/>
  <c r="N1467" i="4"/>
  <c r="O1469" i="4"/>
  <c r="O1471" i="4"/>
  <c r="P1473" i="4"/>
  <c r="P1475" i="4"/>
  <c r="P1477" i="4"/>
  <c r="P1479" i="4"/>
  <c r="O1481" i="4"/>
  <c r="O1483" i="4"/>
  <c r="N1485" i="4"/>
  <c r="M1487" i="4"/>
  <c r="P1490" i="4"/>
  <c r="O1492" i="4"/>
  <c r="N1494" i="4"/>
  <c r="N1496" i="4"/>
  <c r="M1498" i="4"/>
  <c r="P1501" i="4"/>
  <c r="O1503" i="4"/>
  <c r="N1505" i="4"/>
  <c r="M1507" i="4"/>
  <c r="M1509" i="4"/>
  <c r="P1512" i="4"/>
  <c r="O1514" i="4"/>
  <c r="N1516" i="4"/>
  <c r="M1518" i="4"/>
  <c r="P1523" i="4"/>
  <c r="O1525" i="4"/>
  <c r="N1527" i="4"/>
  <c r="M1529" i="4"/>
  <c r="P1532" i="4"/>
  <c r="P1534" i="4"/>
  <c r="O1536" i="4"/>
  <c r="N1538" i="4"/>
  <c r="M1540" i="4"/>
  <c r="P1543" i="4"/>
  <c r="O1545" i="4"/>
  <c r="O1547" i="4"/>
  <c r="N1549" i="4"/>
  <c r="M1551" i="4"/>
  <c r="N1173" i="4"/>
  <c r="O1177" i="4"/>
  <c r="N1181" i="4"/>
  <c r="O1189" i="4"/>
  <c r="P1192" i="4"/>
  <c r="N1200" i="4"/>
  <c r="M1208" i="4"/>
  <c r="N1211" i="4"/>
  <c r="P1214" i="4"/>
  <c r="O1222" i="4"/>
  <c r="P1225" i="4"/>
  <c r="N1233" i="4"/>
  <c r="P1236" i="4"/>
  <c r="O1240" i="4"/>
  <c r="N1244" i="4"/>
  <c r="P1247" i="4"/>
  <c r="P1251" i="4"/>
  <c r="P1258" i="4"/>
  <c r="O1262" i="4"/>
  <c r="N1269" i="4"/>
  <c r="O1273" i="4"/>
  <c r="N1280" i="4"/>
  <c r="O1284" i="4"/>
  <c r="M1295" i="4"/>
  <c r="N1302" i="4"/>
  <c r="N1306" i="4"/>
  <c r="N1309" i="4"/>
  <c r="O1312" i="4"/>
  <c r="M1319" i="4"/>
  <c r="P1321" i="4"/>
  <c r="O1325" i="4"/>
  <c r="M1328" i="4"/>
  <c r="P1330" i="4"/>
  <c r="P1333" i="4"/>
  <c r="O1336" i="4"/>
  <c r="M1339" i="4"/>
  <c r="N1342" i="4"/>
  <c r="P1344" i="4"/>
  <c r="O1347" i="4"/>
  <c r="P1350" i="4"/>
  <c r="M1353" i="4"/>
  <c r="P1355" i="4"/>
  <c r="P1361" i="4"/>
  <c r="M1364" i="4"/>
  <c r="N1367" i="4"/>
  <c r="P1372" i="4"/>
  <c r="O1375" i="4"/>
  <c r="N1378" i="4"/>
  <c r="M1384" i="4"/>
  <c r="O1386" i="4"/>
  <c r="N1389" i="4"/>
  <c r="N1392" i="4"/>
  <c r="M1395" i="4"/>
  <c r="O1397" i="4"/>
  <c r="P1400" i="4"/>
  <c r="N1403" i="4"/>
  <c r="M1409" i="4"/>
  <c r="P1411" i="4"/>
  <c r="N1414" i="4"/>
  <c r="O1417" i="4"/>
  <c r="M1420" i="4"/>
  <c r="P1422" i="4"/>
  <c r="N1428" i="4"/>
  <c r="M1431" i="4"/>
  <c r="M1434" i="4"/>
  <c r="N1439" i="4"/>
  <c r="O1442" i="4"/>
  <c r="M1445" i="4"/>
  <c r="P1450" i="4"/>
  <c r="O1453" i="4"/>
  <c r="M1456" i="4"/>
  <c r="N1459" i="4"/>
  <c r="P1461" i="4"/>
  <c r="O1464" i="4"/>
  <c r="P1467" i="4"/>
  <c r="N1470" i="4"/>
  <c r="P1472" i="4"/>
  <c r="P1478" i="4"/>
  <c r="P1483" i="4"/>
  <c r="N1488" i="4"/>
  <c r="N1493" i="4"/>
  <c r="O1495" i="4"/>
  <c r="N1498" i="4"/>
  <c r="O1500" i="4"/>
  <c r="O1505" i="4"/>
  <c r="M1510" i="4"/>
  <c r="M1515" i="4"/>
  <c r="O1517" i="4"/>
  <c r="N1520" i="4"/>
  <c r="O1522" i="4"/>
  <c r="P1524" i="4"/>
  <c r="O1527" i="4"/>
  <c r="M1532" i="4"/>
  <c r="M1537" i="4"/>
  <c r="O1539" i="4"/>
  <c r="M1542" i="4"/>
  <c r="O1544" i="4"/>
  <c r="P1546" i="4"/>
  <c r="O1549" i="4"/>
  <c r="P1551" i="4"/>
  <c r="N1560" i="4"/>
  <c r="N1562" i="4"/>
  <c r="N1564" i="4"/>
  <c r="N1566" i="4"/>
  <c r="O1568" i="4"/>
  <c r="O1570" i="4"/>
  <c r="O1572" i="4"/>
  <c r="M1581" i="4"/>
  <c r="M1583" i="4"/>
  <c r="M1585" i="4"/>
  <c r="M1587" i="4"/>
  <c r="O1589" i="4"/>
  <c r="O1591" i="4"/>
  <c r="O1593" i="4"/>
  <c r="P1595" i="4"/>
  <c r="P1597" i="4"/>
  <c r="P1599" i="4"/>
  <c r="M1604" i="4"/>
  <c r="M1606" i="4"/>
  <c r="N1608" i="4"/>
  <c r="N1610" i="4"/>
  <c r="N1612" i="4"/>
  <c r="N1614" i="4"/>
  <c r="O1616" i="4"/>
  <c r="P1618" i="4"/>
  <c r="P1620" i="4"/>
  <c r="M1629" i="4"/>
  <c r="M1631" i="4"/>
  <c r="N1633" i="4"/>
  <c r="O1635" i="4"/>
  <c r="O1637" i="4"/>
  <c r="O1639" i="4"/>
  <c r="O1641" i="4"/>
  <c r="P1643" i="4"/>
  <c r="P1645" i="4"/>
  <c r="M1650" i="4"/>
  <c r="M1652" i="4"/>
  <c r="M1654" i="4"/>
  <c r="N1656" i="4"/>
  <c r="N1658" i="4"/>
  <c r="N1660" i="4"/>
  <c r="P1662" i="4"/>
  <c r="P1664" i="4"/>
  <c r="P1666" i="4"/>
  <c r="P1668" i="4"/>
  <c r="N1677" i="4"/>
  <c r="N1679" i="4"/>
  <c r="N1681" i="4"/>
  <c r="O1683" i="4"/>
  <c r="O1685" i="4"/>
  <c r="O1687" i="4"/>
  <c r="O1689" i="4"/>
  <c r="M1698" i="4"/>
  <c r="M1700" i="4"/>
  <c r="M1702" i="4"/>
  <c r="N1704" i="4"/>
  <c r="O1706" i="4"/>
  <c r="O1708" i="4"/>
  <c r="P1710" i="4"/>
  <c r="P1712" i="4"/>
  <c r="P1714" i="4"/>
  <c r="P1716" i="4"/>
  <c r="M1721" i="4"/>
  <c r="M1723" i="4"/>
  <c r="N1725" i="4"/>
  <c r="N1727" i="4"/>
  <c r="N1729" i="4"/>
  <c r="O1731" i="4"/>
  <c r="O1733" i="4"/>
  <c r="P1735" i="4"/>
  <c r="M1746" i="4"/>
  <c r="M1748" i="4"/>
  <c r="N1750" i="4"/>
  <c r="O1752" i="4"/>
  <c r="O1754" i="4"/>
  <c r="O1756" i="4"/>
  <c r="P1758" i="4"/>
  <c r="P1760" i="4"/>
  <c r="P1762" i="4"/>
  <c r="M1765" i="4"/>
  <c r="M1767" i="4"/>
  <c r="M1769" i="4"/>
  <c r="M1771" i="4"/>
  <c r="N1773" i="4"/>
  <c r="N1775" i="4"/>
  <c r="N1777" i="4"/>
  <c r="P1779" i="4"/>
  <c r="P1781" i="4"/>
  <c r="P1783" i="4"/>
  <c r="P1787" i="4"/>
  <c r="O1789" i="4"/>
  <c r="N1791" i="4"/>
  <c r="N1793" i="4"/>
  <c r="M1795" i="4"/>
  <c r="P1798" i="4"/>
  <c r="O1800" i="4"/>
  <c r="N1802" i="4"/>
  <c r="M1804" i="4"/>
  <c r="M1806" i="4"/>
  <c r="P1809" i="4"/>
  <c r="O1811" i="4"/>
  <c r="N1813" i="4"/>
  <c r="M1815" i="4"/>
  <c r="P1820" i="4"/>
  <c r="O1822" i="4"/>
  <c r="N1824" i="4"/>
  <c r="M1826" i="4"/>
  <c r="P1829" i="4"/>
  <c r="P1831" i="4"/>
  <c r="O1833" i="4"/>
  <c r="N1835" i="4"/>
  <c r="M1837" i="4"/>
  <c r="P1840" i="4"/>
  <c r="O1842" i="4"/>
  <c r="O1844" i="4"/>
  <c r="N1846" i="4"/>
  <c r="M1848" i="4"/>
  <c r="P1851" i="4"/>
  <c r="O1853" i="4"/>
  <c r="N1855" i="4"/>
  <c r="N1857" i="4"/>
  <c r="M1859" i="4"/>
  <c r="P1862" i="4"/>
  <c r="O1864" i="4"/>
  <c r="N1866" i="4"/>
  <c r="M1868" i="4"/>
  <c r="M1870" i="4"/>
  <c r="P1873" i="4"/>
  <c r="O1875" i="4"/>
  <c r="N1877" i="4"/>
  <c r="M1879" i="4"/>
  <c r="P1884" i="4"/>
  <c r="O1886" i="4"/>
  <c r="N1888" i="4"/>
  <c r="M1890" i="4"/>
  <c r="P1893" i="4"/>
  <c r="P1895" i="4"/>
  <c r="O1897" i="4"/>
  <c r="N1899" i="4"/>
  <c r="M1901" i="4"/>
  <c r="P1904" i="4"/>
  <c r="O1906" i="4"/>
  <c r="O1908" i="4"/>
  <c r="N1910" i="4"/>
  <c r="M1912" i="4"/>
  <c r="P1915" i="4"/>
  <c r="O1917" i="4"/>
  <c r="N1919" i="4"/>
  <c r="N1921" i="4"/>
  <c r="M1923" i="4"/>
  <c r="P1926" i="4"/>
  <c r="O1928" i="4"/>
  <c r="N1930" i="4"/>
  <c r="M1932" i="4"/>
  <c r="M1934" i="4"/>
  <c r="P1937" i="4"/>
  <c r="O1939" i="4"/>
  <c r="N1941" i="4"/>
  <c r="M1943" i="4"/>
  <c r="P1948" i="4"/>
  <c r="O1950" i="4"/>
  <c r="N1952" i="4"/>
  <c r="M1954" i="4"/>
  <c r="P1957" i="4"/>
  <c r="P1959" i="4"/>
  <c r="O1961" i="4"/>
  <c r="N1963" i="4"/>
  <c r="M1965" i="4"/>
  <c r="P1968" i="4"/>
  <c r="O1970" i="4"/>
  <c r="O1972" i="4"/>
  <c r="N1974" i="4"/>
  <c r="M1976" i="4"/>
  <c r="P1979" i="4"/>
  <c r="O1981" i="4"/>
  <c r="N1983" i="4"/>
  <c r="N1985" i="4"/>
  <c r="M1987" i="4"/>
  <c r="P1990" i="4"/>
  <c r="O1992" i="4"/>
  <c r="N1994" i="4"/>
  <c r="M1996" i="4"/>
  <c r="M1998" i="4"/>
  <c r="P2001" i="4"/>
  <c r="O2003" i="4"/>
  <c r="P1177" i="4"/>
  <c r="N1186" i="4"/>
  <c r="N1193" i="4"/>
  <c r="N1197" i="4"/>
  <c r="P1200" i="4"/>
  <c r="N1204" i="4"/>
  <c r="N1208" i="4"/>
  <c r="O1211" i="4"/>
  <c r="M1215" i="4"/>
  <c r="M1219" i="4"/>
  <c r="P1222" i="4"/>
  <c r="M1230" i="4"/>
  <c r="O1233" i="4"/>
  <c r="M1237" i="4"/>
  <c r="P1240" i="4"/>
  <c r="O1244" i="4"/>
  <c r="M1255" i="4"/>
  <c r="N1266" i="4"/>
  <c r="O1269" i="4"/>
  <c r="P1273" i="4"/>
  <c r="N1277" i="4"/>
  <c r="O1280" i="4"/>
  <c r="P1284" i="4"/>
  <c r="M1288" i="4"/>
  <c r="P1291" i="4"/>
  <c r="P1295" i="4"/>
  <c r="M1299" i="4"/>
  <c r="O1302" i="4"/>
  <c r="P1306" i="4"/>
  <c r="O1309" i="4"/>
  <c r="P1312" i="4"/>
  <c r="M1316" i="4"/>
  <c r="N1319" i="4"/>
  <c r="M1322" i="4"/>
  <c r="P1325" i="4"/>
  <c r="N1328" i="4"/>
  <c r="M1331" i="4"/>
  <c r="N1334" i="4"/>
  <c r="P1336" i="4"/>
  <c r="N1339" i="4"/>
  <c r="O1342" i="4"/>
  <c r="M1345" i="4"/>
  <c r="P1347" i="4"/>
  <c r="O1353" i="4"/>
  <c r="M1356" i="4"/>
  <c r="M1359" i="4"/>
  <c r="N1364" i="4"/>
  <c r="O1367" i="4"/>
  <c r="M1370" i="4"/>
  <c r="O1378" i="4"/>
  <c r="M1381" i="4"/>
  <c r="N1384" i="4"/>
  <c r="P1386" i="4"/>
  <c r="O1389" i="4"/>
  <c r="P1392" i="4"/>
  <c r="N1395" i="4"/>
  <c r="P1397" i="4"/>
  <c r="P1403" i="4"/>
  <c r="N1406" i="4"/>
  <c r="O1409" i="4"/>
  <c r="P1414" i="4"/>
  <c r="P1417" i="4"/>
  <c r="N1420" i="4"/>
  <c r="M1426" i="4"/>
  <c r="P1428" i="4"/>
  <c r="N1431" i="4"/>
  <c r="N1434" i="4"/>
  <c r="M1437" i="4"/>
  <c r="O1439" i="4"/>
  <c r="P1442" i="4"/>
  <c r="N1445" i="4"/>
  <c r="M1448" i="4"/>
  <c r="N1451" i="4"/>
  <c r="P1453" i="4"/>
  <c r="N1456" i="4"/>
  <c r="O1459" i="4"/>
  <c r="N1462" i="4"/>
  <c r="P1464" i="4"/>
  <c r="O1470" i="4"/>
  <c r="M1473" i="4"/>
  <c r="M1476" i="4"/>
  <c r="M1481" i="4"/>
  <c r="M1486" i="4"/>
  <c r="O1488" i="4"/>
  <c r="M1491" i="4"/>
  <c r="O1493" i="4"/>
  <c r="P1495" i="4"/>
  <c r="O1498" i="4"/>
  <c r="P1500" i="4"/>
  <c r="M1503" i="4"/>
  <c r="M1508" i="4"/>
  <c r="N1510" i="4"/>
  <c r="M1513" i="4"/>
  <c r="O1515" i="4"/>
  <c r="P1517" i="4"/>
  <c r="O1520" i="4"/>
  <c r="P1522" i="4"/>
  <c r="M1525" i="4"/>
  <c r="P1527" i="4"/>
  <c r="M1530" i="4"/>
  <c r="N1532" i="4"/>
  <c r="M1535" i="4"/>
  <c r="N1537" i="4"/>
  <c r="P1539" i="4"/>
  <c r="N1542" i="4"/>
  <c r="P1544" i="4"/>
  <c r="P1549" i="4"/>
  <c r="M1554" i="4"/>
  <c r="M1556" i="4"/>
  <c r="N1558" i="4"/>
  <c r="O1560" i="4"/>
  <c r="O1562" i="4"/>
  <c r="O1564" i="4"/>
  <c r="P1566" i="4"/>
  <c r="P1568" i="4"/>
  <c r="P1570" i="4"/>
  <c r="M1573" i="4"/>
  <c r="M1575" i="4"/>
  <c r="M1577" i="4"/>
  <c r="M1579" i="4"/>
  <c r="N1581" i="4"/>
  <c r="N1583" i="4"/>
  <c r="N1585" i="4"/>
  <c r="P1587" i="4"/>
  <c r="P1589" i="4"/>
  <c r="P1591" i="4"/>
  <c r="N1602" i="4"/>
  <c r="N1604" i="4"/>
  <c r="N1606" i="4"/>
  <c r="O1608" i="4"/>
  <c r="O1610" i="4"/>
  <c r="O1612" i="4"/>
  <c r="P1614" i="4"/>
  <c r="M1621" i="4"/>
  <c r="M1623" i="4"/>
  <c r="M1625" i="4"/>
  <c r="M1627" i="4"/>
  <c r="N1629" i="4"/>
  <c r="O1631" i="4"/>
  <c r="O1633" i="4"/>
  <c r="P1635" i="4"/>
  <c r="P1637" i="4"/>
  <c r="P1639" i="4"/>
  <c r="M1646" i="4"/>
  <c r="N1648" i="4"/>
  <c r="N1650" i="4"/>
  <c r="N1652" i="4"/>
  <c r="N1654" i="4"/>
  <c r="O1656" i="4"/>
  <c r="O1658" i="4"/>
  <c r="P1660" i="4"/>
  <c r="M1669" i="4"/>
  <c r="M1671" i="4"/>
  <c r="M1673" i="4"/>
  <c r="O1675" i="4"/>
  <c r="O1677" i="4"/>
  <c r="O1679" i="4"/>
  <c r="O1681" i="4"/>
  <c r="P1683" i="4"/>
  <c r="P1685" i="4"/>
  <c r="P1687" i="4"/>
  <c r="M1690" i="4"/>
  <c r="M1692" i="4"/>
  <c r="M1694" i="4"/>
  <c r="N1696" i="4"/>
  <c r="N1698" i="4"/>
  <c r="N1700" i="4"/>
  <c r="N1702" i="4"/>
  <c r="P1704" i="4"/>
  <c r="P1706" i="4"/>
  <c r="P1708" i="4"/>
  <c r="M1717" i="4"/>
  <c r="N1719" i="4"/>
  <c r="N1721" i="4"/>
  <c r="O1723" i="4"/>
  <c r="O1725" i="4"/>
  <c r="O1727" i="4"/>
  <c r="O1729" i="4"/>
  <c r="P1731" i="4"/>
  <c r="M1738" i="4"/>
  <c r="M1740" i="4"/>
  <c r="M1742" i="4"/>
  <c r="N1744" i="4"/>
  <c r="N1746" i="4"/>
  <c r="O1748" i="4"/>
  <c r="P1750" i="4"/>
  <c r="P1752" i="4"/>
  <c r="P1754" i="4"/>
  <c r="P1756" i="4"/>
  <c r="M1763" i="4"/>
  <c r="N1765" i="4"/>
  <c r="N1767" i="4"/>
  <c r="N1769" i="4"/>
  <c r="O1771" i="4"/>
  <c r="O1773" i="4"/>
  <c r="O1775" i="4"/>
  <c r="M1786" i="4"/>
  <c r="P1789" i="4"/>
  <c r="P1791" i="4"/>
  <c r="O1793" i="4"/>
  <c r="N1795" i="4"/>
  <c r="M1797" i="4"/>
  <c r="P1800" i="4"/>
  <c r="O1802" i="4"/>
  <c r="O1804" i="4"/>
  <c r="N1806" i="4"/>
  <c r="M1808" i="4"/>
  <c r="P1811" i="4"/>
  <c r="O1813" i="4"/>
  <c r="N1815" i="4"/>
  <c r="N1817" i="4"/>
  <c r="M1819" i="4"/>
  <c r="P1822" i="4"/>
  <c r="O1824" i="4"/>
  <c r="N1826" i="4"/>
  <c r="M1828" i="4"/>
  <c r="M1830" i="4"/>
  <c r="P1833" i="4"/>
  <c r="O1835" i="4"/>
  <c r="N1837" i="4"/>
  <c r="M1839" i="4"/>
  <c r="P1844" i="4"/>
  <c r="O1846" i="4"/>
  <c r="N1848" i="4"/>
  <c r="M1850" i="4"/>
  <c r="P1853" i="4"/>
  <c r="P1855" i="4"/>
  <c r="O1857" i="4"/>
  <c r="N1859" i="4"/>
  <c r="M1861" i="4"/>
  <c r="P1864" i="4"/>
  <c r="O1866" i="4"/>
  <c r="O1868" i="4"/>
  <c r="N1870" i="4"/>
  <c r="M1872" i="4"/>
  <c r="P1875" i="4"/>
  <c r="O1877" i="4"/>
  <c r="N1879" i="4"/>
  <c r="N1881" i="4"/>
  <c r="M1883" i="4"/>
  <c r="P1886" i="4"/>
  <c r="O1888" i="4"/>
  <c r="N1890" i="4"/>
  <c r="M1892" i="4"/>
  <c r="M1894" i="4"/>
  <c r="P1897" i="4"/>
  <c r="O1899" i="4"/>
  <c r="N1901" i="4"/>
  <c r="M1903" i="4"/>
  <c r="P1908" i="4"/>
  <c r="O1910" i="4"/>
  <c r="N1912" i="4"/>
  <c r="M1914" i="4"/>
  <c r="P1917" i="4"/>
  <c r="P1919" i="4"/>
  <c r="O1921" i="4"/>
  <c r="N1923" i="4"/>
  <c r="M1925" i="4"/>
  <c r="P1928" i="4"/>
  <c r="O1930" i="4"/>
  <c r="O1932" i="4"/>
  <c r="N1934" i="4"/>
  <c r="M1936" i="4"/>
  <c r="P1939" i="4"/>
  <c r="O1941" i="4"/>
  <c r="N1943" i="4"/>
  <c r="N1945" i="4"/>
  <c r="M1947" i="4"/>
  <c r="P1950" i="4"/>
  <c r="O1952" i="4"/>
  <c r="N1954" i="4"/>
  <c r="M1956" i="4"/>
  <c r="M1958" i="4"/>
  <c r="P1961" i="4"/>
  <c r="O1963" i="4"/>
  <c r="N1965" i="4"/>
  <c r="M1967" i="4"/>
  <c r="M1174" i="4"/>
  <c r="P1179" i="4"/>
  <c r="O1184" i="4"/>
  <c r="M1190" i="4"/>
  <c r="N1209" i="4"/>
  <c r="M1214" i="4"/>
  <c r="N1219" i="4"/>
  <c r="M1224" i="4"/>
  <c r="N1228" i="4"/>
  <c r="P1233" i="4"/>
  <c r="O1238" i="4"/>
  <c r="N1243" i="4"/>
  <c r="P1248" i="4"/>
  <c r="O1257" i="4"/>
  <c r="M1263" i="4"/>
  <c r="O1277" i="4"/>
  <c r="N1282" i="4"/>
  <c r="M1287" i="4"/>
  <c r="O1292" i="4"/>
  <c r="P1296" i="4"/>
  <c r="N1301" i="4"/>
  <c r="M1311" i="4"/>
  <c r="P1314" i="4"/>
  <c r="O1319" i="4"/>
  <c r="P1323" i="4"/>
  <c r="O1327" i="4"/>
  <c r="P1331" i="4"/>
  <c r="O1338" i="4"/>
  <c r="P1342" i="4"/>
  <c r="N1346" i="4"/>
  <c r="O1349" i="4"/>
  <c r="P1353" i="4"/>
  <c r="N1357" i="4"/>
  <c r="N1365" i="4"/>
  <c r="N1368" i="4"/>
  <c r="N1376" i="4"/>
  <c r="N1387" i="4"/>
  <c r="O1394" i="4"/>
  <c r="P1398" i="4"/>
  <c r="O1405" i="4"/>
  <c r="P1409" i="4"/>
  <c r="N1413" i="4"/>
  <c r="O1416" i="4"/>
  <c r="P1420" i="4"/>
  <c r="N1424" i="4"/>
  <c r="M1432" i="4"/>
  <c r="N1435" i="4"/>
  <c r="M1443" i="4"/>
  <c r="P1446" i="4"/>
  <c r="P1457" i="4"/>
  <c r="N1461" i="4"/>
  <c r="O1465" i="4"/>
  <c r="P1468" i="4"/>
  <c r="N1472" i="4"/>
  <c r="N1476" i="4"/>
  <c r="P1482" i="4"/>
  <c r="N1486" i="4"/>
  <c r="O1489" i="4"/>
  <c r="P1492" i="4"/>
  <c r="O1496" i="4"/>
  <c r="M1499" i="4"/>
  <c r="N1502" i="4"/>
  <c r="M1506" i="4"/>
  <c r="N1509" i="4"/>
  <c r="P1515" i="4"/>
  <c r="M1522" i="4"/>
  <c r="P1525" i="4"/>
  <c r="O1528" i="4"/>
  <c r="P1531" i="4"/>
  <c r="N1535" i="4"/>
  <c r="O1538" i="4"/>
  <c r="N1541" i="4"/>
  <c r="M1548" i="4"/>
  <c r="N1551" i="4"/>
  <c r="N1554" i="4"/>
  <c r="M1557" i="4"/>
  <c r="O1559" i="4"/>
  <c r="P1562" i="4"/>
  <c r="N1565" i="4"/>
  <c r="M1571" i="4"/>
  <c r="P1573" i="4"/>
  <c r="N1576" i="4"/>
  <c r="O1579" i="4"/>
  <c r="M1582" i="4"/>
  <c r="O1174" i="4"/>
  <c r="N1180" i="4"/>
  <c r="N1185" i="4"/>
  <c r="N1190" i="4"/>
  <c r="N1195" i="4"/>
  <c r="M1200" i="4"/>
  <c r="O1209" i="4"/>
  <c r="O1214" i="4"/>
  <c r="P1224" i="4"/>
  <c r="P1228" i="4"/>
  <c r="M1234" i="4"/>
  <c r="M1239" i="4"/>
  <c r="N1249" i="4"/>
  <c r="N1253" i="4"/>
  <c r="N1258" i="4"/>
  <c r="O1263" i="4"/>
  <c r="O1268" i="4"/>
  <c r="O1272" i="4"/>
  <c r="P1282" i="4"/>
  <c r="P1287" i="4"/>
  <c r="P1292" i="4"/>
  <c r="M1297" i="4"/>
  <c r="M1307" i="4"/>
  <c r="N1311" i="4"/>
  <c r="P1319" i="4"/>
  <c r="M1335" i="4"/>
  <c r="P1338" i="4"/>
  <c r="O1346" i="4"/>
  <c r="P1349" i="4"/>
  <c r="O1357" i="4"/>
  <c r="M1361" i="4"/>
  <c r="O1365" i="4"/>
  <c r="O1368" i="4"/>
  <c r="M1372" i="4"/>
  <c r="O1376" i="4"/>
  <c r="M1380" i="4"/>
  <c r="M1383" i="4"/>
  <c r="O1387" i="4"/>
  <c r="M1391" i="4"/>
  <c r="P1394" i="4"/>
  <c r="M1402" i="4"/>
  <c r="P1405" i="4"/>
  <c r="O1413" i="4"/>
  <c r="P1416" i="4"/>
  <c r="O1424" i="4"/>
  <c r="M1428" i="4"/>
  <c r="N1432" i="4"/>
  <c r="O1435" i="4"/>
  <c r="M1439" i="4"/>
  <c r="N1443" i="4"/>
  <c r="M1450" i="4"/>
  <c r="N1454" i="4"/>
  <c r="O1461" i="4"/>
  <c r="O1472" i="4"/>
  <c r="N1480" i="4"/>
  <c r="P1486" i="4"/>
  <c r="M1493" i="4"/>
  <c r="P1496" i="4"/>
  <c r="O1499" i="4"/>
  <c r="P1502" i="4"/>
  <c r="N1506" i="4"/>
  <c r="O1509" i="4"/>
  <c r="N1512" i="4"/>
  <c r="M1519" i="4"/>
  <c r="N1522" i="4"/>
  <c r="P1528" i="4"/>
  <c r="O1180" i="4"/>
  <c r="M1187" i="4"/>
  <c r="P1191" i="4"/>
  <c r="O1195" i="4"/>
  <c r="M1201" i="4"/>
  <c r="M1206" i="4"/>
  <c r="N1216" i="4"/>
  <c r="O1220" i="4"/>
  <c r="M1225" i="4"/>
  <c r="N1230" i="4"/>
  <c r="N1235" i="4"/>
  <c r="O1239" i="4"/>
  <c r="P1244" i="4"/>
  <c r="P1249" i="4"/>
  <c r="N1254" i="4"/>
  <c r="O1259" i="4"/>
  <c r="P1268" i="4"/>
  <c r="M1283" i="4"/>
  <c r="N1288" i="4"/>
  <c r="M1293" i="4"/>
  <c r="O1303" i="4"/>
  <c r="N1307" i="4"/>
  <c r="P1311" i="4"/>
  <c r="O1316" i="4"/>
  <c r="M1324" i="4"/>
  <c r="P1328" i="4"/>
  <c r="N1332" i="4"/>
  <c r="M1336" i="4"/>
  <c r="M1340" i="4"/>
  <c r="N1343" i="4"/>
  <c r="M1347" i="4"/>
  <c r="M1351" i="4"/>
  <c r="P1354" i="4"/>
  <c r="M1362" i="4"/>
  <c r="P1365" i="4"/>
  <c r="O1369" i="4"/>
  <c r="O1373" i="4"/>
  <c r="P1376" i="4"/>
  <c r="N1380" i="4"/>
  <c r="O1384" i="4"/>
  <c r="M1388" i="4"/>
  <c r="N1391" i="4"/>
  <c r="O1395" i="4"/>
  <c r="M1399" i="4"/>
  <c r="P1402" i="4"/>
  <c r="M1410" i="4"/>
  <c r="P1413" i="4"/>
  <c r="O1421" i="4"/>
  <c r="P1424" i="4"/>
  <c r="O1432" i="4"/>
  <c r="M1436" i="4"/>
  <c r="O1440" i="4"/>
  <c r="O1443" i="4"/>
  <c r="M1447" i="4"/>
  <c r="O1451" i="4"/>
  <c r="M1455" i="4"/>
  <c r="M1458" i="4"/>
  <c r="O1462" i="4"/>
  <c r="M1466" i="4"/>
  <c r="P1469" i="4"/>
  <c r="M1477" i="4"/>
  <c r="O1480" i="4"/>
  <c r="M1484" i="4"/>
  <c r="N1487" i="4"/>
  <c r="M1490" i="4"/>
  <c r="P1493" i="4"/>
  <c r="M1500" i="4"/>
  <c r="P1503" i="4"/>
  <c r="O1506" i="4"/>
  <c r="P1509" i="4"/>
  <c r="N1513" i="4"/>
  <c r="O1516" i="4"/>
  <c r="P1175" i="4"/>
  <c r="M1192" i="4"/>
  <c r="P1198" i="4"/>
  <c r="P1206" i="4"/>
  <c r="O1216" i="4"/>
  <c r="M1231" i="4"/>
  <c r="N1238" i="4"/>
  <c r="O1246" i="4"/>
  <c r="P1254" i="4"/>
  <c r="M1261" i="4"/>
  <c r="P1270" i="4"/>
  <c r="N1276" i="4"/>
  <c r="N1285" i="4"/>
  <c r="O1293" i="4"/>
  <c r="P1300" i="4"/>
  <c r="P1308" i="4"/>
  <c r="O1314" i="4"/>
  <c r="O1321" i="4"/>
  <c r="O1334" i="4"/>
  <c r="P1340" i="4"/>
  <c r="P1345" i="4"/>
  <c r="N1358" i="4"/>
  <c r="P1363" i="4"/>
  <c r="N1370" i="4"/>
  <c r="N1382" i="4"/>
  <c r="N1388" i="4"/>
  <c r="O1393" i="4"/>
  <c r="O1399" i="4"/>
  <c r="M1405" i="4"/>
  <c r="O1411" i="4"/>
  <c r="N1418" i="4"/>
  <c r="M1435" i="4"/>
  <c r="M1441" i="4"/>
  <c r="O1447" i="4"/>
  <c r="M1453" i="4"/>
  <c r="P1459" i="4"/>
  <c r="N1464" i="4"/>
  <c r="N1477" i="4"/>
  <c r="N1482" i="4"/>
  <c r="P1487" i="4"/>
  <c r="M1492" i="4"/>
  <c r="O1497" i="4"/>
  <c r="N1508" i="4"/>
  <c r="P1518" i="4"/>
  <c r="M1523" i="4"/>
  <c r="O1531" i="4"/>
  <c r="P1535" i="4"/>
  <c r="M1539" i="4"/>
  <c r="M1543" i="4"/>
  <c r="O1546" i="4"/>
  <c r="N1550" i="4"/>
  <c r="O1553" i="4"/>
  <c r="N1557" i="4"/>
  <c r="P1560" i="4"/>
  <c r="O1563" i="4"/>
  <c r="N1573" i="4"/>
  <c r="P1579" i="4"/>
  <c r="P1582" i="4"/>
  <c r="N1588" i="4"/>
  <c r="M1594" i="4"/>
  <c r="P1596" i="4"/>
  <c r="N1599" i="4"/>
  <c r="O1602" i="4"/>
  <c r="M1605" i="4"/>
  <c r="P1607" i="4"/>
  <c r="P1610" i="4"/>
  <c r="O1613" i="4"/>
  <c r="M1619" i="4"/>
  <c r="P1621" i="4"/>
  <c r="O1624" i="4"/>
  <c r="O1627" i="4"/>
  <c r="M1630" i="4"/>
  <c r="P1632" i="4"/>
  <c r="N1638" i="4"/>
  <c r="M1641" i="4"/>
  <c r="N1644" i="4"/>
  <c r="N1649" i="4"/>
  <c r="O1652" i="4"/>
  <c r="N1655" i="4"/>
  <c r="M1661" i="4"/>
  <c r="O1663" i="4"/>
  <c r="N1666" i="4"/>
  <c r="N1669" i="4"/>
  <c r="O1674" i="4"/>
  <c r="P1677" i="4"/>
  <c r="N1680" i="4"/>
  <c r="P1688" i="4"/>
  <c r="M1691" i="4"/>
  <c r="N1694" i="4"/>
  <c r="P1699" i="4"/>
  <c r="N1705" i="4"/>
  <c r="M1711" i="4"/>
  <c r="N1716" i="4"/>
  <c r="O1719" i="4"/>
  <c r="M1722" i="4"/>
  <c r="P1724" i="4"/>
  <c r="P1727" i="4"/>
  <c r="O1730" i="4"/>
  <c r="M1733" i="4"/>
  <c r="N1736" i="4"/>
  <c r="P1738" i="4"/>
  <c r="O1741" i="4"/>
  <c r="O1744" i="4"/>
  <c r="M1747" i="4"/>
  <c r="P1749" i="4"/>
  <c r="O1755" i="4"/>
  <c r="M1758" i="4"/>
  <c r="N1761" i="4"/>
  <c r="N1766" i="4"/>
  <c r="O1769" i="4"/>
  <c r="N1772" i="4"/>
  <c r="M1778" i="4"/>
  <c r="O1780" i="4"/>
  <c r="N1783" i="4"/>
  <c r="N1786" i="4"/>
  <c r="P1788" i="4"/>
  <c r="P1793" i="4"/>
  <c r="N1798" i="4"/>
  <c r="N1803" i="4"/>
  <c r="O1805" i="4"/>
  <c r="N1808" i="4"/>
  <c r="O1176" i="4"/>
  <c r="M1184" i="4"/>
  <c r="O1192" i="4"/>
  <c r="P1201" i="4"/>
  <c r="O1208" i="4"/>
  <c r="P1216" i="4"/>
  <c r="M1223" i="4"/>
  <c r="O1231" i="4"/>
  <c r="P1239" i="4"/>
  <c r="P1246" i="4"/>
  <c r="N1261" i="4"/>
  <c r="M1271" i="4"/>
  <c r="M1279" i="4"/>
  <c r="M1294" i="4"/>
  <c r="M1301" i="4"/>
  <c r="P1316" i="4"/>
  <c r="M1323" i="4"/>
  <c r="P1329" i="4"/>
  <c r="P1334" i="4"/>
  <c r="N1347" i="4"/>
  <c r="P1352" i="4"/>
  <c r="N1359" i="4"/>
  <c r="P1370" i="4"/>
  <c r="O1382" i="4"/>
  <c r="P1388" i="4"/>
  <c r="P1393" i="4"/>
  <c r="M1400" i="4"/>
  <c r="N1407" i="4"/>
  <c r="M1412" i="4"/>
  <c r="O1418" i="4"/>
  <c r="M1424" i="4"/>
  <c r="N1430" i="4"/>
  <c r="P1436" i="4"/>
  <c r="O1441" i="4"/>
  <c r="P1448" i="4"/>
  <c r="N1453" i="4"/>
  <c r="N1466" i="4"/>
  <c r="O1482" i="4"/>
  <c r="P1498" i="4"/>
  <c r="N1504" i="4"/>
  <c r="O1508" i="4"/>
  <c r="M1514" i="4"/>
  <c r="N1519" i="4"/>
  <c r="M1533" i="4"/>
  <c r="N1540" i="4"/>
  <c r="N1543" i="4"/>
  <c r="P1547" i="4"/>
  <c r="P1550" i="4"/>
  <c r="P1554" i="4"/>
  <c r="O1557" i="4"/>
  <c r="M1567" i="4"/>
  <c r="M1570" i="4"/>
  <c r="O1573" i="4"/>
  <c r="P1576" i="4"/>
  <c r="M1586" i="4"/>
  <c r="O1588" i="4"/>
  <c r="N1591" i="4"/>
  <c r="N1594" i="4"/>
  <c r="M1597" i="4"/>
  <c r="O1599" i="4"/>
  <c r="P1602" i="4"/>
  <c r="N1605" i="4"/>
  <c r="P1613" i="4"/>
  <c r="N1616" i="4"/>
  <c r="O1619" i="4"/>
  <c r="P1624" i="4"/>
  <c r="N1630" i="4"/>
  <c r="M1636" i="4"/>
  <c r="N1641" i="4"/>
  <c r="O1644" i="4"/>
  <c r="M1647" i="4"/>
  <c r="P1652" i="4"/>
  <c r="O1655" i="4"/>
  <c r="M1658" i="4"/>
  <c r="N1661" i="4"/>
  <c r="P1663" i="4"/>
  <c r="O1666" i="4"/>
  <c r="O1669" i="4"/>
  <c r="N1672" i="4"/>
  <c r="P1674" i="4"/>
  <c r="O1680" i="4"/>
  <c r="M1683" i="4"/>
  <c r="N1686" i="4"/>
  <c r="O1691" i="4"/>
  <c r="P1694" i="4"/>
  <c r="N1697" i="4"/>
  <c r="M1703" i="4"/>
  <c r="O1705" i="4"/>
  <c r="N1708" i="4"/>
  <c r="N1711" i="4"/>
  <c r="M1714" i="4"/>
  <c r="O1716" i="4"/>
  <c r="P1719" i="4"/>
  <c r="N1722" i="4"/>
  <c r="M1725" i="4"/>
  <c r="P1730" i="4"/>
  <c r="N1733" i="4"/>
  <c r="O1736" i="4"/>
  <c r="P1741" i="4"/>
  <c r="O1747" i="4"/>
  <c r="M1753" i="4"/>
  <c r="N1758" i="4"/>
  <c r="O1761" i="4"/>
  <c r="M1764" i="4"/>
  <c r="O1772" i="4"/>
  <c r="M1775" i="4"/>
  <c r="N1778" i="4"/>
  <c r="P1780" i="4"/>
  <c r="O1783" i="4"/>
  <c r="O1786" i="4"/>
  <c r="M1791" i="4"/>
  <c r="M1796" i="4"/>
  <c r="O1798" i="4"/>
  <c r="N1801" i="4"/>
  <c r="O1803" i="4"/>
  <c r="P1805" i="4"/>
  <c r="O1808" i="4"/>
  <c r="M1813" i="4"/>
  <c r="M1818" i="4"/>
  <c r="O1820" i="4"/>
  <c r="M1823" i="4"/>
  <c r="O1825" i="4"/>
  <c r="P1827" i="4"/>
  <c r="O1830" i="4"/>
  <c r="P1832" i="4"/>
  <c r="M1835" i="4"/>
  <c r="P1837" i="4"/>
  <c r="M1840" i="4"/>
  <c r="N1842" i="4"/>
  <c r="M1845" i="4"/>
  <c r="N1847" i="4"/>
  <c r="P1849" i="4"/>
  <c r="O1852" i="4"/>
  <c r="P1854" i="4"/>
  <c r="P1859" i="4"/>
  <c r="M1862" i="4"/>
  <c r="N1864" i="4"/>
  <c r="M1867" i="4"/>
  <c r="N1869" i="4"/>
  <c r="P1871" i="4"/>
  <c r="N1874" i="4"/>
  <c r="P1876" i="4"/>
  <c r="P1881" i="4"/>
  <c r="N1886" i="4"/>
  <c r="N1891" i="4"/>
  <c r="O1893" i="4"/>
  <c r="N1896" i="4"/>
  <c r="M1177" i="4"/>
  <c r="N1187" i="4"/>
  <c r="N1194" i="4"/>
  <c r="N1202" i="4"/>
  <c r="M1209" i="4"/>
  <c r="M1217" i="4"/>
  <c r="O1225" i="4"/>
  <c r="N1232" i="4"/>
  <c r="O1241" i="4"/>
  <c r="M1256" i="4"/>
  <c r="N1264" i="4"/>
  <c r="O1271" i="4"/>
  <c r="P1279" i="4"/>
  <c r="M1286" i="4"/>
  <c r="N1294" i="4"/>
  <c r="M1304" i="4"/>
  <c r="N1317" i="4"/>
  <c r="N1323" i="4"/>
  <c r="N1336" i="4"/>
  <c r="M1341" i="4"/>
  <c r="N1348" i="4"/>
  <c r="O1371" i="4"/>
  <c r="P1377" i="4"/>
  <c r="P1382" i="4"/>
  <c r="M1389" i="4"/>
  <c r="P1395" i="4"/>
  <c r="M1401" i="4"/>
  <c r="O1407" i="4"/>
  <c r="N1412" i="4"/>
  <c r="P1418" i="4"/>
  <c r="O1430" i="4"/>
  <c r="N1437" i="4"/>
  <c r="P1441" i="4"/>
  <c r="N1455" i="4"/>
  <c r="N1460" i="4"/>
  <c r="O1466" i="4"/>
  <c r="M1472" i="4"/>
  <c r="N1478" i="4"/>
  <c r="N1484" i="4"/>
  <c r="M1489" i="4"/>
  <c r="P1494" i="4"/>
  <c r="O1504" i="4"/>
  <c r="P1514" i="4"/>
  <c r="O1519" i="4"/>
  <c r="M1524" i="4"/>
  <c r="N1528" i="4"/>
  <c r="N1533" i="4"/>
  <c r="P1536" i="4"/>
  <c r="O1540" i="4"/>
  <c r="O1551" i="4"/>
  <c r="P1557" i="4"/>
  <c r="M1561" i="4"/>
  <c r="M1564" i="4"/>
  <c r="O1567" i="4"/>
  <c r="N1570" i="4"/>
  <c r="N1577" i="4"/>
  <c r="N1580" i="4"/>
  <c r="O1583" i="4"/>
  <c r="N1586" i="4"/>
  <c r="P1588" i="4"/>
  <c r="O1594" i="4"/>
  <c r="N1597" i="4"/>
  <c r="O1600" i="4"/>
  <c r="O1605" i="4"/>
  <c r="P1608" i="4"/>
  <c r="O1611" i="4"/>
  <c r="M1617" i="4"/>
  <c r="P1619" i="4"/>
  <c r="N1622" i="4"/>
  <c r="N1625" i="4"/>
  <c r="M1628" i="4"/>
  <c r="P1630" i="4"/>
  <c r="N1636" i="4"/>
  <c r="M1639" i="4"/>
  <c r="M1642" i="4"/>
  <c r="P1644" i="4"/>
  <c r="N1647" i="4"/>
  <c r="O1650" i="4"/>
  <c r="M1653" i="4"/>
  <c r="P1655" i="4"/>
  <c r="O1661" i="4"/>
  <c r="M1667" i="4"/>
  <c r="O1672" i="4"/>
  <c r="P1675" i="4"/>
  <c r="M1678" i="4"/>
  <c r="P1686" i="4"/>
  <c r="M1689" i="4"/>
  <c r="N1692" i="4"/>
  <c r="O1697" i="4"/>
  <c r="O1700" i="4"/>
  <c r="N1703" i="4"/>
  <c r="M1709" i="4"/>
  <c r="O1711" i="4"/>
  <c r="N1714" i="4"/>
  <c r="O1717" i="4"/>
  <c r="O1722" i="4"/>
  <c r="P1725" i="4"/>
  <c r="O1728" i="4"/>
  <c r="M1734" i="4"/>
  <c r="P1736" i="4"/>
  <c r="O1739" i="4"/>
  <c r="N1742" i="4"/>
  <c r="M1745" i="4"/>
  <c r="P1747" i="4"/>
  <c r="N1753" i="4"/>
  <c r="M1756" i="4"/>
  <c r="M1759" i="4"/>
  <c r="N1764" i="4"/>
  <c r="O1767" i="4"/>
  <c r="M1770" i="4"/>
  <c r="P1772" i="4"/>
  <c r="O1778" i="4"/>
  <c r="M1781" i="4"/>
  <c r="N1784" i="4"/>
  <c r="M1789" i="4"/>
  <c r="M1794" i="4"/>
  <c r="O1796" i="4"/>
  <c r="M1799" i="4"/>
  <c r="O1801" i="4"/>
  <c r="P1803" i="4"/>
  <c r="O1806" i="4"/>
  <c r="P1808" i="4"/>
  <c r="M1811" i="4"/>
  <c r="P1813" i="4"/>
  <c r="M1816" i="4"/>
  <c r="N1818" i="4"/>
  <c r="M1821" i="4"/>
  <c r="N1823" i="4"/>
  <c r="P1825" i="4"/>
  <c r="O1828" i="4"/>
  <c r="P1830" i="4"/>
  <c r="P1835" i="4"/>
  <c r="M1838" i="4"/>
  <c r="N1840" i="4"/>
  <c r="M1843" i="4"/>
  <c r="N1845" i="4"/>
  <c r="P1847" i="4"/>
  <c r="M1178" i="4"/>
  <c r="N1189" i="4"/>
  <c r="M1203" i="4"/>
  <c r="O1213" i="4"/>
  <c r="P1227" i="4"/>
  <c r="N1252" i="4"/>
  <c r="P1265" i="4"/>
  <c r="M1290" i="4"/>
  <c r="N1304" i="4"/>
  <c r="P1313" i="4"/>
  <c r="M1333" i="4"/>
  <c r="N1344" i="4"/>
  <c r="M1355" i="4"/>
  <c r="M1363" i="4"/>
  <c r="P1373" i="4"/>
  <c r="O1391" i="4"/>
  <c r="O1401" i="4"/>
  <c r="N1410" i="4"/>
  <c r="P1419" i="4"/>
  <c r="N1429" i="4"/>
  <c r="P1438" i="4"/>
  <c r="O1449" i="4"/>
  <c r="O1457" i="4"/>
  <c r="M1468" i="4"/>
  <c r="N1475" i="4"/>
  <c r="O1485" i="4"/>
  <c r="N1511" i="4"/>
  <c r="N1518" i="4"/>
  <c r="M1526" i="4"/>
  <c r="O1533" i="4"/>
  <c r="P1538" i="4"/>
  <c r="M1545" i="4"/>
  <c r="M1550" i="4"/>
  <c r="P1555" i="4"/>
  <c r="N1561" i="4"/>
  <c r="P1571" i="4"/>
  <c r="P1575" i="4"/>
  <c r="O1581" i="4"/>
  <c r="O1586" i="4"/>
  <c r="N1590" i="4"/>
  <c r="M1595" i="4"/>
  <c r="M1599" i="4"/>
  <c r="P1603" i="4"/>
  <c r="P1612" i="4"/>
  <c r="O1617" i="4"/>
  <c r="O1621" i="4"/>
  <c r="N1626" i="4"/>
  <c r="P1634" i="4"/>
  <c r="O1643" i="4"/>
  <c r="P1648" i="4"/>
  <c r="O1653" i="4"/>
  <c r="N1657" i="4"/>
  <c r="P1670" i="4"/>
  <c r="P1679" i="4"/>
  <c r="O1684" i="4"/>
  <c r="O1688" i="4"/>
  <c r="M1693" i="4"/>
  <c r="P1701" i="4"/>
  <c r="N1710" i="4"/>
  <c r="P1715" i="4"/>
  <c r="N1720" i="4"/>
  <c r="M1724" i="4"/>
  <c r="P1732" i="4"/>
  <c r="O1737" i="4"/>
  <c r="P1742" i="4"/>
  <c r="P1746" i="4"/>
  <c r="N1751" i="4"/>
  <c r="M1755" i="4"/>
  <c r="O1764" i="4"/>
  <c r="P1768" i="4"/>
  <c r="P1773" i="4"/>
  <c r="M1777" i="4"/>
  <c r="N1782" i="4"/>
  <c r="M1787" i="4"/>
  <c r="O1790" i="4"/>
  <c r="O1794" i="4"/>
  <c r="M1798" i="4"/>
  <c r="M1802" i="4"/>
  <c r="P1806" i="4"/>
  <c r="M1810" i="4"/>
  <c r="O1816" i="4"/>
  <c r="P1819" i="4"/>
  <c r="O1826" i="4"/>
  <c r="N1829" i="4"/>
  <c r="O1832" i="4"/>
  <c r="M1836" i="4"/>
  <c r="N1839" i="4"/>
  <c r="M1842" i="4"/>
  <c r="P1845" i="4"/>
  <c r="O1851" i="4"/>
  <c r="O1854" i="4"/>
  <c r="P1857" i="4"/>
  <c r="M1860" i="4"/>
  <c r="M1863" i="4"/>
  <c r="P1865" i="4"/>
  <c r="P1868" i="4"/>
  <c r="M1871" i="4"/>
  <c r="M1874" i="4"/>
  <c r="N1882" i="4"/>
  <c r="N1885" i="4"/>
  <c r="N1893" i="4"/>
  <c r="O1896" i="4"/>
  <c r="O1901" i="4"/>
  <c r="M1906" i="4"/>
  <c r="M1911" i="4"/>
  <c r="O1913" i="4"/>
  <c r="M1916" i="4"/>
  <c r="O1918" i="4"/>
  <c r="P1920" i="4"/>
  <c r="O1923" i="4"/>
  <c r="P1925" i="4"/>
  <c r="M1928" i="4"/>
  <c r="M1933" i="4"/>
  <c r="N1935" i="4"/>
  <c r="M1938" i="4"/>
  <c r="O1940" i="4"/>
  <c r="P1942" i="4"/>
  <c r="O1945" i="4"/>
  <c r="P1947" i="4"/>
  <c r="M1950" i="4"/>
  <c r="P1952" i="4"/>
  <c r="M1955" i="4"/>
  <c r="N1957" i="4"/>
  <c r="M1960" i="4"/>
  <c r="N1962" i="4"/>
  <c r="P1964" i="4"/>
  <c r="N1967" i="4"/>
  <c r="P1969" i="4"/>
  <c r="M1974" i="4"/>
  <c r="N1976" i="4"/>
  <c r="N1978" i="4"/>
  <c r="O1980" i="4"/>
  <c r="O1982" i="4"/>
  <c r="O1984" i="4"/>
  <c r="O1986" i="4"/>
  <c r="P1988" i="4"/>
  <c r="M1995" i="4"/>
  <c r="M1997" i="4"/>
  <c r="M1999" i="4"/>
  <c r="N2001" i="4"/>
  <c r="N2003" i="4"/>
  <c r="N2005" i="4"/>
  <c r="M2007" i="4"/>
  <c r="P2012" i="4"/>
  <c r="O2014" i="4"/>
  <c r="N2016" i="4"/>
  <c r="M2018" i="4"/>
  <c r="P2021" i="4"/>
  <c r="P2023" i="4"/>
  <c r="O2025" i="4"/>
  <c r="N2027" i="4"/>
  <c r="M2029" i="4"/>
  <c r="P2032" i="4"/>
  <c r="O2034" i="4"/>
  <c r="O2036" i="4"/>
  <c r="N2038" i="4"/>
  <c r="M2040" i="4"/>
  <c r="P2043" i="4"/>
  <c r="O2045" i="4"/>
  <c r="N2047" i="4"/>
  <c r="N2049" i="4"/>
  <c r="M2051" i="4"/>
  <c r="P2054" i="4"/>
  <c r="O2056" i="4"/>
  <c r="N2058" i="4"/>
  <c r="M2060" i="4"/>
  <c r="M2062" i="4"/>
  <c r="P2065" i="4"/>
  <c r="O2067" i="4"/>
  <c r="N2069" i="4"/>
  <c r="M2071" i="4"/>
  <c r="P2076" i="4"/>
  <c r="O2078" i="4"/>
  <c r="N2080" i="4"/>
  <c r="M2082" i="4"/>
  <c r="P2085" i="4"/>
  <c r="P2087" i="4"/>
  <c r="O2089" i="4"/>
  <c r="N2091" i="4"/>
  <c r="M2093" i="4"/>
  <c r="P2096" i="4"/>
  <c r="O2098" i="4"/>
  <c r="O2100" i="4"/>
  <c r="N2102" i="4"/>
  <c r="M2104" i="4"/>
  <c r="P2107" i="4"/>
  <c r="O2109" i="4"/>
  <c r="N2111" i="4"/>
  <c r="N2113" i="4"/>
  <c r="M2115" i="4"/>
  <c r="P2118" i="4"/>
  <c r="O2120" i="4"/>
  <c r="N2122" i="4"/>
  <c r="M2124" i="4"/>
  <c r="M2126" i="4"/>
  <c r="P2129" i="4"/>
  <c r="O2131" i="4"/>
  <c r="N2133" i="4"/>
  <c r="M2135" i="4"/>
  <c r="P2140" i="4"/>
  <c r="O2142" i="4"/>
  <c r="N2144" i="4"/>
  <c r="M2146" i="4"/>
  <c r="P2149" i="4"/>
  <c r="P2151" i="4"/>
  <c r="O2153" i="4"/>
  <c r="N2155" i="4"/>
  <c r="M2157" i="4"/>
  <c r="P2160" i="4"/>
  <c r="O2162" i="4"/>
  <c r="O2164" i="4"/>
  <c r="N2166" i="4"/>
  <c r="M2168" i="4"/>
  <c r="P2171" i="4"/>
  <c r="O2173" i="4"/>
  <c r="N2175" i="4"/>
  <c r="N2177" i="4"/>
  <c r="M2179" i="4"/>
  <c r="P2182" i="4"/>
  <c r="O2184" i="4"/>
  <c r="N2186" i="4"/>
  <c r="M2188" i="4"/>
  <c r="M2190" i="4"/>
  <c r="P2193" i="4"/>
  <c r="O2195" i="4"/>
  <c r="N2197" i="4"/>
  <c r="M2199" i="4"/>
  <c r="P2204" i="4"/>
  <c r="O2206" i="4"/>
  <c r="N2208" i="4"/>
  <c r="M2210" i="4"/>
  <c r="P2213" i="4"/>
  <c r="P2215" i="4"/>
  <c r="O2217" i="4"/>
  <c r="N2219" i="4"/>
  <c r="M2221" i="4"/>
  <c r="P2224" i="4"/>
  <c r="O2226" i="4"/>
  <c r="O2228" i="4"/>
  <c r="N2230" i="4"/>
  <c r="M2232" i="4"/>
  <c r="P2235" i="4"/>
  <c r="O2237" i="4"/>
  <c r="N2239" i="4"/>
  <c r="N2241" i="4"/>
  <c r="M2243" i="4"/>
  <c r="P2246" i="4"/>
  <c r="O2248" i="4"/>
  <c r="N2250" i="4"/>
  <c r="M2252" i="4"/>
  <c r="M2254" i="4"/>
  <c r="P2257" i="4"/>
  <c r="O2259" i="4"/>
  <c r="N2261" i="4"/>
  <c r="M2263" i="4"/>
  <c r="P2268" i="4"/>
  <c r="O2270" i="4"/>
  <c r="N2272" i="4"/>
  <c r="M2274" i="4"/>
  <c r="P2277" i="4"/>
  <c r="P2279" i="4"/>
  <c r="O2281" i="4"/>
  <c r="N2283" i="4"/>
  <c r="M2285" i="4"/>
  <c r="P2288" i="4"/>
  <c r="O2290" i="4"/>
  <c r="O2292" i="4"/>
  <c r="N2294" i="4"/>
  <c r="M2296" i="4"/>
  <c r="P2299" i="4"/>
  <c r="O2301" i="4"/>
  <c r="N2303" i="4"/>
  <c r="N2305" i="4"/>
  <c r="M2307" i="4"/>
  <c r="P2310" i="4"/>
  <c r="O2312" i="4"/>
  <c r="N2314" i="4"/>
  <c r="M2316" i="4"/>
  <c r="M2318" i="4"/>
  <c r="P2321" i="4"/>
  <c r="O2323" i="4"/>
  <c r="N2325" i="4"/>
  <c r="M2327" i="4"/>
  <c r="P2332" i="4"/>
  <c r="O2334" i="4"/>
  <c r="N2336" i="4"/>
  <c r="P1203" i="4"/>
  <c r="O1217" i="4"/>
  <c r="M1242" i="4"/>
  <c r="O1252" i="4"/>
  <c r="P1266" i="4"/>
  <c r="N1290" i="4"/>
  <c r="O1304" i="4"/>
  <c r="M1314" i="4"/>
  <c r="N1326" i="4"/>
  <c r="O1344" i="4"/>
  <c r="N1355" i="4"/>
  <c r="O1363" i="4"/>
  <c r="P1384" i="4"/>
  <c r="M1403" i="4"/>
  <c r="N1411" i="4"/>
  <c r="P1430" i="4"/>
  <c r="P1440" i="4"/>
  <c r="P1449" i="4"/>
  <c r="O1458" i="4"/>
  <c r="N1468" i="4"/>
  <c r="M1479" i="4"/>
  <c r="P1485" i="4"/>
  <c r="M1495" i="4"/>
  <c r="M1502" i="4"/>
  <c r="O1511" i="4"/>
  <c r="P1520" i="4"/>
  <c r="N1526" i="4"/>
  <c r="P1533" i="4"/>
  <c r="N1552" i="4"/>
  <c r="O1556" i="4"/>
  <c r="O1561" i="4"/>
  <c r="M1566" i="4"/>
  <c r="O1577" i="4"/>
  <c r="P1581" i="4"/>
  <c r="P1586" i="4"/>
  <c r="P1590" i="4"/>
  <c r="O1595" i="4"/>
  <c r="P1600" i="4"/>
  <c r="O1604" i="4"/>
  <c r="M1609" i="4"/>
  <c r="N1613" i="4"/>
  <c r="P1622" i="4"/>
  <c r="O1626" i="4"/>
  <c r="P1631" i="4"/>
  <c r="M1635" i="4"/>
  <c r="N1640" i="4"/>
  <c r="M1645" i="4"/>
  <c r="P1653" i="4"/>
  <c r="O1657" i="4"/>
  <c r="M1662" i="4"/>
  <c r="O1667" i="4"/>
  <c r="N1671" i="4"/>
  <c r="M1676" i="4"/>
  <c r="P1684" i="4"/>
  <c r="N1689" i="4"/>
  <c r="N1693" i="4"/>
  <c r="O1698" i="4"/>
  <c r="M1707" i="4"/>
  <c r="O1720" i="4"/>
  <c r="N1724" i="4"/>
  <c r="M1729" i="4"/>
  <c r="N1734" i="4"/>
  <c r="N1738" i="4"/>
  <c r="M1743" i="4"/>
  <c r="O1751" i="4"/>
  <c r="N1756" i="4"/>
  <c r="N1760" i="4"/>
  <c r="O1765" i="4"/>
  <c r="M1774" i="4"/>
  <c r="P1778" i="4"/>
  <c r="P1782" i="4"/>
  <c r="N1787" i="4"/>
  <c r="P1790" i="4"/>
  <c r="N1799" i="4"/>
  <c r="N1810" i="4"/>
  <c r="M1814" i="4"/>
  <c r="P1816" i="4"/>
  <c r="P1823" i="4"/>
  <c r="O1829" i="4"/>
  <c r="N1833" i="4"/>
  <c r="O1836" i="4"/>
  <c r="P1839" i="4"/>
  <c r="N1843" i="4"/>
  <c r="M1846" i="4"/>
  <c r="N1849" i="4"/>
  <c r="M1852" i="4"/>
  <c r="O1860" i="4"/>
  <c r="N1863" i="4"/>
  <c r="N1871" i="4"/>
  <c r="O1874" i="4"/>
  <c r="M1877" i="4"/>
  <c r="M1880" i="4"/>
  <c r="O1882" i="4"/>
  <c r="O1885" i="4"/>
  <c r="M1888" i="4"/>
  <c r="M1891" i="4"/>
  <c r="N1894" i="4"/>
  <c r="P1896" i="4"/>
  <c r="M1899" i="4"/>
  <c r="P1901" i="4"/>
  <c r="M1904" i="4"/>
  <c r="N1906" i="4"/>
  <c r="M1909" i="4"/>
  <c r="N1911" i="4"/>
  <c r="P1913" i="4"/>
  <c r="O1916" i="4"/>
  <c r="P1918" i="4"/>
  <c r="P1923" i="4"/>
  <c r="M1926" i="4"/>
  <c r="N1928" i="4"/>
  <c r="M1931" i="4"/>
  <c r="N1933" i="4"/>
  <c r="P1935" i="4"/>
  <c r="N1938" i="4"/>
  <c r="P1940" i="4"/>
  <c r="P1945" i="4"/>
  <c r="N1950" i="4"/>
  <c r="N1955" i="4"/>
  <c r="O1957" i="4"/>
  <c r="N1960" i="4"/>
  <c r="O1962" i="4"/>
  <c r="P1967" i="4"/>
  <c r="M1972" i="4"/>
  <c r="O1974" i="4"/>
  <c r="O1976" i="4"/>
  <c r="O1978" i="4"/>
  <c r="P1980" i="4"/>
  <c r="P1982" i="4"/>
  <c r="P1984" i="4"/>
  <c r="M1989" i="4"/>
  <c r="M1991" i="4"/>
  <c r="N1993" i="4"/>
  <c r="N1995" i="4"/>
  <c r="N1997" i="4"/>
  <c r="N1999" i="4"/>
  <c r="O2001" i="4"/>
  <c r="P2003" i="4"/>
  <c r="O2005" i="4"/>
  <c r="N2007" i="4"/>
  <c r="N2009" i="4"/>
  <c r="M2011" i="4"/>
  <c r="P2014" i="4"/>
  <c r="O2016" i="4"/>
  <c r="N2018" i="4"/>
  <c r="M2020" i="4"/>
  <c r="M2022" i="4"/>
  <c r="P2025" i="4"/>
  <c r="O2027" i="4"/>
  <c r="N2029" i="4"/>
  <c r="M2031" i="4"/>
  <c r="P2036" i="4"/>
  <c r="O2038" i="4"/>
  <c r="N2040" i="4"/>
  <c r="M2042" i="4"/>
  <c r="P2045" i="4"/>
  <c r="P2047" i="4"/>
  <c r="O2049" i="4"/>
  <c r="N2051" i="4"/>
  <c r="M2053" i="4"/>
  <c r="P2056" i="4"/>
  <c r="O2058" i="4"/>
  <c r="O2060" i="4"/>
  <c r="N2062" i="4"/>
  <c r="M2064" i="4"/>
  <c r="P2067" i="4"/>
  <c r="O2069" i="4"/>
  <c r="N2071" i="4"/>
  <c r="N2073" i="4"/>
  <c r="M2075" i="4"/>
  <c r="P2078" i="4"/>
  <c r="O2080" i="4"/>
  <c r="N2082" i="4"/>
  <c r="M2084" i="4"/>
  <c r="M2086" i="4"/>
  <c r="P2089" i="4"/>
  <c r="O2091" i="4"/>
  <c r="N2093" i="4"/>
  <c r="M2095" i="4"/>
  <c r="P2100" i="4"/>
  <c r="O2102" i="4"/>
  <c r="N2104" i="4"/>
  <c r="M2106" i="4"/>
  <c r="P2109" i="4"/>
  <c r="P2111" i="4"/>
  <c r="O2113" i="4"/>
  <c r="N2115" i="4"/>
  <c r="M2117" i="4"/>
  <c r="P2120" i="4"/>
  <c r="O2122" i="4"/>
  <c r="O2124" i="4"/>
  <c r="N2126" i="4"/>
  <c r="M2128" i="4"/>
  <c r="P2131" i="4"/>
  <c r="O2133" i="4"/>
  <c r="N2135" i="4"/>
  <c r="N2137" i="4"/>
  <c r="M2139" i="4"/>
  <c r="P2142" i="4"/>
  <c r="O2144" i="4"/>
  <c r="N2146" i="4"/>
  <c r="M2148" i="4"/>
  <c r="M2150" i="4"/>
  <c r="P2153" i="4"/>
  <c r="O2155" i="4"/>
  <c r="N2157" i="4"/>
  <c r="M2159" i="4"/>
  <c r="P2164" i="4"/>
  <c r="O2166" i="4"/>
  <c r="N2168" i="4"/>
  <c r="M2170" i="4"/>
  <c r="P2173" i="4"/>
  <c r="P2175" i="4"/>
  <c r="O2177" i="4"/>
  <c r="M1181" i="4"/>
  <c r="P1194" i="4"/>
  <c r="N1206" i="4"/>
  <c r="P1217" i="4"/>
  <c r="N1242" i="4"/>
  <c r="M1257" i="4"/>
  <c r="O1281" i="4"/>
  <c r="P1290" i="4"/>
  <c r="P1304" i="4"/>
  <c r="O1317" i="4"/>
  <c r="O1326" i="4"/>
  <c r="M1337" i="4"/>
  <c r="O1345" i="4"/>
  <c r="O1355" i="4"/>
  <c r="N1366" i="4"/>
  <c r="O1374" i="4"/>
  <c r="M1393" i="4"/>
  <c r="N1422" i="4"/>
  <c r="P1451" i="4"/>
  <c r="P1460" i="4"/>
  <c r="N1479" i="4"/>
  <c r="O1487" i="4"/>
  <c r="N1495" i="4"/>
  <c r="P1504" i="4"/>
  <c r="P1511" i="4"/>
  <c r="P1526" i="4"/>
  <c r="P1540" i="4"/>
  <c r="M1546" i="4"/>
  <c r="O1552" i="4"/>
  <c r="P1556" i="4"/>
  <c r="M1562" i="4"/>
  <c r="P1567" i="4"/>
  <c r="M1572" i="4"/>
  <c r="N1582" i="4"/>
  <c r="N1592" i="4"/>
  <c r="M1596" i="4"/>
  <c r="P1604" i="4"/>
  <c r="O1609" i="4"/>
  <c r="M1614" i="4"/>
  <c r="M1618" i="4"/>
  <c r="N1623" i="4"/>
  <c r="P1626" i="4"/>
  <c r="O1636" i="4"/>
  <c r="P1640" i="4"/>
  <c r="N1645" i="4"/>
  <c r="M1649" i="4"/>
  <c r="M1659" i="4"/>
  <c r="M1663" i="4"/>
  <c r="P1667" i="4"/>
  <c r="P1671" i="4"/>
  <c r="N1676" i="4"/>
  <c r="M1681" i="4"/>
  <c r="M1685" i="4"/>
  <c r="N1690" i="4"/>
  <c r="P1693" i="4"/>
  <c r="P1698" i="4"/>
  <c r="O1703" i="4"/>
  <c r="O1707" i="4"/>
  <c r="N1712" i="4"/>
  <c r="M1716" i="4"/>
  <c r="P1720" i="4"/>
  <c r="P1734" i="4"/>
  <c r="O1738" i="4"/>
  <c r="N1743" i="4"/>
  <c r="P1751" i="4"/>
  <c r="M1757" i="4"/>
  <c r="O1760" i="4"/>
  <c r="P1765" i="4"/>
  <c r="O1770" i="4"/>
  <c r="N1774" i="4"/>
  <c r="O1787" i="4"/>
  <c r="M1792" i="4"/>
  <c r="O1795" i="4"/>
  <c r="P1799" i="4"/>
  <c r="M1803" i="4"/>
  <c r="M1807" i="4"/>
  <c r="O1810" i="4"/>
  <c r="N1814" i="4"/>
  <c r="O1817" i="4"/>
  <c r="M1820" i="4"/>
  <c r="M1827" i="4"/>
  <c r="N1830" i="4"/>
  <c r="P1836" i="4"/>
  <c r="O1843" i="4"/>
  <c r="P1846" i="4"/>
  <c r="O1849" i="4"/>
  <c r="P1852" i="4"/>
  <c r="M1855" i="4"/>
  <c r="M1858" i="4"/>
  <c r="P1860" i="4"/>
  <c r="P1863" i="4"/>
  <c r="M1866" i="4"/>
  <c r="M1869" i="4"/>
  <c r="N1872" i="4"/>
  <c r="P1877" i="4"/>
  <c r="N1880" i="4"/>
  <c r="N1883" i="4"/>
  <c r="P1885" i="4"/>
  <c r="P1888" i="4"/>
  <c r="O1891" i="4"/>
  <c r="O1894" i="4"/>
  <c r="P1899" i="4"/>
  <c r="M1902" i="4"/>
  <c r="N1904" i="4"/>
  <c r="M1907" i="4"/>
  <c r="N1909" i="4"/>
  <c r="P1911" i="4"/>
  <c r="N1914" i="4"/>
  <c r="P1916" i="4"/>
  <c r="P1921" i="4"/>
  <c r="N1926" i="4"/>
  <c r="N1931" i="4"/>
  <c r="O1933" i="4"/>
  <c r="N1936" i="4"/>
  <c r="O1938" i="4"/>
  <c r="P1943" i="4"/>
  <c r="M1948" i="4"/>
  <c r="N1953" i="4"/>
  <c r="O1955" i="4"/>
  <c r="N1958" i="4"/>
  <c r="O1960" i="4"/>
  <c r="O1965" i="4"/>
  <c r="M1970" i="4"/>
  <c r="P1972" i="4"/>
  <c r="P1974" i="4"/>
  <c r="P1976" i="4"/>
  <c r="N1987" i="4"/>
  <c r="N1989" i="4"/>
  <c r="N1991" i="4"/>
  <c r="O1993" i="4"/>
  <c r="O1995" i="4"/>
  <c r="O1997" i="4"/>
  <c r="P1999" i="4"/>
  <c r="P2005" i="4"/>
  <c r="P2007" i="4"/>
  <c r="O2009" i="4"/>
  <c r="N2011" i="4"/>
  <c r="M2013" i="4"/>
  <c r="P2016" i="4"/>
  <c r="O2018" i="4"/>
  <c r="O2020" i="4"/>
  <c r="N2022" i="4"/>
  <c r="M2024" i="4"/>
  <c r="P2027" i="4"/>
  <c r="O2029" i="4"/>
  <c r="N2031" i="4"/>
  <c r="N2033" i="4"/>
  <c r="M2035" i="4"/>
  <c r="P2038" i="4"/>
  <c r="O2040" i="4"/>
  <c r="N2042" i="4"/>
  <c r="M2044" i="4"/>
  <c r="M2046" i="4"/>
  <c r="P2049" i="4"/>
  <c r="O2051" i="4"/>
  <c r="N2053" i="4"/>
  <c r="M2055" i="4"/>
  <c r="P2060" i="4"/>
  <c r="O2062" i="4"/>
  <c r="N2064" i="4"/>
  <c r="M2066" i="4"/>
  <c r="P2069" i="4"/>
  <c r="P2071" i="4"/>
  <c r="O2073" i="4"/>
  <c r="N2075" i="4"/>
  <c r="M2077" i="4"/>
  <c r="P2080" i="4"/>
  <c r="O2082" i="4"/>
  <c r="O2084" i="4"/>
  <c r="N2086" i="4"/>
  <c r="M2088" i="4"/>
  <c r="P2091" i="4"/>
  <c r="O2093" i="4"/>
  <c r="N2095" i="4"/>
  <c r="N2097" i="4"/>
  <c r="M2099" i="4"/>
  <c r="P2102" i="4"/>
  <c r="O2104" i="4"/>
  <c r="N2106" i="4"/>
  <c r="M2108" i="4"/>
  <c r="M2110" i="4"/>
  <c r="P2113" i="4"/>
  <c r="O2115" i="4"/>
  <c r="N2117" i="4"/>
  <c r="M2119" i="4"/>
  <c r="P2124" i="4"/>
  <c r="O2126" i="4"/>
  <c r="N2128" i="4"/>
  <c r="M2130" i="4"/>
  <c r="P2133" i="4"/>
  <c r="P2135" i="4"/>
  <c r="O2137" i="4"/>
  <c r="N2139" i="4"/>
  <c r="M2141" i="4"/>
  <c r="P2144" i="4"/>
  <c r="O2146" i="4"/>
  <c r="O2148" i="4"/>
  <c r="N2150" i="4"/>
  <c r="M2152" i="4"/>
  <c r="P2155" i="4"/>
  <c r="O2157" i="4"/>
  <c r="N2159" i="4"/>
  <c r="N2161" i="4"/>
  <c r="M2163" i="4"/>
  <c r="P2166" i="4"/>
  <c r="O2168" i="4"/>
  <c r="N2170" i="4"/>
  <c r="M2172" i="4"/>
  <c r="M2174" i="4"/>
  <c r="P2177" i="4"/>
  <c r="O2179" i="4"/>
  <c r="N2181" i="4"/>
  <c r="M2183" i="4"/>
  <c r="P2188" i="4"/>
  <c r="O2190" i="4"/>
  <c r="N2192" i="4"/>
  <c r="M2194" i="4"/>
  <c r="P2197" i="4"/>
  <c r="P2199" i="4"/>
  <c r="O2201" i="4"/>
  <c r="N2203" i="4"/>
  <c r="M2205" i="4"/>
  <c r="P2208" i="4"/>
  <c r="O2210" i="4"/>
  <c r="O2212" i="4"/>
  <c r="N2214" i="4"/>
  <c r="M2216" i="4"/>
  <c r="P2219" i="4"/>
  <c r="O2221" i="4"/>
  <c r="N2223" i="4"/>
  <c r="N2225" i="4"/>
  <c r="M2227" i="4"/>
  <c r="P2230" i="4"/>
  <c r="O2232" i="4"/>
  <c r="N2234" i="4"/>
  <c r="M2236" i="4"/>
  <c r="M2238" i="4"/>
  <c r="P2241" i="4"/>
  <c r="O2243" i="4"/>
  <c r="N2245" i="4"/>
  <c r="M2247" i="4"/>
  <c r="P2252" i="4"/>
  <c r="O2254" i="4"/>
  <c r="N2256" i="4"/>
  <c r="M2258" i="4"/>
  <c r="P2261" i="4"/>
  <c r="P2263" i="4"/>
  <c r="O2265" i="4"/>
  <c r="N2267" i="4"/>
  <c r="M2269" i="4"/>
  <c r="P2272" i="4"/>
  <c r="O2274" i="4"/>
  <c r="O2276" i="4"/>
  <c r="N2278" i="4"/>
  <c r="M2280" i="4"/>
  <c r="P2283" i="4"/>
  <c r="O2285" i="4"/>
  <c r="N2287" i="4"/>
  <c r="N2289" i="4"/>
  <c r="M2291" i="4"/>
  <c r="P2294" i="4"/>
  <c r="O2296" i="4"/>
  <c r="N2298" i="4"/>
  <c r="M2300" i="4"/>
  <c r="M2302" i="4"/>
  <c r="P2305" i="4"/>
  <c r="O2307" i="4"/>
  <c r="N2309" i="4"/>
  <c r="M2311" i="4"/>
  <c r="P2336" i="4"/>
  <c r="P2334" i="4"/>
  <c r="O2332" i="4"/>
  <c r="N2330" i="4"/>
  <c r="N2328" i="4"/>
  <c r="N2326" i="4"/>
  <c r="M2324" i="4"/>
  <c r="M2322" i="4"/>
  <c r="M2320" i="4"/>
  <c r="P2317" i="4"/>
  <c r="P2315" i="4"/>
  <c r="P2313" i="4"/>
  <c r="N2311" i="4"/>
  <c r="P2308" i="4"/>
  <c r="N2306" i="4"/>
  <c r="M2304" i="4"/>
  <c r="N2301" i="4"/>
  <c r="M2299" i="4"/>
  <c r="P2296" i="4"/>
  <c r="M2294" i="4"/>
  <c r="P2291" i="4"/>
  <c r="O2289" i="4"/>
  <c r="P2286" i="4"/>
  <c r="O2284" i="4"/>
  <c r="M2282" i="4"/>
  <c r="N2279" i="4"/>
  <c r="M2277" i="4"/>
  <c r="M2272" i="4"/>
  <c r="P2269" i="4"/>
  <c r="O2267" i="4"/>
  <c r="P2264" i="4"/>
  <c r="O2262" i="4"/>
  <c r="M2260" i="4"/>
  <c r="O2257" i="4"/>
  <c r="M2255" i="4"/>
  <c r="M2250" i="4"/>
  <c r="O2245" i="4"/>
  <c r="O2240" i="4"/>
  <c r="N2238" i="4"/>
  <c r="O2235" i="4"/>
  <c r="N2233" i="4"/>
  <c r="M2228" i="4"/>
  <c r="P2223" i="4"/>
  <c r="O2218" i="4"/>
  <c r="N2216" i="4"/>
  <c r="O2213" i="4"/>
  <c r="N2211" i="4"/>
  <c r="N2206" i="4"/>
  <c r="P2201" i="4"/>
  <c r="P2196" i="4"/>
  <c r="N2194" i="4"/>
  <c r="P2191" i="4"/>
  <c r="N2189" i="4"/>
  <c r="M2187" i="4"/>
  <c r="N2184" i="4"/>
  <c r="M2182" i="4"/>
  <c r="P2179" i="4"/>
  <c r="P2176" i="4"/>
  <c r="N2174" i="4"/>
  <c r="M2171" i="4"/>
  <c r="N2165" i="4"/>
  <c r="M2162" i="4"/>
  <c r="P2159" i="4"/>
  <c r="O2156" i="4"/>
  <c r="N2153" i="4"/>
  <c r="P2150" i="4"/>
  <c r="O2147" i="4"/>
  <c r="P2141" i="4"/>
  <c r="O2138" i="4"/>
  <c r="M2136" i="4"/>
  <c r="N2130" i="4"/>
  <c r="M2127" i="4"/>
  <c r="O2121" i="4"/>
  <c r="N2118" i="4"/>
  <c r="P2115" i="4"/>
  <c r="O2112" i="4"/>
  <c r="N2109" i="4"/>
  <c r="P2103" i="4"/>
  <c r="M2101" i="4"/>
  <c r="P2094" i="4"/>
  <c r="M2092" i="4"/>
  <c r="O2086" i="4"/>
  <c r="N2083" i="4"/>
  <c r="M2080" i="4"/>
  <c r="O2077" i="4"/>
  <c r="N2074" i="4"/>
  <c r="P2068" i="4"/>
  <c r="O2065" i="4"/>
  <c r="P2059" i="4"/>
  <c r="N2057" i="4"/>
  <c r="M2054" i="4"/>
  <c r="N2048" i="4"/>
  <c r="M2045" i="4"/>
  <c r="O2042" i="4"/>
  <c r="N2039" i="4"/>
  <c r="M2036" i="4"/>
  <c r="P2033" i="4"/>
  <c r="O2030" i="4"/>
  <c r="P2024" i="4"/>
  <c r="O2021" i="4"/>
  <c r="M2019" i="4"/>
  <c r="N2013" i="4"/>
  <c r="M2010" i="4"/>
  <c r="O2004" i="4"/>
  <c r="P2000" i="4"/>
  <c r="P1997" i="4"/>
  <c r="M1994" i="4"/>
  <c r="O1990" i="4"/>
  <c r="P1987" i="4"/>
  <c r="M1984" i="4"/>
  <c r="M1981" i="4"/>
  <c r="O1977" i="4"/>
  <c r="P1973" i="4"/>
  <c r="M1971" i="4"/>
  <c r="O1966" i="4"/>
  <c r="M1963" i="4"/>
  <c r="N1951" i="4"/>
  <c r="N1947" i="4"/>
  <c r="N1939" i="4"/>
  <c r="M1935" i="4"/>
  <c r="P1931" i="4"/>
  <c r="P1927" i="4"/>
  <c r="M1924" i="4"/>
  <c r="M1920" i="4"/>
  <c r="O1915" i="4"/>
  <c r="O1912" i="4"/>
  <c r="O1904" i="4"/>
  <c r="O1900" i="4"/>
  <c r="M1896" i="4"/>
  <c r="O1892" i="4"/>
  <c r="N1887" i="4"/>
  <c r="O1883" i="4"/>
  <c r="O1878" i="4"/>
  <c r="O1873" i="4"/>
  <c r="P1869" i="4"/>
  <c r="N1865" i="4"/>
  <c r="N1861" i="4"/>
  <c r="N1856" i="4"/>
  <c r="N1851" i="4"/>
  <c r="M1847" i="4"/>
  <c r="P1841" i="4"/>
  <c r="N1831" i="4"/>
  <c r="O1821" i="4"/>
  <c r="P1815" i="4"/>
  <c r="N1811" i="4"/>
  <c r="P1797" i="4"/>
  <c r="O1792" i="4"/>
  <c r="N1785" i="4"/>
  <c r="M1779" i="4"/>
  <c r="P1771" i="4"/>
  <c r="P1763" i="4"/>
  <c r="P1757" i="4"/>
  <c r="O1749" i="4"/>
  <c r="O1743" i="4"/>
  <c r="N1735" i="4"/>
  <c r="P1728" i="4"/>
  <c r="O1714" i="4"/>
  <c r="P1707" i="4"/>
  <c r="M1701" i="4"/>
  <c r="P1692" i="4"/>
  <c r="P1678" i="4"/>
  <c r="P1672" i="4"/>
  <c r="M1665" i="4"/>
  <c r="M1657" i="4"/>
  <c r="M1637" i="4"/>
  <c r="P1628" i="4"/>
  <c r="N1621" i="4"/>
  <c r="N1615" i="4"/>
  <c r="M1607" i="4"/>
  <c r="M1601" i="4"/>
  <c r="M1593" i="4"/>
  <c r="O1578" i="4"/>
  <c r="O1569" i="4"/>
  <c r="N1553" i="4"/>
  <c r="N1544" i="4"/>
  <c r="O1535" i="4"/>
  <c r="N1524" i="4"/>
  <c r="O1513" i="4"/>
  <c r="N1500" i="4"/>
  <c r="P1484" i="4"/>
  <c r="M1474" i="4"/>
  <c r="O1426" i="4"/>
  <c r="N1408" i="4"/>
  <c r="M1379" i="4"/>
  <c r="O1366" i="4"/>
  <c r="N1349" i="4"/>
  <c r="O1318" i="4"/>
  <c r="N1299" i="4"/>
  <c r="M1282" i="4"/>
  <c r="P1260" i="4"/>
  <c r="N1221" i="4"/>
  <c r="O1198" i="4"/>
  <c r="M3" i="4"/>
  <c r="P2" i="2"/>
  <c r="K2" i="2"/>
  <c r="M2" i="2"/>
  <c r="L2" i="2"/>
  <c r="P1133" i="4"/>
  <c r="P3" i="4"/>
  <c r="P1056" i="4"/>
  <c r="P1093" i="4"/>
  <c r="P1071" i="4"/>
  <c r="P518" i="4"/>
  <c r="P872" i="4"/>
  <c r="O3" i="4"/>
  <c r="K2" i="1"/>
  <c r="M8" i="4"/>
  <c r="N9" i="4"/>
  <c r="O10" i="4"/>
  <c r="P11" i="4"/>
  <c r="M16" i="4"/>
  <c r="N17" i="4"/>
  <c r="O18" i="4"/>
  <c r="P19" i="4"/>
  <c r="M24" i="4"/>
  <c r="N25" i="4"/>
  <c r="O26" i="4"/>
  <c r="P27" i="4"/>
  <c r="M32" i="4"/>
  <c r="N33" i="4"/>
  <c r="O34" i="4"/>
  <c r="P35" i="4"/>
  <c r="M40" i="4"/>
  <c r="N41" i="4"/>
  <c r="O42" i="4"/>
  <c r="P43" i="4"/>
  <c r="M48" i="4"/>
  <c r="N49" i="4"/>
  <c r="O50" i="4"/>
  <c r="P51" i="4"/>
  <c r="M56" i="4"/>
  <c r="N57" i="4"/>
  <c r="O58" i="4"/>
  <c r="P59" i="4"/>
  <c r="M64" i="4"/>
  <c r="N65" i="4"/>
  <c r="O66" i="4"/>
  <c r="P67" i="4"/>
  <c r="M72" i="4"/>
  <c r="N73" i="4"/>
  <c r="O74" i="4"/>
  <c r="P75" i="4"/>
  <c r="M80" i="4"/>
  <c r="N81" i="4"/>
  <c r="O82" i="4"/>
  <c r="P83" i="4"/>
  <c r="M88" i="4"/>
  <c r="N89" i="4"/>
  <c r="O90" i="4"/>
  <c r="P91" i="4"/>
  <c r="M96" i="4"/>
  <c r="N97" i="4"/>
  <c r="O98" i="4"/>
  <c r="P99" i="4"/>
  <c r="M104" i="4"/>
  <c r="N105" i="4"/>
  <c r="O106" i="4"/>
  <c r="P107" i="4"/>
  <c r="M112" i="4"/>
  <c r="N113" i="4"/>
  <c r="O114" i="4"/>
  <c r="P115" i="4"/>
  <c r="M120" i="4"/>
  <c r="N121" i="4"/>
  <c r="O122" i="4"/>
  <c r="P123" i="4"/>
  <c r="M128" i="4"/>
  <c r="N129" i="4"/>
  <c r="O130" i="4"/>
  <c r="P131" i="4"/>
  <c r="M136" i="4"/>
  <c r="N137" i="4"/>
  <c r="O138" i="4"/>
  <c r="M7" i="4"/>
  <c r="N8" i="4"/>
  <c r="O9" i="4"/>
  <c r="P10" i="4"/>
  <c r="M15" i="4"/>
  <c r="N16" i="4"/>
  <c r="O17" i="4"/>
  <c r="P18" i="4"/>
  <c r="M23" i="4"/>
  <c r="N24" i="4"/>
  <c r="O25" i="4"/>
  <c r="P26" i="4"/>
  <c r="M31" i="4"/>
  <c r="N32" i="4"/>
  <c r="O33" i="4"/>
  <c r="P34" i="4"/>
  <c r="M39" i="4"/>
  <c r="N40" i="4"/>
  <c r="O41" i="4"/>
  <c r="P42" i="4"/>
  <c r="M47" i="4"/>
  <c r="N48" i="4"/>
  <c r="O49" i="4"/>
  <c r="P50" i="4"/>
  <c r="M55" i="4"/>
  <c r="N56" i="4"/>
  <c r="O57" i="4"/>
  <c r="P58" i="4"/>
  <c r="M63" i="4"/>
  <c r="N64" i="4"/>
  <c r="O65" i="4"/>
  <c r="P66" i="4"/>
  <c r="M71" i="4"/>
  <c r="N72" i="4"/>
  <c r="O73" i="4"/>
  <c r="P74" i="4"/>
  <c r="M79" i="4"/>
  <c r="N80" i="4"/>
  <c r="O81" i="4"/>
  <c r="P82" i="4"/>
  <c r="M87" i="4"/>
  <c r="N88" i="4"/>
  <c r="O89" i="4"/>
  <c r="P90" i="4"/>
  <c r="M95" i="4"/>
  <c r="N96" i="4"/>
  <c r="O97" i="4"/>
  <c r="P98" i="4"/>
  <c r="M103" i="4"/>
  <c r="N104" i="4"/>
  <c r="O105" i="4"/>
  <c r="P106" i="4"/>
  <c r="M111" i="4"/>
  <c r="N112" i="4"/>
  <c r="O113" i="4"/>
  <c r="P114" i="4"/>
  <c r="M6" i="4"/>
  <c r="N7" i="4"/>
  <c r="O8" i="4"/>
  <c r="P9" i="4"/>
  <c r="M14" i="4"/>
  <c r="N15" i="4"/>
  <c r="O16" i="4"/>
  <c r="P17" i="4"/>
  <c r="M22" i="4"/>
  <c r="N23" i="4"/>
  <c r="O24" i="4"/>
  <c r="P25" i="4"/>
  <c r="M30" i="4"/>
  <c r="N31" i="4"/>
  <c r="O32" i="4"/>
  <c r="P33" i="4"/>
  <c r="M38" i="4"/>
  <c r="N39" i="4"/>
  <c r="O40" i="4"/>
  <c r="P41" i="4"/>
  <c r="M46" i="4"/>
  <c r="N47" i="4"/>
  <c r="O48" i="4"/>
  <c r="P49" i="4"/>
  <c r="M54" i="4"/>
  <c r="N55" i="4"/>
  <c r="O56" i="4"/>
  <c r="P57" i="4"/>
  <c r="M62" i="4"/>
  <c r="N63" i="4"/>
  <c r="O64" i="4"/>
  <c r="P65" i="4"/>
  <c r="M70" i="4"/>
  <c r="N71" i="4"/>
  <c r="O72" i="4"/>
  <c r="P73" i="4"/>
  <c r="M78" i="4"/>
  <c r="N79" i="4"/>
  <c r="O80" i="4"/>
  <c r="P81" i="4"/>
  <c r="M86" i="4"/>
  <c r="N87" i="4"/>
  <c r="O88" i="4"/>
  <c r="P89" i="4"/>
  <c r="M94" i="4"/>
  <c r="N95" i="4"/>
  <c r="O96" i="4"/>
  <c r="P97" i="4"/>
  <c r="M102" i="4"/>
  <c r="N103" i="4"/>
  <c r="O104" i="4"/>
  <c r="P105" i="4"/>
  <c r="M110" i="4"/>
  <c r="N111" i="4"/>
  <c r="O112" i="4"/>
  <c r="P113" i="4"/>
  <c r="M118" i="4"/>
  <c r="N119" i="4"/>
  <c r="O120" i="4"/>
  <c r="P121" i="4"/>
  <c r="M126" i="4"/>
  <c r="N127" i="4"/>
  <c r="O128" i="4"/>
  <c r="P129" i="4"/>
  <c r="M134" i="4"/>
  <c r="N135" i="4"/>
  <c r="O136" i="4"/>
  <c r="P137" i="4"/>
  <c r="O6" i="4"/>
  <c r="O11" i="4"/>
  <c r="N14" i="4"/>
  <c r="N19" i="4"/>
  <c r="P20" i="4"/>
  <c r="M27" i="4"/>
  <c r="O28" i="4"/>
  <c r="P31" i="4"/>
  <c r="M33" i="4"/>
  <c r="N36" i="4"/>
  <c r="P37" i="4"/>
  <c r="O39" i="4"/>
  <c r="M44" i="4"/>
  <c r="O45" i="4"/>
  <c r="N53" i="4"/>
  <c r="N58" i="4"/>
  <c r="M61" i="4"/>
  <c r="P62" i="4"/>
  <c r="P64" i="4"/>
  <c r="M66" i="4"/>
  <c r="O70" i="4"/>
  <c r="O75" i="4"/>
  <c r="N78" i="4"/>
  <c r="N83" i="4"/>
  <c r="P84" i="4"/>
  <c r="M91" i="4"/>
  <c r="O92" i="4"/>
  <c r="P95" i="4"/>
  <c r="M97" i="4"/>
  <c r="N100" i="4"/>
  <c r="P101" i="4"/>
  <c r="O103" i="4"/>
  <c r="M108" i="4"/>
  <c r="O109" i="4"/>
  <c r="N117" i="4"/>
  <c r="P118" i="4"/>
  <c r="N124" i="4"/>
  <c r="P125" i="4"/>
  <c r="P128" i="4"/>
  <c r="N131" i="4"/>
  <c r="P132" i="4"/>
  <c r="O135" i="4"/>
  <c r="N138" i="4"/>
  <c r="P139" i="4"/>
  <c r="M144" i="4"/>
  <c r="N145" i="4"/>
  <c r="O146" i="4"/>
  <c r="P147" i="4"/>
  <c r="M152" i="4"/>
  <c r="N153" i="4"/>
  <c r="O154" i="4"/>
  <c r="P155" i="4"/>
  <c r="M160" i="4"/>
  <c r="N161" i="4"/>
  <c r="O162" i="4"/>
  <c r="P163" i="4"/>
  <c r="M168" i="4"/>
  <c r="N169" i="4"/>
  <c r="O170" i="4"/>
  <c r="P171" i="4"/>
  <c r="M176" i="4"/>
  <c r="N177" i="4"/>
  <c r="O178" i="4"/>
  <c r="P179" i="4"/>
  <c r="M184" i="4"/>
  <c r="N185" i="4"/>
  <c r="O186" i="4"/>
  <c r="P187" i="4"/>
  <c r="M192" i="4"/>
  <c r="N193" i="4"/>
  <c r="O194" i="4"/>
  <c r="P195" i="4"/>
  <c r="M200" i="4"/>
  <c r="N201" i="4"/>
  <c r="O202" i="4"/>
  <c r="P203" i="4"/>
  <c r="M208" i="4"/>
  <c r="N209" i="4"/>
  <c r="O210" i="4"/>
  <c r="P211" i="4"/>
  <c r="M216" i="4"/>
  <c r="N217" i="4"/>
  <c r="O218" i="4"/>
  <c r="P219" i="4"/>
  <c r="M224" i="4"/>
  <c r="N225" i="4"/>
  <c r="O226" i="4"/>
  <c r="P227" i="4"/>
  <c r="M232" i="4"/>
  <c r="N233" i="4"/>
  <c r="O234" i="4"/>
  <c r="P235" i="4"/>
  <c r="M240" i="4"/>
  <c r="N241" i="4"/>
  <c r="O242" i="4"/>
  <c r="P243" i="4"/>
  <c r="M248" i="4"/>
  <c r="N249" i="4"/>
  <c r="O250" i="4"/>
  <c r="P251" i="4"/>
  <c r="M256" i="4"/>
  <c r="N257" i="4"/>
  <c r="O258" i="4"/>
  <c r="P259" i="4"/>
  <c r="M264" i="4"/>
  <c r="N265" i="4"/>
  <c r="O266" i="4"/>
  <c r="P267" i="4"/>
  <c r="M272" i="4"/>
  <c r="N273" i="4"/>
  <c r="O274" i="4"/>
  <c r="P275" i="4"/>
  <c r="M280" i="4"/>
  <c r="N281" i="4"/>
  <c r="O282" i="4"/>
  <c r="P283" i="4"/>
  <c r="M288" i="4"/>
  <c r="N289" i="4"/>
  <c r="O290" i="4"/>
  <c r="P291" i="4"/>
  <c r="M296" i="4"/>
  <c r="N297" i="4"/>
  <c r="O298" i="4"/>
  <c r="P299" i="4"/>
  <c r="M304" i="4"/>
  <c r="N305" i="4"/>
  <c r="O306" i="4"/>
  <c r="P307" i="4"/>
  <c r="M312" i="4"/>
  <c r="N313" i="4"/>
  <c r="O314" i="4"/>
  <c r="P315" i="4"/>
  <c r="M320" i="4"/>
  <c r="N321" i="4"/>
  <c r="P6" i="4"/>
  <c r="M12" i="4"/>
  <c r="O13" i="4"/>
  <c r="O15" i="4"/>
  <c r="N20" i="4"/>
  <c r="P23" i="4"/>
  <c r="M25" i="4"/>
  <c r="P28" i="4"/>
  <c r="M37" i="4"/>
  <c r="N44" i="4"/>
  <c r="P47" i="4"/>
  <c r="M49" i="4"/>
  <c r="O52" i="4"/>
  <c r="N59" i="4"/>
  <c r="P60" i="4"/>
  <c r="N62" i="4"/>
  <c r="N66" i="4"/>
  <c r="M69" i="4"/>
  <c r="N76" i="4"/>
  <c r="P77" i="4"/>
  <c r="P79" i="4"/>
  <c r="M81" i="4"/>
  <c r="O84" i="4"/>
  <c r="N91" i="4"/>
  <c r="N94" i="4"/>
  <c r="M98" i="4"/>
  <c r="N101" i="4"/>
  <c r="M105" i="4"/>
  <c r="O108" i="4"/>
  <c r="M115" i="4"/>
  <c r="P116" i="4"/>
  <c r="O121" i="4"/>
  <c r="O124" i="4"/>
  <c r="O127" i="4"/>
  <c r="M132" i="4"/>
  <c r="P133" i="4"/>
  <c r="M138" i="4"/>
  <c r="N143" i="4"/>
  <c r="P144" i="4"/>
  <c r="M147" i="4"/>
  <c r="O148" i="4"/>
  <c r="P149" i="4"/>
  <c r="O153" i="4"/>
  <c r="M157" i="4"/>
  <c r="N158" i="4"/>
  <c r="P159" i="4"/>
  <c r="M162" i="4"/>
  <c r="O163" i="4"/>
  <c r="M167" i="4"/>
  <c r="O168" i="4"/>
  <c r="N172" i="4"/>
  <c r="O173" i="4"/>
  <c r="P174" i="4"/>
  <c r="M177" i="4"/>
  <c r="P178" i="4"/>
  <c r="M182" i="4"/>
  <c r="O183" i="4"/>
  <c r="N187" i="4"/>
  <c r="P188" i="4"/>
  <c r="N192" i="4"/>
  <c r="P193" i="4"/>
  <c r="M196" i="4"/>
  <c r="N197" i="4"/>
  <c r="O198" i="4"/>
  <c r="N202" i="4"/>
  <c r="N207" i="4"/>
  <c r="P208" i="4"/>
  <c r="M211" i="4"/>
  <c r="O212" i="4"/>
  <c r="P213" i="4"/>
  <c r="O217" i="4"/>
  <c r="M221" i="4"/>
  <c r="N222" i="4"/>
  <c r="P223" i="4"/>
  <c r="M226" i="4"/>
  <c r="O227" i="4"/>
  <c r="M231" i="4"/>
  <c r="M5" i="4"/>
  <c r="N12" i="4"/>
  <c r="P13" i="4"/>
  <c r="P15" i="4"/>
  <c r="M17" i="4"/>
  <c r="O20" i="4"/>
  <c r="N27" i="4"/>
  <c r="N30" i="4"/>
  <c r="M34" i="4"/>
  <c r="N37" i="4"/>
  <c r="M41" i="4"/>
  <c r="O44" i="4"/>
  <c r="M51" i="4"/>
  <c r="P52" i="4"/>
  <c r="N54" i="4"/>
  <c r="O59" i="4"/>
  <c r="O62" i="4"/>
  <c r="N69" i="4"/>
  <c r="O76" i="4"/>
  <c r="M83" i="4"/>
  <c r="N86" i="4"/>
  <c r="O91" i="4"/>
  <c r="O94" i="4"/>
  <c r="P96" i="4"/>
  <c r="N98" i="4"/>
  <c r="O101" i="4"/>
  <c r="P103" i="4"/>
  <c r="M107" i="4"/>
  <c r="P108" i="4"/>
  <c r="N110" i="4"/>
  <c r="N115" i="4"/>
  <c r="N118" i="4"/>
  <c r="M123" i="4"/>
  <c r="P124" i="4"/>
  <c r="P127" i="4"/>
  <c r="M129" i="4"/>
  <c r="N132" i="4"/>
  <c r="M135" i="4"/>
  <c r="P138" i="4"/>
  <c r="M142" i="4"/>
  <c r="O143" i="4"/>
  <c r="N147" i="4"/>
  <c r="P148" i="4"/>
  <c r="N152" i="4"/>
  <c r="P153" i="4"/>
  <c r="M156" i="4"/>
  <c r="N157" i="4"/>
  <c r="O158" i="4"/>
  <c r="N162" i="4"/>
  <c r="N167" i="4"/>
  <c r="P168" i="4"/>
  <c r="M171" i="4"/>
  <c r="O172" i="4"/>
  <c r="P173" i="4"/>
  <c r="O177" i="4"/>
  <c r="M181" i="4"/>
  <c r="N182" i="4"/>
  <c r="P183" i="4"/>
  <c r="M186" i="4"/>
  <c r="O187" i="4"/>
  <c r="M191" i="4"/>
  <c r="O192" i="4"/>
  <c r="N196" i="4"/>
  <c r="O197" i="4"/>
  <c r="P198" i="4"/>
  <c r="M201" i="4"/>
  <c r="P202" i="4"/>
  <c r="M206" i="4"/>
  <c r="O207" i="4"/>
  <c r="O19" i="4"/>
  <c r="N21" i="4"/>
  <c r="P30" i="4"/>
  <c r="N35" i="4"/>
  <c r="M43" i="4"/>
  <c r="P46" i="4"/>
  <c r="P54" i="4"/>
  <c r="P56" i="4"/>
  <c r="M58" i="4"/>
  <c r="M60" i="4"/>
  <c r="N68" i="4"/>
  <c r="N74" i="4"/>
  <c r="M76" i="4"/>
  <c r="M82" i="4"/>
  <c r="M84" i="4"/>
  <c r="M93" i="4"/>
  <c r="N106" i="4"/>
  <c r="N108" i="4"/>
  <c r="O110" i="4"/>
  <c r="P117" i="4"/>
  <c r="P119" i="4"/>
  <c r="M121" i="4"/>
  <c r="P126" i="4"/>
  <c r="O132" i="4"/>
  <c r="O137" i="4"/>
  <c r="N139" i="4"/>
  <c r="P140" i="4"/>
  <c r="M145" i="4"/>
  <c r="N148" i="4"/>
  <c r="M151" i="4"/>
  <c r="N154" i="4"/>
  <c r="O157" i="4"/>
  <c r="O160" i="4"/>
  <c r="M166" i="4"/>
  <c r="O169" i="4"/>
  <c r="P172" i="4"/>
  <c r="O175" i="4"/>
  <c r="M180" i="4"/>
  <c r="P181" i="4"/>
  <c r="M183" i="4"/>
  <c r="N186" i="4"/>
  <c r="N189" i="4"/>
  <c r="O190" i="4"/>
  <c r="M195" i="4"/>
  <c r="M198" i="4"/>
  <c r="O201" i="4"/>
  <c r="N204" i="4"/>
  <c r="P205" i="4"/>
  <c r="M207" i="4"/>
  <c r="M210" i="4"/>
  <c r="N214" i="4"/>
  <c r="P215" i="4"/>
  <c r="P218" i="4"/>
  <c r="N221" i="4"/>
  <c r="P222" i="4"/>
  <c r="O225" i="4"/>
  <c r="N228" i="4"/>
  <c r="O229" i="4"/>
  <c r="P230" i="4"/>
  <c r="O233" i="4"/>
  <c r="M237" i="4"/>
  <c r="N238" i="4"/>
  <c r="P239" i="4"/>
  <c r="M242" i="4"/>
  <c r="O243" i="4"/>
  <c r="M247" i="4"/>
  <c r="O248" i="4"/>
  <c r="N252" i="4"/>
  <c r="O253" i="4"/>
  <c r="P254" i="4"/>
  <c r="M257" i="4"/>
  <c r="P258" i="4"/>
  <c r="M262" i="4"/>
  <c r="O263" i="4"/>
  <c r="N267" i="4"/>
  <c r="P268" i="4"/>
  <c r="N272" i="4"/>
  <c r="P273" i="4"/>
  <c r="M276" i="4"/>
  <c r="N277" i="4"/>
  <c r="O278" i="4"/>
  <c r="N282" i="4"/>
  <c r="N287" i="4"/>
  <c r="P288" i="4"/>
  <c r="M291" i="4"/>
  <c r="O292" i="4"/>
  <c r="P293" i="4"/>
  <c r="O297" i="4"/>
  <c r="M301" i="4"/>
  <c r="N302" i="4"/>
  <c r="P303" i="4"/>
  <c r="M306" i="4"/>
  <c r="O307" i="4"/>
  <c r="M311" i="4"/>
  <c r="O312" i="4"/>
  <c r="N316" i="4"/>
  <c r="O317" i="4"/>
  <c r="P318" i="4"/>
  <c r="M321" i="4"/>
  <c r="O322" i="4"/>
  <c r="P323" i="4"/>
  <c r="M328" i="4"/>
  <c r="N329" i="4"/>
  <c r="O330" i="4"/>
  <c r="P331" i="4"/>
  <c r="M336" i="4"/>
  <c r="N337" i="4"/>
  <c r="O338" i="4"/>
  <c r="P339" i="4"/>
  <c r="M344" i="4"/>
  <c r="N345" i="4"/>
  <c r="O346" i="4"/>
  <c r="P347" i="4"/>
  <c r="M352" i="4"/>
  <c r="N353" i="4"/>
  <c r="O354" i="4"/>
  <c r="P355" i="4"/>
  <c r="M360" i="4"/>
  <c r="N361" i="4"/>
  <c r="O362" i="4"/>
  <c r="P363" i="4"/>
  <c r="M368" i="4"/>
  <c r="N369" i="4"/>
  <c r="O370" i="4"/>
  <c r="P371" i="4"/>
  <c r="M376" i="4"/>
  <c r="N377" i="4"/>
  <c r="O378" i="4"/>
  <c r="P379" i="4"/>
  <c r="M384" i="4"/>
  <c r="N385" i="4"/>
  <c r="O386" i="4"/>
  <c r="P387" i="4"/>
  <c r="M392" i="4"/>
  <c r="N393" i="4"/>
  <c r="N5" i="4"/>
  <c r="O7" i="4"/>
  <c r="M9" i="4"/>
  <c r="M11" i="4"/>
  <c r="O21" i="4"/>
  <c r="O27" i="4"/>
  <c r="M29" i="4"/>
  <c r="O35" i="4"/>
  <c r="N43" i="4"/>
  <c r="M45" i="4"/>
  <c r="N60" i="4"/>
  <c r="O68" i="4"/>
  <c r="N70" i="4"/>
  <c r="P72" i="4"/>
  <c r="P76" i="4"/>
  <c r="O78" i="4"/>
  <c r="P80" i="4"/>
  <c r="N82" i="4"/>
  <c r="N84" i="4"/>
  <c r="N93" i="4"/>
  <c r="O95" i="4"/>
  <c r="M100" i="4"/>
  <c r="N102" i="4"/>
  <c r="P104" i="4"/>
  <c r="P110" i="4"/>
  <c r="P112" i="4"/>
  <c r="M114" i="4"/>
  <c r="M116" i="4"/>
  <c r="N123" i="4"/>
  <c r="M125" i="4"/>
  <c r="N134" i="4"/>
  <c r="O139" i="4"/>
  <c r="N142" i="4"/>
  <c r="O145" i="4"/>
  <c r="N151" i="4"/>
  <c r="P154" i="4"/>
  <c r="P157" i="4"/>
  <c r="M159" i="4"/>
  <c r="P160" i="4"/>
  <c r="N166" i="4"/>
  <c r="P169" i="4"/>
  <c r="M174" i="4"/>
  <c r="P175" i="4"/>
  <c r="N180" i="4"/>
  <c r="N183" i="4"/>
  <c r="P186" i="4"/>
  <c r="M188" i="4"/>
  <c r="O189" i="4"/>
  <c r="P190" i="4"/>
  <c r="N195" i="4"/>
  <c r="N198" i="4"/>
  <c r="P201" i="4"/>
  <c r="M203" i="4"/>
  <c r="O204" i="4"/>
  <c r="P207" i="4"/>
  <c r="N210" i="4"/>
  <c r="M213" i="4"/>
  <c r="O214" i="4"/>
  <c r="M217" i="4"/>
  <c r="M220" i="4"/>
  <c r="O221" i="4"/>
  <c r="N224" i="4"/>
  <c r="P225" i="4"/>
  <c r="O228" i="4"/>
  <c r="P229" i="4"/>
  <c r="N232" i="4"/>
  <c r="P233" i="4"/>
  <c r="M236" i="4"/>
  <c r="N237" i="4"/>
  <c r="O238" i="4"/>
  <c r="N242" i="4"/>
  <c r="N247" i="4"/>
  <c r="P248" i="4"/>
  <c r="M251" i="4"/>
  <c r="O252" i="4"/>
  <c r="P253" i="4"/>
  <c r="O257" i="4"/>
  <c r="M261" i="4"/>
  <c r="N262" i="4"/>
  <c r="P263" i="4"/>
  <c r="M266" i="4"/>
  <c r="O267" i="4"/>
  <c r="M271" i="4"/>
  <c r="O272" i="4"/>
  <c r="N276" i="4"/>
  <c r="O277" i="4"/>
  <c r="P278" i="4"/>
  <c r="M281" i="4"/>
  <c r="P282" i="4"/>
  <c r="M286" i="4"/>
  <c r="O287" i="4"/>
  <c r="N291" i="4"/>
  <c r="P292" i="4"/>
  <c r="N296" i="4"/>
  <c r="P297" i="4"/>
  <c r="M300" i="4"/>
  <c r="N301" i="4"/>
  <c r="O302" i="4"/>
  <c r="N306" i="4"/>
  <c r="N311" i="4"/>
  <c r="P312" i="4"/>
  <c r="M315" i="4"/>
  <c r="O316" i="4"/>
  <c r="P317" i="4"/>
  <c r="O321" i="4"/>
  <c r="P322" i="4"/>
  <c r="M327" i="4"/>
  <c r="N328" i="4"/>
  <c r="O329" i="4"/>
  <c r="P330" i="4"/>
  <c r="M335" i="4"/>
  <c r="N336" i="4"/>
  <c r="O337" i="4"/>
  <c r="P338" i="4"/>
  <c r="M343" i="4"/>
  <c r="N344" i="4"/>
  <c r="O345" i="4"/>
  <c r="P346" i="4"/>
  <c r="M351" i="4"/>
  <c r="N352" i="4"/>
  <c r="O353" i="4"/>
  <c r="P354" i="4"/>
  <c r="M359" i="4"/>
  <c r="N360" i="4"/>
  <c r="O361" i="4"/>
  <c r="P362" i="4"/>
  <c r="M367" i="4"/>
  <c r="N368" i="4"/>
  <c r="O369" i="4"/>
  <c r="P370" i="4"/>
  <c r="M375" i="4"/>
  <c r="N376" i="4"/>
  <c r="O377" i="4"/>
  <c r="P378" i="4"/>
  <c r="M383" i="4"/>
  <c r="N384" i="4"/>
  <c r="O385" i="4"/>
  <c r="P386" i="4"/>
  <c r="M391" i="4"/>
  <c r="O5" i="4"/>
  <c r="P7" i="4"/>
  <c r="N11" i="4"/>
  <c r="M13" i="4"/>
  <c r="P21" i="4"/>
  <c r="O23" i="4"/>
  <c r="N29" i="4"/>
  <c r="O37" i="4"/>
  <c r="P39" i="4"/>
  <c r="O43" i="4"/>
  <c r="N45" i="4"/>
  <c r="N51" i="4"/>
  <c r="M53" i="4"/>
  <c r="O60" i="4"/>
  <c r="M67" i="4"/>
  <c r="P68" i="4"/>
  <c r="P70" i="4"/>
  <c r="P78" i="4"/>
  <c r="O86" i="4"/>
  <c r="O93" i="4"/>
  <c r="O100" i="4"/>
  <c r="O102" i="4"/>
  <c r="N114" i="4"/>
  <c r="N116" i="4"/>
  <c r="O123" i="4"/>
  <c r="N125" i="4"/>
  <c r="O129" i="4"/>
  <c r="O134" i="4"/>
  <c r="N136" i="4"/>
  <c r="O142" i="4"/>
  <c r="P145" i="4"/>
  <c r="M150" i="4"/>
  <c r="O151" i="4"/>
  <c r="N156" i="4"/>
  <c r="N159" i="4"/>
  <c r="P162" i="4"/>
  <c r="M165" i="4"/>
  <c r="O166" i="4"/>
  <c r="N171" i="4"/>
  <c r="N174" i="4"/>
  <c r="P177" i="4"/>
  <c r="O180" i="4"/>
  <c r="N188" i="4"/>
  <c r="P189" i="4"/>
  <c r="P192" i="4"/>
  <c r="O195" i="4"/>
  <c r="N203" i="4"/>
  <c r="P204" i="4"/>
  <c r="M209" i="4"/>
  <c r="P210" i="4"/>
  <c r="N213" i="4"/>
  <c r="P214" i="4"/>
  <c r="P217" i="4"/>
  <c r="N220" i="4"/>
  <c r="P221" i="4"/>
  <c r="O224" i="4"/>
  <c r="M227" i="4"/>
  <c r="P228" i="4"/>
  <c r="O232" i="4"/>
  <c r="N236" i="4"/>
  <c r="O237" i="4"/>
  <c r="P238" i="4"/>
  <c r="P5" i="4"/>
  <c r="P8" i="4"/>
  <c r="N13" i="4"/>
  <c r="N18" i="4"/>
  <c r="P32" i="4"/>
  <c r="M35" i="4"/>
  <c r="P44" i="4"/>
  <c r="O51" i="4"/>
  <c r="P53" i="4"/>
  <c r="M65" i="4"/>
  <c r="N75" i="4"/>
  <c r="O77" i="4"/>
  <c r="O83" i="4"/>
  <c r="O85" i="4"/>
  <c r="P87" i="4"/>
  <c r="P102" i="4"/>
  <c r="O115" i="4"/>
  <c r="O126" i="4"/>
  <c r="M133" i="4"/>
  <c r="P135" i="4"/>
  <c r="N141" i="4"/>
  <c r="M143" i="4"/>
  <c r="O147" i="4"/>
  <c r="M149" i="4"/>
  <c r="P164" i="4"/>
  <c r="P166" i="4"/>
  <c r="N170" i="4"/>
  <c r="M172" i="4"/>
  <c r="O174" i="4"/>
  <c r="O176" i="4"/>
  <c r="N178" i="4"/>
  <c r="P180" i="4"/>
  <c r="O182" i="4"/>
  <c r="O184" i="4"/>
  <c r="N190" i="4"/>
  <c r="N194" i="4"/>
  <c r="P196" i="4"/>
  <c r="N200" i="4"/>
  <c r="M202" i="4"/>
  <c r="O206" i="4"/>
  <c r="O208" i="4"/>
  <c r="N212" i="4"/>
  <c r="M214" i="4"/>
  <c r="N216" i="4"/>
  <c r="M218" i="4"/>
  <c r="O223" i="4"/>
  <c r="N229" i="4"/>
  <c r="P234" i="4"/>
  <c r="O236" i="4"/>
  <c r="O241" i="4"/>
  <c r="O244" i="4"/>
  <c r="P245" i="4"/>
  <c r="M250" i="4"/>
  <c r="N253" i="4"/>
  <c r="O256" i="4"/>
  <c r="O259" i="4"/>
  <c r="P262" i="4"/>
  <c r="N264" i="4"/>
  <c r="P265" i="4"/>
  <c r="M267" i="4"/>
  <c r="O271" i="4"/>
  <c r="P274" i="4"/>
  <c r="N279" i="4"/>
  <c r="P280" i="4"/>
  <c r="M282" i="4"/>
  <c r="M285" i="4"/>
  <c r="P286" i="4"/>
  <c r="N288" i="4"/>
  <c r="O291" i="4"/>
  <c r="N294" i="4"/>
  <c r="P295" i="4"/>
  <c r="M297" i="4"/>
  <c r="O300" i="4"/>
  <c r="O303" i="4"/>
  <c r="M308" i="4"/>
  <c r="N309" i="4"/>
  <c r="P310" i="4"/>
  <c r="N312" i="4"/>
  <c r="O315" i="4"/>
  <c r="O318" i="4"/>
  <c r="M323" i="4"/>
  <c r="O324" i="4"/>
  <c r="P325" i="4"/>
  <c r="P328" i="4"/>
  <c r="O331" i="4"/>
  <c r="O335" i="4"/>
  <c r="N338" i="4"/>
  <c r="N342" i="4"/>
  <c r="M345" i="4"/>
  <c r="M348" i="4"/>
  <c r="N349" i="4"/>
  <c r="P350" i="4"/>
  <c r="M355" i="4"/>
  <c r="O356" i="4"/>
  <c r="M42" i="4"/>
  <c r="M73" i="4"/>
  <c r="P85" i="4"/>
  <c r="M92" i="4"/>
  <c r="P94" i="4"/>
  <c r="N120" i="4"/>
  <c r="M122" i="4"/>
  <c r="M124" i="4"/>
  <c r="M131" i="4"/>
  <c r="N133" i="4"/>
  <c r="O141" i="4"/>
  <c r="P143" i="4"/>
  <c r="N149" i="4"/>
  <c r="M153" i="4"/>
  <c r="M155" i="4"/>
  <c r="M161" i="4"/>
  <c r="M163" i="4"/>
  <c r="P170" i="4"/>
  <c r="P176" i="4"/>
  <c r="P182" i="4"/>
  <c r="P184" i="4"/>
  <c r="P194" i="4"/>
  <c r="O200" i="4"/>
  <c r="P206" i="4"/>
  <c r="P212" i="4"/>
  <c r="O216" i="4"/>
  <c r="N218" i="4"/>
  <c r="N231" i="4"/>
  <c r="P236" i="4"/>
  <c r="M238" i="4"/>
  <c r="P241" i="4"/>
  <c r="M243" i="4"/>
  <c r="P244" i="4"/>
  <c r="O247" i="4"/>
  <c r="N250" i="4"/>
  <c r="M255" i="4"/>
  <c r="P256" i="4"/>
  <c r="M258" i="4"/>
  <c r="N261" i="4"/>
  <c r="O264" i="4"/>
  <c r="M270" i="4"/>
  <c r="P271" i="4"/>
  <c r="M273" i="4"/>
  <c r="O276" i="4"/>
  <c r="O279" i="4"/>
  <c r="N285" i="4"/>
  <c r="O288" i="4"/>
  <c r="M293" i="4"/>
  <c r="O294" i="4"/>
  <c r="P300" i="4"/>
  <c r="M305" i="4"/>
  <c r="N308" i="4"/>
  <c r="O309" i="4"/>
  <c r="M317" i="4"/>
  <c r="N320" i="4"/>
  <c r="N323" i="4"/>
  <c r="P324" i="4"/>
  <c r="N327" i="4"/>
  <c r="M330" i="4"/>
  <c r="M334" i="4"/>
  <c r="P335" i="4"/>
  <c r="M341" i="4"/>
  <c r="O342" i="4"/>
  <c r="P345" i="4"/>
  <c r="N348" i="4"/>
  <c r="O349" i="4"/>
  <c r="O352" i="4"/>
  <c r="N355" i="4"/>
  <c r="P356" i="4"/>
  <c r="N359" i="4"/>
  <c r="M362" i="4"/>
  <c r="M366" i="4"/>
  <c r="P367" i="4"/>
  <c r="M373" i="4"/>
  <c r="O374" i="4"/>
  <c r="P377" i="4"/>
  <c r="N380" i="4"/>
  <c r="O381" i="4"/>
  <c r="O384" i="4"/>
  <c r="N387" i="4"/>
  <c r="P388" i="4"/>
  <c r="N391" i="4"/>
  <c r="P392" i="4"/>
  <c r="M396" i="4"/>
  <c r="N397" i="4"/>
  <c r="O398" i="4"/>
  <c r="P399" i="4"/>
  <c r="M404" i="4"/>
  <c r="N405" i="4"/>
  <c r="O406" i="4"/>
  <c r="P407" i="4"/>
  <c r="M412" i="4"/>
  <c r="N413" i="4"/>
  <c r="O414" i="4"/>
  <c r="P415" i="4"/>
  <c r="M420" i="4"/>
  <c r="N421" i="4"/>
  <c r="O422" i="4"/>
  <c r="P423" i="4"/>
  <c r="M428" i="4"/>
  <c r="N429" i="4"/>
  <c r="O430" i="4"/>
  <c r="P431" i="4"/>
  <c r="M436" i="4"/>
  <c r="N437" i="4"/>
  <c r="O438" i="4"/>
  <c r="P439" i="4"/>
  <c r="M444" i="4"/>
  <c r="N445" i="4"/>
  <c r="O446" i="4"/>
  <c r="P447" i="4"/>
  <c r="M452" i="4"/>
  <c r="N453" i="4"/>
  <c r="O454" i="4"/>
  <c r="P455" i="4"/>
  <c r="M460" i="4"/>
  <c r="N461" i="4"/>
  <c r="O462" i="4"/>
  <c r="P463" i="4"/>
  <c r="M468" i="4"/>
  <c r="N469" i="4"/>
  <c r="O470" i="4"/>
  <c r="P471" i="4"/>
  <c r="M476" i="4"/>
  <c r="N477" i="4"/>
  <c r="O478" i="4"/>
  <c r="P479" i="4"/>
  <c r="M484" i="4"/>
  <c r="N485" i="4"/>
  <c r="O486" i="4"/>
  <c r="P487" i="4"/>
  <c r="M492" i="4"/>
  <c r="N493" i="4"/>
  <c r="O494" i="4"/>
  <c r="P495" i="4"/>
  <c r="M500" i="4"/>
  <c r="N501" i="4"/>
  <c r="O502" i="4"/>
  <c r="P503" i="4"/>
  <c r="M508" i="4"/>
  <c r="N509" i="4"/>
  <c r="O510" i="4"/>
  <c r="P511" i="4"/>
  <c r="M516" i="4"/>
  <c r="N517" i="4"/>
  <c r="O518" i="4"/>
  <c r="P519" i="4"/>
  <c r="M524" i="4"/>
  <c r="N525" i="4"/>
  <c r="O526" i="4"/>
  <c r="P527" i="4"/>
  <c r="M532" i="4"/>
  <c r="N533" i="4"/>
  <c r="O534" i="4"/>
  <c r="P535" i="4"/>
  <c r="M540" i="4"/>
  <c r="N541" i="4"/>
  <c r="O542" i="4"/>
  <c r="P543" i="4"/>
  <c r="M548" i="4"/>
  <c r="N549" i="4"/>
  <c r="O550" i="4"/>
  <c r="M4" i="4"/>
  <c r="P16" i="4"/>
  <c r="M21" i="4"/>
  <c r="M28" i="4"/>
  <c r="O30" i="4"/>
  <c r="N42" i="4"/>
  <c r="O47" i="4"/>
  <c r="O63" i="4"/>
  <c r="M68" i="4"/>
  <c r="M90" i="4"/>
  <c r="N92" i="4"/>
  <c r="P100" i="4"/>
  <c r="M106" i="4"/>
  <c r="M113" i="4"/>
  <c r="O118" i="4"/>
  <c r="P120" i="4"/>
  <c r="N122" i="4"/>
  <c r="O131" i="4"/>
  <c r="O133" i="4"/>
  <c r="M140" i="4"/>
  <c r="P141" i="4"/>
  <c r="O149" i="4"/>
  <c r="P151" i="4"/>
  <c r="N155" i="4"/>
  <c r="O159" i="4"/>
  <c r="O161" i="4"/>
  <c r="N163" i="4"/>
  <c r="M199" i="4"/>
  <c r="P200" i="4"/>
  <c r="M205" i="4"/>
  <c r="P216" i="4"/>
  <c r="O220" i="4"/>
  <c r="M222" i="4"/>
  <c r="O231" i="4"/>
  <c r="M233" i="4"/>
  <c r="N240" i="4"/>
  <c r="N243" i="4"/>
  <c r="P247" i="4"/>
  <c r="M249" i="4"/>
  <c r="P250" i="4"/>
  <c r="M252" i="4"/>
  <c r="N255" i="4"/>
  <c r="N258" i="4"/>
  <c r="O261" i="4"/>
  <c r="P264" i="4"/>
  <c r="M269" i="4"/>
  <c r="N270" i="4"/>
  <c r="O273" i="4"/>
  <c r="P276" i="4"/>
  <c r="P279" i="4"/>
  <c r="M284" i="4"/>
  <c r="O285" i="4"/>
  <c r="M290" i="4"/>
  <c r="N293" i="4"/>
  <c r="P294" i="4"/>
  <c r="M299" i="4"/>
  <c r="M302" i="4"/>
  <c r="O305" i="4"/>
  <c r="O308" i="4"/>
  <c r="P309" i="4"/>
  <c r="M314" i="4"/>
  <c r="N317" i="4"/>
  <c r="O320" i="4"/>
  <c r="O323" i="4"/>
  <c r="O327" i="4"/>
  <c r="N330" i="4"/>
  <c r="N334" i="4"/>
  <c r="M337" i="4"/>
  <c r="M340" i="4"/>
  <c r="N341" i="4"/>
  <c r="P342" i="4"/>
  <c r="M347" i="4"/>
  <c r="O348" i="4"/>
  <c r="P349" i="4"/>
  <c r="P352" i="4"/>
  <c r="O355" i="4"/>
  <c r="O359" i="4"/>
  <c r="N362" i="4"/>
  <c r="N366" i="4"/>
  <c r="M369" i="4"/>
  <c r="M372" i="4"/>
  <c r="N373" i="4"/>
  <c r="P374" i="4"/>
  <c r="M379" i="4"/>
  <c r="O380" i="4"/>
  <c r="P381" i="4"/>
  <c r="P384" i="4"/>
  <c r="O387" i="4"/>
  <c r="O391" i="4"/>
  <c r="M395" i="4"/>
  <c r="N396" i="4"/>
  <c r="O397" i="4"/>
  <c r="P398" i="4"/>
  <c r="M403" i="4"/>
  <c r="N404" i="4"/>
  <c r="O405" i="4"/>
  <c r="P406" i="4"/>
  <c r="M411" i="4"/>
  <c r="N412" i="4"/>
  <c r="O413" i="4"/>
  <c r="P414" i="4"/>
  <c r="M419" i="4"/>
  <c r="N420" i="4"/>
  <c r="O421" i="4"/>
  <c r="P422" i="4"/>
  <c r="M427" i="4"/>
  <c r="N428" i="4"/>
  <c r="O429" i="4"/>
  <c r="P430" i="4"/>
  <c r="M435" i="4"/>
  <c r="N436" i="4"/>
  <c r="O437" i="4"/>
  <c r="P438" i="4"/>
  <c r="M443" i="4"/>
  <c r="N444" i="4"/>
  <c r="O445" i="4"/>
  <c r="P446" i="4"/>
  <c r="M451" i="4"/>
  <c r="N452" i="4"/>
  <c r="O453" i="4"/>
  <c r="P454" i="4"/>
  <c r="M459" i="4"/>
  <c r="N460" i="4"/>
  <c r="O461" i="4"/>
  <c r="P462" i="4"/>
  <c r="M467" i="4"/>
  <c r="N468" i="4"/>
  <c r="O469" i="4"/>
  <c r="P470" i="4"/>
  <c r="M475" i="4"/>
  <c r="N476" i="4"/>
  <c r="O477" i="4"/>
  <c r="P478" i="4"/>
  <c r="M483" i="4"/>
  <c r="N484" i="4"/>
  <c r="O485" i="4"/>
  <c r="P486" i="4"/>
  <c r="N4" i="4"/>
  <c r="N6" i="4"/>
  <c r="O14" i="4"/>
  <c r="M19" i="4"/>
  <c r="M26" i="4"/>
  <c r="N28" i="4"/>
  <c r="N38" i="4"/>
  <c r="P40" i="4"/>
  <c r="P45" i="4"/>
  <c r="M52" i="4"/>
  <c r="O54" i="4"/>
  <c r="N61" i="4"/>
  <c r="P63" i="4"/>
  <c r="O71" i="4"/>
  <c r="P88" i="4"/>
  <c r="N90" i="4"/>
  <c r="P92" i="4"/>
  <c r="O111" i="4"/>
  <c r="O116" i="4"/>
  <c r="P122" i="4"/>
  <c r="M127" i="4"/>
  <c r="M10" i="4"/>
  <c r="N22" i="4"/>
  <c r="P24" i="4"/>
  <c r="P36" i="4"/>
  <c r="N46" i="4"/>
  <c r="O69" i="4"/>
  <c r="M75" i="4"/>
  <c r="O87" i="4"/>
  <c r="P93" i="4"/>
  <c r="N109" i="4"/>
  <c r="N130" i="4"/>
  <c r="P136" i="4"/>
  <c r="N146" i="4"/>
  <c r="M158" i="4"/>
  <c r="P165" i="4"/>
  <c r="M170" i="4"/>
  <c r="M175" i="4"/>
  <c r="P191" i="4"/>
  <c r="N206" i="4"/>
  <c r="N211" i="4"/>
  <c r="M223" i="4"/>
  <c r="M225" i="4"/>
  <c r="M234" i="4"/>
  <c r="O246" i="4"/>
  <c r="M259" i="4"/>
  <c r="P270" i="4"/>
  <c r="P284" i="4"/>
  <c r="P290" i="4"/>
  <c r="N292" i="4"/>
  <c r="P296" i="4"/>
  <c r="N298" i="4"/>
  <c r="N300" i="4"/>
  <c r="P302" i="4"/>
  <c r="N304" i="4"/>
  <c r="M310" i="4"/>
  <c r="P319" i="4"/>
  <c r="N325" i="4"/>
  <c r="O332" i="4"/>
  <c r="O339" i="4"/>
  <c r="O341" i="4"/>
  <c r="O343" i="4"/>
  <c r="N347" i="4"/>
  <c r="M358" i="4"/>
  <c r="P361" i="4"/>
  <c r="N363" i="4"/>
  <c r="P364" i="4"/>
  <c r="N371" i="4"/>
  <c r="P376" i="4"/>
  <c r="M378" i="4"/>
  <c r="N383" i="4"/>
  <c r="O388" i="4"/>
  <c r="P391" i="4"/>
  <c r="O394" i="4"/>
  <c r="P397" i="4"/>
  <c r="N400" i="4"/>
  <c r="O401" i="4"/>
  <c r="O404" i="4"/>
  <c r="N407" i="4"/>
  <c r="P408" i="4"/>
  <c r="N411" i="4"/>
  <c r="M414" i="4"/>
  <c r="M418" i="4"/>
  <c r="P419" i="4"/>
  <c r="M425" i="4"/>
  <c r="O426" i="4"/>
  <c r="P429" i="4"/>
  <c r="N432" i="4"/>
  <c r="O433" i="4"/>
  <c r="O436" i="4"/>
  <c r="N439" i="4"/>
  <c r="P440" i="4"/>
  <c r="N443" i="4"/>
  <c r="M446" i="4"/>
  <c r="M450" i="4"/>
  <c r="P451" i="4"/>
  <c r="M457" i="4"/>
  <c r="O458" i="4"/>
  <c r="P461" i="4"/>
  <c r="N464" i="4"/>
  <c r="O465" i="4"/>
  <c r="O468" i="4"/>
  <c r="N471" i="4"/>
  <c r="P472" i="4"/>
  <c r="N475" i="4"/>
  <c r="M478" i="4"/>
  <c r="M482" i="4"/>
  <c r="P483" i="4"/>
  <c r="M489" i="4"/>
  <c r="N490" i="4"/>
  <c r="P491" i="4"/>
  <c r="M494" i="4"/>
  <c r="O495" i="4"/>
  <c r="M499" i="4"/>
  <c r="O500" i="4"/>
  <c r="N504" i="4"/>
  <c r="O505" i="4"/>
  <c r="P506" i="4"/>
  <c r="M509" i="4"/>
  <c r="P510" i="4"/>
  <c r="M514" i="4"/>
  <c r="O515" i="4"/>
  <c r="N519" i="4"/>
  <c r="P520" i="4"/>
  <c r="N524" i="4"/>
  <c r="P525" i="4"/>
  <c r="M528" i="4"/>
  <c r="N529" i="4"/>
  <c r="O530" i="4"/>
  <c r="N534" i="4"/>
  <c r="N539" i="4"/>
  <c r="P540" i="4"/>
  <c r="M543" i="4"/>
  <c r="O544" i="4"/>
  <c r="P545" i="4"/>
  <c r="O549" i="4"/>
  <c r="M554" i="4"/>
  <c r="N555" i="4"/>
  <c r="O556" i="4"/>
  <c r="P557" i="4"/>
  <c r="M562" i="4"/>
  <c r="N563" i="4"/>
  <c r="O564" i="4"/>
  <c r="P565" i="4"/>
  <c r="M570" i="4"/>
  <c r="N571" i="4"/>
  <c r="O572" i="4"/>
  <c r="P573" i="4"/>
  <c r="M578" i="4"/>
  <c r="N579" i="4"/>
  <c r="O580" i="4"/>
  <c r="P581" i="4"/>
  <c r="M586" i="4"/>
  <c r="N587" i="4"/>
  <c r="O588" i="4"/>
  <c r="P589" i="4"/>
  <c r="M594" i="4"/>
  <c r="N595" i="4"/>
  <c r="O596" i="4"/>
  <c r="P597" i="4"/>
  <c r="M602" i="4"/>
  <c r="N603" i="4"/>
  <c r="O604" i="4"/>
  <c r="P605" i="4"/>
  <c r="M610" i="4"/>
  <c r="N611" i="4"/>
  <c r="O612" i="4"/>
  <c r="P613" i="4"/>
  <c r="M618" i="4"/>
  <c r="N619" i="4"/>
  <c r="O620" i="4"/>
  <c r="P621" i="4"/>
  <c r="M626" i="4"/>
  <c r="N627" i="4"/>
  <c r="O628" i="4"/>
  <c r="P629" i="4"/>
  <c r="M634" i="4"/>
  <c r="N635" i="4"/>
  <c r="O636" i="4"/>
  <c r="P637" i="4"/>
  <c r="M642" i="4"/>
  <c r="N643" i="4"/>
  <c r="O644" i="4"/>
  <c r="P645" i="4"/>
  <c r="M650" i="4"/>
  <c r="N651" i="4"/>
  <c r="O652" i="4"/>
  <c r="P653" i="4"/>
  <c r="M658" i="4"/>
  <c r="N659" i="4"/>
  <c r="O660" i="4"/>
  <c r="P661" i="4"/>
  <c r="M666" i="4"/>
  <c r="N667" i="4"/>
  <c r="O668" i="4"/>
  <c r="P669" i="4"/>
  <c r="M674" i="4"/>
  <c r="N675" i="4"/>
  <c r="O676" i="4"/>
  <c r="P677" i="4"/>
  <c r="M682" i="4"/>
  <c r="N683" i="4"/>
  <c r="O684" i="4"/>
  <c r="P685" i="4"/>
  <c r="M690" i="4"/>
  <c r="N691" i="4"/>
  <c r="O692" i="4"/>
  <c r="P693" i="4"/>
  <c r="M698" i="4"/>
  <c r="N699" i="4"/>
  <c r="O700" i="4"/>
  <c r="P701" i="4"/>
  <c r="M706" i="4"/>
  <c r="N707" i="4"/>
  <c r="O708" i="4"/>
  <c r="P709" i="4"/>
  <c r="M714" i="4"/>
  <c r="N715" i="4"/>
  <c r="O716" i="4"/>
  <c r="P717" i="4"/>
  <c r="M722" i="4"/>
  <c r="N723" i="4"/>
  <c r="O724" i="4"/>
  <c r="P725" i="4"/>
  <c r="M730" i="4"/>
  <c r="N731" i="4"/>
  <c r="O732" i="4"/>
  <c r="P733" i="4"/>
  <c r="M738" i="4"/>
  <c r="N739" i="4"/>
  <c r="O740" i="4"/>
  <c r="P741" i="4"/>
  <c r="M746" i="4"/>
  <c r="N747" i="4"/>
  <c r="O748" i="4"/>
  <c r="P749" i="4"/>
  <c r="M754" i="4"/>
  <c r="N755" i="4"/>
  <c r="O756" i="4"/>
  <c r="P757" i="4"/>
  <c r="M762" i="4"/>
  <c r="N763" i="4"/>
  <c r="O764" i="4"/>
  <c r="P765" i="4"/>
  <c r="M770" i="4"/>
  <c r="N771" i="4"/>
  <c r="O772" i="4"/>
  <c r="P773" i="4"/>
  <c r="M778" i="4"/>
  <c r="N779" i="4"/>
  <c r="O780" i="4"/>
  <c r="P781" i="4"/>
  <c r="M786" i="4"/>
  <c r="N787" i="4"/>
  <c r="O788" i="4"/>
  <c r="P789" i="4"/>
  <c r="M794" i="4"/>
  <c r="N795" i="4"/>
  <c r="O796" i="4"/>
  <c r="P797" i="4"/>
  <c r="M802" i="4"/>
  <c r="N803" i="4"/>
  <c r="O804" i="4"/>
  <c r="P805" i="4"/>
  <c r="M810" i="4"/>
  <c r="N811" i="4"/>
  <c r="O812" i="4"/>
  <c r="P813" i="4"/>
  <c r="M818" i="4"/>
  <c r="N819" i="4"/>
  <c r="O820" i="4"/>
  <c r="P821" i="4"/>
  <c r="M826" i="4"/>
  <c r="N827" i="4"/>
  <c r="O828" i="4"/>
  <c r="P829" i="4"/>
  <c r="M834" i="4"/>
  <c r="N835" i="4"/>
  <c r="O836" i="4"/>
  <c r="P837" i="4"/>
  <c r="M842" i="4"/>
  <c r="N843" i="4"/>
  <c r="O844" i="4"/>
  <c r="P845" i="4"/>
  <c r="M850" i="4"/>
  <c r="N851" i="4"/>
  <c r="N10" i="4"/>
  <c r="O22" i="4"/>
  <c r="N34" i="4"/>
  <c r="O46" i="4"/>
  <c r="M57" i="4"/>
  <c r="P69" i="4"/>
  <c r="M85" i="4"/>
  <c r="N107" i="4"/>
  <c r="P109" i="4"/>
  <c r="O125" i="4"/>
  <c r="P130" i="4"/>
  <c r="M141" i="4"/>
  <c r="N144" i="4"/>
  <c r="P146" i="4"/>
  <c r="O156" i="4"/>
  <c r="P158" i="4"/>
  <c r="M164" i="4"/>
  <c r="N168" i="4"/>
  <c r="N175" i="4"/>
  <c r="M185" i="4"/>
  <c r="M187" i="4"/>
  <c r="M194" i="4"/>
  <c r="N199" i="4"/>
  <c r="M204" i="4"/>
  <c r="O209" i="4"/>
  <c r="O211" i="4"/>
  <c r="N223" i="4"/>
  <c r="N234" i="4"/>
  <c r="M239" i="4"/>
  <c r="M245" i="4"/>
  <c r="P246" i="4"/>
  <c r="N251" i="4"/>
  <c r="M253" i="4"/>
  <c r="N259" i="4"/>
  <c r="M263" i="4"/>
  <c r="M265" i="4"/>
  <c r="M275" i="4"/>
  <c r="M277" i="4"/>
  <c r="M279" i="4"/>
  <c r="O281" i="4"/>
  <c r="M283" i="4"/>
  <c r="P298" i="4"/>
  <c r="O304" i="4"/>
  <c r="P306" i="4"/>
  <c r="P308" i="4"/>
  <c r="N310" i="4"/>
  <c r="M318" i="4"/>
  <c r="O325" i="4"/>
  <c r="M331" i="4"/>
  <c r="P332" i="4"/>
  <c r="P341" i="4"/>
  <c r="P343" i="4"/>
  <c r="O347" i="4"/>
  <c r="M349" i="4"/>
  <c r="N351" i="4"/>
  <c r="M353" i="4"/>
  <c r="N358" i="4"/>
  <c r="O363" i="4"/>
  <c r="O366" i="4"/>
  <c r="O371" i="4"/>
  <c r="N378" i="4"/>
  <c r="M380" i="4"/>
  <c r="O383" i="4"/>
  <c r="M385" i="4"/>
  <c r="M393" i="4"/>
  <c r="P394" i="4"/>
  <c r="M399" i="4"/>
  <c r="O400" i="4"/>
  <c r="P401" i="4"/>
  <c r="P404" i="4"/>
  <c r="O407" i="4"/>
  <c r="O411" i="4"/>
  <c r="N414" i="4"/>
  <c r="N418" i="4"/>
  <c r="M421" i="4"/>
  <c r="M424" i="4"/>
  <c r="N425" i="4"/>
  <c r="P426" i="4"/>
  <c r="M431" i="4"/>
  <c r="O432" i="4"/>
  <c r="P433" i="4"/>
  <c r="P436" i="4"/>
  <c r="O439" i="4"/>
  <c r="O443" i="4"/>
  <c r="N446" i="4"/>
  <c r="N450" i="4"/>
  <c r="M453" i="4"/>
  <c r="M456" i="4"/>
  <c r="N457" i="4"/>
  <c r="P458" i="4"/>
  <c r="M463" i="4"/>
  <c r="O464" i="4"/>
  <c r="P465" i="4"/>
  <c r="P468" i="4"/>
  <c r="O471" i="4"/>
  <c r="O475" i="4"/>
  <c r="N478" i="4"/>
  <c r="N482" i="4"/>
  <c r="M485" i="4"/>
  <c r="M488" i="4"/>
  <c r="N489" i="4"/>
  <c r="O490" i="4"/>
  <c r="N494" i="4"/>
  <c r="N499" i="4"/>
  <c r="P500" i="4"/>
  <c r="M503" i="4"/>
  <c r="O504" i="4"/>
  <c r="P505" i="4"/>
  <c r="O509" i="4"/>
  <c r="M513" i="4"/>
  <c r="N514" i="4"/>
  <c r="P515" i="4"/>
  <c r="M518" i="4"/>
  <c r="O519" i="4"/>
  <c r="M523" i="4"/>
  <c r="O524" i="4"/>
  <c r="N528" i="4"/>
  <c r="O529" i="4"/>
  <c r="P530" i="4"/>
  <c r="M533" i="4"/>
  <c r="P534" i="4"/>
  <c r="M538" i="4"/>
  <c r="O539" i="4"/>
  <c r="N543" i="4"/>
  <c r="P544" i="4"/>
  <c r="N548" i="4"/>
  <c r="P549" i="4"/>
  <c r="M553" i="4"/>
  <c r="N554" i="4"/>
  <c r="O555" i="4"/>
  <c r="P556" i="4"/>
  <c r="M561" i="4"/>
  <c r="N562" i="4"/>
  <c r="O563" i="4"/>
  <c r="P564" i="4"/>
  <c r="M569" i="4"/>
  <c r="N570" i="4"/>
  <c r="O571" i="4"/>
  <c r="P572" i="4"/>
  <c r="M577" i="4"/>
  <c r="N578" i="4"/>
  <c r="O579" i="4"/>
  <c r="P580" i="4"/>
  <c r="M585" i="4"/>
  <c r="N586" i="4"/>
  <c r="O587" i="4"/>
  <c r="P588" i="4"/>
  <c r="M593" i="4"/>
  <c r="N594" i="4"/>
  <c r="O595" i="4"/>
  <c r="P596" i="4"/>
  <c r="M601" i="4"/>
  <c r="N602" i="4"/>
  <c r="O603" i="4"/>
  <c r="P604" i="4"/>
  <c r="M609" i="4"/>
  <c r="N610" i="4"/>
  <c r="O611" i="4"/>
  <c r="P612" i="4"/>
  <c r="M617" i="4"/>
  <c r="N618" i="4"/>
  <c r="O619" i="4"/>
  <c r="P620" i="4"/>
  <c r="M625" i="4"/>
  <c r="N626" i="4"/>
  <c r="O627" i="4"/>
  <c r="P628" i="4"/>
  <c r="M633" i="4"/>
  <c r="N634" i="4"/>
  <c r="O635" i="4"/>
  <c r="P636" i="4"/>
  <c r="M641" i="4"/>
  <c r="N642" i="4"/>
  <c r="O643" i="4"/>
  <c r="P644" i="4"/>
  <c r="M649" i="4"/>
  <c r="N650" i="4"/>
  <c r="O651" i="4"/>
  <c r="P652" i="4"/>
  <c r="M657" i="4"/>
  <c r="N658" i="4"/>
  <c r="O659" i="4"/>
  <c r="P660" i="4"/>
  <c r="M665" i="4"/>
  <c r="N666" i="4"/>
  <c r="O667" i="4"/>
  <c r="P668" i="4"/>
  <c r="M673" i="4"/>
  <c r="N674" i="4"/>
  <c r="O675" i="4"/>
  <c r="P676" i="4"/>
  <c r="M681" i="4"/>
  <c r="N682" i="4"/>
  <c r="O683" i="4"/>
  <c r="P684" i="4"/>
  <c r="M689" i="4"/>
  <c r="N690" i="4"/>
  <c r="O691" i="4"/>
  <c r="P692" i="4"/>
  <c r="M697" i="4"/>
  <c r="N698" i="4"/>
  <c r="O699" i="4"/>
  <c r="P700" i="4"/>
  <c r="M705" i="4"/>
  <c r="N706" i="4"/>
  <c r="O707" i="4"/>
  <c r="P708" i="4"/>
  <c r="M713" i="4"/>
  <c r="N714" i="4"/>
  <c r="O715" i="4"/>
  <c r="P716" i="4"/>
  <c r="M721" i="4"/>
  <c r="N722" i="4"/>
  <c r="O723" i="4"/>
  <c r="P724" i="4"/>
  <c r="M729" i="4"/>
  <c r="N730" i="4"/>
  <c r="O731" i="4"/>
  <c r="P732" i="4"/>
  <c r="M737" i="4"/>
  <c r="N738" i="4"/>
  <c r="O739" i="4"/>
  <c r="P740" i="4"/>
  <c r="M745" i="4"/>
  <c r="N746" i="4"/>
  <c r="O747" i="4"/>
  <c r="P748" i="4"/>
  <c r="M753" i="4"/>
  <c r="N754" i="4"/>
  <c r="O755" i="4"/>
  <c r="P756" i="4"/>
  <c r="M761" i="4"/>
  <c r="N762" i="4"/>
  <c r="O763" i="4"/>
  <c r="P764" i="4"/>
  <c r="M769" i="4"/>
  <c r="N770" i="4"/>
  <c r="O771" i="4"/>
  <c r="P772" i="4"/>
  <c r="M777" i="4"/>
  <c r="N778" i="4"/>
  <c r="O779" i="4"/>
  <c r="P780" i="4"/>
  <c r="M785" i="4"/>
  <c r="N786" i="4"/>
  <c r="O787" i="4"/>
  <c r="P788" i="4"/>
  <c r="M793" i="4"/>
  <c r="N794" i="4"/>
  <c r="O795" i="4"/>
  <c r="P796" i="4"/>
  <c r="M801" i="4"/>
  <c r="N802" i="4"/>
  <c r="O803" i="4"/>
  <c r="P804" i="4"/>
  <c r="M809" i="4"/>
  <c r="N810" i="4"/>
  <c r="O811" i="4"/>
  <c r="P812" i="4"/>
  <c r="M817" i="4"/>
  <c r="N818" i="4"/>
  <c r="O819" i="4"/>
  <c r="P820" i="4"/>
  <c r="M825" i="4"/>
  <c r="N826" i="4"/>
  <c r="O827" i="4"/>
  <c r="P828" i="4"/>
  <c r="O4" i="4"/>
  <c r="P22" i="4"/>
  <c r="O31" i="4"/>
  <c r="N52" i="4"/>
  <c r="O55" i="4"/>
  <c r="N67" i="4"/>
  <c r="N85" i="4"/>
  <c r="O107" i="4"/>
  <c r="M119" i="4"/>
  <c r="N128" i="4"/>
  <c r="M139" i="4"/>
  <c r="O144" i="4"/>
  <c r="P156" i="4"/>
  <c r="P161" i="4"/>
  <c r="N164" i="4"/>
  <c r="M173" i="4"/>
  <c r="M178" i="4"/>
  <c r="O185" i="4"/>
  <c r="M197" i="4"/>
  <c r="O199" i="4"/>
  <c r="P209" i="4"/>
  <c r="M219" i="4"/>
  <c r="M228" i="4"/>
  <c r="M230" i="4"/>
  <c r="P232" i="4"/>
  <c r="N239" i="4"/>
  <c r="M241" i="4"/>
  <c r="N245" i="4"/>
  <c r="O249" i="4"/>
  <c r="O251" i="4"/>
  <c r="O255" i="4"/>
  <c r="P257" i="4"/>
  <c r="P261" i="4"/>
  <c r="N263" i="4"/>
  <c r="O265" i="4"/>
  <c r="N269" i="4"/>
  <c r="N275" i="4"/>
  <c r="P277" i="4"/>
  <c r="P281" i="4"/>
  <c r="N283" i="4"/>
  <c r="M287" i="4"/>
  <c r="M289" i="4"/>
  <c r="M295" i="4"/>
  <c r="P304" i="4"/>
  <c r="O310" i="4"/>
  <c r="N314" i="4"/>
  <c r="M316" i="4"/>
  <c r="N318" i="4"/>
  <c r="M322" i="4"/>
  <c r="M324" i="4"/>
  <c r="P327" i="4"/>
  <c r="M329" i="4"/>
  <c r="N331" i="4"/>
  <c r="O334" i="4"/>
  <c r="O336" i="4"/>
  <c r="M338" i="4"/>
  <c r="O351" i="4"/>
  <c r="P353" i="4"/>
  <c r="M357" i="4"/>
  <c r="O358" i="4"/>
  <c r="O360" i="4"/>
  <c r="P366" i="4"/>
  <c r="O368" i="4"/>
  <c r="M370" i="4"/>
  <c r="O373" i="4"/>
  <c r="N375" i="4"/>
  <c r="P380" i="4"/>
  <c r="M382" i="4"/>
  <c r="P383" i="4"/>
  <c r="P385" i="4"/>
  <c r="M387" i="4"/>
  <c r="M390" i="4"/>
  <c r="O393" i="4"/>
  <c r="O396" i="4"/>
  <c r="N399" i="4"/>
  <c r="P400" i="4"/>
  <c r="N403" i="4"/>
  <c r="M406" i="4"/>
  <c r="M410" i="4"/>
  <c r="P411" i="4"/>
  <c r="M417" i="4"/>
  <c r="O418" i="4"/>
  <c r="P421" i="4"/>
  <c r="N424" i="4"/>
  <c r="O425" i="4"/>
  <c r="O428" i="4"/>
  <c r="N431" i="4"/>
  <c r="P432" i="4"/>
  <c r="N435" i="4"/>
  <c r="M438" i="4"/>
  <c r="M442" i="4"/>
  <c r="P443" i="4"/>
  <c r="M449" i="4"/>
  <c r="O450" i="4"/>
  <c r="P453" i="4"/>
  <c r="N456" i="4"/>
  <c r="O457" i="4"/>
  <c r="O460" i="4"/>
  <c r="N463" i="4"/>
  <c r="P464" i="4"/>
  <c r="N467" i="4"/>
  <c r="M470" i="4"/>
  <c r="M474" i="4"/>
  <c r="P475" i="4"/>
  <c r="M481" i="4"/>
  <c r="O482" i="4"/>
  <c r="P485" i="4"/>
  <c r="N488" i="4"/>
  <c r="O489" i="4"/>
  <c r="P490" i="4"/>
  <c r="M493" i="4"/>
  <c r="P494" i="4"/>
  <c r="M498" i="4"/>
  <c r="O499" i="4"/>
  <c r="N503" i="4"/>
  <c r="P504" i="4"/>
  <c r="N508" i="4"/>
  <c r="P509" i="4"/>
  <c r="M512" i="4"/>
  <c r="N513" i="4"/>
  <c r="O514" i="4"/>
  <c r="N518" i="4"/>
  <c r="N523" i="4"/>
  <c r="P524" i="4"/>
  <c r="M527" i="4"/>
  <c r="O528" i="4"/>
  <c r="P529" i="4"/>
  <c r="O533" i="4"/>
  <c r="M537" i="4"/>
  <c r="N538" i="4"/>
  <c r="P539" i="4"/>
  <c r="M542" i="4"/>
  <c r="O543" i="4"/>
  <c r="M547" i="4"/>
  <c r="O548" i="4"/>
  <c r="M552" i="4"/>
  <c r="N553" i="4"/>
  <c r="O554" i="4"/>
  <c r="P555" i="4"/>
  <c r="M560" i="4"/>
  <c r="N561" i="4"/>
  <c r="O562" i="4"/>
  <c r="P563" i="4"/>
  <c r="M568" i="4"/>
  <c r="N569" i="4"/>
  <c r="O570" i="4"/>
  <c r="P571" i="4"/>
  <c r="M576" i="4"/>
  <c r="N577" i="4"/>
  <c r="O578" i="4"/>
  <c r="P579" i="4"/>
  <c r="M584" i="4"/>
  <c r="N585" i="4"/>
  <c r="O586" i="4"/>
  <c r="P587" i="4"/>
  <c r="M592" i="4"/>
  <c r="N593" i="4"/>
  <c r="O594" i="4"/>
  <c r="P595" i="4"/>
  <c r="M600" i="4"/>
  <c r="N601" i="4"/>
  <c r="O602" i="4"/>
  <c r="P603" i="4"/>
  <c r="M608" i="4"/>
  <c r="N609" i="4"/>
  <c r="O610" i="4"/>
  <c r="P611" i="4"/>
  <c r="M616" i="4"/>
  <c r="N617" i="4"/>
  <c r="O618" i="4"/>
  <c r="P619" i="4"/>
  <c r="M624" i="4"/>
  <c r="N625" i="4"/>
  <c r="O626" i="4"/>
  <c r="P627" i="4"/>
  <c r="M632" i="4"/>
  <c r="N633" i="4"/>
  <c r="O634" i="4"/>
  <c r="P635" i="4"/>
  <c r="M640" i="4"/>
  <c r="N641" i="4"/>
  <c r="O642" i="4"/>
  <c r="P643" i="4"/>
  <c r="M648" i="4"/>
  <c r="N649" i="4"/>
  <c r="O650" i="4"/>
  <c r="P651" i="4"/>
  <c r="M656" i="4"/>
  <c r="N657" i="4"/>
  <c r="O658" i="4"/>
  <c r="P659" i="4"/>
  <c r="M664" i="4"/>
  <c r="N665" i="4"/>
  <c r="O666" i="4"/>
  <c r="P667" i="4"/>
  <c r="M672" i="4"/>
  <c r="N673" i="4"/>
  <c r="O674" i="4"/>
  <c r="P675" i="4"/>
  <c r="M680" i="4"/>
  <c r="N681" i="4"/>
  <c r="O682" i="4"/>
  <c r="P683" i="4"/>
  <c r="M688" i="4"/>
  <c r="N689" i="4"/>
  <c r="O690" i="4"/>
  <c r="P691" i="4"/>
  <c r="M696" i="4"/>
  <c r="N697" i="4"/>
  <c r="O698" i="4"/>
  <c r="P699" i="4"/>
  <c r="M704" i="4"/>
  <c r="N705" i="4"/>
  <c r="O706" i="4"/>
  <c r="P707" i="4"/>
  <c r="M712" i="4"/>
  <c r="N713" i="4"/>
  <c r="O714" i="4"/>
  <c r="P715" i="4"/>
  <c r="M720" i="4"/>
  <c r="N721" i="4"/>
  <c r="O722" i="4"/>
  <c r="P723" i="4"/>
  <c r="M728" i="4"/>
  <c r="N729" i="4"/>
  <c r="O730" i="4"/>
  <c r="P731" i="4"/>
  <c r="M736" i="4"/>
  <c r="N737" i="4"/>
  <c r="O738" i="4"/>
  <c r="P739" i="4"/>
  <c r="M744" i="4"/>
  <c r="N745" i="4"/>
  <c r="O746" i="4"/>
  <c r="P747" i="4"/>
  <c r="M752" i="4"/>
  <c r="N753" i="4"/>
  <c r="O754" i="4"/>
  <c r="P755" i="4"/>
  <c r="M760" i="4"/>
  <c r="N761" i="4"/>
  <c r="O762" i="4"/>
  <c r="P763" i="4"/>
  <c r="M768" i="4"/>
  <c r="N769" i="4"/>
  <c r="O770" i="4"/>
  <c r="P771" i="4"/>
  <c r="M776" i="4"/>
  <c r="N777" i="4"/>
  <c r="O778" i="4"/>
  <c r="P779" i="4"/>
  <c r="M784" i="4"/>
  <c r="N785" i="4"/>
  <c r="O786" i="4"/>
  <c r="P787" i="4"/>
  <c r="M792" i="4"/>
  <c r="N793" i="4"/>
  <c r="O794" i="4"/>
  <c r="P795" i="4"/>
  <c r="M800" i="4"/>
  <c r="N801" i="4"/>
  <c r="O802" i="4"/>
  <c r="P803" i="4"/>
  <c r="M808" i="4"/>
  <c r="N809" i="4"/>
  <c r="O810" i="4"/>
  <c r="P811" i="4"/>
  <c r="M816" i="4"/>
  <c r="N817" i="4"/>
  <c r="O818" i="4"/>
  <c r="P819" i="4"/>
  <c r="M824" i="4"/>
  <c r="N825" i="4"/>
  <c r="N50" i="4"/>
  <c r="M77" i="4"/>
  <c r="P111" i="4"/>
  <c r="O150" i="4"/>
  <c r="N165" i="4"/>
  <c r="N173" i="4"/>
  <c r="O179" i="4"/>
  <c r="O188" i="4"/>
  <c r="O193" i="4"/>
  <c r="O196" i="4"/>
  <c r="O205" i="4"/>
  <c r="N208" i="4"/>
  <c r="O230" i="4"/>
  <c r="N248" i="4"/>
  <c r="N286" i="4"/>
  <c r="O293" i="4"/>
  <c r="O295" i="4"/>
  <c r="P320" i="4"/>
  <c r="P329" i="4"/>
  <c r="M332" i="4"/>
  <c r="P336" i="4"/>
  <c r="P348" i="4"/>
  <c r="M356" i="4"/>
  <c r="O364" i="4"/>
  <c r="O375" i="4"/>
  <c r="M377" i="4"/>
  <c r="O390" i="4"/>
  <c r="O392" i="4"/>
  <c r="N398" i="4"/>
  <c r="N402" i="4"/>
  <c r="N409" i="4"/>
  <c r="O416" i="4"/>
  <c r="M422" i="4"/>
  <c r="O435" i="4"/>
  <c r="M437" i="4"/>
  <c r="M439" i="4"/>
  <c r="N442" i="4"/>
  <c r="O444" i="4"/>
  <c r="O449" i="4"/>
  <c r="O451" i="4"/>
  <c r="N455" i="4"/>
  <c r="N459" i="4"/>
  <c r="P466" i="4"/>
  <c r="N472" i="4"/>
  <c r="P473" i="4"/>
  <c r="P477" i="4"/>
  <c r="N479" i="4"/>
  <c r="P484" i="4"/>
  <c r="P488" i="4"/>
  <c r="M490" i="4"/>
  <c r="O498" i="4"/>
  <c r="N500" i="4"/>
  <c r="M507" i="4"/>
  <c r="N512" i="4"/>
  <c r="O517" i="4"/>
  <c r="M519" i="4"/>
  <c r="M522" i="4"/>
  <c r="N527" i="4"/>
  <c r="O532" i="4"/>
  <c r="M534" i="4"/>
  <c r="O537" i="4"/>
  <c r="M539" i="4"/>
  <c r="O547" i="4"/>
  <c r="M549" i="4"/>
  <c r="O552" i="4"/>
  <c r="O557" i="4"/>
  <c r="N560" i="4"/>
  <c r="N565" i="4"/>
  <c r="P566" i="4"/>
  <c r="M573" i="4"/>
  <c r="O574" i="4"/>
  <c r="P577" i="4"/>
  <c r="M579" i="4"/>
  <c r="N582" i="4"/>
  <c r="P583" i="4"/>
  <c r="O585" i="4"/>
  <c r="M590" i="4"/>
  <c r="O591" i="4"/>
  <c r="N599" i="4"/>
  <c r="N604" i="4"/>
  <c r="M607" i="4"/>
  <c r="P608" i="4"/>
  <c r="P610" i="4"/>
  <c r="M612" i="4"/>
  <c r="O616" i="4"/>
  <c r="O621" i="4"/>
  <c r="N624" i="4"/>
  <c r="N629" i="4"/>
  <c r="P630" i="4"/>
  <c r="M637" i="4"/>
  <c r="O638" i="4"/>
  <c r="P641" i="4"/>
  <c r="M643" i="4"/>
  <c r="P14" i="4"/>
  <c r="O67" i="4"/>
  <c r="M74" i="4"/>
  <c r="N77" i="4"/>
  <c r="P150" i="4"/>
  <c r="O165" i="4"/>
  <c r="P185" i="4"/>
  <c r="N191" i="4"/>
  <c r="P199" i="4"/>
  <c r="M246" i="4"/>
  <c r="M254" i="4"/>
  <c r="N256" i="4"/>
  <c r="N271" i="4"/>
  <c r="N284" i="4"/>
  <c r="O286" i="4"/>
  <c r="P305" i="4"/>
  <c r="M313" i="4"/>
  <c r="N315" i="4"/>
  <c r="M325" i="4"/>
  <c r="N332" i="4"/>
  <c r="M339" i="4"/>
  <c r="M346" i="4"/>
  <c r="M354" i="4"/>
  <c r="N356" i="4"/>
  <c r="P358" i="4"/>
  <c r="M371" i="4"/>
  <c r="P373" i="4"/>
  <c r="P375" i="4"/>
  <c r="N382" i="4"/>
  <c r="M389" i="4"/>
  <c r="P390" i="4"/>
  <c r="O402" i="4"/>
  <c r="N406" i="4"/>
  <c r="M408" i="4"/>
  <c r="O409" i="4"/>
  <c r="M413" i="4"/>
  <c r="M415" i="4"/>
  <c r="P416" i="4"/>
  <c r="P418" i="4"/>
  <c r="O420" i="4"/>
  <c r="N422" i="4"/>
  <c r="O424" i="4"/>
  <c r="M426" i="4"/>
  <c r="P435" i="4"/>
  <c r="P437" i="4"/>
  <c r="O442" i="4"/>
  <c r="P444" i="4"/>
  <c r="M448" i="4"/>
  <c r="P449" i="4"/>
  <c r="O455" i="4"/>
  <c r="P457" i="4"/>
  <c r="O459" i="4"/>
  <c r="M461" i="4"/>
  <c r="O463" i="4"/>
  <c r="M465" i="4"/>
  <c r="O472" i="4"/>
  <c r="O479" i="4"/>
  <c r="N492" i="4"/>
  <c r="M497" i="4"/>
  <c r="P498" i="4"/>
  <c r="M502" i="4"/>
  <c r="N507" i="4"/>
  <c r="O512" i="4"/>
  <c r="P517" i="4"/>
  <c r="N522" i="4"/>
  <c r="O527" i="4"/>
  <c r="M529" i="4"/>
  <c r="M531" i="4"/>
  <c r="P532" i="4"/>
  <c r="M536" i="4"/>
  <c r="P537" i="4"/>
  <c r="M541" i="4"/>
  <c r="M546" i="4"/>
  <c r="P547" i="4"/>
  <c r="M551" i="4"/>
  <c r="P552" i="4"/>
  <c r="P554" i="4"/>
  <c r="M556" i="4"/>
  <c r="O560" i="4"/>
  <c r="O565" i="4"/>
  <c r="N568" i="4"/>
  <c r="N573" i="4"/>
  <c r="P574" i="4"/>
  <c r="M581" i="4"/>
  <c r="O582" i="4"/>
  <c r="P585" i="4"/>
  <c r="M587" i="4"/>
  <c r="N590" i="4"/>
  <c r="P591" i="4"/>
  <c r="O593" i="4"/>
  <c r="M598" i="4"/>
  <c r="O599" i="4"/>
  <c r="N607" i="4"/>
  <c r="N612" i="4"/>
  <c r="M615" i="4"/>
  <c r="P616" i="4"/>
  <c r="P618" i="4"/>
  <c r="M620" i="4"/>
  <c r="O624" i="4"/>
  <c r="O629" i="4"/>
  <c r="N632" i="4"/>
  <c r="N637" i="4"/>
  <c r="P638" i="4"/>
  <c r="M645" i="4"/>
  <c r="O646" i="4"/>
  <c r="P649" i="4"/>
  <c r="M651" i="4"/>
  <c r="N654" i="4"/>
  <c r="P655" i="4"/>
  <c r="O657" i="4"/>
  <c r="M662" i="4"/>
  <c r="O663" i="4"/>
  <c r="P4" i="4"/>
  <c r="M18" i="4"/>
  <c r="O38" i="4"/>
  <c r="P48" i="4"/>
  <c r="P71" i="4"/>
  <c r="M101" i="4"/>
  <c r="M148" i="4"/>
  <c r="O171" i="4"/>
  <c r="O191" i="4"/>
  <c r="O203" i="4"/>
  <c r="M212" i="4"/>
  <c r="M215" i="4"/>
  <c r="P220" i="4"/>
  <c r="N226" i="4"/>
  <c r="O239" i="4"/>
  <c r="M244" i="4"/>
  <c r="N246" i="4"/>
  <c r="N254" i="4"/>
  <c r="O269" i="4"/>
  <c r="O284" i="4"/>
  <c r="O289" i="4"/>
  <c r="M298" i="4"/>
  <c r="M303" i="4"/>
  <c r="O311" i="4"/>
  <c r="O313" i="4"/>
  <c r="P334" i="4"/>
  <c r="N339" i="4"/>
  <c r="O344" i="4"/>
  <c r="N346" i="4"/>
  <c r="P351" i="4"/>
  <c r="N354" i="4"/>
  <c r="M363" i="4"/>
  <c r="P369" i="4"/>
  <c r="O382" i="4"/>
  <c r="N389" i="4"/>
  <c r="N395" i="4"/>
  <c r="P402" i="4"/>
  <c r="N408" i="4"/>
  <c r="P409" i="4"/>
  <c r="P413" i="4"/>
  <c r="N415" i="4"/>
  <c r="P420" i="4"/>
  <c r="P424" i="4"/>
  <c r="N426" i="4"/>
  <c r="P428" i="4"/>
  <c r="M430" i="4"/>
  <c r="M432" i="4"/>
  <c r="M434" i="4"/>
  <c r="M441" i="4"/>
  <c r="P442" i="4"/>
  <c r="N448" i="4"/>
  <c r="P459" i="4"/>
  <c r="N465" i="4"/>
  <c r="N481" i="4"/>
  <c r="N483" i="4"/>
  <c r="M487" i="4"/>
  <c r="O492" i="4"/>
  <c r="N497" i="4"/>
  <c r="N502" i="4"/>
  <c r="M504" i="4"/>
  <c r="O507" i="4"/>
  <c r="P512" i="4"/>
  <c r="P514" i="4"/>
  <c r="N516" i="4"/>
  <c r="M521" i="4"/>
  <c r="O522" i="4"/>
  <c r="N531" i="4"/>
  <c r="N536" i="4"/>
  <c r="O541" i="4"/>
  <c r="N546" i="4"/>
  <c r="N551" i="4"/>
  <c r="N556" i="4"/>
  <c r="M559" i="4"/>
  <c r="P560" i="4"/>
  <c r="P562" i="4"/>
  <c r="M564" i="4"/>
  <c r="O568" i="4"/>
  <c r="O573" i="4"/>
  <c r="N576" i="4"/>
  <c r="N581" i="4"/>
  <c r="O12" i="4"/>
  <c r="P38" i="4"/>
  <c r="O61" i="4"/>
  <c r="M99" i="4"/>
  <c r="M109" i="4"/>
  <c r="N126" i="4"/>
  <c r="P142" i="4"/>
  <c r="M189" i="4"/>
  <c r="P197" i="4"/>
  <c r="N215" i="4"/>
  <c r="P226" i="4"/>
  <c r="P231" i="4"/>
  <c r="N244" i="4"/>
  <c r="P249" i="4"/>
  <c r="P252" i="4"/>
  <c r="O254" i="4"/>
  <c r="M260" i="4"/>
  <c r="P269" i="4"/>
  <c r="M274" i="4"/>
  <c r="P289" i="4"/>
  <c r="O296" i="4"/>
  <c r="N303" i="4"/>
  <c r="P311" i="4"/>
  <c r="P313" i="4"/>
  <c r="M319" i="4"/>
  <c r="P337" i="4"/>
  <c r="P344" i="4"/>
  <c r="M361" i="4"/>
  <c r="M365" i="4"/>
  <c r="N367" i="4"/>
  <c r="P382" i="4"/>
  <c r="O389" i="4"/>
  <c r="P393" i="4"/>
  <c r="O395" i="4"/>
  <c r="M397" i="4"/>
  <c r="O399" i="4"/>
  <c r="M401" i="4"/>
  <c r="O408" i="4"/>
  <c r="O415" i="4"/>
  <c r="N430" i="4"/>
  <c r="N434" i="4"/>
  <c r="N441" i="4"/>
  <c r="O448" i="4"/>
  <c r="M454" i="4"/>
  <c r="O467" i="4"/>
  <c r="M469" i="4"/>
  <c r="M471" i="4"/>
  <c r="N474" i="4"/>
  <c r="O476" i="4"/>
  <c r="O481" i="4"/>
  <c r="O483" i="4"/>
  <c r="N487" i="4"/>
  <c r="M491" i="4"/>
  <c r="P492" i="4"/>
  <c r="M496" i="4"/>
  <c r="O497" i="4"/>
  <c r="P502" i="4"/>
  <c r="M506" i="4"/>
  <c r="P507" i="4"/>
  <c r="M511" i="4"/>
  <c r="O516" i="4"/>
  <c r="N521" i="4"/>
  <c r="P522" i="4"/>
  <c r="M526" i="4"/>
  <c r="O531" i="4"/>
  <c r="O536" i="4"/>
  <c r="N26" i="4"/>
  <c r="P29" i="4"/>
  <c r="O36" i="4"/>
  <c r="P61" i="4"/>
  <c r="O117" i="4"/>
  <c r="O152" i="4"/>
  <c r="N260" i="4"/>
  <c r="N266" i="4"/>
  <c r="N268" i="4"/>
  <c r="M309" i="4"/>
  <c r="P316" i="4"/>
  <c r="O319" i="4"/>
  <c r="N322" i="4"/>
  <c r="N333" i="4"/>
  <c r="P357" i="4"/>
  <c r="P360" i="4"/>
  <c r="O365" i="4"/>
  <c r="O376" i="4"/>
  <c r="N379" i="4"/>
  <c r="N381" i="4"/>
  <c r="N390" i="4"/>
  <c r="M398" i="4"/>
  <c r="P403" i="4"/>
  <c r="P410" i="4"/>
  <c r="N423" i="4"/>
  <c r="N433" i="4"/>
  <c r="P448" i="4"/>
  <c r="O456" i="4"/>
  <c r="O466" i="4"/>
  <c r="O473" i="4"/>
  <c r="P480" i="4"/>
  <c r="O493" i="4"/>
  <c r="N495" i="4"/>
  <c r="P497" i="4"/>
  <c r="P521" i="4"/>
  <c r="N526" i="4"/>
  <c r="O538" i="4"/>
  <c r="O540" i="4"/>
  <c r="O553" i="4"/>
  <c r="N559" i="4"/>
  <c r="P561" i="4"/>
  <c r="O567" i="4"/>
  <c r="P569" i="4"/>
  <c r="O575" i="4"/>
  <c r="O577" i="4"/>
  <c r="N583" i="4"/>
  <c r="O589" i="4"/>
  <c r="M591" i="4"/>
  <c r="M595" i="4"/>
  <c r="P598" i="4"/>
  <c r="O600" i="4"/>
  <c r="O607" i="4"/>
  <c r="O609" i="4"/>
  <c r="M611" i="4"/>
  <c r="N613" i="4"/>
  <c r="P614" i="4"/>
  <c r="N616" i="4"/>
  <c r="O622" i="4"/>
  <c r="M628" i="4"/>
  <c r="O631" i="4"/>
  <c r="O633" i="4"/>
  <c r="N640" i="4"/>
  <c r="M644" i="4"/>
  <c r="N647" i="4"/>
  <c r="O654" i="4"/>
  <c r="O661" i="4"/>
  <c r="P664" i="4"/>
  <c r="P666" i="4"/>
  <c r="M668" i="4"/>
  <c r="O672" i="4"/>
  <c r="O677" i="4"/>
  <c r="N680" i="4"/>
  <c r="N685" i="4"/>
  <c r="P686" i="4"/>
  <c r="M693" i="4"/>
  <c r="O694" i="4"/>
  <c r="P697" i="4"/>
  <c r="M699" i="4"/>
  <c r="N702" i="4"/>
  <c r="P703" i="4"/>
  <c r="O705" i="4"/>
  <c r="M710" i="4"/>
  <c r="O711" i="4"/>
  <c r="N719" i="4"/>
  <c r="N724" i="4"/>
  <c r="M727" i="4"/>
  <c r="P728" i="4"/>
  <c r="P730" i="4"/>
  <c r="M732" i="4"/>
  <c r="O736" i="4"/>
  <c r="O741" i="4"/>
  <c r="N744" i="4"/>
  <c r="N749" i="4"/>
  <c r="P750" i="4"/>
  <c r="M757" i="4"/>
  <c r="O758" i="4"/>
  <c r="P761" i="4"/>
  <c r="M763" i="4"/>
  <c r="N766" i="4"/>
  <c r="P767" i="4"/>
  <c r="O769" i="4"/>
  <c r="M774" i="4"/>
  <c r="O775" i="4"/>
  <c r="N783" i="4"/>
  <c r="N788" i="4"/>
  <c r="M791" i="4"/>
  <c r="P792" i="4"/>
  <c r="P794" i="4"/>
  <c r="M796" i="4"/>
  <c r="O800" i="4"/>
  <c r="O805" i="4"/>
  <c r="N808" i="4"/>
  <c r="N813" i="4"/>
  <c r="P814" i="4"/>
  <c r="M821" i="4"/>
  <c r="O822" i="4"/>
  <c r="P825" i="4"/>
  <c r="M831" i="4"/>
  <c r="O832" i="4"/>
  <c r="N836" i="4"/>
  <c r="N841" i="4"/>
  <c r="P842" i="4"/>
  <c r="M845" i="4"/>
  <c r="O846" i="4"/>
  <c r="P847" i="4"/>
  <c r="O851" i="4"/>
  <c r="P852" i="4"/>
  <c r="M857" i="4"/>
  <c r="N858" i="4"/>
  <c r="O859" i="4"/>
  <c r="P860" i="4"/>
  <c r="M865" i="4"/>
  <c r="N866" i="4"/>
  <c r="O867" i="4"/>
  <c r="P868" i="4"/>
  <c r="M873" i="4"/>
  <c r="N874" i="4"/>
  <c r="O875" i="4"/>
  <c r="P876" i="4"/>
  <c r="M881" i="4"/>
  <c r="N882" i="4"/>
  <c r="O883" i="4"/>
  <c r="P884" i="4"/>
  <c r="M889" i="4"/>
  <c r="N890" i="4"/>
  <c r="O891" i="4"/>
  <c r="P892" i="4"/>
  <c r="M897" i="4"/>
  <c r="N898" i="4"/>
  <c r="O899" i="4"/>
  <c r="P900" i="4"/>
  <c r="M905" i="4"/>
  <c r="N906" i="4"/>
  <c r="O907" i="4"/>
  <c r="P908" i="4"/>
  <c r="M913" i="4"/>
  <c r="N914" i="4"/>
  <c r="O915" i="4"/>
  <c r="P916" i="4"/>
  <c r="M921" i="4"/>
  <c r="N922" i="4"/>
  <c r="O923" i="4"/>
  <c r="P924" i="4"/>
  <c r="M929" i="4"/>
  <c r="N930" i="4"/>
  <c r="O931" i="4"/>
  <c r="P932" i="4"/>
  <c r="M937" i="4"/>
  <c r="N938" i="4"/>
  <c r="O939" i="4"/>
  <c r="P940" i="4"/>
  <c r="M945" i="4"/>
  <c r="N946" i="4"/>
  <c r="O947" i="4"/>
  <c r="P948" i="4"/>
  <c r="M953" i="4"/>
  <c r="N954" i="4"/>
  <c r="O955" i="4"/>
  <c r="P956" i="4"/>
  <c r="M961" i="4"/>
  <c r="N962" i="4"/>
  <c r="O963" i="4"/>
  <c r="P964" i="4"/>
  <c r="M969" i="4"/>
  <c r="N970" i="4"/>
  <c r="O971" i="4"/>
  <c r="P972" i="4"/>
  <c r="M977" i="4"/>
  <c r="N978" i="4"/>
  <c r="O979" i="4"/>
  <c r="P980" i="4"/>
  <c r="M985" i="4"/>
  <c r="N986" i="4"/>
  <c r="O987" i="4"/>
  <c r="P988" i="4"/>
  <c r="M993" i="4"/>
  <c r="N994" i="4"/>
  <c r="O995" i="4"/>
  <c r="P996" i="4"/>
  <c r="M1001" i="4"/>
  <c r="N1002" i="4"/>
  <c r="O1003" i="4"/>
  <c r="P1004" i="4"/>
  <c r="M1009" i="4"/>
  <c r="N1010" i="4"/>
  <c r="O1011" i="4"/>
  <c r="P1012" i="4"/>
  <c r="M1017" i="4"/>
  <c r="N1018" i="4"/>
  <c r="O1019" i="4"/>
  <c r="P1020" i="4"/>
  <c r="M1025" i="4"/>
  <c r="N1026" i="4"/>
  <c r="O1027" i="4"/>
  <c r="P1028" i="4"/>
  <c r="M1033" i="4"/>
  <c r="N1034" i="4"/>
  <c r="O1035" i="4"/>
  <c r="P1036" i="4"/>
  <c r="M1041" i="4"/>
  <c r="N1042" i="4"/>
  <c r="O1043" i="4"/>
  <c r="P1044" i="4"/>
  <c r="M1049" i="4"/>
  <c r="N1050" i="4"/>
  <c r="O1051" i="4"/>
  <c r="P1052" i="4"/>
  <c r="M1057" i="4"/>
  <c r="N1058" i="4"/>
  <c r="O1059" i="4"/>
  <c r="P1060" i="4"/>
  <c r="M1065" i="4"/>
  <c r="N1066" i="4"/>
  <c r="O1067" i="4"/>
  <c r="P1068" i="4"/>
  <c r="M1073" i="4"/>
  <c r="N1074" i="4"/>
  <c r="O1075" i="4"/>
  <c r="P1076" i="4"/>
  <c r="M1081" i="4"/>
  <c r="N1082" i="4"/>
  <c r="O1083" i="4"/>
  <c r="P1084" i="4"/>
  <c r="M1089" i="4"/>
  <c r="N1090" i="4"/>
  <c r="O1091" i="4"/>
  <c r="P1092" i="4"/>
  <c r="M1097" i="4"/>
  <c r="N1098" i="4"/>
  <c r="O1099" i="4"/>
  <c r="P1100" i="4"/>
  <c r="M1105" i="4"/>
  <c r="N1106" i="4"/>
  <c r="O1107" i="4"/>
  <c r="P1108" i="4"/>
  <c r="M1113" i="4"/>
  <c r="N1114" i="4"/>
  <c r="O1115" i="4"/>
  <c r="P1116" i="4"/>
  <c r="M1121" i="4"/>
  <c r="N1122" i="4"/>
  <c r="O1123" i="4"/>
  <c r="P1124" i="4"/>
  <c r="M1129" i="4"/>
  <c r="N1130" i="4"/>
  <c r="O1131" i="4"/>
  <c r="P1132" i="4"/>
  <c r="M1137" i="4"/>
  <c r="N1138" i="4"/>
  <c r="O1139" i="4"/>
  <c r="P1140" i="4"/>
  <c r="M1145" i="4"/>
  <c r="N1146" i="4"/>
  <c r="P55" i="4"/>
  <c r="N99" i="4"/>
  <c r="P152" i="4"/>
  <c r="O155" i="4"/>
  <c r="N181" i="4"/>
  <c r="N205" i="4"/>
  <c r="O215" i="4"/>
  <c r="O240" i="4"/>
  <c r="O260" i="4"/>
  <c r="P266" i="4"/>
  <c r="O268" i="4"/>
  <c r="N274" i="4"/>
  <c r="M307" i="4"/>
  <c r="O333" i="4"/>
  <c r="M342" i="4"/>
  <c r="P365" i="4"/>
  <c r="P368" i="4"/>
  <c r="O379" i="4"/>
  <c r="M388" i="4"/>
  <c r="N401" i="4"/>
  <c r="M416" i="4"/>
  <c r="O423" i="4"/>
  <c r="O431" i="4"/>
  <c r="N451" i="4"/>
  <c r="P456" i="4"/>
  <c r="M464" i="4"/>
  <c r="P469" i="4"/>
  <c r="P476" i="4"/>
  <c r="O488" i="4"/>
  <c r="P493" i="4"/>
  <c r="M505" i="4"/>
  <c r="M517" i="4"/>
  <c r="P526" i="4"/>
  <c r="P531" i="4"/>
  <c r="P538" i="4"/>
  <c r="M545" i="4"/>
  <c r="O551" i="4"/>
  <c r="P553" i="4"/>
  <c r="O559" i="4"/>
  <c r="N564" i="4"/>
  <c r="M566" i="4"/>
  <c r="P567" i="4"/>
  <c r="P575" i="4"/>
  <c r="O583" i="4"/>
  <c r="N591" i="4"/>
  <c r="P593" i="4"/>
  <c r="M597" i="4"/>
  <c r="P600" i="4"/>
  <c r="P602" i="4"/>
  <c r="M604" i="4"/>
  <c r="P607" i="4"/>
  <c r="P609" i="4"/>
  <c r="O613" i="4"/>
  <c r="M621" i="4"/>
  <c r="P622" i="4"/>
  <c r="P626" i="4"/>
  <c r="N628" i="4"/>
  <c r="M630" i="4"/>
  <c r="P631" i="4"/>
  <c r="P633" i="4"/>
  <c r="M635" i="4"/>
  <c r="O640" i="4"/>
  <c r="P642" i="4"/>
  <c r="N644" i="4"/>
  <c r="O647" i="4"/>
  <c r="M653" i="4"/>
  <c r="P654" i="4"/>
  <c r="N656" i="4"/>
  <c r="M660" i="4"/>
  <c r="M663" i="4"/>
  <c r="N668" i="4"/>
  <c r="M671" i="4"/>
  <c r="P672" i="4"/>
  <c r="P674" i="4"/>
  <c r="M676" i="4"/>
  <c r="O680" i="4"/>
  <c r="O685" i="4"/>
  <c r="N688" i="4"/>
  <c r="N693" i="4"/>
  <c r="P694" i="4"/>
  <c r="M701" i="4"/>
  <c r="O702" i="4"/>
  <c r="P705" i="4"/>
  <c r="M707" i="4"/>
  <c r="N710" i="4"/>
  <c r="P711" i="4"/>
  <c r="O713" i="4"/>
  <c r="M718" i="4"/>
  <c r="O719" i="4"/>
  <c r="N727" i="4"/>
  <c r="N732" i="4"/>
  <c r="M735" i="4"/>
  <c r="P736" i="4"/>
  <c r="P738" i="4"/>
  <c r="M740" i="4"/>
  <c r="O744" i="4"/>
  <c r="O749" i="4"/>
  <c r="N752" i="4"/>
  <c r="N757" i="4"/>
  <c r="P758" i="4"/>
  <c r="M765" i="4"/>
  <c r="O766" i="4"/>
  <c r="P769" i="4"/>
  <c r="M771" i="4"/>
  <c r="N774" i="4"/>
  <c r="P775" i="4"/>
  <c r="O777" i="4"/>
  <c r="M782" i="4"/>
  <c r="O783" i="4"/>
  <c r="N791" i="4"/>
  <c r="N796" i="4"/>
  <c r="M799" i="4"/>
  <c r="P800" i="4"/>
  <c r="P802" i="4"/>
  <c r="M804" i="4"/>
  <c r="O808" i="4"/>
  <c r="O813" i="4"/>
  <c r="N816" i="4"/>
  <c r="N821" i="4"/>
  <c r="P822" i="4"/>
  <c r="M827" i="4"/>
  <c r="M830" i="4"/>
  <c r="N831" i="4"/>
  <c r="P832" i="4"/>
  <c r="M835" i="4"/>
  <c r="P836" i="4"/>
  <c r="M840" i="4"/>
  <c r="O841" i="4"/>
  <c r="N845" i="4"/>
  <c r="P846" i="4"/>
  <c r="N850" i="4"/>
  <c r="P851" i="4"/>
  <c r="M856" i="4"/>
  <c r="N857" i="4"/>
  <c r="O858" i="4"/>
  <c r="P859" i="4"/>
  <c r="M864" i="4"/>
  <c r="N865" i="4"/>
  <c r="O866" i="4"/>
  <c r="P867" i="4"/>
  <c r="M872" i="4"/>
  <c r="N873" i="4"/>
  <c r="O874" i="4"/>
  <c r="P875" i="4"/>
  <c r="M880" i="4"/>
  <c r="N881" i="4"/>
  <c r="O882" i="4"/>
  <c r="P883" i="4"/>
  <c r="M888" i="4"/>
  <c r="N889" i="4"/>
  <c r="O890" i="4"/>
  <c r="P891" i="4"/>
  <c r="M896" i="4"/>
  <c r="N897" i="4"/>
  <c r="O898" i="4"/>
  <c r="P899" i="4"/>
  <c r="M904" i="4"/>
  <c r="N905" i="4"/>
  <c r="O906" i="4"/>
  <c r="P907" i="4"/>
  <c r="M912" i="4"/>
  <c r="N913" i="4"/>
  <c r="O914" i="4"/>
  <c r="P915" i="4"/>
  <c r="M920" i="4"/>
  <c r="N921" i="4"/>
  <c r="O922" i="4"/>
  <c r="P923" i="4"/>
  <c r="M928" i="4"/>
  <c r="N929" i="4"/>
  <c r="O930" i="4"/>
  <c r="P931" i="4"/>
  <c r="M936" i="4"/>
  <c r="N937" i="4"/>
  <c r="O938" i="4"/>
  <c r="P939" i="4"/>
  <c r="M944" i="4"/>
  <c r="N945" i="4"/>
  <c r="O946" i="4"/>
  <c r="P947" i="4"/>
  <c r="M952" i="4"/>
  <c r="N953" i="4"/>
  <c r="O954" i="4"/>
  <c r="P955" i="4"/>
  <c r="M960" i="4"/>
  <c r="N961" i="4"/>
  <c r="O962" i="4"/>
  <c r="P963" i="4"/>
  <c r="M968" i="4"/>
  <c r="N969" i="4"/>
  <c r="O970" i="4"/>
  <c r="P971" i="4"/>
  <c r="M976" i="4"/>
  <c r="N977" i="4"/>
  <c r="O978" i="4"/>
  <c r="P979" i="4"/>
  <c r="M984" i="4"/>
  <c r="N985" i="4"/>
  <c r="O986" i="4"/>
  <c r="P987" i="4"/>
  <c r="M992" i="4"/>
  <c r="N993" i="4"/>
  <c r="O994" i="4"/>
  <c r="P995" i="4"/>
  <c r="M1000" i="4"/>
  <c r="N1001" i="4"/>
  <c r="O1002" i="4"/>
  <c r="P1003" i="4"/>
  <c r="M1008" i="4"/>
  <c r="N1009" i="4"/>
  <c r="O1010" i="4"/>
  <c r="P1011" i="4"/>
  <c r="M1016" i="4"/>
  <c r="N1017" i="4"/>
  <c r="O1018" i="4"/>
  <c r="P1019" i="4"/>
  <c r="M1024" i="4"/>
  <c r="N1025" i="4"/>
  <c r="O1026" i="4"/>
  <c r="P1027" i="4"/>
  <c r="M1032" i="4"/>
  <c r="N1033" i="4"/>
  <c r="O1034" i="4"/>
  <c r="P1035" i="4"/>
  <c r="M1040" i="4"/>
  <c r="N1041" i="4"/>
  <c r="O1042" i="4"/>
  <c r="P1043" i="4"/>
  <c r="M1048" i="4"/>
  <c r="N1049" i="4"/>
  <c r="O1050" i="4"/>
  <c r="P1051" i="4"/>
  <c r="M1056" i="4"/>
  <c r="N1057" i="4"/>
  <c r="O1058" i="4"/>
  <c r="P1059" i="4"/>
  <c r="M1064" i="4"/>
  <c r="N1065" i="4"/>
  <c r="O1066" i="4"/>
  <c r="P1067" i="4"/>
  <c r="M1072" i="4"/>
  <c r="N1073" i="4"/>
  <c r="O1074" i="4"/>
  <c r="P1075" i="4"/>
  <c r="M1080" i="4"/>
  <c r="N1081" i="4"/>
  <c r="O1082" i="4"/>
  <c r="P1083" i="4"/>
  <c r="M1088" i="4"/>
  <c r="N1089" i="4"/>
  <c r="O1090" i="4"/>
  <c r="P1091" i="4"/>
  <c r="M1096" i="4"/>
  <c r="N1097" i="4"/>
  <c r="O1098" i="4"/>
  <c r="P1099" i="4"/>
  <c r="M1104" i="4"/>
  <c r="N1105" i="4"/>
  <c r="O1106" i="4"/>
  <c r="P1107" i="4"/>
  <c r="M1112" i="4"/>
  <c r="P12" i="4"/>
  <c r="O99" i="4"/>
  <c r="M146" i="4"/>
  <c r="O181" i="4"/>
  <c r="N184" i="4"/>
  <c r="N219" i="4"/>
  <c r="O222" i="4"/>
  <c r="M235" i="4"/>
  <c r="P237" i="4"/>
  <c r="P240" i="4"/>
  <c r="P260" i="4"/>
  <c r="N280" i="4"/>
  <c r="O283" i="4"/>
  <c r="M292" i="4"/>
  <c r="N295" i="4"/>
  <c r="O301" i="4"/>
  <c r="N307" i="4"/>
  <c r="M326" i="4"/>
  <c r="P333" i="4"/>
  <c r="N340" i="4"/>
  <c r="M374" i="4"/>
  <c r="N388" i="4"/>
  <c r="P396" i="4"/>
  <c r="N416" i="4"/>
  <c r="O441" i="4"/>
  <c r="N454" i="4"/>
  <c r="M462" i="4"/>
  <c r="M472" i="4"/>
  <c r="M479" i="4"/>
  <c r="M486" i="4"/>
  <c r="N491" i="4"/>
  <c r="N505" i="4"/>
  <c r="M510" i="4"/>
  <c r="M515" i="4"/>
  <c r="M520" i="4"/>
  <c r="P536" i="4"/>
  <c r="N545" i="4"/>
  <c r="N547" i="4"/>
  <c r="P551" i="4"/>
  <c r="M558" i="4"/>
  <c r="P559" i="4"/>
  <c r="N566" i="4"/>
  <c r="M572" i="4"/>
  <c r="M574" i="4"/>
  <c r="M588" i="4"/>
  <c r="N597" i="4"/>
  <c r="M606" i="4"/>
  <c r="M619" i="4"/>
  <c r="N621" i="4"/>
  <c r="P624" i="4"/>
  <c r="N630" i="4"/>
  <c r="O637" i="4"/>
  <c r="M639" i="4"/>
  <c r="P640" i="4"/>
  <c r="M646" i="4"/>
  <c r="P647" i="4"/>
  <c r="O649" i="4"/>
  <c r="N653" i="4"/>
  <c r="O656" i="4"/>
  <c r="P658" i="4"/>
  <c r="N660" i="4"/>
  <c r="N663" i="4"/>
  <c r="N671" i="4"/>
  <c r="N676" i="4"/>
  <c r="M679" i="4"/>
  <c r="P680" i="4"/>
  <c r="P682" i="4"/>
  <c r="M684" i="4"/>
  <c r="O688" i="4"/>
  <c r="O693" i="4"/>
  <c r="N696" i="4"/>
  <c r="N701" i="4"/>
  <c r="P702" i="4"/>
  <c r="M709" i="4"/>
  <c r="O710" i="4"/>
  <c r="P713" i="4"/>
  <c r="M715" i="4"/>
  <c r="N718" i="4"/>
  <c r="P719" i="4"/>
  <c r="O721" i="4"/>
  <c r="M726" i="4"/>
  <c r="O727" i="4"/>
  <c r="N735" i="4"/>
  <c r="N740" i="4"/>
  <c r="M743" i="4"/>
  <c r="P744" i="4"/>
  <c r="P746" i="4"/>
  <c r="M748" i="4"/>
  <c r="O752" i="4"/>
  <c r="O757" i="4"/>
  <c r="N760" i="4"/>
  <c r="N765" i="4"/>
  <c r="P766" i="4"/>
  <c r="M773" i="4"/>
  <c r="O774" i="4"/>
  <c r="P777" i="4"/>
  <c r="M779" i="4"/>
  <c r="N782" i="4"/>
  <c r="P783" i="4"/>
  <c r="O785" i="4"/>
  <c r="M790" i="4"/>
  <c r="O791" i="4"/>
  <c r="N799" i="4"/>
  <c r="N804" i="4"/>
  <c r="M807" i="4"/>
  <c r="P808" i="4"/>
  <c r="P810" i="4"/>
  <c r="M812" i="4"/>
  <c r="O816" i="4"/>
  <c r="O821" i="4"/>
  <c r="N824" i="4"/>
  <c r="P827" i="4"/>
  <c r="N830" i="4"/>
  <c r="O831" i="4"/>
  <c r="O835" i="4"/>
  <c r="M839" i="4"/>
  <c r="N840" i="4"/>
  <c r="P841" i="4"/>
  <c r="M844" i="4"/>
  <c r="O845" i="4"/>
  <c r="M849" i="4"/>
  <c r="O850" i="4"/>
  <c r="M855" i="4"/>
  <c r="N856" i="4"/>
  <c r="O857" i="4"/>
  <c r="P858" i="4"/>
  <c r="M863" i="4"/>
  <c r="N864" i="4"/>
  <c r="O865" i="4"/>
  <c r="P866" i="4"/>
  <c r="M871" i="4"/>
  <c r="N872" i="4"/>
  <c r="O873" i="4"/>
  <c r="P874" i="4"/>
  <c r="M879" i="4"/>
  <c r="N880" i="4"/>
  <c r="O881" i="4"/>
  <c r="P882" i="4"/>
  <c r="M887" i="4"/>
  <c r="N888" i="4"/>
  <c r="O889" i="4"/>
  <c r="P890" i="4"/>
  <c r="M895" i="4"/>
  <c r="N896" i="4"/>
  <c r="O897" i="4"/>
  <c r="P898" i="4"/>
  <c r="M903" i="4"/>
  <c r="N904" i="4"/>
  <c r="O905" i="4"/>
  <c r="P906" i="4"/>
  <c r="M911" i="4"/>
  <c r="N912" i="4"/>
  <c r="O913" i="4"/>
  <c r="P914" i="4"/>
  <c r="M919" i="4"/>
  <c r="N920" i="4"/>
  <c r="O921" i="4"/>
  <c r="P922" i="4"/>
  <c r="M927" i="4"/>
  <c r="N928" i="4"/>
  <c r="O929" i="4"/>
  <c r="P930" i="4"/>
  <c r="M935" i="4"/>
  <c r="N936" i="4"/>
  <c r="O937" i="4"/>
  <c r="P938" i="4"/>
  <c r="M943" i="4"/>
  <c r="N944" i="4"/>
  <c r="O945" i="4"/>
  <c r="P946" i="4"/>
  <c r="M951" i="4"/>
  <c r="N952" i="4"/>
  <c r="O953" i="4"/>
  <c r="P954" i="4"/>
  <c r="M959" i="4"/>
  <c r="N960" i="4"/>
  <c r="O961" i="4"/>
  <c r="P962" i="4"/>
  <c r="M967" i="4"/>
  <c r="N968" i="4"/>
  <c r="O969" i="4"/>
  <c r="P970" i="4"/>
  <c r="M975" i="4"/>
  <c r="N976" i="4"/>
  <c r="O977" i="4"/>
  <c r="P978" i="4"/>
  <c r="M983" i="4"/>
  <c r="N984" i="4"/>
  <c r="O985" i="4"/>
  <c r="P986" i="4"/>
  <c r="M991" i="4"/>
  <c r="N992" i="4"/>
  <c r="O993" i="4"/>
  <c r="P994" i="4"/>
  <c r="M999" i="4"/>
  <c r="N1000" i="4"/>
  <c r="O1001" i="4"/>
  <c r="P1002" i="4"/>
  <c r="M1007" i="4"/>
  <c r="N1008" i="4"/>
  <c r="O1009" i="4"/>
  <c r="P1010" i="4"/>
  <c r="M1015" i="4"/>
  <c r="N1016" i="4"/>
  <c r="O1017" i="4"/>
  <c r="P1018" i="4"/>
  <c r="M1023" i="4"/>
  <c r="N1024" i="4"/>
  <c r="O1025" i="4"/>
  <c r="P1026" i="4"/>
  <c r="M1031" i="4"/>
  <c r="N1032" i="4"/>
  <c r="O1033" i="4"/>
  <c r="P1034" i="4"/>
  <c r="M1039" i="4"/>
  <c r="N1040" i="4"/>
  <c r="O1041" i="4"/>
  <c r="P1042" i="4"/>
  <c r="M1047" i="4"/>
  <c r="N1048" i="4"/>
  <c r="O1049" i="4"/>
  <c r="P1050" i="4"/>
  <c r="M1055" i="4"/>
  <c r="N1056" i="4"/>
  <c r="O1057" i="4"/>
  <c r="P1058" i="4"/>
  <c r="M1063" i="4"/>
  <c r="N1064" i="4"/>
  <c r="O1065" i="4"/>
  <c r="P1066" i="4"/>
  <c r="M1071" i="4"/>
  <c r="N1072" i="4"/>
  <c r="O1073" i="4"/>
  <c r="P1074" i="4"/>
  <c r="M1079" i="4"/>
  <c r="N1080" i="4"/>
  <c r="O1081" i="4"/>
  <c r="P1082" i="4"/>
  <c r="M1087" i="4"/>
  <c r="N1088" i="4"/>
  <c r="O1089" i="4"/>
  <c r="P1090" i="4"/>
  <c r="M1095" i="4"/>
  <c r="N1096" i="4"/>
  <c r="O1097" i="4"/>
  <c r="P1098" i="4"/>
  <c r="M1103" i="4"/>
  <c r="N1104" i="4"/>
  <c r="O1105" i="4"/>
  <c r="P1106" i="4"/>
  <c r="M1111" i="4"/>
  <c r="N1112" i="4"/>
  <c r="O1113" i="4"/>
  <c r="P1114" i="4"/>
  <c r="M1119" i="4"/>
  <c r="N1120" i="4"/>
  <c r="O1121" i="4"/>
  <c r="P1122" i="4"/>
  <c r="M1127" i="4"/>
  <c r="N1128" i="4"/>
  <c r="O1129" i="4"/>
  <c r="P1130" i="4"/>
  <c r="M1135" i="4"/>
  <c r="N1136" i="4"/>
  <c r="O1137" i="4"/>
  <c r="P1138" i="4"/>
  <c r="M1143" i="4"/>
  <c r="N1144" i="4"/>
  <c r="O1145" i="4"/>
  <c r="P1146" i="4"/>
  <c r="O53" i="4"/>
  <c r="N150" i="4"/>
  <c r="N235" i="4"/>
  <c r="P242" i="4"/>
  <c r="P314" i="4"/>
  <c r="P321" i="4"/>
  <c r="P340" i="4"/>
  <c r="N350" i="4"/>
  <c r="N372" i="4"/>
  <c r="M381" i="4"/>
  <c r="M394" i="4"/>
  <c r="P405" i="4"/>
  <c r="O427" i="4"/>
  <c r="M447" i="4"/>
  <c r="P452" i="4"/>
  <c r="O496" i="4"/>
  <c r="P501" i="4"/>
  <c r="N510" i="4"/>
  <c r="P542" i="4"/>
  <c r="N552" i="4"/>
  <c r="M555" i="4"/>
  <c r="N575" i="4"/>
  <c r="M580" i="4"/>
  <c r="P582" i="4"/>
  <c r="P584" i="4"/>
  <c r="N596" i="4"/>
  <c r="M603" i="4"/>
  <c r="O605" i="4"/>
  <c r="O614" i="4"/>
  <c r="M622" i="4"/>
  <c r="N631" i="4"/>
  <c r="M636" i="4"/>
  <c r="N638" i="4"/>
  <c r="N652" i="4"/>
  <c r="O671" i="4"/>
  <c r="P673" i="4"/>
  <c r="O679" i="4"/>
  <c r="N684" i="4"/>
  <c r="M686" i="4"/>
  <c r="P687" i="4"/>
  <c r="P695" i="4"/>
  <c r="M708" i="4"/>
  <c r="N712" i="4"/>
  <c r="P714" i="4"/>
  <c r="P718" i="4"/>
  <c r="P720" i="4"/>
  <c r="O726" i="4"/>
  <c r="O728" i="4"/>
  <c r="N734" i="4"/>
  <c r="O742" i="4"/>
  <c r="P752" i="4"/>
  <c r="O760" i="4"/>
  <c r="P762" i="4"/>
  <c r="N764" i="4"/>
  <c r="O768" i="4"/>
  <c r="N781" i="4"/>
  <c r="M783" i="4"/>
  <c r="P785" i="4"/>
  <c r="N789" i="4"/>
  <c r="O793" i="4"/>
  <c r="M795" i="4"/>
  <c r="N797" i="4"/>
  <c r="M803" i="4"/>
  <c r="O809" i="4"/>
  <c r="N815" i="4"/>
  <c r="O817" i="4"/>
  <c r="M819" i="4"/>
  <c r="N823" i="4"/>
  <c r="M829" i="4"/>
  <c r="O834" i="4"/>
  <c r="M836" i="4"/>
  <c r="O839" i="4"/>
  <c r="M841" i="4"/>
  <c r="O849" i="4"/>
  <c r="M851" i="4"/>
  <c r="M854" i="4"/>
  <c r="P855" i="4"/>
  <c r="P857" i="4"/>
  <c r="M859" i="4"/>
  <c r="O863" i="4"/>
  <c r="O868" i="4"/>
  <c r="N871" i="4"/>
  <c r="N876" i="4"/>
  <c r="P877" i="4"/>
  <c r="M884" i="4"/>
  <c r="O885" i="4"/>
  <c r="P888" i="4"/>
  <c r="M890" i="4"/>
  <c r="N893" i="4"/>
  <c r="P894" i="4"/>
  <c r="O896" i="4"/>
  <c r="M901" i="4"/>
  <c r="O902" i="4"/>
  <c r="N910" i="4"/>
  <c r="N915" i="4"/>
  <c r="M918" i="4"/>
  <c r="P919" i="4"/>
  <c r="P921" i="4"/>
  <c r="M923" i="4"/>
  <c r="O927" i="4"/>
  <c r="O932" i="4"/>
  <c r="N935" i="4"/>
  <c r="N940" i="4"/>
  <c r="P941" i="4"/>
  <c r="M948" i="4"/>
  <c r="O949" i="4"/>
  <c r="P952" i="4"/>
  <c r="M954" i="4"/>
  <c r="N957" i="4"/>
  <c r="P958" i="4"/>
  <c r="O960" i="4"/>
  <c r="M965" i="4"/>
  <c r="O966" i="4"/>
  <c r="N974" i="4"/>
  <c r="N979" i="4"/>
  <c r="M982" i="4"/>
  <c r="P983" i="4"/>
  <c r="P985" i="4"/>
  <c r="M987" i="4"/>
  <c r="O991" i="4"/>
  <c r="O996" i="4"/>
  <c r="N999" i="4"/>
  <c r="N1004" i="4"/>
  <c r="P1005" i="4"/>
  <c r="M1012" i="4"/>
  <c r="O1013" i="4"/>
  <c r="P1016" i="4"/>
  <c r="M1018" i="4"/>
  <c r="N1021" i="4"/>
  <c r="P1022" i="4"/>
  <c r="O1024" i="4"/>
  <c r="M1029" i="4"/>
  <c r="O1030" i="4"/>
  <c r="N1038" i="4"/>
  <c r="N1043" i="4"/>
  <c r="M1046" i="4"/>
  <c r="P1047" i="4"/>
  <c r="P1049" i="4"/>
  <c r="M1051" i="4"/>
  <c r="O1055" i="4"/>
  <c r="O1060" i="4"/>
  <c r="N1063" i="4"/>
  <c r="N1068" i="4"/>
  <c r="P1069" i="4"/>
  <c r="M1076" i="4"/>
  <c r="O1077" i="4"/>
  <c r="P1080" i="4"/>
  <c r="M1082" i="4"/>
  <c r="N1085" i="4"/>
  <c r="P1086" i="4"/>
  <c r="O1088" i="4"/>
  <c r="M1093" i="4"/>
  <c r="O1094" i="4"/>
  <c r="N1102" i="4"/>
  <c r="N1107" i="4"/>
  <c r="M1110" i="4"/>
  <c r="P1111" i="4"/>
  <c r="N1113" i="4"/>
  <c r="M1116" i="4"/>
  <c r="O1117" i="4"/>
  <c r="M1120" i="4"/>
  <c r="M1123" i="4"/>
  <c r="O1124" i="4"/>
  <c r="P1128" i="4"/>
  <c r="P1131" i="4"/>
  <c r="M1134" i="4"/>
  <c r="O1135" i="4"/>
  <c r="O1138" i="4"/>
  <c r="M1141" i="4"/>
  <c r="O1142" i="4"/>
  <c r="N1145" i="4"/>
  <c r="M1149" i="4"/>
  <c r="O1150" i="4"/>
  <c r="P1151" i="4"/>
  <c r="M1156" i="4"/>
  <c r="N1157" i="4"/>
  <c r="O1158" i="4"/>
  <c r="P1159" i="4"/>
  <c r="M1164" i="4"/>
  <c r="N1165" i="4"/>
  <c r="O1166" i="4"/>
  <c r="P1167" i="4"/>
  <c r="M50" i="4"/>
  <c r="M154" i="4"/>
  <c r="O235" i="4"/>
  <c r="O280" i="4"/>
  <c r="P287" i="4"/>
  <c r="N290" i="4"/>
  <c r="O350" i="4"/>
  <c r="N357" i="4"/>
  <c r="O372" i="4"/>
  <c r="N394" i="4"/>
  <c r="M400" i="4"/>
  <c r="O403" i="4"/>
  <c r="N419" i="4"/>
  <c r="P427" i="4"/>
  <c r="M433" i="4"/>
  <c r="P441" i="4"/>
  <c r="N447" i="4"/>
  <c r="N462" i="4"/>
  <c r="M480" i="4"/>
  <c r="P482" i="4"/>
  <c r="P496" i="4"/>
  <c r="P499" i="4"/>
  <c r="O513" i="4"/>
  <c r="O521" i="4"/>
  <c r="N537" i="4"/>
  <c r="N540" i="4"/>
  <c r="M550" i="4"/>
  <c r="M563" i="4"/>
  <c r="P568" i="4"/>
  <c r="N580" i="4"/>
  <c r="N592" i="4"/>
  <c r="P594" i="4"/>
  <c r="O601" i="4"/>
  <c r="N622" i="4"/>
  <c r="M629" i="4"/>
  <c r="N636" i="4"/>
  <c r="N648" i="4"/>
  <c r="P650" i="4"/>
  <c r="P671" i="4"/>
  <c r="M678" i="4"/>
  <c r="P679" i="4"/>
  <c r="N686" i="4"/>
  <c r="M692" i="4"/>
  <c r="M694" i="4"/>
  <c r="N708" i="4"/>
  <c r="P710" i="4"/>
  <c r="O712" i="4"/>
  <c r="P726" i="4"/>
  <c r="O734" i="4"/>
  <c r="N736" i="4"/>
  <c r="M741" i="4"/>
  <c r="P742" i="4"/>
  <c r="M749" i="4"/>
  <c r="P760" i="4"/>
  <c r="P768" i="4"/>
  <c r="N773" i="4"/>
  <c r="M775" i="4"/>
  <c r="O781" i="4"/>
  <c r="O789" i="4"/>
  <c r="P791" i="4"/>
  <c r="P793" i="4"/>
  <c r="O797" i="4"/>
  <c r="O801" i="4"/>
  <c r="N807" i="4"/>
  <c r="P809" i="4"/>
  <c r="O815" i="4"/>
  <c r="P817" i="4"/>
  <c r="O823" i="4"/>
  <c r="O825" i="4"/>
  <c r="N829" i="4"/>
  <c r="M833" i="4"/>
  <c r="P834" i="4"/>
  <c r="M838" i="4"/>
  <c r="P839" i="4"/>
  <c r="M843" i="4"/>
  <c r="M848" i="4"/>
  <c r="P849" i="4"/>
  <c r="N854" i="4"/>
  <c r="N859" i="4"/>
  <c r="M862" i="4"/>
  <c r="P863" i="4"/>
  <c r="P865" i="4"/>
  <c r="M867" i="4"/>
  <c r="O871" i="4"/>
  <c r="O876" i="4"/>
  <c r="N879" i="4"/>
  <c r="N884" i="4"/>
  <c r="P885" i="4"/>
  <c r="M892" i="4"/>
  <c r="O893" i="4"/>
  <c r="P896" i="4"/>
  <c r="M898" i="4"/>
  <c r="N901" i="4"/>
  <c r="P902" i="4"/>
  <c r="O904" i="4"/>
  <c r="M909" i="4"/>
  <c r="O910" i="4"/>
  <c r="N918" i="4"/>
  <c r="N923" i="4"/>
  <c r="M926" i="4"/>
  <c r="P927" i="4"/>
  <c r="P929" i="4"/>
  <c r="M931" i="4"/>
  <c r="O935" i="4"/>
  <c r="O940" i="4"/>
  <c r="N943" i="4"/>
  <c r="N948" i="4"/>
  <c r="P949" i="4"/>
  <c r="M956" i="4"/>
  <c r="O957" i="4"/>
  <c r="P960" i="4"/>
  <c r="M962" i="4"/>
  <c r="N965" i="4"/>
  <c r="P966" i="4"/>
  <c r="O968" i="4"/>
  <c r="M973" i="4"/>
  <c r="O974" i="4"/>
  <c r="N982" i="4"/>
  <c r="N987" i="4"/>
  <c r="M990" i="4"/>
  <c r="P991" i="4"/>
  <c r="P993" i="4"/>
  <c r="M995" i="4"/>
  <c r="O999" i="4"/>
  <c r="O1004" i="4"/>
  <c r="N1007" i="4"/>
  <c r="N1012" i="4"/>
  <c r="P1013" i="4"/>
  <c r="M1020" i="4"/>
  <c r="O1021" i="4"/>
  <c r="P1024" i="4"/>
  <c r="M1026" i="4"/>
  <c r="N1029" i="4"/>
  <c r="P1030" i="4"/>
  <c r="O1032" i="4"/>
  <c r="M1037" i="4"/>
  <c r="O1038" i="4"/>
  <c r="N1046" i="4"/>
  <c r="N1051" i="4"/>
  <c r="M1054" i="4"/>
  <c r="P1055" i="4"/>
  <c r="P1057" i="4"/>
  <c r="M1059" i="4"/>
  <c r="O1063" i="4"/>
  <c r="O1068" i="4"/>
  <c r="N1071" i="4"/>
  <c r="N1076" i="4"/>
  <c r="P1077" i="4"/>
  <c r="M1084" i="4"/>
  <c r="O1085" i="4"/>
  <c r="P1088" i="4"/>
  <c r="M1090" i="4"/>
  <c r="N1093" i="4"/>
  <c r="P1094" i="4"/>
  <c r="O1096" i="4"/>
  <c r="M1101" i="4"/>
  <c r="O1102" i="4"/>
  <c r="N1110" i="4"/>
  <c r="P1113" i="4"/>
  <c r="N1116" i="4"/>
  <c r="P1117" i="4"/>
  <c r="O1120" i="4"/>
  <c r="N1123" i="4"/>
  <c r="N1127" i="4"/>
  <c r="M1130" i="4"/>
  <c r="N1134" i="4"/>
  <c r="P1135" i="4"/>
  <c r="N1141" i="4"/>
  <c r="P1142" i="4"/>
  <c r="P1145" i="4"/>
  <c r="M1148" i="4"/>
  <c r="N1149" i="4"/>
  <c r="P1150" i="4"/>
  <c r="M1155" i="4"/>
  <c r="N1156" i="4"/>
  <c r="O1157" i="4"/>
  <c r="P1158" i="4"/>
  <c r="M1163" i="4"/>
  <c r="N1164" i="4"/>
  <c r="O1165" i="4"/>
  <c r="P1166" i="4"/>
  <c r="M20" i="4"/>
  <c r="M130" i="4"/>
  <c r="N140" i="4"/>
  <c r="M229" i="4"/>
  <c r="M268" i="4"/>
  <c r="M294" i="4"/>
  <c r="O357" i="4"/>
  <c r="P372" i="4"/>
  <c r="N417" i="4"/>
  <c r="O419" i="4"/>
  <c r="P425" i="4"/>
  <c r="M445" i="4"/>
  <c r="O447" i="4"/>
  <c r="P450" i="4"/>
  <c r="M466" i="4"/>
  <c r="O474" i="4"/>
  <c r="M477" i="4"/>
  <c r="N480" i="4"/>
  <c r="O491" i="4"/>
  <c r="O508" i="4"/>
  <c r="P513" i="4"/>
  <c r="P516" i="4"/>
  <c r="N532" i="4"/>
  <c r="M535" i="4"/>
  <c r="O545" i="4"/>
  <c r="N550" i="4"/>
  <c r="N558" i="4"/>
  <c r="O566" i="4"/>
  <c r="P578" i="4"/>
  <c r="O592" i="4"/>
  <c r="M599" i="4"/>
  <c r="P601" i="4"/>
  <c r="N608" i="4"/>
  <c r="M613" i="4"/>
  <c r="O617" i="4"/>
  <c r="N620" i="4"/>
  <c r="P634" i="4"/>
  <c r="O641" i="4"/>
  <c r="N646" i="4"/>
  <c r="O648" i="4"/>
  <c r="M655" i="4"/>
  <c r="P657" i="4"/>
  <c r="N662" i="4"/>
  <c r="N664" i="4"/>
  <c r="M670" i="4"/>
  <c r="N678" i="4"/>
  <c r="O686" i="4"/>
  <c r="P690" i="4"/>
  <c r="N692" i="4"/>
  <c r="N694" i="4"/>
  <c r="M700" i="4"/>
  <c r="M702" i="4"/>
  <c r="N704" i="4"/>
  <c r="P706" i="4"/>
  <c r="P712" i="4"/>
  <c r="M717" i="4"/>
  <c r="M723" i="4"/>
  <c r="M725" i="4"/>
  <c r="M733" i="4"/>
  <c r="P734" i="4"/>
  <c r="N741" i="4"/>
  <c r="M747" i="4"/>
  <c r="M751" i="4"/>
  <c r="M759" i="4"/>
  <c r="M767" i="4"/>
  <c r="O773" i="4"/>
  <c r="N775" i="4"/>
  <c r="O799" i="4"/>
  <c r="P801" i="4"/>
  <c r="O807" i="4"/>
  <c r="N812" i="4"/>
  <c r="M814" i="4"/>
  <c r="P815" i="4"/>
  <c r="P823" i="4"/>
  <c r="O829" i="4"/>
  <c r="P831" i="4"/>
  <c r="N833" i="4"/>
  <c r="N838" i="4"/>
  <c r="O843" i="4"/>
  <c r="N848" i="4"/>
  <c r="M853" i="4"/>
  <c r="O854" i="4"/>
  <c r="N862" i="4"/>
  <c r="N867" i="4"/>
  <c r="M870" i="4"/>
  <c r="P871" i="4"/>
  <c r="P873" i="4"/>
  <c r="M875" i="4"/>
  <c r="O879" i="4"/>
  <c r="O884" i="4"/>
  <c r="N887" i="4"/>
  <c r="N892" i="4"/>
  <c r="P893" i="4"/>
  <c r="M900" i="4"/>
  <c r="O901" i="4"/>
  <c r="P904" i="4"/>
  <c r="M906" i="4"/>
  <c r="N909" i="4"/>
  <c r="P910" i="4"/>
  <c r="O912" i="4"/>
  <c r="M917" i="4"/>
  <c r="O918" i="4"/>
  <c r="N926" i="4"/>
  <c r="N931" i="4"/>
  <c r="M934" i="4"/>
  <c r="P935" i="4"/>
  <c r="P937" i="4"/>
  <c r="M939" i="4"/>
  <c r="O943" i="4"/>
  <c r="O948" i="4"/>
  <c r="N951" i="4"/>
  <c r="N956" i="4"/>
  <c r="P957" i="4"/>
  <c r="M964" i="4"/>
  <c r="O965" i="4"/>
  <c r="P968" i="4"/>
  <c r="M970" i="4"/>
  <c r="N973" i="4"/>
  <c r="P974" i="4"/>
  <c r="O976" i="4"/>
  <c r="M981" i="4"/>
  <c r="O982" i="4"/>
  <c r="N990" i="4"/>
  <c r="N995" i="4"/>
  <c r="M998" i="4"/>
  <c r="P999" i="4"/>
  <c r="P1001" i="4"/>
  <c r="M1003" i="4"/>
  <c r="O1007" i="4"/>
  <c r="O1012" i="4"/>
  <c r="N1015" i="4"/>
  <c r="N1020" i="4"/>
  <c r="P1021" i="4"/>
  <c r="M1028" i="4"/>
  <c r="O1029" i="4"/>
  <c r="P1032" i="4"/>
  <c r="M1034" i="4"/>
  <c r="N1037" i="4"/>
  <c r="P1038" i="4"/>
  <c r="O1040" i="4"/>
  <c r="M1045" i="4"/>
  <c r="O1046" i="4"/>
  <c r="N1054" i="4"/>
  <c r="N1059" i="4"/>
  <c r="M1062" i="4"/>
  <c r="P1063" i="4"/>
  <c r="P1065" i="4"/>
  <c r="M1067" i="4"/>
  <c r="O1071" i="4"/>
  <c r="O1076" i="4"/>
  <c r="N1079" i="4"/>
  <c r="N1084" i="4"/>
  <c r="P1085" i="4"/>
  <c r="M1092" i="4"/>
  <c r="O1093" i="4"/>
  <c r="P1096" i="4"/>
  <c r="M1098" i="4"/>
  <c r="N1101" i="4"/>
  <c r="P1102" i="4"/>
  <c r="O1104" i="4"/>
  <c r="M1109" i="4"/>
  <c r="O1110" i="4"/>
  <c r="M1115" i="4"/>
  <c r="O1116" i="4"/>
  <c r="P1120" i="4"/>
  <c r="P1123" i="4"/>
  <c r="M1126" i="4"/>
  <c r="O1127" i="4"/>
  <c r="O1130" i="4"/>
  <c r="M1133" i="4"/>
  <c r="O1134" i="4"/>
  <c r="N1137" i="4"/>
  <c r="M1140" i="4"/>
  <c r="O1141" i="4"/>
  <c r="M1144" i="4"/>
  <c r="M1147" i="4"/>
  <c r="N1148" i="4"/>
  <c r="O1149" i="4"/>
  <c r="M1154" i="4"/>
  <c r="N1155" i="4"/>
  <c r="O1156" i="4"/>
  <c r="P1157" i="4"/>
  <c r="M1162" i="4"/>
  <c r="N1163" i="4"/>
  <c r="O1164" i="4"/>
  <c r="P1165" i="4"/>
  <c r="M1170" i="4"/>
  <c r="O119" i="4"/>
  <c r="P134" i="4"/>
  <c r="M137" i="4"/>
  <c r="O140" i="4"/>
  <c r="M193" i="4"/>
  <c r="O219" i="4"/>
  <c r="M278" i="4"/>
  <c r="N319" i="4"/>
  <c r="O328" i="4"/>
  <c r="M364" i="4"/>
  <c r="N370" i="4"/>
  <c r="M386" i="4"/>
  <c r="P389" i="4"/>
  <c r="N392" i="4"/>
  <c r="M409" i="4"/>
  <c r="O417" i="4"/>
  <c r="P445" i="4"/>
  <c r="N466" i="4"/>
  <c r="P474" i="4"/>
  <c r="O480" i="4"/>
  <c r="P508" i="4"/>
  <c r="N511" i="4"/>
  <c r="N535" i="4"/>
  <c r="P548" i="4"/>
  <c r="P550" i="4"/>
  <c r="O558" i="4"/>
  <c r="O561" i="4"/>
  <c r="M571" i="4"/>
  <c r="O576" i="4"/>
  <c r="M583" i="4"/>
  <c r="N588" i="4"/>
  <c r="O590" i="4"/>
  <c r="P592" i="4"/>
  <c r="O597" i="4"/>
  <c r="P599" i="4"/>
  <c r="N606" i="4"/>
  <c r="O608" i="4"/>
  <c r="N615" i="4"/>
  <c r="P617" i="4"/>
  <c r="M627" i="4"/>
  <c r="O632" i="4"/>
  <c r="N639" i="4"/>
  <c r="P646" i="4"/>
  <c r="P648" i="4"/>
  <c r="O653" i="4"/>
  <c r="N655" i="4"/>
  <c r="O662" i="4"/>
  <c r="O664" i="4"/>
  <c r="N670" i="4"/>
  <c r="O678" i="4"/>
  <c r="P688" i="4"/>
  <c r="O696" i="4"/>
  <c r="P698" i="4"/>
  <c r="N700" i="4"/>
  <c r="O704" i="4"/>
  <c r="N717" i="4"/>
  <c r="M719" i="4"/>
  <c r="P721" i="4"/>
  <c r="N725" i="4"/>
  <c r="O729" i="4"/>
  <c r="M731" i="4"/>
  <c r="N733" i="4"/>
  <c r="M739" i="4"/>
  <c r="O745" i="4"/>
  <c r="N751" i="4"/>
  <c r="O753" i="4"/>
  <c r="M755" i="4"/>
  <c r="N759" i="4"/>
  <c r="O765" i="4"/>
  <c r="N767" i="4"/>
  <c r="M780" i="4"/>
  <c r="N784" i="4"/>
  <c r="M788" i="4"/>
  <c r="P799" i="4"/>
  <c r="M806" i="4"/>
  <c r="P807" i="4"/>
  <c r="N814" i="4"/>
  <c r="M820" i="4"/>
  <c r="M822" i="4"/>
  <c r="O833" i="4"/>
  <c r="O838" i="4"/>
  <c r="P843" i="4"/>
  <c r="M847" i="4"/>
  <c r="O848" i="4"/>
  <c r="N853" i="4"/>
  <c r="P854" i="4"/>
  <c r="O856" i="4"/>
  <c r="M861" i="4"/>
  <c r="O862" i="4"/>
  <c r="N870" i="4"/>
  <c r="N875" i="4"/>
  <c r="M878" i="4"/>
  <c r="P879" i="4"/>
  <c r="P881" i="4"/>
  <c r="M883" i="4"/>
  <c r="O887" i="4"/>
  <c r="O892" i="4"/>
  <c r="N895" i="4"/>
  <c r="N900" i="4"/>
  <c r="P901" i="4"/>
  <c r="M908" i="4"/>
  <c r="O909" i="4"/>
  <c r="P912" i="4"/>
  <c r="M914" i="4"/>
  <c r="N917" i="4"/>
  <c r="P918" i="4"/>
  <c r="O920" i="4"/>
  <c r="M925" i="4"/>
  <c r="O926" i="4"/>
  <c r="N934" i="4"/>
  <c r="N939" i="4"/>
  <c r="M942" i="4"/>
  <c r="P943" i="4"/>
  <c r="P945" i="4"/>
  <c r="M947" i="4"/>
  <c r="O951" i="4"/>
  <c r="O956" i="4"/>
  <c r="N959" i="4"/>
  <c r="N964" i="4"/>
  <c r="P965" i="4"/>
  <c r="M972" i="4"/>
  <c r="O973" i="4"/>
  <c r="P976" i="4"/>
  <c r="M978" i="4"/>
  <c r="N981" i="4"/>
  <c r="P982" i="4"/>
  <c r="O984" i="4"/>
  <c r="M989" i="4"/>
  <c r="O990" i="4"/>
  <c r="N998" i="4"/>
  <c r="N1003" i="4"/>
  <c r="M1006" i="4"/>
  <c r="P1007" i="4"/>
  <c r="P1009" i="4"/>
  <c r="M1011" i="4"/>
  <c r="O1015" i="4"/>
  <c r="O1020" i="4"/>
  <c r="N1023" i="4"/>
  <c r="N1028" i="4"/>
  <c r="P1029" i="4"/>
  <c r="M1036" i="4"/>
  <c r="O1037" i="4"/>
  <c r="M169" i="4"/>
  <c r="M179" i="4"/>
  <c r="M190" i="4"/>
  <c r="O213" i="4"/>
  <c r="P272" i="4"/>
  <c r="P326" i="4"/>
  <c r="M333" i="4"/>
  <c r="O340" i="4"/>
  <c r="N386" i="4"/>
  <c r="M407" i="4"/>
  <c r="O410" i="4"/>
  <c r="N427" i="4"/>
  <c r="P467" i="4"/>
  <c r="N473" i="4"/>
  <c r="N506" i="4"/>
  <c r="M525" i="4"/>
  <c r="P541" i="4"/>
  <c r="P546" i="4"/>
  <c r="O569" i="4"/>
  <c r="N572" i="4"/>
  <c r="M575" i="4"/>
  <c r="O584" i="4"/>
  <c r="N605" i="4"/>
  <c r="N614" i="4"/>
  <c r="O623" i="4"/>
  <c r="P632" i="4"/>
  <c r="M647" i="4"/>
  <c r="P656" i="4"/>
  <c r="M667" i="4"/>
  <c r="O669" i="4"/>
  <c r="N677" i="4"/>
  <c r="O718" i="4"/>
  <c r="N726" i="4"/>
  <c r="O737" i="4"/>
  <c r="P745" i="4"/>
  <c r="P753" i="4"/>
  <c r="M756" i="4"/>
  <c r="N758" i="4"/>
  <c r="M766" i="4"/>
  <c r="P776" i="4"/>
  <c r="P784" i="4"/>
  <c r="M787" i="4"/>
  <c r="N792" i="4"/>
  <c r="N805" i="4"/>
  <c r="P816" i="4"/>
  <c r="P824" i="4"/>
  <c r="M832" i="4"/>
  <c r="M837" i="4"/>
  <c r="N839" i="4"/>
  <c r="P844" i="4"/>
  <c r="P853" i="4"/>
  <c r="O860" i="4"/>
  <c r="P862" i="4"/>
  <c r="N869" i="4"/>
  <c r="M876" i="4"/>
  <c r="O880" i="4"/>
  <c r="P886" i="4"/>
  <c r="N891" i="4"/>
  <c r="N907" i="4"/>
  <c r="O916" i="4"/>
  <c r="O925" i="4"/>
  <c r="N932" i="4"/>
  <c r="P936" i="4"/>
  <c r="M941" i="4"/>
  <c r="N963" i="4"/>
  <c r="O972" i="4"/>
  <c r="P981" i="4"/>
  <c r="O988" i="4"/>
  <c r="P990" i="4"/>
  <c r="N997" i="4"/>
  <c r="M1004" i="4"/>
  <c r="O1008" i="4"/>
  <c r="P1014" i="4"/>
  <c r="N1019" i="4"/>
  <c r="N1035" i="4"/>
  <c r="P1045" i="4"/>
  <c r="O1053" i="4"/>
  <c r="N1055" i="4"/>
  <c r="M1060" i="4"/>
  <c r="P1061" i="4"/>
  <c r="M1068" i="4"/>
  <c r="P1079" i="4"/>
  <c r="P1087" i="4"/>
  <c r="N1092" i="4"/>
  <c r="M1094" i="4"/>
  <c r="O1100" i="4"/>
  <c r="O1108" i="4"/>
  <c r="P1110" i="4"/>
  <c r="P1112" i="4"/>
  <c r="O1114" i="4"/>
  <c r="N1118" i="4"/>
  <c r="O1125" i="4"/>
  <c r="M1131" i="4"/>
  <c r="P1136" i="4"/>
  <c r="N1140" i="4"/>
  <c r="M1142" i="4"/>
  <c r="P1147" i="4"/>
  <c r="P1149" i="4"/>
  <c r="M1151" i="4"/>
  <c r="O1152" i="4"/>
  <c r="P1155" i="4"/>
  <c r="M1157" i="4"/>
  <c r="N1160" i="4"/>
  <c r="P1161" i="4"/>
  <c r="O1163" i="4"/>
  <c r="M1168" i="4"/>
  <c r="O1169" i="4"/>
  <c r="N176" i="4"/>
  <c r="N179" i="4"/>
  <c r="O262" i="4"/>
  <c r="P301" i="4"/>
  <c r="N324" i="4"/>
  <c r="N365" i="4"/>
  <c r="O434" i="4"/>
  <c r="M440" i="4"/>
  <c r="P460" i="4"/>
  <c r="P481" i="4"/>
  <c r="O484" i="4"/>
  <c r="O487" i="4"/>
  <c r="O503" i="4"/>
  <c r="O506" i="4"/>
  <c r="N520" i="4"/>
  <c r="O523" i="4"/>
  <c r="O525" i="4"/>
  <c r="P528" i="4"/>
  <c r="M544" i="4"/>
  <c r="M557" i="4"/>
  <c r="P590" i="4"/>
  <c r="P623" i="4"/>
  <c r="P662" i="4"/>
  <c r="O665" i="4"/>
  <c r="N672" i="4"/>
  <c r="P704" i="4"/>
  <c r="M716" i="4"/>
  <c r="P729" i="4"/>
  <c r="P737" i="4"/>
  <c r="N743" i="4"/>
  <c r="N756" i="4"/>
  <c r="O761" i="4"/>
  <c r="P774" i="4"/>
  <c r="O782" i="4"/>
  <c r="N790" i="4"/>
  <c r="O792" i="4"/>
  <c r="M811" i="4"/>
  <c r="N822" i="4"/>
  <c r="N832" i="4"/>
  <c r="N837" i="4"/>
  <c r="N842" i="4"/>
  <c r="N849" i="4"/>
  <c r="P856" i="4"/>
  <c r="O869" i="4"/>
  <c r="N878" i="4"/>
  <c r="P880" i="4"/>
  <c r="M885" i="4"/>
  <c r="P889" i="4"/>
  <c r="M894" i="4"/>
  <c r="N903" i="4"/>
  <c r="P905" i="4"/>
  <c r="N919" i="4"/>
  <c r="P925" i="4"/>
  <c r="M930" i="4"/>
  <c r="O934" i="4"/>
  <c r="N941" i="4"/>
  <c r="M950" i="4"/>
  <c r="P961" i="4"/>
  <c r="M966" i="4"/>
  <c r="N975" i="4"/>
  <c r="P977" i="4"/>
  <c r="P984" i="4"/>
  <c r="O997" i="4"/>
  <c r="N1006" i="4"/>
  <c r="P1008" i="4"/>
  <c r="M1013" i="4"/>
  <c r="P1017" i="4"/>
  <c r="M1022" i="4"/>
  <c r="N1031" i="4"/>
  <c r="P1033" i="4"/>
  <c r="M1042" i="4"/>
  <c r="M1044" i="4"/>
  <c r="M1052" i="4"/>
  <c r="P1053" i="4"/>
  <c r="N1060" i="4"/>
  <c r="M1066" i="4"/>
  <c r="M1070" i="4"/>
  <c r="M1078" i="4"/>
  <c r="M1086" i="4"/>
  <c r="O1092" i="4"/>
  <c r="N1094" i="4"/>
  <c r="O1118" i="4"/>
  <c r="M1122" i="4"/>
  <c r="M1124" i="4"/>
  <c r="P1125" i="4"/>
  <c r="P1127" i="4"/>
  <c r="N1129" i="4"/>
  <c r="N1131" i="4"/>
  <c r="O1140" i="4"/>
  <c r="N1142" i="4"/>
  <c r="N1151" i="4"/>
  <c r="P1152" i="4"/>
  <c r="M1159" i="4"/>
  <c r="O1160" i="4"/>
  <c r="P1163" i="4"/>
  <c r="M1165" i="4"/>
  <c r="N1168" i="4"/>
  <c r="P1169" i="4"/>
  <c r="M59" i="4"/>
  <c r="P86" i="4"/>
  <c r="M89" i="4"/>
  <c r="N160" i="4"/>
  <c r="O167" i="4"/>
  <c r="P255" i="4"/>
  <c r="O270" i="4"/>
  <c r="P359" i="4"/>
  <c r="M402" i="4"/>
  <c r="M405" i="4"/>
  <c r="P417" i="4"/>
  <c r="P434" i="4"/>
  <c r="N440" i="4"/>
  <c r="O520" i="4"/>
  <c r="P523" i="4"/>
  <c r="N544" i="4"/>
  <c r="N557" i="4"/>
  <c r="M567" i="4"/>
  <c r="M582" i="4"/>
  <c r="N600" i="4"/>
  <c r="O630" i="4"/>
  <c r="O639" i="4"/>
  <c r="N645" i="4"/>
  <c r="M654" i="4"/>
  <c r="P665" i="4"/>
  <c r="M675" i="4"/>
  <c r="M683" i="4"/>
  <c r="P696" i="4"/>
  <c r="N716" i="4"/>
  <c r="M724" i="4"/>
  <c r="O735" i="4"/>
  <c r="O743" i="4"/>
  <c r="O751" i="4"/>
  <c r="M764" i="4"/>
  <c r="M772" i="4"/>
  <c r="P782" i="4"/>
  <c r="O790" i="4"/>
  <c r="M798" i="4"/>
  <c r="N800" i="4"/>
  <c r="O814" i="4"/>
  <c r="O830" i="4"/>
  <c r="P835" i="4"/>
  <c r="O837" i="4"/>
  <c r="O842" i="4"/>
  <c r="N847" i="4"/>
  <c r="M852" i="4"/>
  <c r="P869" i="4"/>
  <c r="M874" i="4"/>
  <c r="O878" i="4"/>
  <c r="N883" i="4"/>
  <c r="N885" i="4"/>
  <c r="N894" i="4"/>
  <c r="O903" i="4"/>
  <c r="M910" i="4"/>
  <c r="O919" i="4"/>
  <c r="M924" i="4"/>
  <c r="O928" i="4"/>
  <c r="P934" i="4"/>
  <c r="O941" i="4"/>
  <c r="N950" i="4"/>
  <c r="O952" i="4"/>
  <c r="M957" i="4"/>
  <c r="O959" i="4"/>
  <c r="N966" i="4"/>
  <c r="O975" i="4"/>
  <c r="M980" i="4"/>
  <c r="P997" i="4"/>
  <c r="M1002" i="4"/>
  <c r="O1006" i="4"/>
  <c r="N1011" i="4"/>
  <c r="N1013" i="4"/>
  <c r="N1022" i="4"/>
  <c r="O1031" i="4"/>
  <c r="M1038" i="4"/>
  <c r="P1040" i="4"/>
  <c r="N1044" i="4"/>
  <c r="O1048" i="4"/>
  <c r="M1050" i="4"/>
  <c r="N1052" i="4"/>
  <c r="M1058" i="4"/>
  <c r="O1064" i="4"/>
  <c r="N1070" i="4"/>
  <c r="O1072" i="4"/>
  <c r="M1074" i="4"/>
  <c r="N1078" i="4"/>
  <c r="O1084" i="4"/>
  <c r="N1086" i="4"/>
  <c r="M1099" i="4"/>
  <c r="N1103" i="4"/>
  <c r="M1107" i="4"/>
  <c r="P1118" i="4"/>
  <c r="O1122" i="4"/>
  <c r="N1124" i="4"/>
  <c r="P1129" i="4"/>
  <c r="N1133" i="4"/>
  <c r="O1144" i="4"/>
  <c r="M1146" i="4"/>
  <c r="O1151" i="4"/>
  <c r="N1154" i="4"/>
  <c r="N1159" i="4"/>
  <c r="P1160" i="4"/>
  <c r="M1167" i="4"/>
  <c r="O1168" i="4"/>
  <c r="N230" i="4"/>
  <c r="P285" i="4"/>
  <c r="N335" i="4"/>
  <c r="N374" i="4"/>
  <c r="O452" i="4"/>
  <c r="N515" i="4"/>
  <c r="P558" i="4"/>
  <c r="M565" i="4"/>
  <c r="N574" i="4"/>
  <c r="M589" i="4"/>
  <c r="O598" i="4"/>
  <c r="M631" i="4"/>
  <c r="O655" i="4"/>
  <c r="M661" i="4"/>
  <c r="M687" i="4"/>
  <c r="P689" i="4"/>
  <c r="M695" i="4"/>
  <c r="O697" i="4"/>
  <c r="N703" i="4"/>
  <c r="N709" i="4"/>
  <c r="O717" i="4"/>
  <c r="N720" i="4"/>
  <c r="O725" i="4"/>
  <c r="M742" i="4"/>
  <c r="M750" i="4"/>
  <c r="P786" i="4"/>
  <c r="P798" i="4"/>
  <c r="P806" i="4"/>
  <c r="M815" i="4"/>
  <c r="P818" i="4"/>
  <c r="N828" i="4"/>
  <c r="P838" i="4"/>
  <c r="N855" i="4"/>
  <c r="P861" i="4"/>
  <c r="M866" i="4"/>
  <c r="O870" i="4"/>
  <c r="N877" i="4"/>
  <c r="M886" i="4"/>
  <c r="P897" i="4"/>
  <c r="M902" i="4"/>
  <c r="N911" i="4"/>
  <c r="P913" i="4"/>
  <c r="P920" i="4"/>
  <c r="O933" i="4"/>
  <c r="N942" i="4"/>
  <c r="P944" i="4"/>
  <c r="M949" i="4"/>
  <c r="N227" i="4"/>
  <c r="N278" i="4"/>
  <c r="N326" i="4"/>
  <c r="M350" i="4"/>
  <c r="N364" i="4"/>
  <c r="O367" i="4"/>
  <c r="O412" i="4"/>
  <c r="M429" i="4"/>
  <c r="N449" i="4"/>
  <c r="N486" i="4"/>
  <c r="P489" i="4"/>
  <c r="M530" i="4"/>
  <c r="P533" i="4"/>
  <c r="P586" i="4"/>
  <c r="N589" i="4"/>
  <c r="M623" i="4"/>
  <c r="O625" i="4"/>
  <c r="N661" i="4"/>
  <c r="M669" i="4"/>
  <c r="N679" i="4"/>
  <c r="N687" i="4"/>
  <c r="N695" i="4"/>
  <c r="O703" i="4"/>
  <c r="O709" i="4"/>
  <c r="O720" i="4"/>
  <c r="N728" i="4"/>
  <c r="N742" i="4"/>
  <c r="N750" i="4"/>
  <c r="N768" i="4"/>
  <c r="N776" i="4"/>
  <c r="P778" i="4"/>
  <c r="M781" i="4"/>
  <c r="M789" i="4"/>
  <c r="O826" i="4"/>
  <c r="M846" i="4"/>
  <c r="P848" i="4"/>
  <c r="O855" i="4"/>
  <c r="M860" i="4"/>
  <c r="O864" i="4"/>
  <c r="P870" i="4"/>
  <c r="O877" i="4"/>
  <c r="N886" i="4"/>
  <c r="O888" i="4"/>
  <c r="M893" i="4"/>
  <c r="O895" i="4"/>
  <c r="N902" i="4"/>
  <c r="O911" i="4"/>
  <c r="M916" i="4"/>
  <c r="P933" i="4"/>
  <c r="M938" i="4"/>
  <c r="O942" i="4"/>
  <c r="N947" i="4"/>
  <c r="N949" i="4"/>
  <c r="N958" i="4"/>
  <c r="O967" i="4"/>
  <c r="M974" i="4"/>
  <c r="O983" i="4"/>
  <c r="M988" i="4"/>
  <c r="O992" i="4"/>
  <c r="P998" i="4"/>
  <c r="O1005" i="4"/>
  <c r="N1014" i="4"/>
  <c r="O1016" i="4"/>
  <c r="M1021" i="4"/>
  <c r="O1023" i="4"/>
  <c r="N1030" i="4"/>
  <c r="P224" i="4"/>
  <c r="O275" i="4"/>
  <c r="O326" i="4"/>
  <c r="N343" i="4"/>
  <c r="N410" i="4"/>
  <c r="P412" i="4"/>
  <c r="M423" i="4"/>
  <c r="N470" i="4"/>
  <c r="M473" i="4"/>
  <c r="N496" i="4"/>
  <c r="N530" i="4"/>
  <c r="O546" i="4"/>
  <c r="O581" i="4"/>
  <c r="N584" i="4"/>
  <c r="M596" i="4"/>
  <c r="M605" i="4"/>
  <c r="M614" i="4"/>
  <c r="N623" i="4"/>
  <c r="P625" i="4"/>
  <c r="M638" i="4"/>
  <c r="M659" i="4"/>
  <c r="N669" i="4"/>
  <c r="M677" i="4"/>
  <c r="M685" i="4"/>
  <c r="O687" i="4"/>
  <c r="O695" i="4"/>
  <c r="O701" i="4"/>
  <c r="M734" i="4"/>
  <c r="N748" i="4"/>
  <c r="O750" i="4"/>
  <c r="M758" i="4"/>
  <c r="O776" i="4"/>
  <c r="O784" i="4"/>
  <c r="M797" i="4"/>
  <c r="M805" i="4"/>
  <c r="M813" i="4"/>
  <c r="O824" i="4"/>
  <c r="P826" i="4"/>
  <c r="N834" i="4"/>
  <c r="N844" i="4"/>
  <c r="N846" i="4"/>
  <c r="O853" i="4"/>
  <c r="M858" i="4"/>
  <c r="N860" i="4"/>
  <c r="P864" i="4"/>
  <c r="M869" i="4"/>
  <c r="M882" i="4"/>
  <c r="O886" i="4"/>
  <c r="M891" i="4"/>
  <c r="P895" i="4"/>
  <c r="O900" i="4"/>
  <c r="M907" i="4"/>
  <c r="P909" i="4"/>
  <c r="P911" i="4"/>
  <c r="N916" i="4"/>
  <c r="N925" i="4"/>
  <c r="N927" i="4"/>
  <c r="M932" i="4"/>
  <c r="O936" i="4"/>
  <c r="P942" i="4"/>
  <c r="P951" i="4"/>
  <c r="O958" i="4"/>
  <c r="M963" i="4"/>
  <c r="P967" i="4"/>
  <c r="N972" i="4"/>
  <c r="M979" i="4"/>
  <c r="O981" i="4"/>
  <c r="M986" i="4"/>
  <c r="M458" i="4"/>
  <c r="O511" i="4"/>
  <c r="O606" i="4"/>
  <c r="O689" i="4"/>
  <c r="N711" i="4"/>
  <c r="O767" i="4"/>
  <c r="P770" i="4"/>
  <c r="P850" i="4"/>
  <c r="N863" i="4"/>
  <c r="O917" i="4"/>
  <c r="N933" i="4"/>
  <c r="M940" i="4"/>
  <c r="O950" i="4"/>
  <c r="P953" i="4"/>
  <c r="P959" i="4"/>
  <c r="P969" i="4"/>
  <c r="P975" i="4"/>
  <c r="N988" i="4"/>
  <c r="M996" i="4"/>
  <c r="P1025" i="4"/>
  <c r="O1039" i="4"/>
  <c r="O1044" i="4"/>
  <c r="O1054" i="4"/>
  <c r="P1064" i="4"/>
  <c r="O1069" i="4"/>
  <c r="P1081" i="4"/>
  <c r="O1086" i="4"/>
  <c r="M1091" i="4"/>
  <c r="O1101" i="4"/>
  <c r="P1103" i="4"/>
  <c r="N1108" i="4"/>
  <c r="N1115" i="4"/>
  <c r="N1117" i="4"/>
  <c r="P1119" i="4"/>
  <c r="P1126" i="4"/>
  <c r="M1136" i="4"/>
  <c r="M1138" i="4"/>
  <c r="O1147" i="4"/>
  <c r="O1153" i="4"/>
  <c r="O1155" i="4"/>
  <c r="O1161" i="4"/>
  <c r="M455" i="4"/>
  <c r="N458" i="4"/>
  <c r="N542" i="4"/>
  <c r="P606" i="4"/>
  <c r="P722" i="4"/>
  <c r="P743" i="4"/>
  <c r="O840" i="4"/>
  <c r="O847" i="4"/>
  <c r="P887" i="4"/>
  <c r="O894" i="4"/>
  <c r="P917" i="4"/>
  <c r="N924" i="4"/>
  <c r="O944" i="4"/>
  <c r="P950" i="4"/>
  <c r="N996" i="4"/>
  <c r="M1014" i="4"/>
  <c r="O1028" i="4"/>
  <c r="P1031" i="4"/>
  <c r="P1039" i="4"/>
  <c r="O1052" i="4"/>
  <c r="P1054" i="4"/>
  <c r="N1062" i="4"/>
  <c r="M1077" i="4"/>
  <c r="O1079" i="4"/>
  <c r="N1091" i="4"/>
  <c r="N1099" i="4"/>
  <c r="P1101" i="4"/>
  <c r="M1106" i="4"/>
  <c r="P1115" i="4"/>
  <c r="M1132" i="4"/>
  <c r="O1136" i="4"/>
  <c r="N1143" i="4"/>
  <c r="P1153" i="4"/>
  <c r="M1166" i="4"/>
  <c r="N1170" i="4"/>
  <c r="O79" i="4"/>
  <c r="N299" i="4"/>
  <c r="O440" i="4"/>
  <c r="M501" i="4"/>
  <c r="O535" i="4"/>
  <c r="P576" i="4"/>
  <c r="O733" i="4"/>
  <c r="P754" i="4"/>
  <c r="P833" i="4"/>
  <c r="P840" i="4"/>
  <c r="N861" i="4"/>
  <c r="N908" i="4"/>
  <c r="O924" i="4"/>
  <c r="N967" i="4"/>
  <c r="N991" i="4"/>
  <c r="M1005" i="4"/>
  <c r="O1014" i="4"/>
  <c r="P1023" i="4"/>
  <c r="P1037" i="4"/>
  <c r="N1047" i="4"/>
  <c r="O1062" i="4"/>
  <c r="P1072" i="4"/>
  <c r="M1075" i="4"/>
  <c r="N1077" i="4"/>
  <c r="P1089" i="4"/>
  <c r="N1111" i="4"/>
  <c r="M1125" i="4"/>
  <c r="N1132" i="4"/>
  <c r="P1134" i="4"/>
  <c r="O1143" i="4"/>
  <c r="M1150" i="4"/>
  <c r="M1152" i="4"/>
  <c r="N1166" i="4"/>
  <c r="P1168" i="4"/>
  <c r="O1170" i="4"/>
  <c r="M36" i="4"/>
  <c r="O245" i="4"/>
  <c r="O299" i="4"/>
  <c r="N498" i="4"/>
  <c r="O501" i="4"/>
  <c r="P751" i="4"/>
  <c r="P790" i="4"/>
  <c r="M823" i="4"/>
  <c r="P830" i="4"/>
  <c r="O861" i="4"/>
  <c r="M877" i="4"/>
  <c r="O908" i="4"/>
  <c r="M915" i="4"/>
  <c r="O964" i="4"/>
  <c r="P973" i="4"/>
  <c r="N980" i="4"/>
  <c r="N983" i="4"/>
  <c r="N989" i="4"/>
  <c r="M994" i="4"/>
  <c r="N1005" i="4"/>
  <c r="M1035" i="4"/>
  <c r="N1045" i="4"/>
  <c r="O1047" i="4"/>
  <c r="P1062" i="4"/>
  <c r="O1070" i="4"/>
  <c r="N1075" i="4"/>
  <c r="N1087" i="4"/>
  <c r="P1104" i="4"/>
  <c r="N1109" i="4"/>
  <c r="O1111" i="4"/>
  <c r="M1118" i="4"/>
  <c r="N1125" i="4"/>
  <c r="O1132" i="4"/>
  <c r="M1139" i="4"/>
  <c r="P1141" i="4"/>
  <c r="P1143" i="4"/>
  <c r="O1148" i="4"/>
  <c r="N1150" i="4"/>
  <c r="N1152" i="4"/>
  <c r="M1158" i="4"/>
  <c r="M1160" i="4"/>
  <c r="N1162" i="4"/>
  <c r="P1164" i="4"/>
  <c r="P1170" i="4"/>
  <c r="O29" i="4"/>
  <c r="M495" i="4"/>
  <c r="O615" i="4"/>
  <c r="O670" i="4"/>
  <c r="O673" i="4"/>
  <c r="P727" i="4"/>
  <c r="N798" i="4"/>
  <c r="N820" i="4"/>
  <c r="M868" i="4"/>
  <c r="M922" i="4"/>
  <c r="P928" i="4"/>
  <c r="O980" i="4"/>
  <c r="O989" i="4"/>
  <c r="M997" i="4"/>
  <c r="O1000" i="4"/>
  <c r="O1045" i="4"/>
  <c r="M1053" i="4"/>
  <c r="M1061" i="4"/>
  <c r="P1070" i="4"/>
  <c r="O1080" i="4"/>
  <c r="O1087" i="4"/>
  <c r="N1095" i="4"/>
  <c r="P1097" i="4"/>
  <c r="M1100" i="4"/>
  <c r="M1102" i="4"/>
  <c r="O1109" i="4"/>
  <c r="P1137" i="4"/>
  <c r="N1139" i="4"/>
  <c r="O1146" i="4"/>
  <c r="P1148" i="4"/>
  <c r="O1154" i="4"/>
  <c r="P1156" i="4"/>
  <c r="N1158" i="4"/>
  <c r="O1162" i="4"/>
  <c r="P167" i="4"/>
  <c r="N438" i="4"/>
  <c r="P570" i="4"/>
  <c r="P615" i="4"/>
  <c r="O645" i="4"/>
  <c r="M652" i="4"/>
  <c r="P663" i="4"/>
  <c r="P670" i="4"/>
  <c r="M691" i="4"/>
  <c r="O759" i="4"/>
  <c r="N772" i="4"/>
  <c r="O798" i="4"/>
  <c r="N852" i="4"/>
  <c r="N868" i="4"/>
  <c r="M899" i="4"/>
  <c r="M955" i="4"/>
  <c r="M958" i="4"/>
  <c r="M971" i="4"/>
  <c r="P989" i="4"/>
  <c r="P992" i="4"/>
  <c r="P1000" i="4"/>
  <c r="P1015" i="4"/>
  <c r="M1027" i="4"/>
  <c r="M1043" i="4"/>
  <c r="N1053" i="4"/>
  <c r="N1061" i="4"/>
  <c r="P1073" i="4"/>
  <c r="O1078" i="4"/>
  <c r="M1085" i="4"/>
  <c r="O1095" i="4"/>
  <c r="N1100" i="4"/>
  <c r="P1109" i="4"/>
  <c r="M1114" i="4"/>
  <c r="M1128" i="4"/>
  <c r="N1135" i="4"/>
  <c r="P1139" i="4"/>
  <c r="P1154" i="4"/>
  <c r="P1162" i="4"/>
  <c r="N1167" i="4"/>
  <c r="M1169" i="4"/>
  <c r="O164" i="4"/>
  <c r="P395" i="4"/>
  <c r="N567" i="4"/>
  <c r="O681" i="4"/>
  <c r="M703" i="4"/>
  <c r="P759" i="4"/>
  <c r="N780" i="4"/>
  <c r="N806" i="4"/>
  <c r="M828" i="4"/>
  <c r="O852" i="4"/>
  <c r="O872" i="4"/>
  <c r="P878" i="4"/>
  <c r="N899" i="4"/>
  <c r="M946" i="4"/>
  <c r="N955" i="4"/>
  <c r="N971" i="4"/>
  <c r="P1006" i="4"/>
  <c r="N1027" i="4"/>
  <c r="M1030" i="4"/>
  <c r="N1036" i="4"/>
  <c r="P1048" i="4"/>
  <c r="O1056" i="4"/>
  <c r="O1061" i="4"/>
  <c r="M1069" i="4"/>
  <c r="P1078" i="4"/>
  <c r="M1083" i="4"/>
  <c r="P1095" i="4"/>
  <c r="P1105" i="4"/>
  <c r="O1112" i="4"/>
  <c r="N1119" i="4"/>
  <c r="N1121" i="4"/>
  <c r="N1126" i="4"/>
  <c r="O1128" i="4"/>
  <c r="O1133" i="4"/>
  <c r="P1144" i="4"/>
  <c r="M1153" i="4"/>
  <c r="M1161" i="4"/>
  <c r="O1167" i="4"/>
  <c r="N1169" i="4"/>
  <c r="N598" i="4"/>
  <c r="P735" i="4"/>
  <c r="O806" i="4"/>
  <c r="O1159" i="4"/>
  <c r="P681" i="4"/>
  <c r="O998" i="4"/>
  <c r="N1039" i="4"/>
  <c r="P1046" i="4"/>
  <c r="N1083" i="4"/>
  <c r="P678" i="4"/>
  <c r="M1010" i="4"/>
  <c r="O1036" i="4"/>
  <c r="N1069" i="4"/>
  <c r="M1117" i="4"/>
  <c r="N1153" i="4"/>
  <c r="P639" i="4"/>
  <c r="M933" i="4"/>
  <c r="M117" i="4"/>
  <c r="P926" i="4"/>
  <c r="O1022" i="4"/>
  <c r="O1103" i="4"/>
  <c r="P1121" i="4"/>
  <c r="N1147" i="4"/>
  <c r="P903" i="4"/>
  <c r="M1019" i="4"/>
  <c r="N1067" i="4"/>
  <c r="N1161" i="4"/>
  <c r="N3" i="4"/>
  <c r="M1108" i="4"/>
  <c r="O1119" i="4"/>
  <c r="M711" i="4"/>
  <c r="O1126" i="4"/>
  <c r="P1041" i="4"/>
  <c r="T6" i="2" l="1"/>
  <c r="O1171" i="4"/>
  <c r="M1171" i="4"/>
  <c r="P1171" i="4"/>
  <c r="N1171" i="4"/>
  <c r="T8" i="2"/>
  <c r="T12" i="2"/>
  <c r="P2" i="4"/>
  <c r="O2" i="4"/>
  <c r="M2" i="4"/>
  <c r="N2" i="4"/>
  <c r="Q2" i="1" a="1"/>
  <c r="L1445" i="4" l="1"/>
  <c r="L1595" i="4"/>
  <c r="L1610" i="4"/>
  <c r="L1630" i="4"/>
  <c r="L1638" i="4"/>
  <c r="L1674" i="4"/>
  <c r="L1682" i="4"/>
  <c r="L1793" i="4"/>
  <c r="L1867" i="4"/>
  <c r="L1893" i="4"/>
  <c r="L1898" i="4"/>
  <c r="L1901" i="4"/>
  <c r="L1913" i="4"/>
  <c r="L1952" i="4"/>
  <c r="L1964" i="4"/>
  <c r="L1992" i="4"/>
  <c r="L2005" i="4"/>
  <c r="L2017" i="4"/>
  <c r="L2040" i="4"/>
  <c r="L2052" i="4"/>
  <c r="L2061" i="4"/>
  <c r="L2087" i="4"/>
  <c r="L2096" i="4"/>
  <c r="L2122" i="4"/>
  <c r="L2131" i="4"/>
  <c r="L2169" i="4"/>
  <c r="L2178" i="4"/>
  <c r="L2195" i="4"/>
  <c r="L2241" i="4"/>
  <c r="L2263" i="4"/>
  <c r="L2273" i="4"/>
  <c r="L2285" i="4"/>
  <c r="L2290" i="4"/>
  <c r="L1871" i="4"/>
  <c r="L1922" i="4"/>
  <c r="L1933" i="4"/>
  <c r="L2023" i="4"/>
  <c r="L2058" i="4"/>
  <c r="L2067" i="4"/>
  <c r="L2093" i="4"/>
  <c r="L2114" i="4"/>
  <c r="L2149" i="4"/>
  <c r="L2261" i="4"/>
  <c r="L2283" i="4"/>
  <c r="L2288" i="4"/>
  <c r="L2300" i="4"/>
  <c r="L2325" i="4"/>
  <c r="L2029" i="4"/>
  <c r="L2111" i="4"/>
  <c r="L2167" i="4"/>
  <c r="L2193" i="4"/>
  <c r="L2242" i="4"/>
  <c r="L2319" i="4"/>
  <c r="L2191" i="4"/>
  <c r="L2281" i="4"/>
  <c r="L2291" i="4"/>
  <c r="L2336" i="4"/>
  <c r="L1804" i="4"/>
  <c r="L1825" i="4"/>
  <c r="L2027" i="4"/>
  <c r="L2083" i="4"/>
  <c r="L2179" i="4"/>
  <c r="L2274" i="4"/>
  <c r="L2284" i="4"/>
  <c r="L2296" i="4"/>
  <c r="L2332" i="4"/>
  <c r="L1995" i="4"/>
  <c r="L2113" i="4"/>
  <c r="L2157" i="4"/>
  <c r="L2200" i="4"/>
  <c r="L2268" i="4"/>
  <c r="L2295" i="4"/>
  <c r="L2307" i="4"/>
  <c r="L2312" i="4"/>
  <c r="L1660" i="4"/>
  <c r="L2049" i="4"/>
  <c r="L2105" i="4"/>
  <c r="L2205" i="4"/>
  <c r="L2217" i="4"/>
  <c r="L2244" i="4"/>
  <c r="L1986" i="4"/>
  <c r="L2232" i="4"/>
  <c r="L1835" i="4"/>
  <c r="L2018" i="4"/>
  <c r="L2211" i="4"/>
  <c r="L1250" i="4"/>
  <c r="L1269" i="4"/>
  <c r="L1357" i="4"/>
  <c r="L1416" i="4"/>
  <c r="L1505" i="4"/>
  <c r="L1538" i="4"/>
  <c r="L1652" i="4"/>
  <c r="L1718" i="4"/>
  <c r="L1724" i="4"/>
  <c r="L1818" i="4"/>
  <c r="L1844" i="4"/>
  <c r="L1876" i="4"/>
  <c r="L1937" i="4"/>
  <c r="L2032" i="4"/>
  <c r="L2140" i="4"/>
  <c r="L2175" i="4"/>
  <c r="L2183" i="4"/>
  <c r="L2227" i="4"/>
  <c r="L2239" i="4"/>
  <c r="L2266" i="4"/>
  <c r="L2323" i="4"/>
  <c r="L2327" i="4"/>
  <c r="L1973" i="4"/>
  <c r="L1996" i="4"/>
  <c r="L2041" i="4"/>
  <c r="L2050" i="4"/>
  <c r="L2076" i="4"/>
  <c r="L2146" i="4"/>
  <c r="L2155" i="4"/>
  <c r="L2188" i="4"/>
  <c r="L2210" i="4"/>
  <c r="L2220" i="4"/>
  <c r="L2237" i="4"/>
  <c r="L2264" i="4"/>
  <c r="L2305" i="4"/>
  <c r="L2315" i="4"/>
  <c r="L2138" i="4"/>
  <c r="L2147" i="4"/>
  <c r="L2173" i="4"/>
  <c r="L2186" i="4"/>
  <c r="L2213" i="4"/>
  <c r="L2225" i="4"/>
  <c r="L2235" i="4"/>
  <c r="L2303" i="4"/>
  <c r="L1170" i="4"/>
  <c r="L1873" i="4"/>
  <c r="L1980" i="4"/>
  <c r="L2074" i="4"/>
  <c r="L2144" i="4"/>
  <c r="L2189" i="4"/>
  <c r="L2252" i="4"/>
  <c r="L2301" i="4"/>
  <c r="L1212" i="4"/>
  <c r="L1290" i="4"/>
  <c r="L1327" i="4"/>
  <c r="L1446" i="4"/>
  <c r="L1559" i="4"/>
  <c r="L1584" i="4"/>
  <c r="L1590" i="4"/>
  <c r="L1704" i="4"/>
  <c r="L1746" i="4"/>
  <c r="L1768" i="4"/>
  <c r="L1829" i="4"/>
  <c r="L1906" i="4"/>
  <c r="L1957" i="4"/>
  <c r="L1961" i="4"/>
  <c r="L1999" i="4"/>
  <c r="L2085" i="4"/>
  <c r="L2120" i="4"/>
  <c r="L2215" i="4"/>
  <c r="L2259" i="4"/>
  <c r="L2317" i="4"/>
  <c r="L2321" i="4"/>
  <c r="L2129" i="4"/>
  <c r="L2164" i="4"/>
  <c r="L2065" i="4"/>
  <c r="L2109" i="4"/>
  <c r="L2135" i="4"/>
  <c r="L2156" i="4"/>
  <c r="L2184" i="4"/>
  <c r="L2257" i="4"/>
  <c r="L2279" i="4"/>
  <c r="L2306" i="4"/>
  <c r="L1296" i="4"/>
  <c r="L1312" i="4"/>
  <c r="L1405" i="4"/>
  <c r="L1452" i="4"/>
  <c r="L1482" i="4"/>
  <c r="L1492" i="4"/>
  <c r="L1550" i="4"/>
  <c r="L1606" i="4"/>
  <c r="L1612" i="4"/>
  <c r="L1620" i="4"/>
  <c r="L1641" i="4"/>
  <c r="L1655" i="4"/>
  <c r="L1705" i="4"/>
  <c r="L1802" i="4"/>
  <c r="L1809" i="4"/>
  <c r="L1845" i="4"/>
  <c r="L1859" i="4"/>
  <c r="L1864" i="4"/>
  <c r="L1890" i="4"/>
  <c r="L1895" i="4"/>
  <c r="L1915" i="4"/>
  <c r="L1930" i="4"/>
  <c r="L1976" i="4"/>
  <c r="L2003" i="4"/>
  <c r="L2012" i="4"/>
  <c r="L2021" i="4"/>
  <c r="L2047" i="4"/>
  <c r="L2056" i="4"/>
  <c r="L2082" i="4"/>
  <c r="L2091" i="4"/>
  <c r="L2103" i="4"/>
  <c r="L2208" i="4"/>
  <c r="L2247" i="4"/>
  <c r="L2269" i="4"/>
  <c r="L2308" i="4"/>
  <c r="L1831" i="4"/>
  <c r="L1851" i="4"/>
  <c r="L1868" i="4"/>
  <c r="L1882" i="4"/>
  <c r="L1900" i="4"/>
  <c r="L1911" i="4"/>
  <c r="L1939" i="4"/>
  <c r="L1962" i="4"/>
  <c r="L2039" i="4"/>
  <c r="L2100" i="4"/>
  <c r="L2328" i="4"/>
  <c r="L1349" i="4"/>
  <c r="L1408" i="4"/>
  <c r="L1553" i="4"/>
  <c r="L1569" i="4"/>
  <c r="L1656" i="4"/>
  <c r="L1691" i="4"/>
  <c r="L1727" i="4"/>
  <c r="L1735" i="4"/>
  <c r="L1755" i="4"/>
  <c r="L1856" i="4"/>
  <c r="L1887" i="4"/>
  <c r="L1954" i="4"/>
  <c r="L1977" i="4"/>
  <c r="L2330" i="4"/>
  <c r="L1523" i="4"/>
  <c r="L1543" i="4"/>
  <c r="L1599" i="4"/>
  <c r="L1607" i="4"/>
  <c r="L1771" i="4"/>
  <c r="L1777" i="4"/>
  <c r="L1815" i="4"/>
  <c r="L1836" i="4"/>
  <c r="L1847" i="4"/>
  <c r="L1860" i="4"/>
  <c r="L1865" i="4"/>
  <c r="L1912" i="4"/>
  <c r="L1920" i="4"/>
  <c r="L1923" i="4"/>
  <c r="L1935" i="4"/>
  <c r="L1984" i="4"/>
  <c r="L1994" i="4"/>
  <c r="L1997" i="4"/>
  <c r="L2010" i="4"/>
  <c r="L2019" i="4"/>
  <c r="L2036" i="4"/>
  <c r="L2045" i="4"/>
  <c r="L2071" i="4"/>
  <c r="L2080" i="4"/>
  <c r="L2092" i="4"/>
  <c r="L2115" i="4"/>
  <c r="L2127" i="4"/>
  <c r="L2136" i="4"/>
  <c r="L2153" i="4"/>
  <c r="L2162" i="4"/>
  <c r="L2171" i="4"/>
  <c r="L2194" i="4"/>
  <c r="L2216" i="4"/>
  <c r="L2228" i="4"/>
  <c r="L2233" i="4"/>
  <c r="L2250" i="4"/>
  <c r="L2255" i="4"/>
  <c r="L2272" i="4"/>
  <c r="L2277" i="4"/>
  <c r="L2289" i="4"/>
  <c r="L2299" i="4"/>
  <c r="L2311" i="4"/>
  <c r="L2322" i="4"/>
  <c r="L2324" i="4"/>
  <c r="L2125" i="4"/>
  <c r="L2008" i="4"/>
  <c r="L1853" i="4"/>
  <c r="L1812" i="4"/>
  <c r="L1758" i="4"/>
  <c r="L1588" i="4"/>
  <c r="L1515" i="4"/>
  <c r="L1261" i="4"/>
  <c r="L1185" i="4"/>
  <c r="L1249" i="4"/>
  <c r="L1282" i="4"/>
  <c r="L1237" i="4"/>
  <c r="L1287" i="4"/>
  <c r="L1319" i="4"/>
  <c r="L1371" i="4"/>
  <c r="L1435" i="4"/>
  <c r="L1203" i="4"/>
  <c r="L1420" i="4"/>
  <c r="L1464" i="4"/>
  <c r="L1517" i="4"/>
  <c r="L1581" i="4"/>
  <c r="L1645" i="4"/>
  <c r="L1709" i="4"/>
  <c r="L1773" i="4"/>
  <c r="L1440" i="4"/>
  <c r="L1518" i="4"/>
  <c r="L1562" i="4"/>
  <c r="L1635" i="4"/>
  <c r="L1679" i="4"/>
  <c r="L1752" i="4"/>
  <c r="L1846" i="4"/>
  <c r="L1910" i="4"/>
  <c r="L1974" i="4"/>
  <c r="L2038" i="4"/>
  <c r="L2102" i="4"/>
  <c r="L2166" i="4"/>
  <c r="L2230" i="4"/>
  <c r="L2294" i="4"/>
  <c r="L1318" i="4"/>
  <c r="L1386" i="4"/>
  <c r="L1436" i="4"/>
  <c r="L1500" i="4"/>
  <c r="L1186" i="4"/>
  <c r="L1503" i="4"/>
  <c r="L1577" i="4"/>
  <c r="L1627" i="4"/>
  <c r="L1694" i="4"/>
  <c r="L1744" i="4"/>
  <c r="L1808" i="4"/>
  <c r="L1881" i="4"/>
  <c r="L1925" i="4"/>
  <c r="L1190" i="4"/>
  <c r="L1248" i="4"/>
  <c r="L1376" i="4"/>
  <c r="L1506" i="4"/>
  <c r="L1596" i="4"/>
  <c r="L1663" i="4"/>
  <c r="L1713" i="4"/>
  <c r="L1780" i="4"/>
  <c r="L1810" i="4"/>
  <c r="L1927" i="4"/>
  <c r="L1971" i="4"/>
  <c r="L1383" i="4"/>
  <c r="L1343" i="4"/>
  <c r="L1490" i="4"/>
  <c r="L1516" i="4"/>
  <c r="L1264" i="4"/>
  <c r="L1430" i="4"/>
  <c r="L1576" i="4"/>
  <c r="L1639" i="4"/>
  <c r="L1728" i="4"/>
  <c r="L1750" i="4"/>
  <c r="L1794" i="4"/>
  <c r="L1891" i="4"/>
  <c r="L1931" i="4"/>
  <c r="L1236" i="4"/>
  <c r="L1917" i="4"/>
  <c r="L1848" i="4"/>
  <c r="L1245" i="4"/>
  <c r="L1225" i="4"/>
  <c r="L1289" i="4"/>
  <c r="L1196" i="4"/>
  <c r="L1240" i="4"/>
  <c r="L1189" i="4"/>
  <c r="L1239" i="4"/>
  <c r="L1306" i="4"/>
  <c r="L1347" i="4"/>
  <c r="L1411" i="4"/>
  <c r="L1475" i="4"/>
  <c r="L1301" i="4"/>
  <c r="L1334" i="4"/>
  <c r="L1378" i="4"/>
  <c r="L1493" i="4"/>
  <c r="L1557" i="4"/>
  <c r="L1621" i="4"/>
  <c r="L1685" i="4"/>
  <c r="L1749" i="4"/>
  <c r="L1173" i="4"/>
  <c r="L1325" i="4"/>
  <c r="L1392" i="4"/>
  <c r="L1593" i="4"/>
  <c r="L1710" i="4"/>
  <c r="L1754" i="4"/>
  <c r="L1822" i="4"/>
  <c r="L1886" i="4"/>
  <c r="L1950" i="4"/>
  <c r="L2014" i="4"/>
  <c r="L2078" i="4"/>
  <c r="L2142" i="4"/>
  <c r="L2206" i="4"/>
  <c r="L2270" i="4"/>
  <c r="L2334" i="4"/>
  <c r="L1338" i="4"/>
  <c r="L1388" i="4"/>
  <c r="L1438" i="4"/>
  <c r="L1455" i="4"/>
  <c r="L1531" i="4"/>
  <c r="L1219" i="4"/>
  <c r="L1277" i="4"/>
  <c r="L1486" i="4"/>
  <c r="L1579" i="4"/>
  <c r="L1696" i="4"/>
  <c r="L1839" i="4"/>
  <c r="L1883" i="4"/>
  <c r="L1956" i="4"/>
  <c r="L2000" i="4"/>
  <c r="L2025" i="4"/>
  <c r="L2001" i="4"/>
  <c r="L1975" i="4"/>
  <c r="L1842" i="4"/>
  <c r="L1800" i="4"/>
  <c r="L1368" i="4"/>
  <c r="L1222" i="4"/>
  <c r="L1201" i="4"/>
  <c r="L1265" i="4"/>
  <c r="L1198" i="4"/>
  <c r="L1271" i="4"/>
  <c r="L1314" i="4"/>
  <c r="L1191" i="4"/>
  <c r="L1308" i="4"/>
  <c r="L1387" i="4"/>
  <c r="L1451" i="4"/>
  <c r="L1208" i="4"/>
  <c r="L1227" i="4"/>
  <c r="L1336" i="4"/>
  <c r="L1409" i="4"/>
  <c r="L1453" i="4"/>
  <c r="L1533" i="4"/>
  <c r="L1597" i="4"/>
  <c r="L1661" i="4"/>
  <c r="L1725" i="4"/>
  <c r="L1176" i="4"/>
  <c r="L1199" i="4"/>
  <c r="L1221" i="4"/>
  <c r="L1344" i="4"/>
  <c r="L1394" i="4"/>
  <c r="L1461" i="4"/>
  <c r="L1507" i="4"/>
  <c r="L1551" i="4"/>
  <c r="L1624" i="4"/>
  <c r="L1668" i="4"/>
  <c r="L1785" i="4"/>
  <c r="L1798" i="4"/>
  <c r="L1862" i="4"/>
  <c r="L1926" i="4"/>
  <c r="L1990" i="4"/>
  <c r="L2054" i="4"/>
  <c r="L2118" i="4"/>
  <c r="L2182" i="4"/>
  <c r="L2246" i="4"/>
  <c r="L2310" i="4"/>
  <c r="L1194" i="4"/>
  <c r="L1303" i="4"/>
  <c r="L1323" i="4"/>
  <c r="L1340" i="4"/>
  <c r="L1390" i="4"/>
  <c r="L1457" i="4"/>
  <c r="L1489" i="4"/>
  <c r="L1508" i="4"/>
  <c r="L1648" i="4"/>
  <c r="L1797" i="4"/>
  <c r="L1914" i="4"/>
  <c r="L2224" i="4"/>
  <c r="L2116" i="4"/>
  <c r="L2069" i="4"/>
  <c r="L1940" i="4"/>
  <c r="L1737" i="4"/>
  <c r="L1177" i="4"/>
  <c r="L1241" i="4"/>
  <c r="L1305" i="4"/>
  <c r="L1229" i="4"/>
  <c r="L1363" i="4"/>
  <c r="L1427" i="4"/>
  <c r="L1367" i="4"/>
  <c r="L1509" i="4"/>
  <c r="L1573" i="4"/>
  <c r="L1637" i="4"/>
  <c r="L1701" i="4"/>
  <c r="L1765" i="4"/>
  <c r="L1202" i="4"/>
  <c r="L1346" i="4"/>
  <c r="L1396" i="4"/>
  <c r="L1413" i="4"/>
  <c r="L1463" i="4"/>
  <c r="L1582" i="4"/>
  <c r="L1626" i="4"/>
  <c r="L1699" i="4"/>
  <c r="L1743" i="4"/>
  <c r="L1838" i="4"/>
  <c r="L1902" i="4"/>
  <c r="L1966" i="4"/>
  <c r="L2030" i="4"/>
  <c r="L2094" i="4"/>
  <c r="L2158" i="4"/>
  <c r="L2222" i="4"/>
  <c r="L2286" i="4"/>
  <c r="L1284" i="4"/>
  <c r="L1342" i="4"/>
  <c r="L1520" i="4"/>
  <c r="L1197" i="4"/>
  <c r="L1255" i="4"/>
  <c r="L1359" i="4"/>
  <c r="L1381" i="4"/>
  <c r="L1426" i="4"/>
  <c r="L1448" i="4"/>
  <c r="L1491" i="4"/>
  <c r="L1530" i="4"/>
  <c r="L1828" i="4"/>
  <c r="L1872" i="4"/>
  <c r="L2335" i="4"/>
  <c r="L2280" i="4"/>
  <c r="L2202" i="4"/>
  <c r="L2160" i="4"/>
  <c r="L2043" i="4"/>
  <c r="L1180" i="4"/>
  <c r="L1217" i="4"/>
  <c r="L1281" i="4"/>
  <c r="L1187" i="4"/>
  <c r="L1260" i="4"/>
  <c r="L1304" i="4"/>
  <c r="L1339" i="4"/>
  <c r="L1403" i="4"/>
  <c r="L1467" i="4"/>
  <c r="L1270" i="4"/>
  <c r="L1398" i="4"/>
  <c r="L1442" i="4"/>
  <c r="L1485" i="4"/>
  <c r="L1549" i="4"/>
  <c r="L1613" i="4"/>
  <c r="L1677" i="4"/>
  <c r="L1741" i="4"/>
  <c r="L1292" i="4"/>
  <c r="L1313" i="4"/>
  <c r="L1348" i="4"/>
  <c r="L1415" i="4"/>
  <c r="L1465" i="4"/>
  <c r="L1496" i="4"/>
  <c r="L1540" i="4"/>
  <c r="L1657" i="4"/>
  <c r="L1774" i="4"/>
  <c r="L1814" i="4"/>
  <c r="L1878" i="4"/>
  <c r="L1942" i="4"/>
  <c r="L2006" i="4"/>
  <c r="L2070" i="4"/>
  <c r="L2134" i="4"/>
  <c r="L2198" i="4"/>
  <c r="L2262" i="4"/>
  <c r="L2326" i="4"/>
  <c r="L1243" i="4"/>
  <c r="L1522" i="4"/>
  <c r="L1230" i="4"/>
  <c r="L1288" i="4"/>
  <c r="L1316" i="4"/>
  <c r="L1406" i="4"/>
  <c r="L1513" i="4"/>
  <c r="L1602" i="4"/>
  <c r="L1719" i="4"/>
  <c r="L1786" i="4"/>
  <c r="L1903" i="4"/>
  <c r="L1947" i="4"/>
  <c r="L1174" i="4"/>
  <c r="L1263" i="4"/>
  <c r="L1788" i="4"/>
  <c r="L1832" i="4"/>
  <c r="L1905" i="4"/>
  <c r="L1949" i="4"/>
  <c r="L1268" i="4"/>
  <c r="L1307" i="4"/>
  <c r="L1428" i="4"/>
  <c r="L1512" i="4"/>
  <c r="L1328" i="4"/>
  <c r="L1447" i="4"/>
  <c r="L1477" i="4"/>
  <c r="L1321" i="4"/>
  <c r="L1497" i="4"/>
  <c r="L1184" i="4"/>
  <c r="L1488" i="4"/>
  <c r="L1528" i="4"/>
  <c r="L1583" i="4"/>
  <c r="L1628" i="4"/>
  <c r="L1650" i="4"/>
  <c r="L1739" i="4"/>
  <c r="L1247" i="4"/>
  <c r="L1310" i="4"/>
  <c r="L1360" i="4"/>
  <c r="L1499" i="4"/>
  <c r="L1634" i="4"/>
  <c r="L1502" i="4"/>
  <c r="L1631" i="4"/>
  <c r="L1666" i="4"/>
  <c r="L1880" i="4"/>
  <c r="L2011" i="4"/>
  <c r="L2084" i="4"/>
  <c r="L2333" i="4"/>
  <c r="L2316" i="4"/>
  <c r="L2297" i="4"/>
  <c r="L2258" i="4"/>
  <c r="L2219" i="4"/>
  <c r="L2180" i="4"/>
  <c r="L1932" i="4"/>
  <c r="L1723" i="4"/>
  <c r="L1193" i="4"/>
  <c r="L1257" i="4"/>
  <c r="L1218" i="4"/>
  <c r="L1262" i="4"/>
  <c r="L1214" i="4"/>
  <c r="L1379" i="4"/>
  <c r="L1443" i="4"/>
  <c r="L1215" i="4"/>
  <c r="L1234" i="4"/>
  <c r="L1356" i="4"/>
  <c r="L1400" i="4"/>
  <c r="L1473" i="4"/>
  <c r="L1525" i="4"/>
  <c r="L1589" i="4"/>
  <c r="L1653" i="4"/>
  <c r="L1717" i="4"/>
  <c r="L1781" i="4"/>
  <c r="L1350" i="4"/>
  <c r="L1417" i="4"/>
  <c r="L1498" i="4"/>
  <c r="L1571" i="4"/>
  <c r="L1615" i="4"/>
  <c r="L1688" i="4"/>
  <c r="L1732" i="4"/>
  <c r="L1790" i="4"/>
  <c r="L1854" i="4"/>
  <c r="L1918" i="4"/>
  <c r="L1982" i="4"/>
  <c r="L2046" i="4"/>
  <c r="L2110" i="4"/>
  <c r="L2174" i="4"/>
  <c r="L2238" i="4"/>
  <c r="L2302" i="4"/>
  <c r="L1224" i="4"/>
  <c r="L1246" i="4"/>
  <c r="L1311" i="4"/>
  <c r="L1204" i="4"/>
  <c r="L1291" i="4"/>
  <c r="L1476" i="4"/>
  <c r="L1535" i="4"/>
  <c r="L1554" i="4"/>
  <c r="L1671" i="4"/>
  <c r="L1738" i="4"/>
  <c r="L1817" i="4"/>
  <c r="L1861" i="4"/>
  <c r="L1978" i="4"/>
  <c r="L2314" i="4"/>
  <c r="L2236" i="4"/>
  <c r="L2197" i="4"/>
  <c r="L2177" i="4"/>
  <c r="L2060" i="4"/>
  <c r="L1988" i="4"/>
  <c r="L1928" i="4"/>
  <c r="L1772" i="4"/>
  <c r="L1537" i="4"/>
  <c r="L1233" i="4"/>
  <c r="L1297" i="4"/>
  <c r="L1293" i="4"/>
  <c r="L1216" i="4"/>
  <c r="L1283" i="4"/>
  <c r="L1355" i="4"/>
  <c r="L1419" i="4"/>
  <c r="L1178" i="4"/>
  <c r="L1275" i="4"/>
  <c r="L1294" i="4"/>
  <c r="L1431" i="4"/>
  <c r="L1501" i="4"/>
  <c r="L1565" i="4"/>
  <c r="L1629" i="4"/>
  <c r="L1693" i="4"/>
  <c r="L1757" i="4"/>
  <c r="L1188" i="4"/>
  <c r="L1210" i="4"/>
  <c r="L1232" i="4"/>
  <c r="L1254" i="4"/>
  <c r="L1369" i="4"/>
  <c r="L1529" i="4"/>
  <c r="L1646" i="4"/>
  <c r="L1690" i="4"/>
  <c r="L1763" i="4"/>
  <c r="L1830" i="4"/>
  <c r="L1894" i="4"/>
  <c r="L1958" i="4"/>
  <c r="L2022" i="4"/>
  <c r="L2086" i="4"/>
  <c r="L2150" i="4"/>
  <c r="L2214" i="4"/>
  <c r="L2278" i="4"/>
  <c r="L1365" i="4"/>
  <c r="L1432" i="4"/>
  <c r="L1511" i="4"/>
  <c r="L1266" i="4"/>
  <c r="L1556" i="4"/>
  <c r="L1623" i="4"/>
  <c r="L1673" i="4"/>
  <c r="L1740" i="4"/>
  <c r="L1819" i="4"/>
  <c r="L1892" i="4"/>
  <c r="L1936" i="4"/>
  <c r="L1182" i="4"/>
  <c r="L2292" i="4"/>
  <c r="L2151" i="4"/>
  <c r="L2104" i="4"/>
  <c r="L2081" i="4"/>
  <c r="L2034" i="4"/>
  <c r="L1766" i="4"/>
  <c r="L1172" i="4"/>
  <c r="L1209" i="4"/>
  <c r="L1273" i="4"/>
  <c r="L1207" i="4"/>
  <c r="L1251" i="4"/>
  <c r="L1322" i="4"/>
  <c r="L1235" i="4"/>
  <c r="L1285" i="4"/>
  <c r="L1317" i="4"/>
  <c r="L1331" i="4"/>
  <c r="L1395" i="4"/>
  <c r="L1459" i="4"/>
  <c r="L1181" i="4"/>
  <c r="L1258" i="4"/>
  <c r="L1345" i="4"/>
  <c r="L1389" i="4"/>
  <c r="L1462" i="4"/>
  <c r="L1541" i="4"/>
  <c r="L1605" i="4"/>
  <c r="L1669" i="4"/>
  <c r="L1733" i="4"/>
  <c r="L1213" i="4"/>
  <c r="L1300" i="4"/>
  <c r="L1320" i="4"/>
  <c r="L1487" i="4"/>
  <c r="L1560" i="4"/>
  <c r="L1604" i="4"/>
  <c r="L1721" i="4"/>
  <c r="L1806" i="4"/>
  <c r="L1870" i="4"/>
  <c r="L1934" i="4"/>
  <c r="L1998" i="4"/>
  <c r="L2062" i="4"/>
  <c r="L2126" i="4"/>
  <c r="L2190" i="4"/>
  <c r="L2254" i="4"/>
  <c r="L2318" i="4"/>
  <c r="L1295" i="4"/>
  <c r="L1384" i="4"/>
  <c r="L1434" i="4"/>
  <c r="L1542" i="4"/>
  <c r="L1299" i="4"/>
  <c r="L1370" i="4"/>
  <c r="L1437" i="4"/>
  <c r="L1481" i="4"/>
  <c r="L1558" i="4"/>
  <c r="L1575" i="4"/>
  <c r="L1625" i="4"/>
  <c r="L1675" i="4"/>
  <c r="L1692" i="4"/>
  <c r="L1742" i="4"/>
  <c r="L1850" i="4"/>
  <c r="L1967" i="4"/>
  <c r="L1351" i="4"/>
  <c r="L1373" i="4"/>
  <c r="L1484" i="4"/>
  <c r="L1594" i="4"/>
  <c r="L1644" i="4"/>
  <c r="L1711" i="4"/>
  <c r="L1761" i="4"/>
  <c r="L1778" i="4"/>
  <c r="L1852" i="4"/>
  <c r="L1896" i="4"/>
  <c r="L1969" i="4"/>
  <c r="L1205" i="4"/>
  <c r="L1380" i="4"/>
  <c r="L1226" i="4"/>
  <c r="L1259" i="4"/>
  <c r="L1547" i="4"/>
  <c r="L1619" i="4"/>
  <c r="L1784" i="4"/>
  <c r="L1960" i="4"/>
  <c r="L1450" i="4"/>
  <c r="L1480" i="4"/>
  <c r="L1324" i="4"/>
  <c r="L1421" i="4"/>
  <c r="L1274" i="4"/>
  <c r="L1407" i="4"/>
  <c r="L1570" i="4"/>
  <c r="L1686" i="4"/>
  <c r="L1708" i="4"/>
  <c r="L1753" i="4"/>
  <c r="L1775" i="4"/>
  <c r="L1796" i="4"/>
  <c r="L1256" i="4"/>
  <c r="L1364" i="4"/>
  <c r="L1460" i="4"/>
  <c r="L1622" i="4"/>
  <c r="L1816" i="4"/>
  <c r="L1353" i="4"/>
  <c r="L1592" i="4"/>
  <c r="L1614" i="4"/>
  <c r="L1684" i="4"/>
  <c r="L1706" i="4"/>
  <c r="L1751" i="4"/>
  <c r="L1833" i="4"/>
  <c r="L1609" i="4"/>
  <c r="L1760" i="4"/>
  <c r="L1823" i="4"/>
  <c r="L1849" i="4"/>
  <c r="L1899" i="4"/>
  <c r="L2042" i="4"/>
  <c r="L2117" i="4"/>
  <c r="L2234" i="4"/>
  <c r="L1702" i="4"/>
  <c r="L1807" i="4"/>
  <c r="L1858" i="4"/>
  <c r="L1921" i="4"/>
  <c r="L2055" i="4"/>
  <c r="L2099" i="4"/>
  <c r="L2172" i="4"/>
  <c r="L1231" i="4"/>
  <c r="L1404" i="4"/>
  <c r="L1654" i="4"/>
  <c r="L1726" i="4"/>
  <c r="L1824" i="4"/>
  <c r="L2079" i="4"/>
  <c r="L2123" i="4"/>
  <c r="L2196" i="4"/>
  <c r="L2240" i="4"/>
  <c r="L2313" i="4"/>
  <c r="L2226" i="4"/>
  <c r="L2072" i="4"/>
  <c r="L1944" i="4"/>
  <c r="L1687" i="4"/>
  <c r="L1945" i="4"/>
  <c r="L1195" i="4"/>
  <c r="L1391" i="4"/>
  <c r="L1454" i="4"/>
  <c r="L1332" i="4"/>
  <c r="L1458" i="4"/>
  <c r="L1279" i="4"/>
  <c r="L1471" i="4"/>
  <c r="L1514" i="4"/>
  <c r="L1678" i="4"/>
  <c r="L1700" i="4"/>
  <c r="L1857" i="4"/>
  <c r="L1366" i="4"/>
  <c r="L1510" i="4"/>
  <c r="L1544" i="4"/>
  <c r="L1664" i="4"/>
  <c r="L1731" i="4"/>
  <c r="L1776" i="4"/>
  <c r="L1382" i="4"/>
  <c r="L1729" i="4"/>
  <c r="L2073" i="4"/>
  <c r="L2148" i="4"/>
  <c r="L2192" i="4"/>
  <c r="L2265" i="4"/>
  <c r="L2309" i="4"/>
  <c r="L1179" i="4"/>
  <c r="L1280" i="4"/>
  <c r="L1943" i="4"/>
  <c r="L2013" i="4"/>
  <c r="L2130" i="4"/>
  <c r="L1414" i="4"/>
  <c r="L1587" i="4"/>
  <c r="L1730" i="4"/>
  <c r="L1875" i="4"/>
  <c r="L1897" i="4"/>
  <c r="L2037" i="4"/>
  <c r="L2154" i="4"/>
  <c r="L2271" i="4"/>
  <c r="L2243" i="4"/>
  <c r="L2204" i="4"/>
  <c r="L1908" i="4"/>
  <c r="L1837" i="4"/>
  <c r="L1563" i="4"/>
  <c r="L1401" i="4"/>
  <c r="L1423" i="4"/>
  <c r="L1468" i="4"/>
  <c r="L1552" i="4"/>
  <c r="L1715" i="4"/>
  <c r="L1821" i="4"/>
  <c r="L1916" i="4"/>
  <c r="L1200" i="4"/>
  <c r="L1220" i="4"/>
  <c r="L1399" i="4"/>
  <c r="L1526" i="4"/>
  <c r="L1474" i="4"/>
  <c r="L1329" i="4"/>
  <c r="L1375" i="4"/>
  <c r="L1424" i="4"/>
  <c r="L1647" i="4"/>
  <c r="L1714" i="4"/>
  <c r="L1801" i="4"/>
  <c r="L1377" i="4"/>
  <c r="L1472" i="4"/>
  <c r="L1580" i="4"/>
  <c r="L1756" i="4"/>
  <c r="L1879" i="4"/>
  <c r="L1548" i="4"/>
  <c r="L1574" i="4"/>
  <c r="L1698" i="4"/>
  <c r="L1877" i="4"/>
  <c r="L1904" i="4"/>
  <c r="L2031" i="4"/>
  <c r="L2075" i="4"/>
  <c r="L2106" i="4"/>
  <c r="L2223" i="4"/>
  <c r="L2267" i="4"/>
  <c r="L1192" i="4"/>
  <c r="L1374" i="4"/>
  <c r="L1712" i="4"/>
  <c r="L1747" i="4"/>
  <c r="L1965" i="4"/>
  <c r="L2044" i="4"/>
  <c r="L2088" i="4"/>
  <c r="L2161" i="4"/>
  <c r="L1919" i="4"/>
  <c r="L2068" i="4"/>
  <c r="L2112" i="4"/>
  <c r="L2185" i="4"/>
  <c r="L2229" i="4"/>
  <c r="L2221" i="4"/>
  <c r="L2089" i="4"/>
  <c r="L1456" i="4"/>
  <c r="L1333" i="4"/>
  <c r="L1183" i="4"/>
  <c r="L1642" i="4"/>
  <c r="L1734" i="4"/>
  <c r="L1885" i="4"/>
  <c r="L1361" i="4"/>
  <c r="L1519" i="4"/>
  <c r="L1545" i="4"/>
  <c r="L1568" i="4"/>
  <c r="L1302" i="4"/>
  <c r="L1466" i="4"/>
  <c r="L1358" i="4"/>
  <c r="L1418" i="4"/>
  <c r="L1672" i="4"/>
  <c r="L1478" i="4"/>
  <c r="L1524" i="4"/>
  <c r="L1608" i="4"/>
  <c r="L1633" i="4"/>
  <c r="L1425" i="4"/>
  <c r="L1670" i="4"/>
  <c r="L1326" i="4"/>
  <c r="L1662" i="4"/>
  <c r="L2137" i="4"/>
  <c r="L2181" i="4"/>
  <c r="L2298" i="4"/>
  <c r="L1572" i="4"/>
  <c r="L1680" i="4"/>
  <c r="L1716" i="4"/>
  <c r="L1866" i="4"/>
  <c r="L1948" i="4"/>
  <c r="L2119" i="4"/>
  <c r="L2163" i="4"/>
  <c r="L1267" i="4"/>
  <c r="L1433" i="4"/>
  <c r="L1632" i="4"/>
  <c r="L1834" i="4"/>
  <c r="L1941" i="4"/>
  <c r="L1979" i="4"/>
  <c r="L2026" i="4"/>
  <c r="L2143" i="4"/>
  <c r="L2187" i="4"/>
  <c r="L2260" i="4"/>
  <c r="L2304" i="4"/>
  <c r="L2199" i="4"/>
  <c r="L2133" i="4"/>
  <c r="L2063" i="4"/>
  <c r="L2016" i="4"/>
  <c r="L1826" i="4"/>
  <c r="L1722" i="4"/>
  <c r="L1444" i="4"/>
  <c r="L1665" i="4"/>
  <c r="L1736" i="4"/>
  <c r="L1841" i="4"/>
  <c r="L1253" i="4"/>
  <c r="L1335" i="4"/>
  <c r="L1402" i="4"/>
  <c r="L1469" i="4"/>
  <c r="L1532" i="4"/>
  <c r="L1211" i="4"/>
  <c r="L1223" i="4"/>
  <c r="L1527" i="4"/>
  <c r="L1586" i="4"/>
  <c r="L1697" i="4"/>
  <c r="L1764" i="4"/>
  <c r="L1286" i="4"/>
  <c r="L1341" i="4"/>
  <c r="L1561" i="4"/>
  <c r="L1611" i="4"/>
  <c r="L1884" i="4"/>
  <c r="L1330" i="4"/>
  <c r="L1555" i="4"/>
  <c r="L1603" i="4"/>
  <c r="L1695" i="4"/>
  <c r="L1762" i="4"/>
  <c r="L1242" i="4"/>
  <c r="L1707" i="4"/>
  <c r="L1909" i="4"/>
  <c r="L2020" i="4"/>
  <c r="L2064" i="4"/>
  <c r="L2095" i="4"/>
  <c r="L2139" i="4"/>
  <c r="L2212" i="4"/>
  <c r="L2256" i="4"/>
  <c r="L2329" i="4"/>
  <c r="L1393" i="4"/>
  <c r="L1649" i="4"/>
  <c r="L1820" i="4"/>
  <c r="L1869" i="4"/>
  <c r="L1970" i="4"/>
  <c r="L1987" i="4"/>
  <c r="L2033" i="4"/>
  <c r="L2077" i="4"/>
  <c r="L1441" i="4"/>
  <c r="L1601" i="4"/>
  <c r="L1779" i="4"/>
  <c r="L1924" i="4"/>
  <c r="L1963" i="4"/>
  <c r="L1981" i="4"/>
  <c r="L2057" i="4"/>
  <c r="L2101" i="4"/>
  <c r="L2218" i="4"/>
  <c r="L2275" i="4"/>
  <c r="L2107" i="4"/>
  <c r="L1959" i="4"/>
  <c r="L1989" i="4"/>
  <c r="L1667" i="4"/>
  <c r="L1843" i="4"/>
  <c r="L1874" i="4"/>
  <c r="L1907" i="4"/>
  <c r="L1938" i="4"/>
  <c r="L1439" i="4"/>
  <c r="L1410" i="4"/>
  <c r="L1175" i="4"/>
  <c r="L1298" i="4"/>
  <c r="L1494" i="4"/>
  <c r="L1536" i="4"/>
  <c r="L1564" i="4"/>
  <c r="L1689" i="4"/>
  <c r="L1720" i="4"/>
  <c r="L1787" i="4"/>
  <c r="L1495" i="4"/>
  <c r="L1676" i="4"/>
  <c r="L1813" i="4"/>
  <c r="L1888" i="4"/>
  <c r="L1972" i="4"/>
  <c r="L2170" i="4"/>
  <c r="L2287" i="4"/>
  <c r="L2331" i="4"/>
  <c r="L1228" i="4"/>
  <c r="L1539" i="4"/>
  <c r="L1618" i="4"/>
  <c r="L1795" i="4"/>
  <c r="L1953" i="4"/>
  <c r="L2035" i="4"/>
  <c r="L2108" i="4"/>
  <c r="L2152" i="4"/>
  <c r="L1521" i="4"/>
  <c r="L1748" i="4"/>
  <c r="L1783" i="4"/>
  <c r="L1840" i="4"/>
  <c r="L1946" i="4"/>
  <c r="L1983" i="4"/>
  <c r="L2015" i="4"/>
  <c r="L2059" i="4"/>
  <c r="L2132" i="4"/>
  <c r="L2176" i="4"/>
  <c r="L2249" i="4"/>
  <c r="L2293" i="4"/>
  <c r="L2253" i="4"/>
  <c r="L1955" i="4"/>
  <c r="L1651" i="4"/>
  <c r="L1252" i="4"/>
  <c r="L1362" i="4"/>
  <c r="L1412" i="4"/>
  <c r="L1479" i="4"/>
  <c r="L1598" i="4"/>
  <c r="L1372" i="4"/>
  <c r="L1278" i="4"/>
  <c r="L1315" i="4"/>
  <c r="L1354" i="4"/>
  <c r="L1429" i="4"/>
  <c r="L1352" i="4"/>
  <c r="L1591" i="4"/>
  <c r="L1636" i="4"/>
  <c r="L1658" i="4"/>
  <c r="L1703" i="4"/>
  <c r="L1791" i="4"/>
  <c r="L1767" i="4"/>
  <c r="L1789" i="4"/>
  <c r="L1811" i="4"/>
  <c r="L1889" i="4"/>
  <c r="L1640" i="4"/>
  <c r="L1991" i="4"/>
  <c r="L2053" i="4"/>
  <c r="L2128" i="4"/>
  <c r="L2201" i="4"/>
  <c r="L2245" i="4"/>
  <c r="L1337" i="4"/>
  <c r="L1546" i="4"/>
  <c r="L1827" i="4"/>
  <c r="L2066" i="4"/>
  <c r="L1385" i="4"/>
  <c r="L1929" i="4"/>
  <c r="L1968" i="4"/>
  <c r="L1985" i="4"/>
  <c r="L2002" i="4"/>
  <c r="L2090" i="4"/>
  <c r="L2207" i="4"/>
  <c r="L2251" i="4"/>
  <c r="L2231" i="4"/>
  <c r="L2124" i="4"/>
  <c r="L2007" i="4"/>
  <c r="L1643" i="4"/>
  <c r="L1585" i="4"/>
  <c r="L1397" i="4"/>
  <c r="L1600" i="4"/>
  <c r="L1617" i="4"/>
  <c r="L1759" i="4"/>
  <c r="L1782" i="4"/>
  <c r="L1799" i="4"/>
  <c r="L1863" i="4"/>
  <c r="L1272" i="4"/>
  <c r="L1206" i="4"/>
  <c r="L1244" i="4"/>
  <c r="L1483" i="4"/>
  <c r="L1504" i="4"/>
  <c r="L1567" i="4"/>
  <c r="L1616" i="4"/>
  <c r="L1683" i="4"/>
  <c r="L1309" i="4"/>
  <c r="L1745" i="4"/>
  <c r="L1770" i="4"/>
  <c r="L1449" i="4"/>
  <c r="L1659" i="4"/>
  <c r="L1681" i="4"/>
  <c r="L1792" i="4"/>
  <c r="L1276" i="4"/>
  <c r="L1566" i="4"/>
  <c r="L1993" i="4"/>
  <c r="L2009" i="4"/>
  <c r="L2159" i="4"/>
  <c r="L2203" i="4"/>
  <c r="L2276" i="4"/>
  <c r="L2320" i="4"/>
  <c r="L1422" i="4"/>
  <c r="L1769" i="4"/>
  <c r="L1803" i="4"/>
  <c r="L1855" i="4"/>
  <c r="L2024" i="4"/>
  <c r="L2097" i="4"/>
  <c r="L2141" i="4"/>
  <c r="L1470" i="4"/>
  <c r="L1534" i="4"/>
  <c r="L1578" i="4"/>
  <c r="L1951" i="4"/>
  <c r="L2004" i="4"/>
  <c r="L2048" i="4"/>
  <c r="L2121" i="4"/>
  <c r="L2165" i="4"/>
  <c r="L2282" i="4"/>
  <c r="L2248" i="4"/>
  <c r="L2209" i="4"/>
  <c r="L2168" i="4"/>
  <c r="L2145" i="4"/>
  <c r="L2098" i="4"/>
  <c r="L2051" i="4"/>
  <c r="L2028" i="4"/>
  <c r="L1805" i="4"/>
  <c r="L1238" i="4"/>
  <c r="L1171" i="4"/>
  <c r="L3" i="4"/>
  <c r="L47" i="4"/>
  <c r="L111" i="4"/>
  <c r="L14" i="4"/>
  <c r="L78" i="4"/>
  <c r="L29" i="4"/>
  <c r="L93" i="4"/>
  <c r="L10" i="4"/>
  <c r="L52" i="4"/>
  <c r="L72" i="4"/>
  <c r="L183" i="4"/>
  <c r="L247" i="4"/>
  <c r="L311" i="4"/>
  <c r="L27" i="4"/>
  <c r="L186" i="4"/>
  <c r="L201" i="4"/>
  <c r="L216" i="4"/>
  <c r="L75" i="4"/>
  <c r="L100" i="4"/>
  <c r="L141" i="4"/>
  <c r="L236" i="4"/>
  <c r="L251" i="4"/>
  <c r="L375" i="4"/>
  <c r="L136" i="4"/>
  <c r="L177" i="4"/>
  <c r="L382" i="4"/>
  <c r="L65" i="4"/>
  <c r="L92" i="4"/>
  <c r="L163" i="4"/>
  <c r="L270" i="4"/>
  <c r="L252" i="4"/>
  <c r="L337" i="4"/>
  <c r="L372" i="4"/>
  <c r="L427" i="4"/>
  <c r="L491" i="4"/>
  <c r="L56" i="4"/>
  <c r="L169" i="4"/>
  <c r="L333" i="4"/>
  <c r="L450" i="4"/>
  <c r="L36" i="4"/>
  <c r="L187" i="4"/>
  <c r="L245" i="4"/>
  <c r="L306" i="4"/>
  <c r="L385" i="4"/>
  <c r="L421" i="4"/>
  <c r="L456" i="4"/>
  <c r="L518" i="4"/>
  <c r="L533" i="4"/>
  <c r="L548" i="4"/>
  <c r="L601" i="4"/>
  <c r="L665" i="4"/>
  <c r="L729" i="4"/>
  <c r="L793" i="4"/>
  <c r="L128" i="4"/>
  <c r="L324" i="4"/>
  <c r="L360" i="4"/>
  <c r="L560" i="4"/>
  <c r="L624" i="4"/>
  <c r="L688" i="4"/>
  <c r="L752" i="4"/>
  <c r="L816" i="4"/>
  <c r="L221" i="4"/>
  <c r="L423" i="4"/>
  <c r="L575" i="4"/>
  <c r="L639" i="4"/>
  <c r="L703" i="4"/>
  <c r="L767" i="4"/>
  <c r="L461" i="4"/>
  <c r="L541" i="4"/>
  <c r="L521" i="4"/>
  <c r="L562" i="4"/>
  <c r="L471" i="4"/>
  <c r="L282" i="4"/>
  <c r="L452" i="4"/>
  <c r="L501" i="4"/>
  <c r="L604" i="4"/>
  <c r="L771" i="4"/>
  <c r="L835" i="4"/>
  <c r="L23" i="4"/>
  <c r="L87" i="4"/>
  <c r="L54" i="4"/>
  <c r="L5" i="4"/>
  <c r="L69" i="4"/>
  <c r="L133" i="4"/>
  <c r="L35" i="4"/>
  <c r="L74" i="4"/>
  <c r="L116" i="4"/>
  <c r="L130" i="4"/>
  <c r="L159" i="4"/>
  <c r="L223" i="4"/>
  <c r="L287" i="4"/>
  <c r="L104" i="4"/>
  <c r="L174" i="4"/>
  <c r="L224" i="4"/>
  <c r="L266" i="4"/>
  <c r="L281" i="4"/>
  <c r="L296" i="4"/>
  <c r="L351" i="4"/>
  <c r="L246" i="4"/>
  <c r="L260" i="4"/>
  <c r="L275" i="4"/>
  <c r="L358" i="4"/>
  <c r="L131" i="4"/>
  <c r="L168" i="4"/>
  <c r="L341" i="4"/>
  <c r="L240" i="4"/>
  <c r="L299" i="4"/>
  <c r="L340" i="4"/>
  <c r="L403" i="4"/>
  <c r="L467" i="4"/>
  <c r="L531" i="4"/>
  <c r="L189" i="4"/>
  <c r="L426" i="4"/>
  <c r="L66" i="4"/>
  <c r="L57" i="4"/>
  <c r="L308" i="4"/>
  <c r="L424" i="4"/>
  <c r="L577" i="4"/>
  <c r="L641" i="4"/>
  <c r="L705" i="4"/>
  <c r="L769" i="4"/>
  <c r="L833" i="4"/>
  <c r="L267" i="4"/>
  <c r="L470" i="4"/>
  <c r="L600" i="4"/>
  <c r="L664" i="4"/>
  <c r="L728" i="4"/>
  <c r="L792" i="4"/>
  <c r="L149" i="4"/>
  <c r="L190" i="4"/>
  <c r="L477" i="4"/>
  <c r="L522" i="4"/>
  <c r="L536" i="4"/>
  <c r="L551" i="4"/>
  <c r="L615" i="4"/>
  <c r="L679" i="4"/>
  <c r="L743" i="4"/>
  <c r="L807" i="4"/>
  <c r="L339" i="4"/>
  <c r="L384" i="4"/>
  <c r="L415" i="4"/>
  <c r="L465" i="4"/>
  <c r="L546" i="4"/>
  <c r="L48" i="4"/>
  <c r="L264" i="4"/>
  <c r="L363" i="4"/>
  <c r="L404" i="4"/>
  <c r="L441" i="4"/>
  <c r="L564" i="4"/>
  <c r="L606" i="4"/>
  <c r="L626" i="4"/>
  <c r="L234" i="4"/>
  <c r="L476" i="4"/>
  <c r="L543" i="4"/>
  <c r="L321" i="4"/>
  <c r="L388" i="4"/>
  <c r="L63" i="4"/>
  <c r="L127" i="4"/>
  <c r="L30" i="4"/>
  <c r="L94" i="4"/>
  <c r="L45" i="4"/>
  <c r="L109" i="4"/>
  <c r="L99" i="4"/>
  <c r="L199" i="4"/>
  <c r="L263" i="4"/>
  <c r="L34" i="4"/>
  <c r="L206" i="4"/>
  <c r="L220" i="4"/>
  <c r="L32" i="4"/>
  <c r="L126" i="4"/>
  <c r="L213" i="4"/>
  <c r="L327" i="4"/>
  <c r="L391" i="4"/>
  <c r="L25" i="4"/>
  <c r="L67" i="4"/>
  <c r="L162" i="4"/>
  <c r="L290" i="4"/>
  <c r="L305" i="4"/>
  <c r="L320" i="4"/>
  <c r="L334" i="4"/>
  <c r="L153" i="4"/>
  <c r="L97" i="4"/>
  <c r="L238" i="4"/>
  <c r="L258" i="4"/>
  <c r="L273" i="4"/>
  <c r="L16" i="4"/>
  <c r="L106" i="4"/>
  <c r="L140" i="4"/>
  <c r="L443" i="4"/>
  <c r="L507" i="4"/>
  <c r="L26" i="4"/>
  <c r="L193" i="4"/>
  <c r="L226" i="4"/>
  <c r="L386" i="4"/>
  <c r="L402" i="4"/>
  <c r="L466" i="4"/>
  <c r="L204" i="4"/>
  <c r="L253" i="4"/>
  <c r="L538" i="4"/>
  <c r="L553" i="4"/>
  <c r="L617" i="4"/>
  <c r="L681" i="4"/>
  <c r="L745" i="4"/>
  <c r="L809" i="4"/>
  <c r="L139" i="4"/>
  <c r="L173" i="4"/>
  <c r="L329" i="4"/>
  <c r="L438" i="4"/>
  <c r="L576" i="4"/>
  <c r="L640" i="4"/>
  <c r="L704" i="4"/>
  <c r="L768" i="4"/>
  <c r="L832" i="4"/>
  <c r="L82" i="4"/>
  <c r="L154" i="4"/>
  <c r="L445" i="4"/>
  <c r="L480" i="4"/>
  <c r="L591" i="4"/>
  <c r="L655" i="4"/>
  <c r="L719" i="4"/>
  <c r="L783" i="4"/>
  <c r="L346" i="4"/>
  <c r="L389" i="4"/>
  <c r="L446" i="4"/>
  <c r="L492" i="4"/>
  <c r="L504" i="4"/>
  <c r="L589" i="4"/>
  <c r="L628" i="4"/>
  <c r="L545" i="4"/>
  <c r="L294" i="4"/>
  <c r="L39" i="4"/>
  <c r="L103" i="4"/>
  <c r="L6" i="4"/>
  <c r="L70" i="4"/>
  <c r="L21" i="4"/>
  <c r="L85" i="4"/>
  <c r="L175" i="4"/>
  <c r="L239" i="4"/>
  <c r="L303" i="4"/>
  <c r="L83" i="4"/>
  <c r="L107" i="4"/>
  <c r="L129" i="4"/>
  <c r="L146" i="4"/>
  <c r="L161" i="4"/>
  <c r="L176" i="4"/>
  <c r="L205" i="4"/>
  <c r="L286" i="4"/>
  <c r="L300" i="4"/>
  <c r="L315" i="4"/>
  <c r="L367" i="4"/>
  <c r="L165" i="4"/>
  <c r="L374" i="4"/>
  <c r="L194" i="4"/>
  <c r="L212" i="4"/>
  <c r="L60" i="4"/>
  <c r="L28" i="4"/>
  <c r="L108" i="4"/>
  <c r="L302" i="4"/>
  <c r="L419" i="4"/>
  <c r="L483" i="4"/>
  <c r="L547" i="4"/>
  <c r="L81" i="4"/>
  <c r="L228" i="4"/>
  <c r="L354" i="4"/>
  <c r="L442" i="4"/>
  <c r="L12" i="4"/>
  <c r="L76" i="4"/>
  <c r="L318" i="4"/>
  <c r="L345" i="4"/>
  <c r="L393" i="4"/>
  <c r="L593" i="4"/>
  <c r="L657" i="4"/>
  <c r="L721" i="4"/>
  <c r="L785" i="4"/>
  <c r="L849" i="4"/>
  <c r="L368" i="4"/>
  <c r="L387" i="4"/>
  <c r="L406" i="4"/>
  <c r="L493" i="4"/>
  <c r="L508" i="4"/>
  <c r="L537" i="4"/>
  <c r="L552" i="4"/>
  <c r="L616" i="4"/>
  <c r="L680" i="4"/>
  <c r="L744" i="4"/>
  <c r="L808" i="4"/>
  <c r="L413" i="4"/>
  <c r="L448" i="4"/>
  <c r="L567" i="4"/>
  <c r="L631" i="4"/>
  <c r="L695" i="4"/>
  <c r="L759" i="4"/>
  <c r="L823" i="4"/>
  <c r="L313" i="4"/>
  <c r="L420" i="4"/>
  <c r="L529" i="4"/>
  <c r="L587" i="4"/>
  <c r="L653" i="4"/>
  <c r="L397" i="4"/>
  <c r="L506" i="4"/>
  <c r="L15" i="4"/>
  <c r="L79" i="4"/>
  <c r="L46" i="4"/>
  <c r="L110" i="4"/>
  <c r="L61" i="4"/>
  <c r="L125" i="4"/>
  <c r="L120" i="4"/>
  <c r="L151" i="4"/>
  <c r="L215" i="4"/>
  <c r="L279" i="4"/>
  <c r="L17" i="4"/>
  <c r="L64" i="4"/>
  <c r="L134" i="4"/>
  <c r="L343" i="4"/>
  <c r="L150" i="4"/>
  <c r="L310" i="4"/>
  <c r="L350" i="4"/>
  <c r="L18" i="4"/>
  <c r="L49" i="4"/>
  <c r="L145" i="4"/>
  <c r="L243" i="4"/>
  <c r="L276" i="4"/>
  <c r="L293" i="4"/>
  <c r="L113" i="4"/>
  <c r="L222" i="4"/>
  <c r="L284" i="4"/>
  <c r="L379" i="4"/>
  <c r="L395" i="4"/>
  <c r="L459" i="4"/>
  <c r="L523" i="4"/>
  <c r="L157" i="4"/>
  <c r="L278" i="4"/>
  <c r="L322" i="4"/>
  <c r="L418" i="4"/>
  <c r="L482" i="4"/>
  <c r="L50" i="4"/>
  <c r="L84" i="4"/>
  <c r="L265" i="4"/>
  <c r="L463" i="4"/>
  <c r="L569" i="4"/>
  <c r="L633" i="4"/>
  <c r="L697" i="4"/>
  <c r="L761" i="4"/>
  <c r="L825" i="4"/>
  <c r="L178" i="4"/>
  <c r="L219" i="4"/>
  <c r="L370" i="4"/>
  <c r="L460" i="4"/>
  <c r="L592" i="4"/>
  <c r="L656" i="4"/>
  <c r="L720" i="4"/>
  <c r="L784" i="4"/>
  <c r="L20" i="4"/>
  <c r="L202" i="4"/>
  <c r="L416" i="4"/>
  <c r="L497" i="4"/>
  <c r="L607" i="4"/>
  <c r="L671" i="4"/>
  <c r="L735" i="4"/>
  <c r="L799" i="4"/>
  <c r="L401" i="4"/>
  <c r="L454" i="4"/>
  <c r="L524" i="4"/>
  <c r="L572" i="4"/>
  <c r="L55" i="4"/>
  <c r="L119" i="4"/>
  <c r="L22" i="4"/>
  <c r="L86" i="4"/>
  <c r="L37" i="4"/>
  <c r="L101" i="4"/>
  <c r="L41" i="4"/>
  <c r="L123" i="4"/>
  <c r="L191" i="4"/>
  <c r="L255" i="4"/>
  <c r="L319" i="4"/>
  <c r="L152" i="4"/>
  <c r="L181" i="4"/>
  <c r="L68" i="4"/>
  <c r="L166" i="4"/>
  <c r="L180" i="4"/>
  <c r="L195" i="4"/>
  <c r="L80" i="4"/>
  <c r="L112" i="4"/>
  <c r="L203" i="4"/>
  <c r="L217" i="4"/>
  <c r="L383" i="4"/>
  <c r="L33" i="4"/>
  <c r="L98" i="4"/>
  <c r="L326" i="4"/>
  <c r="L390" i="4"/>
  <c r="L144" i="4"/>
  <c r="L179" i="4"/>
  <c r="L197" i="4"/>
  <c r="L235" i="4"/>
  <c r="L122" i="4"/>
  <c r="L330" i="4"/>
  <c r="L58" i="4"/>
  <c r="L347" i="4"/>
  <c r="L435" i="4"/>
  <c r="L499" i="4"/>
  <c r="L40" i="4"/>
  <c r="L376" i="4"/>
  <c r="L394" i="4"/>
  <c r="L458" i="4"/>
  <c r="L349" i="4"/>
  <c r="L431" i="4"/>
  <c r="L513" i="4"/>
  <c r="L609" i="4"/>
  <c r="L673" i="4"/>
  <c r="L737" i="4"/>
  <c r="L801" i="4"/>
  <c r="L257" i="4"/>
  <c r="L312" i="4"/>
  <c r="L336" i="4"/>
  <c r="L355" i="4"/>
  <c r="L428" i="4"/>
  <c r="L481" i="4"/>
  <c r="L498" i="4"/>
  <c r="L512" i="4"/>
  <c r="L527" i="4"/>
  <c r="L568" i="4"/>
  <c r="L632" i="4"/>
  <c r="L696" i="4"/>
  <c r="L760" i="4"/>
  <c r="L824" i="4"/>
  <c r="L583" i="4"/>
  <c r="L647" i="4"/>
  <c r="L711" i="4"/>
  <c r="L775" i="4"/>
  <c r="L325" i="4"/>
  <c r="L554" i="4"/>
  <c r="L115" i="4"/>
  <c r="L244" i="4"/>
  <c r="L291" i="4"/>
  <c r="L430" i="4"/>
  <c r="L514" i="4"/>
  <c r="L361" i="4"/>
  <c r="L509" i="4"/>
  <c r="L526" i="4"/>
  <c r="L229" i="4"/>
  <c r="L262" i="4"/>
  <c r="L635" i="4"/>
  <c r="L31" i="4"/>
  <c r="L95" i="4"/>
  <c r="L62" i="4"/>
  <c r="L13" i="4"/>
  <c r="L77" i="4"/>
  <c r="L105" i="4"/>
  <c r="L167" i="4"/>
  <c r="L231" i="4"/>
  <c r="L295" i="4"/>
  <c r="L19" i="4"/>
  <c r="L43" i="4"/>
  <c r="L9" i="4"/>
  <c r="L114" i="4"/>
  <c r="L232" i="4"/>
  <c r="L261" i="4"/>
  <c r="L359" i="4"/>
  <c r="L209" i="4"/>
  <c r="L366" i="4"/>
  <c r="L88" i="4"/>
  <c r="L164" i="4"/>
  <c r="L200" i="4"/>
  <c r="L124" i="4"/>
  <c r="L233" i="4"/>
  <c r="L249" i="4"/>
  <c r="L269" i="4"/>
  <c r="L411" i="4"/>
  <c r="L475" i="4"/>
  <c r="L539" i="4"/>
  <c r="L138" i="4"/>
  <c r="L211" i="4"/>
  <c r="L307" i="4"/>
  <c r="L344" i="4"/>
  <c r="L434" i="4"/>
  <c r="L277" i="4"/>
  <c r="L331" i="4"/>
  <c r="L353" i="4"/>
  <c r="L380" i="4"/>
  <c r="L399" i="4"/>
  <c r="L485" i="4"/>
  <c r="L585" i="4"/>
  <c r="L649" i="4"/>
  <c r="L713" i="4"/>
  <c r="L777" i="4"/>
  <c r="L841" i="4"/>
  <c r="L230" i="4"/>
  <c r="L316" i="4"/>
  <c r="L338" i="4"/>
  <c r="L357" i="4"/>
  <c r="L373" i="4"/>
  <c r="L396" i="4"/>
  <c r="L449" i="4"/>
  <c r="L542" i="4"/>
  <c r="L608" i="4"/>
  <c r="L672" i="4"/>
  <c r="L736" i="4"/>
  <c r="L800" i="4"/>
  <c r="L214" i="4"/>
  <c r="L487" i="4"/>
  <c r="L559" i="4"/>
  <c r="L623" i="4"/>
  <c r="L687" i="4"/>
  <c r="L751" i="4"/>
  <c r="L815" i="4"/>
  <c r="L24" i="4"/>
  <c r="L254" i="4"/>
  <c r="L371" i="4"/>
  <c r="L457" i="4"/>
  <c r="L556" i="4"/>
  <c r="L598" i="4"/>
  <c r="L618" i="4"/>
  <c r="L132" i="4"/>
  <c r="L7" i="4"/>
  <c r="L71" i="4"/>
  <c r="L135" i="4"/>
  <c r="L38" i="4"/>
  <c r="L102" i="4"/>
  <c r="L53" i="4"/>
  <c r="L117" i="4"/>
  <c r="L8" i="4"/>
  <c r="L143" i="4"/>
  <c r="L207" i="4"/>
  <c r="L271" i="4"/>
  <c r="L51" i="4"/>
  <c r="L96" i="4"/>
  <c r="L118" i="4"/>
  <c r="L142" i="4"/>
  <c r="L156" i="4"/>
  <c r="L171" i="4"/>
  <c r="L73" i="4"/>
  <c r="L11" i="4"/>
  <c r="L188" i="4"/>
  <c r="L335" i="4"/>
  <c r="L192" i="4"/>
  <c r="L227" i="4"/>
  <c r="L241" i="4"/>
  <c r="L256" i="4"/>
  <c r="L285" i="4"/>
  <c r="L342" i="4"/>
  <c r="L4" i="4"/>
  <c r="L90" i="4"/>
  <c r="L147" i="4"/>
  <c r="L185" i="4"/>
  <c r="L42" i="4"/>
  <c r="L155" i="4"/>
  <c r="L317" i="4"/>
  <c r="L352" i="4"/>
  <c r="L314" i="4"/>
  <c r="L369" i="4"/>
  <c r="L451" i="4"/>
  <c r="L515" i="4"/>
  <c r="L365" i="4"/>
  <c r="L410" i="4"/>
  <c r="L474" i="4"/>
  <c r="L121" i="4"/>
  <c r="L182" i="4"/>
  <c r="L283" i="4"/>
  <c r="L453" i="4"/>
  <c r="L488" i="4"/>
  <c r="L503" i="4"/>
  <c r="L561" i="4"/>
  <c r="L625" i="4"/>
  <c r="L689" i="4"/>
  <c r="L753" i="4"/>
  <c r="L817" i="4"/>
  <c r="L289" i="4"/>
  <c r="L417" i="4"/>
  <c r="L584" i="4"/>
  <c r="L648" i="4"/>
  <c r="L712" i="4"/>
  <c r="L776" i="4"/>
  <c r="L455" i="4"/>
  <c r="L502" i="4"/>
  <c r="L517" i="4"/>
  <c r="L532" i="4"/>
  <c r="L599" i="4"/>
  <c r="L663" i="4"/>
  <c r="L727" i="4"/>
  <c r="L791" i="4"/>
  <c r="L44" i="4"/>
  <c r="L259" i="4"/>
  <c r="L408" i="4"/>
  <c r="L581" i="4"/>
  <c r="L620" i="4"/>
  <c r="L148" i="4"/>
  <c r="L659" i="4"/>
  <c r="L91" i="4"/>
  <c r="L274" i="4"/>
  <c r="L469" i="4"/>
  <c r="L496" i="4"/>
  <c r="L160" i="4"/>
  <c r="L242" i="4"/>
  <c r="L378" i="4"/>
  <c r="L478" i="4"/>
  <c r="L549" i="4"/>
  <c r="L602" i="4"/>
  <c r="L621" i="4"/>
  <c r="L218" i="4"/>
  <c r="L520" i="4"/>
  <c r="L630" i="4"/>
  <c r="L660" i="4"/>
  <c r="L701" i="4"/>
  <c r="L740" i="4"/>
  <c r="L804" i="4"/>
  <c r="L827" i="4"/>
  <c r="L872" i="4"/>
  <c r="L936" i="4"/>
  <c r="L1000" i="4"/>
  <c r="L1064" i="4"/>
  <c r="L1128" i="4"/>
  <c r="L436" i="4"/>
  <c r="L479" i="4"/>
  <c r="L619" i="4"/>
  <c r="L903" i="4"/>
  <c r="L967" i="4"/>
  <c r="L1031" i="4"/>
  <c r="L1095" i="4"/>
  <c r="L304" i="4"/>
  <c r="L692" i="4"/>
  <c r="L734" i="4"/>
  <c r="L754" i="4"/>
  <c r="L862" i="4"/>
  <c r="L926" i="4"/>
  <c r="L990" i="4"/>
  <c r="L1054" i="4"/>
  <c r="L1118" i="4"/>
  <c r="L400" i="4"/>
  <c r="L956" i="4"/>
  <c r="L995" i="4"/>
  <c r="L1037" i="4"/>
  <c r="L1057" i="4"/>
  <c r="L468" i="4"/>
  <c r="L906" i="4"/>
  <c r="L1133" i="4"/>
  <c r="L1147" i="4"/>
  <c r="L666" i="4"/>
  <c r="L731" i="4"/>
  <c r="L757" i="4"/>
  <c r="L914" i="4"/>
  <c r="L1119" i="4"/>
  <c r="L1153" i="4"/>
  <c r="L986" i="4"/>
  <c r="L716" i="4"/>
  <c r="L905" i="4"/>
  <c r="L1066" i="4"/>
  <c r="L89" i="4"/>
  <c r="L654" i="4"/>
  <c r="L724" i="4"/>
  <c r="L772" i="4"/>
  <c r="L924" i="4"/>
  <c r="L1050" i="4"/>
  <c r="L1076" i="4"/>
  <c r="L1146" i="4"/>
  <c r="L686" i="4"/>
  <c r="L868" i="4"/>
  <c r="L901" i="4"/>
  <c r="L1117" i="4"/>
  <c r="L669" i="4"/>
  <c r="L893" i="4"/>
  <c r="L638" i="4"/>
  <c r="L923" i="4"/>
  <c r="L963" i="4"/>
  <c r="L667" i="4"/>
  <c r="L661" i="4"/>
  <c r="L1132" i="4"/>
  <c r="L1166" i="4"/>
  <c r="L857" i="4"/>
  <c r="L1005" i="4"/>
  <c r="L1113" i="4"/>
  <c r="L730" i="4"/>
  <c r="L1097" i="4"/>
  <c r="L1121" i="4"/>
  <c r="L1051" i="4"/>
  <c r="L1025" i="4"/>
  <c r="L770" i="4"/>
  <c r="L877" i="4"/>
  <c r="L555" i="4"/>
  <c r="L1012" i="4"/>
  <c r="L1114" i="4"/>
  <c r="L1004" i="4"/>
  <c r="L1108" i="4"/>
  <c r="L1151" i="4"/>
  <c r="L1157" i="4"/>
  <c r="L511" i="4"/>
  <c r="L440" i="4"/>
  <c r="L765" i="4"/>
  <c r="L830" i="4"/>
  <c r="L912" i="4"/>
  <c r="L976" i="4"/>
  <c r="L1040" i="4"/>
  <c r="L1104" i="4"/>
  <c r="L486" i="4"/>
  <c r="L637" i="4"/>
  <c r="L879" i="4"/>
  <c r="L943" i="4"/>
  <c r="L1007" i="4"/>
  <c r="L1071" i="4"/>
  <c r="L250" i="4"/>
  <c r="L534" i="4"/>
  <c r="L717" i="4"/>
  <c r="L756" i="4"/>
  <c r="L798" i="4"/>
  <c r="L818" i="4"/>
  <c r="L834" i="4"/>
  <c r="L902" i="4"/>
  <c r="L966" i="4"/>
  <c r="L1030" i="4"/>
  <c r="L1094" i="4"/>
  <c r="L540" i="4"/>
  <c r="L1020" i="4"/>
  <c r="L1059" i="4"/>
  <c r="L1101" i="4"/>
  <c r="L297" i="4"/>
  <c r="L422" i="4"/>
  <c r="L662" i="4"/>
  <c r="L700" i="4"/>
  <c r="L733" i="4"/>
  <c r="L970" i="4"/>
  <c r="L1115" i="4"/>
  <c r="L1162" i="4"/>
  <c r="L644" i="4"/>
  <c r="L806" i="4"/>
  <c r="L978" i="4"/>
  <c r="L414" i="4"/>
  <c r="L685" i="4"/>
  <c r="L786" i="4"/>
  <c r="L869" i="4"/>
  <c r="L889" i="4"/>
  <c r="L557" i="4"/>
  <c r="L774" i="4"/>
  <c r="L819" i="4"/>
  <c r="L954" i="4"/>
  <c r="L1044" i="4"/>
  <c r="L1159" i="4"/>
  <c r="L405" i="4"/>
  <c r="L490" i="4"/>
  <c r="L691" i="4"/>
  <c r="L946" i="4"/>
  <c r="L1082" i="4"/>
  <c r="L860" i="4"/>
  <c r="L932" i="4"/>
  <c r="L965" i="4"/>
  <c r="L272" i="4"/>
  <c r="L890" i="4"/>
  <c r="L432" i="4"/>
  <c r="L570" i="4"/>
  <c r="L888" i="4"/>
  <c r="L952" i="4"/>
  <c r="L1016" i="4"/>
  <c r="L1080" i="4"/>
  <c r="L1144" i="4"/>
  <c r="L184" i="4"/>
  <c r="L715" i="4"/>
  <c r="L839" i="4"/>
  <c r="L855" i="4"/>
  <c r="L919" i="4"/>
  <c r="L983" i="4"/>
  <c r="L1047" i="4"/>
  <c r="L1111" i="4"/>
  <c r="L198" i="4"/>
  <c r="L409" i="4"/>
  <c r="L781" i="4"/>
  <c r="L820" i="4"/>
  <c r="L878" i="4"/>
  <c r="L942" i="4"/>
  <c r="L1006" i="4"/>
  <c r="L1070" i="4"/>
  <c r="L1134" i="4"/>
  <c r="L629" i="4"/>
  <c r="L678" i="4"/>
  <c r="L710" i="4"/>
  <c r="L741" i="4"/>
  <c r="L1084" i="4"/>
  <c r="L1155" i="4"/>
  <c r="L425" i="4"/>
  <c r="L613" i="4"/>
  <c r="L668" i="4"/>
  <c r="L702" i="4"/>
  <c r="L831" i="4"/>
  <c r="L853" i="4"/>
  <c r="L873" i="4"/>
  <c r="L1034" i="4"/>
  <c r="L861" i="4"/>
  <c r="L881" i="4"/>
  <c r="L1042" i="4"/>
  <c r="L1122" i="4"/>
  <c r="L1169" i="4"/>
  <c r="L530" i="4"/>
  <c r="L611" i="4"/>
  <c r="L828" i="4"/>
  <c r="L852" i="4"/>
  <c r="L891" i="4"/>
  <c r="L933" i="4"/>
  <c r="L953" i="4"/>
  <c r="L484" i="4"/>
  <c r="L961" i="4"/>
  <c r="L732" i="4"/>
  <c r="L309" i="4"/>
  <c r="L987" i="4"/>
  <c r="L1027" i="4"/>
  <c r="L381" i="4"/>
  <c r="L586" i="4"/>
  <c r="L794" i="4"/>
  <c r="L1010" i="4"/>
  <c r="L941" i="4"/>
  <c r="L897" i="4"/>
  <c r="L1060" i="4"/>
  <c r="L565" i="4"/>
  <c r="L1125" i="4"/>
  <c r="L1168" i="4"/>
  <c r="L1035" i="4"/>
  <c r="L1018" i="4"/>
  <c r="L1085" i="4"/>
  <c r="L1116" i="4"/>
  <c r="L1083" i="4"/>
  <c r="L1131" i="4"/>
  <c r="L614" i="4"/>
  <c r="L813" i="4"/>
  <c r="L907" i="4"/>
  <c r="L407" i="4"/>
  <c r="L1049" i="4"/>
  <c r="L1156" i="4"/>
  <c r="L1145" i="4"/>
  <c r="L1069" i="4"/>
  <c r="L595" i="4"/>
  <c r="L323" i="4"/>
  <c r="L447" i="4"/>
  <c r="L850" i="4"/>
  <c r="L864" i="4"/>
  <c r="L928" i="4"/>
  <c r="L992" i="4"/>
  <c r="L1056" i="4"/>
  <c r="L1120" i="4"/>
  <c r="L280" i="4"/>
  <c r="L462" i="4"/>
  <c r="L574" i="4"/>
  <c r="L658" i="4"/>
  <c r="L779" i="4"/>
  <c r="L895" i="4"/>
  <c r="L959" i="4"/>
  <c r="L1023" i="4"/>
  <c r="L1087" i="4"/>
  <c r="L328" i="4"/>
  <c r="L580" i="4"/>
  <c r="L838" i="4"/>
  <c r="L854" i="4"/>
  <c r="L918" i="4"/>
  <c r="L982" i="4"/>
  <c r="L1046" i="4"/>
  <c r="L1110" i="4"/>
  <c r="L433" i="4"/>
  <c r="L550" i="4"/>
  <c r="L594" i="4"/>
  <c r="L898" i="4"/>
  <c r="L706" i="4"/>
  <c r="L875" i="4"/>
  <c r="L917" i="4"/>
  <c r="L937" i="4"/>
  <c r="L1098" i="4"/>
  <c r="L1137" i="4"/>
  <c r="L348" i="4"/>
  <c r="L739" i="4"/>
  <c r="L883" i="4"/>
  <c r="L925" i="4"/>
  <c r="L945" i="4"/>
  <c r="L1106" i="4"/>
  <c r="L796" i="4"/>
  <c r="L916" i="4"/>
  <c r="L955" i="4"/>
  <c r="L997" i="4"/>
  <c r="L1017" i="4"/>
  <c r="L921" i="4"/>
  <c r="L1052" i="4"/>
  <c r="L210" i="4"/>
  <c r="L437" i="4"/>
  <c r="L603" i="4"/>
  <c r="L1058" i="4"/>
  <c r="L699" i="4"/>
  <c r="L915" i="4"/>
  <c r="L996" i="4"/>
  <c r="L1029" i="4"/>
  <c r="L412" i="4"/>
  <c r="L826" i="4"/>
  <c r="L596" i="4"/>
  <c r="L797" i="4"/>
  <c r="L766" i="4"/>
  <c r="L722" i="4"/>
  <c r="L985" i="4"/>
  <c r="L1143" i="4"/>
  <c r="L1089" i="4"/>
  <c r="L1158" i="4"/>
  <c r="L1061" i="4"/>
  <c r="L622" i="4"/>
  <c r="L1021" i="4"/>
  <c r="L1123" i="4"/>
  <c r="L949" i="4"/>
  <c r="L940" i="4"/>
  <c r="L714" i="4"/>
  <c r="L836" i="4"/>
  <c r="L762" i="4"/>
  <c r="L969" i="4"/>
  <c r="L248" i="4"/>
  <c r="L1093" i="4"/>
  <c r="L866" i="4"/>
  <c r="L1091" i="4"/>
  <c r="L1081" i="4"/>
  <c r="L494" i="4"/>
  <c r="L301" i="4"/>
  <c r="L505" i="4"/>
  <c r="L566" i="4"/>
  <c r="L642" i="4"/>
  <c r="L707" i="4"/>
  <c r="L904" i="4"/>
  <c r="L968" i="4"/>
  <c r="L1032" i="4"/>
  <c r="L1096" i="4"/>
  <c r="L292" i="4"/>
  <c r="L500" i="4"/>
  <c r="L682" i="4"/>
  <c r="L871" i="4"/>
  <c r="L935" i="4"/>
  <c r="L999" i="4"/>
  <c r="L1063" i="4"/>
  <c r="L439" i="4"/>
  <c r="L582" i="4"/>
  <c r="L894" i="4"/>
  <c r="L958" i="4"/>
  <c r="L1022" i="4"/>
  <c r="L1086" i="4"/>
  <c r="L1150" i="4"/>
  <c r="L749" i="4"/>
  <c r="L843" i="4"/>
  <c r="L962" i="4"/>
  <c r="L1127" i="4"/>
  <c r="L573" i="4"/>
  <c r="L814" i="4"/>
  <c r="L900" i="4"/>
  <c r="L939" i="4"/>
  <c r="L981" i="4"/>
  <c r="L1001" i="4"/>
  <c r="L1140" i="4"/>
  <c r="L1154" i="4"/>
  <c r="L571" i="4"/>
  <c r="L908" i="4"/>
  <c r="L947" i="4"/>
  <c r="L989" i="4"/>
  <c r="L1009" i="4"/>
  <c r="L763" i="4"/>
  <c r="L837" i="4"/>
  <c r="L980" i="4"/>
  <c r="L1019" i="4"/>
  <c r="L172" i="4"/>
  <c r="L1013" i="4"/>
  <c r="L1124" i="4"/>
  <c r="L612" i="4"/>
  <c r="L675" i="4"/>
  <c r="L708" i="4"/>
  <c r="L429" i="4"/>
  <c r="L778" i="4"/>
  <c r="L473" i="4"/>
  <c r="L605" i="4"/>
  <c r="L758" i="4"/>
  <c r="L805" i="4"/>
  <c r="L979" i="4"/>
  <c r="L525" i="4"/>
  <c r="L876" i="4"/>
  <c r="L750" i="4"/>
  <c r="L1160" i="4"/>
  <c r="L288" i="4"/>
  <c r="L652" i="4"/>
  <c r="L1043" i="4"/>
  <c r="L742" i="4"/>
  <c r="L1138" i="4"/>
  <c r="L1077" i="4"/>
  <c r="L1164" i="4"/>
  <c r="L1149" i="4"/>
  <c r="L988" i="4"/>
  <c r="L851" i="4"/>
  <c r="L356" i="4"/>
  <c r="L298" i="4"/>
  <c r="L535" i="4"/>
  <c r="L158" i="4"/>
  <c r="L464" i="4"/>
  <c r="L597" i="4"/>
  <c r="L840" i="4"/>
  <c r="L880" i="4"/>
  <c r="L944" i="4"/>
  <c r="L1008" i="4"/>
  <c r="L1072" i="4"/>
  <c r="L1136" i="4"/>
  <c r="L237" i="4"/>
  <c r="L646" i="4"/>
  <c r="L684" i="4"/>
  <c r="L726" i="4"/>
  <c r="L746" i="4"/>
  <c r="L844" i="4"/>
  <c r="L911" i="4"/>
  <c r="L975" i="4"/>
  <c r="L1039" i="4"/>
  <c r="L1103" i="4"/>
  <c r="L59" i="4"/>
  <c r="L225" i="4"/>
  <c r="L723" i="4"/>
  <c r="L870" i="4"/>
  <c r="L934" i="4"/>
  <c r="L998" i="4"/>
  <c r="L1062" i="4"/>
  <c r="L1126" i="4"/>
  <c r="L848" i="4"/>
  <c r="L865" i="4"/>
  <c r="L1026" i="4"/>
  <c r="L268" i="4"/>
  <c r="L578" i="4"/>
  <c r="L634" i="4"/>
  <c r="L964" i="4"/>
  <c r="L1003" i="4"/>
  <c r="L1045" i="4"/>
  <c r="L1065" i="4"/>
  <c r="L137" i="4"/>
  <c r="L519" i="4"/>
  <c r="L780" i="4"/>
  <c r="L845" i="4"/>
  <c r="L972" i="4"/>
  <c r="L1011" i="4"/>
  <c r="L1053" i="4"/>
  <c r="L1073" i="4"/>
  <c r="L1161" i="4"/>
  <c r="L528" i="4"/>
  <c r="L885" i="4"/>
  <c r="L930" i="4"/>
  <c r="L977" i="4"/>
  <c r="L1165" i="4"/>
  <c r="L683" i="4"/>
  <c r="L795" i="4"/>
  <c r="L948" i="4"/>
  <c r="L1099" i="4"/>
  <c r="L913" i="4"/>
  <c r="L994" i="4"/>
  <c r="L1041" i="4"/>
  <c r="L170" i="4"/>
  <c r="L489" i="4"/>
  <c r="L208" i="4"/>
  <c r="L674" i="4"/>
  <c r="L856" i="4"/>
  <c r="L920" i="4"/>
  <c r="L984" i="4"/>
  <c r="L1048" i="4"/>
  <c r="L1112" i="4"/>
  <c r="L472" i="4"/>
  <c r="L510" i="4"/>
  <c r="L558" i="4"/>
  <c r="L588" i="4"/>
  <c r="L709" i="4"/>
  <c r="L748" i="4"/>
  <c r="L790" i="4"/>
  <c r="L810" i="4"/>
  <c r="L887" i="4"/>
  <c r="L951" i="4"/>
  <c r="L1015" i="4"/>
  <c r="L1079" i="4"/>
  <c r="L364" i="4"/>
  <c r="L444" i="4"/>
  <c r="L787" i="4"/>
  <c r="L829" i="4"/>
  <c r="L910" i="4"/>
  <c r="L974" i="4"/>
  <c r="L1038" i="4"/>
  <c r="L1102" i="4"/>
  <c r="L563" i="4"/>
  <c r="L650" i="4"/>
  <c r="L867" i="4"/>
  <c r="L909" i="4"/>
  <c r="L929" i="4"/>
  <c r="L1090" i="4"/>
  <c r="L1130" i="4"/>
  <c r="L1148" i="4"/>
  <c r="L747" i="4"/>
  <c r="L1028" i="4"/>
  <c r="L1067" i="4"/>
  <c r="L1109" i="4"/>
  <c r="L392" i="4"/>
  <c r="L590" i="4"/>
  <c r="L627" i="4"/>
  <c r="L788" i="4"/>
  <c r="L822" i="4"/>
  <c r="L847" i="4"/>
  <c r="L1036" i="4"/>
  <c r="L1075" i="4"/>
  <c r="L842" i="4"/>
  <c r="L858" i="4"/>
  <c r="L1129" i="4"/>
  <c r="L636" i="4"/>
  <c r="L803" i="4"/>
  <c r="L1002" i="4"/>
  <c r="L1107" i="4"/>
  <c r="L579" i="4"/>
  <c r="L1105" i="4"/>
  <c r="L1135" i="4"/>
  <c r="L789" i="4"/>
  <c r="L884" i="4"/>
  <c r="L821" i="4"/>
  <c r="L377" i="4"/>
  <c r="L1068" i="4"/>
  <c r="L516" i="4"/>
  <c r="L676" i="4"/>
  <c r="L718" i="4"/>
  <c r="L738" i="4"/>
  <c r="L782" i="4"/>
  <c r="L802" i="4"/>
  <c r="L896" i="4"/>
  <c r="L960" i="4"/>
  <c r="L1024" i="4"/>
  <c r="L1088" i="4"/>
  <c r="L651" i="4"/>
  <c r="L773" i="4"/>
  <c r="L812" i="4"/>
  <c r="L863" i="4"/>
  <c r="L927" i="4"/>
  <c r="L991" i="4"/>
  <c r="L1055" i="4"/>
  <c r="L670" i="4"/>
  <c r="L690" i="4"/>
  <c r="L886" i="4"/>
  <c r="L950" i="4"/>
  <c r="L1014" i="4"/>
  <c r="L1078" i="4"/>
  <c r="L1142" i="4"/>
  <c r="L610" i="4"/>
  <c r="L694" i="4"/>
  <c r="L892" i="4"/>
  <c r="L931" i="4"/>
  <c r="L973" i="4"/>
  <c r="L993" i="4"/>
  <c r="L1163" i="4"/>
  <c r="L725" i="4"/>
  <c r="L1092" i="4"/>
  <c r="L196" i="4"/>
  <c r="L698" i="4"/>
  <c r="L755" i="4"/>
  <c r="L1100" i="4"/>
  <c r="L398" i="4"/>
  <c r="L495" i="4"/>
  <c r="L677" i="4"/>
  <c r="L922" i="4"/>
  <c r="L544" i="4"/>
  <c r="L693" i="4"/>
  <c r="L811" i="4"/>
  <c r="L1033" i="4"/>
  <c r="L362" i="4"/>
  <c r="L645" i="4"/>
  <c r="L764" i="4"/>
  <c r="L874" i="4"/>
  <c r="L957" i="4"/>
  <c r="L1074" i="4"/>
  <c r="L1167" i="4"/>
  <c r="L859" i="4"/>
  <c r="L899" i="4"/>
  <c r="L971" i="4"/>
  <c r="L1139" i="4"/>
  <c r="L332" i="4"/>
  <c r="L846" i="4"/>
  <c r="L938" i="4"/>
  <c r="L882" i="4"/>
  <c r="L643" i="4"/>
  <c r="L1152" i="4"/>
  <c r="L1141" i="4"/>
  <c r="L2" i="4"/>
  <c r="Q2" i="1"/>
  <c r="R2" i="1" l="1" a="1"/>
  <c r="Q1171" i="4" l="1"/>
  <c r="Q1174" i="4"/>
  <c r="Q1178" i="4"/>
  <c r="Q1182" i="4"/>
  <c r="Q1186" i="4"/>
  <c r="Q1190" i="4"/>
  <c r="Q1194" i="4"/>
  <c r="Q1198" i="4"/>
  <c r="Q1202" i="4"/>
  <c r="Q1206" i="4"/>
  <c r="Q1210" i="4"/>
  <c r="Q1214" i="4"/>
  <c r="Q1218" i="4"/>
  <c r="Q1222" i="4"/>
  <c r="Q1226" i="4"/>
  <c r="Q1230" i="4"/>
  <c r="Q1234" i="4"/>
  <c r="Q1238" i="4"/>
  <c r="Q1242" i="4"/>
  <c r="Q1246" i="4"/>
  <c r="Q1250" i="4"/>
  <c r="Q1254" i="4"/>
  <c r="Q1258" i="4"/>
  <c r="Q1262" i="4"/>
  <c r="Q1266" i="4"/>
  <c r="Q1270" i="4"/>
  <c r="Q1274" i="4"/>
  <c r="Q1278" i="4"/>
  <c r="Q1282" i="4"/>
  <c r="Q1286" i="4"/>
  <c r="Q1290" i="4"/>
  <c r="Q1294" i="4"/>
  <c r="Q1298" i="4"/>
  <c r="Q1302" i="4"/>
  <c r="Q1306" i="4"/>
  <c r="Q1310" i="4"/>
  <c r="Q1314" i="4"/>
  <c r="Q1318" i="4"/>
  <c r="Q1322" i="4"/>
  <c r="Q1326" i="4"/>
  <c r="Q1330" i="4"/>
  <c r="Q1334" i="4"/>
  <c r="Q1338" i="4"/>
  <c r="Q1342" i="4"/>
  <c r="Q1346" i="4"/>
  <c r="Q1350" i="4"/>
  <c r="Q1354" i="4"/>
  <c r="Q1358" i="4"/>
  <c r="Q1362" i="4"/>
  <c r="Q1366" i="4"/>
  <c r="Q1370" i="4"/>
  <c r="Q1374" i="4"/>
  <c r="Q1378" i="4"/>
  <c r="Q1382" i="4"/>
  <c r="Q1386" i="4"/>
  <c r="Q1390" i="4"/>
  <c r="Q1394" i="4"/>
  <c r="Q1398" i="4"/>
  <c r="Q1402" i="4"/>
  <c r="Q1406" i="4"/>
  <c r="Q1410" i="4"/>
  <c r="Q1414" i="4"/>
  <c r="Q1418" i="4"/>
  <c r="Q1422" i="4"/>
  <c r="Q1426" i="4"/>
  <c r="Q1430" i="4"/>
  <c r="Q1434" i="4"/>
  <c r="Q1438" i="4"/>
  <c r="Q1442" i="4"/>
  <c r="Q1446" i="4"/>
  <c r="Q1450" i="4"/>
  <c r="Q1454" i="4"/>
  <c r="Q1458" i="4"/>
  <c r="Q1462" i="4"/>
  <c r="Q1466" i="4"/>
  <c r="Q1470" i="4"/>
  <c r="Q1474" i="4"/>
  <c r="Q1478" i="4"/>
  <c r="Q1482" i="4"/>
  <c r="Q1486" i="4"/>
  <c r="Q1490" i="4"/>
  <c r="Q1494" i="4"/>
  <c r="Q1498" i="4"/>
  <c r="Q1502" i="4"/>
  <c r="Q1506" i="4"/>
  <c r="Q1510" i="4"/>
  <c r="Q1185" i="4"/>
  <c r="Q1192" i="4"/>
  <c r="Q1199" i="4"/>
  <c r="Q1217" i="4"/>
  <c r="Q1224" i="4"/>
  <c r="Q1231" i="4"/>
  <c r="Q1249" i="4"/>
  <c r="Q1256" i="4"/>
  <c r="Q1263" i="4"/>
  <c r="Q1281" i="4"/>
  <c r="Q1288" i="4"/>
  <c r="Q1295" i="4"/>
  <c r="Q1313" i="4"/>
  <c r="Q1320" i="4"/>
  <c r="Q1327" i="4"/>
  <c r="Q1345" i="4"/>
  <c r="Q1352" i="4"/>
  <c r="Q1359" i="4"/>
  <c r="Q1377" i="4"/>
  <c r="Q1384" i="4"/>
  <c r="Q1391" i="4"/>
  <c r="Q1409" i="4"/>
  <c r="Q1416" i="4"/>
  <c r="Q1423" i="4"/>
  <c r="Q1441" i="4"/>
  <c r="Q1448" i="4"/>
  <c r="Q1455" i="4"/>
  <c r="Q1473" i="4"/>
  <c r="Q1480" i="4"/>
  <c r="Q1487" i="4"/>
  <c r="Q1505" i="4"/>
  <c r="Q1512" i="4"/>
  <c r="Q1516" i="4"/>
  <c r="Q1520" i="4"/>
  <c r="Q1524" i="4"/>
  <c r="Q1528" i="4"/>
  <c r="Q1532" i="4"/>
  <c r="Q1536" i="4"/>
  <c r="Q1540" i="4"/>
  <c r="Q1544" i="4"/>
  <c r="Q1548" i="4"/>
  <c r="Q1552" i="4"/>
  <c r="Q1556" i="4"/>
  <c r="Q1560" i="4"/>
  <c r="Q1564" i="4"/>
  <c r="Q1568" i="4"/>
  <c r="Q1572" i="4"/>
  <c r="Q1576" i="4"/>
  <c r="Q1580" i="4"/>
  <c r="Q1584" i="4"/>
  <c r="Q1588" i="4"/>
  <c r="Q1592" i="4"/>
  <c r="Q1596" i="4"/>
  <c r="Q1600" i="4"/>
  <c r="Q1604" i="4"/>
  <c r="Q1608" i="4"/>
  <c r="Q1612" i="4"/>
  <c r="Q1616" i="4"/>
  <c r="Q1620" i="4"/>
  <c r="Q1624" i="4"/>
  <c r="Q1628" i="4"/>
  <c r="Q1632" i="4"/>
  <c r="Q1636" i="4"/>
  <c r="Q1640" i="4"/>
  <c r="Q1644" i="4"/>
  <c r="Q1648" i="4"/>
  <c r="Q1652" i="4"/>
  <c r="Q1656" i="4"/>
  <c r="Q1660" i="4"/>
  <c r="Q1664" i="4"/>
  <c r="Q1668" i="4"/>
  <c r="Q1672" i="4"/>
  <c r="Q1676" i="4"/>
  <c r="Q1680" i="4"/>
  <c r="Q1684" i="4"/>
  <c r="Q1688" i="4"/>
  <c r="Q1692" i="4"/>
  <c r="Q1696" i="4"/>
  <c r="Q1181" i="4"/>
  <c r="Q1188" i="4"/>
  <c r="Q1195" i="4"/>
  <c r="Q1213" i="4"/>
  <c r="Q1220" i="4"/>
  <c r="Q1227" i="4"/>
  <c r="Q1245" i="4"/>
  <c r="Q1252" i="4"/>
  <c r="Q1259" i="4"/>
  <c r="Q1277" i="4"/>
  <c r="Q1284" i="4"/>
  <c r="Q1291" i="4"/>
  <c r="Q1309" i="4"/>
  <c r="Q1316" i="4"/>
  <c r="Q1323" i="4"/>
  <c r="Q1341" i="4"/>
  <c r="Q1348" i="4"/>
  <c r="Q1355" i="4"/>
  <c r="Q1373" i="4"/>
  <c r="Q1380" i="4"/>
  <c r="Q1387" i="4"/>
  <c r="Q1405" i="4"/>
  <c r="Q1412" i="4"/>
  <c r="Q1419" i="4"/>
  <c r="Q1437" i="4"/>
  <c r="Q1444" i="4"/>
  <c r="Q1451" i="4"/>
  <c r="Q1469" i="4"/>
  <c r="Q1476" i="4"/>
  <c r="Q1483" i="4"/>
  <c r="Q1501" i="4"/>
  <c r="Q1508" i="4"/>
  <c r="Q1177" i="4"/>
  <c r="Q1184" i="4"/>
  <c r="Q1191" i="4"/>
  <c r="Q1209" i="4"/>
  <c r="Q1216" i="4"/>
  <c r="Q1223" i="4"/>
  <c r="Q1241" i="4"/>
  <c r="Q1248" i="4"/>
  <c r="Q1255" i="4"/>
  <c r="Q1273" i="4"/>
  <c r="Q1280" i="4"/>
  <c r="Q1287" i="4"/>
  <c r="Q1305" i="4"/>
  <c r="Q1312" i="4"/>
  <c r="Q1319" i="4"/>
  <c r="Q1337" i="4"/>
  <c r="Q1344" i="4"/>
  <c r="Q1351" i="4"/>
  <c r="Q1369" i="4"/>
  <c r="Q1376" i="4"/>
  <c r="Q1383" i="4"/>
  <c r="Q1401" i="4"/>
  <c r="Q1408" i="4"/>
  <c r="Q1415" i="4"/>
  <c r="Q1433" i="4"/>
  <c r="Q1440" i="4"/>
  <c r="Q1447" i="4"/>
  <c r="Q1465" i="4"/>
  <c r="Q1472" i="4"/>
  <c r="Q1479" i="4"/>
  <c r="Q1497" i="4"/>
  <c r="Q1504" i="4"/>
  <c r="Q1511" i="4"/>
  <c r="Q1515" i="4"/>
  <c r="Q1519" i="4"/>
  <c r="Q1523" i="4"/>
  <c r="Q1527" i="4"/>
  <c r="Q1531" i="4"/>
  <c r="Q1535" i="4"/>
  <c r="Q1539" i="4"/>
  <c r="Q1543" i="4"/>
  <c r="Q1547" i="4"/>
  <c r="Q1551" i="4"/>
  <c r="Q1555" i="4"/>
  <c r="Q1559" i="4"/>
  <c r="Q1563" i="4"/>
  <c r="Q1567" i="4"/>
  <c r="Q1571" i="4"/>
  <c r="Q1575" i="4"/>
  <c r="Q1579" i="4"/>
  <c r="Q1583" i="4"/>
  <c r="Q1587" i="4"/>
  <c r="Q1591" i="4"/>
  <c r="Q1595" i="4"/>
  <c r="Q1599" i="4"/>
  <c r="Q1603" i="4"/>
  <c r="Q1607" i="4"/>
  <c r="Q1173" i="4"/>
  <c r="Q1180" i="4"/>
  <c r="Q1187" i="4"/>
  <c r="Q1205" i="4"/>
  <c r="Q1212" i="4"/>
  <c r="Q1219" i="4"/>
  <c r="Q1237" i="4"/>
  <c r="Q1244" i="4"/>
  <c r="Q1251" i="4"/>
  <c r="Q1269" i="4"/>
  <c r="Q1276" i="4"/>
  <c r="Q1283" i="4"/>
  <c r="Q1301" i="4"/>
  <c r="Q1308" i="4"/>
  <c r="Q1315" i="4"/>
  <c r="Q1333" i="4"/>
  <c r="Q1340" i="4"/>
  <c r="Q1347" i="4"/>
  <c r="Q1365" i="4"/>
  <c r="Q1372" i="4"/>
  <c r="Q1379" i="4"/>
  <c r="Q1397" i="4"/>
  <c r="Q1404" i="4"/>
  <c r="Q1411" i="4"/>
  <c r="Q1429" i="4"/>
  <c r="Q1436" i="4"/>
  <c r="Q1443" i="4"/>
  <c r="Q1461" i="4"/>
  <c r="Q1468" i="4"/>
  <c r="Q1475" i="4"/>
  <c r="Q1493" i="4"/>
  <c r="Q1500" i="4"/>
  <c r="Q1507" i="4"/>
  <c r="Q1176" i="4"/>
  <c r="Q1183" i="4"/>
  <c r="Q1201" i="4"/>
  <c r="Q1208" i="4"/>
  <c r="Q1215" i="4"/>
  <c r="Q1233" i="4"/>
  <c r="Q1240" i="4"/>
  <c r="Q1247" i="4"/>
  <c r="Q1265" i="4"/>
  <c r="Q1272" i="4"/>
  <c r="Q1279" i="4"/>
  <c r="Q1297" i="4"/>
  <c r="Q1304" i="4"/>
  <c r="Q1311" i="4"/>
  <c r="Q1329" i="4"/>
  <c r="Q1336" i="4"/>
  <c r="Q1343" i="4"/>
  <c r="Q1361" i="4"/>
  <c r="Q1368" i="4"/>
  <c r="Q1375" i="4"/>
  <c r="Q1393" i="4"/>
  <c r="Q1400" i="4"/>
  <c r="Q1407" i="4"/>
  <c r="Q1425" i="4"/>
  <c r="Q1432" i="4"/>
  <c r="Q1439" i="4"/>
  <c r="Q1457" i="4"/>
  <c r="Q1464" i="4"/>
  <c r="Q1471" i="4"/>
  <c r="Q1489" i="4"/>
  <c r="Q1496" i="4"/>
  <c r="Q1503" i="4"/>
  <c r="Q1514" i="4"/>
  <c r="Q1518" i="4"/>
  <c r="Q1522" i="4"/>
  <c r="Q1526" i="4"/>
  <c r="Q1530" i="4"/>
  <c r="Q1534" i="4"/>
  <c r="Q1538" i="4"/>
  <c r="Q1542" i="4"/>
  <c r="Q1546" i="4"/>
  <c r="Q1550" i="4"/>
  <c r="Q1554" i="4"/>
  <c r="Q1558" i="4"/>
  <c r="Q1562" i="4"/>
  <c r="Q1566" i="4"/>
  <c r="Q1570" i="4"/>
  <c r="Q1574" i="4"/>
  <c r="Q1578" i="4"/>
  <c r="Q1582" i="4"/>
  <c r="Q1586" i="4"/>
  <c r="Q1590" i="4"/>
  <c r="Q1594" i="4"/>
  <c r="Q1598" i="4"/>
  <c r="Q1602" i="4"/>
  <c r="Q1606" i="4"/>
  <c r="Q1610" i="4"/>
  <c r="Q1614" i="4"/>
  <c r="Q1618" i="4"/>
  <c r="Q1622" i="4"/>
  <c r="Q1626" i="4"/>
  <c r="Q1630" i="4"/>
  <c r="Q1634" i="4"/>
  <c r="Q1638" i="4"/>
  <c r="Q1642" i="4"/>
  <c r="Q1646" i="4"/>
  <c r="Q1650" i="4"/>
  <c r="Q1654" i="4"/>
  <c r="Q1658" i="4"/>
  <c r="Q1662" i="4"/>
  <c r="Q1666" i="4"/>
  <c r="Q1670" i="4"/>
  <c r="Q1674" i="4"/>
  <c r="Q1678" i="4"/>
  <c r="Q1682" i="4"/>
  <c r="Q1686" i="4"/>
  <c r="Q1690" i="4"/>
  <c r="Q1694" i="4"/>
  <c r="Q1698" i="4"/>
  <c r="Q1702" i="4"/>
  <c r="Q1706" i="4"/>
  <c r="Q1710" i="4"/>
  <c r="Q1714" i="4"/>
  <c r="Q1718" i="4"/>
  <c r="Q1722" i="4"/>
  <c r="Q1172" i="4"/>
  <c r="Q1179" i="4"/>
  <c r="Q1197" i="4"/>
  <c r="Q1204" i="4"/>
  <c r="Q1211" i="4"/>
  <c r="Q1229" i="4"/>
  <c r="Q1236" i="4"/>
  <c r="Q1243" i="4"/>
  <c r="Q1261" i="4"/>
  <c r="Q1268" i="4"/>
  <c r="Q1275" i="4"/>
  <c r="Q1293" i="4"/>
  <c r="Q1300" i="4"/>
  <c r="Q1307" i="4"/>
  <c r="Q1325" i="4"/>
  <c r="Q1332" i="4"/>
  <c r="Q1339" i="4"/>
  <c r="Q1357" i="4"/>
  <c r="Q1364" i="4"/>
  <c r="Q1371" i="4"/>
  <c r="Q1389" i="4"/>
  <c r="Q1396" i="4"/>
  <c r="Q1403" i="4"/>
  <c r="Q1421" i="4"/>
  <c r="Q1428" i="4"/>
  <c r="Q1435" i="4"/>
  <c r="Q1453" i="4"/>
  <c r="Q1460" i="4"/>
  <c r="Q1467" i="4"/>
  <c r="Q1485" i="4"/>
  <c r="Q1492" i="4"/>
  <c r="Q1499" i="4"/>
  <c r="Q1175" i="4"/>
  <c r="Q1193" i="4"/>
  <c r="Q1200" i="4"/>
  <c r="Q1207" i="4"/>
  <c r="Q1225" i="4"/>
  <c r="Q1232" i="4"/>
  <c r="Q1239" i="4"/>
  <c r="Q1257" i="4"/>
  <c r="Q1264" i="4"/>
  <c r="Q1271" i="4"/>
  <c r="Q1289" i="4"/>
  <c r="Q1296" i="4"/>
  <c r="Q1303" i="4"/>
  <c r="Q1321" i="4"/>
  <c r="Q1328" i="4"/>
  <c r="Q1335" i="4"/>
  <c r="Q1353" i="4"/>
  <c r="Q1360" i="4"/>
  <c r="Q1367" i="4"/>
  <c r="Q1385" i="4"/>
  <c r="Q1392" i="4"/>
  <c r="Q1399" i="4"/>
  <c r="Q1417" i="4"/>
  <c r="Q1424" i="4"/>
  <c r="Q1431" i="4"/>
  <c r="Q1449" i="4"/>
  <c r="Q1456" i="4"/>
  <c r="Q1463" i="4"/>
  <c r="Q1481" i="4"/>
  <c r="Q1488" i="4"/>
  <c r="Q1495" i="4"/>
  <c r="Q1513" i="4"/>
  <c r="Q1517" i="4"/>
  <c r="Q1521" i="4"/>
  <c r="Q1525" i="4"/>
  <c r="Q1529" i="4"/>
  <c r="Q1533" i="4"/>
  <c r="Q1537" i="4"/>
  <c r="Q1541" i="4"/>
  <c r="Q1545" i="4"/>
  <c r="Q1549" i="4"/>
  <c r="Q1553" i="4"/>
  <c r="Q1557" i="4"/>
  <c r="Q1561" i="4"/>
  <c r="Q1565" i="4"/>
  <c r="Q1569" i="4"/>
  <c r="Q1573" i="4"/>
  <c r="Q1577" i="4"/>
  <c r="Q1581" i="4"/>
  <c r="Q1585" i="4"/>
  <c r="Q1589" i="4"/>
  <c r="Q1593" i="4"/>
  <c r="Q1597" i="4"/>
  <c r="Q1189" i="4"/>
  <c r="Q1196" i="4"/>
  <c r="Q1203" i="4"/>
  <c r="Q1221" i="4"/>
  <c r="Q1228" i="4"/>
  <c r="Q1235" i="4"/>
  <c r="Q1253" i="4"/>
  <c r="Q1260" i="4"/>
  <c r="Q1267" i="4"/>
  <c r="Q1285" i="4"/>
  <c r="Q1292" i="4"/>
  <c r="Q1299" i="4"/>
  <c r="Q1317" i="4"/>
  <c r="Q1324" i="4"/>
  <c r="Q1331" i="4"/>
  <c r="Q1349" i="4"/>
  <c r="Q1356" i="4"/>
  <c r="Q1363" i="4"/>
  <c r="Q1381" i="4"/>
  <c r="Q1388" i="4"/>
  <c r="Q1395" i="4"/>
  <c r="Q1413" i="4"/>
  <c r="Q1420" i="4"/>
  <c r="Q1427" i="4"/>
  <c r="Q1445" i="4"/>
  <c r="Q1452" i="4"/>
  <c r="Q1459" i="4"/>
  <c r="Q1477" i="4"/>
  <c r="Q1484" i="4"/>
  <c r="Q1491" i="4"/>
  <c r="Q1509" i="4"/>
  <c r="Q1609" i="4"/>
  <c r="Q1625" i="4"/>
  <c r="Q1641" i="4"/>
  <c r="Q1657" i="4"/>
  <c r="Q1673" i="4"/>
  <c r="Q1689" i="4"/>
  <c r="Q1713" i="4"/>
  <c r="Q1720" i="4"/>
  <c r="Q1615" i="4"/>
  <c r="Q1631" i="4"/>
  <c r="Q1647" i="4"/>
  <c r="Q1663" i="4"/>
  <c r="Q1679" i="4"/>
  <c r="Q1695" i="4"/>
  <c r="Q1709" i="4"/>
  <c r="Q1716" i="4"/>
  <c r="Q1723" i="4"/>
  <c r="Q1727" i="4"/>
  <c r="Q1731" i="4"/>
  <c r="Q1735" i="4"/>
  <c r="Q1739" i="4"/>
  <c r="Q1743" i="4"/>
  <c r="Q1747" i="4"/>
  <c r="Q1751" i="4"/>
  <c r="Q1755" i="4"/>
  <c r="Q1759" i="4"/>
  <c r="Q1763" i="4"/>
  <c r="Q1767" i="4"/>
  <c r="Q1771" i="4"/>
  <c r="Q1775" i="4"/>
  <c r="Q1779" i="4"/>
  <c r="Q1783" i="4"/>
  <c r="Q1787" i="4"/>
  <c r="Q1621" i="4"/>
  <c r="Q1637" i="4"/>
  <c r="Q1653" i="4"/>
  <c r="Q1669" i="4"/>
  <c r="Q1685" i="4"/>
  <c r="Q1705" i="4"/>
  <c r="Q1712" i="4"/>
  <c r="Q1719" i="4"/>
  <c r="Q1605" i="4"/>
  <c r="Q1611" i="4"/>
  <c r="Q1627" i="4"/>
  <c r="Q1643" i="4"/>
  <c r="Q1659" i="4"/>
  <c r="Q1675" i="4"/>
  <c r="Q1691" i="4"/>
  <c r="Q1701" i="4"/>
  <c r="Q1708" i="4"/>
  <c r="Q1715" i="4"/>
  <c r="Q1726" i="4"/>
  <c r="Q1730" i="4"/>
  <c r="Q1734" i="4"/>
  <c r="Q1738" i="4"/>
  <c r="Q1742" i="4"/>
  <c r="Q1746" i="4"/>
  <c r="Q1750" i="4"/>
  <c r="Q1754" i="4"/>
  <c r="Q1758" i="4"/>
  <c r="Q1762" i="4"/>
  <c r="Q1766" i="4"/>
  <c r="Q1770" i="4"/>
  <c r="Q1774" i="4"/>
  <c r="Q1778" i="4"/>
  <c r="Q1782" i="4"/>
  <c r="Q1786" i="4"/>
  <c r="Q1790" i="4"/>
  <c r="Q1794" i="4"/>
  <c r="Q1798" i="4"/>
  <c r="Q1802" i="4"/>
  <c r="Q1806" i="4"/>
  <c r="Q1810" i="4"/>
  <c r="Q1814" i="4"/>
  <c r="Q1818" i="4"/>
  <c r="Q1822" i="4"/>
  <c r="Q1826" i="4"/>
  <c r="Q1830" i="4"/>
  <c r="Q1834" i="4"/>
  <c r="Q1838" i="4"/>
  <c r="Q1842" i="4"/>
  <c r="Q1846" i="4"/>
  <c r="Q1850" i="4"/>
  <c r="Q1854" i="4"/>
  <c r="Q1858" i="4"/>
  <c r="Q1862" i="4"/>
  <c r="Q1866" i="4"/>
  <c r="Q1870" i="4"/>
  <c r="Q1874" i="4"/>
  <c r="Q1878" i="4"/>
  <c r="Q1882" i="4"/>
  <c r="Q1886" i="4"/>
  <c r="Q1890" i="4"/>
  <c r="Q1894" i="4"/>
  <c r="Q1898" i="4"/>
  <c r="Q1902" i="4"/>
  <c r="Q1906" i="4"/>
  <c r="Q1910" i="4"/>
  <c r="Q1914" i="4"/>
  <c r="Q1918" i="4"/>
  <c r="Q1922" i="4"/>
  <c r="Q1926" i="4"/>
  <c r="Q1930" i="4"/>
  <c r="Q1934" i="4"/>
  <c r="Q1938" i="4"/>
  <c r="Q1942" i="4"/>
  <c r="Q1946" i="4"/>
  <c r="Q1950" i="4"/>
  <c r="Q1954" i="4"/>
  <c r="Q1958" i="4"/>
  <c r="Q1962" i="4"/>
  <c r="Q1966" i="4"/>
  <c r="Q1970" i="4"/>
  <c r="Q1974" i="4"/>
  <c r="Q1978" i="4"/>
  <c r="Q1982" i="4"/>
  <c r="Q1986" i="4"/>
  <c r="Q1990" i="4"/>
  <c r="Q1994" i="4"/>
  <c r="Q1998" i="4"/>
  <c r="Q2002" i="4"/>
  <c r="Q2006" i="4"/>
  <c r="Q2010" i="4"/>
  <c r="Q2014" i="4"/>
  <c r="Q2018" i="4"/>
  <c r="Q2022" i="4"/>
  <c r="Q1617" i="4"/>
  <c r="Q1633" i="4"/>
  <c r="Q1649" i="4"/>
  <c r="Q1665" i="4"/>
  <c r="Q1681" i="4"/>
  <c r="Q1697" i="4"/>
  <c r="Q1704" i="4"/>
  <c r="Q1711" i="4"/>
  <c r="Q1601" i="4"/>
  <c r="Q1613" i="4"/>
  <c r="Q1629" i="4"/>
  <c r="Q1645" i="4"/>
  <c r="Q1661" i="4"/>
  <c r="Q1677" i="4"/>
  <c r="Q1693" i="4"/>
  <c r="Q1703" i="4"/>
  <c r="Q1721" i="4"/>
  <c r="Q1619" i="4"/>
  <c r="Q1635" i="4"/>
  <c r="Q1651" i="4"/>
  <c r="Q1667" i="4"/>
  <c r="Q1683" i="4"/>
  <c r="Q1699" i="4"/>
  <c r="Q1717" i="4"/>
  <c r="Q1724" i="4"/>
  <c r="Q1728" i="4"/>
  <c r="Q1732" i="4"/>
  <c r="Q1736" i="4"/>
  <c r="Q1740" i="4"/>
  <c r="Q1744" i="4"/>
  <c r="Q1748" i="4"/>
  <c r="Q1752" i="4"/>
  <c r="Q1756" i="4"/>
  <c r="Q1760" i="4"/>
  <c r="Q1764" i="4"/>
  <c r="Q1768" i="4"/>
  <c r="Q1772" i="4"/>
  <c r="Q1776" i="4"/>
  <c r="Q1780" i="4"/>
  <c r="Q1784" i="4"/>
  <c r="Q1788" i="4"/>
  <c r="Q1792" i="4"/>
  <c r="Q1796" i="4"/>
  <c r="Q1800" i="4"/>
  <c r="Q1804" i="4"/>
  <c r="Q1808" i="4"/>
  <c r="Q1812" i="4"/>
  <c r="Q1816" i="4"/>
  <c r="Q1820" i="4"/>
  <c r="Q1824" i="4"/>
  <c r="Q1828" i="4"/>
  <c r="Q1832" i="4"/>
  <c r="Q1836" i="4"/>
  <c r="Q1840" i="4"/>
  <c r="Q1844" i="4"/>
  <c r="Q1848" i="4"/>
  <c r="Q1852" i="4"/>
  <c r="Q1856" i="4"/>
  <c r="Q1860" i="4"/>
  <c r="Q1864" i="4"/>
  <c r="Q1868" i="4"/>
  <c r="Q1872" i="4"/>
  <c r="Q1876" i="4"/>
  <c r="Q1880" i="4"/>
  <c r="Q1884" i="4"/>
  <c r="Q1888" i="4"/>
  <c r="Q1892" i="4"/>
  <c r="Q1896" i="4"/>
  <c r="Q1900" i="4"/>
  <c r="Q1904" i="4"/>
  <c r="Q1687" i="4"/>
  <c r="Q1737" i="4"/>
  <c r="Q1769" i="4"/>
  <c r="Q1799" i="4"/>
  <c r="Q1815" i="4"/>
  <c r="Q1831" i="4"/>
  <c r="Q1847" i="4"/>
  <c r="Q1863" i="4"/>
  <c r="Q1879" i="4"/>
  <c r="Q1895" i="4"/>
  <c r="Q1908" i="4"/>
  <c r="Q1915" i="4"/>
  <c r="Q1933" i="4"/>
  <c r="Q1940" i="4"/>
  <c r="Q1947" i="4"/>
  <c r="Q1965" i="4"/>
  <c r="Q1972" i="4"/>
  <c r="Q1979" i="4"/>
  <c r="Q1997" i="4"/>
  <c r="Q2004" i="4"/>
  <c r="Q2011" i="4"/>
  <c r="Q1725" i="4"/>
  <c r="Q1757" i="4"/>
  <c r="Q1789" i="4"/>
  <c r="Q1805" i="4"/>
  <c r="Q1821" i="4"/>
  <c r="Q1837" i="4"/>
  <c r="Q1853" i="4"/>
  <c r="Q1869" i="4"/>
  <c r="Q1885" i="4"/>
  <c r="Q1901" i="4"/>
  <c r="Q1911" i="4"/>
  <c r="Q1929" i="4"/>
  <c r="Q1936" i="4"/>
  <c r="Q1943" i="4"/>
  <c r="Q1961" i="4"/>
  <c r="Q1968" i="4"/>
  <c r="Q1975" i="4"/>
  <c r="Q1993" i="4"/>
  <c r="Q2000" i="4"/>
  <c r="Q2007" i="4"/>
  <c r="Q2025" i="4"/>
  <c r="Q2029" i="4"/>
  <c r="Q2033" i="4"/>
  <c r="Q2037" i="4"/>
  <c r="Q2041" i="4"/>
  <c r="Q2045" i="4"/>
  <c r="Q2049" i="4"/>
  <c r="Q2053" i="4"/>
  <c r="Q2057" i="4"/>
  <c r="Q2061" i="4"/>
  <c r="Q2065" i="4"/>
  <c r="Q2069" i="4"/>
  <c r="Q2073" i="4"/>
  <c r="Q2077" i="4"/>
  <c r="Q2081" i="4"/>
  <c r="Q2085" i="4"/>
  <c r="Q2089" i="4"/>
  <c r="Q2093" i="4"/>
  <c r="Q2097" i="4"/>
  <c r="Q2101" i="4"/>
  <c r="Q2105" i="4"/>
  <c r="Q2109" i="4"/>
  <c r="Q2113" i="4"/>
  <c r="Q2117" i="4"/>
  <c r="Q2121" i="4"/>
  <c r="Q2125" i="4"/>
  <c r="Q2129" i="4"/>
  <c r="Q2133" i="4"/>
  <c r="Q2137" i="4"/>
  <c r="Q2141" i="4"/>
  <c r="Q2145" i="4"/>
  <c r="Q2149" i="4"/>
  <c r="Q2153" i="4"/>
  <c r="Q2157" i="4"/>
  <c r="Q2161" i="4"/>
  <c r="Q2165" i="4"/>
  <c r="Q2169" i="4"/>
  <c r="Q2173" i="4"/>
  <c r="Q2177" i="4"/>
  <c r="Q2181" i="4"/>
  <c r="Q2185" i="4"/>
  <c r="Q2189" i="4"/>
  <c r="Q2193" i="4"/>
  <c r="Q2197" i="4"/>
  <c r="Q2201" i="4"/>
  <c r="Q2205" i="4"/>
  <c r="Q2209" i="4"/>
  <c r="Q2213" i="4"/>
  <c r="Q2217" i="4"/>
  <c r="Q2221" i="4"/>
  <c r="Q2225" i="4"/>
  <c r="Q2229" i="4"/>
  <c r="Q2233" i="4"/>
  <c r="Q2237" i="4"/>
  <c r="Q2241" i="4"/>
  <c r="Q2245" i="4"/>
  <c r="Q2249" i="4"/>
  <c r="Q2253" i="4"/>
  <c r="Q2257" i="4"/>
  <c r="Q2261" i="4"/>
  <c r="Q2265" i="4"/>
  <c r="Q2269" i="4"/>
  <c r="Q2273" i="4"/>
  <c r="Q2277" i="4"/>
  <c r="Q2281" i="4"/>
  <c r="Q2285" i="4"/>
  <c r="Q2289" i="4"/>
  <c r="Q2293" i="4"/>
  <c r="Q2297" i="4"/>
  <c r="Q2301" i="4"/>
  <c r="Q2305" i="4"/>
  <c r="Q2309" i="4"/>
  <c r="Q2313" i="4"/>
  <c r="Q2317" i="4"/>
  <c r="Q2321" i="4"/>
  <c r="Q2325" i="4"/>
  <c r="Q2329" i="4"/>
  <c r="Q2333" i="4"/>
  <c r="Q2116" i="4"/>
  <c r="Q2120" i="4"/>
  <c r="Q2144" i="4"/>
  <c r="Q2148" i="4"/>
  <c r="Q2168" i="4"/>
  <c r="Q2172" i="4"/>
  <c r="Q2176" i="4"/>
  <c r="Q2188" i="4"/>
  <c r="Q2208" i="4"/>
  <c r="Q2216" i="4"/>
  <c r="Q2220" i="4"/>
  <c r="Q2244" i="4"/>
  <c r="Q2248" i="4"/>
  <c r="Q2252" i="4"/>
  <c r="Q2272" i="4"/>
  <c r="Q2276" i="4"/>
  <c r="Q2308" i="4"/>
  <c r="Q2312" i="4"/>
  <c r="Q2111" i="4"/>
  <c r="Q2119" i="4"/>
  <c r="Q2123" i="4"/>
  <c r="Q2127" i="4"/>
  <c r="Q2135" i="4"/>
  <c r="Q2143" i="4"/>
  <c r="Q2179" i="4"/>
  <c r="Q2183" i="4"/>
  <c r="Q2215" i="4"/>
  <c r="Q2235" i="4"/>
  <c r="Q2259" i="4"/>
  <c r="Q2271" i="4"/>
  <c r="Q2279" i="4"/>
  <c r="Q2319" i="4"/>
  <c r="Q2126" i="4"/>
  <c r="Q2162" i="4"/>
  <c r="Q2166" i="4"/>
  <c r="Q2178" i="4"/>
  <c r="Q2182" i="4"/>
  <c r="Q2194" i="4"/>
  <c r="Q2198" i="4"/>
  <c r="Q2214" i="4"/>
  <c r="Q2230" i="4"/>
  <c r="Q2238" i="4"/>
  <c r="Q2242" i="4"/>
  <c r="Q2258" i="4"/>
  <c r="Q2274" i="4"/>
  <c r="Q2282" i="4"/>
  <c r="Q2310" i="4"/>
  <c r="Q1700" i="4"/>
  <c r="Q1745" i="4"/>
  <c r="Q1777" i="4"/>
  <c r="Q1795" i="4"/>
  <c r="Q1811" i="4"/>
  <c r="Q1827" i="4"/>
  <c r="Q1843" i="4"/>
  <c r="Q1859" i="4"/>
  <c r="Q1875" i="4"/>
  <c r="Q1891" i="4"/>
  <c r="Q1907" i="4"/>
  <c r="Q1925" i="4"/>
  <c r="Q1932" i="4"/>
  <c r="Q1939" i="4"/>
  <c r="Q1957" i="4"/>
  <c r="Q1964" i="4"/>
  <c r="Q1971" i="4"/>
  <c r="Q1989" i="4"/>
  <c r="Q1996" i="4"/>
  <c r="Q2003" i="4"/>
  <c r="Q2021" i="4"/>
  <c r="Q2048" i="4"/>
  <c r="Q2056" i="4"/>
  <c r="Q2060" i="4"/>
  <c r="Q2064" i="4"/>
  <c r="Q2068" i="4"/>
  <c r="Q2076" i="4"/>
  <c r="Q2084" i="4"/>
  <c r="Q2088" i="4"/>
  <c r="Q2092" i="4"/>
  <c r="Q2100" i="4"/>
  <c r="Q2104" i="4"/>
  <c r="Q2108" i="4"/>
  <c r="Q2128" i="4"/>
  <c r="Q2132" i="4"/>
  <c r="Q2136" i="4"/>
  <c r="Q2156" i="4"/>
  <c r="Q2160" i="4"/>
  <c r="Q2180" i="4"/>
  <c r="Q2184" i="4"/>
  <c r="Q2192" i="4"/>
  <c r="Q2196" i="4"/>
  <c r="Q2200" i="4"/>
  <c r="Q2212" i="4"/>
  <c r="Q2224" i="4"/>
  <c r="Q2236" i="4"/>
  <c r="Q2240" i="4"/>
  <c r="Q2260" i="4"/>
  <c r="Q2264" i="4"/>
  <c r="Q2280" i="4"/>
  <c r="Q2284" i="4"/>
  <c r="Q2288" i="4"/>
  <c r="Q2296" i="4"/>
  <c r="Q2300" i="4"/>
  <c r="Q2316" i="4"/>
  <c r="Q2324" i="4"/>
  <c r="Q2328" i="4"/>
  <c r="Q2336" i="4"/>
  <c r="Q2099" i="4"/>
  <c r="Q2131" i="4"/>
  <c r="Q2147" i="4"/>
  <c r="Q2163" i="4"/>
  <c r="Q2195" i="4"/>
  <c r="Q2211" i="4"/>
  <c r="Q2219" i="4"/>
  <c r="Q2231" i="4"/>
  <c r="Q2251" i="4"/>
  <c r="Q2267" i="4"/>
  <c r="Q2275" i="4"/>
  <c r="Q2295" i="4"/>
  <c r="Q2311" i="4"/>
  <c r="Q2315" i="4"/>
  <c r="Q2210" i="4"/>
  <c r="Q2266" i="4"/>
  <c r="Q2278" i="4"/>
  <c r="Q2286" i="4"/>
  <c r="Q2302" i="4"/>
  <c r="Q2326" i="4"/>
  <c r="Q1733" i="4"/>
  <c r="Q1765" i="4"/>
  <c r="Q1801" i="4"/>
  <c r="Q1817" i="4"/>
  <c r="Q1833" i="4"/>
  <c r="Q1849" i="4"/>
  <c r="Q1865" i="4"/>
  <c r="Q1881" i="4"/>
  <c r="Q1897" i="4"/>
  <c r="Q1921" i="4"/>
  <c r="Q1928" i="4"/>
  <c r="Q1935" i="4"/>
  <c r="Q1953" i="4"/>
  <c r="Q1960" i="4"/>
  <c r="Q1967" i="4"/>
  <c r="Q1985" i="4"/>
  <c r="Q1992" i="4"/>
  <c r="Q1999" i="4"/>
  <c r="Q2017" i="4"/>
  <c r="Q2024" i="4"/>
  <c r="Q2028" i="4"/>
  <c r="Q2032" i="4"/>
  <c r="Q2036" i="4"/>
  <c r="Q2040" i="4"/>
  <c r="Q2044" i="4"/>
  <c r="Q2052" i="4"/>
  <c r="Q2072" i="4"/>
  <c r="Q2080" i="4"/>
  <c r="Q2096" i="4"/>
  <c r="Q2112" i="4"/>
  <c r="Q2124" i="4"/>
  <c r="Q2140" i="4"/>
  <c r="Q2152" i="4"/>
  <c r="Q2164" i="4"/>
  <c r="Q2204" i="4"/>
  <c r="Q2228" i="4"/>
  <c r="Q2232" i="4"/>
  <c r="Q2256" i="4"/>
  <c r="Q2268" i="4"/>
  <c r="Q2292" i="4"/>
  <c r="Q2304" i="4"/>
  <c r="Q2320" i="4"/>
  <c r="Q2332" i="4"/>
  <c r="Q2151" i="4"/>
  <c r="Q2167" i="4"/>
  <c r="Q2175" i="4"/>
  <c r="Q2191" i="4"/>
  <c r="Q2199" i="4"/>
  <c r="Q2207" i="4"/>
  <c r="Q2223" i="4"/>
  <c r="Q2239" i="4"/>
  <c r="Q2247" i="4"/>
  <c r="Q2283" i="4"/>
  <c r="Q2291" i="4"/>
  <c r="Q2299" i="4"/>
  <c r="Q2307" i="4"/>
  <c r="Q2323" i="4"/>
  <c r="Q2246" i="4"/>
  <c r="Q2294" i="4"/>
  <c r="Q2306" i="4"/>
  <c r="Q2334" i="4"/>
  <c r="Q1623" i="4"/>
  <c r="Q1753" i="4"/>
  <c r="Q1785" i="4"/>
  <c r="Q1791" i="4"/>
  <c r="Q1807" i="4"/>
  <c r="Q1823" i="4"/>
  <c r="Q1839" i="4"/>
  <c r="Q1855" i="4"/>
  <c r="Q1871" i="4"/>
  <c r="Q1887" i="4"/>
  <c r="Q1903" i="4"/>
  <c r="Q1917" i="4"/>
  <c r="Q1924" i="4"/>
  <c r="Q1931" i="4"/>
  <c r="Q1949" i="4"/>
  <c r="Q1956" i="4"/>
  <c r="Q1963" i="4"/>
  <c r="Q1981" i="4"/>
  <c r="Q1988" i="4"/>
  <c r="Q1995" i="4"/>
  <c r="Q2013" i="4"/>
  <c r="Q2020" i="4"/>
  <c r="Q2159" i="4"/>
  <c r="Q2227" i="4"/>
  <c r="Q2243" i="4"/>
  <c r="Q2287" i="4"/>
  <c r="Q2303" i="4"/>
  <c r="Q2335" i="4"/>
  <c r="Q2222" i="4"/>
  <c r="Q2314" i="4"/>
  <c r="Q1639" i="4"/>
  <c r="Q1741" i="4"/>
  <c r="Q1773" i="4"/>
  <c r="Q1797" i="4"/>
  <c r="Q1813" i="4"/>
  <c r="Q1829" i="4"/>
  <c r="Q1845" i="4"/>
  <c r="Q1861" i="4"/>
  <c r="Q1877" i="4"/>
  <c r="Q1893" i="4"/>
  <c r="Q1913" i="4"/>
  <c r="Q1920" i="4"/>
  <c r="Q1927" i="4"/>
  <c r="Q1945" i="4"/>
  <c r="Q1952" i="4"/>
  <c r="Q1959" i="4"/>
  <c r="Q1977" i="4"/>
  <c r="Q1984" i="4"/>
  <c r="Q1991" i="4"/>
  <c r="Q2009" i="4"/>
  <c r="Q2016" i="4"/>
  <c r="Q2023" i="4"/>
  <c r="Q2027" i="4"/>
  <c r="Q2031" i="4"/>
  <c r="Q2035" i="4"/>
  <c r="Q2039" i="4"/>
  <c r="Q2043" i="4"/>
  <c r="Q2047" i="4"/>
  <c r="Q2051" i="4"/>
  <c r="Q2055" i="4"/>
  <c r="Q2059" i="4"/>
  <c r="Q2063" i="4"/>
  <c r="Q2067" i="4"/>
  <c r="Q2071" i="4"/>
  <c r="Q2075" i="4"/>
  <c r="Q2079" i="4"/>
  <c r="Q2083" i="4"/>
  <c r="Q2087" i="4"/>
  <c r="Q2091" i="4"/>
  <c r="Q2095" i="4"/>
  <c r="Q2103" i="4"/>
  <c r="Q2107" i="4"/>
  <c r="Q2115" i="4"/>
  <c r="Q2139" i="4"/>
  <c r="Q2155" i="4"/>
  <c r="Q2171" i="4"/>
  <c r="Q2187" i="4"/>
  <c r="Q2203" i="4"/>
  <c r="Q2255" i="4"/>
  <c r="Q2263" i="4"/>
  <c r="Q2327" i="4"/>
  <c r="Q2331" i="4"/>
  <c r="Q2142" i="4"/>
  <c r="Q2234" i="4"/>
  <c r="Q1655" i="4"/>
  <c r="Q1707" i="4"/>
  <c r="Q1729" i="4"/>
  <c r="Q1761" i="4"/>
  <c r="Q1803" i="4"/>
  <c r="Q1819" i="4"/>
  <c r="Q1835" i="4"/>
  <c r="Q1851" i="4"/>
  <c r="Q1867" i="4"/>
  <c r="Q1883" i="4"/>
  <c r="Q1899" i="4"/>
  <c r="Q1909" i="4"/>
  <c r="Q1916" i="4"/>
  <c r="Q1923" i="4"/>
  <c r="Q1941" i="4"/>
  <c r="Q1948" i="4"/>
  <c r="Q1955" i="4"/>
  <c r="Q1973" i="4"/>
  <c r="Q1980" i="4"/>
  <c r="Q1987" i="4"/>
  <c r="Q2005" i="4"/>
  <c r="Q2012" i="4"/>
  <c r="Q2019" i="4"/>
  <c r="Q1671" i="4"/>
  <c r="Q1749" i="4"/>
  <c r="Q1781" i="4"/>
  <c r="Q1793" i="4"/>
  <c r="Q1809" i="4"/>
  <c r="Q1825" i="4"/>
  <c r="Q1841" i="4"/>
  <c r="Q1857" i="4"/>
  <c r="Q1873" i="4"/>
  <c r="Q1889" i="4"/>
  <c r="Q1905" i="4"/>
  <c r="Q1912" i="4"/>
  <c r="Q1919" i="4"/>
  <c r="Q1937" i="4"/>
  <c r="Q1944" i="4"/>
  <c r="Q1951" i="4"/>
  <c r="Q1969" i="4"/>
  <c r="Q1976" i="4"/>
  <c r="Q1983" i="4"/>
  <c r="Q2001" i="4"/>
  <c r="Q2008" i="4"/>
  <c r="Q2015" i="4"/>
  <c r="Q2026" i="4"/>
  <c r="Q2030" i="4"/>
  <c r="Q2034" i="4"/>
  <c r="Q2038" i="4"/>
  <c r="Q2042" i="4"/>
  <c r="Q2046" i="4"/>
  <c r="Q2050" i="4"/>
  <c r="Q2054" i="4"/>
  <c r="Q2058" i="4"/>
  <c r="Q2062" i="4"/>
  <c r="Q2066" i="4"/>
  <c r="Q2070" i="4"/>
  <c r="Q2074" i="4"/>
  <c r="Q2078" i="4"/>
  <c r="Q2082" i="4"/>
  <c r="Q2086" i="4"/>
  <c r="Q2090" i="4"/>
  <c r="Q2094" i="4"/>
  <c r="Q2098" i="4"/>
  <c r="Q2102" i="4"/>
  <c r="Q2106" i="4"/>
  <c r="Q2110" i="4"/>
  <c r="Q2114" i="4"/>
  <c r="Q2118" i="4"/>
  <c r="Q2122" i="4"/>
  <c r="Q2134" i="4"/>
  <c r="Q2146" i="4"/>
  <c r="Q2154" i="4"/>
  <c r="Q2170" i="4"/>
  <c r="Q2186" i="4"/>
  <c r="Q2206" i="4"/>
  <c r="Q2226" i="4"/>
  <c r="Q2250" i="4"/>
  <c r="Q2322" i="4"/>
  <c r="Q2330" i="4"/>
  <c r="Q2130" i="4"/>
  <c r="Q2138" i="4"/>
  <c r="Q2150" i="4"/>
  <c r="Q2158" i="4"/>
  <c r="Q2174" i="4"/>
  <c r="Q2190" i="4"/>
  <c r="Q2202" i="4"/>
  <c r="Q2218" i="4"/>
  <c r="Q2254" i="4"/>
  <c r="Q2262" i="4"/>
  <c r="Q2270" i="4"/>
  <c r="Q2290" i="4"/>
  <c r="Q2298" i="4"/>
  <c r="Q2318" i="4"/>
  <c r="Q3" i="4"/>
  <c r="Q11" i="4"/>
  <c r="Q19" i="4"/>
  <c r="Q27" i="4"/>
  <c r="Q35" i="4"/>
  <c r="Q43" i="4"/>
  <c r="Q51" i="4"/>
  <c r="Q59" i="4"/>
  <c r="Q67" i="4"/>
  <c r="Q75" i="4"/>
  <c r="Q83" i="4"/>
  <c r="Q91" i="4"/>
  <c r="Q99" i="4"/>
  <c r="Q107" i="4"/>
  <c r="Q115" i="4"/>
  <c r="Q123" i="4"/>
  <c r="Q131" i="4"/>
  <c r="Q139" i="4"/>
  <c r="Q147" i="4"/>
  <c r="Q155" i="4"/>
  <c r="Q163" i="4"/>
  <c r="Q171" i="4"/>
  <c r="Q179" i="4"/>
  <c r="Q187" i="4"/>
  <c r="Q195" i="4"/>
  <c r="Q203" i="4"/>
  <c r="Q211" i="4"/>
  <c r="Q219" i="4"/>
  <c r="Q227" i="4"/>
  <c r="Q235" i="4"/>
  <c r="Q243" i="4"/>
  <c r="Q251" i="4"/>
  <c r="Q259" i="4"/>
  <c r="Q267" i="4"/>
  <c r="Q275" i="4"/>
  <c r="Q283" i="4"/>
  <c r="Q291" i="4"/>
  <c r="Q299" i="4"/>
  <c r="Q307" i="4"/>
  <c r="Q315" i="4"/>
  <c r="Q323" i="4"/>
  <c r="Q331" i="4"/>
  <c r="Q339" i="4"/>
  <c r="Q347" i="4"/>
  <c r="Q355" i="4"/>
  <c r="Q363" i="4"/>
  <c r="Q371" i="4"/>
  <c r="Q379" i="4"/>
  <c r="Q387" i="4"/>
  <c r="Q395" i="4"/>
  <c r="Q403" i="4"/>
  <c r="Q411" i="4"/>
  <c r="Q419" i="4"/>
  <c r="Q427" i="4"/>
  <c r="Q435" i="4"/>
  <c r="Q443" i="4"/>
  <c r="Q451" i="4"/>
  <c r="Q459" i="4"/>
  <c r="Q467" i="4"/>
  <c r="Q475" i="4"/>
  <c r="Q483" i="4"/>
  <c r="Q491" i="4"/>
  <c r="Q499" i="4"/>
  <c r="Q507" i="4"/>
  <c r="Q515" i="4"/>
  <c r="Q523" i="4"/>
  <c r="Q531" i="4"/>
  <c r="Q539" i="4"/>
  <c r="Q547" i="4"/>
  <c r="Q555" i="4"/>
  <c r="Q563" i="4"/>
  <c r="Q571" i="4"/>
  <c r="Q579" i="4"/>
  <c r="Q587" i="4"/>
  <c r="Q595" i="4"/>
  <c r="Q603" i="4"/>
  <c r="Q611" i="4"/>
  <c r="Q619" i="4"/>
  <c r="Q627" i="4"/>
  <c r="Q635" i="4"/>
  <c r="Q643" i="4"/>
  <c r="Q651" i="4"/>
  <c r="Q659" i="4"/>
  <c r="Q667" i="4"/>
  <c r="Q675" i="4"/>
  <c r="Q4" i="4"/>
  <c r="Q12" i="4"/>
  <c r="Q20" i="4"/>
  <c r="Q28" i="4"/>
  <c r="Q36" i="4"/>
  <c r="Q44" i="4"/>
  <c r="Q52" i="4"/>
  <c r="Q60" i="4"/>
  <c r="Q68" i="4"/>
  <c r="Q76" i="4"/>
  <c r="Q84" i="4"/>
  <c r="Q92" i="4"/>
  <c r="Q100" i="4"/>
  <c r="Q108" i="4"/>
  <c r="Q116" i="4"/>
  <c r="Q124" i="4"/>
  <c r="Q132" i="4"/>
  <c r="Q140" i="4"/>
  <c r="Q148" i="4"/>
  <c r="Q156" i="4"/>
  <c r="Q164" i="4"/>
  <c r="Q172" i="4"/>
  <c r="Q180" i="4"/>
  <c r="Q188" i="4"/>
  <c r="Q196" i="4"/>
  <c r="Q204" i="4"/>
  <c r="Q212" i="4"/>
  <c r="Q220" i="4"/>
  <c r="Q228" i="4"/>
  <c r="Q236" i="4"/>
  <c r="Q244" i="4"/>
  <c r="Q252" i="4"/>
  <c r="Q260" i="4"/>
  <c r="Q268" i="4"/>
  <c r="Q276" i="4"/>
  <c r="Q284" i="4"/>
  <c r="Q292" i="4"/>
  <c r="Q300" i="4"/>
  <c r="Q308" i="4"/>
  <c r="Q316" i="4"/>
  <c r="Q324" i="4"/>
  <c r="Q332" i="4"/>
  <c r="Q340" i="4"/>
  <c r="Q348" i="4"/>
  <c r="Q356" i="4"/>
  <c r="Q364" i="4"/>
  <c r="Q372" i="4"/>
  <c r="Q380" i="4"/>
  <c r="Q388" i="4"/>
  <c r="Q396" i="4"/>
  <c r="Q404" i="4"/>
  <c r="Q412" i="4"/>
  <c r="Q420" i="4"/>
  <c r="Q428" i="4"/>
  <c r="Q436" i="4"/>
  <c r="Q444" i="4"/>
  <c r="Q452" i="4"/>
  <c r="Q460" i="4"/>
  <c r="Q468" i="4"/>
  <c r="Q476" i="4"/>
  <c r="Q484" i="4"/>
  <c r="Q492" i="4"/>
  <c r="Q500" i="4"/>
  <c r="Q508" i="4"/>
  <c r="Q516" i="4"/>
  <c r="Q524" i="4"/>
  <c r="Q532" i="4"/>
  <c r="Q540" i="4"/>
  <c r="Q548" i="4"/>
  <c r="Q556" i="4"/>
  <c r="Q564" i="4"/>
  <c r="Q572" i="4"/>
  <c r="Q580" i="4"/>
  <c r="Q588" i="4"/>
  <c r="Q596" i="4"/>
  <c r="Q604" i="4"/>
  <c r="Q612" i="4"/>
  <c r="Q620" i="4"/>
  <c r="Q628" i="4"/>
  <c r="Q636" i="4"/>
  <c r="Q644" i="4"/>
  <c r="Q652" i="4"/>
  <c r="Q660" i="4"/>
  <c r="Q668" i="4"/>
  <c r="Q676" i="4"/>
  <c r="Q5" i="4"/>
  <c r="Q13" i="4"/>
  <c r="Q21" i="4"/>
  <c r="Q29" i="4"/>
  <c r="Q37" i="4"/>
  <c r="Q45" i="4"/>
  <c r="Q53" i="4"/>
  <c r="Q61" i="4"/>
  <c r="Q69" i="4"/>
  <c r="Q77" i="4"/>
  <c r="Q85" i="4"/>
  <c r="Q93" i="4"/>
  <c r="Q101" i="4"/>
  <c r="Q109" i="4"/>
  <c r="Q117" i="4"/>
  <c r="Q125" i="4"/>
  <c r="Q133" i="4"/>
  <c r="Q141" i="4"/>
  <c r="Q149" i="4"/>
  <c r="Q157" i="4"/>
  <c r="Q165" i="4"/>
  <c r="Q173" i="4"/>
  <c r="Q181" i="4"/>
  <c r="Q189" i="4"/>
  <c r="Q197" i="4"/>
  <c r="Q205" i="4"/>
  <c r="Q213" i="4"/>
  <c r="Q221" i="4"/>
  <c r="Q229" i="4"/>
  <c r="Q237" i="4"/>
  <c r="Q245" i="4"/>
  <c r="Q253" i="4"/>
  <c r="Q261" i="4"/>
  <c r="Q269" i="4"/>
  <c r="Q277" i="4"/>
  <c r="Q285" i="4"/>
  <c r="Q293" i="4"/>
  <c r="Q301" i="4"/>
  <c r="Q309" i="4"/>
  <c r="Q317" i="4"/>
  <c r="Q325" i="4"/>
  <c r="Q333" i="4"/>
  <c r="Q341" i="4"/>
  <c r="Q349" i="4"/>
  <c r="Q357" i="4"/>
  <c r="Q365" i="4"/>
  <c r="Q373" i="4"/>
  <c r="Q381" i="4"/>
  <c r="Q389" i="4"/>
  <c r="Q397" i="4"/>
  <c r="Q405" i="4"/>
  <c r="Q413" i="4"/>
  <c r="Q421" i="4"/>
  <c r="Q429" i="4"/>
  <c r="Q437" i="4"/>
  <c r="Q445" i="4"/>
  <c r="Q453" i="4"/>
  <c r="Q461" i="4"/>
  <c r="Q469" i="4"/>
  <c r="Q477" i="4"/>
  <c r="Q485" i="4"/>
  <c r="Q493" i="4"/>
  <c r="Q501" i="4"/>
  <c r="Q509" i="4"/>
  <c r="Q517" i="4"/>
  <c r="Q525" i="4"/>
  <c r="Q533" i="4"/>
  <c r="Q541" i="4"/>
  <c r="Q549" i="4"/>
  <c r="Q557" i="4"/>
  <c r="Q565" i="4"/>
  <c r="Q573" i="4"/>
  <c r="Q581" i="4"/>
  <c r="Q589" i="4"/>
  <c r="Q597" i="4"/>
  <c r="Q605" i="4"/>
  <c r="Q613" i="4"/>
  <c r="Q621" i="4"/>
  <c r="Q629" i="4"/>
  <c r="Q637" i="4"/>
  <c r="Q645" i="4"/>
  <c r="Q653" i="4"/>
  <c r="Q661" i="4"/>
  <c r="Q669" i="4"/>
  <c r="Q677" i="4"/>
  <c r="Q6" i="4"/>
  <c r="Q14" i="4"/>
  <c r="Q22" i="4"/>
  <c r="Q30" i="4"/>
  <c r="Q38" i="4"/>
  <c r="Q46" i="4"/>
  <c r="Q54" i="4"/>
  <c r="Q62" i="4"/>
  <c r="Q70" i="4"/>
  <c r="Q78" i="4"/>
  <c r="Q86" i="4"/>
  <c r="Q94" i="4"/>
  <c r="Q102" i="4"/>
  <c r="Q110" i="4"/>
  <c r="Q118" i="4"/>
  <c r="Q126" i="4"/>
  <c r="Q134" i="4"/>
  <c r="Q142" i="4"/>
  <c r="Q150" i="4"/>
  <c r="Q158" i="4"/>
  <c r="Q166" i="4"/>
  <c r="Q174" i="4"/>
  <c r="Q182" i="4"/>
  <c r="Q190" i="4"/>
  <c r="Q198" i="4"/>
  <c r="Q206" i="4"/>
  <c r="Q214" i="4"/>
  <c r="Q222" i="4"/>
  <c r="Q230" i="4"/>
  <c r="Q238" i="4"/>
  <c r="Q246" i="4"/>
  <c r="Q254" i="4"/>
  <c r="Q262" i="4"/>
  <c r="Q270" i="4"/>
  <c r="Q278" i="4"/>
  <c r="Q286" i="4"/>
  <c r="Q294" i="4"/>
  <c r="Q302" i="4"/>
  <c r="Q310" i="4"/>
  <c r="Q318" i="4"/>
  <c r="Q326" i="4"/>
  <c r="Q334" i="4"/>
  <c r="Q342" i="4"/>
  <c r="Q350" i="4"/>
  <c r="Q358" i="4"/>
  <c r="Q366" i="4"/>
  <c r="Q374" i="4"/>
  <c r="Q382" i="4"/>
  <c r="Q390" i="4"/>
  <c r="Q398" i="4"/>
  <c r="Q406" i="4"/>
  <c r="Q414" i="4"/>
  <c r="Q422" i="4"/>
  <c r="Q430" i="4"/>
  <c r="Q438" i="4"/>
  <c r="Q446" i="4"/>
  <c r="Q454" i="4"/>
  <c r="Q462" i="4"/>
  <c r="Q470" i="4"/>
  <c r="Q478" i="4"/>
  <c r="Q486" i="4"/>
  <c r="Q494" i="4"/>
  <c r="Q502" i="4"/>
  <c r="Q510" i="4"/>
  <c r="Q518" i="4"/>
  <c r="Q526" i="4"/>
  <c r="Q534" i="4"/>
  <c r="Q542" i="4"/>
  <c r="Q550" i="4"/>
  <c r="Q558" i="4"/>
  <c r="Q566" i="4"/>
  <c r="Q574" i="4"/>
  <c r="Q582" i="4"/>
  <c r="Q590" i="4"/>
  <c r="Q598" i="4"/>
  <c r="Q606" i="4"/>
  <c r="Q614" i="4"/>
  <c r="Q622" i="4"/>
  <c r="Q630" i="4"/>
  <c r="Q638" i="4"/>
  <c r="Q646" i="4"/>
  <c r="Q654" i="4"/>
  <c r="Q662" i="4"/>
  <c r="Q670" i="4"/>
  <c r="Q678" i="4"/>
  <c r="Q7" i="4"/>
  <c r="Q15" i="4"/>
  <c r="Q23" i="4"/>
  <c r="Q31" i="4"/>
  <c r="Q39" i="4"/>
  <c r="Q47" i="4"/>
  <c r="Q55" i="4"/>
  <c r="Q63" i="4"/>
  <c r="Q71" i="4"/>
  <c r="Q79" i="4"/>
  <c r="Q87" i="4"/>
  <c r="Q95" i="4"/>
  <c r="Q103" i="4"/>
  <c r="Q111" i="4"/>
  <c r="Q119" i="4"/>
  <c r="Q127" i="4"/>
  <c r="Q135" i="4"/>
  <c r="Q143" i="4"/>
  <c r="Q151" i="4"/>
  <c r="Q159" i="4"/>
  <c r="Q167" i="4"/>
  <c r="Q175" i="4"/>
  <c r="Q183" i="4"/>
  <c r="Q191" i="4"/>
  <c r="Q199" i="4"/>
  <c r="Q207" i="4"/>
  <c r="Q215" i="4"/>
  <c r="Q223" i="4"/>
  <c r="Q231" i="4"/>
  <c r="Q239" i="4"/>
  <c r="Q247" i="4"/>
  <c r="Q255" i="4"/>
  <c r="Q263" i="4"/>
  <c r="Q271" i="4"/>
  <c r="Q279" i="4"/>
  <c r="Q287" i="4"/>
  <c r="Q295" i="4"/>
  <c r="Q303" i="4"/>
  <c r="Q311" i="4"/>
  <c r="Q319" i="4"/>
  <c r="Q327" i="4"/>
  <c r="Q335" i="4"/>
  <c r="Q343" i="4"/>
  <c r="Q351" i="4"/>
  <c r="Q359" i="4"/>
  <c r="Q367" i="4"/>
  <c r="Q375" i="4"/>
  <c r="Q383" i="4"/>
  <c r="Q391" i="4"/>
  <c r="Q399" i="4"/>
  <c r="Q407" i="4"/>
  <c r="Q415" i="4"/>
  <c r="Q423" i="4"/>
  <c r="Q431" i="4"/>
  <c r="Q439" i="4"/>
  <c r="Q447" i="4"/>
  <c r="Q455" i="4"/>
  <c r="Q463" i="4"/>
  <c r="Q8" i="4"/>
  <c r="Q16" i="4"/>
  <c r="Q24" i="4"/>
  <c r="Q32" i="4"/>
  <c r="Q40" i="4"/>
  <c r="Q48" i="4"/>
  <c r="Q56" i="4"/>
  <c r="Q64" i="4"/>
  <c r="Q72" i="4"/>
  <c r="Q80" i="4"/>
  <c r="Q88" i="4"/>
  <c r="Q96" i="4"/>
  <c r="Q104" i="4"/>
  <c r="Q112" i="4"/>
  <c r="Q120" i="4"/>
  <c r="Q128" i="4"/>
  <c r="Q136" i="4"/>
  <c r="Q144" i="4"/>
  <c r="Q152" i="4"/>
  <c r="Q160" i="4"/>
  <c r="Q168" i="4"/>
  <c r="Q176" i="4"/>
  <c r="Q184" i="4"/>
  <c r="Q192" i="4"/>
  <c r="Q200" i="4"/>
  <c r="Q208" i="4"/>
  <c r="Q216" i="4"/>
  <c r="Q224" i="4"/>
  <c r="Q232" i="4"/>
  <c r="Q240" i="4"/>
  <c r="Q248" i="4"/>
  <c r="Q256" i="4"/>
  <c r="Q264" i="4"/>
  <c r="Q272" i="4"/>
  <c r="Q280" i="4"/>
  <c r="Q288" i="4"/>
  <c r="Q296" i="4"/>
  <c r="Q304" i="4"/>
  <c r="Q312" i="4"/>
  <c r="Q320" i="4"/>
  <c r="Q328" i="4"/>
  <c r="Q336" i="4"/>
  <c r="Q344" i="4"/>
  <c r="Q352" i="4"/>
  <c r="Q360" i="4"/>
  <c r="Q368" i="4"/>
  <c r="Q376" i="4"/>
  <c r="Q384" i="4"/>
  <c r="Q392" i="4"/>
  <c r="Q400" i="4"/>
  <c r="Q408" i="4"/>
  <c r="Q416" i="4"/>
  <c r="Q424" i="4"/>
  <c r="Q432" i="4"/>
  <c r="Q440" i="4"/>
  <c r="Q448" i="4"/>
  <c r="Q456" i="4"/>
  <c r="Q464" i="4"/>
  <c r="Q472" i="4"/>
  <c r="Q480" i="4"/>
  <c r="Q488" i="4"/>
  <c r="Q496" i="4"/>
  <c r="Q504" i="4"/>
  <c r="Q512" i="4"/>
  <c r="Q520" i="4"/>
  <c r="Q528" i="4"/>
  <c r="Q536" i="4"/>
  <c r="Q544" i="4"/>
  <c r="Q552" i="4"/>
  <c r="Q560" i="4"/>
  <c r="Q568" i="4"/>
  <c r="Q576" i="4"/>
  <c r="Q584" i="4"/>
  <c r="Q592" i="4"/>
  <c r="Q600" i="4"/>
  <c r="Q608" i="4"/>
  <c r="Q616" i="4"/>
  <c r="Q624" i="4"/>
  <c r="Q632" i="4"/>
  <c r="Q640" i="4"/>
  <c r="Q648" i="4"/>
  <c r="Q9" i="4"/>
  <c r="Q17" i="4"/>
  <c r="Q25" i="4"/>
  <c r="Q33" i="4"/>
  <c r="Q41" i="4"/>
  <c r="Q49" i="4"/>
  <c r="Q57" i="4"/>
  <c r="Q65" i="4"/>
  <c r="Q73" i="4"/>
  <c r="Q81" i="4"/>
  <c r="Q89" i="4"/>
  <c r="Q97" i="4"/>
  <c r="Q105" i="4"/>
  <c r="Q113" i="4"/>
  <c r="Q121" i="4"/>
  <c r="Q129" i="4"/>
  <c r="Q137" i="4"/>
  <c r="Q145" i="4"/>
  <c r="Q153" i="4"/>
  <c r="Q161" i="4"/>
  <c r="Q169" i="4"/>
  <c r="Q177" i="4"/>
  <c r="Q185" i="4"/>
  <c r="Q193" i="4"/>
  <c r="Q201" i="4"/>
  <c r="Q209" i="4"/>
  <c r="Q217" i="4"/>
  <c r="Q225" i="4"/>
  <c r="Q233" i="4"/>
  <c r="Q241" i="4"/>
  <c r="Q249" i="4"/>
  <c r="Q257" i="4"/>
  <c r="Q265" i="4"/>
  <c r="Q273" i="4"/>
  <c r="Q281" i="4"/>
  <c r="Q289" i="4"/>
  <c r="Q297" i="4"/>
  <c r="Q305" i="4"/>
  <c r="Q313" i="4"/>
  <c r="Q321" i="4"/>
  <c r="Q329" i="4"/>
  <c r="Q337" i="4"/>
  <c r="Q345" i="4"/>
  <c r="Q353" i="4"/>
  <c r="Q361" i="4"/>
  <c r="Q369" i="4"/>
  <c r="Q377" i="4"/>
  <c r="Q385" i="4"/>
  <c r="Q393" i="4"/>
  <c r="Q401" i="4"/>
  <c r="Q409" i="4"/>
  <c r="Q417" i="4"/>
  <c r="Q425" i="4"/>
  <c r="Q433" i="4"/>
  <c r="Q441" i="4"/>
  <c r="Q449" i="4"/>
  <c r="Q457" i="4"/>
  <c r="Q465" i="4"/>
  <c r="Q473" i="4"/>
  <c r="Q481" i="4"/>
  <c r="Q489" i="4"/>
  <c r="Q497" i="4"/>
  <c r="Q505" i="4"/>
  <c r="Q513" i="4"/>
  <c r="Q521" i="4"/>
  <c r="Q529" i="4"/>
  <c r="Q537" i="4"/>
  <c r="Q545" i="4"/>
  <c r="Q553" i="4"/>
  <c r="Q561" i="4"/>
  <c r="Q569" i="4"/>
  <c r="Q577" i="4"/>
  <c r="Q585" i="4"/>
  <c r="Q593" i="4"/>
  <c r="Q601" i="4"/>
  <c r="Q609" i="4"/>
  <c r="Q617" i="4"/>
  <c r="Q625" i="4"/>
  <c r="Q633" i="4"/>
  <c r="Q641" i="4"/>
  <c r="Q649" i="4"/>
  <c r="Q10" i="4"/>
  <c r="Q18" i="4"/>
  <c r="Q26" i="4"/>
  <c r="Q34" i="4"/>
  <c r="Q42" i="4"/>
  <c r="Q50" i="4"/>
  <c r="Q58" i="4"/>
  <c r="Q66" i="4"/>
  <c r="Q74" i="4"/>
  <c r="Q82" i="4"/>
  <c r="Q90" i="4"/>
  <c r="Q98" i="4"/>
  <c r="Q106" i="4"/>
  <c r="Q114" i="4"/>
  <c r="Q122" i="4"/>
  <c r="Q130" i="4"/>
  <c r="Q138" i="4"/>
  <c r="Q146" i="4"/>
  <c r="Q154" i="4"/>
  <c r="Q162" i="4"/>
  <c r="Q170" i="4"/>
  <c r="Q178" i="4"/>
  <c r="Q186" i="4"/>
  <c r="Q194" i="4"/>
  <c r="Q202" i="4"/>
  <c r="Q210" i="4"/>
  <c r="Q218" i="4"/>
  <c r="Q226" i="4"/>
  <c r="Q234" i="4"/>
  <c r="Q242" i="4"/>
  <c r="Q250" i="4"/>
  <c r="Q258" i="4"/>
  <c r="Q266" i="4"/>
  <c r="Q274" i="4"/>
  <c r="Q282" i="4"/>
  <c r="Q290" i="4"/>
  <c r="Q298" i="4"/>
  <c r="Q306" i="4"/>
  <c r="Q314" i="4"/>
  <c r="Q322" i="4"/>
  <c r="Q330" i="4"/>
  <c r="Q338" i="4"/>
  <c r="Q346" i="4"/>
  <c r="Q354" i="4"/>
  <c r="Q362" i="4"/>
  <c r="Q370" i="4"/>
  <c r="Q378" i="4"/>
  <c r="Q386" i="4"/>
  <c r="Q394" i="4"/>
  <c r="Q402" i="4"/>
  <c r="Q410" i="4"/>
  <c r="Q418" i="4"/>
  <c r="Q426" i="4"/>
  <c r="Q434" i="4"/>
  <c r="Q442" i="4"/>
  <c r="Q450" i="4"/>
  <c r="Q458" i="4"/>
  <c r="Q466" i="4"/>
  <c r="Q474" i="4"/>
  <c r="Q482" i="4"/>
  <c r="Q490" i="4"/>
  <c r="Q498" i="4"/>
  <c r="Q506" i="4"/>
  <c r="Q514" i="4"/>
  <c r="Q522" i="4"/>
  <c r="Q471" i="4"/>
  <c r="Q530" i="4"/>
  <c r="Q562" i="4"/>
  <c r="Q594" i="4"/>
  <c r="Q626" i="4"/>
  <c r="Q656" i="4"/>
  <c r="Q672" i="4"/>
  <c r="Q684" i="4"/>
  <c r="Q692" i="4"/>
  <c r="Q700" i="4"/>
  <c r="Q708" i="4"/>
  <c r="Q716" i="4"/>
  <c r="Q724" i="4"/>
  <c r="Q732" i="4"/>
  <c r="Q740" i="4"/>
  <c r="Q748" i="4"/>
  <c r="Q756" i="4"/>
  <c r="Q764" i="4"/>
  <c r="Q772" i="4"/>
  <c r="Q780" i="4"/>
  <c r="Q788" i="4"/>
  <c r="Q796" i="4"/>
  <c r="Q804" i="4"/>
  <c r="Q812" i="4"/>
  <c r="Q820" i="4"/>
  <c r="Q828" i="4"/>
  <c r="Q836" i="4"/>
  <c r="Q844" i="4"/>
  <c r="Q852" i="4"/>
  <c r="Q860" i="4"/>
  <c r="Q868" i="4"/>
  <c r="Q876" i="4"/>
  <c r="Q884" i="4"/>
  <c r="Q892" i="4"/>
  <c r="Q900" i="4"/>
  <c r="Q908" i="4"/>
  <c r="Q916" i="4"/>
  <c r="Q924" i="4"/>
  <c r="Q932" i="4"/>
  <c r="Q940" i="4"/>
  <c r="Q948" i="4"/>
  <c r="Q956" i="4"/>
  <c r="Q964" i="4"/>
  <c r="Q972" i="4"/>
  <c r="Q980" i="4"/>
  <c r="Q988" i="4"/>
  <c r="Q996" i="4"/>
  <c r="Q1004" i="4"/>
  <c r="Q1012" i="4"/>
  <c r="Q1020" i="4"/>
  <c r="Q1028" i="4"/>
  <c r="Q1036" i="4"/>
  <c r="Q1044" i="4"/>
  <c r="Q1052" i="4"/>
  <c r="Q1060" i="4"/>
  <c r="Q1068" i="4"/>
  <c r="Q1076" i="4"/>
  <c r="Q1084" i="4"/>
  <c r="Q1092" i="4"/>
  <c r="Q1100" i="4"/>
  <c r="Q1108" i="4"/>
  <c r="Q1116" i="4"/>
  <c r="Q1124" i="4"/>
  <c r="Q1132" i="4"/>
  <c r="Q1140" i="4"/>
  <c r="Q1148" i="4"/>
  <c r="Q1156" i="4"/>
  <c r="Q1164" i="4"/>
  <c r="Q658" i="4"/>
  <c r="Q686" i="4"/>
  <c r="Q734" i="4"/>
  <c r="Q798" i="4"/>
  <c r="Q830" i="4"/>
  <c r="Q902" i="4"/>
  <c r="Q966" i="4"/>
  <c r="Q998" i="4"/>
  <c r="Q1030" i="4"/>
  <c r="Q1110" i="4"/>
  <c r="Q1150" i="4"/>
  <c r="Q1166" i="4"/>
  <c r="Q479" i="4"/>
  <c r="Q535" i="4"/>
  <c r="Q567" i="4"/>
  <c r="Q599" i="4"/>
  <c r="Q631" i="4"/>
  <c r="Q657" i="4"/>
  <c r="Q673" i="4"/>
  <c r="Q685" i="4"/>
  <c r="Q693" i="4"/>
  <c r="Q701" i="4"/>
  <c r="Q709" i="4"/>
  <c r="Q717" i="4"/>
  <c r="Q725" i="4"/>
  <c r="Q733" i="4"/>
  <c r="Q741" i="4"/>
  <c r="Q749" i="4"/>
  <c r="Q757" i="4"/>
  <c r="Q765" i="4"/>
  <c r="Q773" i="4"/>
  <c r="Q781" i="4"/>
  <c r="Q789" i="4"/>
  <c r="Q797" i="4"/>
  <c r="Q805" i="4"/>
  <c r="Q813" i="4"/>
  <c r="Q821" i="4"/>
  <c r="Q829" i="4"/>
  <c r="Q837" i="4"/>
  <c r="Q845" i="4"/>
  <c r="Q853" i="4"/>
  <c r="Q861" i="4"/>
  <c r="Q869" i="4"/>
  <c r="Q877" i="4"/>
  <c r="Q885" i="4"/>
  <c r="Q893" i="4"/>
  <c r="Q901" i="4"/>
  <c r="Q909" i="4"/>
  <c r="Q917" i="4"/>
  <c r="Q925" i="4"/>
  <c r="Q933" i="4"/>
  <c r="Q941" i="4"/>
  <c r="Q949" i="4"/>
  <c r="Q957" i="4"/>
  <c r="Q965" i="4"/>
  <c r="Q973" i="4"/>
  <c r="Q981" i="4"/>
  <c r="Q989" i="4"/>
  <c r="Q997" i="4"/>
  <c r="Q1005" i="4"/>
  <c r="Q1013" i="4"/>
  <c r="Q1021" i="4"/>
  <c r="Q1029" i="4"/>
  <c r="Q1037" i="4"/>
  <c r="Q1045" i="4"/>
  <c r="Q1053" i="4"/>
  <c r="Q1061" i="4"/>
  <c r="Q1069" i="4"/>
  <c r="Q1077" i="4"/>
  <c r="Q1085" i="4"/>
  <c r="Q1093" i="4"/>
  <c r="Q1101" i="4"/>
  <c r="Q1109" i="4"/>
  <c r="Q1117" i="4"/>
  <c r="Q1125" i="4"/>
  <c r="Q1133" i="4"/>
  <c r="Q1141" i="4"/>
  <c r="Q1149" i="4"/>
  <c r="Q1157" i="4"/>
  <c r="Q1165" i="4"/>
  <c r="Q674" i="4"/>
  <c r="Q495" i="4"/>
  <c r="Q543" i="4"/>
  <c r="Q575" i="4"/>
  <c r="Q607" i="4"/>
  <c r="Q639" i="4"/>
  <c r="Q663" i="4"/>
  <c r="Q679" i="4"/>
  <c r="Q687" i="4"/>
  <c r="Q695" i="4"/>
  <c r="Q703" i="4"/>
  <c r="Q711" i="4"/>
  <c r="Q719" i="4"/>
  <c r="Q727" i="4"/>
  <c r="Q735" i="4"/>
  <c r="Q743" i="4"/>
  <c r="Q751" i="4"/>
  <c r="Q759" i="4"/>
  <c r="Q767" i="4"/>
  <c r="Q775" i="4"/>
  <c r="Q783" i="4"/>
  <c r="Q791" i="4"/>
  <c r="Q799" i="4"/>
  <c r="Q807" i="4"/>
  <c r="Q815" i="4"/>
  <c r="Q823" i="4"/>
  <c r="Q831" i="4"/>
  <c r="Q839" i="4"/>
  <c r="Q847" i="4"/>
  <c r="Q855" i="4"/>
  <c r="Q863" i="4"/>
  <c r="Q871" i="4"/>
  <c r="Q879" i="4"/>
  <c r="Q887" i="4"/>
  <c r="Q895" i="4"/>
  <c r="Q903" i="4"/>
  <c r="Q911" i="4"/>
  <c r="Q919" i="4"/>
  <c r="Q927" i="4"/>
  <c r="Q935" i="4"/>
  <c r="Q943" i="4"/>
  <c r="Q951" i="4"/>
  <c r="Q959" i="4"/>
  <c r="Q967" i="4"/>
  <c r="Q975" i="4"/>
  <c r="Q983" i="4"/>
  <c r="Q991" i="4"/>
  <c r="Q999" i="4"/>
  <c r="Q1007" i="4"/>
  <c r="Q1015" i="4"/>
  <c r="Q1023" i="4"/>
  <c r="Q1031" i="4"/>
  <c r="Q1039" i="4"/>
  <c r="Q1047" i="4"/>
  <c r="Q1055" i="4"/>
  <c r="Q1063" i="4"/>
  <c r="Q1071" i="4"/>
  <c r="Q1079" i="4"/>
  <c r="Q1087" i="4"/>
  <c r="Q1095" i="4"/>
  <c r="Q1103" i="4"/>
  <c r="Q1111" i="4"/>
  <c r="Q1119" i="4"/>
  <c r="Q1127" i="4"/>
  <c r="Q1135" i="4"/>
  <c r="Q1143" i="4"/>
  <c r="Q1151" i="4"/>
  <c r="Q1159" i="4"/>
  <c r="Q1167" i="4"/>
  <c r="Q602" i="4"/>
  <c r="Q702" i="4"/>
  <c r="Q742" i="4"/>
  <c r="Q790" i="4"/>
  <c r="Q870" i="4"/>
  <c r="Q918" i="4"/>
  <c r="Q926" i="4"/>
  <c r="Q990" i="4"/>
  <c r="Q1062" i="4"/>
  <c r="Q1070" i="4"/>
  <c r="Q1118" i="4"/>
  <c r="Q503" i="4"/>
  <c r="Q546" i="4"/>
  <c r="Q578" i="4"/>
  <c r="Q610" i="4"/>
  <c r="Q642" i="4"/>
  <c r="Q664" i="4"/>
  <c r="Q680" i="4"/>
  <c r="Q688" i="4"/>
  <c r="Q696" i="4"/>
  <c r="Q704" i="4"/>
  <c r="Q712" i="4"/>
  <c r="Q720" i="4"/>
  <c r="Q728" i="4"/>
  <c r="Q736" i="4"/>
  <c r="Q744" i="4"/>
  <c r="Q752" i="4"/>
  <c r="Q760" i="4"/>
  <c r="Q768" i="4"/>
  <c r="Q776" i="4"/>
  <c r="Q784" i="4"/>
  <c r="Q792" i="4"/>
  <c r="Q800" i="4"/>
  <c r="Q808" i="4"/>
  <c r="Q816" i="4"/>
  <c r="Q824" i="4"/>
  <c r="Q832" i="4"/>
  <c r="Q840" i="4"/>
  <c r="Q848" i="4"/>
  <c r="Q856" i="4"/>
  <c r="Q864" i="4"/>
  <c r="Q872" i="4"/>
  <c r="Q880" i="4"/>
  <c r="Q888" i="4"/>
  <c r="Q896" i="4"/>
  <c r="Q904" i="4"/>
  <c r="Q912" i="4"/>
  <c r="Q920" i="4"/>
  <c r="Q928" i="4"/>
  <c r="Q936" i="4"/>
  <c r="Q944" i="4"/>
  <c r="Q952" i="4"/>
  <c r="Q960" i="4"/>
  <c r="Q968" i="4"/>
  <c r="Q976" i="4"/>
  <c r="Q984" i="4"/>
  <c r="Q992" i="4"/>
  <c r="Q1000" i="4"/>
  <c r="Q1008" i="4"/>
  <c r="Q1016" i="4"/>
  <c r="Q1024" i="4"/>
  <c r="Q1032" i="4"/>
  <c r="Q1040" i="4"/>
  <c r="Q1048" i="4"/>
  <c r="Q1056" i="4"/>
  <c r="Q1064" i="4"/>
  <c r="Q1072" i="4"/>
  <c r="Q1080" i="4"/>
  <c r="Q1088" i="4"/>
  <c r="Q1096" i="4"/>
  <c r="Q1104" i="4"/>
  <c r="Q1112" i="4"/>
  <c r="Q1120" i="4"/>
  <c r="Q1128" i="4"/>
  <c r="Q1136" i="4"/>
  <c r="Q1144" i="4"/>
  <c r="Q1152" i="4"/>
  <c r="Q1160" i="4"/>
  <c r="Q1168" i="4"/>
  <c r="Q634" i="4"/>
  <c r="Q694" i="4"/>
  <c r="Q766" i="4"/>
  <c r="Q814" i="4"/>
  <c r="Q862" i="4"/>
  <c r="Q910" i="4"/>
  <c r="Q958" i="4"/>
  <c r="Q1014" i="4"/>
  <c r="Q1038" i="4"/>
  <c r="Q1078" i="4"/>
  <c r="Q1126" i="4"/>
  <c r="Q511" i="4"/>
  <c r="Q551" i="4"/>
  <c r="Q583" i="4"/>
  <c r="Q615" i="4"/>
  <c r="Q647" i="4"/>
  <c r="Q665" i="4"/>
  <c r="Q681" i="4"/>
  <c r="Q689" i="4"/>
  <c r="Q697" i="4"/>
  <c r="Q705" i="4"/>
  <c r="Q713" i="4"/>
  <c r="Q721" i="4"/>
  <c r="Q729" i="4"/>
  <c r="Q737" i="4"/>
  <c r="Q745" i="4"/>
  <c r="Q753" i="4"/>
  <c r="Q761" i="4"/>
  <c r="Q769" i="4"/>
  <c r="Q777" i="4"/>
  <c r="Q785" i="4"/>
  <c r="Q793" i="4"/>
  <c r="Q801" i="4"/>
  <c r="Q809" i="4"/>
  <c r="Q817" i="4"/>
  <c r="Q825" i="4"/>
  <c r="Q833" i="4"/>
  <c r="Q841" i="4"/>
  <c r="Q849" i="4"/>
  <c r="Q857" i="4"/>
  <c r="Q865" i="4"/>
  <c r="Q873" i="4"/>
  <c r="Q881" i="4"/>
  <c r="Q889" i="4"/>
  <c r="Q897" i="4"/>
  <c r="Q905" i="4"/>
  <c r="Q913" i="4"/>
  <c r="Q921" i="4"/>
  <c r="Q929" i="4"/>
  <c r="Q937" i="4"/>
  <c r="Q945" i="4"/>
  <c r="Q953" i="4"/>
  <c r="Q961" i="4"/>
  <c r="Q969" i="4"/>
  <c r="Q977" i="4"/>
  <c r="Q985" i="4"/>
  <c r="Q993" i="4"/>
  <c r="Q1001" i="4"/>
  <c r="Q1009" i="4"/>
  <c r="Q1017" i="4"/>
  <c r="Q1025" i="4"/>
  <c r="Q1033" i="4"/>
  <c r="Q1041" i="4"/>
  <c r="Q1049" i="4"/>
  <c r="Q1057" i="4"/>
  <c r="Q1065" i="4"/>
  <c r="Q1073" i="4"/>
  <c r="Q1081" i="4"/>
  <c r="Q1089" i="4"/>
  <c r="Q1097" i="4"/>
  <c r="Q1105" i="4"/>
  <c r="Q1113" i="4"/>
  <c r="Q1121" i="4"/>
  <c r="Q1129" i="4"/>
  <c r="Q1137" i="4"/>
  <c r="Q1145" i="4"/>
  <c r="Q1153" i="4"/>
  <c r="Q1161" i="4"/>
  <c r="Q1169" i="4"/>
  <c r="Q538" i="4"/>
  <c r="Q718" i="4"/>
  <c r="Q774" i="4"/>
  <c r="Q806" i="4"/>
  <c r="Q846" i="4"/>
  <c r="Q878" i="4"/>
  <c r="Q950" i="4"/>
  <c r="Q974" i="4"/>
  <c r="Q1054" i="4"/>
  <c r="Q1086" i="4"/>
  <c r="Q1134" i="4"/>
  <c r="Q519" i="4"/>
  <c r="Q554" i="4"/>
  <c r="Q586" i="4"/>
  <c r="Q618" i="4"/>
  <c r="Q650" i="4"/>
  <c r="Q666" i="4"/>
  <c r="Q682" i="4"/>
  <c r="Q690" i="4"/>
  <c r="Q698" i="4"/>
  <c r="Q706" i="4"/>
  <c r="Q714" i="4"/>
  <c r="Q722" i="4"/>
  <c r="Q730" i="4"/>
  <c r="Q738" i="4"/>
  <c r="Q746" i="4"/>
  <c r="Q754" i="4"/>
  <c r="Q762" i="4"/>
  <c r="Q770" i="4"/>
  <c r="Q778" i="4"/>
  <c r="Q786" i="4"/>
  <c r="Q794" i="4"/>
  <c r="Q802" i="4"/>
  <c r="Q810" i="4"/>
  <c r="Q818" i="4"/>
  <c r="Q826" i="4"/>
  <c r="Q834" i="4"/>
  <c r="Q842" i="4"/>
  <c r="Q850" i="4"/>
  <c r="Q858" i="4"/>
  <c r="Q866" i="4"/>
  <c r="Q874" i="4"/>
  <c r="Q882" i="4"/>
  <c r="Q890" i="4"/>
  <c r="Q898" i="4"/>
  <c r="Q906" i="4"/>
  <c r="Q914" i="4"/>
  <c r="Q922" i="4"/>
  <c r="Q930" i="4"/>
  <c r="Q938" i="4"/>
  <c r="Q946" i="4"/>
  <c r="Q954" i="4"/>
  <c r="Q962" i="4"/>
  <c r="Q970" i="4"/>
  <c r="Q978" i="4"/>
  <c r="Q986" i="4"/>
  <c r="Q994" i="4"/>
  <c r="Q1002" i="4"/>
  <c r="Q1010" i="4"/>
  <c r="Q1018" i="4"/>
  <c r="Q1026" i="4"/>
  <c r="Q1034" i="4"/>
  <c r="Q1042" i="4"/>
  <c r="Q1050" i="4"/>
  <c r="Q1058" i="4"/>
  <c r="Q1066" i="4"/>
  <c r="Q1074" i="4"/>
  <c r="Q1082" i="4"/>
  <c r="Q1090" i="4"/>
  <c r="Q1098" i="4"/>
  <c r="Q1106" i="4"/>
  <c r="Q1114" i="4"/>
  <c r="Q1122" i="4"/>
  <c r="Q1130" i="4"/>
  <c r="Q1138" i="4"/>
  <c r="Q1146" i="4"/>
  <c r="Q1154" i="4"/>
  <c r="Q1162" i="4"/>
  <c r="Q1170" i="4"/>
  <c r="Q487" i="4"/>
  <c r="Q726" i="4"/>
  <c r="Q758" i="4"/>
  <c r="Q822" i="4"/>
  <c r="Q854" i="4"/>
  <c r="Q894" i="4"/>
  <c r="Q934" i="4"/>
  <c r="Q982" i="4"/>
  <c r="Q1022" i="4"/>
  <c r="Q1094" i="4"/>
  <c r="Q1142" i="4"/>
  <c r="Q527" i="4"/>
  <c r="Q559" i="4"/>
  <c r="Q591" i="4"/>
  <c r="Q623" i="4"/>
  <c r="Q655" i="4"/>
  <c r="Q671" i="4"/>
  <c r="Q683" i="4"/>
  <c r="Q691" i="4"/>
  <c r="Q699" i="4"/>
  <c r="Q707" i="4"/>
  <c r="Q715" i="4"/>
  <c r="Q723" i="4"/>
  <c r="Q731" i="4"/>
  <c r="Q739" i="4"/>
  <c r="Q747" i="4"/>
  <c r="Q755" i="4"/>
  <c r="Q763" i="4"/>
  <c r="Q771" i="4"/>
  <c r="Q779" i="4"/>
  <c r="Q787" i="4"/>
  <c r="Q795" i="4"/>
  <c r="Q803" i="4"/>
  <c r="Q811" i="4"/>
  <c r="Q819" i="4"/>
  <c r="Q827" i="4"/>
  <c r="Q835" i="4"/>
  <c r="Q843" i="4"/>
  <c r="Q851" i="4"/>
  <c r="Q859" i="4"/>
  <c r="Q867" i="4"/>
  <c r="Q875" i="4"/>
  <c r="Q883" i="4"/>
  <c r="Q891" i="4"/>
  <c r="Q899" i="4"/>
  <c r="Q907" i="4"/>
  <c r="Q915" i="4"/>
  <c r="Q923" i="4"/>
  <c r="Q931" i="4"/>
  <c r="Q939" i="4"/>
  <c r="Q947" i="4"/>
  <c r="Q955" i="4"/>
  <c r="Q963" i="4"/>
  <c r="Q971" i="4"/>
  <c r="Q979" i="4"/>
  <c r="Q987" i="4"/>
  <c r="Q995" i="4"/>
  <c r="Q1003" i="4"/>
  <c r="Q1011" i="4"/>
  <c r="Q1019" i="4"/>
  <c r="Q1027" i="4"/>
  <c r="Q1035" i="4"/>
  <c r="Q1043" i="4"/>
  <c r="Q1051" i="4"/>
  <c r="Q1059" i="4"/>
  <c r="Q1067" i="4"/>
  <c r="Q1075" i="4"/>
  <c r="Q1083" i="4"/>
  <c r="Q1091" i="4"/>
  <c r="Q1099" i="4"/>
  <c r="Q1107" i="4"/>
  <c r="Q1115" i="4"/>
  <c r="Q1123" i="4"/>
  <c r="Q1131" i="4"/>
  <c r="Q1139" i="4"/>
  <c r="Q1147" i="4"/>
  <c r="Q1155" i="4"/>
  <c r="Q1163" i="4"/>
  <c r="Q570" i="4"/>
  <c r="Q710" i="4"/>
  <c r="Q750" i="4"/>
  <c r="Q782" i="4"/>
  <c r="Q838" i="4"/>
  <c r="Q886" i="4"/>
  <c r="Q942" i="4"/>
  <c r="Q1006" i="4"/>
  <c r="Q1046" i="4"/>
  <c r="Q1102" i="4"/>
  <c r="Q1158" i="4"/>
  <c r="Q2" i="4"/>
  <c r="R2" i="1"/>
  <c r="W18" i="1" s="1"/>
  <c r="W9"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<sst xmlns="http://schemas.openxmlformats.org/spreadsheetml/2006/main" count="38635" uniqueCount="8372">
  <si>
    <t>Customer ID</t>
  </si>
  <si>
    <t>year</t>
  </si>
  <si>
    <t>month</t>
  </si>
  <si>
    <t>date</t>
  </si>
  <si>
    <t>children</t>
  </si>
  <si>
    <t>charges</t>
  </si>
  <si>
    <t>State ID</t>
  </si>
  <si>
    <t>Id2335</t>
  </si>
  <si>
    <t>Jul</t>
  </si>
  <si>
    <t>R1013</t>
  </si>
  <si>
    <t>Id2334</t>
  </si>
  <si>
    <t>Nov</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</si>
  <si>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</si>
  <si>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</si>
  <si>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</si>
  <si>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</si>
  <si>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</si>
  <si>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</si>
  <si>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</si>
  <si>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</si>
  <si>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</si>
  <si>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</si>
  <si>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</si>
  <si>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</si>
  <si>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</si>
  <si>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</si>
  <si>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</si>
  <si>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</si>
  <si>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</si>
  <si>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</si>
  <si>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</si>
  <si>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</si>
  <si>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</si>
  <si>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</si>
  <si>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</si>
  <si>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</si>
  <si>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</si>
  <si>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</si>
  <si>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</si>
  <si>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</si>
  <si>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</si>
  <si>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</si>
  <si>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</si>
  <si>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</si>
  <si>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</si>
  <si>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</si>
  <si>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</si>
  <si>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</si>
  <si>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</si>
  <si>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</si>
  <si>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</si>
  <si>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</si>
  <si>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</si>
  <si>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</si>
  <si>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</si>
  <si>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</si>
  <si>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</si>
  <si>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</si>
  <si>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</si>
  <si>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</si>
  <si>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</si>
  <si>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</si>
  <si>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</si>
  <si>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</si>
  <si>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</si>
  <si>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</si>
  <si>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</si>
  <si>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</si>
  <si>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</si>
  <si>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</si>
  <si>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</si>
  <si>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</si>
  <si>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</si>
  <si>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</si>
  <si>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</si>
  <si>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</si>
  <si>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</si>
  <si>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</si>
  <si>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</si>
  <si>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</si>
  <si>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</si>
  <si>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</si>
  <si>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</si>
  <si>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</si>
  <si>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</si>
  <si>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</si>
  <si>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</si>
  <si>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</si>
  <si>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</si>
  <si>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</si>
  <si>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</si>
  <si>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</si>
  <si>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</si>
  <si>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</si>
  <si>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</si>
  <si>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</si>
  <si>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</si>
  <si>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</si>
  <si>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</si>
  <si>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</si>
  <si>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</si>
  <si>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</si>
  <si>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</si>
  <si>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</si>
  <si>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</si>
  <si>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</si>
  <si>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</si>
  <si>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</si>
  <si>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</si>
  <si>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</si>
  <si>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</si>
  <si>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</si>
  <si>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</si>
  <si>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</si>
  <si>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</si>
  <si>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</si>
  <si>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</si>
  <si>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</si>
  <si>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</si>
  <si>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</si>
  <si>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</si>
  <si>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</si>
  <si>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</si>
  <si>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</si>
  <si>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</si>
  <si>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</si>
  <si>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</si>
  <si>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</si>
  <si>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</si>
  <si>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</si>
  <si>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</si>
  <si>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</si>
  <si>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</si>
  <si>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</si>
  <si>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</si>
  <si>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</si>
  <si>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</si>
  <si>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</si>
  <si>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</si>
  <si>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</si>
  <si>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</si>
  <si>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</si>
  <si>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</si>
  <si>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</si>
  <si>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</si>
  <si>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</si>
  <si>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</si>
  <si>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</si>
  <si>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</si>
  <si>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</si>
  <si>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</si>
  <si>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</si>
  <si>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</si>
  <si>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</si>
  <si>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</si>
  <si>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</si>
  <si>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</si>
  <si>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</si>
  <si>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</si>
  <si>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</si>
  <si>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</si>
  <si>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</si>
  <si>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</si>
  <si>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</si>
  <si>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</si>
  <si>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</si>
  <si>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</si>
  <si>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</si>
  <si>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</si>
  <si>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</si>
  <si>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</si>
  <si>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</si>
  <si>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</si>
  <si>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</si>
  <si>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</si>
  <si>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</si>
  <si>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</si>
  <si>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</si>
  <si>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</si>
  <si>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</si>
  <si>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</si>
  <si>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</si>
  <si>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</si>
  <si>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</si>
  <si>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</si>
  <si>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</si>
  <si>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</si>
  <si>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</si>
  <si>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</si>
  <si>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</si>
  <si>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</si>
  <si>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</si>
  <si>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</si>
  <si>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</si>
  <si>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</si>
  <si>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</si>
  <si>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</si>
  <si>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</si>
  <si>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</si>
  <si>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</si>
  <si>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</si>
  <si>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</si>
  <si>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</si>
  <si>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</si>
  <si>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</si>
  <si>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</si>
  <si>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</si>
  <si>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</si>
  <si>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</si>
  <si>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</si>
  <si>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</si>
  <si>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</si>
  <si>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</si>
  <si>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</si>
  <si>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</si>
  <si>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</si>
  <si>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</si>
  <si>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</si>
  <si>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</si>
  <si>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</si>
  <si>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</si>
  <si>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</si>
  <si>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</si>
  <si>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</si>
  <si>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</si>
  <si>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</si>
  <si>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</si>
  <si>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</si>
  <si>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</si>
  <si>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</si>
  <si>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</si>
  <si>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</si>
  <si>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</si>
  <si>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</si>
  <si>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</si>
  <si>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</si>
  <si>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</si>
  <si>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</si>
  <si>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</si>
  <si>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</si>
  <si>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</si>
  <si>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</si>
  <si>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</si>
  <si>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</si>
  <si>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</si>
  <si>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</si>
  <si>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</si>
  <si>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</si>
  <si>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</si>
  <si>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</si>
  <si>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</si>
  <si>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</si>
  <si>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</si>
  <si>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</si>
  <si>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</si>
  <si>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</si>
  <si>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</si>
  <si>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</si>
  <si>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</si>
  <si>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</si>
  <si>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</si>
  <si>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</si>
  <si>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</si>
  <si>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</si>
  <si>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</si>
  <si>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</si>
  <si>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</si>
  <si>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</si>
  <si>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</si>
  <si>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</si>
  <si>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</si>
  <si>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</si>
  <si>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</si>
  <si>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</si>
  <si>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</si>
  <si>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</si>
  <si>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</si>
  <si>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</si>
  <si>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</si>
  <si>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</si>
  <si>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</si>
  <si>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</si>
  <si>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</si>
  <si>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</si>
  <si>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</si>
  <si>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</si>
  <si>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</si>
  <si>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</si>
  <si>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</si>
  <si>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</si>
  <si>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</si>
  <si>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</si>
  <si>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</si>
  <si>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</si>
  <si>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</si>
  <si>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</si>
  <si>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</si>
  <si>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</si>
  <si>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</si>
  <si>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</si>
  <si>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</si>
  <si>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</si>
  <si>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</si>
  <si>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</si>
  <si>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</si>
  <si>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</si>
  <si>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</si>
  <si>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</si>
  <si>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</si>
  <si>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</si>
  <si>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</si>
  <si>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</si>
  <si>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</si>
  <si>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</si>
  <si>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</si>
  <si>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</si>
  <si>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</si>
  <si>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</si>
  <si>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</si>
  <si>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</si>
  <si>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</si>
  <si>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</si>
  <si>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</si>
  <si>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</si>
  <si>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</si>
  <si>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</si>
  <si>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</si>
  <si>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</si>
  <si>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</si>
  <si>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</si>
  <si>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</si>
  <si>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</si>
  <si>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</si>
  <si>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</si>
  <si>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</si>
  <si>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</si>
  <si>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</si>
  <si>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</si>
  <si>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</si>
  <si>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</si>
  <si>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</si>
  <si>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</si>
  <si>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</si>
  <si>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</si>
  <si>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</si>
  <si>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</si>
  <si>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</si>
  <si>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</si>
  <si>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</si>
  <si>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</si>
  <si>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</si>
  <si>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</si>
  <si>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</si>
  <si>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</si>
  <si>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</si>
  <si>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</si>
  <si>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</si>
  <si>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</si>
  <si>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</si>
  <si>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</si>
  <si>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</si>
  <si>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</si>
  <si>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</si>
  <si>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</si>
  <si>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</si>
  <si>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</si>
  <si>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</si>
  <si>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</si>
  <si>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</si>
  <si>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</si>
  <si>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</si>
  <si>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</si>
  <si>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</si>
  <si>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</si>
  <si>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</si>
  <si>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</si>
  <si>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</si>
  <si>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</si>
  <si>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</si>
  <si>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</si>
  <si>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</si>
  <si>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</si>
  <si>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</si>
  <si>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</si>
  <si>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</si>
  <si>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</si>
  <si>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</si>
  <si>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</si>
  <si>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</si>
  <si>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</si>
  <si>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</si>
  <si>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</si>
  <si>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</si>
  <si>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</si>
  <si>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</si>
  <si>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</si>
  <si>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</si>
  <si>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</si>
  <si>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</si>
  <si>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</si>
  <si>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</si>
  <si>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</si>
  <si>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</si>
  <si>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</si>
  <si>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</si>
  <si>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</si>
  <si>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</si>
  <si>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</si>
  <si>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</si>
  <si>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</si>
  <si>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</si>
  <si>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</si>
  <si>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</si>
  <si>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</si>
  <si>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</si>
  <si>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</si>
  <si>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</si>
  <si>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</si>
  <si>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</si>
  <si>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</si>
  <si>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</si>
  <si>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</si>
  <si>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</si>
  <si>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</si>
  <si>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</si>
  <si>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</si>
  <si>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</si>
  <si>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</si>
  <si>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</si>
  <si>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</si>
  <si>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</si>
  <si>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</si>
  <si>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</si>
  <si>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</si>
  <si>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</si>
  <si>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</si>
  <si>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</si>
  <si>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</si>
  <si>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</si>
  <si>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</si>
  <si>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</si>
  <si>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</si>
  <si>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</si>
  <si>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</si>
  <si>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</si>
  <si>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</si>
  <si>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</si>
  <si>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</si>
  <si>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</si>
  <si>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</si>
  <si>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</si>
  <si>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</si>
  <si>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</si>
  <si>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</si>
  <si>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</si>
  <si>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</si>
  <si>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</si>
  <si>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</si>
  <si>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</si>
  <si>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</si>
  <si>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</si>
  <si>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</si>
  <si>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</si>
  <si>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</si>
  <si>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</si>
  <si>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</si>
  <si>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</si>
  <si>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</si>
  <si>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</si>
  <si>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</si>
  <si>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</si>
  <si>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</si>
  <si>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</si>
  <si>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</si>
  <si>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</si>
  <si>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</si>
  <si>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</si>
  <si>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</si>
  <si>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</si>
  <si>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</si>
  <si>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</si>
  <si>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</si>
  <si>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</si>
  <si>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</si>
  <si>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</si>
  <si>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</si>
  <si>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</si>
  <si>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</si>
  <si>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</si>
  <si>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</si>
  <si>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</si>
  <si>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</si>
  <si>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</si>
  <si>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</si>
  <si>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</si>
  <si>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</si>
  <si>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</si>
  <si>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</si>
  <si>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</si>
  <si>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</si>
  <si>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</si>
  <si>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</si>
  <si>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</si>
  <si>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</si>
  <si>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</si>
  <si>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</si>
  <si>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</si>
  <si>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</si>
  <si>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</si>
  <si>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</si>
  <si>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</si>
  <si>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</si>
  <si>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</si>
  <si>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</si>
  <si>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</si>
  <si>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</si>
  <si>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</si>
  <si>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</si>
  <si>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</si>
  <si>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</si>
  <si>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</si>
  <si>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</si>
  <si>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</si>
  <si>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</si>
  <si>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</si>
  <si>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</si>
  <si>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</si>
  <si>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</si>
  <si>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</si>
  <si>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</si>
  <si>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</si>
  <si>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</si>
  <si>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</si>
  <si>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</si>
  <si>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</si>
  <si>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</si>
  <si>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</si>
  <si>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</si>
  <si>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</si>
  <si>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</si>
  <si>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</si>
  <si>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</si>
  <si>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</si>
  <si>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</si>
  <si>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</si>
  <si>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</si>
  <si>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</si>
  <si>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</si>
  <si>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</si>
  <si>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</si>
  <si>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</si>
  <si>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</si>
  <si>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</si>
  <si>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</si>
  <si>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</si>
  <si>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</si>
  <si>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</si>
  <si>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</si>
  <si>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</si>
  <si>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</si>
  <si>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</si>
  <si>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</si>
  <si>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</si>
  <si>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</si>
  <si>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</si>
  <si>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</si>
  <si>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</si>
  <si>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</si>
  <si>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</si>
  <si>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</si>
  <si>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</si>
  <si>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</si>
  <si>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</si>
  <si>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</si>
  <si>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</si>
  <si>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</si>
  <si>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</si>
  <si>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</si>
  <si>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</si>
  <si>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</si>
  <si>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</si>
  <si>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</si>
  <si>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</si>
  <si>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</si>
  <si>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</si>
  <si>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</si>
  <si>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</si>
  <si>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</si>
  <si>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</si>
  <si>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</si>
  <si>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</si>
  <si>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</si>
  <si>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</si>
  <si>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</si>
  <si>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</si>
  <si>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</si>
  <si>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</si>
  <si>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</si>
  <si>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</si>
  <si>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</si>
  <si>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</si>
  <si>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</si>
  <si>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</si>
  <si>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</si>
  <si>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</si>
  <si>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</si>
  <si>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</si>
  <si>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</si>
  <si>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</si>
  <si>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</si>
  <si>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</si>
  <si>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</si>
  <si>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</si>
  <si>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</si>
  <si>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</si>
  <si>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</si>
  <si>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</si>
  <si>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</si>
  <si>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</si>
  <si>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</si>
  <si>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</si>
  <si>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</si>
  <si>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</si>
  <si>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</si>
  <si>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</si>
  <si>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</si>
  <si>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</si>
  <si>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</si>
  <si>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</si>
  <si>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</si>
  <si>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</si>
  <si>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</si>
  <si>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</si>
  <si>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</si>
  <si>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</si>
  <si>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</si>
  <si>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</si>
  <si>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</si>
  <si>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</si>
  <si>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</si>
  <si>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</si>
  <si>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</si>
  <si>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</si>
  <si>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</si>
  <si>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</si>
  <si>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</si>
  <si>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</si>
  <si>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</si>
  <si>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</si>
  <si>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</si>
  <si>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</si>
  <si>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</si>
  <si>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</si>
  <si>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</si>
  <si>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</si>
  <si>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</si>
  <si>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</si>
  <si>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</si>
  <si>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</si>
  <si>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</si>
  <si>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</si>
  <si>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</si>
  <si>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</si>
  <si>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</si>
  <si>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</si>
  <si>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</si>
  <si>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</si>
  <si>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</si>
  <si>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</si>
  <si>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</si>
  <si>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</si>
  <si>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</si>
  <si>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</si>
  <si>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</si>
  <si>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</si>
  <si>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</si>
  <si>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</si>
  <si>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</si>
  <si>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</si>
  <si>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</si>
  <si>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</si>
  <si>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</si>
  <si>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</si>
  <si>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</si>
  <si>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</si>
  <si>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</si>
  <si>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</si>
  <si>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</si>
  <si>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</si>
  <si>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</si>
  <si>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</si>
  <si>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</si>
  <si>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</si>
  <si>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</si>
  <si>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</si>
  <si>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</si>
  <si>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</si>
  <si>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</si>
  <si>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</si>
  <si>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</si>
  <si>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</si>
  <si>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</si>
  <si>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</si>
  <si>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</si>
  <si>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</si>
  <si>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</si>
  <si>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</si>
  <si>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</si>
  <si>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</si>
  <si>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</si>
  <si>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</si>
  <si>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</si>
  <si>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</si>
  <si>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</si>
  <si>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</si>
  <si>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</si>
  <si>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</si>
  <si>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</si>
  <si>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</si>
  <si>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</si>
  <si>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</si>
  <si>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</si>
  <si>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</si>
  <si>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</si>
  <si>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</si>
  <si>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</si>
  <si>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</si>
  <si>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</si>
  <si>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</si>
  <si>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</si>
  <si>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</si>
  <si>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</si>
  <si>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</si>
  <si>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</si>
  <si>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</si>
  <si>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</si>
  <si>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</si>
  <si>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</si>
  <si>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</si>
  <si>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</si>
  <si>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</si>
  <si>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</si>
  <si>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</si>
  <si>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</si>
  <si>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</si>
  <si>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</si>
  <si>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</si>
  <si>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</si>
  <si>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</si>
  <si>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</si>
  <si>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</si>
  <si>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</si>
  <si>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</si>
  <si>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</si>
  <si>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</si>
  <si>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</si>
  <si>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</si>
  <si>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</si>
  <si>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</si>
  <si>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</si>
  <si>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</si>
  <si>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</si>
  <si>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</si>
  <si>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</si>
  <si>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</si>
  <si>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</si>
  <si>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</si>
  <si>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</si>
  <si>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</si>
  <si>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</si>
  <si>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</si>
  <si>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</si>
  <si>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</si>
  <si>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</si>
  <si>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</si>
  <si>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</si>
  <si>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</si>
  <si>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</si>
  <si>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</si>
  <si>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</si>
  <si>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</si>
  <si>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</si>
  <si>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</si>
  <si>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</si>
  <si>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</si>
  <si>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</si>
  <si>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</si>
  <si>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</si>
  <si>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</si>
  <si>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</si>
  <si>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</si>
  <si>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</si>
  <si>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</si>
  <si>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</si>
  <si>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</si>
  <si>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</si>
  <si>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</si>
  <si>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</si>
  <si>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</si>
  <si>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</si>
  <si>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</si>
  <si>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</si>
  <si>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</si>
  <si>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</si>
  <si>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</si>
  <si>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</si>
  <si>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</si>
  <si>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</si>
  <si>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</si>
  <si>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</si>
  <si>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</si>
  <si>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</si>
  <si>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</si>
  <si>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</si>
  <si>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</si>
  <si>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</si>
  <si>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</si>
  <si>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</si>
  <si>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</si>
  <si>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</si>
  <si>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</si>
  <si>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</si>
  <si>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</si>
  <si>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</si>
  <si>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</si>
  <si>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</si>
  <si>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</si>
  <si>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</si>
  <si>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</si>
  <si>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</si>
  <si>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</si>
  <si>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</si>
  <si>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</si>
  <si>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</si>
  <si>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</si>
  <si>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</si>
  <si>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</si>
  <si>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</si>
  <si>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</si>
  <si>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</si>
  <si>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</si>
  <si>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</si>
  <si>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</si>
  <si>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</si>
  <si>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</si>
  <si>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</si>
  <si>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</si>
  <si>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</si>
  <si>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</si>
  <si>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</si>
  <si>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</si>
  <si>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</si>
  <si>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</si>
  <si>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</si>
  <si>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</si>
  <si>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</si>
  <si>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</si>
  <si>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</si>
  <si>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</si>
  <si>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</si>
  <si>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</si>
  <si>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</si>
  <si>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</si>
  <si>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</si>
  <si>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</si>
  <si>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</si>
  <si>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</si>
  <si>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</si>
  <si>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</si>
  <si>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</si>
  <si>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</si>
  <si>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</si>
  <si>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</si>
  <si>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</si>
  <si>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</si>
  <si>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</si>
  <si>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</si>
  <si>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</si>
  <si>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</si>
  <si>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</si>
  <si>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</si>
  <si>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</si>
  <si>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</si>
  <si>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</si>
  <si>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</si>
  <si>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</si>
  <si>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</si>
  <si>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</si>
  <si>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</si>
  <si>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</si>
  <si>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</si>
  <si>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</si>
  <si>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</si>
  <si>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</si>
  <si>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</si>
  <si>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</si>
  <si>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</si>
  <si>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</si>
  <si>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</si>
  <si>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</si>
  <si>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</si>
  <si>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</si>
  <si>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</si>
  <si>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</si>
  <si>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</si>
  <si>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</si>
  <si>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</si>
  <si>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</si>
  <si>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</si>
  <si>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</si>
  <si>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</si>
  <si>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</si>
  <si>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</si>
  <si>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</si>
  <si>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</si>
  <si>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</si>
  <si>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</si>
  <si>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</si>
  <si>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</si>
  <si>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</si>
  <si>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</si>
  <si>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</si>
  <si>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</si>
  <si>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</si>
  <si>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</si>
  <si>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</si>
  <si>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</si>
  <si>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</si>
  <si>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</si>
  <si>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</si>
  <si>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</si>
  <si>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</si>
  <si>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</si>
  <si>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</si>
  <si>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</si>
  <si>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</si>
  <si>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</si>
  <si>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</si>
  <si>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</si>
  <si>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</si>
  <si>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</si>
  <si>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</si>
  <si>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</si>
  <si>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</si>
  <si>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</si>
  <si>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</si>
  <si>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</si>
  <si>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</si>
  <si>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</si>
  <si>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</si>
  <si>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</si>
  <si>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</si>
  <si>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</si>
  <si>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</si>
  <si>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</si>
  <si>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</si>
  <si>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</si>
  <si>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</si>
  <si>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</si>
  <si>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</si>
  <si>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</si>
  <si>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</si>
  <si>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</si>
  <si>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</si>
  <si>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</si>
  <si>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</si>
  <si>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</si>
  <si>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</si>
  <si>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</si>
  <si>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</si>
  <si>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</si>
  <si>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</si>
  <si>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</si>
  <si>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</si>
  <si>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</si>
  <si>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</si>
  <si>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</si>
  <si>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</si>
  <si>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</si>
  <si>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</si>
  <si>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</si>
  <si>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</si>
  <si>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</si>
  <si>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</si>
  <si>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</si>
  <si>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</si>
  <si>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</si>
  <si>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</si>
  <si>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</si>
  <si>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</si>
  <si>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</si>
  <si>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</si>
  <si>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</si>
  <si>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</si>
  <si>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</si>
  <si>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</si>
  <si>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</si>
  <si>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</si>
  <si>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</si>
  <si>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</si>
  <si>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</si>
  <si>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</si>
  <si>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</si>
  <si>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</si>
  <si>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</si>
  <si>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</si>
  <si>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</si>
  <si>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</si>
  <si>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</si>
  <si>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</si>
  <si>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</si>
  <si>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</si>
  <si>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</si>
  <si>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</si>
  <si>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</si>
  <si>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</si>
  <si>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</si>
  <si>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</si>
  <si>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</si>
  <si>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</si>
  <si>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</si>
  <si>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</si>
  <si>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</si>
  <si>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</si>
  <si>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</si>
  <si>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</si>
  <si>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</si>
  <si>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</si>
  <si>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</si>
  <si>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</si>
  <si>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</si>
  <si>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</si>
  <si>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</si>
  <si>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</si>
  <si>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</si>
  <si>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</si>
  <si>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</si>
  <si>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</si>
  <si>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</si>
  <si>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</si>
  <si>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</si>
  <si>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</si>
  <si>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</si>
  <si>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</si>
  <si>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</si>
  <si>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</si>
  <si>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</si>
  <si>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</si>
  <si>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</si>
  <si>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</si>
  <si>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</si>
  <si>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</si>
  <si>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</si>
  <si>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</si>
  <si>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</si>
  <si>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</si>
  <si>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</si>
  <si>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</si>
  <si>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</si>
  <si>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</si>
  <si>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</si>
  <si>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</si>
  <si>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</si>
  <si>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</si>
  <si>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</si>
  <si>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</si>
  <si>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</si>
  <si>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</si>
  <si>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</si>
  <si>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</si>
  <si>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</si>
  <si>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</si>
  <si>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</si>
  <si>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</si>
  <si>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</si>
  <si>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</si>
  <si>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</si>
  <si>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</si>
  <si>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</si>
  <si>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</si>
  <si>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</si>
  <si>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</si>
  <si>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</si>
  <si>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</si>
  <si>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</si>
  <si>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</si>
  <si>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</si>
  <si>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</si>
  <si>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</si>
  <si>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</si>
  <si>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</si>
  <si>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</si>
  <si>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</si>
  <si>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</si>
  <si>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</si>
  <si>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</si>
  <si>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</si>
  <si>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</si>
  <si>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</si>
  <si>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</si>
  <si>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</si>
  <si>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</si>
  <si>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</si>
  <si>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</si>
  <si>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</si>
  <si>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</si>
  <si>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</si>
  <si>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</si>
  <si>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</si>
  <si>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</si>
  <si>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</si>
  <si>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</si>
  <si>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</si>
  <si>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</si>
  <si>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</si>
  <si>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</si>
  <si>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</si>
  <si>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</si>
  <si>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</si>
  <si>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</si>
  <si>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</si>
  <si>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</si>
  <si>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</si>
  <si>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</si>
  <si>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</si>
  <si>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</si>
  <si>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</si>
  <si>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</si>
  <si>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</si>
  <si>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</si>
  <si>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</si>
  <si>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</si>
  <si>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</si>
  <si>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</si>
  <si>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</si>
  <si>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</si>
  <si>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</si>
  <si>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</si>
  <si>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</si>
  <si>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</si>
  <si>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</si>
  <si>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</si>
  <si>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</si>
  <si>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</si>
  <si>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</si>
  <si>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</si>
  <si>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</si>
  <si>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</si>
  <si>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</si>
  <si>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</si>
  <si>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</si>
  <si>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</si>
  <si>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</si>
  <si>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</si>
  <si>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</si>
  <si>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</si>
  <si>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</si>
  <si>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</si>
  <si>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</si>
  <si>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</si>
  <si>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</si>
  <si>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</si>
  <si>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</si>
  <si>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</si>
  <si>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</si>
  <si>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</si>
  <si>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</si>
  <si>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</si>
  <si>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</si>
  <si>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</si>
  <si>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</si>
  <si>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</si>
  <si>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</si>
  <si>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</si>
  <si>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</si>
  <si>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</si>
  <si>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</si>
  <si>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</si>
  <si>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</si>
  <si>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</si>
  <si>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</si>
  <si>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</si>
  <si>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</si>
  <si>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</si>
  <si>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</si>
  <si>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</si>
  <si>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</si>
  <si>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</si>
  <si>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</si>
  <si>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</si>
  <si>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</si>
  <si>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</si>
  <si>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</si>
  <si>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</si>
  <si>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</si>
  <si>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</si>
  <si>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</si>
  <si>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</si>
  <si>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</si>
  <si>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</si>
  <si>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</si>
  <si>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</si>
  <si>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</si>
  <si>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</si>
  <si>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</si>
  <si>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</si>
  <si>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</si>
  <si>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</si>
  <si>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</si>
  <si>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</si>
  <si>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</si>
  <si>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</si>
  <si>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</si>
  <si>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</si>
  <si>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</si>
  <si>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</si>
  <si>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</si>
  <si>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</si>
  <si>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</si>
  <si>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</si>
  <si>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</si>
  <si>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</si>
  <si>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</si>
  <si>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</si>
  <si>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</si>
  <si>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</si>
  <si>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</si>
  <si>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</si>
  <si>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</si>
  <si>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</si>
  <si>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</si>
  <si>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</si>
  <si>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</si>
  <si>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</si>
  <si>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</si>
  <si>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</si>
  <si>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</si>
  <si>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</si>
  <si>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</si>
  <si>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</si>
  <si>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</si>
  <si>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</si>
  <si>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</si>
  <si>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</si>
  <si>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</si>
  <si>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</si>
  <si>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</si>
  <si>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</si>
  <si>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</si>
  <si>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</si>
  <si>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</si>
  <si>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</si>
  <si>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</si>
  <si>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</si>
  <si>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</si>
  <si>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</si>
  <si>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</si>
  <si>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</si>
  <si>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</si>
  <si>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</si>
  <si>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</si>
  <si>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</si>
  <si>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</si>
  <si>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</si>
  <si>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</si>
  <si>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</si>
  <si>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</si>
  <si>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</si>
  <si>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</si>
  <si>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</si>
  <si>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</si>
  <si>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</si>
  <si>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</si>
  <si>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</si>
  <si>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</si>
  <si>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</si>
  <si>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</si>
  <si>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</si>
  <si>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</si>
  <si>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</si>
  <si>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</si>
  <si>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</si>
  <si>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</si>
  <si>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</si>
  <si>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</si>
  <si>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</si>
  <si>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</si>
  <si>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</si>
  <si>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</si>
  <si>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</si>
  <si>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</si>
  <si>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</si>
  <si>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</si>
  <si>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</si>
  <si>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</si>
  <si>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</si>
  <si>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</si>
  <si>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</si>
  <si>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</si>
  <si>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</si>
  <si>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</si>
  <si>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</si>
  <si>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</si>
  <si>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</si>
  <si>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</si>
  <si>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</si>
  <si>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</si>
  <si>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</si>
  <si>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</si>
  <si>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</si>
  <si>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</si>
  <si>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</si>
  <si>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</si>
  <si>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</si>
  <si>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</si>
  <si>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</si>
  <si>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</si>
  <si>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</si>
  <si>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</si>
  <si>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</si>
  <si>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</si>
  <si>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</si>
  <si>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</si>
  <si>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</si>
  <si>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</si>
  <si>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</si>
  <si>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</si>
  <si>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</si>
  <si>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</si>
  <si>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</si>
  <si>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</si>
  <si>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</si>
  <si>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</si>
  <si>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</si>
  <si>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</si>
  <si>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</si>
  <si>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</si>
  <si>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</si>
  <si>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</si>
  <si>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</si>
  <si>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</si>
  <si>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</si>
  <si>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</si>
  <si>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</si>
  <si>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</si>
  <si>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</si>
  <si>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</si>
  <si>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</si>
  <si>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</si>
  <si>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</si>
  <si>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</si>
  <si>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</si>
  <si>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</si>
  <si>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</si>
  <si>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</si>
  <si>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</si>
  <si>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</si>
  <si>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</si>
  <si>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</si>
  <si>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</si>
  <si>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</si>
  <si>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</si>
  <si>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</si>
  <si>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</si>
  <si>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</si>
  <si>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</si>
  <si>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</si>
  <si>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</si>
  <si>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</si>
  <si>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</si>
  <si>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</si>
  <si>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</si>
  <si>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</si>
  <si>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</si>
  <si>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</si>
  <si>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</si>
  <si>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</si>
  <si>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</si>
  <si>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</si>
  <si>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</si>
  <si>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</si>
  <si>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</si>
  <si>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</si>
  <si>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</si>
  <si>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</si>
  <si>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</si>
  <si>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</si>
  <si>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</si>
  <si>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</si>
  <si>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</si>
  <si>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</si>
  <si>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</si>
  <si>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</si>
  <si>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</si>
  <si>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</si>
  <si>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</si>
  <si>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</si>
  <si>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</si>
  <si>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</si>
  <si>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</si>
  <si>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</si>
  <si>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</si>
  <si>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</si>
  <si>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</si>
  <si>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</si>
  <si>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</si>
  <si>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</si>
  <si>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</si>
  <si>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</si>
  <si>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</si>
  <si>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</si>
  <si>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</si>
  <si>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</si>
  <si>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</si>
  <si>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</si>
  <si>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</si>
  <si>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</si>
  <si>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</si>
  <si>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</si>
  <si>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</si>
  <si>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</si>
  <si>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</si>
  <si>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</si>
  <si>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</si>
  <si>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</si>
  <si>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</si>
  <si>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</si>
  <si>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</si>
  <si>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</si>
  <si>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</si>
  <si>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</si>
  <si>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</si>
  <si>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</si>
  <si>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</si>
  <si>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</si>
  <si>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</si>
  <si>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</si>
  <si>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</si>
  <si>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</si>
  <si>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</si>
  <si>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</si>
  <si>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</si>
  <si>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</si>
  <si>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</si>
  <si>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</si>
  <si>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</si>
  <si>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</si>
  <si>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</si>
  <si>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</si>
  <si>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</si>
  <si>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</si>
  <si>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</si>
  <si>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</si>
  <si>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</si>
  <si>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</si>
  <si>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</si>
  <si>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</si>
  <si>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</si>
  <si>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</si>
  <si>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</si>
  <si>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</si>
  <si>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</si>
  <si>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</si>
  <si>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</si>
  <si>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</si>
  <si>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</si>
  <si>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</si>
  <si>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</si>
  <si>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</si>
  <si>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</si>
  <si>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</si>
  <si>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</si>
  <si>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</si>
  <si>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</si>
  <si>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</si>
  <si>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</si>
  <si>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</si>
  <si>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</si>
  <si>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</si>
  <si>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</si>
  <si>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</si>
  <si>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</si>
  <si>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</si>
  <si>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</si>
  <si>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</si>
  <si>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</si>
  <si>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</si>
  <si>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</si>
  <si>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</si>
  <si>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</si>
  <si>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</si>
  <si>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</si>
  <si>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</si>
  <si>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</si>
  <si>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</si>
  <si>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</si>
  <si>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</si>
  <si>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</si>
  <si>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</si>
  <si>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</si>
  <si>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</si>
  <si>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</si>
  <si>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</si>
  <si>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</si>
  <si>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</si>
  <si>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</si>
  <si>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</si>
  <si>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</si>
  <si>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</si>
  <si>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</si>
  <si>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</si>
  <si>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</si>
  <si>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</si>
  <si>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</si>
  <si>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</si>
  <si>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</si>
  <si>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</si>
  <si>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</si>
  <si>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</si>
  <si>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</si>
  <si>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</si>
  <si>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</si>
  <si>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</si>
  <si>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</si>
  <si>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</si>
  <si>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</si>
  <si>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</si>
  <si>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</si>
  <si>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</si>
  <si>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</si>
  <si>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</si>
  <si>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</si>
  <si>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</si>
  <si>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</si>
  <si>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</si>
  <si>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</si>
  <si>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</si>
  <si>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</si>
  <si>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</si>
  <si>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</si>
  <si>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</si>
  <si>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</si>
  <si>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</si>
  <si>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</si>
  <si>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</si>
  <si>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</si>
  <si>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</si>
  <si>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</si>
  <si>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</si>
  <si>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</si>
  <si>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</si>
  <si>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</si>
  <si>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</si>
  <si>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</si>
  <si>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</si>
  <si>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</si>
  <si>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</si>
  <si>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</si>
  <si>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</si>
  <si>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</si>
  <si>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</si>
  <si>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</si>
  <si>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</si>
  <si>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</si>
  <si>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</si>
  <si>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</si>
  <si>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</si>
  <si>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</si>
  <si>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</si>
  <si>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</si>
  <si>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</si>
  <si>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</si>
  <si>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</si>
  <si>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</si>
  <si>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</si>
  <si>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</si>
  <si>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</si>
  <si>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</si>
  <si>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</si>
  <si>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</si>
  <si>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</si>
  <si>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</si>
  <si>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</si>
  <si>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</si>
  <si>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</si>
  <si>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</si>
  <si>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</si>
  <si>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</si>
  <si>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</si>
  <si>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</si>
  <si>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</si>
  <si>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</si>
  <si>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</si>
  <si>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</si>
  <si>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</si>
  <si>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</si>
  <si>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</si>
  <si>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</si>
  <si>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</si>
  <si>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</si>
  <si>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</si>
  <si>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</si>
  <si>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</si>
  <si>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</si>
  <si>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</si>
  <si>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</si>
  <si>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</si>
  <si>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</si>
  <si>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</si>
  <si>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</si>
  <si>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</si>
  <si>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</si>
  <si>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</si>
  <si>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</si>
  <si>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</si>
  <si>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</si>
  <si>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</si>
  <si>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</si>
  <si>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</si>
  <si>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</si>
  <si>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</si>
  <si>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</si>
  <si>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</si>
  <si>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</si>
  <si>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</si>
  <si>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</si>
  <si>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</si>
  <si>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</si>
  <si>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</si>
  <si>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</si>
  <si>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</si>
  <si>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</si>
  <si>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</si>
  <si>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</si>
  <si>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</si>
  <si>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</si>
  <si>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</si>
  <si>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</si>
  <si>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</si>
  <si>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</si>
  <si>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</si>
  <si>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</si>
  <si>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</si>
  <si>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</si>
  <si>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</si>
  <si>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</si>
  <si>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</si>
  <si>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</si>
  <si>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</si>
  <si>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</si>
  <si>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</si>
  <si>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</si>
  <si>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</si>
  <si>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</si>
  <si>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</si>
  <si>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</si>
  <si>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</si>
  <si>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</si>
  <si>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</si>
  <si>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</si>
  <si>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</si>
  <si>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</si>
  <si>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</si>
  <si>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</si>
  <si>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</si>
  <si>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</si>
  <si>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</si>
  <si>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</si>
  <si>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</si>
  <si>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</si>
  <si>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</si>
  <si>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</si>
  <si>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</si>
  <si>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</si>
  <si>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</si>
  <si>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</si>
  <si>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</si>
  <si>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</si>
  <si>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</si>
  <si>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</si>
  <si>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</si>
  <si>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</si>
  <si>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</si>
  <si>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</si>
  <si>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</si>
  <si>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</si>
  <si>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</si>
  <si>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</si>
  <si>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</si>
  <si>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</si>
  <si>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</si>
  <si>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</si>
  <si>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</si>
  <si>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</si>
  <si>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</si>
  <si>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</si>
  <si>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</si>
  <si>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</si>
  <si>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</si>
  <si>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</si>
  <si>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</si>
  <si>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</si>
  <si>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</si>
  <si>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</si>
  <si>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</si>
  <si>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</si>
  <si>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</si>
  <si>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</si>
  <si>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</si>
  <si>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</si>
  <si>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</si>
  <si>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</si>
  <si>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</si>
  <si>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</si>
  <si>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</si>
  <si>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</si>
  <si>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</si>
  <si>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</si>
  <si>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</si>
  <si>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</si>
  <si>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</si>
  <si>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</si>
  <si>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</si>
  <si>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</si>
  <si>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</si>
  <si>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</si>
  <si>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</si>
  <si>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</si>
  <si>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</si>
  <si>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</si>
  <si>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</si>
  <si>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</si>
  <si>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</si>
  <si>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</si>
  <si>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</si>
  <si>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</si>
  <si>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</si>
  <si>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</si>
  <si>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</si>
  <si>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</si>
  <si>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</si>
  <si>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</si>
  <si>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</si>
  <si>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</si>
  <si>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</si>
  <si>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</si>
  <si>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</si>
  <si>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</si>
  <si>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</si>
  <si>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</si>
  <si>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</si>
  <si>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</si>
  <si>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</si>
  <si>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</si>
  <si>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</si>
  <si>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</si>
  <si>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</si>
  <si>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</si>
  <si>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</si>
  <si>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</si>
  <si>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</si>
  <si>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</si>
  <si>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</si>
  <si>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</si>
  <si>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</si>
  <si>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</si>
  <si>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</si>
  <si>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</si>
  <si>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</si>
  <si>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</si>
  <si>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</si>
  <si>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</si>
  <si>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</si>
  <si>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</si>
  <si>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</si>
  <si>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</si>
  <si>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</si>
  <si>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</si>
  <si>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</si>
  <si>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</si>
  <si>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</si>
  <si>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</si>
  <si>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</si>
  <si>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</si>
  <si>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</si>
  <si>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</si>
  <si>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</si>
  <si>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</si>
  <si>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</si>
  <si>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</si>
  <si>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</si>
  <si>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</si>
  <si>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</si>
  <si>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</si>
  <si>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</si>
  <si>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</si>
  <si>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</si>
  <si>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</si>
  <si>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</si>
  <si>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</si>
  <si>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</si>
  <si>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</si>
  <si>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</si>
  <si>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</si>
  <si>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</si>
  <si>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</si>
  <si>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</si>
  <si>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</si>
  <si>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</si>
  <si>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</si>
  <si>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</si>
  <si>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</si>
  <si>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</si>
  <si>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</si>
  <si>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</si>
  <si>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</si>
  <si>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</si>
  <si>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</si>
  <si>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</si>
  <si>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</si>
  <si>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</si>
  <si>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</si>
  <si>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</si>
  <si>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</si>
  <si>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</si>
  <si>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</si>
  <si>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</si>
  <si>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</si>
  <si>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</si>
  <si>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</si>
  <si>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</si>
  <si>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</si>
  <si>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</si>
  <si>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</si>
  <si>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</si>
  <si>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</si>
  <si>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</si>
  <si>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</si>
  <si>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</si>
  <si>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</si>
  <si>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</si>
  <si>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</si>
  <si>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</si>
  <si>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</si>
  <si>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</si>
  <si>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</si>
  <si>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</si>
  <si>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</si>
  <si>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</si>
  <si>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</si>
  <si>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</si>
  <si>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</si>
  <si>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</si>
  <si>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</si>
  <si>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</si>
  <si>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</si>
  <si>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</si>
  <si>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</si>
  <si>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</si>
  <si>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</si>
  <si>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</si>
  <si>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</si>
  <si>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</si>
  <si>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</si>
  <si>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</si>
  <si>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</si>
  <si>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</si>
  <si>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</si>
  <si>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</si>
  <si>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</si>
  <si>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</si>
  <si>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</si>
  <si>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</si>
  <si>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</si>
  <si>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</si>
  <si>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</si>
  <si>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</si>
  <si>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</si>
  <si>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</si>
  <si>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</si>
  <si>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</si>
  <si>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</si>
  <si>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</si>
  <si>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</si>
  <si>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</si>
  <si>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</si>
  <si>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</si>
  <si>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</si>
  <si>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</si>
  <si>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</si>
  <si>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</si>
  <si>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</si>
  <si>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</si>
  <si>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</si>
  <si>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</si>
  <si>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</si>
  <si>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</si>
  <si>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</si>
  <si>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</si>
  <si>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</si>
  <si>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</si>
  <si>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</si>
  <si>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</si>
  <si>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</si>
  <si>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</si>
  <si>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</si>
  <si>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</si>
  <si>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</si>
  <si>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</si>
  <si>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</si>
  <si>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</si>
  <si>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</si>
  <si>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</si>
  <si>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</si>
  <si>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</si>
  <si>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</si>
  <si>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</si>
  <si>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</si>
  <si>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</si>
  <si>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</si>
  <si>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</si>
  <si>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</si>
  <si>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</si>
  <si>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</si>
  <si>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</si>
  <si>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</si>
  <si>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</si>
  <si>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</si>
  <si>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</si>
  <si>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</si>
  <si>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</si>
  <si>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</si>
  <si>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</si>
  <si>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</si>
  <si>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</si>
  <si>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</si>
  <si>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</si>
  <si>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</si>
  <si>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</si>
  <si>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</si>
  <si>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</si>
  <si>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</si>
  <si>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</si>
  <si>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</si>
  <si>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</si>
  <si>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</si>
  <si>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</si>
  <si>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</si>
  <si>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</si>
  <si>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</si>
  <si>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</si>
  <si>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</si>
  <si>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</si>
  <si>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</si>
  <si>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</si>
  <si>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</si>
  <si>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</si>
  <si>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</si>
  <si>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</si>
  <si>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</si>
  <si>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</si>
  <si>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</si>
  <si>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</si>
  <si>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</si>
  <si>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</si>
  <si>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</si>
  <si>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</si>
  <si>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</si>
  <si>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</si>
  <si>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</si>
  <si>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</si>
  <si>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</si>
  <si>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</si>
  <si>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</si>
  <si>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</si>
  <si>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</si>
  <si>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</si>
  <si>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</si>
  <si>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</si>
  <si>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</si>
  <si>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</si>
  <si>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</si>
  <si>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</si>
  <si>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</si>
  <si>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</si>
  <si>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</si>
  <si>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</si>
  <si>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</si>
  <si>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</si>
  <si>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</si>
  <si>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</si>
  <si>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</si>
  <si>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</si>
  <si>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</si>
  <si>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</si>
  <si>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</si>
  <si>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</si>
  <si>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</si>
  <si>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</si>
  <si>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</si>
  <si>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</si>
  <si>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</si>
  <si>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</si>
  <si>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</si>
  <si>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</si>
  <si>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</si>
  <si>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</si>
  <si>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</si>
  <si>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</si>
  <si>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</si>
  <si>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</si>
  <si>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</si>
  <si>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</si>
  <si>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</si>
  <si>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</si>
  <si>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</si>
  <si>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</si>
  <si>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</si>
  <si>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</si>
  <si>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</si>
  <si>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</si>
  <si>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</si>
  <si>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</si>
  <si>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</si>
  <si>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</si>
  <si>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</si>
  <si>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</si>
  <si>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</si>
  <si>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</si>
  <si>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</si>
  <si>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</si>
  <si>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</si>
  <si>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</si>
  <si>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</si>
  <si>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</si>
  <si>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</si>
  <si>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</si>
  <si>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</si>
  <si>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</si>
  <si>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</si>
  <si>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</si>
  <si>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</si>
  <si>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</si>
  <si>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</si>
  <si>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</si>
  <si>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</si>
  <si>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</si>
  <si>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</si>
  <si>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</si>
  <si>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</si>
  <si>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</si>
  <si>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</si>
  <si>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</si>
  <si>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</si>
  <si>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</si>
  <si>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</si>
  <si>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</si>
  <si>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</si>
  <si>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</si>
  <si>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</si>
  <si>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</si>
  <si>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</si>
  <si>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</si>
  <si>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</si>
  <si>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</si>
  <si>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</si>
  <si>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</si>
  <si>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</si>
  <si>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</si>
  <si>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</si>
  <si>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</si>
  <si>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</si>
  <si>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</si>
  <si>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</si>
  <si>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</si>
  <si>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</si>
  <si>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</si>
  <si>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</si>
  <si>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</si>
  <si>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</si>
  <si>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</si>
  <si>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</si>
  <si>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</si>
  <si>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</si>
  <si>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</si>
  <si>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</si>
  <si>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</si>
  <si>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</si>
  <si>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</si>
  <si>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</si>
  <si>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</si>
  <si>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</si>
  <si>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</si>
  <si>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</si>
  <si>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</si>
  <si>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</si>
  <si>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</si>
  <si>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</si>
  <si>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</si>
  <si>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</si>
  <si>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</si>
  <si>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</si>
  <si>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</si>
  <si>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</si>
  <si>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</si>
  <si>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</si>
  <si>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</si>
  <si>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</si>
  <si>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</si>
  <si>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</si>
  <si>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</si>
  <si>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</si>
  <si>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</si>
  <si>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</si>
  <si>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</si>
  <si>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</si>
  <si>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</si>
  <si>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</si>
  <si>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</si>
  <si>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</si>
  <si>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</si>
  <si>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</si>
  <si>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</si>
  <si>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</si>
  <si>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</si>
  <si>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</si>
  <si>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</si>
  <si>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</si>
  <si>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</si>
  <si>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</si>
  <si>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</si>
  <si>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</si>
  <si>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</si>
  <si>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</si>
  <si>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</si>
  <si>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</si>
  <si>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</si>
  <si>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</si>
  <si>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</si>
  <si>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</si>
  <si>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</si>
  <si>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</si>
  <si>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</si>
  <si>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</si>
  <si>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</si>
  <si>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</si>
  <si>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</si>
  <si>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</si>
  <si>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</si>
  <si>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</si>
  <si>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</si>
  <si>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</si>
  <si>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</si>
  <si>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</si>
  <si>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</si>
  <si>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</si>
  <si>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</si>
  <si>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</si>
  <si>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</si>
  <si>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</si>
  <si>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</si>
  <si>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</si>
  <si>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</si>
  <si>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</si>
  <si>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</si>
  <si>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</si>
  <si>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</si>
  <si>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</si>
  <si>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</si>
  <si>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</si>
  <si>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</si>
  <si>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</si>
  <si>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</si>
  <si>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</si>
  <si>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</si>
  <si>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</si>
  <si>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</si>
  <si>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</si>
  <si>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</si>
  <si>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</si>
  <si>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</si>
  <si>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</si>
  <si>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</si>
  <si>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</si>
  <si>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</si>
  <si>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</si>
  <si>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</si>
  <si>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</si>
  <si>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</si>
  <si>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</si>
  <si>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</si>
  <si>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</si>
  <si>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</si>
  <si>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</si>
  <si>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</si>
  <si>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</si>
  <si>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</si>
  <si>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</si>
  <si>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</si>
  <si>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</si>
  <si>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</si>
  <si>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</si>
  <si>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</si>
  <si>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</si>
  <si>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</si>
  <si>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</si>
  <si>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</si>
  <si>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</si>
  <si>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</si>
  <si>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</si>
  <si>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</si>
  <si>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</si>
  <si>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</si>
  <si>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</si>
  <si>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</si>
  <si>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</si>
  <si>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</si>
  <si>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</si>
  <si>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</si>
  <si>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</si>
  <si>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</si>
  <si>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</si>
  <si>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</si>
  <si>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</si>
  <si>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</si>
  <si>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</si>
  <si>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</si>
  <si>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</si>
  <si>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</si>
  <si>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</si>
  <si>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</si>
  <si>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</si>
  <si>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</si>
  <si>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</si>
  <si>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</si>
  <si>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</si>
  <si>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</si>
  <si>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</si>
  <si>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</si>
  <si>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</si>
  <si>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</si>
  <si>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</si>
  <si>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</si>
  <si>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</si>
  <si>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</si>
  <si>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</si>
  <si>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</si>
  <si>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</si>
  <si>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</si>
  <si>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</si>
  <si>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</si>
  <si>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</si>
  <si>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</si>
  <si>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</si>
  <si>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</si>
  <si>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</si>
  <si>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</si>
  <si>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</si>
  <si>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</si>
  <si>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</si>
  <si>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</si>
  <si>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</si>
  <si>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</si>
  <si>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</si>
  <si>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</si>
  <si>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</si>
  <si>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</si>
  <si>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</si>
  <si>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</si>
  <si>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</si>
  <si>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</si>
  <si>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</si>
  <si>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</si>
  <si>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</si>
  <si>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</si>
  <si>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</si>
  <si>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</si>
  <si>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</si>
  <si>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</si>
  <si>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</si>
  <si>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</si>
  <si>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</si>
  <si>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</si>
  <si>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</si>
  <si>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</si>
  <si>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</si>
  <si>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</si>
  <si>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</si>
  <si>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</si>
  <si>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</si>
  <si>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</si>
  <si>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</si>
  <si>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</si>
  <si>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</si>
  <si>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</si>
  <si>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</si>
  <si>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</si>
  <si>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</si>
  <si>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</si>
  <si>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</si>
  <si>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</si>
  <si>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</si>
  <si>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</si>
  <si>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</si>
  <si>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</si>
  <si>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</si>
  <si>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</si>
  <si>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</si>
  <si>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</si>
  <si>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</si>
  <si>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</si>
  <si>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</si>
  <si>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</si>
  <si>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</si>
  <si>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</si>
  <si>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</si>
  <si>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</si>
  <si>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</si>
  <si>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</si>
  <si>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</si>
  <si>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</si>
  <si>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</si>
  <si>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</si>
  <si>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</si>
  <si>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</si>
  <si>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</si>
  <si>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</si>
  <si>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</si>
  <si>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</si>
  <si>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</si>
  <si>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</si>
  <si>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</si>
  <si>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</si>
  <si>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</si>
  <si>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</si>
  <si>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</si>
  <si>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</si>
  <si>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</si>
  <si>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</si>
  <si>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</si>
  <si>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</si>
  <si>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</si>
  <si>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</si>
  <si>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</si>
  <si>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</si>
  <si>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</si>
  <si>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</si>
  <si>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</si>
  <si>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</si>
  <si>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</si>
  <si>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</si>
  <si>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</si>
  <si>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</si>
  <si>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</si>
  <si>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</si>
  <si>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</si>
  <si>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</si>
  <si>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</si>
  <si>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</si>
  <si>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</si>
  <si>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</si>
  <si>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</si>
  <si>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</si>
  <si>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</si>
  <si>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</si>
  <si>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</si>
  <si>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</si>
  <si>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</si>
  <si>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</si>
  <si>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</si>
  <si>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</si>
  <si>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</si>
  <si>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</si>
  <si>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</si>
  <si>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</si>
  <si>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</si>
  <si>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</si>
  <si>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</si>
  <si>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</si>
  <si>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</si>
  <si>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</si>
  <si>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</si>
  <si>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</si>
  <si>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</si>
  <si>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</si>
  <si>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</si>
  <si>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</si>
  <si>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</si>
  <si>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</si>
  <si>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</si>
  <si>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</si>
  <si>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</si>
  <si>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</si>
  <si>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</si>
  <si>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</si>
  <si>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</si>
  <si>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</si>
  <si>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</si>
  <si>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</si>
  <si>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</si>
  <si>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</si>
  <si>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</si>
  <si>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</si>
  <si>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</si>
  <si>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</si>
  <si>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</si>
  <si>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</si>
  <si>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</si>
  <si>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</si>
  <si>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</si>
  <si>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</si>
  <si>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</si>
  <si>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</si>
  <si>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</si>
  <si>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</si>
  <si>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</si>
  <si>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</si>
  <si>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</si>
  <si>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</si>
  <si>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</si>
  <si>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</si>
  <si>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</si>
  <si>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</si>
  <si>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</si>
  <si>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</si>
  <si>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</si>
  <si>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</si>
  <si>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</si>
  <si>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</si>
  <si>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</si>
  <si>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</si>
  <si>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</si>
  <si>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</si>
  <si>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</si>
  <si>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</si>
  <si>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</si>
  <si>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</si>
  <si>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</si>
  <si>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</si>
  <si>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</si>
  <si>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</si>
  <si>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</si>
  <si>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</si>
  <si>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</si>
  <si>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</si>
  <si>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</si>
  <si>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</si>
  <si>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</si>
  <si>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</si>
  <si>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</si>
  <si>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</si>
  <si>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</si>
  <si>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</si>
  <si>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</si>
  <si>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</si>
  <si>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</si>
  <si>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</si>
  <si>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</si>
  <si>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</si>
  <si>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</si>
  <si>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</si>
  <si>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</si>
  <si>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</si>
  <si>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</si>
  <si>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</si>
  <si>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</si>
  <si>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</si>
  <si>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</si>
  <si>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</si>
  <si>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</si>
  <si>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</si>
  <si>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</si>
  <si>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</si>
  <si>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</si>
  <si>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</si>
  <si>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</si>
  <si>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</si>
  <si>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</si>
  <si>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</si>
  <si>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</si>
  <si>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</si>
  <si>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</si>
  <si>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</si>
  <si>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</si>
  <si>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</si>
  <si>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</si>
  <si>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</si>
  <si>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</si>
  <si>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</si>
  <si>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</si>
  <si>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</si>
  <si>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</si>
  <si>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</si>
  <si>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</si>
  <si>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</si>
  <si>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</si>
  <si>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</si>
  <si>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</si>
  <si>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</si>
  <si>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</si>
  <si>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</si>
  <si>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</si>
  <si>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</si>
  <si>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</si>
  <si>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</si>
  <si>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</si>
  <si>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</si>
  <si>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</si>
  <si>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</si>
  <si>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</si>
  <si>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</si>
  <si>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</si>
  <si>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</si>
  <si>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</si>
  <si>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</si>
  <si>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</si>
  <si>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</si>
  <si>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</si>
  <si>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</si>
  <si>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</si>
  <si>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</si>
  <si>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</si>
  <si>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</si>
  <si>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</si>
  <si>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</si>
  <si>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</si>
  <si>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</si>
  <si>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</si>
  <si>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</si>
  <si>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</si>
  <si>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</si>
  <si>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</si>
  <si>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</si>
  <si>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</si>
  <si>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</si>
  <si>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</si>
  <si>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</si>
  <si>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</si>
  <si>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</si>
  <si>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</si>
  <si>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</si>
  <si>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</si>
  <si>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</si>
  <si>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</si>
  <si>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</si>
  <si>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</si>
  <si>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</si>
  <si>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</si>
  <si>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</si>
  <si>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</si>
  <si>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</si>
  <si>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</si>
  <si>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</si>
  <si>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</si>
  <si>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</si>
  <si>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</si>
  <si>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</si>
  <si>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</si>
  <si>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</si>
  <si>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</si>
  <si>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</si>
  <si>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</si>
  <si>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</si>
  <si>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</si>
  <si>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</si>
  <si>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</si>
  <si>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</si>
  <si>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</si>
  <si>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</si>
  <si>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</si>
  <si>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</si>
  <si>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</si>
  <si>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</si>
  <si>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</si>
  <si>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</si>
  <si>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</si>
  <si>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</si>
  <si>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</si>
  <si>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</si>
  <si>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</si>
  <si>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</si>
  <si>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</si>
  <si>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</si>
  <si>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</si>
  <si>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</si>
  <si>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</si>
  <si>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</si>
  <si>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</si>
  <si>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</si>
  <si>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</si>
  <si>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</si>
  <si>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</si>
  <si>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</si>
  <si>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</si>
  <si>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</si>
  <si>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</si>
  <si>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</si>
  <si>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</si>
  <si>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</si>
  <si>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</si>
  <si>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</si>
  <si>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</si>
  <si>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</si>
  <si>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</si>
  <si>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</si>
  <si>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</si>
  <si>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</si>
  <si>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</si>
  <si>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</si>
  <si>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</si>
  <si>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</si>
  <si>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</si>
  <si>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</si>
  <si>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</si>
  <si>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</si>
  <si>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</si>
  <si>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</si>
  <si>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</si>
  <si>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</si>
  <si>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</si>
  <si>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</si>
  <si>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</si>
  <si>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</si>
  <si>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</si>
  <si>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</si>
  <si>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</si>
  <si>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</si>
  <si>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</si>
  <si>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</si>
  <si>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</si>
  <si>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</si>
  <si>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</si>
  <si>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</si>
  <si>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</si>
  <si>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</si>
  <si>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</si>
  <si>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</si>
  <si>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</si>
  <si>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</si>
  <si>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</si>
  <si>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</si>
  <si>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</si>
  <si>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</si>
  <si>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</si>
  <si>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</si>
  <si>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</si>
  <si>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</si>
  <si>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</si>
  <si>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</si>
  <si>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</si>
  <si>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</si>
  <si>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</si>
  <si>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</si>
  <si>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</si>
  <si>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</si>
  <si>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</si>
  <si>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</si>
  <si>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</si>
  <si>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</si>
  <si>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</si>
  <si>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</si>
  <si>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</si>
  <si>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</si>
  <si>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</si>
  <si>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</si>
  <si>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</si>
  <si>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</si>
  <si>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</si>
  <si>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</si>
  <si>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</si>
  <si>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</si>
  <si>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</si>
  <si>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</si>
  <si>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</si>
  <si>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</si>
  <si>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</si>
  <si>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</si>
  <si>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</si>
  <si>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</si>
  <si>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</si>
  <si>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</si>
  <si>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</si>
  <si>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</si>
  <si>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</si>
  <si>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</si>
  <si>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</si>
  <si>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</si>
  <si>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</si>
  <si>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</si>
  <si>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</si>
  <si>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</si>
  <si>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</si>
  <si>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</si>
  <si>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</si>
  <si>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</si>
  <si>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</si>
  <si>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</si>
  <si>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</si>
  <si>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</si>
  <si>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</si>
  <si>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</si>
  <si>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</si>
  <si>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</si>
  <si>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</si>
  <si>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</si>
  <si>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</si>
  <si>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</si>
  <si>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</si>
  <si>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</si>
  <si>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</si>
  <si>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</si>
  <si>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</si>
  <si>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</si>
  <si>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</si>
  <si>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</si>
  <si>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</si>
  <si>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</si>
  <si>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</si>
  <si>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</si>
  <si>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</si>
  <si>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</si>
  <si>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</si>
  <si>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</si>
  <si>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</si>
  <si>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</si>
  <si>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</si>
  <si>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</si>
  <si>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</si>
  <si>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</si>
  <si>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</si>
  <si>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</si>
  <si>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</si>
  <si>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</si>
  <si>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</si>
  <si>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</si>
  <si>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</si>
  <si>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</si>
  <si>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</si>
  <si>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</si>
  <si>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</si>
  <si>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</si>
  <si>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</si>
  <si>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</si>
  <si>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</si>
  <si>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</si>
  <si>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</si>
  <si>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</si>
  <si>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</si>
  <si>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</si>
  <si>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</si>
  <si>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</si>
  <si>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</si>
  <si>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</si>
  <si>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</si>
  <si>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</si>
  <si>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</si>
  <si>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</si>
  <si>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</si>
  <si>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</si>
  <si>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</si>
  <si>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</si>
  <si>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</si>
  <si>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</si>
  <si>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</si>
  <si>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</si>
  <si>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</si>
  <si>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</si>
  <si>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</si>
  <si>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</si>
  <si>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</si>
  <si>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</si>
  <si>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</si>
  <si>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</si>
  <si>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</si>
  <si>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</si>
  <si>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</si>
  <si>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</si>
  <si>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</si>
  <si>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</si>
  <si>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</si>
  <si>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</si>
  <si>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</si>
  <si>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</si>
  <si>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</si>
  <si>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</si>
  <si>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</si>
  <si>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</si>
  <si>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</si>
  <si>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</si>
  <si>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</si>
  <si>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</si>
  <si>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</si>
  <si>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</si>
  <si>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</si>
  <si>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</si>
  <si>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</si>
  <si>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</si>
  <si>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</si>
  <si>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</si>
  <si>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</si>
  <si>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</si>
  <si>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</si>
  <si>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</si>
  <si>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</si>
  <si>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</si>
  <si>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</si>
  <si>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</si>
  <si>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</si>
  <si>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</si>
  <si>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</si>
  <si>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</si>
  <si>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</si>
  <si>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</si>
  <si>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</si>
  <si>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</si>
  <si>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</si>
  <si>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</si>
  <si>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</si>
  <si>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</si>
  <si>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</si>
  <si>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</si>
  <si>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</si>
  <si>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</si>
  <si>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</si>
  <si>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</si>
  <si>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</si>
  <si>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</si>
  <si>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</si>
  <si>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</si>
  <si>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</si>
  <si>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</si>
  <si>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</si>
  <si>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</si>
  <si>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</si>
  <si>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</si>
  <si>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</si>
  <si>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</si>
  <si>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</si>
  <si>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</si>
  <si>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</si>
  <si>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</si>
  <si>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</si>
  <si>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</si>
  <si>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</si>
  <si>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</si>
  <si>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</si>
  <si>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</si>
  <si>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</si>
  <si>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</si>
  <si>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</si>
  <si>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</si>
  <si>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</si>
  <si>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</si>
  <si>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</si>
  <si>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</si>
  <si>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</si>
  <si>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</si>
  <si>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</si>
  <si>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</si>
  <si>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</si>
  <si>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</si>
  <si>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</si>
  <si>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</si>
  <si>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</si>
  <si>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</si>
  <si>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</si>
  <si>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</si>
  <si>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</si>
  <si>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</si>
  <si>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</si>
  <si>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</si>
  <si>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</si>
  <si>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</si>
  <si>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</si>
  <si>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</si>
  <si>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</si>
  <si>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</si>
  <si>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</si>
  <si>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</si>
  <si>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</si>
  <si>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</si>
  <si>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</si>
  <si>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</si>
  <si>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</si>
  <si>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</si>
  <si>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</si>
  <si>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</si>
  <si>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</si>
  <si>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</si>
  <si>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</si>
  <si>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</si>
  <si>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</si>
  <si>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</si>
  <si>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</si>
  <si>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</si>
  <si>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</si>
  <si>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</si>
  <si>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</si>
  <si>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</si>
  <si>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</si>
  <si>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</si>
  <si>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</si>
  <si>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</si>
  <si>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</si>
  <si>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</si>
  <si>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</si>
  <si>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</si>
  <si>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</si>
  <si>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</si>
  <si>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</si>
  <si>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</si>
  <si>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</si>
  <si>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</si>
  <si>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</si>
  <si>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</si>
  <si>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</si>
  <si>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</si>
  <si>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</si>
  <si>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</si>
  <si>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</si>
  <si>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</si>
  <si>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</si>
  <si>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</si>
  <si>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</si>
  <si>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</si>
  <si>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</si>
  <si>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</si>
  <si>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</si>
  <si>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</si>
  <si>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</si>
  <si>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</si>
  <si>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</si>
  <si>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</si>
  <si>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</si>
  <si>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</si>
  <si>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</si>
  <si>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</si>
  <si>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</si>
  <si>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</si>
  <si>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</si>
  <si>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</si>
  <si>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</si>
  <si>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</si>
  <si>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</si>
  <si>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</si>
  <si>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</si>
  <si>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</si>
  <si>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</si>
  <si>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</si>
  <si>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</si>
  <si>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</si>
  <si>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</si>
  <si>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</si>
  <si>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</si>
  <si>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</si>
  <si>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</si>
  <si>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</si>
  <si>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</si>
  <si>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</si>
  <si>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</si>
  <si>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</si>
  <si>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</si>
  <si>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</si>
  <si>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</si>
  <si>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</si>
  <si>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</si>
  <si>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</si>
  <si>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</si>
  <si>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</si>
  <si>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</si>
  <si>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</si>
  <si>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</si>
  <si>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</si>
  <si>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</si>
  <si>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</si>
  <si>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</si>
  <si>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</si>
  <si>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</si>
  <si>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</si>
  <si>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</si>
  <si>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</si>
  <si>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</si>
  <si>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</si>
  <si>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</si>
  <si>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</si>
  <si>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</si>
  <si>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</si>
  <si>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</si>
  <si>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</si>
  <si>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</si>
  <si>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</si>
  <si>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</si>
  <si>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</si>
  <si>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</si>
  <si>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</si>
  <si>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</si>
  <si>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</si>
  <si>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</si>
  <si>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</si>
  <si>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</si>
  <si>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</si>
  <si>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</si>
  <si>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</si>
  <si>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</si>
  <si>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</si>
  <si>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</si>
  <si>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</si>
  <si>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</si>
  <si>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</si>
  <si>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</si>
  <si>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</si>
  <si>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</si>
  <si>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</si>
  <si>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</si>
  <si>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</si>
  <si>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</si>
  <si>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</si>
  <si>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</si>
  <si>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</si>
  <si>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</si>
  <si>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</si>
  <si>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</si>
  <si>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</si>
  <si>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</si>
  <si>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</si>
  <si>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</si>
  <si>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</si>
  <si>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</si>
  <si>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</si>
  <si>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</si>
  <si>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</si>
  <si>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</si>
  <si>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</si>
  <si>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</si>
  <si>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</si>
  <si>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</si>
  <si>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</si>
  <si>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</si>
  <si>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</si>
  <si>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</si>
  <si>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</si>
  <si>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</si>
  <si>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</si>
  <si>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</si>
  <si>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</si>
  <si>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</si>
  <si>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</si>
  <si>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</si>
  <si>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</si>
  <si>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</si>
  <si>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</si>
  <si>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</si>
  <si>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</si>
  <si>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</si>
  <si>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</si>
  <si>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</si>
  <si>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</si>
  <si>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</si>
  <si>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</si>
  <si>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</si>
  <si>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</si>
  <si>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</si>
  <si>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</si>
  <si>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</si>
  <si>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</si>
  <si>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</si>
  <si>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</si>
  <si>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</si>
  <si>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</si>
  <si>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</si>
  <si>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</si>
  <si>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</si>
  <si>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</si>
  <si>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</si>
  <si>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</si>
  <si>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</si>
  <si>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</si>
  <si>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</si>
  <si>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</si>
  <si>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</si>
  <si>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</si>
  <si>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</si>
  <si>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</si>
  <si>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</si>
  <si>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</si>
  <si>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</si>
  <si>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</si>
  <si>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</si>
  <si>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</si>
  <si>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</si>
  <si>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</si>
  <si>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</si>
  <si>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</si>
  <si>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</si>
  <si>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</si>
  <si>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</si>
  <si>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</si>
  <si>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</si>
  <si>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</si>
  <si>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</si>
  <si>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</si>
  <si>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</si>
  <si>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</si>
  <si>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</si>
  <si>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</si>
  <si>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</si>
  <si>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</si>
  <si>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</si>
  <si>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</si>
  <si>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</si>
  <si>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</si>
  <si>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</si>
  <si>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</si>
  <si>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</si>
  <si>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</si>
  <si>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</si>
  <si>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</si>
  <si>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</si>
  <si>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</si>
  <si>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</si>
  <si>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</si>
  <si>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</si>
  <si>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</si>
  <si>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</si>
  <si>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</si>
  <si>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</si>
  <si>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</si>
  <si>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</si>
  <si>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</si>
  <si>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</si>
  <si>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</si>
  <si>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</si>
  <si>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</si>
  <si>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</si>
  <si>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</si>
  <si>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</si>
  <si>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</si>
  <si>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</si>
  <si>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</si>
  <si>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</si>
  <si>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</si>
  <si>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</si>
  <si>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</si>
  <si>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</si>
  <si>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</si>
  <si>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</si>
  <si>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</si>
  <si>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</si>
  <si>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</si>
  <si>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</si>
  <si>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</si>
  <si>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</si>
  <si>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</si>
  <si>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</si>
  <si>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</si>
  <si>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</si>
  <si>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</si>
  <si>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</si>
  <si>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</si>
  <si>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</si>
  <si>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</si>
  <si>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</si>
  <si>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</si>
  <si>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</si>
  <si>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</si>
  <si>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</si>
  <si>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</si>
  <si>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</si>
  <si>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</si>
  <si>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</si>
  <si>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</si>
  <si>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</si>
  <si>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</si>
  <si>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</si>
  <si>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</si>
  <si>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</si>
  <si>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</si>
  <si>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</si>
  <si>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</si>
  <si>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</si>
  <si>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</si>
  <si>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</si>
  <si>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</si>
  <si>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</si>
  <si>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</si>
  <si>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</si>
  <si>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</si>
  <si>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</si>
  <si>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</si>
  <si>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</si>
  <si>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</si>
  <si>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</si>
  <si>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</si>
  <si>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</si>
  <si>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</si>
  <si>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</si>
  <si>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</si>
  <si>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</si>
  <si>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</si>
  <si>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</si>
  <si>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</si>
  <si>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</si>
  <si>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</si>
  <si>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</si>
  <si>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</si>
  <si>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</si>
  <si>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</si>
  <si>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</si>
  <si>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</si>
  <si>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</si>
  <si>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</si>
  <si>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</si>
  <si>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</si>
  <si>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</si>
  <si>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</si>
  <si>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</si>
  <si>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</si>
  <si>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</si>
  <si>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</si>
  <si>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</si>
  <si>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</si>
  <si>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</si>
  <si>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</si>
  <si>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</si>
  <si>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</si>
  <si>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</si>
  <si>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</si>
  <si>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</si>
  <si>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</si>
  <si>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</si>
  <si>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</si>
  <si>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</si>
  <si>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</si>
  <si>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</si>
  <si>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</si>
  <si>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</si>
  <si>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</si>
  <si>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</si>
  <si>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</si>
  <si>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</si>
  <si>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</si>
  <si>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</si>
  <si>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</si>
  <si>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</si>
  <si>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</si>
  <si>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</si>
  <si>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</si>
  <si>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</si>
  <si>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</si>
  <si>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</si>
  <si>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</si>
  <si>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</si>
  <si>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</si>
  <si>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</si>
  <si>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</si>
  <si>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</si>
  <si>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</si>
  <si>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</si>
  <si>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</si>
  <si>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</si>
  <si>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</si>
  <si>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</si>
  <si>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</si>
  <si>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</si>
  <si>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</si>
  <si>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</si>
  <si>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</si>
  <si>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</si>
  <si>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</si>
  <si>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</si>
  <si>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</si>
  <si>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</si>
  <si>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</si>
  <si>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</si>
  <si>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</si>
  <si>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</si>
  <si>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</si>
  <si>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</si>
  <si>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</si>
  <si>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</si>
  <si>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</si>
  <si>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</si>
  <si>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</si>
  <si>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</si>
  <si>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</si>
  <si>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</si>
  <si>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</si>
  <si>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</si>
  <si>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</si>
  <si>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</si>
  <si>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</si>
  <si>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</si>
  <si>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</si>
  <si>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</si>
  <si>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</si>
  <si>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</si>
  <si>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</si>
  <si>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</si>
  <si>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</si>
  <si>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</si>
  <si>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</si>
  <si>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</si>
  <si>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</si>
  <si>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</si>
  <si>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</si>
  <si>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</si>
  <si>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</si>
  <si>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</si>
  <si>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</si>
  <si>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</si>
  <si>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</si>
  <si>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</si>
  <si>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</si>
  <si>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</si>
  <si>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</si>
  <si>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</si>
  <si>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</si>
  <si>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</si>
  <si>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</si>
  <si>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</si>
  <si>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</si>
  <si>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</si>
  <si>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</si>
  <si>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</si>
  <si>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</si>
  <si>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</si>
  <si>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</si>
  <si>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</si>
  <si>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</si>
  <si>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</si>
  <si>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</si>
  <si>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</si>
  <si>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</si>
  <si>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</si>
  <si>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</si>
  <si>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</si>
  <si>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</si>
  <si>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</si>
  <si>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</si>
  <si>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</si>
  <si>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</si>
  <si>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</si>
  <si>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</si>
  <si>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</si>
  <si>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</si>
  <si>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</si>
  <si>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</si>
  <si>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</si>
  <si>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</si>
  <si>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</si>
  <si>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</si>
  <si>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</si>
  <si>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</si>
  <si>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</si>
  <si>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</si>
  <si>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</si>
  <si>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</si>
  <si>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</si>
  <si>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</si>
  <si>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</si>
  <si>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</si>
  <si>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</si>
  <si>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</si>
  <si>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</si>
  <si>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</si>
  <si>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</si>
  <si>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</si>
  <si>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</si>
  <si>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</si>
  <si>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</si>
  <si>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</si>
  <si>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</si>
  <si>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</si>
  <si>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</si>
  <si>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</si>
  <si>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</si>
  <si>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</si>
  <si>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</si>
  <si>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</si>
  <si>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</si>
  <si>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</si>
  <si>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</si>
  <si>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</si>
  <si>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</si>
  <si>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</si>
  <si>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</si>
  <si>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</si>
  <si>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</si>
  <si>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</si>
  <si>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</si>
  <si>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</si>
  <si>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</si>
  <si>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</si>
  <si>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</si>
  <si>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</si>
  <si>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</si>
  <si>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</si>
  <si>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</si>
  <si>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</si>
  <si>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</si>
  <si>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</si>
  <si>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</si>
  <si>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</si>
  <si>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</si>
  <si>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</si>
  <si>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</si>
  <si>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</si>
  <si>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</si>
  <si>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</si>
  <si>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</si>
  <si>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</si>
  <si>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</si>
  <si>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</si>
  <si>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</si>
  <si>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</si>
  <si>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</si>
  <si>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</si>
  <si>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</si>
  <si>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</si>
  <si>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</si>
  <si>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</si>
  <si>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</si>
  <si>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</si>
  <si>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</si>
  <si>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</si>
  <si>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</si>
  <si>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</si>
  <si>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</si>
  <si>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</si>
  <si>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</si>
  <si>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</si>
  <si>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</si>
  <si>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</si>
  <si>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</si>
  <si>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</si>
  <si>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</si>
  <si>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</si>
  <si>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</si>
  <si>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</si>
  <si>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</si>
  <si>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</si>
  <si>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</si>
  <si>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</si>
  <si>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</si>
  <si>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</si>
  <si>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</si>
  <si>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</si>
  <si>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</si>
  <si>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</si>
  <si>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</si>
  <si>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</si>
  <si>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</si>
  <si>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</si>
  <si>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</si>
  <si>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</si>
  <si>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</si>
  <si>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</si>
  <si>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</si>
  <si>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</si>
  <si>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</si>
  <si>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</si>
  <si>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</si>
  <si>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</si>
  <si>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</si>
  <si>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</si>
  <si>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</si>
  <si>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</si>
  <si>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</si>
  <si>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</si>
  <si>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</si>
  <si>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</si>
  <si>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</si>
  <si>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</si>
  <si>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</si>
  <si>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</si>
  <si>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</si>
  <si>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</si>
  <si>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</si>
  <si>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</si>
  <si>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</si>
  <si>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</si>
  <si>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</si>
  <si>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</si>
  <si>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</si>
  <si>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</si>
  <si>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</si>
  <si>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</si>
  <si>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</si>
  <si>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</si>
  <si>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</si>
  <si>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</si>
  <si>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</si>
  <si>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</si>
  <si>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</si>
  <si>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</si>
  <si>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</si>
  <si>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</si>
  <si>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</si>
  <si>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</si>
  <si>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</si>
  <si>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</si>
  <si>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</si>
  <si>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</si>
  <si>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</si>
  <si>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</si>
  <si>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</si>
  <si>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</si>
  <si>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</si>
  <si>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</si>
  <si>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</si>
  <si>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</si>
  <si>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</si>
  <si>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</si>
  <si>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</si>
  <si>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</si>
  <si>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</si>
  <si>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</si>
  <si>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</si>
  <si>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</si>
  <si>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</si>
  <si>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</si>
  <si>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</si>
  <si>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</si>
  <si>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</si>
  <si>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</si>
  <si>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</si>
  <si>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</si>
  <si>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</si>
  <si>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</si>
  <si>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</si>
  <si>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</si>
  <si>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</si>
  <si>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</si>
  <si>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</si>
  <si>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</si>
  <si>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</si>
  <si>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</si>
  <si>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</si>
  <si>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</si>
  <si>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</si>
  <si>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</si>
  <si>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</si>
  <si>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</si>
  <si>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</si>
  <si>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</si>
  <si>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</si>
  <si>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</si>
  <si>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</si>
  <si>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</si>
  <si>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</si>
  <si>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</si>
  <si>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</si>
  <si>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</si>
  <si>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</si>
  <si>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</si>
  <si>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</si>
  <si>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</si>
  <si>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</si>
  <si>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</si>
  <si>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</si>
  <si>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</si>
  <si>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</si>
  <si>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</si>
  <si>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</si>
  <si>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</si>
  <si>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</si>
  <si>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</si>
  <si>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</si>
  <si>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</si>
  <si>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</si>
  <si>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</si>
  <si>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</si>
  <si>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</si>
  <si>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</si>
  <si>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</si>
  <si>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</si>
  <si>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</si>
  <si>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</si>
  <si>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</si>
  <si>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</si>
  <si>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</si>
  <si>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</si>
  <si>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</si>
  <si>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</si>
  <si>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</si>
  <si>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</si>
  <si>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</si>
  <si>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</si>
  <si>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</si>
  <si>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</si>
  <si>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</si>
  <si>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</si>
  <si>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</si>
  <si>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</si>
  <si>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</si>
  <si>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</si>
  <si>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</si>
  <si>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</si>
  <si>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</si>
  <si>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</si>
  <si>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</si>
  <si>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</si>
  <si>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</si>
  <si>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</si>
  <si>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</si>
  <si>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</si>
  <si>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</si>
  <si>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</si>
  <si>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</si>
  <si>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</si>
  <si>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</si>
  <si>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</si>
  <si>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</si>
  <si>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</si>
  <si>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</si>
  <si>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</si>
  <si>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</si>
  <si>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</si>
  <si>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</si>
  <si>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</si>
  <si>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</si>
  <si>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</si>
  <si>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</si>
  <si>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</si>
  <si>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</si>
  <si>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</si>
  <si>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</si>
  <si>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</si>
  <si>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</si>
  <si>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</si>
  <si>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</si>
  <si>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</si>
  <si>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</si>
  <si>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</si>
  <si>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</si>
  <si>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</si>
  <si>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</si>
  <si>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</si>
  <si>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</si>
  <si>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</si>
  <si>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</si>
  <si>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</si>
  <si>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</si>
  <si>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</si>
  <si>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</si>
  <si>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</si>
  <si>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</si>
  <si>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</si>
  <si>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</si>
  <si>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</si>
  <si>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</si>
  <si>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</si>
  <si>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</si>
  <si>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</si>
  <si>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</si>
  <si>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</si>
  <si>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</si>
  <si>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</si>
  <si>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</si>
  <si>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</si>
  <si>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</si>
  <si>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</si>
  <si>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</si>
  <si>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</si>
  <si>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</si>
  <si>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</si>
  <si>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</si>
  <si>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</si>
  <si>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</si>
  <si>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</si>
  <si>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</si>
  <si>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</si>
  <si>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</si>
  <si>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</si>
  <si>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</si>
  <si>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</si>
  <si>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</si>
  <si>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</si>
  <si>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</si>
  <si>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</si>
  <si>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</si>
  <si>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</si>
  <si>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</si>
  <si>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</si>
  <si>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</si>
  <si>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</si>
  <si>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</si>
  <si>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</si>
  <si>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</si>
  <si>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</si>
  <si>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</si>
  <si>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</si>
  <si>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</si>
  <si>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</si>
  <si>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</si>
  <si>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</si>
  <si>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</si>
  <si>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</si>
  <si>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</si>
  <si>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</si>
  <si>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</si>
  <si>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</si>
  <si>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</si>
  <si>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</si>
  <si>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</si>
  <si>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</si>
  <si>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</si>
  <si>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</si>
  <si>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</si>
  <si>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</si>
  <si>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</si>
  <si>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</si>
  <si>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</si>
  <si>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</si>
  <si>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</si>
  <si>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</si>
  <si>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</si>
  <si>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</si>
  <si>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</si>
  <si>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</si>
  <si>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</si>
  <si>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</si>
  <si>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</si>
  <si>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</si>
  <si>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</si>
  <si>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</si>
  <si>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</si>
  <si>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</si>
  <si>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</si>
  <si>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</si>
  <si>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</si>
  <si>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</si>
  <si>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</si>
  <si>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</si>
  <si>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</si>
  <si>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</si>
  <si>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</si>
  <si>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</si>
  <si>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</si>
  <si>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</si>
  <si>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</si>
  <si>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</si>
  <si>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</si>
  <si>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</si>
  <si>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</si>
  <si>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</si>
  <si>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</si>
  <si>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</si>
  <si>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</si>
  <si>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</si>
  <si>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</si>
  <si>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</si>
  <si>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</si>
  <si>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</si>
  <si>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</si>
  <si>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</si>
  <si>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</si>
  <si>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</si>
  <si>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</si>
  <si>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</si>
  <si>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</si>
  <si>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</si>
  <si>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</si>
  <si>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</si>
  <si>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</si>
  <si>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</si>
  <si>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</si>
  <si>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</si>
  <si>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</si>
  <si>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</si>
  <si>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</si>
  <si>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</si>
  <si>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</si>
  <si>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</si>
  <si>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</si>
  <si>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</si>
  <si>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</si>
  <si>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</si>
  <si>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</si>
  <si>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</si>
  <si>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</si>
  <si>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</si>
  <si>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</si>
  <si>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</si>
  <si>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</si>
  <si>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</si>
  <si>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</si>
  <si>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</si>
  <si>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</si>
  <si>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</si>
  <si>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</si>
  <si>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</si>
  <si>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</si>
  <si>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</si>
  <si>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</si>
  <si>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</si>
  <si>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</si>
  <si>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</si>
  <si>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</si>
  <si>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</si>
  <si>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</si>
  <si>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</si>
  <si>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</si>
  <si>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</si>
  <si>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</si>
  <si>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</si>
  <si>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</si>
  <si>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</si>
  <si>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</si>
  <si>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</si>
  <si>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</si>
  <si>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</si>
  <si>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</si>
  <si>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</si>
  <si>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</si>
  <si>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</si>
  <si>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</si>
  <si>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</si>
  <si>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</si>
  <si>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</si>
  <si>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</si>
  <si>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</si>
  <si>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</si>
  <si>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</si>
  <si>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</si>
  <si>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</si>
  <si>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</si>
  <si>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</si>
  <si>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</si>
  <si>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</si>
  <si>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</si>
  <si>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</si>
  <si>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</si>
  <si>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</si>
  <si>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</si>
  <si>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</si>
  <si>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</si>
  <si>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</si>
  <si>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</si>
  <si>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</si>
  <si>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</si>
  <si>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</si>
  <si>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</si>
  <si>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</si>
  <si>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</si>
  <si>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</si>
  <si>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</si>
  <si>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</si>
  <si>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</si>
  <si>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</si>
  <si>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</si>
  <si>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</si>
  <si>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</si>
  <si>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</si>
  <si>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</si>
  <si>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</si>
  <si>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</si>
  <si>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</si>
  <si>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</si>
  <si>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</si>
  <si>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</si>
  <si>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</si>
  <si>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</si>
  <si>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</si>
  <si>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</si>
  <si>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</si>
  <si>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</si>
  <si>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</si>
  <si>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</si>
  <si>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</si>
  <si>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</si>
  <si>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</si>
  <si>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</si>
  <si>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</si>
  <si>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</si>
  <si>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</si>
  <si>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</si>
  <si>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</si>
  <si>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</si>
  <si>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</si>
  <si>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</si>
  <si>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</si>
  <si>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</si>
  <si>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</si>
  <si>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</si>
  <si>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</si>
  <si>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</si>
  <si>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</si>
  <si>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</si>
  <si>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</si>
  <si>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</si>
  <si>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</si>
  <si>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</si>
  <si>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</si>
  <si>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</si>
  <si>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</si>
  <si>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</si>
  <si>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</si>
  <si>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</si>
  <si>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</si>
  <si>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</si>
  <si>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</si>
  <si>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</si>
  <si>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</si>
  <si>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</si>
  <si>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</si>
  <si>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</si>
  <si>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</si>
  <si>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</si>
  <si>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</si>
  <si>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</si>
  <si>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</si>
  <si>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</si>
  <si>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</si>
  <si>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</si>
  <si>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</si>
  <si>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</si>
  <si>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</si>
  <si>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</si>
  <si>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</si>
  <si>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</si>
  <si>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</si>
  <si>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</si>
  <si>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</si>
  <si>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</si>
  <si>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</si>
  <si>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</si>
  <si>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</si>
  <si>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</si>
  <si>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</si>
  <si>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</si>
  <si>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</si>
  <si>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</si>
  <si>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</si>
  <si>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</si>
  <si>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</si>
  <si>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</si>
  <si>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</si>
  <si>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</si>
  <si>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</si>
  <si>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</si>
  <si>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</si>
  <si>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</si>
  <si>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</si>
  <si>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</si>
  <si>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</si>
  <si>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</si>
  <si>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</si>
  <si>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</si>
  <si>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</si>
  <si>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</si>
  <si>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</si>
  <si>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</si>
  <si>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</si>
  <si>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</si>
  <si>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</si>
  <si>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</si>
  <si>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</si>
  <si>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</si>
  <si>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</si>
  <si>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</si>
  <si>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</si>
  <si>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</si>
  <si>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</si>
  <si>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</si>
  <si>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</si>
  <si>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</si>
  <si>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</si>
  <si>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</si>
  <si>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</si>
  <si>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</si>
  <si>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</si>
  <si>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</si>
  <si>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</si>
  <si>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</si>
  <si>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</si>
  <si>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</si>
  <si>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</si>
  <si>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</si>
  <si>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</si>
  <si>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</si>
  <si>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</si>
  <si>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</si>
  <si>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</si>
  <si>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</si>
  <si>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</si>
  <si>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</si>
  <si>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</si>
  <si>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</si>
  <si>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</si>
  <si>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</si>
  <si>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</si>
  <si>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</si>
  <si>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</si>
  <si>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</si>
  <si>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</si>
  <si>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</si>
  <si>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</si>
  <si>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</si>
  <si>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</si>
  <si>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</si>
  <si>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</si>
  <si>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</si>
  <si>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</si>
  <si>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</si>
  <si>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</si>
  <si>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</si>
  <si>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</si>
  <si>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</si>
  <si>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</si>
  <si>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</si>
  <si>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</si>
  <si>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</si>
  <si>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</si>
  <si>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</si>
  <si>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</si>
  <si>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</si>
  <si>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</si>
  <si>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</si>
  <si>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</si>
  <si>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</si>
  <si>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</si>
  <si>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</si>
  <si>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</si>
  <si>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</si>
  <si>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</si>
  <si>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</si>
  <si>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</si>
  <si>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</si>
  <si>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</si>
  <si>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</si>
  <si>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</si>
  <si>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</si>
  <si>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</si>
  <si>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</si>
  <si>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</si>
  <si>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</si>
  <si>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</si>
  <si>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</si>
  <si>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</si>
  <si>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</si>
  <si>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</si>
  <si>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</si>
  <si>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</si>
  <si>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</si>
  <si>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</si>
  <si>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</si>
  <si>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</si>
  <si>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</si>
  <si>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</si>
  <si>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</si>
  <si>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</si>
  <si>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</si>
  <si>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</si>
  <si>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</si>
  <si>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</si>
  <si>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</si>
  <si>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</si>
  <si>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</si>
  <si>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</si>
  <si>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</si>
  <si>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</si>
  <si>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</si>
  <si>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</si>
  <si>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</si>
  <si>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</si>
  <si>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</si>
  <si>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</si>
  <si>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</si>
  <si>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</si>
  <si>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</si>
  <si>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</si>
  <si>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</si>
  <si>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</si>
  <si>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</si>
  <si>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</si>
  <si>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</si>
  <si>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</si>
  <si>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</si>
  <si>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</si>
  <si>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</si>
  <si>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</si>
  <si>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</si>
  <si>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</si>
  <si>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</si>
  <si>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</si>
  <si>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</si>
  <si>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</si>
  <si>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</si>
  <si>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</si>
  <si>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</si>
  <si>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</si>
  <si>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</si>
  <si>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</si>
  <si>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</si>
  <si>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</si>
  <si>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</si>
  <si>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</si>
  <si>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</si>
  <si>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</si>
  <si>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</si>
  <si>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</si>
  <si>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</si>
  <si>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</si>
  <si>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</si>
  <si>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</si>
  <si>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</si>
  <si>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</si>
  <si>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</si>
  <si>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</si>
  <si>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</si>
  <si>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</si>
  <si>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</si>
  <si>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</si>
  <si>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</si>
  <si>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</si>
  <si>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</si>
  <si>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</si>
  <si>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</si>
  <si>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</si>
  <si>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</si>
  <si>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</si>
  <si>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</si>
  <si>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</si>
  <si>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</si>
  <si>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</si>
  <si>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</si>
  <si>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</si>
  <si>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</si>
  <si>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</si>
  <si>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</si>
  <si>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</si>
  <si>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</si>
  <si>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</si>
  <si>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</si>
  <si>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</si>
  <si>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</si>
  <si>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</si>
  <si>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</si>
  <si>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</si>
  <si>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</si>
  <si>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</si>
  <si>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</si>
  <si>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</si>
  <si>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</si>
  <si>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</si>
  <si>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</si>
  <si>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</si>
  <si>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</si>
  <si>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</si>
  <si>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</si>
  <si>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</si>
  <si>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</si>
  <si>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</si>
  <si>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</si>
  <si>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</si>
  <si>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</si>
  <si>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</si>
  <si>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</si>
  <si>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</si>
  <si>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</si>
  <si>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</si>
  <si>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</si>
  <si>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</si>
  <si>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</si>
  <si>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</si>
  <si>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</si>
  <si>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</si>
  <si>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</si>
  <si>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</si>
  <si>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</si>
  <si>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</si>
  <si>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</si>
  <si>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</si>
  <si>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</si>
  <si>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</si>
  <si>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</si>
  <si>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</si>
  <si>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</si>
  <si>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</si>
  <si>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</si>
  <si>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</si>
  <si>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</si>
  <si>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</si>
  <si>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</si>
  <si>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</si>
  <si>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</si>
  <si>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</si>
  <si>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</si>
  <si>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</si>
  <si>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</si>
  <si>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</si>
  <si>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</si>
  <si>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</si>
  <si>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</si>
  <si>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</si>
  <si>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</si>
  <si>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</si>
  <si>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</si>
  <si>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</si>
  <si>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</si>
  <si>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</si>
  <si>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</si>
  <si>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</si>
  <si>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</si>
  <si>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</si>
  <si>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</si>
  <si>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</si>
  <si>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</si>
  <si>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</si>
  <si>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</si>
  <si>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</si>
  <si>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</si>
  <si>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</si>
  <si>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</si>
  <si>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</si>
  <si>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</si>
  <si>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</si>
  <si>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</si>
  <si>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</si>
  <si>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</si>
  <si>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</si>
  <si>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</si>
  <si>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</si>
  <si>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</si>
  <si>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</si>
  <si>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</si>
  <si>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</si>
  <si>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</si>
  <si>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</si>
  <si>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</si>
  <si>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</si>
  <si>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</si>
  <si>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</si>
  <si>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</si>
  <si>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</si>
  <si>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</si>
  <si>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</si>
  <si>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</si>
  <si>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</si>
  <si>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</si>
  <si>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</si>
  <si>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</si>
  <si>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</si>
  <si>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</si>
  <si>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</si>
  <si>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</si>
  <si>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</si>
  <si>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</si>
  <si>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</si>
  <si>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</si>
  <si>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</si>
  <si>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</si>
  <si>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</si>
  <si>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</si>
  <si>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</si>
  <si>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</si>
  <si>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</si>
  <si>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</si>
  <si>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</si>
  <si>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</si>
  <si>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</si>
  <si>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</si>
  <si>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</si>
  <si>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</si>
  <si>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</si>
  <si>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</si>
  <si>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</si>
  <si>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</si>
  <si>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</si>
  <si>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</si>
  <si>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</si>
  <si>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</si>
  <si>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</si>
  <si>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</si>
  <si>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</si>
  <si>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</si>
  <si>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</si>
  <si>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</si>
  <si>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</si>
  <si>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</si>
  <si>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</si>
  <si>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</si>
  <si>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</si>
  <si>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</si>
  <si>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</si>
  <si>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</si>
  <si>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</si>
  <si>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</si>
  <si>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</si>
  <si>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</si>
  <si>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</si>
  <si>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</si>
  <si>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</si>
  <si>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</si>
  <si>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</si>
  <si>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</si>
  <si>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</si>
  <si>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</si>
  <si>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</si>
  <si>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</si>
  <si>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</si>
  <si>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</si>
  <si>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</si>
  <si>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</si>
  <si>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</si>
  <si>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</si>
  <si>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</si>
  <si>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</si>
  <si>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</si>
  <si>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</si>
  <si>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</si>
  <si>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</si>
  <si>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</si>
  <si>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</si>
  <si>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</si>
  <si>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</si>
  <si>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</si>
  <si>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</si>
  <si>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</si>
  <si>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</si>
  <si>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</si>
  <si>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</si>
  <si>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</si>
  <si>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</si>
  <si>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</si>
  <si>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</si>
  <si>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</si>
  <si>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</si>
  <si>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</si>
  <si>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</si>
  <si>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</si>
  <si>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</si>
  <si>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</si>
  <si>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</si>
  <si>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</si>
  <si>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</si>
  <si>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</si>
  <si>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</si>
  <si>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</si>
  <si>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</si>
  <si>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</si>
  <si>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</si>
  <si>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</si>
  <si>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</si>
  <si>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</si>
  <si>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</si>
  <si>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</si>
  <si>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</si>
  <si>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</si>
  <si>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</si>
  <si>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</si>
  <si>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</si>
  <si>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</si>
  <si>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</si>
  <si>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</si>
  <si>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</si>
  <si>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</si>
  <si>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</si>
  <si>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</si>
  <si>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</si>
  <si>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</si>
  <si>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</si>
  <si>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</si>
  <si>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</si>
  <si>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</si>
  <si>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</si>
  <si>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</si>
  <si>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</si>
  <si>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</si>
  <si>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</si>
  <si>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</si>
  <si>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</si>
  <si>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</si>
  <si>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</si>
  <si>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</si>
  <si>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</si>
  <si>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</si>
  <si>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</si>
  <si>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</si>
  <si>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</si>
  <si>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</si>
  <si>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</si>
  <si>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</si>
  <si>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</si>
  <si>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</si>
  <si>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</si>
  <si>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</si>
  <si>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</si>
  <si>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</si>
  <si>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</si>
  <si>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</si>
  <si>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</si>
  <si>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</si>
  <si>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</si>
  <si>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</si>
  <si>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</si>
  <si>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</si>
  <si>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</si>
  <si>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</si>
  <si>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</si>
  <si>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</si>
  <si>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</si>
  <si>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</si>
  <si>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</si>
  <si>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</si>
  <si>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</si>
  <si>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</si>
  <si>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</si>
  <si>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</si>
  <si>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</si>
  <si>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</si>
  <si>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</si>
  <si>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</si>
  <si>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</si>
  <si>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</si>
  <si>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</si>
  <si>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</si>
  <si>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</si>
  <si>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</si>
  <si>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</si>
  <si>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</si>
  <si>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</si>
  <si>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</si>
  <si>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</si>
  <si>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</si>
  <si>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</si>
  <si>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</si>
  <si>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</si>
  <si>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</si>
  <si>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</si>
  <si>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</si>
  <si>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</si>
  <si>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</si>
  <si>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</si>
  <si>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</si>
  <si>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</si>
  <si>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</si>
  <si>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</si>
  <si>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</si>
  <si>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</si>
  <si>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</si>
  <si>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</si>
  <si>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</si>
  <si>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</si>
  <si>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</si>
  <si>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</si>
  <si>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</si>
  <si>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</si>
  <si>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</si>
  <si>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</si>
  <si>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</si>
  <si>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</si>
  <si>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</si>
  <si>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</si>
  <si>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</si>
  <si>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</si>
  <si>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</si>
  <si>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</si>
  <si>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</si>
  <si>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</si>
  <si>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</si>
  <si>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</si>
  <si>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</si>
  <si>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</si>
  <si>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</si>
  <si>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</si>
  <si>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</si>
  <si>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</si>
  <si>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</si>
  <si>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</si>
  <si>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</si>
  <si>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</si>
  <si>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</si>
  <si>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</si>
  <si>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</si>
  <si>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</si>
  <si>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</si>
  <si>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</si>
  <si>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</si>
  <si>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</si>
  <si>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</si>
  <si>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</si>
  <si>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</si>
  <si>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</si>
  <si>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</si>
  <si>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</si>
  <si>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</si>
  <si>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</si>
  <si>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</si>
  <si>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</si>
  <si>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</si>
  <si>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</si>
  <si>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</si>
  <si>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</si>
  <si>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</si>
  <si>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</si>
  <si>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</si>
  <si>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</si>
  <si>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</si>
  <si>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</si>
  <si>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</si>
  <si>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</si>
  <si>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</si>
  <si>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</si>
  <si>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</si>
  <si>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</si>
  <si>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</si>
  <si>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</si>
  <si>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</si>
  <si>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</si>
  <si>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</si>
  <si>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</si>
  <si>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</si>
  <si>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</si>
  <si>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</si>
  <si>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</si>
  <si>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</si>
  <si>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</si>
  <si>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</si>
  <si>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</si>
  <si>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</si>
  <si>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</si>
  <si>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</si>
  <si>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</si>
  <si>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</si>
  <si>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</si>
  <si>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</si>
  <si>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</si>
  <si>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</si>
  <si>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</si>
  <si>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</si>
  <si>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</si>
  <si>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</si>
  <si>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</si>
  <si>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</si>
  <si>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</si>
  <si>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</si>
  <si>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</si>
  <si>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</si>
  <si>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</si>
  <si>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</si>
  <si>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</si>
  <si>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</si>
  <si>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</si>
  <si>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</si>
  <si>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</si>
  <si>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</si>
  <si>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</si>
  <si>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</si>
  <si>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</si>
  <si>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</si>
  <si>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</si>
  <si>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</si>
  <si>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</si>
  <si>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</si>
  <si>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</si>
  <si>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</si>
  <si>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</si>
  <si>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</si>
  <si>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</si>
  <si>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</si>
  <si>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</si>
  <si>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</si>
  <si>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</si>
  <si>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</si>
  <si>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</si>
  <si>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</si>
  <si>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</si>
  <si>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</si>
  <si>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</si>
  <si>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</si>
  <si>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</si>
  <si>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</si>
  <si>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</si>
  <si>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</si>
  <si>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</si>
  <si>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</si>
  <si>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</si>
  <si>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</si>
  <si>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</si>
  <si>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</si>
  <si>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</si>
  <si>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</si>
  <si>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</si>
  <si>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</si>
  <si>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</si>
  <si>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</si>
  <si>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</si>
  <si>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</si>
  <si>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</si>
  <si>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</si>
  <si>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</si>
  <si>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</si>
  <si>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</si>
  <si>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</si>
  <si>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</si>
  <si>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</si>
  <si>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</si>
  <si>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</si>
  <si>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</si>
  <si>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</si>
  <si>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</si>
  <si>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</si>
  <si>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</si>
  <si>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</si>
  <si>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</si>
  <si>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</si>
  <si>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</si>
  <si>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</si>
  <si>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</si>
  <si>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</si>
  <si>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</si>
  <si>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</si>
  <si>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</si>
  <si>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</si>
  <si>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</si>
  <si>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</si>
  <si>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</si>
  <si>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</si>
  <si>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</si>
  <si>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</si>
  <si>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</si>
  <si>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</si>
  <si>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</si>
  <si>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</si>
  <si>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</si>
  <si>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</si>
  <si>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</si>
  <si>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</si>
  <si>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</si>
  <si>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</si>
  <si>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</si>
  <si>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</si>
  <si>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</si>
  <si>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</si>
  <si>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</si>
  <si>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</si>
  <si>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</si>
  <si>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</si>
  <si>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</si>
  <si>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</si>
  <si>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</si>
  <si>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</si>
  <si>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</si>
  <si>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</si>
  <si>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</si>
  <si>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</si>
  <si>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</si>
  <si>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</si>
  <si>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</si>
  <si>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</si>
  <si>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</si>
  <si>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</si>
  <si>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</si>
  <si>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</si>
  <si>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</si>
  <si>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</si>
  <si>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</si>
  <si>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</si>
  <si>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</si>
  <si>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</si>
  <si>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</si>
  <si>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</si>
  <si>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</si>
  <si>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</si>
  <si>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</si>
  <si>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</si>
  <si>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</si>
  <si>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</si>
  <si>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</si>
  <si>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</si>
  <si>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</si>
  <si>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</si>
  <si>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</si>
  <si>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</si>
  <si>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</si>
  <si>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</si>
  <si>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</si>
  <si>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</si>
  <si>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</si>
  <si>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</si>
  <si>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</si>
  <si>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</si>
  <si>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</si>
  <si>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</si>
  <si>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</si>
  <si>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</si>
  <si>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</si>
  <si>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</si>
  <si>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</si>
  <si>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</si>
  <si>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</si>
  <si>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</si>
  <si>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</si>
  <si>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</si>
  <si>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</si>
  <si>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</si>
  <si>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</si>
  <si>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</si>
  <si>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</si>
  <si>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</si>
  <si>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</si>
  <si>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</si>
  <si>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</si>
  <si>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</si>
  <si>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</si>
  <si>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</si>
  <si>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</si>
  <si>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</si>
  <si>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</si>
  <si>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</si>
  <si>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</si>
  <si>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</si>
  <si>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First Name</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</si>
  <si>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</si>
  <si>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</si>
  <si>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</si>
  <si>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</si>
  <si>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</si>
  <si>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</si>
  <si>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</si>
  <si>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</si>
  <si>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</si>
  <si>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</si>
  <si>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</si>
  <si>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</si>
  <si>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</si>
  <si>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</si>
  <si>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</si>
  <si>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</si>
  <si>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</si>
  <si>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</si>
  <si>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</si>
  <si>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</si>
  <si>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</si>
  <si>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</si>
  <si>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</si>
  <si>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</si>
  <si>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</si>
  <si>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</si>
  <si>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</si>
  <si>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</si>
  <si>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</si>
  <si>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</si>
  <si>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</si>
  <si>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</si>
  <si>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</si>
  <si>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</si>
  <si>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</si>
  <si>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</si>
  <si>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</si>
  <si>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</si>
  <si>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</si>
  <si>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</si>
  <si>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</si>
  <si>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</si>
  <si>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</si>
  <si>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</si>
  <si>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</si>
  <si>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</si>
  <si>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</si>
  <si>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</si>
  <si>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</si>
  <si>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</si>
  <si>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</si>
  <si>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</si>
  <si>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</si>
  <si>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</si>
  <si>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</si>
  <si>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</si>
  <si>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</si>
  <si>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</si>
  <si>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</si>
  <si>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</si>
  <si>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</si>
  <si>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</si>
  <si>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</si>
  <si>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</si>
  <si>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</si>
  <si>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</si>
  <si>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</si>
  <si>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</si>
  <si>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</si>
  <si>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</si>
  <si>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</si>
  <si>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</si>
  <si>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</si>
  <si>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</si>
  <si>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</si>
  <si>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</si>
  <si>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</si>
  <si>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</si>
  <si>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</si>
  <si>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</si>
  <si>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</si>
  <si>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</si>
  <si>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</si>
  <si>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</si>
  <si>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</si>
  <si>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</si>
  <si>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</si>
  <si>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</si>
  <si>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</si>
  <si>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</si>
  <si>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</si>
  <si>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</si>
  <si>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</si>
  <si>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</si>
  <si>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</si>
  <si>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</si>
  <si>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</si>
  <si>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</si>
  <si>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</si>
  <si>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</si>
  <si>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</si>
  <si>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</si>
  <si>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</si>
  <si>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</si>
  <si>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</si>
  <si>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</si>
  <si>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</si>
  <si>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</si>
  <si>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</si>
  <si>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</si>
  <si>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</si>
  <si>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</si>
  <si>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</si>
  <si>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</si>
  <si>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</si>
  <si>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</si>
  <si>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</si>
  <si>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</si>
  <si>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</si>
  <si>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</si>
  <si>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</si>
  <si>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</si>
  <si>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</si>
  <si>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</si>
  <si>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</si>
  <si>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</si>
  <si>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</si>
  <si>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</si>
  <si>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</si>
  <si>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</si>
  <si>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</si>
  <si>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</si>
  <si>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</si>
  <si>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</si>
  <si>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</si>
  <si>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</si>
  <si>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</si>
  <si>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</si>
  <si>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</si>
  <si>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</si>
  <si>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</si>
  <si>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</si>
  <si>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</si>
  <si>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</si>
  <si>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</si>
  <si>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</si>
  <si>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</si>
  <si>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</si>
  <si>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</si>
  <si>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</si>
  <si>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</si>
  <si>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</si>
  <si>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</si>
  <si>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</si>
  <si>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</si>
  <si>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</si>
  <si>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</si>
  <si>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</si>
  <si>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</si>
  <si>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</si>
  <si>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</si>
  <si>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</si>
  <si>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</si>
  <si>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</si>
  <si>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</si>
  <si>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</si>
  <si>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</si>
  <si>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</si>
  <si>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</si>
  <si>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</si>
  <si>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</si>
  <si>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</si>
  <si>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</si>
  <si>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</si>
  <si>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</si>
  <si>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</si>
  <si>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</si>
  <si>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</si>
  <si>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</si>
  <si>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</si>
  <si>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</si>
  <si>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</si>
  <si>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</si>
  <si>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</si>
  <si>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</si>
  <si>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</si>
  <si>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</si>
  <si>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</si>
  <si>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</si>
  <si>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</si>
  <si>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</si>
  <si>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</si>
  <si>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</si>
  <si>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</si>
  <si>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</si>
  <si>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</si>
  <si>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</si>
  <si>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</si>
  <si>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</si>
  <si>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</si>
  <si>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</si>
  <si>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</si>
  <si>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</si>
  <si>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</si>
  <si>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</si>
  <si>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</si>
  <si>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</si>
  <si>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</si>
  <si>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</si>
  <si>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</si>
  <si>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</si>
  <si>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</si>
  <si>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</si>
  <si>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</si>
  <si>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</si>
  <si>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</si>
  <si>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</si>
  <si>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</si>
  <si>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</si>
  <si>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</si>
  <si>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</si>
  <si>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</si>
  <si>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</si>
  <si>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</si>
  <si>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</si>
  <si>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</si>
  <si>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</si>
  <si>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</si>
  <si>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</si>
  <si>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</si>
  <si>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</si>
  <si>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</si>
  <si>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</si>
  <si>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</si>
  <si>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</si>
  <si>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</si>
  <si>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</si>
  <si>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</si>
  <si>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</si>
  <si>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</si>
  <si>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</si>
  <si>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</si>
  <si>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</si>
  <si>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</si>
  <si>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</si>
  <si>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</si>
  <si>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</si>
  <si>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</si>
  <si>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</si>
  <si>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</si>
  <si>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</si>
  <si>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</si>
  <si>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</si>
  <si>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</si>
  <si>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</si>
  <si>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</si>
  <si>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</si>
  <si>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</si>
  <si>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</si>
  <si>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</si>
  <si>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</si>
  <si>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</si>
  <si>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</si>
  <si>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</si>
  <si>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</si>
  <si>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</si>
  <si>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</si>
  <si>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</si>
  <si>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</si>
  <si>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</si>
  <si>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</si>
  <si>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</si>
  <si>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</si>
  <si>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</si>
  <si>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</si>
  <si>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</si>
  <si>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</si>
  <si>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</si>
  <si>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</si>
  <si>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</si>
  <si>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</si>
  <si>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</si>
  <si>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</si>
  <si>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</si>
  <si>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</si>
  <si>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</si>
  <si>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</si>
  <si>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</si>
  <si>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</si>
  <si>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</si>
  <si>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</si>
  <si>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</si>
  <si>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</si>
  <si>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</si>
  <si>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</si>
  <si>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</si>
  <si>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</si>
  <si>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</si>
  <si>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</si>
  <si>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</si>
  <si>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</si>
  <si>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</si>
  <si>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</si>
  <si>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</si>
  <si>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</si>
  <si>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</si>
  <si>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</si>
  <si>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</si>
  <si>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</si>
  <si>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</si>
  <si>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</si>
  <si>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</si>
  <si>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</si>
  <si>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</si>
  <si>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</si>
  <si>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</si>
  <si>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</si>
  <si>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</si>
  <si>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</si>
  <si>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</si>
  <si>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</si>
  <si>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</si>
  <si>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</si>
  <si>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</si>
  <si>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</si>
  <si>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</si>
  <si>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</si>
  <si>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</si>
  <si>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</si>
  <si>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</si>
  <si>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</si>
  <si>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</si>
  <si>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</si>
  <si>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</si>
  <si>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</si>
  <si>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</si>
  <si>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</si>
  <si>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</si>
  <si>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</si>
  <si>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</si>
  <si>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</si>
  <si>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</si>
  <si>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</si>
  <si>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</si>
  <si>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</si>
  <si>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</si>
  <si>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</si>
  <si>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</si>
  <si>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</si>
  <si>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</si>
  <si>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</si>
  <si>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</si>
  <si>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</si>
  <si>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</si>
  <si>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</si>
  <si>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</si>
  <si>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</si>
  <si>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</si>
  <si>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</si>
  <si>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</si>
  <si>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</si>
  <si>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</si>
  <si>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</si>
  <si>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</si>
  <si>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</si>
  <si>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</si>
  <si>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</si>
  <si>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</si>
  <si>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</si>
  <si>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</si>
  <si>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</si>
  <si>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</si>
  <si>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</si>
  <si>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</si>
  <si>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</si>
  <si>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</si>
  <si>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</si>
  <si>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</si>
  <si>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</si>
  <si>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</si>
  <si>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</si>
  <si>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</si>
  <si>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</si>
  <si>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</si>
  <si>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</si>
  <si>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</si>
  <si>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</si>
  <si>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</si>
  <si>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</si>
  <si>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</si>
  <si>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</si>
  <si>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</si>
  <si>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</si>
  <si>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</si>
  <si>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</si>
  <si>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</si>
  <si>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</si>
  <si>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</si>
  <si>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</si>
  <si>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</si>
  <si>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</si>
  <si>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</si>
  <si>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</si>
  <si>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</si>
  <si>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</si>
  <si>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</si>
  <si>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</si>
  <si>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</si>
  <si>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</si>
  <si>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</si>
  <si>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</si>
  <si>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</si>
  <si>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</si>
  <si>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</si>
  <si>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</si>
  <si>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</si>
  <si>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</si>
  <si>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</si>
  <si>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</si>
  <si>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</si>
  <si>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</si>
  <si>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</si>
  <si>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</si>
  <si>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</si>
  <si>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</si>
  <si>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</si>
  <si>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</si>
  <si>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</si>
  <si>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</si>
  <si>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</si>
  <si>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</si>
  <si>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</si>
  <si>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</si>
  <si>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</si>
  <si>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</si>
  <si>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</si>
  <si>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</si>
  <si>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</si>
  <si>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</si>
  <si>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</si>
  <si>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</si>
  <si>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</si>
  <si>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</si>
  <si>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</si>
  <si>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</si>
  <si>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</si>
  <si>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</si>
  <si>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</si>
  <si>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</si>
  <si>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</si>
  <si>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</si>
  <si>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</si>
  <si>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</si>
  <si>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</si>
  <si>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</si>
  <si>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</si>
  <si>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</si>
  <si>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</si>
  <si>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</si>
  <si>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</si>
  <si>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</si>
  <si>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</si>
  <si>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</si>
  <si>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</si>
  <si>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</si>
  <si>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</si>
  <si>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</si>
  <si>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</si>
  <si>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</si>
  <si>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</si>
  <si>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</si>
  <si>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</si>
  <si>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</si>
  <si>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</si>
  <si>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</si>
  <si>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</si>
  <si>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</si>
  <si>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</si>
  <si>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</si>
  <si>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</si>
  <si>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</si>
  <si>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</si>
  <si>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</si>
  <si>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</si>
  <si>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</si>
  <si>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</si>
  <si>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</si>
  <si>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</si>
  <si>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</si>
  <si>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</si>
  <si>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</si>
  <si>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</si>
  <si>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</si>
  <si>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</si>
  <si>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</si>
  <si>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</si>
  <si>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</si>
  <si>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</si>
  <si>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</si>
  <si>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</si>
  <si>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</si>
  <si>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</si>
  <si>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</si>
  <si>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</si>
  <si>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</si>
  <si>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</si>
  <si>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</si>
  <si>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</si>
  <si>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</si>
  <si>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</si>
  <si>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</si>
  <si>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</si>
  <si>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</si>
  <si>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</si>
  <si>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</si>
  <si>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</si>
  <si>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</si>
  <si>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</si>
  <si>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</si>
  <si>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</si>
  <si>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</si>
  <si>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</si>
  <si>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</si>
  <si>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</si>
  <si>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</si>
  <si>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</si>
  <si>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</si>
  <si>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</si>
  <si>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</si>
  <si>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</si>
  <si>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</si>
  <si>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</si>
  <si>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</si>
  <si>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</si>
  <si>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</si>
  <si>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</si>
  <si>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</si>
  <si>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</si>
  <si>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</si>
  <si>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</si>
  <si>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</si>
  <si>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</si>
  <si>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</si>
  <si>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</si>
  <si>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</si>
  <si>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</si>
  <si>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</si>
  <si>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</si>
  <si>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</si>
  <si>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</si>
  <si>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</si>
  <si>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</si>
  <si>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</si>
  <si>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</si>
  <si>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</si>
  <si>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</si>
  <si>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</si>
  <si>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</si>
  <si>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</si>
  <si>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</si>
  <si>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</si>
  <si>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</si>
  <si>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</si>
  <si>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</si>
  <si>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</si>
  <si>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</si>
  <si>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</si>
  <si>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</si>
  <si>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</si>
  <si>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</si>
  <si>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</si>
  <si>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</si>
  <si>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</si>
  <si>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</si>
  <si>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</si>
  <si>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</si>
  <si>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</si>
  <si>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</si>
  <si>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</si>
  <si>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</si>
  <si>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</si>
  <si>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</si>
  <si>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</si>
  <si>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</si>
  <si>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</si>
  <si>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</si>
  <si>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</si>
  <si>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</si>
  <si>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</si>
  <si>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</si>
  <si>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</si>
  <si>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</si>
  <si>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</si>
  <si>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</si>
  <si>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</si>
  <si>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</si>
  <si>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</si>
  <si>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</si>
  <si>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</si>
  <si>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</si>
  <si>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</si>
  <si>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</si>
  <si>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</si>
  <si>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</si>
  <si>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</si>
  <si>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</si>
  <si>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</si>
  <si>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</si>
  <si>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</si>
  <si>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</si>
  <si>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</si>
  <si>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</si>
  <si>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</si>
  <si>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</si>
  <si>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</si>
  <si>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</si>
  <si>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</si>
  <si>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</si>
  <si>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</si>
  <si>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</si>
  <si>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</si>
  <si>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</si>
  <si>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</si>
  <si>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</si>
  <si>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</si>
  <si>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</si>
  <si>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</si>
  <si>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</si>
  <si>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</si>
  <si>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</si>
  <si>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</si>
  <si>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</si>
  <si>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</si>
  <si>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</si>
  <si>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</si>
  <si>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</si>
  <si>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</si>
  <si>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</si>
  <si>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</si>
  <si>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</si>
  <si>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</si>
  <si>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</si>
  <si>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</si>
  <si>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</si>
  <si>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</si>
  <si>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</si>
  <si>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</si>
  <si>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</si>
  <si>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</si>
  <si>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</si>
  <si>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</si>
  <si>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</si>
  <si>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</si>
  <si>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</si>
  <si>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</si>
  <si>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</si>
  <si>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</si>
  <si>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</si>
  <si>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</si>
  <si>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</si>
  <si>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</si>
  <si>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</si>
  <si>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</si>
  <si>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</si>
  <si>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</si>
  <si>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</si>
  <si>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</si>
  <si>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</si>
  <si>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</si>
  <si>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</si>
  <si>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</si>
  <si>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</si>
  <si>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</si>
  <si>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</si>
  <si>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</si>
  <si>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</si>
  <si>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</si>
  <si>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</si>
  <si>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</si>
  <si>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</si>
  <si>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</si>
  <si>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</si>
  <si>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</si>
  <si>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</si>
  <si>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</si>
  <si>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</si>
  <si>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</si>
  <si>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</si>
  <si>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</si>
  <si>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</si>
  <si>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</si>
  <si>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</si>
  <si>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</si>
  <si>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</si>
  <si>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</si>
  <si>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</si>
  <si>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</si>
  <si>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</si>
  <si>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</si>
  <si>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</si>
  <si>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</si>
  <si>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</si>
  <si>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</si>
  <si>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</si>
  <si>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</si>
  <si>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</si>
  <si>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</si>
  <si>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</si>
  <si>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</si>
  <si>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</si>
  <si>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</si>
  <si>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</si>
  <si>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</si>
  <si>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</si>
  <si>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</si>
  <si>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</si>
  <si>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</si>
  <si>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</si>
  <si>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</si>
  <si>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</si>
  <si>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</si>
  <si>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</si>
  <si>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</si>
  <si>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</si>
  <si>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</si>
  <si>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</si>
  <si>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</si>
  <si>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</si>
  <si>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</si>
  <si>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</si>
  <si>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</si>
  <si>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</si>
  <si>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</si>
  <si>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</si>
  <si>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</si>
  <si>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</si>
  <si>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</si>
  <si>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</si>
  <si>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</si>
  <si>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</si>
  <si>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</si>
  <si>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</si>
  <si>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</si>
  <si>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</si>
  <si>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</si>
  <si>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</si>
  <si>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</si>
  <si>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</si>
  <si>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</si>
  <si>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</si>
  <si>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</si>
  <si>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</si>
  <si>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</si>
  <si>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</si>
  <si>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</si>
  <si>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</si>
  <si>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</si>
  <si>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</si>
  <si>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</si>
  <si>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</si>
  <si>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</si>
  <si>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</si>
  <si>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</si>
  <si>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</si>
  <si>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</si>
  <si>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</si>
  <si>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</si>
  <si>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</si>
  <si>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</si>
  <si>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</si>
  <si>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</si>
  <si>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</si>
  <si>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</si>
  <si>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</si>
  <si>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</si>
  <si>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</si>
  <si>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</si>
  <si>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</si>
  <si>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</si>
  <si>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</si>
  <si>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</si>
  <si>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</si>
  <si>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</si>
  <si>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</si>
  <si>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</si>
  <si>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</si>
  <si>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</si>
  <si>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</si>
  <si>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</si>
  <si>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</si>
  <si>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</si>
  <si>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</si>
  <si>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</si>
  <si>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</si>
  <si>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</si>
  <si>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</si>
  <si>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</si>
  <si>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</si>
  <si>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</si>
  <si>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</si>
  <si>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</si>
  <si>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</si>
  <si>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</si>
  <si>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</si>
  <si>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</si>
  <si>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</si>
  <si>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</si>
  <si>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</si>
  <si>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</si>
  <si>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</si>
  <si>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</si>
  <si>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</si>
  <si>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</si>
  <si>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</si>
  <si>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</si>
  <si>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</si>
  <si>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</si>
  <si>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</si>
  <si>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</si>
  <si>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</si>
  <si>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</si>
  <si>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</si>
  <si>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</si>
  <si>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</si>
  <si>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</si>
  <si>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</si>
  <si>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</si>
  <si>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</si>
  <si>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</si>
  <si>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</si>
  <si>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</si>
  <si>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</si>
  <si>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</si>
  <si>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</si>
  <si>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</si>
  <si>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</si>
  <si>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</si>
  <si>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</si>
  <si>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</si>
  <si>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</si>
  <si>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</si>
  <si>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</si>
  <si>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</si>
  <si>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</si>
  <si>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</si>
  <si>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</si>
  <si>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</si>
  <si>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</si>
  <si>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</si>
  <si>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</si>
  <si>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</si>
  <si>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</si>
  <si>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</si>
  <si>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</si>
  <si>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</si>
  <si>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</si>
  <si>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</si>
  <si>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</si>
  <si>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</si>
  <si>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</si>
  <si>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</si>
  <si>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</si>
  <si>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</si>
  <si>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</si>
  <si>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</si>
  <si>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</si>
  <si>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</si>
  <si>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</si>
  <si>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</si>
  <si>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</si>
  <si>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</si>
  <si>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</si>
  <si>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</si>
  <si>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</si>
  <si>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</si>
  <si>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</si>
  <si>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</si>
  <si>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</si>
  <si>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</si>
  <si>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</si>
  <si>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</si>
  <si>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</si>
  <si>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</si>
  <si>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</si>
  <si>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</si>
  <si>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</si>
  <si>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</si>
  <si>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</si>
  <si>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</si>
  <si>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</si>
  <si>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</si>
  <si>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</si>
  <si>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</si>
  <si>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</si>
  <si>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</si>
  <si>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</si>
  <si>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</si>
  <si>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</si>
  <si>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</si>
  <si>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</si>
  <si>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</si>
  <si>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</si>
  <si>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</si>
  <si>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</si>
  <si>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</si>
  <si>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</si>
  <si>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</si>
  <si>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</si>
  <si>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</si>
  <si>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</si>
  <si>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</si>
  <si>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</si>
  <si>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</si>
  <si>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</si>
  <si>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</si>
  <si>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</si>
  <si>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</si>
  <si>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</si>
  <si>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</si>
  <si>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</si>
  <si>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</si>
  <si>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</si>
  <si>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</si>
  <si>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</si>
  <si>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</si>
  <si>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</si>
  <si>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</si>
  <si>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</si>
  <si>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</si>
  <si>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</si>
  <si>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</si>
  <si>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</si>
  <si>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</si>
  <si>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</si>
  <si>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</si>
  <si>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</si>
  <si>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</si>
  <si>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</si>
  <si>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</si>
  <si>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</si>
  <si>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</si>
  <si>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</si>
  <si>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</si>
  <si>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</si>
  <si>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</si>
  <si>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</si>
  <si>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</si>
  <si>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</si>
  <si>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</si>
  <si>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</si>
  <si>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</si>
  <si>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</si>
  <si>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</si>
  <si>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</si>
  <si>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</si>
  <si>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</si>
  <si>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</si>
  <si>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</si>
  <si>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</si>
  <si>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</si>
  <si>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</si>
  <si>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</si>
  <si>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</si>
  <si>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</si>
  <si>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</si>
  <si>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</si>
  <si>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</si>
  <si>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</si>
  <si>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</si>
  <si>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</si>
  <si>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</si>
  <si>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</si>
  <si>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</si>
  <si>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</si>
  <si>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</si>
  <si>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</si>
  <si>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</si>
  <si>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</si>
  <si>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</si>
  <si>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</si>
  <si>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</si>
  <si>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</si>
  <si>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</si>
  <si>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</si>
  <si>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</si>
  <si>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</si>
  <si>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</si>
  <si>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</si>
  <si>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</si>
  <si>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</si>
  <si>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</si>
  <si>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</si>
  <si>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</si>
  <si>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</si>
  <si>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</si>
  <si>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</si>
  <si>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</si>
  <si>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</si>
  <si>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</si>
  <si>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</si>
  <si>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</si>
  <si>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</si>
  <si>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</si>
  <si>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</si>
  <si>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</si>
  <si>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</si>
  <si>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</si>
  <si>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</si>
  <si>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</si>
  <si>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</si>
  <si>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</si>
  <si>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</si>
  <si>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</si>
  <si>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</si>
  <si>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</si>
  <si>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</si>
  <si>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</si>
  <si>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</si>
  <si>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</si>
  <si>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</si>
  <si>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</si>
  <si>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</si>
  <si>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</si>
  <si>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</si>
  <si>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</si>
  <si>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</si>
  <si>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</si>
  <si>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</si>
  <si>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</si>
  <si>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</si>
  <si>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</si>
  <si>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</si>
  <si>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</si>
  <si>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</si>
  <si>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</si>
  <si>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</si>
  <si>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</si>
  <si>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</si>
  <si>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</si>
  <si>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</si>
  <si>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</si>
  <si>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</si>
  <si>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</si>
  <si>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</si>
  <si>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</si>
  <si>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</si>
  <si>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</si>
  <si>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</si>
  <si>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</si>
  <si>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</si>
  <si>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</si>
  <si>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</si>
  <si>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</si>
  <si>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</si>
  <si>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</si>
  <si>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</si>
  <si>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</si>
  <si>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</si>
  <si>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</si>
  <si>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</si>
  <si>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</si>
  <si>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</si>
  <si>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</si>
  <si>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</si>
  <si>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</si>
  <si>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</si>
  <si>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</si>
  <si>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</si>
  <si>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</si>
  <si>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</si>
  <si>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</si>
  <si>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</si>
  <si>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</si>
  <si>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</si>
  <si>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</si>
  <si>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</si>
  <si>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</si>
  <si>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</si>
  <si>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</si>
  <si>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</si>
  <si>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</si>
  <si>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</si>
  <si>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</si>
  <si>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</si>
  <si>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</si>
  <si>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</si>
  <si>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</si>
  <si>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</si>
  <si>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</si>
  <si>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</si>
  <si>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</si>
  <si>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</si>
  <si>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</si>
  <si>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</si>
  <si>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</si>
  <si>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</si>
  <si>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</si>
  <si>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</si>
  <si>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</si>
  <si>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</si>
  <si>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</si>
  <si>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</si>
  <si>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</si>
  <si>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</si>
  <si>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</si>
  <si>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</si>
  <si>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</si>
  <si>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</si>
  <si>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</si>
  <si>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</si>
  <si>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</si>
  <si>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</si>
  <si>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</si>
  <si>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</si>
  <si>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</si>
  <si>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</si>
  <si>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</si>
  <si>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</si>
  <si>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</si>
  <si>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</si>
  <si>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</si>
  <si>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</si>
  <si>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</si>
  <si>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</si>
  <si>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</si>
  <si>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</si>
  <si>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</si>
  <si>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</si>
  <si>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</si>
  <si>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</si>
  <si>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</si>
  <si>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</si>
  <si>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</si>
  <si>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</si>
  <si>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</si>
  <si>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</si>
  <si>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</si>
  <si>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</si>
  <si>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</si>
  <si>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</si>
  <si>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</si>
  <si>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</si>
  <si>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</si>
  <si>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</si>
  <si>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</si>
  <si>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</si>
  <si>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</si>
  <si>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</si>
  <si>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</si>
  <si>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</si>
  <si>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</si>
  <si>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</si>
  <si>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</si>
  <si>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</si>
  <si>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</si>
  <si>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</si>
  <si>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</si>
  <si>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</si>
  <si>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</si>
  <si>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</si>
  <si>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</si>
  <si>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</si>
  <si>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</si>
  <si>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</si>
  <si>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</si>
  <si>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</si>
  <si>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</si>
  <si>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</si>
  <si>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</si>
  <si>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</si>
  <si>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</si>
  <si>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</si>
  <si>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</si>
  <si>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</si>
  <si>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</si>
  <si>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</si>
  <si>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</si>
  <si>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</si>
  <si>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</si>
  <si>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</si>
  <si>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</si>
  <si>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</si>
  <si>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</si>
  <si>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</si>
  <si>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</si>
  <si>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</si>
  <si>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</si>
  <si>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</si>
  <si>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</si>
  <si>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</si>
  <si>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</si>
  <si>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</si>
  <si>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</si>
  <si>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</si>
  <si>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</si>
  <si>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</si>
  <si>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</si>
  <si>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</si>
  <si>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</si>
  <si>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</si>
  <si>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</si>
  <si>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</si>
  <si>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</si>
  <si>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</si>
  <si>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</si>
  <si>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</si>
  <si>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</si>
  <si>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</si>
  <si>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</si>
  <si>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</si>
  <si>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</si>
  <si>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</si>
  <si>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</si>
  <si>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</si>
  <si>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</si>
  <si>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</si>
  <si>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</si>
  <si>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</si>
  <si>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</si>
  <si>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</si>
  <si>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</si>
  <si>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</si>
  <si>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</si>
  <si>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</si>
  <si>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</si>
  <si>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</si>
  <si>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</si>
  <si>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</si>
  <si>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</si>
  <si>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</si>
  <si>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</si>
  <si>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</si>
  <si>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</si>
  <si>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</si>
  <si>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</si>
  <si>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</si>
  <si>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</si>
  <si>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</si>
  <si>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</si>
  <si>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</si>
  <si>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</si>
  <si>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</si>
  <si>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</si>
  <si>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</si>
  <si>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</si>
  <si>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</si>
  <si>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</si>
  <si>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</si>
  <si>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</si>
  <si>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</si>
  <si>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</si>
  <si>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</si>
  <si>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</si>
  <si>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</si>
  <si>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</si>
  <si>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</si>
  <si>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</si>
  <si>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</si>
  <si>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</si>
  <si>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</si>
  <si>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</si>
  <si>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</si>
  <si>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</si>
  <si>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</si>
  <si>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</si>
  <si>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</si>
  <si>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</si>
  <si>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</si>
  <si>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</si>
  <si>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</si>
  <si>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</si>
  <si>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</si>
  <si>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</si>
  <si>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</si>
  <si>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</si>
  <si>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</si>
  <si>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</si>
  <si>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</si>
  <si>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</si>
  <si>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</si>
  <si>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</si>
  <si>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</si>
  <si>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</si>
  <si>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</si>
  <si>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</si>
  <si>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</si>
  <si>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</si>
  <si>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</si>
  <si>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</si>
  <si>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</si>
  <si>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</si>
  <si>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</si>
  <si>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</si>
  <si>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</si>
  <si>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</si>
  <si>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</si>
  <si>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</si>
  <si>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</si>
  <si>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</si>
  <si>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</si>
  <si>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</si>
  <si>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</si>
  <si>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</si>
  <si>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</si>
  <si>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</si>
  <si>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</si>
  <si>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</si>
  <si>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</si>
  <si>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</si>
  <si>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</si>
  <si>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</si>
  <si>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</si>
  <si>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</si>
  <si>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</si>
  <si>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</si>
  <si>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</si>
  <si>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</si>
  <si>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</si>
  <si>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</si>
  <si>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</si>
  <si>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</si>
  <si>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</si>
  <si>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</si>
  <si>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</si>
  <si>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</si>
  <si>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</si>
  <si>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</si>
  <si>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</si>
  <si>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</si>
  <si>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</si>
  <si>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</si>
  <si>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</si>
  <si>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</si>
  <si>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</si>
  <si>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</si>
  <si>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</si>
  <si>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</si>
  <si>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</si>
  <si>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</si>
  <si>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</si>
  <si>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</si>
  <si>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</si>
  <si>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</si>
  <si>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</si>
  <si>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</si>
  <si>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</si>
  <si>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</si>
  <si>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</si>
  <si>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</si>
  <si>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</si>
  <si>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</si>
  <si>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</si>
  <si>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</si>
  <si>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</si>
  <si>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</si>
  <si>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</si>
  <si>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</si>
  <si>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</si>
  <si>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</si>
  <si>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</si>
  <si>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</si>
  <si>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</si>
  <si>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</si>
  <si>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</si>
  <si>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</si>
  <si>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</si>
  <si>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</si>
  <si>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</si>
  <si>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</si>
  <si>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</si>
  <si>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</si>
  <si>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</si>
  <si>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</si>
  <si>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</si>
  <si>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</si>
  <si>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</si>
  <si>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</si>
  <si>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</si>
  <si>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</si>
  <si>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</si>
  <si>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</si>
  <si>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</si>
  <si>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</si>
  <si>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</si>
  <si>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</si>
  <si>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</si>
  <si>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</si>
  <si>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</si>
  <si>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</si>
  <si>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</si>
  <si>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</si>
  <si>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</si>
  <si>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</si>
  <si>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</si>
  <si>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</si>
  <si>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</si>
  <si>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</si>
  <si>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</si>
  <si>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</si>
  <si>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</si>
  <si>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</si>
  <si>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</si>
  <si>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</si>
  <si>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</si>
  <si>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</si>
  <si>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</si>
  <si>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</si>
  <si>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</si>
  <si>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</si>
  <si>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</si>
  <si>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</si>
  <si>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</si>
  <si>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</si>
  <si>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</si>
  <si>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</si>
  <si>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</si>
  <si>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</si>
  <si>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</si>
  <si>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</si>
  <si>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</si>
  <si>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</si>
  <si>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</si>
  <si>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</si>
  <si>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</si>
  <si>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</si>
  <si>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</si>
  <si>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</si>
  <si>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</si>
  <si>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</si>
  <si>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</si>
  <si>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</si>
  <si>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</si>
  <si>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</si>
  <si>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</si>
  <si>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</si>
  <si>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</si>
  <si>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</si>
  <si>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</si>
  <si>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</si>
  <si>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</si>
  <si>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</si>
  <si>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</si>
  <si>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</si>
  <si>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</si>
  <si>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</si>
  <si>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</si>
  <si>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</si>
  <si>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</si>
  <si>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</si>
  <si>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</si>
  <si>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</si>
  <si>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</si>
  <si>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</si>
  <si>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</si>
  <si>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</si>
  <si>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</si>
  <si>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</si>
  <si>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</si>
  <si>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</si>
  <si>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</si>
  <si>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</si>
  <si>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</si>
  <si>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</si>
  <si>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</si>
  <si>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</si>
  <si>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</si>
  <si>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</si>
  <si>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</si>
  <si>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</si>
  <si>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</si>
  <si>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</si>
  <si>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</si>
  <si>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</si>
  <si>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</si>
  <si>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</si>
  <si>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</si>
  <si>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</si>
  <si>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</si>
  <si>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</si>
  <si>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</si>
  <si>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</si>
  <si>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</si>
  <si>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</si>
  <si>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</si>
  <si>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</si>
  <si>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</si>
  <si>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</si>
  <si>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</si>
  <si>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</si>
  <si>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</si>
  <si>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</si>
  <si>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</si>
  <si>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</si>
  <si>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</si>
  <si>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</si>
  <si>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</si>
  <si>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</si>
  <si>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</si>
  <si>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</si>
  <si>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</si>
  <si>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</si>
  <si>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</si>
  <si>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</si>
  <si>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</si>
  <si>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</si>
  <si>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</si>
  <si>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</si>
  <si>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</si>
  <si>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</si>
  <si>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</si>
  <si>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</si>
  <si>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</si>
  <si>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</si>
  <si>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</si>
  <si>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</si>
  <si>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</si>
  <si>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</si>
  <si>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</si>
  <si>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</si>
  <si>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</si>
  <si>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</si>
  <si>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</si>
  <si>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</si>
  <si>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</si>
  <si>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</si>
  <si>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</si>
  <si>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</si>
  <si>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</si>
  <si>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</si>
  <si>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</si>
  <si>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</si>
  <si>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</si>
  <si>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</si>
  <si>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</si>
  <si>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</si>
  <si>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</si>
  <si>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</si>
  <si>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</si>
  <si>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</si>
  <si>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</si>
  <si>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</si>
  <si>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</si>
  <si>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</si>
  <si>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</si>
  <si>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</si>
  <si>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</si>
  <si>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</si>
  <si>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</si>
  <si>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</si>
  <si>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</si>
  <si>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</si>
  <si>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</si>
  <si>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</si>
  <si>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</si>
  <si>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</si>
  <si>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</si>
  <si>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</si>
  <si>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</si>
  <si>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</si>
  <si>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</si>
  <si>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</si>
  <si>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</si>
  <si>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</si>
  <si>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</si>
  <si>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</si>
  <si>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</si>
  <si>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</si>
  <si>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</si>
  <si>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</si>
  <si>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</si>
  <si>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</si>
  <si>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</si>
  <si>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</si>
  <si>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</si>
  <si>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</si>
  <si>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</si>
  <si>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</si>
  <si>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</si>
  <si>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</si>
  <si>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</si>
  <si>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</si>
  <si>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</si>
  <si>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</si>
  <si>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</si>
  <si>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</si>
  <si>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</si>
  <si>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</si>
  <si>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</si>
  <si>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</si>
  <si>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</si>
  <si>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</si>
  <si>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</si>
  <si>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</si>
  <si>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</si>
  <si>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</si>
  <si>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</si>
  <si>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</si>
  <si>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</si>
  <si>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</si>
  <si>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</si>
  <si>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</si>
  <si>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</si>
  <si>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</si>
  <si>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</si>
  <si>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</si>
  <si>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</si>
  <si>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</si>
  <si>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</si>
  <si>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</si>
  <si>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</si>
  <si>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</si>
  <si>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</si>
  <si>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</si>
  <si>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</si>
  <si>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</si>
  <si>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</si>
  <si>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</si>
  <si>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</si>
  <si>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</si>
  <si>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</si>
  <si>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</si>
  <si>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</si>
  <si>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</si>
  <si>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</si>
  <si>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</si>
  <si>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</si>
  <si>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</si>
  <si>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</si>
  <si>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</si>
  <si>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</si>
  <si>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</si>
  <si>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</si>
  <si>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</si>
  <si>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</si>
  <si>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</si>
  <si>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</si>
  <si>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</si>
  <si>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</si>
  <si>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</si>
  <si>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</si>
  <si>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</si>
  <si>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</si>
  <si>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</si>
  <si>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</si>
  <si>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</si>
  <si>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</si>
  <si>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</si>
  <si>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</si>
  <si>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</si>
  <si>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</si>
  <si>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</si>
  <si>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</si>
  <si>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</si>
  <si>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</si>
  <si>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</si>
  <si>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</si>
  <si>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</si>
  <si>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</si>
  <si>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</si>
  <si>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</si>
  <si>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</si>
  <si>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</si>
  <si>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</si>
  <si>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</si>
  <si>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</si>
  <si>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</si>
  <si>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</si>
  <si>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</si>
  <si>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</si>
  <si>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</si>
  <si>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</si>
  <si>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</si>
  <si>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</si>
  <si>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</si>
  <si>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</si>
  <si>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</si>
  <si>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</si>
  <si>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</si>
  <si>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</si>
  <si>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</si>
  <si>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</si>
  <si>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</si>
  <si>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</si>
  <si>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</si>
  <si>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</si>
  <si>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</si>
  <si>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</si>
  <si>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</si>
  <si>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</si>
  <si>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</si>
  <si>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</si>
  <si>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</si>
  <si>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</si>
  <si>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</si>
  <si>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</si>
  <si>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</si>
  <si>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</si>
  <si>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</si>
  <si>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</si>
  <si>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</si>
  <si>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</si>
  <si>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</si>
  <si>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</si>
  <si>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</si>
  <si>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</si>
  <si>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</si>
  <si>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</si>
  <si>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</si>
  <si>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</si>
  <si>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</si>
  <si>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</si>
  <si>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</si>
  <si>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</si>
  <si>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</si>
  <si>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</si>
  <si>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</si>
  <si>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</si>
  <si>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</si>
  <si>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</si>
  <si>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</si>
  <si>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</si>
  <si>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</si>
  <si>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</si>
  <si>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</si>
  <si>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</si>
  <si>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</si>
  <si>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</si>
  <si>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</si>
  <si>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</si>
  <si>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</si>
  <si>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</si>
  <si>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</si>
  <si>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</si>
  <si>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</si>
  <si>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</si>
  <si>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</si>
  <si>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</si>
  <si>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</si>
  <si>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</si>
  <si>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</si>
  <si>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</si>
  <si>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</si>
  <si>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</si>
  <si>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</si>
  <si>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</si>
  <si>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</si>
  <si>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</si>
  <si>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</si>
  <si>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</si>
  <si>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</si>
  <si>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</si>
  <si>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</si>
  <si>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</si>
  <si>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</si>
  <si>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</si>
  <si>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</si>
  <si>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</si>
  <si>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</si>
  <si>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</si>
  <si>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</si>
  <si>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</si>
  <si>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</si>
  <si>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</si>
  <si>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</si>
  <si>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</si>
  <si>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</si>
  <si>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</si>
  <si>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</si>
  <si>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</si>
  <si>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</si>
  <si>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</si>
  <si>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</si>
  <si>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</si>
  <si>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</si>
  <si>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</si>
  <si>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</si>
  <si>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</si>
  <si>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</si>
  <si>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</si>
  <si>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</si>
  <si>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</si>
  <si>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</si>
  <si>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</si>
  <si>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</si>
  <si>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</si>
  <si>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</si>
  <si>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</si>
  <si>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</si>
  <si>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</si>
  <si>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</si>
  <si>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</si>
  <si>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</si>
  <si>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</si>
  <si>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</si>
  <si>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</si>
  <si>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</si>
  <si>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</si>
  <si>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</si>
  <si>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</si>
  <si>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</si>
  <si>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</si>
  <si>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</si>
  <si>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</si>
  <si>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</si>
  <si>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</si>
  <si>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</si>
  <si>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</si>
  <si>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</si>
  <si>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</si>
  <si>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</si>
  <si>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</si>
  <si>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</si>
  <si>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</si>
  <si>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</si>
  <si>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</si>
  <si>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</si>
  <si>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</si>
  <si>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</si>
  <si>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</si>
  <si>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</si>
  <si>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</si>
  <si>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</si>
  <si>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</si>
  <si>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</si>
  <si>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</si>
  <si>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</si>
  <si>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</si>
  <si>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</si>
  <si>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</si>
  <si>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</si>
  <si>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</si>
  <si>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</si>
  <si>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</si>
  <si>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</si>
  <si>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</si>
  <si>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</si>
  <si>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</si>
  <si>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</si>
  <si>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</si>
  <si>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</si>
  <si>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</si>
  <si>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</si>
  <si>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</si>
  <si>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</si>
  <si>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</si>
  <si>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</si>
  <si>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</si>
  <si>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</si>
  <si>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</si>
  <si>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</si>
  <si>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</si>
  <si>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</si>
  <si>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</si>
  <si>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</si>
  <si>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</si>
  <si>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</si>
  <si>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</si>
  <si>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</si>
  <si>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</si>
  <si>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</si>
  <si>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</si>
  <si>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</si>
  <si>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</si>
  <si>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</si>
  <si>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</si>
  <si>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</si>
  <si>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</si>
  <si>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</si>
  <si>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</si>
  <si>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</si>
  <si>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</si>
  <si>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</si>
  <si>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</si>
  <si>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</si>
  <si>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</si>
  <si>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</si>
  <si>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</si>
  <si>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</si>
  <si>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</si>
  <si>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</si>
  <si>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</si>
  <si>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</si>
  <si>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</si>
  <si>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</si>
  <si>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</si>
  <si>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</si>
  <si>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</si>
  <si>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</si>
  <si>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</si>
  <si>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</si>
  <si>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</si>
  <si>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</si>
  <si>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</si>
  <si>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</si>
  <si>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</si>
  <si>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</si>
  <si>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</si>
  <si>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</si>
  <si>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</si>
  <si>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</si>
  <si>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</si>
  <si>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</si>
  <si>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</si>
  <si>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</si>
  <si>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</si>
  <si>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</si>
  <si>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</si>
  <si>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</si>
  <si>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</si>
  <si>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</si>
  <si>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</si>
  <si>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</si>
  <si>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</si>
  <si>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</si>
  <si>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</si>
  <si>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</si>
  <si>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</si>
  <si>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</si>
  <si>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</si>
  <si>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</si>
  <si>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</si>
  <si>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</si>
  <si>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</si>
  <si>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</si>
  <si>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</si>
  <si>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</si>
  <si>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</si>
  <si>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</si>
  <si>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</si>
  <si>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</si>
  <si>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</si>
  <si>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</si>
  <si>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</si>
  <si>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</si>
  <si>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</si>
  <si>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</si>
  <si>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</si>
  <si>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</si>
  <si>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</si>
  <si>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</si>
  <si>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</si>
  <si>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</si>
  <si>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</si>
  <si>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</si>
  <si>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</si>
  <si>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</si>
  <si>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</si>
  <si>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</si>
  <si>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</si>
  <si>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</si>
  <si>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</si>
  <si>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</si>
  <si>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</si>
  <si>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</si>
  <si>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</si>
  <si>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</si>
  <si>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</si>
  <si>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</si>
  <si>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</si>
  <si>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</si>
  <si>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</si>
  <si>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</si>
  <si>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</si>
  <si>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</si>
  <si>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</si>
  <si>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</si>
  <si>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</si>
  <si>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</si>
  <si>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</si>
  <si>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</si>
  <si>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</si>
  <si>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</si>
  <si>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</si>
  <si>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</si>
  <si>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</si>
  <si>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</si>
  <si>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</si>
  <si>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</si>
  <si>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</si>
  <si>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</si>
  <si>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</si>
  <si>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</si>
  <si>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</si>
  <si>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</si>
  <si>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</si>
  <si>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</si>
  <si>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</si>
  <si>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</si>
  <si>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</si>
  <si>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</si>
  <si>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</si>
  <si>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</si>
  <si>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</si>
  <si>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</si>
  <si>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</si>
  <si>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</si>
  <si>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</si>
  <si>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</si>
  <si>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</si>
  <si>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</si>
  <si>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</si>
  <si>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</si>
  <si>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</si>
  <si>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</si>
  <si>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Diabetes Status</t>
  </si>
  <si>
    <t>DOB</t>
  </si>
  <si>
    <t>Age</t>
  </si>
  <si>
    <t>Mean</t>
  </si>
  <si>
    <t>Mode</t>
  </si>
  <si>
    <t>Heart Issue</t>
  </si>
  <si>
    <t>Any Transplant</t>
  </si>
  <si>
    <t>Cancer History</t>
  </si>
  <si>
    <t>Number Of Major Surgeries</t>
  </si>
  <si>
    <t>Smoker</t>
  </si>
  <si>
    <t>Weight Status</t>
  </si>
  <si>
    <t>Date Of Birth</t>
  </si>
  <si>
    <t>Hospital Tier</t>
  </si>
  <si>
    <t>City Tier</t>
  </si>
  <si>
    <t>State Id</t>
  </si>
  <si>
    <t>Grand Total</t>
  </si>
  <si>
    <t>Unknown</t>
  </si>
  <si>
    <t>Sum of Number Of Major Surgeries</t>
  </si>
  <si>
    <t>Average of HBA1C</t>
  </si>
  <si>
    <t>Normal Weight</t>
  </si>
  <si>
    <t>obesity</t>
  </si>
  <si>
    <t>Overweight</t>
  </si>
  <si>
    <t>Underweight</t>
  </si>
  <si>
    <t>Diabetes</t>
  </si>
  <si>
    <t>Normal</t>
  </si>
  <si>
    <t>Prediabetes</t>
  </si>
  <si>
    <t>Smokers history</t>
  </si>
  <si>
    <t>NO</t>
  </si>
  <si>
    <t>If any Duplicate ID</t>
  </si>
  <si>
    <t xml:space="preserve">How many customers are included </t>
  </si>
  <si>
    <t>History Of Cancer Customers</t>
  </si>
  <si>
    <t>Heart issues For Obese customers</t>
  </si>
  <si>
    <t>Total No.of Major Surgeries Customers</t>
  </si>
  <si>
    <t>% of Any Transplants of Customers</t>
  </si>
  <si>
    <t>Summary Statistics for Charges Column</t>
  </si>
  <si>
    <t>Total Charges Of Different Hospital Tiers</t>
  </si>
  <si>
    <t>Total Charges</t>
  </si>
  <si>
    <t>Charges</t>
  </si>
  <si>
    <t>Sum of Charges</t>
  </si>
  <si>
    <t>History Of Transplants</t>
  </si>
  <si>
    <t>No.of Transplants</t>
  </si>
  <si>
    <t>Total No.Of Major Surgery</t>
  </si>
  <si>
    <t>Average Of HBA1C</t>
  </si>
  <si>
    <t>History of cancer -Count</t>
  </si>
  <si>
    <t>Obesity &amp; Heart Issue -Count</t>
  </si>
  <si>
    <t>Duplicate ID</t>
  </si>
  <si>
    <t>Total Customers</t>
  </si>
  <si>
    <t>Tier - 2</t>
  </si>
  <si>
    <t>Tier - 3</t>
  </si>
  <si>
    <t>Tier - 1</t>
  </si>
  <si>
    <t>Matthew D</t>
  </si>
  <si>
    <t>Phil</t>
  </si>
  <si>
    <t>Kelsey</t>
  </si>
  <si>
    <t>Kristyn</t>
  </si>
  <si>
    <t>Russell B</t>
  </si>
  <si>
    <t>Stephen</t>
  </si>
  <si>
    <t>Patrick R</t>
  </si>
  <si>
    <t>Brooke N</t>
  </si>
  <si>
    <t>Paola Andrea</t>
  </si>
  <si>
    <t>David</t>
  </si>
  <si>
    <t>Wade</t>
  </si>
  <si>
    <t>Franklin</t>
  </si>
  <si>
    <t>Leilani M</t>
  </si>
  <si>
    <t>Philippe</t>
  </si>
  <si>
    <t>Jennifer A</t>
  </si>
  <si>
    <t>Christina M</t>
  </si>
  <si>
    <t>Said Sr</t>
  </si>
  <si>
    <t>John</t>
  </si>
  <si>
    <t>Myles</t>
  </si>
  <si>
    <t>Madelyn C</t>
  </si>
  <si>
    <t>Nicole</t>
  </si>
  <si>
    <t>Eric A</t>
  </si>
  <si>
    <t>Emiliano I</t>
  </si>
  <si>
    <t>Adam</t>
  </si>
  <si>
    <t>Zach</t>
  </si>
  <si>
    <t>Stephanie W</t>
  </si>
  <si>
    <t>Natalie</t>
  </si>
  <si>
    <t>Nicole J</t>
  </si>
  <si>
    <t>Jefferson D</t>
  </si>
  <si>
    <t>Brendan D</t>
  </si>
  <si>
    <t>Courtney</t>
  </si>
  <si>
    <t>Sydney L</t>
  </si>
  <si>
    <t>Julien</t>
  </si>
  <si>
    <t>Ryan M</t>
  </si>
  <si>
    <t>Anna H</t>
  </si>
  <si>
    <t>Samantha</t>
  </si>
  <si>
    <t>Robert</t>
  </si>
  <si>
    <t>James R</t>
  </si>
  <si>
    <t>Roseann</t>
  </si>
  <si>
    <t>Eric W</t>
  </si>
  <si>
    <t>Brianna L</t>
  </si>
  <si>
    <t>Thomas J</t>
  </si>
  <si>
    <t>Melissa L</t>
  </si>
  <si>
    <t>Flavio</t>
  </si>
  <si>
    <t>Anthony J</t>
  </si>
  <si>
    <t>Alex</t>
  </si>
  <si>
    <t>Andrew B</t>
  </si>
  <si>
    <t>Dara E</t>
  </si>
  <si>
    <t>Inna</t>
  </si>
  <si>
    <t>Ari</t>
  </si>
  <si>
    <t>Kenny</t>
  </si>
  <si>
    <t>Louise</t>
  </si>
  <si>
    <t>Cameron</t>
  </si>
  <si>
    <t>Katie T</t>
  </si>
  <si>
    <t>Bryson C</t>
  </si>
  <si>
    <t>Megan</t>
  </si>
  <si>
    <t>Daniel</t>
  </si>
  <si>
    <t>Steven M</t>
  </si>
  <si>
    <t>Jenna L</t>
  </si>
  <si>
    <t>Jeff</t>
  </si>
  <si>
    <t>Elenilton V</t>
  </si>
  <si>
    <t>Maurya</t>
  </si>
  <si>
    <t>Samantha C</t>
  </si>
  <si>
    <t>Bethany A</t>
  </si>
  <si>
    <t>Yves</t>
  </si>
  <si>
    <t>Danielle</t>
  </si>
  <si>
    <t>Joshua</t>
  </si>
  <si>
    <t>Jennifer</t>
  </si>
  <si>
    <t>Gwen M</t>
  </si>
  <si>
    <t>Kate</t>
  </si>
  <si>
    <t>Kevin</t>
  </si>
  <si>
    <t>Stephen II</t>
  </si>
  <si>
    <t>Philip</t>
  </si>
  <si>
    <t>Brett A</t>
  </si>
  <si>
    <t>Rebecca</t>
  </si>
  <si>
    <t>Abigail K</t>
  </si>
  <si>
    <t>Hope</t>
  </si>
  <si>
    <t>Elyse M</t>
  </si>
  <si>
    <t>Nicholas</t>
  </si>
  <si>
    <t>Pamela J</t>
  </si>
  <si>
    <t>Jessica</t>
  </si>
  <si>
    <t>Ron N</t>
  </si>
  <si>
    <t>Sari</t>
  </si>
  <si>
    <t>Robert M</t>
  </si>
  <si>
    <t>Ricardo</t>
  </si>
  <si>
    <t>Gedion</t>
  </si>
  <si>
    <t>Mark</t>
  </si>
  <si>
    <t>Gamini P</t>
  </si>
  <si>
    <t>Emily J</t>
  </si>
  <si>
    <t>Amanda</t>
  </si>
  <si>
    <t>Knox</t>
  </si>
  <si>
    <t>Yianna</t>
  </si>
  <si>
    <t>Roberta</t>
  </si>
  <si>
    <t>Benjamin P</t>
  </si>
  <si>
    <t>Ann</t>
  </si>
  <si>
    <t>Jamie P</t>
  </si>
  <si>
    <t>Charlie</t>
  </si>
  <si>
    <t>Meb</t>
  </si>
  <si>
    <t>Aaqib L</t>
  </si>
  <si>
    <t>Craig A</t>
  </si>
  <si>
    <t>Meredith</t>
  </si>
  <si>
    <t>Doug</t>
  </si>
  <si>
    <t>Elizabeth J</t>
  </si>
  <si>
    <t>Matthew P</t>
  </si>
  <si>
    <t>Guillermo Sr</t>
  </si>
  <si>
    <t>Ryan C</t>
  </si>
  <si>
    <t>Dane</t>
  </si>
  <si>
    <t>Jonas</t>
  </si>
  <si>
    <t>George E</t>
  </si>
  <si>
    <t>Sara S</t>
  </si>
  <si>
    <t>Nick</t>
  </si>
  <si>
    <t>Timothy</t>
  </si>
  <si>
    <t>Becky L</t>
  </si>
  <si>
    <t>Steph K</t>
  </si>
  <si>
    <t>Kristine B</t>
  </si>
  <si>
    <t>Taylor B</t>
  </si>
  <si>
    <t>William</t>
  </si>
  <si>
    <t>Sage</t>
  </si>
  <si>
    <t>Cole</t>
  </si>
  <si>
    <t>Jesse</t>
  </si>
  <si>
    <t>Tammi J</t>
  </si>
  <si>
    <t>Matthew S</t>
  </si>
  <si>
    <t>Eric</t>
  </si>
  <si>
    <t>Valeria R</t>
  </si>
  <si>
    <t>Michael P</t>
  </si>
  <si>
    <t>Rami</t>
  </si>
  <si>
    <t>Denis</t>
  </si>
  <si>
    <t>Brian E</t>
  </si>
  <si>
    <t>Bonnie</t>
  </si>
  <si>
    <t>Michael</t>
  </si>
  <si>
    <t>Samuel</t>
  </si>
  <si>
    <t>Matthew</t>
  </si>
  <si>
    <t>Syndy</t>
  </si>
  <si>
    <t>Aleksandra</t>
  </si>
  <si>
    <t>Steeve T Sr</t>
  </si>
  <si>
    <t>Richard</t>
  </si>
  <si>
    <t>Aaron T</t>
  </si>
  <si>
    <t>Akira</t>
  </si>
  <si>
    <t>Ben</t>
  </si>
  <si>
    <t>Jana</t>
  </si>
  <si>
    <t>Jay T</t>
  </si>
  <si>
    <t>Marie-Helene</t>
  </si>
  <si>
    <t>Bret R</t>
  </si>
  <si>
    <t>Gardner L</t>
  </si>
  <si>
    <t>Bobby</t>
  </si>
  <si>
    <t>Lina</t>
  </si>
  <si>
    <t>Zebulon</t>
  </si>
  <si>
    <t>Greg</t>
  </si>
  <si>
    <t>Kelsey A</t>
  </si>
  <si>
    <t>Bronwen L</t>
  </si>
  <si>
    <t>Manuela</t>
  </si>
  <si>
    <t>Jennifer L</t>
  </si>
  <si>
    <t>Abby W</t>
  </si>
  <si>
    <t>Tyler</t>
  </si>
  <si>
    <t>Jeffrey</t>
  </si>
  <si>
    <t>Matthew F</t>
  </si>
  <si>
    <t>Ryan J</t>
  </si>
  <si>
    <t>Amy</t>
  </si>
  <si>
    <t>Andrew P</t>
  </si>
  <si>
    <t>George M</t>
  </si>
  <si>
    <t>Sarah</t>
  </si>
  <si>
    <t>Lara</t>
  </si>
  <si>
    <t>Sebastien</t>
  </si>
  <si>
    <t>Padraig</t>
  </si>
  <si>
    <t>Heather</t>
  </si>
  <si>
    <t>Jorge</t>
  </si>
  <si>
    <t>Jack R</t>
  </si>
  <si>
    <t>Felix</t>
  </si>
  <si>
    <t>Christopher C</t>
  </si>
  <si>
    <t>Jill</t>
  </si>
  <si>
    <t>Alejandro</t>
  </si>
  <si>
    <t>Ian E</t>
  </si>
  <si>
    <t>Hector Sr</t>
  </si>
  <si>
    <t>Matt</t>
  </si>
  <si>
    <t>Elizabeth H</t>
  </si>
  <si>
    <t>Grace</t>
  </si>
  <si>
    <t>Jaime</t>
  </si>
  <si>
    <t>Calesse</t>
  </si>
  <si>
    <t>Kate L</t>
  </si>
  <si>
    <t>Sergey</t>
  </si>
  <si>
    <t>Timothy V</t>
  </si>
  <si>
    <t>Andrew S</t>
  </si>
  <si>
    <t>Lawrence</t>
  </si>
  <si>
    <t>Gavin M</t>
  </si>
  <si>
    <t>Rick E</t>
  </si>
  <si>
    <t>Andrea H</t>
  </si>
  <si>
    <t>Anthony S</t>
  </si>
  <si>
    <t>Erik</t>
  </si>
  <si>
    <t>Kiley D</t>
  </si>
  <si>
    <t>Chris</t>
  </si>
  <si>
    <t>Marian M</t>
  </si>
  <si>
    <t>Jeremy</t>
  </si>
  <si>
    <t>Allison H</t>
  </si>
  <si>
    <t>Elizabeth</t>
  </si>
  <si>
    <t>Anders J</t>
  </si>
  <si>
    <t>Sean</t>
  </si>
  <si>
    <t>Brian M</t>
  </si>
  <si>
    <t>Susannah</t>
  </si>
  <si>
    <t>Randy</t>
  </si>
  <si>
    <t>Leslie</t>
  </si>
  <si>
    <t>Brittany L</t>
  </si>
  <si>
    <t>Cassie J</t>
  </si>
  <si>
    <t>Peter W</t>
  </si>
  <si>
    <t>Dan</t>
  </si>
  <si>
    <t>Dan M</t>
  </si>
  <si>
    <t>Eric L</t>
  </si>
  <si>
    <t>Les J</t>
  </si>
  <si>
    <t>Stephanie</t>
  </si>
  <si>
    <t>Melissa Y</t>
  </si>
  <si>
    <t>Stephanie M</t>
  </si>
  <si>
    <t>Kylie</t>
  </si>
  <si>
    <t>Carrie</t>
  </si>
  <si>
    <t>Zach S</t>
  </si>
  <si>
    <t>Alan</t>
  </si>
  <si>
    <t>Nate</t>
  </si>
  <si>
    <t>Jesse G</t>
  </si>
  <si>
    <t>Jason</t>
  </si>
  <si>
    <t>Megan A</t>
  </si>
  <si>
    <t>Luke M</t>
  </si>
  <si>
    <t>Jacy D</t>
  </si>
  <si>
    <t>Simon G</t>
  </si>
  <si>
    <t>Ainsley E</t>
  </si>
  <si>
    <t>Erica A</t>
  </si>
  <si>
    <t>Erin C</t>
  </si>
  <si>
    <t>Adrienne</t>
  </si>
  <si>
    <t>Yutaka</t>
  </si>
  <si>
    <t>Tyler M</t>
  </si>
  <si>
    <t>James</t>
  </si>
  <si>
    <t>Shawn P</t>
  </si>
  <si>
    <t>Nathaniel</t>
  </si>
  <si>
    <t>Kevin D</t>
  </si>
  <si>
    <t>Joan</t>
  </si>
  <si>
    <t>Christopher A</t>
  </si>
  <si>
    <t>Kacy L</t>
  </si>
  <si>
    <t>Benjamin H</t>
  </si>
  <si>
    <t>Xaviour J</t>
  </si>
  <si>
    <t>Michael T</t>
  </si>
  <si>
    <t>Bradley</t>
  </si>
  <si>
    <t>Andrea</t>
  </si>
  <si>
    <t>Nancy M</t>
  </si>
  <si>
    <t>Erik T</t>
  </si>
  <si>
    <t>Rod W</t>
  </si>
  <si>
    <t>Joey</t>
  </si>
  <si>
    <t>Hillary L</t>
  </si>
  <si>
    <t>Eric J</t>
  </si>
  <si>
    <t>Nicolas</t>
  </si>
  <si>
    <t>Marcel</t>
  </si>
  <si>
    <t>Ashley N</t>
  </si>
  <si>
    <t>Evan D</t>
  </si>
  <si>
    <t>Krisana</t>
  </si>
  <si>
    <t>Martin A</t>
  </si>
  <si>
    <t>Stacey</t>
  </si>
  <si>
    <t>Christine</t>
  </si>
  <si>
    <t>Sarah C</t>
  </si>
  <si>
    <t>Jason W</t>
  </si>
  <si>
    <t>Michele</t>
  </si>
  <si>
    <t>Nikki</t>
  </si>
  <si>
    <t>Philip J</t>
  </si>
  <si>
    <t>Bryan L</t>
  </si>
  <si>
    <t>Timothy F</t>
  </si>
  <si>
    <t>Angielyn M</t>
  </si>
  <si>
    <t>Jeanie M</t>
  </si>
  <si>
    <t>Aliaksandr</t>
  </si>
  <si>
    <t>Jason M</t>
  </si>
  <si>
    <t>Sheera K</t>
  </si>
  <si>
    <t>Janice</t>
  </si>
  <si>
    <t>Timothy G</t>
  </si>
  <si>
    <t>Alan R</t>
  </si>
  <si>
    <t>Marie-France</t>
  </si>
  <si>
    <t>Erik F</t>
  </si>
  <si>
    <t>Yu</t>
  </si>
  <si>
    <t>Caleb N</t>
  </si>
  <si>
    <t>Angela R</t>
  </si>
  <si>
    <t>Keith J</t>
  </si>
  <si>
    <t>Emma</t>
  </si>
  <si>
    <t>Nathan A</t>
  </si>
  <si>
    <t>Kathryn</t>
  </si>
  <si>
    <t>Cheryl A</t>
  </si>
  <si>
    <t>Kimberly A</t>
  </si>
  <si>
    <t>Cynthia</t>
  </si>
  <si>
    <t>Allison</t>
  </si>
  <si>
    <t>Gabriela</t>
  </si>
  <si>
    <t>Sharon</t>
  </si>
  <si>
    <t>Jason A</t>
  </si>
  <si>
    <t>Chelsey C</t>
  </si>
  <si>
    <t>Devon A</t>
  </si>
  <si>
    <t>Joni L</t>
  </si>
  <si>
    <t>Colin</t>
  </si>
  <si>
    <t>Rachael</t>
  </si>
  <si>
    <t>Maricela</t>
  </si>
  <si>
    <t>Marie</t>
  </si>
  <si>
    <t>Jeffry</t>
  </si>
  <si>
    <t>Mike</t>
  </si>
  <si>
    <t>Rick</t>
  </si>
  <si>
    <t>Pierre-Michel</t>
  </si>
  <si>
    <t>Brian L</t>
  </si>
  <si>
    <t>Morgan M</t>
  </si>
  <si>
    <t>Caroline</t>
  </si>
  <si>
    <t>Drew T</t>
  </si>
  <si>
    <t>Austin W</t>
  </si>
  <si>
    <t>Berenice</t>
  </si>
  <si>
    <t>Kenneth A</t>
  </si>
  <si>
    <t>Miguel</t>
  </si>
  <si>
    <t>Hadley T</t>
  </si>
  <si>
    <t>Tenielle M</t>
  </si>
  <si>
    <t>Nora P</t>
  </si>
  <si>
    <t>Zachary</t>
  </si>
  <si>
    <t>Alyssa K</t>
  </si>
  <si>
    <t>Dante</t>
  </si>
  <si>
    <t>Sara E</t>
  </si>
  <si>
    <t>Andrew D</t>
  </si>
  <si>
    <t>Joel D</t>
  </si>
  <si>
    <t>Michelle</t>
  </si>
  <si>
    <t>Michael J</t>
  </si>
  <si>
    <t>Summer B</t>
  </si>
  <si>
    <t>Edward</t>
  </si>
  <si>
    <t>Kacee</t>
  </si>
  <si>
    <t>Dave</t>
  </si>
  <si>
    <t>Maryanna</t>
  </si>
  <si>
    <t>Jessica H</t>
  </si>
  <si>
    <t>Deanna</t>
  </si>
  <si>
    <t>Peter</t>
  </si>
  <si>
    <t>Elizabeth M</t>
  </si>
  <si>
    <t>Gregory</t>
  </si>
  <si>
    <t>Sarah E</t>
  </si>
  <si>
    <t>Anne Elise</t>
  </si>
  <si>
    <t>Christopher R</t>
  </si>
  <si>
    <t>Elliot</t>
  </si>
  <si>
    <t>Christopher D</t>
  </si>
  <si>
    <t>Corey</t>
  </si>
  <si>
    <t>Patrick D</t>
  </si>
  <si>
    <t>Anthony D</t>
  </si>
  <si>
    <t>Melissa</t>
  </si>
  <si>
    <t>Raven</t>
  </si>
  <si>
    <t>Christopher</t>
  </si>
  <si>
    <t>Kendra A</t>
  </si>
  <si>
    <t>Jordan</t>
  </si>
  <si>
    <t>Nils</t>
  </si>
  <si>
    <t>Angela</t>
  </si>
  <si>
    <t>Caitlin O</t>
  </si>
  <si>
    <t>Tracy M</t>
  </si>
  <si>
    <t>Dustin M</t>
  </si>
  <si>
    <t>Jenny</t>
  </si>
  <si>
    <t>Emily</t>
  </si>
  <si>
    <t>Fabienne</t>
  </si>
  <si>
    <t>Taryn L</t>
  </si>
  <si>
    <t>Temima</t>
  </si>
  <si>
    <t>Serena M</t>
  </si>
  <si>
    <t>Victoria M</t>
  </si>
  <si>
    <t>Phoebe</t>
  </si>
  <si>
    <t>Nicholas D</t>
  </si>
  <si>
    <t>Christian</t>
  </si>
  <si>
    <t>Jonathon S</t>
  </si>
  <si>
    <t>Joshua D</t>
  </si>
  <si>
    <t>Nichole</t>
  </si>
  <si>
    <t>Denise M</t>
  </si>
  <si>
    <t>Peter R</t>
  </si>
  <si>
    <t>Johnson K</t>
  </si>
  <si>
    <t>Katherine</t>
  </si>
  <si>
    <t>Lynda</t>
  </si>
  <si>
    <t>Linnea C</t>
  </si>
  <si>
    <t>Massimiliano A</t>
  </si>
  <si>
    <t>James M</t>
  </si>
  <si>
    <t>Lauren</t>
  </si>
  <si>
    <t>Michele V</t>
  </si>
  <si>
    <t>Xiao</t>
  </si>
  <si>
    <t>Harper L</t>
  </si>
  <si>
    <t>Shizhong</t>
  </si>
  <si>
    <t>Marie-Claire</t>
  </si>
  <si>
    <t>Todd J</t>
  </si>
  <si>
    <t>Carolyn</t>
  </si>
  <si>
    <t>Marissa D</t>
  </si>
  <si>
    <t>Jean Luc</t>
  </si>
  <si>
    <t>Jim</t>
  </si>
  <si>
    <t>Matthew T</t>
  </si>
  <si>
    <t>Rachel L</t>
  </si>
  <si>
    <t>Corina</t>
  </si>
  <si>
    <t>Guannan</t>
  </si>
  <si>
    <t>Don</t>
  </si>
  <si>
    <t>Gavin V</t>
  </si>
  <si>
    <t>Jatin</t>
  </si>
  <si>
    <t>J P</t>
  </si>
  <si>
    <t>Angela M</t>
  </si>
  <si>
    <t>Blake K</t>
  </si>
  <si>
    <t>Brian T</t>
  </si>
  <si>
    <t>Damon</t>
  </si>
  <si>
    <t>Malcolm J</t>
  </si>
  <si>
    <t>Margaret B</t>
  </si>
  <si>
    <t>Helen</t>
  </si>
  <si>
    <t>Tara R</t>
  </si>
  <si>
    <t>Kristin</t>
  </si>
  <si>
    <t>Carly E</t>
  </si>
  <si>
    <t>Lisa</t>
  </si>
  <si>
    <t>Louis</t>
  </si>
  <si>
    <t>Brian R</t>
  </si>
  <si>
    <t>Dawn M</t>
  </si>
  <si>
    <t>Karen</t>
  </si>
  <si>
    <t>Mathieu</t>
  </si>
  <si>
    <t>Kam S</t>
  </si>
  <si>
    <t>Valerie A</t>
  </si>
  <si>
    <t>Freya R</t>
  </si>
  <si>
    <t>Kara</t>
  </si>
  <si>
    <t>Bradley A</t>
  </si>
  <si>
    <t>Brendan</t>
  </si>
  <si>
    <t>Amber R</t>
  </si>
  <si>
    <t>Sean K</t>
  </si>
  <si>
    <t>Kameko</t>
  </si>
  <si>
    <t>Jeremy A</t>
  </si>
  <si>
    <t>Sabine</t>
  </si>
  <si>
    <t>Joseph</t>
  </si>
  <si>
    <t>Karolyn A</t>
  </si>
  <si>
    <t>Anita L</t>
  </si>
  <si>
    <t>Laura E</t>
  </si>
  <si>
    <t>Ashley E</t>
  </si>
  <si>
    <t>Dan R</t>
  </si>
  <si>
    <t>Katie</t>
  </si>
  <si>
    <t>Cathryn</t>
  </si>
  <si>
    <t>Shauna</t>
  </si>
  <si>
    <t>Terence</t>
  </si>
  <si>
    <t>Marisol</t>
  </si>
  <si>
    <t>Brett W</t>
  </si>
  <si>
    <t>Dylan J</t>
  </si>
  <si>
    <t>Brooke M</t>
  </si>
  <si>
    <t>Teiko</t>
  </si>
  <si>
    <t>Johannah</t>
  </si>
  <si>
    <t>Ryan A</t>
  </si>
  <si>
    <t>Andres Sr</t>
  </si>
  <si>
    <t>Bryan</t>
  </si>
  <si>
    <t>Lizette</t>
  </si>
  <si>
    <t>Jeb</t>
  </si>
  <si>
    <t>Amy R</t>
  </si>
  <si>
    <t>Mike G</t>
  </si>
  <si>
    <t>Simonezitrone Sr</t>
  </si>
  <si>
    <t>Oz</t>
  </si>
  <si>
    <t>Erin M</t>
  </si>
  <si>
    <t>Bobby E</t>
  </si>
  <si>
    <t>Daniel P</t>
  </si>
  <si>
    <t>Marie E</t>
  </si>
  <si>
    <t>Eric D</t>
  </si>
  <si>
    <t>Tara</t>
  </si>
  <si>
    <t>Haley L</t>
  </si>
  <si>
    <t>Kayla B</t>
  </si>
  <si>
    <t>Mark D</t>
  </si>
  <si>
    <t>Patrick J</t>
  </si>
  <si>
    <t>Beth A</t>
  </si>
  <si>
    <t>Jason R</t>
  </si>
  <si>
    <t>Yoshinori</t>
  </si>
  <si>
    <t>Adrienne G</t>
  </si>
  <si>
    <t>Junyong</t>
  </si>
  <si>
    <t>Kristen A</t>
  </si>
  <si>
    <t>Maria I</t>
  </si>
  <si>
    <t>Jonathan</t>
  </si>
  <si>
    <t>Benjamina C</t>
  </si>
  <si>
    <t>Alison B</t>
  </si>
  <si>
    <t>Alexis N</t>
  </si>
  <si>
    <t>Shanda L</t>
  </si>
  <si>
    <t>Laurette</t>
  </si>
  <si>
    <t>Mary</t>
  </si>
  <si>
    <t>Kati A</t>
  </si>
  <si>
    <t>Kelly J</t>
  </si>
  <si>
    <t>Greer D</t>
  </si>
  <si>
    <t>Brent</t>
  </si>
  <si>
    <t>Eugene M</t>
  </si>
  <si>
    <t>Erin D</t>
  </si>
  <si>
    <t>Kamilla</t>
  </si>
  <si>
    <t>Wayne I</t>
  </si>
  <si>
    <t>Tracy L</t>
  </si>
  <si>
    <t>Megan C</t>
  </si>
  <si>
    <t>Greg D</t>
  </si>
  <si>
    <t>Steven L</t>
  </si>
  <si>
    <t>Gianfilippo</t>
  </si>
  <si>
    <t>Hector</t>
  </si>
  <si>
    <t>Mark W</t>
  </si>
  <si>
    <t>Aubri</t>
  </si>
  <si>
    <t>Justin</t>
  </si>
  <si>
    <t>Erika M</t>
  </si>
  <si>
    <t>Daniel G</t>
  </si>
  <si>
    <t>Devin C</t>
  </si>
  <si>
    <t>Louise A</t>
  </si>
  <si>
    <t>Jessica L</t>
  </si>
  <si>
    <t>Kristina K</t>
  </si>
  <si>
    <t>Brad</t>
  </si>
  <si>
    <t>Margaret O</t>
  </si>
  <si>
    <t>Craig R</t>
  </si>
  <si>
    <t>Simo</t>
  </si>
  <si>
    <t>Christopher J</t>
  </si>
  <si>
    <t>Mario Sr</t>
  </si>
  <si>
    <t>Meghann R</t>
  </si>
  <si>
    <t>Scott M</t>
  </si>
  <si>
    <t>Caitlin E</t>
  </si>
  <si>
    <t>Samantha A</t>
  </si>
  <si>
    <t>Maya</t>
  </si>
  <si>
    <t>Zachary T</t>
  </si>
  <si>
    <t>Hilda</t>
  </si>
  <si>
    <t>Bethany N</t>
  </si>
  <si>
    <t>Sandra H</t>
  </si>
  <si>
    <t>Takuo</t>
  </si>
  <si>
    <t>Kelly A</t>
  </si>
  <si>
    <t>Benoit</t>
  </si>
  <si>
    <t>Jessica A</t>
  </si>
  <si>
    <t>Monica K</t>
  </si>
  <si>
    <t>Kevin L</t>
  </si>
  <si>
    <t>Della</t>
  </si>
  <si>
    <t>Victoria</t>
  </si>
  <si>
    <t>Tasos</t>
  </si>
  <si>
    <t>Lukasz</t>
  </si>
  <si>
    <t>Matthew A</t>
  </si>
  <si>
    <t>Meta</t>
  </si>
  <si>
    <t>Rachel E</t>
  </si>
  <si>
    <t>Angelica</t>
  </si>
  <si>
    <t>Kathleen</t>
  </si>
  <si>
    <t>Gabriel D</t>
  </si>
  <si>
    <t>Jeff T</t>
  </si>
  <si>
    <t>Neil D</t>
  </si>
  <si>
    <t>Katherine L</t>
  </si>
  <si>
    <t>Ariel E</t>
  </si>
  <si>
    <t>Christopher P</t>
  </si>
  <si>
    <t>Molly K</t>
  </si>
  <si>
    <t>Daniel M</t>
  </si>
  <si>
    <t>Hiruni</t>
  </si>
  <si>
    <t>Reina H</t>
  </si>
  <si>
    <t>Kristi</t>
  </si>
  <si>
    <t>Meredith L</t>
  </si>
  <si>
    <t>Jocelyn</t>
  </si>
  <si>
    <t>Daphne</t>
  </si>
  <si>
    <t>Margaret E</t>
  </si>
  <si>
    <t>Mario J</t>
  </si>
  <si>
    <t>Carolina</t>
  </si>
  <si>
    <t>Jenny K</t>
  </si>
  <si>
    <t>Kimberly D</t>
  </si>
  <si>
    <t>Marc-Olivier</t>
  </si>
  <si>
    <t>Russell J</t>
  </si>
  <si>
    <t>Karine</t>
  </si>
  <si>
    <t>Cheryl</t>
  </si>
  <si>
    <t>Allison M</t>
  </si>
  <si>
    <t>Adriana</t>
  </si>
  <si>
    <t>Miranda J</t>
  </si>
  <si>
    <t>Roberto</t>
  </si>
  <si>
    <t>Rebecca B</t>
  </si>
  <si>
    <t>Tiffany</t>
  </si>
  <si>
    <t>Rich M</t>
  </si>
  <si>
    <t>Aaron C</t>
  </si>
  <si>
    <t>Maria M</t>
  </si>
  <si>
    <t>Daven W</t>
  </si>
  <si>
    <t>Brianne</t>
  </si>
  <si>
    <t>Hiroki</t>
  </si>
  <si>
    <t>Anders</t>
  </si>
  <si>
    <t>Candace N</t>
  </si>
  <si>
    <t>Bruno F</t>
  </si>
  <si>
    <t>Sally</t>
  </si>
  <si>
    <t>Meaghan J</t>
  </si>
  <si>
    <t>Rina</t>
  </si>
  <si>
    <t>Kristin P</t>
  </si>
  <si>
    <t>Albert</t>
  </si>
  <si>
    <t>Shannon L</t>
  </si>
  <si>
    <t>Amy B</t>
  </si>
  <si>
    <t>A Danielle</t>
  </si>
  <si>
    <t>Conrad F</t>
  </si>
  <si>
    <t>Josh</t>
  </si>
  <si>
    <t>Maxime</t>
  </si>
  <si>
    <t>Laura P</t>
  </si>
  <si>
    <t>William D</t>
  </si>
  <si>
    <t>Adam S</t>
  </si>
  <si>
    <t>Armando</t>
  </si>
  <si>
    <t>Dana</t>
  </si>
  <si>
    <t>Benjamin</t>
  </si>
  <si>
    <t>Tanya</t>
  </si>
  <si>
    <t>Tracy</t>
  </si>
  <si>
    <t>Emily S</t>
  </si>
  <si>
    <t>Kelly R</t>
  </si>
  <si>
    <t>Bruce A Jr</t>
  </si>
  <si>
    <t>Cary J</t>
  </si>
  <si>
    <t>Jill M</t>
  </si>
  <si>
    <t>Michael E</t>
  </si>
  <si>
    <t>Kathryn E</t>
  </si>
  <si>
    <t>Polly</t>
  </si>
  <si>
    <t>Mark H</t>
  </si>
  <si>
    <t>Jessie M</t>
  </si>
  <si>
    <t>Caroline S</t>
  </si>
  <si>
    <t>Nuta</t>
  </si>
  <si>
    <t>Margie</t>
  </si>
  <si>
    <t>Heidi</t>
  </si>
  <si>
    <t>Diego J</t>
  </si>
  <si>
    <t>Enrique M Sr</t>
  </si>
  <si>
    <t>Filip</t>
  </si>
  <si>
    <t>Rosemary E</t>
  </si>
  <si>
    <t>Jennifer R</t>
  </si>
  <si>
    <t>Lauren E</t>
  </si>
  <si>
    <t>Ashley M</t>
  </si>
  <si>
    <t>Alison R</t>
  </si>
  <si>
    <t>Madeleine</t>
  </si>
  <si>
    <t>Kimberly</t>
  </si>
  <si>
    <t>Jeremy J</t>
  </si>
  <si>
    <t>Amy L</t>
  </si>
  <si>
    <t>Karen L</t>
  </si>
  <si>
    <t>Tennille</t>
  </si>
  <si>
    <t>Justin E</t>
  </si>
  <si>
    <t>Shalane</t>
  </si>
  <si>
    <t>Jessica N</t>
  </si>
  <si>
    <t>Melanie</t>
  </si>
  <si>
    <t>Ruth Angelica</t>
  </si>
  <si>
    <t>Una M</t>
  </si>
  <si>
    <t>Taralyn</t>
  </si>
  <si>
    <t>James A</t>
  </si>
  <si>
    <t>Ning</t>
  </si>
  <si>
    <t>Joel</t>
  </si>
  <si>
    <t>Brittney</t>
  </si>
  <si>
    <t>Sheila</t>
  </si>
  <si>
    <t>Koji</t>
  </si>
  <si>
    <t>Colleen M</t>
  </si>
  <si>
    <t>Deedra G</t>
  </si>
  <si>
    <t>Kulwinder</t>
  </si>
  <si>
    <t>Ann M</t>
  </si>
  <si>
    <t>Apryl J</t>
  </si>
  <si>
    <t>Ilana</t>
  </si>
  <si>
    <t>Karl</t>
  </si>
  <si>
    <t>Will</t>
  </si>
  <si>
    <t>Bradley D</t>
  </si>
  <si>
    <t>Amy M</t>
  </si>
  <si>
    <t>Matthew W</t>
  </si>
  <si>
    <t>Tom</t>
  </si>
  <si>
    <t>Wayne A</t>
  </si>
  <si>
    <t>Nobuyori</t>
  </si>
  <si>
    <t>Marcos S</t>
  </si>
  <si>
    <t>Andy</t>
  </si>
  <si>
    <t>Marcus B</t>
  </si>
  <si>
    <t>Thomas K</t>
  </si>
  <si>
    <t>Geoff</t>
  </si>
  <si>
    <t>Chris J</t>
  </si>
  <si>
    <t>Kate A</t>
  </si>
  <si>
    <t>Kelli</t>
  </si>
  <si>
    <t>Maggie M</t>
  </si>
  <si>
    <t>Michelle L</t>
  </si>
  <si>
    <t>Ashley K</t>
  </si>
  <si>
    <t>Ryan K</t>
  </si>
  <si>
    <t>Matthew J</t>
  </si>
  <si>
    <t>Antonia G</t>
  </si>
  <si>
    <t>Casondra L</t>
  </si>
  <si>
    <t>Wendy</t>
  </si>
  <si>
    <t>Laura F</t>
  </si>
  <si>
    <t>Amelia F</t>
  </si>
  <si>
    <t>Katie J</t>
  </si>
  <si>
    <t>Mayumi</t>
  </si>
  <si>
    <t>Vanessa</t>
  </si>
  <si>
    <t>Natali N</t>
  </si>
  <si>
    <t>Beth</t>
  </si>
  <si>
    <t>Andee W</t>
  </si>
  <si>
    <t>C Fred</t>
  </si>
  <si>
    <t>Patrick Sr</t>
  </si>
  <si>
    <t>Kelly M</t>
  </si>
  <si>
    <t>Keila L</t>
  </si>
  <si>
    <t>Zanae E</t>
  </si>
  <si>
    <t>Jason L</t>
  </si>
  <si>
    <t>Benjamin J</t>
  </si>
  <si>
    <t>Erika</t>
  </si>
  <si>
    <t>Chad</t>
  </si>
  <si>
    <t>Matthew R</t>
  </si>
  <si>
    <t>Orla</t>
  </si>
  <si>
    <t>Shaista S</t>
  </si>
  <si>
    <t>Julie A</t>
  </si>
  <si>
    <t>Megumi</t>
  </si>
  <si>
    <t>Skylar</t>
  </si>
  <si>
    <t>Amanda L</t>
  </si>
  <si>
    <t>Renee</t>
  </si>
  <si>
    <t>Nellie A</t>
  </si>
  <si>
    <t>Tamara</t>
  </si>
  <si>
    <t>Aimee J</t>
  </si>
  <si>
    <t>Suzanne</t>
  </si>
  <si>
    <t>Kristin A</t>
  </si>
  <si>
    <t>Bronwyn</t>
  </si>
  <si>
    <t>Taylor J</t>
  </si>
  <si>
    <t>Kimberly M</t>
  </si>
  <si>
    <t>Joshua E</t>
  </si>
  <si>
    <t>Andrew R</t>
  </si>
  <si>
    <t>Francisco J</t>
  </si>
  <si>
    <t>Rhonda</t>
  </si>
  <si>
    <t>Miles J</t>
  </si>
  <si>
    <t>Justyna I</t>
  </si>
  <si>
    <t>Lucille</t>
  </si>
  <si>
    <t>Alyssa</t>
  </si>
  <si>
    <t>Jessica E</t>
  </si>
  <si>
    <t>Emilie</t>
  </si>
  <si>
    <t>Caitlin B</t>
  </si>
  <si>
    <t>Joseph W</t>
  </si>
  <si>
    <t>Leah L</t>
  </si>
  <si>
    <t>Wayne L</t>
  </si>
  <si>
    <t>Floris</t>
  </si>
  <si>
    <t>Marc</t>
  </si>
  <si>
    <t>Aharon N</t>
  </si>
  <si>
    <t>Lawrence D</t>
  </si>
  <si>
    <t>Malcolm</t>
  </si>
  <si>
    <t>Anna E</t>
  </si>
  <si>
    <t>Chia J</t>
  </si>
  <si>
    <t>Laura A</t>
  </si>
  <si>
    <t>Aditi</t>
  </si>
  <si>
    <t>Leah A</t>
  </si>
  <si>
    <t>Marianne</t>
  </si>
  <si>
    <t>Carla</t>
  </si>
  <si>
    <t>Oksana</t>
  </si>
  <si>
    <t>Maria A</t>
  </si>
  <si>
    <t>Lisa M</t>
  </si>
  <si>
    <t>Steve Jr</t>
  </si>
  <si>
    <t>Dale</t>
  </si>
  <si>
    <t>Brittany A</t>
  </si>
  <si>
    <t>Robert S</t>
  </si>
  <si>
    <t>Ulrike</t>
  </si>
  <si>
    <t>Katlyn A</t>
  </si>
  <si>
    <t>Morgan B</t>
  </si>
  <si>
    <t>Silvana M</t>
  </si>
  <si>
    <t>Natty</t>
  </si>
  <si>
    <t>Nicholas T</t>
  </si>
  <si>
    <t>Antony G</t>
  </si>
  <si>
    <t>Cassandra</t>
  </si>
  <si>
    <t>Rosemary C</t>
  </si>
  <si>
    <t>Carrie A</t>
  </si>
  <si>
    <t>Gerardo Sr</t>
  </si>
  <si>
    <t>Meghan E</t>
  </si>
  <si>
    <t>Lisa B</t>
  </si>
  <si>
    <t>Jane R</t>
  </si>
  <si>
    <t>Jillian A</t>
  </si>
  <si>
    <t>Laura D</t>
  </si>
  <si>
    <t>Megan E</t>
  </si>
  <si>
    <t>Shannon J</t>
  </si>
  <si>
    <t>Rachelle M</t>
  </si>
  <si>
    <t>Brandon F</t>
  </si>
  <si>
    <t>Danielle N</t>
  </si>
  <si>
    <t>Bettina</t>
  </si>
  <si>
    <t>Holli</t>
  </si>
  <si>
    <t>Heather C</t>
  </si>
  <si>
    <t>Garrett</t>
  </si>
  <si>
    <t>Annabelle M</t>
  </si>
  <si>
    <t>Daniel T</t>
  </si>
  <si>
    <t>Deanne</t>
  </si>
  <si>
    <t>Jasmine P</t>
  </si>
  <si>
    <t>Tracie</t>
  </si>
  <si>
    <t>Tristan D</t>
  </si>
  <si>
    <t>Peiweng</t>
  </si>
  <si>
    <t>Theresa M</t>
  </si>
  <si>
    <t>Daniel J</t>
  </si>
  <si>
    <t>Courtney M</t>
  </si>
  <si>
    <t>Jose A</t>
  </si>
  <si>
    <t>Jonathon M</t>
  </si>
  <si>
    <t>Stephanie A</t>
  </si>
  <si>
    <t>Krista</t>
  </si>
  <si>
    <t>Jenessa</t>
  </si>
  <si>
    <t>Amanda N</t>
  </si>
  <si>
    <t>Teresa P</t>
  </si>
  <si>
    <t>Dorian</t>
  </si>
  <si>
    <t>Aberu</t>
  </si>
  <si>
    <t>Tania K</t>
  </si>
  <si>
    <t>Valery L</t>
  </si>
  <si>
    <t>Joanna G</t>
  </si>
  <si>
    <t>Stefanie F</t>
  </si>
  <si>
    <t>Liza J</t>
  </si>
  <si>
    <t>Ian M</t>
  </si>
  <si>
    <t>Claudia L</t>
  </si>
  <si>
    <t>Jessica M</t>
  </si>
  <si>
    <t>Billy Jr</t>
  </si>
  <si>
    <t>Tim</t>
  </si>
  <si>
    <t>Emma M</t>
  </si>
  <si>
    <t>Bridget K</t>
  </si>
  <si>
    <t>Gabriel</t>
  </si>
  <si>
    <t>Natasha</t>
  </si>
  <si>
    <t>Abby A</t>
  </si>
  <si>
    <t>Mckendree</t>
  </si>
  <si>
    <t>Joshua P</t>
  </si>
  <si>
    <t>Shure</t>
  </si>
  <si>
    <t>Brenda</t>
  </si>
  <si>
    <t>Joseph M</t>
  </si>
  <si>
    <t>Stephen J</t>
  </si>
  <si>
    <t>Kathya</t>
  </si>
  <si>
    <t>Wesley</t>
  </si>
  <si>
    <t>Jamie L</t>
  </si>
  <si>
    <t>Alexandra</t>
  </si>
  <si>
    <t>Rebecca J</t>
  </si>
  <si>
    <t>Austin T</t>
  </si>
  <si>
    <t>Jamie T</t>
  </si>
  <si>
    <t>Gillian</t>
  </si>
  <si>
    <t>Brenn E</t>
  </si>
  <si>
    <t>Thomas A</t>
  </si>
  <si>
    <t>Kevin J</t>
  </si>
  <si>
    <t>William H</t>
  </si>
  <si>
    <t>Gal</t>
  </si>
  <si>
    <t>Anton</t>
  </si>
  <si>
    <t>Yazmin</t>
  </si>
  <si>
    <t>Florian</t>
  </si>
  <si>
    <t>Claire</t>
  </si>
  <si>
    <t>Lynn M</t>
  </si>
  <si>
    <t>Candice</t>
  </si>
  <si>
    <t>Jennifer D</t>
  </si>
  <si>
    <t>Devon R</t>
  </si>
  <si>
    <t>Elena</t>
  </si>
  <si>
    <t>Bert</t>
  </si>
  <si>
    <t>John P</t>
  </si>
  <si>
    <t>Lisa K</t>
  </si>
  <si>
    <t>Kristine</t>
  </si>
  <si>
    <t>Paul A</t>
  </si>
  <si>
    <t>Milah B</t>
  </si>
  <si>
    <t>Annette M</t>
  </si>
  <si>
    <t>Yoko</t>
  </si>
  <si>
    <t>Laura</t>
  </si>
  <si>
    <t>Tess A</t>
  </si>
  <si>
    <t>William G</t>
  </si>
  <si>
    <t>Paige</t>
  </si>
  <si>
    <t>Maria</t>
  </si>
  <si>
    <t>Stephanie D</t>
  </si>
  <si>
    <t>Sara M</t>
  </si>
  <si>
    <t>Scott A</t>
  </si>
  <si>
    <t>Brian A</t>
  </si>
  <si>
    <t>Kaitlin R</t>
  </si>
  <si>
    <t>Mohammad</t>
  </si>
  <si>
    <t>Kelli M</t>
  </si>
  <si>
    <t>Sheridan H</t>
  </si>
  <si>
    <t>Sarah M</t>
  </si>
  <si>
    <t>Laura J</t>
  </si>
  <si>
    <t>Gisele</t>
  </si>
  <si>
    <t>Myra L</t>
  </si>
  <si>
    <t>Melissa M</t>
  </si>
  <si>
    <t>Eleanor F</t>
  </si>
  <si>
    <t>Kenneth</t>
  </si>
  <si>
    <t>Robert G</t>
  </si>
  <si>
    <t>Thomas C</t>
  </si>
  <si>
    <t>Mallory D</t>
  </si>
  <si>
    <t>Jamie</t>
  </si>
  <si>
    <t>Ariell</t>
  </si>
  <si>
    <t>Thomas B</t>
  </si>
  <si>
    <t>Rachelle L</t>
  </si>
  <si>
    <t>Colleen</t>
  </si>
  <si>
    <t>Gregory A</t>
  </si>
  <si>
    <t>Sara</t>
  </si>
  <si>
    <t>Lucie J</t>
  </si>
  <si>
    <t>Elizabeth S</t>
  </si>
  <si>
    <t>Carma S</t>
  </si>
  <si>
    <t>Francesca</t>
  </si>
  <si>
    <t>Toshiyuki</t>
  </si>
  <si>
    <t>Tom L</t>
  </si>
  <si>
    <t>Julee</t>
  </si>
  <si>
    <t>Christopher M</t>
  </si>
  <si>
    <t>Ciaran</t>
  </si>
  <si>
    <t>Makie</t>
  </si>
  <si>
    <t>Emily E</t>
  </si>
  <si>
    <t>Cary</t>
  </si>
  <si>
    <t>Steven</t>
  </si>
  <si>
    <t>Jose Antonio Sr</t>
  </si>
  <si>
    <t>Tatiana</t>
  </si>
  <si>
    <t>Dan T</t>
  </si>
  <si>
    <t>Liisa A</t>
  </si>
  <si>
    <t>Maxwell</t>
  </si>
  <si>
    <t>Pascale</t>
  </si>
  <si>
    <t>Becca</t>
  </si>
  <si>
    <t>Nicole R</t>
  </si>
  <si>
    <t>David W</t>
  </si>
  <si>
    <t>Grant</t>
  </si>
  <si>
    <t>Sophia</t>
  </si>
  <si>
    <t>Christina</t>
  </si>
  <si>
    <t>Sam L</t>
  </si>
  <si>
    <t>Haley R</t>
  </si>
  <si>
    <t>Ethan</t>
  </si>
  <si>
    <t>Andrew W</t>
  </si>
  <si>
    <t>Mark G</t>
  </si>
  <si>
    <t>Kasey E</t>
  </si>
  <si>
    <t>Kristin M</t>
  </si>
  <si>
    <t>Mary-Lynn B</t>
  </si>
  <si>
    <t>Jamie A</t>
  </si>
  <si>
    <t>Jeffrey A</t>
  </si>
  <si>
    <t>Audrey</t>
  </si>
  <si>
    <t>Daniel S</t>
  </si>
  <si>
    <t>Marc C</t>
  </si>
  <si>
    <t>Mark S</t>
  </si>
  <si>
    <t>Dara</t>
  </si>
  <si>
    <t>Rachelle R</t>
  </si>
  <si>
    <t>Brenda J</t>
  </si>
  <si>
    <t>Sylvain</t>
  </si>
  <si>
    <t>Kaitlin M</t>
  </si>
  <si>
    <t>William R</t>
  </si>
  <si>
    <t>Veronica</t>
  </si>
  <si>
    <t>Warren</t>
  </si>
  <si>
    <t>Daniela</t>
  </si>
  <si>
    <t>Deirdre A</t>
  </si>
  <si>
    <t>Mathias</t>
  </si>
  <si>
    <t>Alex F</t>
  </si>
  <si>
    <t>Alice</t>
  </si>
  <si>
    <t>Johannes Fiskerstand</t>
  </si>
  <si>
    <t>Jon M</t>
  </si>
  <si>
    <t>Fasil</t>
  </si>
  <si>
    <t>Lisa J</t>
  </si>
  <si>
    <t>Doron P</t>
  </si>
  <si>
    <t>Katharina</t>
  </si>
  <si>
    <t>Carl</t>
  </si>
  <si>
    <t>Kelsey J</t>
  </si>
  <si>
    <t>Stephen A</t>
  </si>
  <si>
    <t>Katie C</t>
  </si>
  <si>
    <t>Melissa K</t>
  </si>
  <si>
    <t>Kara H</t>
  </si>
  <si>
    <t>Juan Carlos</t>
  </si>
  <si>
    <t>John III</t>
  </si>
  <si>
    <t>Kristin C</t>
  </si>
  <si>
    <t>Casey M</t>
  </si>
  <si>
    <t>Braulio</t>
  </si>
  <si>
    <t>Anne-Marie</t>
  </si>
  <si>
    <t>Samuel K</t>
  </si>
  <si>
    <t>Yuki</t>
  </si>
  <si>
    <t>Rafer</t>
  </si>
  <si>
    <t>Erynn J</t>
  </si>
  <si>
    <t>Mahesh</t>
  </si>
  <si>
    <t>Stanley</t>
  </si>
  <si>
    <t>Rachel M</t>
  </si>
  <si>
    <t>Fritz</t>
  </si>
  <si>
    <t>Claire M</t>
  </si>
  <si>
    <t>Maria S</t>
  </si>
  <si>
    <t>Katherine E</t>
  </si>
  <si>
    <t>Roxanne</t>
  </si>
  <si>
    <t>Israel</t>
  </si>
  <si>
    <t>Samalya</t>
  </si>
  <si>
    <t>Alicia</t>
  </si>
  <si>
    <t>Sarah K</t>
  </si>
  <si>
    <t>Guomin</t>
  </si>
  <si>
    <t>Javier</t>
  </si>
  <si>
    <t>Thomas S</t>
  </si>
  <si>
    <t>Martha Patricia</t>
  </si>
  <si>
    <t>Jennifer V</t>
  </si>
  <si>
    <t>Michael W</t>
  </si>
  <si>
    <t>Eddie C</t>
  </si>
  <si>
    <t>Maxime M</t>
  </si>
  <si>
    <t>Justin M</t>
  </si>
  <si>
    <t>Svetlana V</t>
  </si>
  <si>
    <t>Jana L</t>
  </si>
  <si>
    <t>Torrey C III</t>
  </si>
  <si>
    <t>Lana J</t>
  </si>
  <si>
    <t>Rebecca E</t>
  </si>
  <si>
    <t>Katie M</t>
  </si>
  <si>
    <t>Elizabeth A</t>
  </si>
  <si>
    <t>Annie J</t>
  </si>
  <si>
    <t>Annie</t>
  </si>
  <si>
    <t>Amy T</t>
  </si>
  <si>
    <t>Katarina D</t>
  </si>
  <si>
    <t>B</t>
  </si>
  <si>
    <t>Alison</t>
  </si>
  <si>
    <t>Neil K</t>
  </si>
  <si>
    <t>Anne Hunter</t>
  </si>
  <si>
    <t>Sandra</t>
  </si>
  <si>
    <t>Rodney</t>
  </si>
  <si>
    <t>Carl R</t>
  </si>
  <si>
    <t>Maximilian</t>
  </si>
  <si>
    <t>Eirik</t>
  </si>
  <si>
    <t>Rik</t>
  </si>
  <si>
    <t>Yannick</t>
  </si>
  <si>
    <t>Sean R</t>
  </si>
  <si>
    <t>Sara A</t>
  </si>
  <si>
    <t>Thibaud</t>
  </si>
  <si>
    <t>Gretchen K</t>
  </si>
  <si>
    <t>Martina</t>
  </si>
  <si>
    <t>Dustin J</t>
  </si>
  <si>
    <t>Daniel V</t>
  </si>
  <si>
    <t>Saeger</t>
  </si>
  <si>
    <t>Buzunesh</t>
  </si>
  <si>
    <t>Mirte</t>
  </si>
  <si>
    <t>Kerry A</t>
  </si>
  <si>
    <t>Jonathan P</t>
  </si>
  <si>
    <t>Gina</t>
  </si>
  <si>
    <t>Dino</t>
  </si>
  <si>
    <t>Jan</t>
  </si>
  <si>
    <t>Jonathan E</t>
  </si>
  <si>
    <t>Mark A</t>
  </si>
  <si>
    <t>Stan J</t>
  </si>
  <si>
    <t>Krysta</t>
  </si>
  <si>
    <t>Natascia</t>
  </si>
  <si>
    <t>Monica</t>
  </si>
  <si>
    <t>Kelly C</t>
  </si>
  <si>
    <t>James V</t>
  </si>
  <si>
    <t>Angie</t>
  </si>
  <si>
    <t>Sabina</t>
  </si>
  <si>
    <t>Amy C</t>
  </si>
  <si>
    <t>Victoria U</t>
  </si>
  <si>
    <t>Amelia B</t>
  </si>
  <si>
    <t>Jackie J</t>
  </si>
  <si>
    <t>Kerry</t>
  </si>
  <si>
    <t>Cindy G</t>
  </si>
  <si>
    <t>Terry</t>
  </si>
  <si>
    <t>Keara</t>
  </si>
  <si>
    <t>Katena</t>
  </si>
  <si>
    <t>Bean K</t>
  </si>
  <si>
    <t>Jan-Patrick</t>
  </si>
  <si>
    <t>Jesse J</t>
  </si>
  <si>
    <t>Lindsey M</t>
  </si>
  <si>
    <t>Marguerite K</t>
  </si>
  <si>
    <t>Travis</t>
  </si>
  <si>
    <t>Ricky</t>
  </si>
  <si>
    <t>Colleen L</t>
  </si>
  <si>
    <t>Charlie A</t>
  </si>
  <si>
    <t>Lauren C</t>
  </si>
  <si>
    <t>Erik R</t>
  </si>
  <si>
    <t>Jean-Marc</t>
  </si>
  <si>
    <t>Kerry L</t>
  </si>
  <si>
    <t>Ulrich</t>
  </si>
  <si>
    <t>Justin P</t>
  </si>
  <si>
    <t>Hannah E</t>
  </si>
  <si>
    <t>Joseph P</t>
  </si>
  <si>
    <t>Gina M</t>
  </si>
  <si>
    <t>Shantel C</t>
  </si>
  <si>
    <t>Jessica R</t>
  </si>
  <si>
    <t>Robyn</t>
  </si>
  <si>
    <t>Jessica F</t>
  </si>
  <si>
    <t>Brooke E</t>
  </si>
  <si>
    <t>Katelyn E</t>
  </si>
  <si>
    <t>Eoghan</t>
  </si>
  <si>
    <t>Pamela W</t>
  </si>
  <si>
    <t>Kassie</t>
  </si>
  <si>
    <t>Ruben Dario</t>
  </si>
  <si>
    <t>Lindsay M</t>
  </si>
  <si>
    <t>Samuel H</t>
  </si>
  <si>
    <t>Jenni</t>
  </si>
  <si>
    <t>Estuardo F</t>
  </si>
  <si>
    <t>Brett</t>
  </si>
  <si>
    <t>Sharon E</t>
  </si>
  <si>
    <t>Jacob W√¶ver</t>
  </si>
  <si>
    <t>Brooke S</t>
  </si>
  <si>
    <t>Kaye A</t>
  </si>
  <si>
    <t>Daniel C</t>
  </si>
  <si>
    <t>Laurie A</t>
  </si>
  <si>
    <t>Shelby</t>
  </si>
  <si>
    <t>Leticia</t>
  </si>
  <si>
    <t>John S</t>
  </si>
  <si>
    <t>Nelly S</t>
  </si>
  <si>
    <t>Meredith S</t>
  </si>
  <si>
    <t>Katherine A</t>
  </si>
  <si>
    <t>Steve</t>
  </si>
  <si>
    <t>Katharine</t>
  </si>
  <si>
    <t>Heather L</t>
  </si>
  <si>
    <t>Desiree</t>
  </si>
  <si>
    <t>Peter B</t>
  </si>
  <si>
    <t>Adam C</t>
  </si>
  <si>
    <t>Jon</t>
  </si>
  <si>
    <t>Steven J</t>
  </si>
  <si>
    <t>Jessica P</t>
  </si>
  <si>
    <t>Arturo H</t>
  </si>
  <si>
    <t>Ketil</t>
  </si>
  <si>
    <t>Christi</t>
  </si>
  <si>
    <t>Edivaldo B</t>
  </si>
  <si>
    <t>Eve</t>
  </si>
  <si>
    <t>Devin</t>
  </si>
  <si>
    <t>Shaun R</t>
  </si>
  <si>
    <t>Adrian</t>
  </si>
  <si>
    <t>Mallory</t>
  </si>
  <si>
    <t>Shawn E</t>
  </si>
  <si>
    <t>Johann A</t>
  </si>
  <si>
    <t>Robin M</t>
  </si>
  <si>
    <t>Kyle K</t>
  </si>
  <si>
    <t>Michael A</t>
  </si>
  <si>
    <t>Byron A</t>
  </si>
  <si>
    <t>Carine A</t>
  </si>
  <si>
    <t>Lindsay A</t>
  </si>
  <si>
    <t>Justin R</t>
  </si>
  <si>
    <t>Ayako N</t>
  </si>
  <si>
    <t>Emilee</t>
  </si>
  <si>
    <t>Stephen M</t>
  </si>
  <si>
    <t>Annemarie A</t>
  </si>
  <si>
    <t>Ashley R</t>
  </si>
  <si>
    <t>Leslie A</t>
  </si>
  <si>
    <t>Mauricio J</t>
  </si>
  <si>
    <t>Kieran</t>
  </si>
  <si>
    <t>Zeke M</t>
  </si>
  <si>
    <t>Chip</t>
  </si>
  <si>
    <t>Miguel Angel Sr</t>
  </si>
  <si>
    <t>Meghan</t>
  </si>
  <si>
    <t>Millicent M</t>
  </si>
  <si>
    <t>Kimberly K</t>
  </si>
  <si>
    <t>Justin C</t>
  </si>
  <si>
    <t>Tristan P</t>
  </si>
  <si>
    <t>Traci A</t>
  </si>
  <si>
    <t>Logan M</t>
  </si>
  <si>
    <t>Tiffany A</t>
  </si>
  <si>
    <t>Luke</t>
  </si>
  <si>
    <t>Leigh</t>
  </si>
  <si>
    <t>Yosuke</t>
  </si>
  <si>
    <t>Jodi</t>
  </si>
  <si>
    <t>Misti C</t>
  </si>
  <si>
    <t>Angela J</t>
  </si>
  <si>
    <t>Jonathan D</t>
  </si>
  <si>
    <t>Adrian R</t>
  </si>
  <si>
    <t>Rachel</t>
  </si>
  <si>
    <t>Susan</t>
  </si>
  <si>
    <t>Cameron M</t>
  </si>
  <si>
    <t>Claudia A</t>
  </si>
  <si>
    <t>Nicole M</t>
  </si>
  <si>
    <t>Jack</t>
  </si>
  <si>
    <t>Jackie K</t>
  </si>
  <si>
    <t>Tyler C</t>
  </si>
  <si>
    <t>Yoshie</t>
  </si>
  <si>
    <t>Lauren A</t>
  </si>
  <si>
    <t>Mason D</t>
  </si>
  <si>
    <t>Arturo</t>
  </si>
  <si>
    <t>Jake</t>
  </si>
  <si>
    <t>Alison L</t>
  </si>
  <si>
    <t>Karen A</t>
  </si>
  <si>
    <t>Thomas R</t>
  </si>
  <si>
    <t>Ezra</t>
  </si>
  <si>
    <t>Ari L</t>
  </si>
  <si>
    <t>Fanny</t>
  </si>
  <si>
    <t>Catherine A</t>
  </si>
  <si>
    <t>Janel N</t>
  </si>
  <si>
    <t>Yann Kai</t>
  </si>
  <si>
    <t>Zachary R</t>
  </si>
  <si>
    <t>Alejandro Sr</t>
  </si>
  <si>
    <t>Nicholas R</t>
  </si>
  <si>
    <t>Michael D</t>
  </si>
  <si>
    <t>Marina</t>
  </si>
  <si>
    <t>Ross P</t>
  </si>
  <si>
    <t>Aoife</t>
  </si>
  <si>
    <t>Barry P</t>
  </si>
  <si>
    <t>Maciej</t>
  </si>
  <si>
    <t>Jerry D</t>
  </si>
  <si>
    <t>Cathi</t>
  </si>
  <si>
    <t>Alex M</t>
  </si>
  <si>
    <t>Liang</t>
  </si>
  <si>
    <t>Lexy</t>
  </si>
  <si>
    <t>Samuel L</t>
  </si>
  <si>
    <t>Spencer A</t>
  </si>
  <si>
    <t>Rochelle</t>
  </si>
  <si>
    <t>Paula</t>
  </si>
  <si>
    <t>Madeline E</t>
  </si>
  <si>
    <t>Maria Isabel</t>
  </si>
  <si>
    <t>Arthur M</t>
  </si>
  <si>
    <t>Joseph R</t>
  </si>
  <si>
    <t>Sachiko</t>
  </si>
  <si>
    <t>Ruben</t>
  </si>
  <si>
    <t>Chatham</t>
  </si>
  <si>
    <t>Derek</t>
  </si>
  <si>
    <t>Kalvin J</t>
  </si>
  <si>
    <t>Barbara G</t>
  </si>
  <si>
    <t>Sunny S</t>
  </si>
  <si>
    <t>Marisa A</t>
  </si>
  <si>
    <t>Jenna M</t>
  </si>
  <si>
    <t>Lyazid</t>
  </si>
  <si>
    <t>Lindsey A</t>
  </si>
  <si>
    <t>Leif S</t>
  </si>
  <si>
    <t>Bo</t>
  </si>
  <si>
    <t>Leah</t>
  </si>
  <si>
    <t>Kara Lynne</t>
  </si>
  <si>
    <t>Allie</t>
  </si>
  <si>
    <t>Trasi</t>
  </si>
  <si>
    <t>Fernando</t>
  </si>
  <si>
    <t>Ieva</t>
  </si>
  <si>
    <t>Drew L</t>
  </si>
  <si>
    <t>Alexander G</t>
  </si>
  <si>
    <t>Meaghan</t>
  </si>
  <si>
    <t>Andrea K</t>
  </si>
  <si>
    <t>Kris</t>
  </si>
  <si>
    <t>Alden W</t>
  </si>
  <si>
    <t>Suzanne M</t>
  </si>
  <si>
    <t>Heidi Z</t>
  </si>
  <si>
    <t>Fan</t>
  </si>
  <si>
    <t>Chaiwat</t>
  </si>
  <si>
    <t>Kerri</t>
  </si>
  <si>
    <t>Nicholas G</t>
  </si>
  <si>
    <t>Vasilis S</t>
  </si>
  <si>
    <t>Colleen C</t>
  </si>
  <si>
    <t>Annika</t>
  </si>
  <si>
    <t>Nicholas C</t>
  </si>
  <si>
    <t>Kelly K</t>
  </si>
  <si>
    <t>Hannah</t>
  </si>
  <si>
    <t>Patricio Sr</t>
  </si>
  <si>
    <t>Robert B</t>
  </si>
  <si>
    <t>Benjamin M</t>
  </si>
  <si>
    <t>Eric R</t>
  </si>
  <si>
    <t>Bob R</t>
  </si>
  <si>
    <t>Stephanie J</t>
  </si>
  <si>
    <t>Guillaume</t>
  </si>
  <si>
    <t>Kaylee</t>
  </si>
  <si>
    <t>Theresa</t>
  </si>
  <si>
    <t>Travis G</t>
  </si>
  <si>
    <t>Emma L</t>
  </si>
  <si>
    <t>Linda</t>
  </si>
  <si>
    <t>Owen R</t>
  </si>
  <si>
    <t>Jacqueline</t>
  </si>
  <si>
    <t>Yefeng</t>
  </si>
  <si>
    <t>Ken</t>
  </si>
  <si>
    <t>Annie E</t>
  </si>
  <si>
    <t>Noel K</t>
  </si>
  <si>
    <t>Federica</t>
  </si>
  <si>
    <t>Pamela L</t>
  </si>
  <si>
    <t>Azelie</t>
  </si>
  <si>
    <t>Monica M</t>
  </si>
  <si>
    <t>Katarina K</t>
  </si>
  <si>
    <t>Stacey L</t>
  </si>
  <si>
    <t>James C</t>
  </si>
  <si>
    <t>Kim</t>
  </si>
  <si>
    <t>Dariusz</t>
  </si>
  <si>
    <t>Kristen</t>
  </si>
  <si>
    <t>Jose Guadalupe P</t>
  </si>
  <si>
    <t>Holly J</t>
  </si>
  <si>
    <t>Tricity M</t>
  </si>
  <si>
    <t>Sarah A</t>
  </si>
  <si>
    <t>Tracy A</t>
  </si>
  <si>
    <t>Trent</t>
  </si>
  <si>
    <t>Julie</t>
  </si>
  <si>
    <t>Sawomir</t>
  </si>
  <si>
    <t>Micah</t>
  </si>
  <si>
    <t>Kelly H</t>
  </si>
  <si>
    <t>Austen G</t>
  </si>
  <si>
    <t>Tory J</t>
  </si>
  <si>
    <t>Robert J</t>
  </si>
  <si>
    <t>Steph</t>
  </si>
  <si>
    <t>Kristina</t>
  </si>
  <si>
    <t>Flo</t>
  </si>
  <si>
    <t>Sarah P</t>
  </si>
  <si>
    <t>Anabel</t>
  </si>
  <si>
    <t>Ian</t>
  </si>
  <si>
    <t>Richard J</t>
  </si>
  <si>
    <t>Jacqueline N</t>
  </si>
  <si>
    <t>Cindy</t>
  </si>
  <si>
    <t>Marcia</t>
  </si>
  <si>
    <t>Samantha R</t>
  </si>
  <si>
    <t>Isabelle</t>
  </si>
  <si>
    <t>Neil</t>
  </si>
  <si>
    <t>Nathan</t>
  </si>
  <si>
    <t>Kelli N</t>
  </si>
  <si>
    <t>Grant A</t>
  </si>
  <si>
    <t>Jonathan C</t>
  </si>
  <si>
    <t>Rachael M</t>
  </si>
  <si>
    <t>Pilar</t>
  </si>
  <si>
    <t>Kyle M</t>
  </si>
  <si>
    <t>Christie</t>
  </si>
  <si>
    <t>David A</t>
  </si>
  <si>
    <t>Masahiro</t>
  </si>
  <si>
    <t>Logan B</t>
  </si>
  <si>
    <t>Stephanie L</t>
  </si>
  <si>
    <t>Angela H</t>
  </si>
  <si>
    <t>Britt K</t>
  </si>
  <si>
    <t>Joyce R</t>
  </si>
  <si>
    <t>Michaela L</t>
  </si>
  <si>
    <t>Shalaleh</t>
  </si>
  <si>
    <t>Zuzana</t>
  </si>
  <si>
    <t>Matthew M</t>
  </si>
  <si>
    <t>Nadine A</t>
  </si>
  <si>
    <t>Peter J</t>
  </si>
  <si>
    <t>Douglas W</t>
  </si>
  <si>
    <t>Catherine</t>
  </si>
  <si>
    <t>Youngseong</t>
  </si>
  <si>
    <t>Brandon S</t>
  </si>
  <si>
    <t>Sean P</t>
  </si>
  <si>
    <t>Janez</t>
  </si>
  <si>
    <t>John I</t>
  </si>
  <si>
    <t>Deniz</t>
  </si>
  <si>
    <t>Alfredo</t>
  </si>
  <si>
    <t>Troy</t>
  </si>
  <si>
    <t>Jennefer</t>
  </si>
  <si>
    <t>Tracey L</t>
  </si>
  <si>
    <t>Esther</t>
  </si>
  <si>
    <t>Jackie</t>
  </si>
  <si>
    <t>Timothy P</t>
  </si>
  <si>
    <t>Hugo M</t>
  </si>
  <si>
    <t>Rob</t>
  </si>
  <si>
    <t>Austin D</t>
  </si>
  <si>
    <t>Brittany</t>
  </si>
  <si>
    <t>Becky G</t>
  </si>
  <si>
    <t>Virginie</t>
  </si>
  <si>
    <t>Allison A</t>
  </si>
  <si>
    <t>Caleb</t>
  </si>
  <si>
    <t>Zachariah</t>
  </si>
  <si>
    <t>Patricia A</t>
  </si>
  <si>
    <t>Breno</t>
  </si>
  <si>
    <t>Takaya</t>
  </si>
  <si>
    <t>Thomas IV</t>
  </si>
  <si>
    <t>Bradley E</t>
  </si>
  <si>
    <t>Ruby J</t>
  </si>
  <si>
    <t>Bart</t>
  </si>
  <si>
    <t>Robert A</t>
  </si>
  <si>
    <t>Yemane Adhane</t>
  </si>
  <si>
    <t>Jesse A</t>
  </si>
  <si>
    <t>Bird</t>
  </si>
  <si>
    <t>Patrick M</t>
  </si>
  <si>
    <t>Yuri</t>
  </si>
  <si>
    <t>Debbie</t>
  </si>
  <si>
    <t>Daniell L</t>
  </si>
  <si>
    <t>Janne</t>
  </si>
  <si>
    <t>Elizabeth L</t>
  </si>
  <si>
    <t>Stephanie C</t>
  </si>
  <si>
    <t>Callie</t>
  </si>
  <si>
    <t>Mary K</t>
  </si>
  <si>
    <t>Samuel M</t>
  </si>
  <si>
    <t>Tom J</t>
  </si>
  <si>
    <t>Dougie J</t>
  </si>
  <si>
    <t>Jeremiah H</t>
  </si>
  <si>
    <t>Ashley J</t>
  </si>
  <si>
    <t>Turner J</t>
  </si>
  <si>
    <t>Roger</t>
  </si>
  <si>
    <t>Pamela</t>
  </si>
  <si>
    <t>Katherine H</t>
  </si>
  <si>
    <t>Robin</t>
  </si>
  <si>
    <t>Terri</t>
  </si>
  <si>
    <t>Eddie</t>
  </si>
  <si>
    <t>Joyce</t>
  </si>
  <si>
    <t>Alison W</t>
  </si>
  <si>
    <t>Tammara C</t>
  </si>
  <si>
    <t>Dorota</t>
  </si>
  <si>
    <t>Jose Norberto Sr</t>
  </si>
  <si>
    <t>Bryant</t>
  </si>
  <si>
    <t>Eduardo</t>
  </si>
  <si>
    <t>Laura M</t>
  </si>
  <si>
    <t>Melissa D</t>
  </si>
  <si>
    <t>Dan C</t>
  </si>
  <si>
    <t>Wesley C</t>
  </si>
  <si>
    <t>Christin</t>
  </si>
  <si>
    <t>Margaret P</t>
  </si>
  <si>
    <t>Tiffany K</t>
  </si>
  <si>
    <t>David M</t>
  </si>
  <si>
    <t>Christine E</t>
  </si>
  <si>
    <t>Donna</t>
  </si>
  <si>
    <t>Rod</t>
  </si>
  <si>
    <t>Joe</t>
  </si>
  <si>
    <t>Kayleigh</t>
  </si>
  <si>
    <t>Lorcan A</t>
  </si>
  <si>
    <t>Billy</t>
  </si>
  <si>
    <t>Paul M</t>
  </si>
  <si>
    <t>Brenda M</t>
  </si>
  <si>
    <t>Jeff H</t>
  </si>
  <si>
    <t>Bernard</t>
  </si>
  <si>
    <t>Bryn</t>
  </si>
  <si>
    <t>Jay</t>
  </si>
  <si>
    <t>Shelley</t>
  </si>
  <si>
    <t>Jekaterina</t>
  </si>
  <si>
    <t>Pauline</t>
  </si>
  <si>
    <t>Aleah K</t>
  </si>
  <si>
    <t>Mare</t>
  </si>
  <si>
    <t>Amanda R</t>
  </si>
  <si>
    <t>Murray W</t>
  </si>
  <si>
    <t>Meghan P</t>
  </si>
  <si>
    <t>Seth</t>
  </si>
  <si>
    <t>Russell M</t>
  </si>
  <si>
    <t>Brock J</t>
  </si>
  <si>
    <t>Stephen F</t>
  </si>
  <si>
    <t>Missy</t>
  </si>
  <si>
    <t>Lauren M</t>
  </si>
  <si>
    <t>Apolo U</t>
  </si>
  <si>
    <t>Alfons</t>
  </si>
  <si>
    <t>Amber</t>
  </si>
  <si>
    <t>Leah C</t>
  </si>
  <si>
    <t>Lilia</t>
  </si>
  <si>
    <t>Danny</t>
  </si>
  <si>
    <t>Satomi</t>
  </si>
  <si>
    <t>Peter T II</t>
  </si>
  <si>
    <t>Kindsey P</t>
  </si>
  <si>
    <t>Thomas G</t>
  </si>
  <si>
    <t>Kyle S</t>
  </si>
  <si>
    <t>Alexander J</t>
  </si>
  <si>
    <t>Dustin L</t>
  </si>
  <si>
    <t>Chloe</t>
  </si>
  <si>
    <t>Cailtlin</t>
  </si>
  <si>
    <t>Chuy</t>
  </si>
  <si>
    <t>Laurie B</t>
  </si>
  <si>
    <t>Rachel B</t>
  </si>
  <si>
    <t>Liza</t>
  </si>
  <si>
    <t>Lindsay E</t>
  </si>
  <si>
    <t>Kathleen M</t>
  </si>
  <si>
    <t>Aya</t>
  </si>
  <si>
    <t>Carolyn R</t>
  </si>
  <si>
    <t>Bethany</t>
  </si>
  <si>
    <t>Holly A</t>
  </si>
  <si>
    <t>Ping</t>
  </si>
  <si>
    <t>Emmett</t>
  </si>
  <si>
    <t>Christopher L</t>
  </si>
  <si>
    <t>Christopher W</t>
  </si>
  <si>
    <t>Norman H</t>
  </si>
  <si>
    <t>Tatyana K</t>
  </si>
  <si>
    <t>Chrissy</t>
  </si>
  <si>
    <t>Halle</t>
  </si>
  <si>
    <t>Tara D</t>
  </si>
  <si>
    <t>Rasim M</t>
  </si>
  <si>
    <t>Dina</t>
  </si>
  <si>
    <t>Caitrin</t>
  </si>
  <si>
    <t>Adriana S</t>
  </si>
  <si>
    <t>Kristen M</t>
  </si>
  <si>
    <t>Alix</t>
  </si>
  <si>
    <t>Kakushin</t>
  </si>
  <si>
    <t>Amanda C</t>
  </si>
  <si>
    <t>Valur</t>
  </si>
  <si>
    <t>Erica J</t>
  </si>
  <si>
    <t>Lissa</t>
  </si>
  <si>
    <t>Alyson</t>
  </si>
  <si>
    <t>Chance B</t>
  </si>
  <si>
    <t>Therese</t>
  </si>
  <si>
    <t>Beau</t>
  </si>
  <si>
    <t>Kelsey M</t>
  </si>
  <si>
    <t>Gretchen</t>
  </si>
  <si>
    <t>Nicholas E</t>
  </si>
  <si>
    <t>Deborah</t>
  </si>
  <si>
    <t>Chuck W</t>
  </si>
  <si>
    <t>Amany</t>
  </si>
  <si>
    <t>Kipling</t>
  </si>
  <si>
    <t>Louis C</t>
  </si>
  <si>
    <t>Ildiko M</t>
  </si>
  <si>
    <t>Melinda E</t>
  </si>
  <si>
    <t>Emily G</t>
  </si>
  <si>
    <t>Danilo</t>
  </si>
  <si>
    <t>Mikko</t>
  </si>
  <si>
    <t>Paula C</t>
  </si>
  <si>
    <t>Kirsten N</t>
  </si>
  <si>
    <t>Christy</t>
  </si>
  <si>
    <t>Jingjing</t>
  </si>
  <si>
    <t>Frankline</t>
  </si>
  <si>
    <t>Laura T</t>
  </si>
  <si>
    <t>Natalia</t>
  </si>
  <si>
    <t>Brooke</t>
  </si>
  <si>
    <t>Jeremy M</t>
  </si>
  <si>
    <t>Megan L</t>
  </si>
  <si>
    <t>Marny</t>
  </si>
  <si>
    <t>Benjamin L</t>
  </si>
  <si>
    <t>Rob G</t>
  </si>
  <si>
    <t>Stefanie A</t>
  </si>
  <si>
    <t>Caroline F</t>
  </si>
  <si>
    <t>Julia J</t>
  </si>
  <si>
    <t>Bernat</t>
  </si>
  <si>
    <t>Hicham</t>
  </si>
  <si>
    <t>Elisabetta</t>
  </si>
  <si>
    <t>Trevor N</t>
  </si>
  <si>
    <t>Nancy</t>
  </si>
  <si>
    <t>Allison R</t>
  </si>
  <si>
    <t>Janae N</t>
  </si>
  <si>
    <t>Nicole F</t>
  </si>
  <si>
    <t>Krista L</t>
  </si>
  <si>
    <t>Denise</t>
  </si>
  <si>
    <t>Ariel</t>
  </si>
  <si>
    <t>Rosalie</t>
  </si>
  <si>
    <t>Vitaliy</t>
  </si>
  <si>
    <t>Benjamin W</t>
  </si>
  <si>
    <t>Massimiliano</t>
  </si>
  <si>
    <t>Kiyokatsu</t>
  </si>
  <si>
    <t>Julia M</t>
  </si>
  <si>
    <t>Rhea</t>
  </si>
  <si>
    <t>Shamus M</t>
  </si>
  <si>
    <t>Mary Beth</t>
  </si>
  <si>
    <t>Erin</t>
  </si>
  <si>
    <t>Hallie</t>
  </si>
  <si>
    <t>Paige P</t>
  </si>
  <si>
    <t>Ji</t>
  </si>
  <si>
    <t>Carissa A</t>
  </si>
  <si>
    <t>Mona</t>
  </si>
  <si>
    <t>Kristin R</t>
  </si>
  <si>
    <t>Hilary K</t>
  </si>
  <si>
    <t>Dominique</t>
  </si>
  <si>
    <t>Carlos I</t>
  </si>
  <si>
    <t>Sarah S</t>
  </si>
  <si>
    <t>Shauna R</t>
  </si>
  <si>
    <t>Lindsay J</t>
  </si>
  <si>
    <t>Danya A</t>
  </si>
  <si>
    <t>Lorraine</t>
  </si>
  <si>
    <t>Jesus Sr</t>
  </si>
  <si>
    <t>Catherine C</t>
  </si>
  <si>
    <t>Evan</t>
  </si>
  <si>
    <t>Nathan J</t>
  </si>
  <si>
    <t>Lavar</t>
  </si>
  <si>
    <t>Charlie T</t>
  </si>
  <si>
    <t>Arthur</t>
  </si>
  <si>
    <t>Tammy</t>
  </si>
  <si>
    <t>Lena</t>
  </si>
  <si>
    <t>Valentina</t>
  </si>
  <si>
    <t>Russell N</t>
  </si>
  <si>
    <t>Scott R</t>
  </si>
  <si>
    <t>Jose Francisco Sr</t>
  </si>
  <si>
    <t>Paul J</t>
  </si>
  <si>
    <t>Edward J</t>
  </si>
  <si>
    <t>Patrick A</t>
  </si>
  <si>
    <t>Geraint H</t>
  </si>
  <si>
    <t>Dj</t>
  </si>
  <si>
    <t>Zachary A</t>
  </si>
  <si>
    <t>Brian W</t>
  </si>
  <si>
    <t>Ellen L</t>
  </si>
  <si>
    <t>Abigail R</t>
  </si>
  <si>
    <t>Grace H</t>
  </si>
  <si>
    <t>Caitie J</t>
  </si>
  <si>
    <t>Ian T</t>
  </si>
  <si>
    <t>Tadese</t>
  </si>
  <si>
    <t>Dathan</t>
  </si>
  <si>
    <t>Aaron R</t>
  </si>
  <si>
    <t>Caitlin H</t>
  </si>
  <si>
    <t>Harald E</t>
  </si>
  <si>
    <t>Siobhan A</t>
  </si>
  <si>
    <t>Andrea J</t>
  </si>
  <si>
    <t>Rachel A</t>
  </si>
  <si>
    <t>Kiersten</t>
  </si>
  <si>
    <t>Lelisa</t>
  </si>
  <si>
    <t>Chris C</t>
  </si>
  <si>
    <t>Erik C</t>
  </si>
  <si>
    <t>Shawn C</t>
  </si>
  <si>
    <t>Vajin L</t>
  </si>
  <si>
    <t>John K</t>
  </si>
  <si>
    <t>Kirby W</t>
  </si>
  <si>
    <t>J A</t>
  </si>
  <si>
    <t>Dustin G</t>
  </si>
  <si>
    <t>Anthony G</t>
  </si>
  <si>
    <t>Eric N</t>
  </si>
  <si>
    <t>Patrick H</t>
  </si>
  <si>
    <t>Deborah L</t>
  </si>
  <si>
    <t>Elleree</t>
  </si>
  <si>
    <t>Brandon J</t>
  </si>
  <si>
    <t>Nina Wavik Sr</t>
  </si>
  <si>
    <t>Dani</t>
  </si>
  <si>
    <t>Kathryn M</t>
  </si>
  <si>
    <t>Trent A</t>
  </si>
  <si>
    <t>Jennifer E</t>
  </si>
  <si>
    <t>Pat</t>
  </si>
  <si>
    <t>Rebecca M</t>
  </si>
  <si>
    <t>Ruth</t>
  </si>
  <si>
    <t>Gregory S</t>
  </si>
  <si>
    <t>Alexandra S</t>
  </si>
  <si>
    <t>Hillary</t>
  </si>
  <si>
    <t>Amy K</t>
  </si>
  <si>
    <t>Maaikel</t>
  </si>
  <si>
    <t>Christopher S</t>
  </si>
  <si>
    <t>Lyndsy</t>
  </si>
  <si>
    <t>Anna</t>
  </si>
  <si>
    <t>Eric S</t>
  </si>
  <si>
    <t>Sonja</t>
  </si>
  <si>
    <t>Martha L</t>
  </si>
  <si>
    <t>Cliff</t>
  </si>
  <si>
    <t>Blue</t>
  </si>
  <si>
    <t>Jeffrey M</t>
  </si>
  <si>
    <t>Mohd Syahidan</t>
  </si>
  <si>
    <t>Christi A</t>
  </si>
  <si>
    <t>Sandra K</t>
  </si>
  <si>
    <t>Jerome</t>
  </si>
  <si>
    <t>Julia R</t>
  </si>
  <si>
    <t>Sean Henry</t>
  </si>
  <si>
    <t>Abby L</t>
  </si>
  <si>
    <t>Ali</t>
  </si>
  <si>
    <t>Pierre</t>
  </si>
  <si>
    <t>Alvaro Sr</t>
  </si>
  <si>
    <t>Mark P</t>
  </si>
  <si>
    <t>Mario Jr</t>
  </si>
  <si>
    <t>Lusapho</t>
  </si>
  <si>
    <t>Alan F</t>
  </si>
  <si>
    <t>Jacob J</t>
  </si>
  <si>
    <t>Jose Tomas</t>
  </si>
  <si>
    <t>Mary Evan</t>
  </si>
  <si>
    <t>Justin K</t>
  </si>
  <si>
    <t>Roman</t>
  </si>
  <si>
    <t>Evelyn L</t>
  </si>
  <si>
    <t>Flannery</t>
  </si>
  <si>
    <t>John T</t>
  </si>
  <si>
    <t>Candice M</t>
  </si>
  <si>
    <t>Theodore A</t>
  </si>
  <si>
    <t>Lindy</t>
  </si>
  <si>
    <t>Holly</t>
  </si>
  <si>
    <t>Meghan K</t>
  </si>
  <si>
    <t>Fred</t>
  </si>
  <si>
    <t>Sebastian</t>
  </si>
  <si>
    <t>Susan E</t>
  </si>
  <si>
    <t>Katy</t>
  </si>
  <si>
    <t>Juan D</t>
  </si>
  <si>
    <t>Evan P</t>
  </si>
  <si>
    <t>Aaron K</t>
  </si>
  <si>
    <t>Month</t>
  </si>
  <si>
    <t>Year</t>
  </si>
  <si>
    <t xml:space="preserve">Cancer History </t>
  </si>
  <si>
    <t>Tire - 1</t>
  </si>
  <si>
    <t>Tire - 2</t>
  </si>
  <si>
    <t>Tire - 3</t>
  </si>
  <si>
    <t>Mrs</t>
  </si>
  <si>
    <t>% of Transplants</t>
  </si>
  <si>
    <t>Sl.No</t>
  </si>
  <si>
    <t>ANSWERS</t>
  </si>
  <si>
    <t>DESCRIPTION</t>
  </si>
  <si>
    <t>TITLE</t>
  </si>
  <si>
    <t>FIRST NAME</t>
  </si>
  <si>
    <t>LAST NAME</t>
  </si>
  <si>
    <t>Median</t>
  </si>
  <si>
    <t>SUMMARY STATISTICS</t>
  </si>
  <si>
    <t>Charges of Tier 1</t>
  </si>
  <si>
    <t>Charges of Tier 2</t>
  </si>
  <si>
    <t>Charges of Tier 3</t>
  </si>
  <si>
    <t>Avg. charge more than 2children</t>
  </si>
  <si>
    <t>Avg. No of children less than 40yr old</t>
  </si>
  <si>
    <t>Average Charges For above 50 Yr Customers</t>
  </si>
  <si>
    <t>Average Year</t>
  </si>
  <si>
    <t>Stdev.S</t>
  </si>
  <si>
    <t>CUSTOMER DETAILS</t>
  </si>
  <si>
    <t>MEDICAL EXAMINATIONS</t>
  </si>
  <si>
    <t>HOSPITILISATION DETAILS</t>
  </si>
  <si>
    <t>Average Charges for more than 2 Children Customers</t>
  </si>
  <si>
    <t>Average No.Of Childern below 40Yr Old</t>
  </si>
  <si>
    <t>Smoker Customers Avg. HBA1C</t>
  </si>
  <si>
    <t>Average of BMI</t>
  </si>
  <si>
    <t>Hawks,  Ms.  Kelly</t>
  </si>
  <si>
    <t>Ms.</t>
  </si>
  <si>
    <t>Mr.</t>
  </si>
  <si>
    <t>DASH BOARD</t>
  </si>
  <si>
    <t>CANCER HISTORY FOR SMOKERS VS NON SMOKERS</t>
  </si>
  <si>
    <t>HISTORY OF TRANSPLANTS VS AVG.HBA1C &amp; NO.OF MAJOR SURGERIES</t>
  </si>
  <si>
    <t>HEALTHCARE CHARGES VS WEIGHT &amp; DIABETES STATUS</t>
  </si>
  <si>
    <t xml:space="preserve"> AVG.CHARGES VS HOSPITAL TIER &amp; STATES </t>
  </si>
  <si>
    <t xml:space="preserve"> CORRELATION BETWEEN AGE VS AVG.BMI &amp; HBA1C</t>
  </si>
  <si>
    <t xml:space="preserve"> RELATIONSHIP BETWEEN AGE &amp; CHARGES</t>
  </si>
  <si>
    <t>SHEET 1</t>
  </si>
  <si>
    <t>SHEET 2</t>
  </si>
  <si>
    <t>SHEET 3</t>
  </si>
  <si>
    <t>SHEET 4</t>
  </si>
  <si>
    <t>SHEET 5</t>
  </si>
  <si>
    <t>SHEET 6</t>
  </si>
  <si>
    <t>DATA ANALYSIS</t>
  </si>
  <si>
    <t>SL.NO</t>
  </si>
  <si>
    <t>SHEET NO</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</si>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</sst>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m\,\ yyyy"/>
    <numFmt numFmtId="165" formatCode="[$-14009]dd/mm/yyyy;@"/>
    <numFmt numFmtId="166" formatCode="[$$-C09]#,##0.00"/>
    <numFmt numFmtId="167" formatCode="0.0%"/>
    <numFmt numFmtId="168" formatCode="[$$-45C]#,##0.00"/>
    <numFmt numFmtId="169" formatCode="[$$-45C]#,##0"/>
    <numFmt numFmtId="170" formatCode="[$$-C09]#,##0"/>
  </numFmts>
  <fonts count="14"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1"/>
      <color theme="1"/>
      <name val="Calibri"/>
      <family val="2"/>
      <scheme val="minor"/>
    </font>
    <font>
      <b/>
      <sz val="11"/>
      <color theme="1"/>
      <name val="Calibri"/>
      <family val="2"/>
      <scheme val="minor"/>
    </font>
    <font>
      <b/>
      <sz val="14"/>
      <color theme="0"/>
      <name val="Calibri"/>
      <family val="2"/>
      <scheme val="minor"/>
    </font>
    <font>
      <b/>
      <sz val="12"/>
      <name val="Calibri"/>
      <family val="2"/>
      <scheme val="minor"/>
    </font>
    <font>
      <sz val="11"/>
      <name val="Calibri"/>
      <family val="2"/>
      <scheme val="minor"/>
    </font>
    <font>
      <b/>
      <sz val="11"/>
      <name val="Calibri"/>
      <family val="2"/>
      <scheme val="minor"/>
    </font>
    <font>
      <sz val="12"/>
      <name val="Calibri"/>
      <family val="2"/>
      <scheme val="minor"/>
    </font>
    <font>
      <sz val="8"/>
      <name val="Calibri"/>
      <family val="2"/>
      <scheme val="minor"/>
    </font>
    <font>
      <b/>
      <sz val="12"/>
      <color theme="1"/>
      <name val="Calibri"/>
      <family val="2"/>
      <scheme val="minor"/>
    </font>
  </fonts>
  <fills count="12">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8" tint="0.39997558519241921"/>
        <bgColor indexed="64"/>
      </patternFill>
    </fill>
    <fill>
      <patternFill patternType="solid">
        <fgColor rgb="FF3EB3CA"/>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75E0E5"/>
        <bgColor indexed="64"/>
      </patternFill>
    </fill>
    <fill>
      <patternFill patternType="solid">
        <fgColor theme="4" tint="0.39997558519241921"/>
        <bgColor indexed="64"/>
      </patternFill>
    </fill>
  </fills>
  <borders count="3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9" fontId="5" fillId="0" borderId="0" applyFont="0" applyFill="0" applyBorder="0" applyAlignment="0" applyProtection="0"/>
  </cellStyleXfs>
  <cellXfs count="170">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166" fontId="0" fillId="0" borderId="0" xfId="0" applyNumberFormat="1"/>
    <xf numFmtId="9" fontId="0" fillId="0" borderId="0" xfId="2" applyFont="1"/>
    <xf numFmtId="0" fontId="1" fillId="0" borderId="0" xfId="0" applyFont="1" applyAlignment="1">
      <alignment horizontal="center" vertical="center"/>
    </xf>
    <xf numFmtId="0" fontId="6" fillId="0" borderId="0" xfId="0" applyFont="1"/>
    <xf numFmtId="0" fontId="0" fillId="0" borderId="0" xfId="0" applyAlignment="1">
      <alignment wrapText="1"/>
    </xf>
    <xf numFmtId="0" fontId="0" fillId="0" borderId="2" xfId="0" applyBorder="1" applyAlignment="1">
      <alignment horizontal="center" vertical="center"/>
    </xf>
    <xf numFmtId="165" fontId="0" fillId="0" borderId="2" xfId="0" applyNumberFormat="1" applyBorder="1" applyAlignment="1">
      <alignment horizontal="center" vertical="center"/>
    </xf>
    <xf numFmtId="14" fontId="0" fillId="0" borderId="2" xfId="0" applyNumberFormat="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wrapText="1"/>
    </xf>
    <xf numFmtId="168" fontId="0" fillId="0" borderId="2" xfId="0" applyNumberFormat="1" applyBorder="1" applyAlignment="1">
      <alignment horizontal="center" vertical="center"/>
    </xf>
    <xf numFmtId="0" fontId="3" fillId="2" borderId="2" xfId="0" applyFont="1" applyFill="1" applyBorder="1" applyAlignment="1">
      <alignment horizontal="center" vertical="center" wrapText="1"/>
    </xf>
    <xf numFmtId="166" fontId="0" fillId="0" borderId="0" xfId="0" applyNumberFormat="1" applyAlignment="1">
      <alignment horizontal="center" vertical="center"/>
    </xf>
    <xf numFmtId="166" fontId="2" fillId="0" borderId="0" xfId="0" applyNumberFormat="1" applyFont="1" applyAlignment="1">
      <alignment horizontal="center" vertical="center"/>
    </xf>
    <xf numFmtId="0" fontId="6" fillId="0" borderId="3" xfId="0" applyFont="1" applyBorder="1" applyAlignment="1">
      <alignment horizontal="center" vertical="center"/>
    </xf>
    <xf numFmtId="0" fontId="6" fillId="0" borderId="5"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166" fontId="0" fillId="0" borderId="0" xfId="0" applyNumberFormat="1" applyAlignment="1">
      <alignment wrapText="1"/>
    </xf>
    <xf numFmtId="0" fontId="6" fillId="0" borderId="14" xfId="0" applyFont="1" applyBorder="1" applyAlignment="1">
      <alignment horizontal="center" vertical="center"/>
    </xf>
    <xf numFmtId="0" fontId="6" fillId="8" borderId="16" xfId="0" applyFont="1" applyFill="1" applyBorder="1" applyAlignment="1">
      <alignment horizontal="center" vertical="center"/>
    </xf>
    <xf numFmtId="0" fontId="0" fillId="0" borderId="9" xfId="0" applyBorder="1" applyAlignment="1">
      <alignment horizontal="center" vertical="center"/>
    </xf>
    <xf numFmtId="166" fontId="6" fillId="8" borderId="14" xfId="0" applyNumberFormat="1" applyFont="1" applyFill="1" applyBorder="1" applyAlignment="1">
      <alignment horizontal="center" vertical="center" wrapText="1"/>
    </xf>
    <xf numFmtId="0" fontId="6" fillId="9" borderId="7" xfId="0" applyFont="1" applyFill="1" applyBorder="1" applyAlignment="1">
      <alignment horizontal="center" vertical="center"/>
    </xf>
    <xf numFmtId="167" fontId="6" fillId="9" borderId="7" xfId="2" applyNumberFormat="1" applyFont="1" applyFill="1" applyBorder="1" applyAlignment="1">
      <alignment horizontal="center" vertical="center"/>
    </xf>
    <xf numFmtId="0" fontId="9" fillId="0" borderId="2" xfId="0" applyFont="1" applyBorder="1" applyAlignment="1">
      <alignment horizontal="center" vertical="center"/>
    </xf>
    <xf numFmtId="9" fontId="3" fillId="2" borderId="2" xfId="2" applyFont="1" applyFill="1" applyBorder="1" applyAlignment="1">
      <alignment horizontal="center" vertical="center" wrapText="1"/>
    </xf>
    <xf numFmtId="0" fontId="0" fillId="0" borderId="2" xfId="0" applyBorder="1"/>
    <xf numFmtId="9" fontId="0" fillId="0" borderId="2" xfId="2" applyFont="1" applyBorder="1"/>
    <xf numFmtId="0" fontId="0" fillId="0" borderId="7" xfId="0" applyBorder="1" applyAlignment="1">
      <alignment horizontal="center" vertical="center"/>
    </xf>
    <xf numFmtId="9" fontId="0" fillId="0" borderId="0" xfId="2" applyFont="1" applyBorder="1"/>
    <xf numFmtId="0" fontId="9" fillId="7" borderId="9" xfId="0" applyFont="1" applyFill="1" applyBorder="1" applyAlignment="1">
      <alignment horizontal="center" vertical="center"/>
    </xf>
    <xf numFmtId="0" fontId="9" fillId="7" borderId="2" xfId="0" applyFont="1" applyFill="1" applyBorder="1" applyAlignment="1">
      <alignment horizontal="center" vertical="center"/>
    </xf>
    <xf numFmtId="0" fontId="0" fillId="0" borderId="6" xfId="0" applyBorder="1"/>
    <xf numFmtId="0" fontId="0" fillId="0" borderId="8" xfId="0" applyBorder="1"/>
    <xf numFmtId="0" fontId="0" fillId="0" borderId="10" xfId="0"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1" fillId="0" borderId="7" xfId="1" applyBorder="1" applyAlignment="1">
      <alignment horizontal="center" vertical="center"/>
    </xf>
    <xf numFmtId="0" fontId="1" fillId="0" borderId="10" xfId="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165" fontId="2" fillId="3" borderId="4"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166" fontId="0" fillId="0" borderId="7" xfId="0" applyNumberFormat="1" applyBorder="1" applyAlignment="1">
      <alignment horizontal="center" vertical="center"/>
    </xf>
    <xf numFmtId="165" fontId="0" fillId="0" borderId="9" xfId="0" applyNumberFormat="1" applyBorder="1" applyAlignment="1">
      <alignment horizontal="center" vertical="center"/>
    </xf>
    <xf numFmtId="166" fontId="0" fillId="0" borderId="10" xfId="0" applyNumberFormat="1" applyBorder="1" applyAlignment="1">
      <alignment horizontal="center" vertical="center"/>
    </xf>
    <xf numFmtId="0" fontId="7" fillId="6" borderId="3" xfId="0" applyFont="1" applyFill="1" applyBorder="1" applyAlignment="1">
      <alignment horizontal="center" vertical="center" wrapText="1"/>
    </xf>
    <xf numFmtId="0" fontId="7" fillId="6" borderId="4" xfId="0" applyFont="1" applyFill="1" applyBorder="1" applyAlignment="1">
      <alignment horizontal="center" vertical="center" wrapText="1"/>
    </xf>
    <xf numFmtId="164" fontId="7" fillId="6" borderId="4" xfId="0" applyNumberFormat="1" applyFont="1" applyFill="1" applyBorder="1" applyAlignment="1">
      <alignment horizontal="center" vertical="center" wrapText="1"/>
    </xf>
    <xf numFmtId="0" fontId="7" fillId="6" borderId="5" xfId="0" applyFont="1" applyFill="1" applyBorder="1" applyAlignment="1">
      <alignment horizontal="center" vertical="center" wrapText="1"/>
    </xf>
    <xf numFmtId="168" fontId="0" fillId="0" borderId="9" xfId="0" applyNumberFormat="1" applyBorder="1" applyAlignment="1">
      <alignment horizontal="center" vertical="center"/>
    </xf>
    <xf numFmtId="0" fontId="0" fillId="0" borderId="22" xfId="0" applyBorder="1" applyAlignment="1">
      <alignment horizontal="center" vertical="center"/>
    </xf>
    <xf numFmtId="1" fontId="0" fillId="0" borderId="2" xfId="0" applyNumberFormat="1" applyBorder="1" applyAlignment="1">
      <alignment horizontal="center" vertical="center" wrapText="1"/>
    </xf>
    <xf numFmtId="0" fontId="9" fillId="7" borderId="1" xfId="0" applyFont="1" applyFill="1" applyBorder="1" applyAlignment="1">
      <alignment horizontal="center" vertical="center"/>
    </xf>
    <xf numFmtId="0" fontId="10" fillId="7" borderId="7" xfId="0" applyFont="1" applyFill="1" applyBorder="1" applyAlignment="1">
      <alignment horizontal="center" vertical="center"/>
    </xf>
    <xf numFmtId="0" fontId="10" fillId="7" borderId="17" xfId="0" applyFont="1" applyFill="1" applyBorder="1" applyAlignment="1">
      <alignment horizontal="center" vertical="center"/>
    </xf>
    <xf numFmtId="0" fontId="10" fillId="7" borderId="10" xfId="0" applyFont="1" applyFill="1" applyBorder="1" applyAlignment="1">
      <alignment horizontal="center" vertical="center"/>
    </xf>
    <xf numFmtId="10" fontId="10" fillId="7" borderId="7" xfId="0" applyNumberFormat="1" applyFont="1" applyFill="1" applyBorder="1" applyAlignment="1">
      <alignment horizontal="center" vertical="center"/>
    </xf>
    <xf numFmtId="169" fontId="10" fillId="7" borderId="7" xfId="0" applyNumberFormat="1" applyFont="1" applyFill="1" applyBorder="1" applyAlignment="1">
      <alignment horizontal="center" vertical="center"/>
    </xf>
    <xf numFmtId="0" fontId="0" fillId="7" borderId="0" xfId="0" applyFill="1" applyAlignment="1">
      <alignment horizontal="center" vertical="center" wrapText="1"/>
    </xf>
    <xf numFmtId="0" fontId="0" fillId="0" borderId="1" xfId="0" applyBorder="1" applyAlignment="1">
      <alignment horizontal="center" vertical="center"/>
    </xf>
    <xf numFmtId="9" fontId="3" fillId="7" borderId="0" xfId="2" applyFont="1" applyFill="1" applyBorder="1" applyAlignment="1">
      <alignment horizontal="center" vertical="center" wrapText="1"/>
    </xf>
    <xf numFmtId="0" fontId="3" fillId="7" borderId="0" xfId="0" applyFont="1" applyFill="1" applyAlignment="1">
      <alignment horizontal="center" vertical="center" wrapText="1"/>
    </xf>
    <xf numFmtId="0" fontId="0" fillId="0" borderId="22" xfId="0" applyBorder="1"/>
    <xf numFmtId="0" fontId="0" fillId="0" borderId="17" xfId="0" applyBorder="1" applyAlignment="1">
      <alignment horizontal="center" vertical="center"/>
    </xf>
    <xf numFmtId="0" fontId="3" fillId="2" borderId="14" xfId="0" applyFont="1" applyFill="1" applyBorder="1" applyAlignment="1">
      <alignment horizontal="center" vertical="center" wrapText="1"/>
    </xf>
    <xf numFmtId="0" fontId="3" fillId="2" borderId="15" xfId="0" applyFont="1" applyFill="1" applyBorder="1" applyAlignment="1">
      <alignment horizontal="center" vertical="center" wrapText="1"/>
    </xf>
    <xf numFmtId="0" fontId="3" fillId="2" borderId="16" xfId="0" applyFont="1" applyFill="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0" fillId="0" borderId="2" xfId="0" applyBorder="1" applyAlignment="1">
      <alignment horizontal="center" vertical="center" wrapText="1"/>
    </xf>
    <xf numFmtId="169" fontId="6" fillId="8" borderId="7" xfId="0" applyNumberFormat="1" applyFont="1" applyFill="1" applyBorder="1" applyAlignment="1">
      <alignment horizontal="center" vertical="center" wrapText="1"/>
    </xf>
    <xf numFmtId="169" fontId="6" fillId="8" borderId="10" xfId="0" applyNumberFormat="1" applyFont="1" applyFill="1" applyBorder="1" applyAlignment="1">
      <alignment horizontal="center" vertical="center" wrapText="1"/>
    </xf>
    <xf numFmtId="1" fontId="6" fillId="0" borderId="11" xfId="0" applyNumberFormat="1" applyFont="1" applyBorder="1" applyAlignment="1">
      <alignment horizontal="center" vertical="center"/>
    </xf>
    <xf numFmtId="1" fontId="6" fillId="0" borderId="14" xfId="0" applyNumberFormat="1" applyFont="1" applyBorder="1" applyAlignment="1">
      <alignment horizontal="center" vertical="center" wrapText="1"/>
    </xf>
    <xf numFmtId="169" fontId="6" fillId="8" borderId="16" xfId="0" applyNumberFormat="1" applyFont="1" applyFill="1" applyBorder="1" applyAlignment="1">
      <alignment horizontal="center" vertical="center" wrapText="1"/>
    </xf>
    <xf numFmtId="1" fontId="6" fillId="0" borderId="3" xfId="0" applyNumberFormat="1" applyFont="1" applyBorder="1" applyAlignment="1">
      <alignment horizontal="center" vertical="center" wrapText="1"/>
    </xf>
    <xf numFmtId="169" fontId="6" fillId="8" borderId="5" xfId="0" applyNumberFormat="1" applyFont="1" applyFill="1" applyBorder="1" applyAlignment="1">
      <alignment horizontal="center" vertical="center" wrapText="1"/>
    </xf>
    <xf numFmtId="1" fontId="6" fillId="0" borderId="6" xfId="0" applyNumberFormat="1" applyFont="1" applyBorder="1" applyAlignment="1">
      <alignment horizontal="center" vertical="center" wrapText="1"/>
    </xf>
    <xf numFmtId="1" fontId="6" fillId="0" borderId="8" xfId="0" applyNumberFormat="1" applyFont="1" applyBorder="1" applyAlignment="1">
      <alignment horizontal="center" vertical="center" wrapText="1"/>
    </xf>
    <xf numFmtId="0" fontId="6" fillId="0" borderId="11" xfId="0" applyFont="1" applyBorder="1" applyAlignment="1">
      <alignment horizontal="center" vertical="center"/>
    </xf>
    <xf numFmtId="0" fontId="6" fillId="0" borderId="14" xfId="0" applyFont="1" applyBorder="1" applyAlignment="1">
      <alignment horizontal="center" vertical="center" wrapText="1"/>
    </xf>
    <xf numFmtId="1" fontId="6" fillId="0" borderId="31" xfId="0" applyNumberFormat="1" applyFont="1" applyBorder="1" applyAlignment="1">
      <alignment horizontal="center" vertical="center" wrapText="1"/>
    </xf>
    <xf numFmtId="1" fontId="6" fillId="0" borderId="32" xfId="0" applyNumberFormat="1" applyFont="1" applyBorder="1" applyAlignment="1">
      <alignment horizontal="center" vertical="center" wrapText="1"/>
    </xf>
    <xf numFmtId="1" fontId="6" fillId="0" borderId="33" xfId="0" applyNumberFormat="1" applyFont="1" applyBorder="1" applyAlignment="1">
      <alignment horizontal="center" vertical="center" wrapText="1"/>
    </xf>
    <xf numFmtId="170" fontId="6" fillId="8" borderId="5" xfId="0" applyNumberFormat="1" applyFont="1" applyFill="1" applyBorder="1" applyAlignment="1">
      <alignment horizontal="center"/>
    </xf>
    <xf numFmtId="170" fontId="6" fillId="8" borderId="16" xfId="0" applyNumberFormat="1" applyFont="1" applyFill="1" applyBorder="1" applyAlignment="1">
      <alignment horizontal="center" vertical="center" wrapText="1"/>
    </xf>
    <xf numFmtId="0" fontId="8" fillId="5" borderId="3" xfId="0" applyFont="1" applyFill="1" applyBorder="1" applyAlignment="1">
      <alignment horizontal="center" vertical="center"/>
    </xf>
    <xf numFmtId="0" fontId="8" fillId="5" borderId="5" xfId="0" applyFont="1" applyFill="1" applyBorder="1" applyAlignment="1">
      <alignment horizontal="center" vertical="center"/>
    </xf>
    <xf numFmtId="0" fontId="11" fillId="0" borderId="6" xfId="0" applyFont="1" applyBorder="1" applyAlignment="1">
      <alignment horizontal="center" vertical="center"/>
    </xf>
    <xf numFmtId="0" fontId="11" fillId="0" borderId="7" xfId="0" applyFont="1" applyBorder="1" applyAlignment="1">
      <alignment horizontal="center" vertical="center"/>
    </xf>
    <xf numFmtId="0" fontId="8" fillId="5" borderId="8" xfId="0" applyFont="1" applyFill="1" applyBorder="1" applyAlignment="1">
      <alignment horizontal="center" vertical="center"/>
    </xf>
    <xf numFmtId="0" fontId="8" fillId="5" borderId="10" xfId="0" applyFont="1" applyFill="1" applyBorder="1" applyAlignment="1">
      <alignment horizontal="center" vertical="center"/>
    </xf>
    <xf numFmtId="0" fontId="10" fillId="0" borderId="3" xfId="0" pivotButton="1" applyFont="1" applyBorder="1" applyAlignment="1">
      <alignment horizontal="center"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9" fillId="0" borderId="3" xfId="0" pivotButton="1" applyFont="1" applyBorder="1" applyAlignment="1">
      <alignment horizontal="center" vertical="center"/>
    </xf>
    <xf numFmtId="0" fontId="9" fillId="0" borderId="4" xfId="0" pivotButton="1" applyFont="1" applyBorder="1" applyAlignment="1">
      <alignment horizontal="center" vertical="center" wrapText="1"/>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6" xfId="0" pivotButton="1" applyFont="1" applyBorder="1" applyAlignment="1">
      <alignment horizontal="center" vertical="center"/>
    </xf>
    <xf numFmtId="0" fontId="9" fillId="0" borderId="7" xfId="0" applyFont="1" applyBorder="1" applyAlignment="1">
      <alignment horizontal="center" vertical="center"/>
    </xf>
    <xf numFmtId="168" fontId="6" fillId="0" borderId="7" xfId="0" applyNumberFormat="1" applyFont="1" applyBorder="1" applyAlignment="1">
      <alignment horizontal="center" vertical="center"/>
    </xf>
    <xf numFmtId="168" fontId="0" fillId="11" borderId="10" xfId="0" applyNumberFormat="1" applyFill="1" applyBorder="1" applyAlignment="1">
      <alignment horizontal="center" vertical="center"/>
    </xf>
    <xf numFmtId="0" fontId="8" fillId="0" borderId="3" xfId="0" pivotButton="1" applyFont="1" applyBorder="1" applyAlignment="1">
      <alignment horizontal="center" vertical="center"/>
    </xf>
    <xf numFmtId="0" fontId="8" fillId="0" borderId="5" xfId="0" applyFont="1" applyBorder="1" applyAlignment="1">
      <alignment horizontal="center" vertical="center"/>
    </xf>
    <xf numFmtId="169" fontId="0" fillId="0" borderId="7" xfId="0" applyNumberFormat="1" applyBorder="1" applyAlignment="1">
      <alignment horizontal="center" vertical="center"/>
    </xf>
    <xf numFmtId="169" fontId="6" fillId="0" borderId="10" xfId="0" applyNumberFormat="1" applyFont="1" applyBorder="1" applyAlignment="1">
      <alignment horizontal="center" vertical="center"/>
    </xf>
    <xf numFmtId="0" fontId="10" fillId="0" borderId="3" xfId="0" pivotButton="1"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168" fontId="0" fillId="0" borderId="7" xfId="0" applyNumberFormat="1" applyBorder="1" applyAlignment="1">
      <alignment horizontal="center" vertical="center"/>
    </xf>
    <xf numFmtId="168" fontId="0" fillId="0" borderId="10" xfId="0" applyNumberFormat="1" applyBorder="1" applyAlignment="1">
      <alignment horizontal="center" vertical="center"/>
    </xf>
    <xf numFmtId="0" fontId="6" fillId="9" borderId="27" xfId="0" applyFont="1" applyFill="1" applyBorder="1" applyAlignment="1">
      <alignment horizontal="center" vertical="center"/>
    </xf>
    <xf numFmtId="0" fontId="6" fillId="9" borderId="17" xfId="0" applyFont="1" applyFill="1" applyBorder="1" applyAlignment="1">
      <alignment horizontal="center" vertical="center"/>
    </xf>
    <xf numFmtId="0" fontId="6" fillId="9" borderId="24" xfId="0" applyFont="1" applyFill="1" applyBorder="1" applyAlignment="1">
      <alignment horizontal="center" vertical="center"/>
    </xf>
    <xf numFmtId="2" fontId="6" fillId="9" borderId="24" xfId="0" applyNumberFormat="1" applyFont="1" applyFill="1" applyBorder="1" applyAlignment="1">
      <alignment horizontal="center" vertical="center"/>
    </xf>
    <xf numFmtId="2" fontId="6" fillId="9" borderId="20" xfId="0" applyNumberFormat="1" applyFont="1" applyFill="1" applyBorder="1" applyAlignment="1">
      <alignment horizontal="center" vertical="center"/>
    </xf>
    <xf numFmtId="0" fontId="0" fillId="0" borderId="23" xfId="0" applyBorder="1" applyAlignment="1">
      <alignment horizontal="center" vertical="center"/>
    </xf>
    <xf numFmtId="0" fontId="0" fillId="0" borderId="19" xfId="0" applyBorder="1" applyAlignment="1">
      <alignment horizontal="center" vertical="center"/>
    </xf>
    <xf numFmtId="0" fontId="0" fillId="0" borderId="26" xfId="0" applyBorder="1" applyAlignment="1">
      <alignment horizontal="center" vertical="center"/>
    </xf>
    <xf numFmtId="0" fontId="0" fillId="0" borderId="1"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0" fillId="0" borderId="25" xfId="0" applyBorder="1" applyAlignment="1">
      <alignment horizontal="center" vertical="center"/>
    </xf>
    <xf numFmtId="0" fontId="6" fillId="0" borderId="12" xfId="0" applyFont="1" applyBorder="1" applyAlignment="1">
      <alignment horizontal="center" vertical="center"/>
    </xf>
    <xf numFmtId="1" fontId="6" fillId="0" borderId="34" xfId="0" applyNumberFormat="1" applyFont="1" applyBorder="1" applyAlignment="1">
      <alignment horizontal="center" vertical="center"/>
    </xf>
    <xf numFmtId="1" fontId="6" fillId="0" borderId="35" xfId="0" applyNumberFormat="1" applyFont="1" applyBorder="1" applyAlignment="1">
      <alignment horizontal="center" vertical="center"/>
    </xf>
    <xf numFmtId="1" fontId="6" fillId="0" borderId="36" xfId="0" applyNumberFormat="1" applyFont="1" applyBorder="1" applyAlignment="1">
      <alignment horizontal="center" vertical="center"/>
    </xf>
    <xf numFmtId="1" fontId="6" fillId="0" borderId="28" xfId="0" applyNumberFormat="1" applyFont="1" applyBorder="1" applyAlignment="1">
      <alignment horizontal="center" vertical="center"/>
    </xf>
    <xf numFmtId="1" fontId="6" fillId="0" borderId="29" xfId="0" applyNumberFormat="1" applyFont="1" applyBorder="1" applyAlignment="1">
      <alignment horizontal="center" vertical="center"/>
    </xf>
    <xf numFmtId="1" fontId="6" fillId="0" borderId="30" xfId="0" applyNumberFormat="1" applyFont="1" applyBorder="1" applyAlignment="1">
      <alignment horizontal="center" vertical="center"/>
    </xf>
    <xf numFmtId="1" fontId="6" fillId="0" borderId="12" xfId="0" applyNumberFormat="1" applyFont="1" applyBorder="1" applyAlignment="1">
      <alignment horizontal="center" vertical="center"/>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6" fillId="10" borderId="13"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Font="1" applyFill="1" applyBorder="1" applyAlignment="1">
      <alignment horizontal="center" vertical="center"/>
    </xf>
    <xf numFmtId="0" fontId="10" fillId="7" borderId="2" xfId="0" applyFont="1" applyFill="1" applyBorder="1" applyAlignment="1">
      <alignment horizontal="center" vertical="center"/>
    </xf>
    <xf numFmtId="0" fontId="10" fillId="7" borderId="7" xfId="0" applyFont="1" applyFill="1"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165" fontId="2" fillId="8" borderId="11" xfId="0" applyNumberFormat="1" applyFont="1" applyFill="1" applyBorder="1" applyAlignment="1">
      <alignment horizontal="center" vertical="center"/>
    </xf>
    <xf numFmtId="165" fontId="2" fillId="8" borderId="12" xfId="0" applyNumberFormat="1" applyFont="1" applyFill="1" applyBorder="1" applyAlignment="1">
      <alignment horizontal="center" vertical="center"/>
    </xf>
    <xf numFmtId="165" fontId="2" fillId="8" borderId="13" xfId="0" applyNumberFormat="1" applyFont="1" applyFill="1" applyBorder="1" applyAlignment="1">
      <alignment horizontal="center" vertical="center"/>
    </xf>
    <xf numFmtId="0" fontId="0" fillId="0" borderId="0" xfId="0" applyAlignment="1"/>
    <xf numFmtId="0" fontId="13" fillId="9" borderId="3" xfId="0" applyFont="1" applyFill="1" applyBorder="1" applyAlignment="1">
      <alignment horizontal="center" vertical="center"/>
    </xf>
    <xf numFmtId="0" fontId="13" fillId="9" borderId="4" xfId="0" applyFont="1" applyFill="1" applyBorder="1" applyAlignment="1">
      <alignment horizontal="center" vertical="center"/>
    </xf>
    <xf numFmtId="0" fontId="13" fillId="9" borderId="5" xfId="0" applyFont="1" applyFill="1" applyBorder="1" applyAlignment="1">
      <alignment horizontal="center" vertical="center"/>
    </xf>
    <xf numFmtId="0" fontId="0" fillId="9" borderId="6" xfId="0" applyFill="1" applyBorder="1" applyAlignment="1">
      <alignment horizontal="center" vertical="center"/>
    </xf>
    <xf numFmtId="0" fontId="0" fillId="9" borderId="2" xfId="0" applyFill="1" applyBorder="1" applyAlignment="1">
      <alignment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vertical="center"/>
    </xf>
    <xf numFmtId="0" fontId="0" fillId="9" borderId="10" xfId="0" applyFill="1" applyBorder="1" applyAlignment="1">
      <alignment horizontal="center" vertical="center"/>
    </xf>
  </cellXfs>
  <cellStyles count="3">
    <cellStyle name="Normal" xfId="0" builtinId="0"/>
    <cellStyle name="Normal 2" xfId="1" xr:uid="{00000000-0005-0000-0000-000001000000}"/>
    <cellStyle name="Percent" xfId="2" builtinId="5"/>
  </cellStyles>
  <dxfs count="2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1"/>
    </dxf>
    <dxf>
      <alignment wrapText="1"/>
    </dxf>
    <dxf>
      <numFmt numFmtId="168" formatCode="[$$-45C]#,##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b/>
      </font>
    </dxf>
    <dxf>
      <font>
        <b/>
      </font>
    </dxf>
    <dxf>
      <font>
        <b val="0"/>
      </font>
    </dxf>
    <dxf>
      <font>
        <b val="0"/>
      </font>
    </dxf>
    <dxf>
      <font>
        <b val="0"/>
      </font>
    </dxf>
    <dxf>
      <font>
        <b val="0"/>
      </font>
    </dxf>
    <dxf>
      <font>
        <b val="0"/>
      </font>
    </dxf>
    <dxf>
      <numFmt numFmtId="169" formatCode="[$$-45C]#,##0"/>
    </dxf>
    <dxf>
      <font>
        <sz val="11"/>
      </font>
    </dxf>
    <dxf>
      <font>
        <sz val="11"/>
      </font>
    </dxf>
    <dxf>
      <font>
        <sz val="11"/>
      </font>
    </dxf>
    <dxf>
      <font>
        <sz val="11"/>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39997558519241921"/>
        </patternFill>
      </fill>
    </dxf>
    <dxf>
      <font>
        <strike val="0"/>
      </font>
    </dxf>
    <dxf>
      <font>
        <strike val="0"/>
      </font>
    </dxf>
    <dxf>
      <fill>
        <patternFill patternType="solid">
          <bgColor rgb="FF75E0E5"/>
        </patternFill>
      </fill>
    </dxf>
    <dxf>
      <font>
        <b/>
      </font>
    </dxf>
    <dxf>
      <alignment wrapText="1"/>
    </dxf>
    <dxf>
      <numFmt numFmtId="168" formatCode="[$$-45C]#,##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font>
        <color auto="1"/>
      </font>
    </dxf>
    <dxf>
      <font>
        <color auto="1"/>
      </font>
    </dxf>
    <dxf>
      <font>
        <b/>
      </font>
    </dxf>
    <dxf>
      <font>
        <b/>
      </font>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auto="1"/>
      </font>
    </dxf>
    <dxf>
      <font>
        <color auto="1"/>
      </font>
    </dxf>
    <dxf>
      <font>
        <color auto="1"/>
      </font>
    </dxf>
    <dxf>
      <font>
        <b/>
      </font>
    </dxf>
    <dxf>
      <font>
        <b/>
      </font>
    </dxf>
    <dxf>
      <font>
        <color auto="1"/>
      </font>
    </dxf>
    <dxf>
      <font>
        <color auto="1"/>
      </font>
    </dxf>
    <dxf>
      <font>
        <b/>
      </font>
    </dxf>
    <dxf>
      <font>
        <b/>
      </font>
    </dxf>
    <dxf>
      <font>
        <sz val="12"/>
      </font>
    </dxf>
    <dxf>
      <font>
        <sz val="12"/>
      </font>
    </dxf>
    <dxf>
      <font>
        <sz val="12"/>
      </font>
    </dxf>
    <dxf>
      <font>
        <sz val="12"/>
      </font>
    </dxf>
    <dxf>
      <font>
        <sz val="12"/>
      </font>
    </dxf>
    <dxf>
      <font>
        <sz val="12"/>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8" tint="0.39997558519241921"/>
        </patternFill>
      </fill>
    </dxf>
    <dxf>
      <fill>
        <patternFill patternType="solid">
          <fgColor indexed="64"/>
          <bgColor theme="8" tint="0.39997558519241921"/>
        </patternFill>
      </fill>
      <alignment horizontal="general" vertical="bottom" textRotation="0" wrapText="0" indent="0" justifyLastLine="0" shrinkToFit="0" readingOrder="0"/>
    </dxf>
    <dxf>
      <fill>
        <patternFill patternType="solid">
          <fgColor indexed="64"/>
          <bgColor theme="8" tint="0.39997558519241921"/>
        </patternFill>
      </fill>
    </dxf>
    <dxf>
      <fill>
        <patternFill patternType="solid">
          <bgColor theme="8" tint="0.39997558519241921"/>
        </patternFill>
      </fill>
    </dxf>
  </dxfs>
  <tableStyles count="0" defaultTableStyle="TableStyleMedium2" defaultPivotStyle="PivotStyleLight16"/>
  <colors>
    <mruColors>
      <color rgb="FFF22AF7"/>
      <color rgb="FF2E29FF"/>
      <color rgb="FF3EB3CA"/>
      <color rgb="FFBDFAFF"/>
      <color rgb="FFE33629"/>
      <color rgb="FFEBA915"/>
      <color rgb="FF75E0E5"/>
      <color rgb="FFFF99CC"/>
      <color rgb="FFA3F7F3"/>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[healthcare project org.xlsx]Sheet 1!PivotTable4</c:name>
    <c:fmtId val="51"/>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Cancer History for Smokers vs Non Smokers</a:t>
            </a:r>
          </a:p>
        </c:rich>
      </c:tx>
      <c:layout>
        <c:manualLayout>
          <c:xMode val="edge"/>
          <c:yMode val="edge"/>
          <c:x val="0.12076797352028122"/>
          <c:y val="2.359993329563086E-2"/>
        </c:manualLayout>
      </c:layout>
      <c:overlay val="0"/>
      <c:spPr>
        <a:noFill/>
        <a:ln w="19050">
          <a:solidFill>
            <a:schemeClr val="bg1"/>
          </a:solidFill>
          <a:prstDash val="solid"/>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35000">
                <a:schemeClr val="accent1">
                  <a:lumMod val="0"/>
                  <a:lumOff val="100000"/>
                </a:schemeClr>
              </a:gs>
              <a:gs pos="100000">
                <a:schemeClr val="accent1">
                  <a:lumMod val="10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2"/>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3"/>
        <c:spPr>
          <a:gradFill flip="none" rotWithShape="1">
            <a:gsLst>
              <a:gs pos="76000">
                <a:srgbClr val="FFC000"/>
              </a:gs>
              <a:gs pos="100000">
                <a:schemeClr val="accent1">
                  <a:lumMod val="95000"/>
                  <a:lumOff val="5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4"/>
        <c:spPr>
          <a:gradFill rotWithShape="1">
            <a:gsLst>
              <a:gs pos="35000">
                <a:schemeClr val="accent1">
                  <a:lumMod val="0"/>
                  <a:lumOff val="100000"/>
                </a:schemeClr>
              </a:gs>
              <a:gs pos="100000">
                <a:schemeClr val="accent1">
                  <a:lumMod val="10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6"/>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7"/>
        <c:spPr>
          <a:gradFill flip="none" rotWithShape="1">
            <a:gsLst>
              <a:gs pos="76000">
                <a:srgbClr val="FFC000"/>
              </a:gs>
              <a:gs pos="100000">
                <a:schemeClr val="accent1">
                  <a:lumMod val="95000"/>
                  <a:lumOff val="5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8"/>
        <c:spPr>
          <a:gradFill rotWithShape="1">
            <a:gsLst>
              <a:gs pos="35000">
                <a:schemeClr val="accent1">
                  <a:lumMod val="0"/>
                  <a:lumOff val="100000"/>
                </a:schemeClr>
              </a:gs>
              <a:gs pos="100000">
                <a:schemeClr val="accent1">
                  <a:lumMod val="10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0"/>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1"/>
        <c:spPr>
          <a:gradFill flip="none" rotWithShape="1">
            <a:gsLst>
              <a:gs pos="76000">
                <a:srgbClr val="FFC000"/>
              </a:gs>
              <a:gs pos="100000">
                <a:schemeClr val="accent1">
                  <a:lumMod val="95000"/>
                  <a:lumOff val="5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3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59003931562496"/>
          <c:y val="0.26220011236614593"/>
          <c:w val="0.66100188734269849"/>
          <c:h val="0.7215430608098401"/>
        </c:manualLayout>
      </c:layout>
      <c:pie3DChart>
        <c:varyColors val="1"/>
        <c:ser>
          <c:idx val="0"/>
          <c:order val="0"/>
          <c:tx>
            <c:strRef>
              <c:f>'Sheet 1'!$B$2</c:f>
              <c:strCache>
                <c:ptCount val="1"/>
                <c:pt idx="0">
                  <c:v>Total</c:v>
                </c:pt>
              </c:strCache>
            </c:strRef>
          </c:tx>
          <c:spPr>
            <a:gradFill>
              <a:gsLst>
                <a:gs pos="35000">
                  <a:schemeClr val="accent1">
                    <a:lumMod val="0"/>
                    <a:lumOff val="100000"/>
                  </a:schemeClr>
                </a:gs>
                <a:gs pos="100000">
                  <a:schemeClr val="accent1">
                    <a:lumMod val="100000"/>
                  </a:schemeClr>
                </a:gs>
              </a:gsLst>
              <a:path path="circle">
                <a:fillToRect l="50000" t="-80000" r="50000" b="180000"/>
              </a:path>
            </a:gradFill>
          </c:spPr>
          <c:dPt>
            <c:idx val="0"/>
            <c:bubble3D val="0"/>
            <c:explosion val="11"/>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0B99-4992-ACDC-B6BBF9F32DD9}"/>
              </c:ext>
            </c:extLst>
          </c:dPt>
          <c:dPt>
            <c:idx val="1"/>
            <c:bubble3D val="0"/>
            <c:explosion val="8"/>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0B99-4992-ACDC-B6BBF9F32DD9}"/>
              </c:ext>
            </c:extLst>
          </c:dPt>
          <c:dPt>
            <c:idx val="2"/>
            <c:bubble3D val="0"/>
            <c:explosion val="29"/>
            <c:spPr>
              <a:gradFill flip="none" rotWithShape="1">
                <a:gsLst>
                  <a:gs pos="76000">
                    <a:srgbClr val="FFC000"/>
                  </a:gs>
                  <a:gs pos="100000">
                    <a:schemeClr val="accent1">
                      <a:lumMod val="95000"/>
                      <a:lumOff val="5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0B99-4992-ACDC-B6BBF9F32DD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 1'!$A$3:$A$6</c:f>
              <c:strCache>
                <c:ptCount val="3"/>
                <c:pt idx="0">
                  <c:v>No</c:v>
                </c:pt>
                <c:pt idx="1">
                  <c:v>Unknown</c:v>
                </c:pt>
                <c:pt idx="2">
                  <c:v>Yes</c:v>
                </c:pt>
              </c:strCache>
            </c:strRef>
          </c:cat>
          <c:val>
            <c:numRef>
              <c:f>'Sheet 1'!$B$3:$B$6</c:f>
              <c:numCache>
                <c:formatCode>General</c:formatCode>
                <c:ptCount val="3"/>
                <c:pt idx="0">
                  <c:v>1845</c:v>
                </c:pt>
                <c:pt idx="1">
                  <c:v>2</c:v>
                </c:pt>
                <c:pt idx="2">
                  <c:v>488</c:v>
                </c:pt>
              </c:numCache>
            </c:numRef>
          </c:val>
          <c:extLst>
            <c:ext xmlns:c16="http://schemas.microsoft.com/office/drawing/2014/chart" uri="{C3380CC4-5D6E-409C-BE32-E72D297353CC}">
              <c16:uniqueId val="{00000006-0B99-4992-ACDC-B6BBF9F32DD9}"/>
            </c:ext>
          </c:extLst>
        </c:ser>
        <c:dLbls>
          <c:dLblPos val="outEnd"/>
          <c:showLegendKey val="0"/>
          <c:showVal val="0"/>
          <c:showCatName val="1"/>
          <c:showSerName val="0"/>
          <c:showPercent val="0"/>
          <c:showBubbleSize val="0"/>
          <c:showLeaderLines val="1"/>
        </c:dLbls>
      </c:pie3DChart>
      <c:spPr>
        <a:noFill/>
        <a:ln>
          <a:noFill/>
        </a:ln>
        <a:effectLst/>
      </c:spPr>
    </c:plotArea>
    <c:legend>
      <c:legendPos val="b"/>
      <c:layout>
        <c:manualLayout>
          <c:xMode val="edge"/>
          <c:yMode val="edge"/>
          <c:x val="0.62960753968253969"/>
          <c:y val="0.90927142857142862"/>
          <c:w val="0.36066567460317467"/>
          <c:h val="8.2665079365079372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2!PivotTable1</c:name>
    <c:fmtId val="6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History</a:t>
            </a:r>
            <a:r>
              <a:rPr lang="en-IN" baseline="0"/>
              <a:t> Of Transplants vs Avg.HBA1C &amp; No.Of Major Surgeries</a:t>
            </a:r>
            <a:endParaRPr lang="en-IN"/>
          </a:p>
        </c:rich>
      </c:tx>
      <c:overlay val="0"/>
      <c:spPr>
        <a:noFill/>
        <a:ln w="19050">
          <a:solidFill>
            <a:schemeClr val="bg1"/>
          </a:solidFill>
          <a:prstDash val="solid"/>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398148148148149E-2"/>
              <c:y val="7.5982905982906079E-2"/>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917476851851855E-2"/>
                  <c:h val="6.8422222222222218E-2"/>
                </c:manualLayout>
              </c15:layout>
            </c:ext>
          </c:extLst>
        </c:dLbl>
      </c:pivotFmt>
      <c:pivotFmt>
        <c:idx val="3"/>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351851851851847E-2"/>
              <c:y val="0.10298632478632469"/>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037847222222231E-2"/>
                  <c:h val="6.8422222222222218E-2"/>
                </c:manualLayout>
              </c15:layout>
            </c:ext>
          </c:extLst>
        </c:dLbl>
      </c:pivotFmt>
      <c:pivotFmt>
        <c:idx val="4"/>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6.8350694444444332E-2"/>
              <c:y val="-0.100872863247863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837615740740726E-2"/>
                  <c:h val="6.8422222222222218E-2"/>
                </c:manualLayout>
              </c15:layout>
            </c:ext>
          </c:extLst>
        </c:dLbl>
      </c:pivotFmt>
      <c:pivotFmt>
        <c:idx val="5"/>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771990740740775E-2"/>
              <c:y val="7.07055555555554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8027083333333333E-2"/>
                  <c:h val="6.8422222222222218E-2"/>
                </c:manualLayout>
              </c15:layout>
            </c:ext>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351851851851847E-2"/>
              <c:y val="0.10298632478632469"/>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037847222222231E-2"/>
                  <c:h val="6.8422222222222218E-2"/>
                </c:manualLayout>
              </c15:layout>
            </c:ext>
          </c:extLst>
        </c:dLbl>
      </c:pivotFmt>
      <c:pivotFmt>
        <c:idx val="8"/>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398148148148149E-2"/>
              <c:y val="7.5982905982906079E-2"/>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917476851851855E-2"/>
                  <c:h val="6.8422222222222218E-2"/>
                </c:manualLayout>
              </c15:layout>
            </c:ext>
          </c:extLst>
        </c:dLbl>
      </c:pivotFmt>
      <c:pivotFmt>
        <c:idx val="9"/>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771990740740775E-2"/>
              <c:y val="7.07055555555554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8027083333333333E-2"/>
                  <c:h val="6.8422222222222218E-2"/>
                </c:manualLayout>
              </c15:layout>
            </c:ext>
          </c:extLst>
        </c:dLbl>
      </c:pivotFmt>
      <c:pivotFmt>
        <c:idx val="11"/>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6.8350694444444332E-2"/>
              <c:y val="-0.100872863247863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837615740740726E-2"/>
                  <c:h val="6.8422222222222218E-2"/>
                </c:manualLayout>
              </c15:layout>
            </c:ext>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4268976081451852E-2"/>
              <c:y val="0.12511990797707465"/>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Lst>
        </c:dLbl>
      </c:pivotFmt>
      <c:pivotFmt>
        <c:idx val="14"/>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5.6025321006758298E-2"/>
              <c:y val="0.15774808412388081"/>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Lst>
        </c:dLbl>
      </c:pivotFmt>
      <c:pivotFmt>
        <c:idx val="15"/>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3885530966177421E-2"/>
              <c:y val="8.064426144939840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656363195765413E-2"/>
                  <c:h val="0.11215192282529826"/>
                </c:manualLayout>
              </c15:layout>
            </c:ext>
          </c:extLst>
        </c:dLbl>
      </c:pivotFmt>
      <c:pivotFmt>
        <c:idx val="17"/>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9.777361111111102E-2"/>
              <c:y val="9.46255555555554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Lst>
        </c:dLbl>
      </c:pivotFmt>
    </c:pivotFmts>
    <c:plotArea>
      <c:layout>
        <c:manualLayout>
          <c:layoutTarget val="inner"/>
          <c:xMode val="edge"/>
          <c:yMode val="edge"/>
          <c:x val="0.25670019841269842"/>
          <c:y val="0.20715811965811964"/>
          <c:w val="0.48901448412698412"/>
          <c:h val="0.78242317460317456"/>
        </c:manualLayout>
      </c:layout>
      <c:doughnutChart>
        <c:varyColors val="1"/>
        <c:ser>
          <c:idx val="0"/>
          <c:order val="0"/>
          <c:tx>
            <c:strRef>
              <c:f>'Sheet 2'!$B$2</c:f>
              <c:strCache>
                <c:ptCount val="1"/>
                <c:pt idx="0">
                  <c:v>Average of HBA1C</c:v>
                </c:pt>
              </c:strCache>
            </c:strRef>
          </c:tx>
          <c:dPt>
            <c:idx val="0"/>
            <c:bubble3D val="0"/>
            <c:explosion val="8"/>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5F32-4486-BA38-C42EC49B4257}"/>
              </c:ext>
            </c:extLst>
          </c:dPt>
          <c:dPt>
            <c:idx val="1"/>
            <c:bubble3D val="0"/>
            <c:explosion val="1"/>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5F32-4486-BA38-C42EC49B4257}"/>
              </c:ext>
            </c:extLst>
          </c:dPt>
          <c:dLbls>
            <c:dLbl>
              <c:idx val="0"/>
              <c:layout>
                <c:manualLayout>
                  <c:x val="3.4268976081451852E-2"/>
                  <c:y val="0.12511990797707465"/>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 xmlns:c16="http://schemas.microsoft.com/office/drawing/2014/chart" uri="{C3380CC4-5D6E-409C-BE32-E72D297353CC}">
                  <c16:uniqueId val="{00000001-5F32-4486-BA38-C42EC49B4257}"/>
                </c:ext>
              </c:extLst>
            </c:dLbl>
            <c:dLbl>
              <c:idx val="1"/>
              <c:layout>
                <c:manualLayout>
                  <c:x val="-5.6025321006758298E-2"/>
                  <c:y val="0.15774808412388081"/>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 xmlns:c16="http://schemas.microsoft.com/office/drawing/2014/chart" uri="{C3380CC4-5D6E-409C-BE32-E72D297353CC}">
                  <c16:uniqueId val="{00000003-5F32-4486-BA38-C42EC49B4257}"/>
                </c:ext>
              </c:extLst>
            </c:dLbl>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2'!$A$3:$A$5</c:f>
              <c:strCache>
                <c:ptCount val="2"/>
                <c:pt idx="0">
                  <c:v>No</c:v>
                </c:pt>
                <c:pt idx="1">
                  <c:v>Yes</c:v>
                </c:pt>
              </c:strCache>
            </c:strRef>
          </c:cat>
          <c:val>
            <c:numRef>
              <c:f>'Sheet 2'!$B$3:$B$5</c:f>
              <c:numCache>
                <c:formatCode>General</c:formatCode>
                <c:ptCount val="2"/>
                <c:pt idx="0">
                  <c:v>6.6704427202190848</c:v>
                </c:pt>
                <c:pt idx="1">
                  <c:v>5.1876388888888894</c:v>
                </c:pt>
              </c:numCache>
            </c:numRef>
          </c:val>
          <c:extLst>
            <c:ext xmlns:c16="http://schemas.microsoft.com/office/drawing/2014/chart" uri="{C3380CC4-5D6E-409C-BE32-E72D297353CC}">
              <c16:uniqueId val="{00000004-5F32-4486-BA38-C42EC49B4257}"/>
            </c:ext>
          </c:extLst>
        </c:ser>
        <c:ser>
          <c:idx val="1"/>
          <c:order val="1"/>
          <c:tx>
            <c:strRef>
              <c:f>'Sheet 2'!$C$2</c:f>
              <c:strCache>
                <c:ptCount val="1"/>
                <c:pt idx="0">
                  <c:v>Sum of Number Of Major Surgeries</c:v>
                </c:pt>
              </c:strCache>
            </c:strRef>
          </c:tx>
          <c:spPr>
            <a:solidFill>
              <a:schemeClr val="accent1">
                <a:lumMod val="75000"/>
              </a:schemeClr>
            </a:solidFill>
          </c:spPr>
          <c:explosion val="1"/>
          <c:dPt>
            <c:idx val="0"/>
            <c:bubble3D val="0"/>
            <c:explosion val="0"/>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6-5F32-4486-BA38-C42EC49B4257}"/>
              </c:ext>
            </c:extLst>
          </c:dPt>
          <c:dPt>
            <c:idx val="1"/>
            <c:bubble3D val="0"/>
            <c:explosion val="2"/>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8-5F32-4486-BA38-C42EC49B4257}"/>
              </c:ext>
            </c:extLst>
          </c:dPt>
          <c:dLbls>
            <c:dLbl>
              <c:idx val="0"/>
              <c:layout>
                <c:manualLayout>
                  <c:x val="-2.3885530966177421E-2"/>
                  <c:y val="8.064426144939840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656363195765413E-2"/>
                      <c:h val="0.11215192282529826"/>
                    </c:manualLayout>
                  </c15:layout>
                </c:ext>
                <c:ext xmlns:c16="http://schemas.microsoft.com/office/drawing/2014/chart" uri="{C3380CC4-5D6E-409C-BE32-E72D297353CC}">
                  <c16:uniqueId val="{00000006-5F32-4486-BA38-C42EC49B4257}"/>
                </c:ext>
              </c:extLst>
            </c:dLbl>
            <c:dLbl>
              <c:idx val="1"/>
              <c:layout>
                <c:manualLayout>
                  <c:x val="9.777361111111102E-2"/>
                  <c:y val="9.46255555555554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0538762348089002E-2"/>
                      <c:h val="0.11268938860372213"/>
                    </c:manualLayout>
                  </c15:layout>
                </c:ext>
                <c:ext xmlns:c16="http://schemas.microsoft.com/office/drawing/2014/chart" uri="{C3380CC4-5D6E-409C-BE32-E72D297353CC}">
                  <c16:uniqueId val="{00000008-5F32-4486-BA38-C42EC49B425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2'!$A$3:$A$5</c:f>
              <c:strCache>
                <c:ptCount val="2"/>
                <c:pt idx="0">
                  <c:v>No</c:v>
                </c:pt>
                <c:pt idx="1">
                  <c:v>Yes</c:v>
                </c:pt>
              </c:strCache>
            </c:strRef>
          </c:cat>
          <c:val>
            <c:numRef>
              <c:f>'Sheet 2'!$C$3:$C$5</c:f>
              <c:numCache>
                <c:formatCode>General</c:formatCode>
                <c:ptCount val="2"/>
                <c:pt idx="0">
                  <c:v>1417</c:v>
                </c:pt>
                <c:pt idx="1">
                  <c:v>162</c:v>
                </c:pt>
              </c:numCache>
            </c:numRef>
          </c:val>
          <c:extLst>
            <c:ext xmlns:c16="http://schemas.microsoft.com/office/drawing/2014/chart" uri="{C3380CC4-5D6E-409C-BE32-E72D297353CC}">
              <c16:uniqueId val="{00000009-5F32-4486-BA38-C42EC49B4257}"/>
            </c:ext>
          </c:extLst>
        </c:ser>
        <c:dLbls>
          <c:showLegendKey val="0"/>
          <c:showVal val="0"/>
          <c:showCatName val="0"/>
          <c:showSerName val="0"/>
          <c:showPercent val="0"/>
          <c:showBubbleSize val="0"/>
          <c:showLeaderLines val="0"/>
        </c:dLbls>
        <c:firstSliceAng val="109"/>
        <c:holeSize val="33"/>
      </c:doughnutChart>
      <c:spPr>
        <a:noFill/>
        <a:ln>
          <a:noFill/>
        </a:ln>
        <a:effectLst/>
      </c:spPr>
    </c:plotArea>
    <c:legend>
      <c:legendPos val="r"/>
      <c:layout>
        <c:manualLayout>
          <c:xMode val="edge"/>
          <c:yMode val="edge"/>
          <c:x val="0.84190079365079362"/>
          <c:y val="0.44335170940170937"/>
          <c:w val="0.11841170634920635"/>
          <c:h val="0.2700513071895425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3!PivotTable2</c:name>
    <c:fmtId val="21"/>
  </c:pivotSource>
  <c:chart>
    <c:title>
      <c:tx>
        <c:rich>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Healthcare Charges vs Weight &amp; Diabetes Status</a:t>
            </a:r>
          </a:p>
        </c:rich>
      </c:tx>
      <c:layout>
        <c:manualLayout>
          <c:xMode val="edge"/>
          <c:yMode val="edge"/>
          <c:x val="0.15703617141502868"/>
          <c:y val="0"/>
        </c:manualLayout>
      </c:layout>
      <c:overlay val="0"/>
      <c:spPr>
        <a:noFill/>
        <a:ln w="19050">
          <a:solidFill>
            <a:schemeClr val="bg1"/>
          </a:solidFill>
        </a:ln>
        <a:effectLst/>
      </c:spPr>
      <c:txPr>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4"/>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5"/>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6"/>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17261904761906"/>
          <c:y val="0.10022258920151954"/>
          <c:w val="0.77614652777777782"/>
          <c:h val="0.77554294871794871"/>
        </c:manualLayout>
      </c:layout>
      <c:bar3DChart>
        <c:barDir val="col"/>
        <c:grouping val="clustered"/>
        <c:varyColors val="0"/>
        <c:ser>
          <c:idx val="0"/>
          <c:order val="0"/>
          <c:tx>
            <c:strRef>
              <c:f>'Sheet 3'!$B$2:$B$3</c:f>
              <c:strCache>
                <c:ptCount val="1"/>
                <c:pt idx="0">
                  <c:v>Diabetes</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3'!$B$4:$B$8</c:f>
              <c:numCache>
                <c:formatCode>[$$-45C]#,##0.00</c:formatCode>
                <c:ptCount val="4"/>
                <c:pt idx="0">
                  <c:v>1584367.04</c:v>
                </c:pt>
                <c:pt idx="1">
                  <c:v>3214942.98</c:v>
                </c:pt>
                <c:pt idx="2">
                  <c:v>1498724.0299999998</c:v>
                </c:pt>
                <c:pt idx="3">
                  <c:v>1178108.67</c:v>
                </c:pt>
              </c:numCache>
            </c:numRef>
          </c:val>
          <c:shape val="cylinder"/>
          <c:extLst>
            <c:ext xmlns:c16="http://schemas.microsoft.com/office/drawing/2014/chart" uri="{C3380CC4-5D6E-409C-BE32-E72D297353CC}">
              <c16:uniqueId val="{00000000-FA76-4C38-A213-E360CAC26B89}"/>
            </c:ext>
          </c:extLst>
        </c:ser>
        <c:ser>
          <c:idx val="1"/>
          <c:order val="1"/>
          <c:tx>
            <c:strRef>
              <c:f>'Sheet 3'!$C$2:$C$3</c:f>
              <c:strCache>
                <c:ptCount val="1"/>
                <c:pt idx="0">
                  <c:v>Normal</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3'!$C$4:$C$8</c:f>
              <c:numCache>
                <c:formatCode>[$$-45C]#,##0.00</c:formatCode>
                <c:ptCount val="4"/>
                <c:pt idx="0">
                  <c:v>4376290.3900000006</c:v>
                </c:pt>
                <c:pt idx="1">
                  <c:v>7001102.0700000003</c:v>
                </c:pt>
                <c:pt idx="2">
                  <c:v>3611826.05</c:v>
                </c:pt>
                <c:pt idx="3">
                  <c:v>2202772.36</c:v>
                </c:pt>
              </c:numCache>
            </c:numRef>
          </c:val>
          <c:extLst>
            <c:ext xmlns:c16="http://schemas.microsoft.com/office/drawing/2014/chart" uri="{C3380CC4-5D6E-409C-BE32-E72D297353CC}">
              <c16:uniqueId val="{00000001-E8E0-427B-B644-013C9362CF11}"/>
            </c:ext>
          </c:extLst>
        </c:ser>
        <c:ser>
          <c:idx val="2"/>
          <c:order val="2"/>
          <c:tx>
            <c:strRef>
              <c:f>'Sheet 3'!$D$2:$D$3</c:f>
              <c:strCache>
                <c:ptCount val="1"/>
                <c:pt idx="0">
                  <c:v>Prediabetes</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3'!$D$4:$D$8</c:f>
              <c:numCache>
                <c:formatCode>[$$-45C]#,##0.00</c:formatCode>
                <c:ptCount val="4"/>
                <c:pt idx="0">
                  <c:v>1515604.7499999995</c:v>
                </c:pt>
                <c:pt idx="1">
                  <c:v>2810035.23</c:v>
                </c:pt>
                <c:pt idx="2">
                  <c:v>1586533.2500000002</c:v>
                </c:pt>
                <c:pt idx="3">
                  <c:v>735134.98</c:v>
                </c:pt>
              </c:numCache>
            </c:numRef>
          </c:val>
          <c:extLst>
            <c:ext xmlns:c16="http://schemas.microsoft.com/office/drawing/2014/chart" uri="{C3380CC4-5D6E-409C-BE32-E72D297353CC}">
              <c16:uniqueId val="{00000002-E8E0-427B-B644-013C9362CF11}"/>
            </c:ext>
          </c:extLst>
        </c:ser>
        <c:dLbls>
          <c:showLegendKey val="0"/>
          <c:showVal val="0"/>
          <c:showCatName val="0"/>
          <c:showSerName val="0"/>
          <c:showPercent val="0"/>
          <c:showBubbleSize val="0"/>
        </c:dLbls>
        <c:gapWidth val="150"/>
        <c:shape val="box"/>
        <c:axId val="195165072"/>
        <c:axId val="414541808"/>
        <c:axId val="0"/>
      </c:bar3DChart>
      <c:catAx>
        <c:axId val="1951650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sz="900">
                    <a:solidFill>
                      <a:schemeClr val="bg1"/>
                    </a:solidFill>
                  </a:rPr>
                  <a:t>Weight &amp; Diabetes Status</a:t>
                </a:r>
              </a:p>
            </c:rich>
          </c:tx>
          <c:layout>
            <c:manualLayout>
              <c:xMode val="edge"/>
              <c:yMode val="edge"/>
              <c:x val="0.39583559260452478"/>
              <c:y val="0.9618084726823867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4541808"/>
        <c:crosses val="autoZero"/>
        <c:auto val="1"/>
        <c:lblAlgn val="ctr"/>
        <c:lblOffset val="100"/>
        <c:noMultiLvlLbl val="0"/>
      </c:catAx>
      <c:valAx>
        <c:axId val="41454180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800" b="1" i="0" u="none" strike="noStrike" kern="1200" cap="all" baseline="0">
                    <a:solidFill>
                      <a:schemeClr val="bg1"/>
                    </a:solidFill>
                    <a:latin typeface="+mn-lt"/>
                    <a:ea typeface="+mn-ea"/>
                    <a:cs typeface="+mn-cs"/>
                  </a:defRPr>
                </a:pPr>
                <a:r>
                  <a:rPr lang="en-IN" sz="800">
                    <a:solidFill>
                      <a:schemeClr val="bg1"/>
                    </a:solidFill>
                  </a:rPr>
                  <a:t>Healthcare Charges</a:t>
                </a:r>
              </a:p>
            </c:rich>
          </c:tx>
          <c:layout>
            <c:manualLayout>
              <c:xMode val="edge"/>
              <c:yMode val="edge"/>
              <c:x val="6.0774305555555573E-3"/>
              <c:y val="0.37630170940170937"/>
            </c:manualLayout>
          </c:layout>
          <c:overlay val="0"/>
          <c:spPr>
            <a:noFill/>
            <a:ln>
              <a:noFill/>
            </a:ln>
            <a:effectLst/>
          </c:spPr>
          <c:txPr>
            <a:bodyPr rot="-5400000" spcFirstLastPara="1" vertOverflow="ellipsis" vert="horz" wrap="square" anchor="ctr" anchorCtr="1"/>
            <a:lstStyle/>
            <a:p>
              <a:pPr>
                <a:defRPr sz="800" b="1" i="0" u="none" strike="noStrike" kern="1200" cap="all" baseline="0">
                  <a:solidFill>
                    <a:schemeClr val="bg1"/>
                  </a:solidFill>
                  <a:latin typeface="+mn-lt"/>
                  <a:ea typeface="+mn-ea"/>
                  <a:cs typeface="+mn-cs"/>
                </a:defRPr>
              </a:pPr>
              <a:endParaRPr lang="en-IN"/>
            </a:p>
          </c:txPr>
        </c:title>
        <c:numFmt formatCode="[$$-45C]#,##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65072"/>
        <c:crosses val="autoZero"/>
        <c:crossBetween val="between"/>
      </c:valAx>
      <c:spPr>
        <a:noFill/>
        <a:ln>
          <a:noFill/>
        </a:ln>
        <a:effectLst/>
      </c:spPr>
    </c:plotArea>
    <c:legend>
      <c:legendPos val="r"/>
      <c:layout>
        <c:manualLayout>
          <c:xMode val="edge"/>
          <c:yMode val="edge"/>
          <c:x val="0.82643105575236309"/>
          <c:y val="0.24565686274509801"/>
          <c:w val="0.14989682539682539"/>
          <c:h val="0.204066656785098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 org.xlsx]Sheet 4!PivotTable1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Avg.Charges vs Hospital Tier &amp; States </a:t>
            </a:r>
          </a:p>
        </c:rich>
      </c:tx>
      <c:layout>
        <c:manualLayout>
          <c:xMode val="edge"/>
          <c:yMode val="edge"/>
          <c:x val="0.14387123015873016"/>
          <c:y val="3.4868825123533592E-2"/>
        </c:manualLayout>
      </c:layout>
      <c:overlay val="0"/>
      <c:spPr>
        <a:noFill/>
        <a:ln w="19050">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21488095238095"/>
          <c:y val="0.12388143861493446"/>
          <c:w val="0.76430590277777788"/>
          <c:h val="0.74070470085470097"/>
        </c:manualLayout>
      </c:layout>
      <c:bar3DChart>
        <c:barDir val="bar"/>
        <c:grouping val="stacked"/>
        <c:varyColors val="0"/>
        <c:ser>
          <c:idx val="0"/>
          <c:order val="0"/>
          <c:tx>
            <c:strRef>
              <c:f>'Sheet 4'!$B$2</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Pt>
            <c:idx val="0"/>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3999-4EAE-B42A-23D89AD2682A}"/>
              </c:ext>
            </c:extLst>
          </c:dPt>
          <c:dPt>
            <c:idx val="1"/>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3999-4EAE-B42A-23D89AD2682A}"/>
              </c:ext>
            </c:extLst>
          </c:dPt>
          <c:dPt>
            <c:idx val="2"/>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3999-4EAE-B42A-23D89AD2682A}"/>
              </c:ext>
            </c:extLst>
          </c:dPt>
          <c:dPt>
            <c:idx val="3"/>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7-3999-4EAE-B42A-23D89AD2682A}"/>
              </c:ext>
            </c:extLst>
          </c:dPt>
          <c:dLbls>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999-4EAE-B42A-23D89AD2682A}"/>
                </c:ext>
              </c:extLst>
            </c:dLbl>
            <c:dLbl>
              <c:idx val="1"/>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999-4EAE-B42A-23D89AD2682A}"/>
                </c:ext>
              </c:extLst>
            </c:dLbl>
            <c:dLbl>
              <c:idx val="2"/>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999-4EAE-B42A-23D89AD2682A}"/>
                </c:ext>
              </c:extLst>
            </c:dLbl>
            <c:dLbl>
              <c:idx val="3"/>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3999-4EAE-B42A-23D89AD2682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 4'!$A$3:$A$7</c:f>
              <c:strCache>
                <c:ptCount val="4"/>
                <c:pt idx="0">
                  <c:v>Tire - 1</c:v>
                </c:pt>
                <c:pt idx="1">
                  <c:v>Tire - 2</c:v>
                </c:pt>
                <c:pt idx="2">
                  <c:v>Tire - 3</c:v>
                </c:pt>
                <c:pt idx="3">
                  <c:v>Unknown</c:v>
                </c:pt>
              </c:strCache>
            </c:strRef>
          </c:cat>
          <c:val>
            <c:numRef>
              <c:f>'Sheet 4'!$B$3:$B$7</c:f>
              <c:numCache>
                <c:formatCode>[$$-45C]#,##0</c:formatCode>
                <c:ptCount val="4"/>
                <c:pt idx="0">
                  <c:v>15786618.35999999</c:v>
                </c:pt>
                <c:pt idx="1">
                  <c:v>8969633.8000000007</c:v>
                </c:pt>
                <c:pt idx="2">
                  <c:v>6558489.6399999931</c:v>
                </c:pt>
                <c:pt idx="3">
                  <c:v>700</c:v>
                </c:pt>
              </c:numCache>
            </c:numRef>
          </c:val>
          <c:extLst>
            <c:ext xmlns:c16="http://schemas.microsoft.com/office/drawing/2014/chart" uri="{C3380CC4-5D6E-409C-BE32-E72D297353CC}">
              <c16:uniqueId val="{00000008-3999-4EAE-B42A-23D89AD2682A}"/>
            </c:ext>
          </c:extLst>
        </c:ser>
        <c:dLbls>
          <c:showLegendKey val="0"/>
          <c:showVal val="0"/>
          <c:showCatName val="0"/>
          <c:showSerName val="0"/>
          <c:showPercent val="0"/>
          <c:showBubbleSize val="0"/>
        </c:dLbls>
        <c:gapWidth val="150"/>
        <c:shape val="pyramid"/>
        <c:axId val="518588367"/>
        <c:axId val="518589807"/>
        <c:axId val="0"/>
      </c:bar3DChart>
      <c:catAx>
        <c:axId val="5185883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Hospital Tier &amp; States</a:t>
                </a:r>
              </a:p>
            </c:rich>
          </c:tx>
          <c:layout>
            <c:manualLayout>
              <c:xMode val="edge"/>
              <c:yMode val="edge"/>
              <c:x val="9.9472222222222201E-3"/>
              <c:y val="0.392298717948717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89807"/>
        <c:crosses val="autoZero"/>
        <c:auto val="1"/>
        <c:lblAlgn val="ctr"/>
        <c:lblOffset val="100"/>
        <c:noMultiLvlLbl val="0"/>
      </c:catAx>
      <c:valAx>
        <c:axId val="518589807"/>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Hospital Charges</a:t>
                </a:r>
              </a:p>
            </c:rich>
          </c:tx>
          <c:layout>
            <c:manualLayout>
              <c:xMode val="edge"/>
              <c:yMode val="edge"/>
              <c:x val="0.4468287037037037"/>
              <c:y val="0.9446226495726495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5!PivotTable6</c:name>
    <c:fmtId val="27"/>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solidFill>
                  <a:schemeClr val="bg1"/>
                </a:solidFill>
              </a:rPr>
              <a:t>Correlation</a:t>
            </a:r>
            <a:r>
              <a:rPr lang="en-IN" baseline="0">
                <a:solidFill>
                  <a:schemeClr val="bg1"/>
                </a:solidFill>
              </a:rPr>
              <a:t> Between Age vs Avg.BMI &amp; HBA1C</a:t>
            </a:r>
            <a:endParaRPr lang="en-IN">
              <a:solidFill>
                <a:schemeClr val="bg1"/>
              </a:solidFill>
            </a:endParaRPr>
          </a:p>
        </c:rich>
      </c:tx>
      <c:overlay val="0"/>
      <c:spPr>
        <a:noFill/>
        <a:ln w="19050">
          <a:solidFill>
            <a:schemeClr val="bg1"/>
          </a:solidFill>
          <a:prstDash val="solid"/>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IN"/>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3968040037441"/>
          <c:y val="0.14803576670184421"/>
          <c:w val="0.81363820896420491"/>
          <c:h val="0.65524203052589702"/>
        </c:manualLayout>
      </c:layout>
      <c:lineChart>
        <c:grouping val="standard"/>
        <c:varyColors val="0"/>
        <c:ser>
          <c:idx val="0"/>
          <c:order val="0"/>
          <c:tx>
            <c:strRef>
              <c:f>'Sheet 5'!$B$1</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 5'!$A$2:$A$49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5'!$B$2:$B$49</c:f>
              <c:numCache>
                <c:formatCode>General</c:formatCode>
                <c:ptCount val="47"/>
                <c:pt idx="0">
                  <c:v>34.355500000000006</c:v>
                </c:pt>
                <c:pt idx="1">
                  <c:v>33.776470588235291</c:v>
                </c:pt>
                <c:pt idx="2">
                  <c:v>34.084454545454541</c:v>
                </c:pt>
                <c:pt idx="3">
                  <c:v>32.221428571428568</c:v>
                </c:pt>
                <c:pt idx="4">
                  <c:v>32.962446808510634</c:v>
                </c:pt>
                <c:pt idx="5">
                  <c:v>33.480961538461528</c:v>
                </c:pt>
                <c:pt idx="6">
                  <c:v>32.160531914893618</c:v>
                </c:pt>
                <c:pt idx="7">
                  <c:v>32.640363636363638</c:v>
                </c:pt>
                <c:pt idx="8">
                  <c:v>31.363295454545458</c:v>
                </c:pt>
                <c:pt idx="9">
                  <c:v>31.593962264150942</c:v>
                </c:pt>
                <c:pt idx="10">
                  <c:v>31.38481481481481</c:v>
                </c:pt>
                <c:pt idx="11">
                  <c:v>32.104150943396228</c:v>
                </c:pt>
                <c:pt idx="12">
                  <c:v>32.44464285714286</c:v>
                </c:pt>
                <c:pt idx="13">
                  <c:v>31.684591836734704</c:v>
                </c:pt>
                <c:pt idx="14">
                  <c:v>29.778645833333329</c:v>
                </c:pt>
                <c:pt idx="15">
                  <c:v>31.958068181818192</c:v>
                </c:pt>
                <c:pt idx="16">
                  <c:v>31.440583333333329</c:v>
                </c:pt>
                <c:pt idx="17">
                  <c:v>32.907499999999999</c:v>
                </c:pt>
                <c:pt idx="18">
                  <c:v>32.632906976744181</c:v>
                </c:pt>
                <c:pt idx="19">
                  <c:v>31.781470588235297</c:v>
                </c:pt>
                <c:pt idx="20">
                  <c:v>32.769673913043476</c:v>
                </c:pt>
                <c:pt idx="21">
                  <c:v>32.423404255319163</c:v>
                </c:pt>
                <c:pt idx="22">
                  <c:v>30.809300000000004</c:v>
                </c:pt>
                <c:pt idx="23">
                  <c:v>30.092264150943386</c:v>
                </c:pt>
                <c:pt idx="24">
                  <c:v>30.802872340425541</c:v>
                </c:pt>
                <c:pt idx="25">
                  <c:v>29.414509803921575</c:v>
                </c:pt>
                <c:pt idx="26">
                  <c:v>31.37098039215687</c:v>
                </c:pt>
                <c:pt idx="27">
                  <c:v>31.872142857142869</c:v>
                </c:pt>
                <c:pt idx="28">
                  <c:v>31.272909090909092</c:v>
                </c:pt>
                <c:pt idx="29">
                  <c:v>28.889017857142857</c:v>
                </c:pt>
                <c:pt idx="30">
                  <c:v>30.422982456140346</c:v>
                </c:pt>
                <c:pt idx="31">
                  <c:v>30.917111111111115</c:v>
                </c:pt>
                <c:pt idx="32">
                  <c:v>29.973000000000006</c:v>
                </c:pt>
                <c:pt idx="33">
                  <c:v>30.551909090909088</c:v>
                </c:pt>
                <c:pt idx="34">
                  <c:v>29.00767857142856</c:v>
                </c:pt>
                <c:pt idx="35">
                  <c:v>28.942499999999995</c:v>
                </c:pt>
                <c:pt idx="36">
                  <c:v>27.809270833333333</c:v>
                </c:pt>
                <c:pt idx="37">
                  <c:v>29.476704545454538</c:v>
                </c:pt>
                <c:pt idx="38">
                  <c:v>29.235729166666662</c:v>
                </c:pt>
                <c:pt idx="39">
                  <c:v>28.339509803921569</c:v>
                </c:pt>
                <c:pt idx="40">
                  <c:v>29.08144444444445</c:v>
                </c:pt>
                <c:pt idx="41">
                  <c:v>26.81124999999999</c:v>
                </c:pt>
                <c:pt idx="42">
                  <c:v>27.199285714285715</c:v>
                </c:pt>
                <c:pt idx="43">
                  <c:v>26.718043478260871</c:v>
                </c:pt>
                <c:pt idx="44">
                  <c:v>28.350434782608694</c:v>
                </c:pt>
                <c:pt idx="45">
                  <c:v>27.24</c:v>
                </c:pt>
                <c:pt idx="46">
                  <c:v>25.308809523809526</c:v>
                </c:pt>
              </c:numCache>
            </c:numRef>
          </c:val>
          <c:smooth val="0"/>
          <c:extLst>
            <c:ext xmlns:c16="http://schemas.microsoft.com/office/drawing/2014/chart" uri="{C3380CC4-5D6E-409C-BE32-E72D297353CC}">
              <c16:uniqueId val="{00000000-D17B-40F0-B9AF-BF2745989052}"/>
            </c:ext>
          </c:extLst>
        </c:ser>
        <c:ser>
          <c:idx val="1"/>
          <c:order val="1"/>
          <c:tx>
            <c:strRef>
              <c:f>'Sheet 5'!$C$1</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 5'!$A$2:$A$49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5'!$C$2:$C$49</c:f>
              <c:numCache>
                <c:formatCode>General</c:formatCode>
                <c:ptCount val="47"/>
                <c:pt idx="0">
                  <c:v>6.9837999999999978</c:v>
                </c:pt>
                <c:pt idx="1">
                  <c:v>6.4174117647058839</c:v>
                </c:pt>
                <c:pt idx="2">
                  <c:v>6.6541818181818186</c:v>
                </c:pt>
                <c:pt idx="3">
                  <c:v>6.9336734693877586</c:v>
                </c:pt>
                <c:pt idx="4">
                  <c:v>6.4080851063829787</c:v>
                </c:pt>
                <c:pt idx="5">
                  <c:v>6.1915384615384648</c:v>
                </c:pt>
                <c:pt idx="6">
                  <c:v>6.3408510638297866</c:v>
                </c:pt>
                <c:pt idx="7">
                  <c:v>7.4352727272727268</c:v>
                </c:pt>
                <c:pt idx="8">
                  <c:v>6.9259090909090908</c:v>
                </c:pt>
                <c:pt idx="9">
                  <c:v>6.1569811320754715</c:v>
                </c:pt>
                <c:pt idx="10">
                  <c:v>6.7842592592592599</c:v>
                </c:pt>
                <c:pt idx="11">
                  <c:v>6.9152830188679228</c:v>
                </c:pt>
                <c:pt idx="12">
                  <c:v>6.5332142857142861</c:v>
                </c:pt>
                <c:pt idx="13">
                  <c:v>6.3867346938775507</c:v>
                </c:pt>
                <c:pt idx="14">
                  <c:v>6.0352083333333324</c:v>
                </c:pt>
                <c:pt idx="15">
                  <c:v>7.0090909090909088</c:v>
                </c:pt>
                <c:pt idx="16">
                  <c:v>6.6079999999999997</c:v>
                </c:pt>
                <c:pt idx="17">
                  <c:v>6.6190476190476204</c:v>
                </c:pt>
                <c:pt idx="18">
                  <c:v>5.9297674418604656</c:v>
                </c:pt>
                <c:pt idx="19">
                  <c:v>6.3686274509803926</c:v>
                </c:pt>
                <c:pt idx="20">
                  <c:v>7.0715217391304348</c:v>
                </c:pt>
                <c:pt idx="21">
                  <c:v>7.2223404255319137</c:v>
                </c:pt>
                <c:pt idx="22">
                  <c:v>6.956999999999999</c:v>
                </c:pt>
                <c:pt idx="23">
                  <c:v>6.4745283018867923</c:v>
                </c:pt>
                <c:pt idx="24">
                  <c:v>6.3268085106382985</c:v>
                </c:pt>
                <c:pt idx="25">
                  <c:v>6.2154901960784317</c:v>
                </c:pt>
                <c:pt idx="26">
                  <c:v>6.4756862745098029</c:v>
                </c:pt>
                <c:pt idx="27">
                  <c:v>6.4257142857142853</c:v>
                </c:pt>
                <c:pt idx="28">
                  <c:v>6.4050909090909078</c:v>
                </c:pt>
                <c:pt idx="29">
                  <c:v>6.1764285714285689</c:v>
                </c:pt>
                <c:pt idx="30">
                  <c:v>6.4152631578947386</c:v>
                </c:pt>
                <c:pt idx="31">
                  <c:v>6.5328888888888894</c:v>
                </c:pt>
                <c:pt idx="32">
                  <c:v>7.1634999999999982</c:v>
                </c:pt>
                <c:pt idx="33">
                  <c:v>6.8727272727272775</c:v>
                </c:pt>
                <c:pt idx="34">
                  <c:v>6.6137499999999978</c:v>
                </c:pt>
                <c:pt idx="35">
                  <c:v>6.5292592592592609</c:v>
                </c:pt>
                <c:pt idx="36">
                  <c:v>6.66</c:v>
                </c:pt>
                <c:pt idx="37">
                  <c:v>6.2309090909090905</c:v>
                </c:pt>
                <c:pt idx="38">
                  <c:v>6.7189583333333323</c:v>
                </c:pt>
                <c:pt idx="39">
                  <c:v>6.7347058823529418</c:v>
                </c:pt>
                <c:pt idx="40">
                  <c:v>6.4762222222222237</c:v>
                </c:pt>
                <c:pt idx="41">
                  <c:v>6.6602083333333306</c:v>
                </c:pt>
                <c:pt idx="42">
                  <c:v>6.128571428571429</c:v>
                </c:pt>
                <c:pt idx="43">
                  <c:v>6.4621739130434781</c:v>
                </c:pt>
                <c:pt idx="44">
                  <c:v>6.0904347826086971</c:v>
                </c:pt>
                <c:pt idx="45">
                  <c:v>6.3199999999999994</c:v>
                </c:pt>
                <c:pt idx="46">
                  <c:v>5.8609523809523809</c:v>
                </c:pt>
              </c:numCache>
            </c:numRef>
          </c:val>
          <c:smooth val="0"/>
          <c:extLst>
            <c:ext xmlns:c16="http://schemas.microsoft.com/office/drawing/2014/chart" uri="{C3380CC4-5D6E-409C-BE32-E72D297353CC}">
              <c16:uniqueId val="{00000001-D17B-40F0-B9AF-BF2745989052}"/>
            </c:ext>
          </c:extLst>
        </c:ser>
        <c:dLbls>
          <c:showLegendKey val="0"/>
          <c:showVal val="0"/>
          <c:showCatName val="0"/>
          <c:showSerName val="0"/>
          <c:showPercent val="0"/>
          <c:showBubbleSize val="0"/>
        </c:dLbls>
        <c:marker val="1"/>
        <c:smooth val="0"/>
        <c:axId val="348105167"/>
        <c:axId val="348103247"/>
      </c:lineChart>
      <c:catAx>
        <c:axId val="348105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900" b="0">
                    <a:solidFill>
                      <a:schemeClr val="bg1"/>
                    </a:solidFill>
                  </a:rPr>
                  <a:t>AGE</a:t>
                </a:r>
              </a:p>
            </c:rich>
          </c:tx>
          <c:layout>
            <c:manualLayout>
              <c:xMode val="edge"/>
              <c:yMode val="edge"/>
              <c:x val="0.44335859980154918"/>
              <c:y val="0.9321987179487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8103247"/>
        <c:crosses val="autoZero"/>
        <c:auto val="1"/>
        <c:lblAlgn val="ctr"/>
        <c:lblOffset val="100"/>
        <c:noMultiLvlLbl val="0"/>
      </c:catAx>
      <c:valAx>
        <c:axId val="348103247"/>
        <c:scaling>
          <c:orientation val="minMax"/>
          <c:max val="36"/>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900" b="0">
                    <a:solidFill>
                      <a:schemeClr val="bg1"/>
                    </a:solidFill>
                  </a:rPr>
                  <a:t>AVG.BMI</a:t>
                </a:r>
                <a:r>
                  <a:rPr lang="en-IN" sz="900" b="0" baseline="0">
                    <a:solidFill>
                      <a:schemeClr val="bg1"/>
                    </a:solidFill>
                  </a:rPr>
                  <a:t> &amp; HBA1C</a:t>
                </a:r>
                <a:endParaRPr lang="en-IN" sz="900" b="0">
                  <a:solidFill>
                    <a:schemeClr val="bg1"/>
                  </a:solidFill>
                </a:endParaRPr>
              </a:p>
            </c:rich>
          </c:tx>
          <c:layout>
            <c:manualLayout>
              <c:xMode val="edge"/>
              <c:yMode val="edge"/>
              <c:x val="7.541461709465287E-3"/>
              <c:y val="0.2531739930872665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8105167"/>
        <c:crossesAt val="1"/>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6!PivotTable7</c:name>
    <c:fmtId val="15"/>
  </c:pivotSource>
  <c:chart>
    <c:autoTitleDeleted val="1"/>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manualLayout>
          <c:layoutTarget val="inner"/>
          <c:xMode val="edge"/>
          <c:yMode val="edge"/>
          <c:x val="0.15703483178807631"/>
          <c:y val="0.10065013355673583"/>
          <c:w val="0.78354424603174599"/>
          <c:h val="0.77382414529914534"/>
        </c:manualLayout>
      </c:layout>
      <c:lineChart>
        <c:grouping val="standard"/>
        <c:varyColors val="0"/>
        <c:ser>
          <c:idx val="0"/>
          <c:order val="0"/>
          <c:tx>
            <c:strRef>
              <c:f>'Sheet 6'!$B$1</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trendline>
            <c:spPr>
              <a:ln w="25400" cap="rnd">
                <a:gradFill>
                  <a:gsLst>
                    <a:gs pos="67000">
                      <a:schemeClr val="accent1">
                        <a:lumMod val="75000"/>
                      </a:schemeClr>
                    </a:gs>
                    <a:gs pos="0">
                      <a:schemeClr val="accent1">
                        <a:lumMod val="45000"/>
                        <a:lumOff val="55000"/>
                      </a:schemeClr>
                    </a:gs>
                    <a:gs pos="28000">
                      <a:schemeClr val="accent1">
                        <a:lumMod val="45000"/>
                        <a:lumOff val="55000"/>
                      </a:schemeClr>
                    </a:gs>
                    <a:gs pos="1000">
                      <a:schemeClr val="accent1">
                        <a:lumMod val="30000"/>
                        <a:lumOff val="70000"/>
                      </a:schemeClr>
                    </a:gs>
                  </a:gsLst>
                  <a:lin ang="5400000" scaled="1"/>
                </a:gradFill>
              </a:ln>
              <a:effectLst/>
            </c:spPr>
            <c:trendlineType val="linear"/>
            <c:forward val="2"/>
            <c:dispRSqr val="0"/>
            <c:dispEq val="0"/>
          </c:trendline>
          <c:cat>
            <c:strRef>
              <c:f>'Sheet 6'!$A$2:$A$49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6'!$B$2:$B$49</c:f>
              <c:numCache>
                <c:formatCode>[$$-45C]#,##0.00</c:formatCode>
                <c:ptCount val="47"/>
                <c:pt idx="0">
                  <c:v>705524.48</c:v>
                </c:pt>
                <c:pt idx="1">
                  <c:v>804653.69000000006</c:v>
                </c:pt>
                <c:pt idx="2">
                  <c:v>408827.36999999994</c:v>
                </c:pt>
                <c:pt idx="3">
                  <c:v>270336.31</c:v>
                </c:pt>
                <c:pt idx="4">
                  <c:v>499398.12000000005</c:v>
                </c:pt>
                <c:pt idx="5">
                  <c:v>561013.35000000009</c:v>
                </c:pt>
                <c:pt idx="6">
                  <c:v>464044.15999999992</c:v>
                </c:pt>
                <c:pt idx="7">
                  <c:v>505119.1999999999</c:v>
                </c:pt>
                <c:pt idx="8">
                  <c:v>260505.82000000004</c:v>
                </c:pt>
                <c:pt idx="9">
                  <c:v>610430.80999999994</c:v>
                </c:pt>
                <c:pt idx="10">
                  <c:v>479020.30000000005</c:v>
                </c:pt>
                <c:pt idx="11">
                  <c:v>505956.73</c:v>
                </c:pt>
                <c:pt idx="12">
                  <c:v>808306.92</c:v>
                </c:pt>
                <c:pt idx="13">
                  <c:v>546920.91</c:v>
                </c:pt>
                <c:pt idx="14">
                  <c:v>650694.65</c:v>
                </c:pt>
                <c:pt idx="15">
                  <c:v>492364.92999999993</c:v>
                </c:pt>
                <c:pt idx="16">
                  <c:v>706040.93</c:v>
                </c:pt>
                <c:pt idx="17">
                  <c:v>458420.88999999996</c:v>
                </c:pt>
                <c:pt idx="18">
                  <c:v>523595.55999999994</c:v>
                </c:pt>
                <c:pt idx="19">
                  <c:v>852280.2699999999</c:v>
                </c:pt>
                <c:pt idx="20">
                  <c:v>468579.42000000004</c:v>
                </c:pt>
                <c:pt idx="21">
                  <c:v>671125.64999999991</c:v>
                </c:pt>
                <c:pt idx="22">
                  <c:v>639945.98</c:v>
                </c:pt>
                <c:pt idx="23">
                  <c:v>640463.74000000011</c:v>
                </c:pt>
                <c:pt idx="24">
                  <c:v>611111.75000000012</c:v>
                </c:pt>
                <c:pt idx="25">
                  <c:v>911652.92999999993</c:v>
                </c:pt>
                <c:pt idx="26">
                  <c:v>766628.27999999991</c:v>
                </c:pt>
                <c:pt idx="27">
                  <c:v>650200.5</c:v>
                </c:pt>
                <c:pt idx="28">
                  <c:v>930385.37</c:v>
                </c:pt>
                <c:pt idx="29">
                  <c:v>1106646.8799999997</c:v>
                </c:pt>
                <c:pt idx="30">
                  <c:v>842828.87999999989</c:v>
                </c:pt>
                <c:pt idx="31">
                  <c:v>641370.53</c:v>
                </c:pt>
                <c:pt idx="32">
                  <c:v>990924.22</c:v>
                </c:pt>
                <c:pt idx="33">
                  <c:v>936654.5</c:v>
                </c:pt>
                <c:pt idx="34">
                  <c:v>883673.58999999985</c:v>
                </c:pt>
                <c:pt idx="35">
                  <c:v>859065.73</c:v>
                </c:pt>
                <c:pt idx="36">
                  <c:v>829281.50999999989</c:v>
                </c:pt>
                <c:pt idx="37">
                  <c:v>802826.33999999985</c:v>
                </c:pt>
                <c:pt idx="38">
                  <c:v>816035.29</c:v>
                </c:pt>
                <c:pt idx="39">
                  <c:v>792495.56000000029</c:v>
                </c:pt>
                <c:pt idx="40">
                  <c:v>732765.02000000014</c:v>
                </c:pt>
                <c:pt idx="41">
                  <c:v>814180.49000000011</c:v>
                </c:pt>
                <c:pt idx="42">
                  <c:v>995974.03</c:v>
                </c:pt>
                <c:pt idx="43">
                  <c:v>506562.51999999996</c:v>
                </c:pt>
                <c:pt idx="44">
                  <c:v>440768.69000000006</c:v>
                </c:pt>
                <c:pt idx="45">
                  <c:v>457354.98</c:v>
                </c:pt>
                <c:pt idx="46">
                  <c:v>462484.02</c:v>
                </c:pt>
              </c:numCache>
            </c:numRef>
          </c:val>
          <c:smooth val="0"/>
          <c:extLst>
            <c:ext xmlns:c16="http://schemas.microsoft.com/office/drawing/2014/chart" uri="{C3380CC4-5D6E-409C-BE32-E72D297353CC}">
              <c16:uniqueId val="{00000002-63EA-459B-999E-06FAE6FF045C}"/>
            </c:ext>
          </c:extLst>
        </c:ser>
        <c:dLbls>
          <c:showLegendKey val="0"/>
          <c:showVal val="0"/>
          <c:showCatName val="0"/>
          <c:showSerName val="0"/>
          <c:showPercent val="0"/>
          <c:showBubbleSize val="0"/>
        </c:dLbls>
        <c:marker val="1"/>
        <c:smooth val="0"/>
        <c:axId val="801818880"/>
        <c:axId val="801808800"/>
      </c:lineChart>
      <c:catAx>
        <c:axId val="8018188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AGE</a:t>
                </a:r>
              </a:p>
            </c:rich>
          </c:tx>
          <c:layout>
            <c:manualLayout>
              <c:xMode val="edge"/>
              <c:yMode val="edge"/>
              <c:x val="0.46334074074074072"/>
              <c:y val="0.9343717948717948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808800"/>
        <c:crosses val="autoZero"/>
        <c:auto val="1"/>
        <c:lblAlgn val="ctr"/>
        <c:lblOffset val="100"/>
        <c:noMultiLvlLbl val="0"/>
      </c:catAx>
      <c:valAx>
        <c:axId val="801808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SUM OF 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818880"/>
        <c:crosses val="autoZero"/>
        <c:crossBetween val="between"/>
      </c:valAx>
      <c:spPr>
        <a:noFill/>
        <a:ln>
          <a:noFill/>
        </a:ln>
        <a:effectLst/>
      </c:spPr>
    </c:plotArea>
    <c:legend>
      <c:legendPos val="r"/>
      <c:legendEntry>
        <c:idx val="1"/>
        <c:delete val="1"/>
      </c:legendEntry>
      <c:layout>
        <c:manualLayout>
          <c:xMode val="edge"/>
          <c:yMode val="edge"/>
          <c:x val="0.57449546345336044"/>
          <c:y val="0.66623126871490446"/>
          <c:w val="0.29821208598742516"/>
          <c:h val="0.24526762722858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[healthcare project org.xlsx]Sheet 1!PivotTable4</c:name>
    <c:fmtId val="1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Cancer History for Smokers vs Non Smokers</a:t>
            </a:r>
          </a:p>
        </c:rich>
      </c:tx>
      <c:layout>
        <c:manualLayout>
          <c:xMode val="edge"/>
          <c:yMode val="edge"/>
          <c:x val="0.28754328703703702"/>
          <c:y val="1.8995726495726496E-2"/>
        </c:manualLayout>
      </c:layout>
      <c:overlay val="0"/>
      <c:spPr>
        <a:noFill/>
        <a:ln w="19050">
          <a:solidFill>
            <a:schemeClr val="bg1"/>
          </a:solidFill>
          <a:prstDash val="solid"/>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35000">
                <a:schemeClr val="accent1">
                  <a:lumMod val="0"/>
                  <a:lumOff val="100000"/>
                </a:schemeClr>
              </a:gs>
              <a:gs pos="100000">
                <a:schemeClr val="accent1">
                  <a:lumMod val="10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2"/>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3"/>
        <c:spPr>
          <a:gradFill rotWithShape="1">
            <a:gsLst>
              <a:gs pos="59000">
                <a:srgbClr val="FFC000"/>
              </a:gs>
              <a:gs pos="37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3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1160853321008"/>
          <c:y val="0.20895216073664119"/>
          <c:w val="0.66100188734269849"/>
          <c:h val="0.7215430608098401"/>
        </c:manualLayout>
      </c:layout>
      <c:pie3DChart>
        <c:varyColors val="1"/>
        <c:ser>
          <c:idx val="0"/>
          <c:order val="0"/>
          <c:tx>
            <c:strRef>
              <c:f>'Sheet 1'!$B$2</c:f>
              <c:strCache>
                <c:ptCount val="1"/>
                <c:pt idx="0">
                  <c:v>Total</c:v>
                </c:pt>
              </c:strCache>
            </c:strRef>
          </c:tx>
          <c:spPr>
            <a:gradFill>
              <a:gsLst>
                <a:gs pos="35000">
                  <a:schemeClr val="accent1">
                    <a:lumMod val="0"/>
                    <a:lumOff val="100000"/>
                  </a:schemeClr>
                </a:gs>
                <a:gs pos="100000">
                  <a:schemeClr val="accent1">
                    <a:lumMod val="100000"/>
                  </a:schemeClr>
                </a:gs>
              </a:gsLst>
              <a:path path="circle">
                <a:fillToRect l="50000" t="-80000" r="50000" b="180000"/>
              </a:path>
            </a:gradFill>
          </c:spPr>
          <c:dPt>
            <c:idx val="0"/>
            <c:bubble3D val="0"/>
            <c:explosion val="11"/>
            <c:spPr>
              <a:gradFill flip="none" rotWithShape="1">
                <a:gsLst>
                  <a:gs pos="0">
                    <a:schemeClr val="accent1">
                      <a:lumMod val="40000"/>
                      <a:lumOff val="60000"/>
                    </a:schemeClr>
                  </a:gs>
                  <a:gs pos="100000">
                    <a:schemeClr val="accent1">
                      <a:lumMod val="95000"/>
                      <a:lumOff val="5000"/>
                    </a:schemeClr>
                  </a:gs>
                  <a:gs pos="57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A8EF-4BD3-B6A0-7ED73C87A60E}"/>
              </c:ext>
            </c:extLst>
          </c:dPt>
          <c:dPt>
            <c:idx val="1"/>
            <c:bubble3D val="0"/>
            <c:explosion val="8"/>
            <c:spPr>
              <a:gradFill rotWithShape="1">
                <a:gsLst>
                  <a:gs pos="91000">
                    <a:srgbClr val="FFFF00"/>
                  </a:gs>
                  <a:gs pos="100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2-A8EF-4BD3-B6A0-7ED73C87A60E}"/>
              </c:ext>
            </c:extLst>
          </c:dPt>
          <c:dPt>
            <c:idx val="2"/>
            <c:bubble3D val="0"/>
            <c:explosion val="29"/>
            <c:spPr>
              <a:gradFill rotWithShape="1">
                <a:gsLst>
                  <a:gs pos="59000">
                    <a:srgbClr val="FFC000"/>
                  </a:gs>
                  <a:gs pos="37000">
                    <a:schemeClr val="tx2">
                      <a:lumMod val="40000"/>
                      <a:lumOff val="60000"/>
                    </a:schemeClr>
                  </a:gs>
                </a:gsLst>
                <a:path path="circle">
                  <a:fillToRect l="50000" t="-80000" r="50000" b="18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4-A8EF-4BD3-B6A0-7ED73C87A60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 1'!$A$3:$A$6</c:f>
              <c:strCache>
                <c:ptCount val="3"/>
                <c:pt idx="0">
                  <c:v>No</c:v>
                </c:pt>
                <c:pt idx="1">
                  <c:v>Unknown</c:v>
                </c:pt>
                <c:pt idx="2">
                  <c:v>Yes</c:v>
                </c:pt>
              </c:strCache>
            </c:strRef>
          </c:cat>
          <c:val>
            <c:numRef>
              <c:f>'Sheet 1'!$B$3:$B$6</c:f>
              <c:numCache>
                <c:formatCode>General</c:formatCode>
                <c:ptCount val="3"/>
                <c:pt idx="0">
                  <c:v>1845</c:v>
                </c:pt>
                <c:pt idx="1">
                  <c:v>2</c:v>
                </c:pt>
                <c:pt idx="2">
                  <c:v>488</c:v>
                </c:pt>
              </c:numCache>
            </c:numRef>
          </c:val>
          <c:extLst>
            <c:ext xmlns:c16="http://schemas.microsoft.com/office/drawing/2014/chart" uri="{C3380CC4-5D6E-409C-BE32-E72D297353CC}">
              <c16:uniqueId val="{00000000-A8EF-4BD3-B6A0-7ED73C87A60E}"/>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9006180555555559"/>
          <c:y val="0.76231559829059836"/>
          <c:w val="0.10092592592592593"/>
          <c:h val="0.2132214142215715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2!PivotTable1</c:name>
    <c:fmtId val="5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History</a:t>
            </a:r>
            <a:r>
              <a:rPr lang="en-IN" baseline="0"/>
              <a:t> Of Transplants vs Avg.HBA1C &amp; No.Of Major Surgeries</a:t>
            </a:r>
            <a:endParaRPr lang="en-IN"/>
          </a:p>
        </c:rich>
      </c:tx>
      <c:overlay val="0"/>
      <c:spPr>
        <a:noFill/>
        <a:ln w="19050">
          <a:solidFill>
            <a:schemeClr val="bg1"/>
          </a:solidFill>
          <a:prstDash val="solid"/>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75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398148148148149E-2"/>
              <c:y val="7.5982905982906079E-2"/>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917476851851855E-2"/>
                  <c:h val="6.8422222222222218E-2"/>
                </c:manualLayout>
              </c15:layout>
            </c:ext>
          </c:extLst>
        </c:dLbl>
      </c:pivotFmt>
      <c:pivotFmt>
        <c:idx val="3"/>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351851851851847E-2"/>
              <c:y val="0.10298632478632469"/>
            </c:manualLayout>
          </c:layout>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037847222222231E-2"/>
                  <c:h val="6.8422222222222218E-2"/>
                </c:manualLayout>
              </c15:layout>
            </c:ext>
          </c:extLst>
        </c:dLbl>
      </c:pivotFmt>
      <c:pivotFmt>
        <c:idx val="4"/>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6.8350694444444332E-2"/>
              <c:y val="-0.100872863247863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1837615740740726E-2"/>
                  <c:h val="6.8422222222222218E-2"/>
                </c:manualLayout>
              </c15:layout>
            </c:ext>
          </c:extLst>
        </c:dLbl>
      </c:pivotFmt>
      <c:pivotFmt>
        <c:idx val="5"/>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771990740740775E-2"/>
              <c:y val="7.070555555555545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8027083333333333E-2"/>
                  <c:h val="6.8422222222222218E-2"/>
                </c:manualLayout>
              </c15:layout>
            </c:ext>
          </c:extLst>
        </c:dLbl>
      </c:pivotFmt>
    </c:pivotFmts>
    <c:plotArea>
      <c:layout>
        <c:manualLayout>
          <c:layoutTarget val="inner"/>
          <c:xMode val="edge"/>
          <c:yMode val="edge"/>
          <c:x val="0.35497395833333334"/>
          <c:y val="0.20715811965811964"/>
          <c:w val="0.39074074074074072"/>
          <c:h val="0.72136752136752136"/>
        </c:manualLayout>
      </c:layout>
      <c:doughnutChart>
        <c:varyColors val="1"/>
        <c:ser>
          <c:idx val="0"/>
          <c:order val="0"/>
          <c:tx>
            <c:strRef>
              <c:f>'Sheet 2'!$B$2</c:f>
              <c:strCache>
                <c:ptCount val="1"/>
                <c:pt idx="0">
                  <c:v>Average of HBA1C</c:v>
                </c:pt>
              </c:strCache>
            </c:strRef>
          </c:tx>
          <c:dPt>
            <c:idx val="0"/>
            <c:bubble3D val="0"/>
            <c:explosion val="8"/>
            <c:spPr>
              <a:solidFill>
                <a:schemeClr val="accent1">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4-6B14-4A24-898D-E511C775B253}"/>
              </c:ext>
            </c:extLst>
          </c:dPt>
          <c:dPt>
            <c:idx val="1"/>
            <c:bubble3D val="0"/>
            <c:explosion val="1"/>
            <c:spPr>
              <a:gradFill flip="none" rotWithShape="1">
                <a:gsLst>
                  <a:gs pos="0">
                    <a:schemeClr val="accent1">
                      <a:lumMod val="40000"/>
                      <a:lumOff val="60000"/>
                    </a:schemeClr>
                  </a:gs>
                  <a:gs pos="26000">
                    <a:schemeClr val="accent1">
                      <a:lumMod val="60000"/>
                    </a:schemeClr>
                  </a:gs>
                </a:gsLst>
                <a:path path="circle">
                  <a:fillToRect l="50000" t="130000" r="50000" b="-30000"/>
                </a:path>
                <a:tileRect/>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B14-4A24-898D-E511C775B253}"/>
              </c:ext>
            </c:extLst>
          </c:dPt>
          <c:dLbls>
            <c:dLbl>
              <c:idx val="0"/>
              <c:layout>
                <c:manualLayout>
                  <c:x val="2.351851851851847E-2"/>
                  <c:y val="0.10298632478632469"/>
                </c:manualLayout>
              </c:layout>
              <c:showLegendKey val="0"/>
              <c:showVal val="1"/>
              <c:showCatName val="1"/>
              <c:showSerName val="0"/>
              <c:showPercent val="0"/>
              <c:showBubbleSize val="0"/>
              <c:extLst>
                <c:ext xmlns:c15="http://schemas.microsoft.com/office/drawing/2012/chart" uri="{CE6537A1-D6FC-4f65-9D91-7224C49458BB}">
                  <c15:layout>
                    <c:manualLayout>
                      <c:w val="5.9037847222222231E-2"/>
                      <c:h val="6.8422222222222218E-2"/>
                    </c:manualLayout>
                  </c15:layout>
                </c:ext>
                <c:ext xmlns:c16="http://schemas.microsoft.com/office/drawing/2014/chart" uri="{C3380CC4-5D6E-409C-BE32-E72D297353CC}">
                  <c16:uniqueId val="{00000004-6B14-4A24-898D-E511C775B253}"/>
                </c:ext>
              </c:extLst>
            </c:dLbl>
            <c:dLbl>
              <c:idx val="1"/>
              <c:layout>
                <c:manualLayout>
                  <c:x val="2.9398148148148149E-2"/>
                  <c:y val="7.5982905982906079E-2"/>
                </c:manualLayout>
              </c:layout>
              <c:showLegendKey val="0"/>
              <c:showVal val="1"/>
              <c:showCatName val="1"/>
              <c:showSerName val="0"/>
              <c:showPercent val="0"/>
              <c:showBubbleSize val="0"/>
              <c:extLst>
                <c:ext xmlns:c15="http://schemas.microsoft.com/office/drawing/2012/chart" uri="{CE6537A1-D6FC-4f65-9D91-7224C49458BB}">
                  <c15:layout>
                    <c:manualLayout>
                      <c:w val="6.4917476851851855E-2"/>
                      <c:h val="6.8422222222222218E-2"/>
                    </c:manualLayout>
                  </c15:layout>
                </c:ext>
                <c:ext xmlns:c16="http://schemas.microsoft.com/office/drawing/2014/chart" uri="{C3380CC4-5D6E-409C-BE32-E72D297353CC}">
                  <c16:uniqueId val="{00000003-6B14-4A24-898D-E511C775B253}"/>
                </c:ext>
              </c:extLst>
            </c:dLbl>
            <c:numFmt formatCode="#,##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2'!$A$3:$A$5</c:f>
              <c:strCache>
                <c:ptCount val="2"/>
                <c:pt idx="0">
                  <c:v>No</c:v>
                </c:pt>
                <c:pt idx="1">
                  <c:v>Yes</c:v>
                </c:pt>
              </c:strCache>
            </c:strRef>
          </c:cat>
          <c:val>
            <c:numRef>
              <c:f>'Sheet 2'!$B$3:$B$5</c:f>
              <c:numCache>
                <c:formatCode>General</c:formatCode>
                <c:ptCount val="2"/>
                <c:pt idx="0">
                  <c:v>6.6704427202190848</c:v>
                </c:pt>
                <c:pt idx="1">
                  <c:v>5.1876388888888894</c:v>
                </c:pt>
              </c:numCache>
            </c:numRef>
          </c:val>
          <c:extLst>
            <c:ext xmlns:c16="http://schemas.microsoft.com/office/drawing/2014/chart" uri="{C3380CC4-5D6E-409C-BE32-E72D297353CC}">
              <c16:uniqueId val="{00000000-6B14-4A24-898D-E511C775B253}"/>
            </c:ext>
          </c:extLst>
        </c:ser>
        <c:ser>
          <c:idx val="1"/>
          <c:order val="1"/>
          <c:tx>
            <c:strRef>
              <c:f>'Sheet 2'!$C$2</c:f>
              <c:strCache>
                <c:ptCount val="1"/>
                <c:pt idx="0">
                  <c:v>Sum of Number Of Major Surgeries</c:v>
                </c:pt>
              </c:strCache>
            </c:strRef>
          </c:tx>
          <c:spPr>
            <a:solidFill>
              <a:schemeClr val="accent1">
                <a:lumMod val="75000"/>
              </a:schemeClr>
            </a:solidFill>
          </c:spPr>
          <c:explosion val="1"/>
          <c:dPt>
            <c:idx val="0"/>
            <c:bubble3D val="0"/>
            <c:explosion val="0"/>
            <c:spPr>
              <a:solidFill>
                <a:schemeClr val="accent2">
                  <a:lumMod val="60000"/>
                  <a:lumOff val="40000"/>
                </a:schemeClr>
              </a:solidFill>
              <a:ln>
                <a:gradFill>
                  <a:gsLst>
                    <a:gs pos="25000">
                      <a:srgbClr val="CEF2FF"/>
                    </a:gs>
                    <a:gs pos="100000">
                      <a:schemeClr val="accent1">
                        <a:lumMod val="45000"/>
                        <a:lumOff val="55000"/>
                      </a:schemeClr>
                    </a:gs>
                    <a:gs pos="91245">
                      <a:srgbClr val="BDFAFF"/>
                    </a:gs>
                    <a:gs pos="63000">
                      <a:srgbClr val="2E29FF"/>
                    </a:gs>
                    <a:gs pos="42000">
                      <a:schemeClr val="accent1">
                        <a:lumMod val="45000"/>
                        <a:lumOff val="55000"/>
                      </a:schemeClr>
                    </a:gs>
                    <a:gs pos="4000">
                      <a:srgbClr val="CEF2FF"/>
                    </a:gs>
                    <a:gs pos="90000">
                      <a:schemeClr val="accent1">
                        <a:lumMod val="30000"/>
                        <a:lumOff val="70000"/>
                      </a:schemeClr>
                    </a:gs>
                  </a:gsLst>
                  <a:lin ang="5400000" scaled="1"/>
                </a:gradFill>
              </a:ln>
              <a:effectLst>
                <a:outerShdw blurRad="63500" dist="38100" dir="5400000" sx="89000" sy="89000" rotWithShape="0">
                  <a:srgbClr val="000000">
                    <a:alpha val="46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6-6B14-4A24-898D-E511C775B253}"/>
              </c:ext>
            </c:extLst>
          </c:dPt>
          <c:dPt>
            <c:idx val="1"/>
            <c:bubble3D val="0"/>
            <c:explosion val="2"/>
            <c:spPr>
              <a:gradFill rotWithShape="1">
                <a:gsLst>
                  <a:gs pos="25000">
                    <a:schemeClr val="accent2">
                      <a:lumMod val="75000"/>
                    </a:schemeClr>
                  </a:gs>
                  <a:gs pos="0">
                    <a:schemeClr val="bg1"/>
                  </a:gs>
                </a:gsLst>
                <a:path path="circle">
                  <a:fillToRect l="50000" t="130000" r="50000" b="-30000"/>
                </a:path>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B14-4A24-898D-E511C775B253}"/>
              </c:ext>
            </c:extLst>
          </c:dPt>
          <c:dLbls>
            <c:dLbl>
              <c:idx val="0"/>
              <c:layout>
                <c:manualLayout>
                  <c:x val="-4.7771990740740775E-2"/>
                  <c:y val="7.0705555555555452E-2"/>
                </c:manualLayout>
              </c:layout>
              <c:showLegendKey val="0"/>
              <c:showVal val="1"/>
              <c:showCatName val="1"/>
              <c:showSerName val="0"/>
              <c:showPercent val="0"/>
              <c:showBubbleSize val="0"/>
              <c:extLst>
                <c:ext xmlns:c15="http://schemas.microsoft.com/office/drawing/2012/chart" uri="{CE6537A1-D6FC-4f65-9D91-7224C49458BB}">
                  <c15:layout>
                    <c:manualLayout>
                      <c:w val="5.8027083333333333E-2"/>
                      <c:h val="6.8422222222222218E-2"/>
                    </c:manualLayout>
                  </c15:layout>
                </c:ext>
                <c:ext xmlns:c16="http://schemas.microsoft.com/office/drawing/2014/chart" uri="{C3380CC4-5D6E-409C-BE32-E72D297353CC}">
                  <c16:uniqueId val="{00000006-6B14-4A24-898D-E511C775B253}"/>
                </c:ext>
              </c:extLst>
            </c:dLbl>
            <c:dLbl>
              <c:idx val="1"/>
              <c:layout>
                <c:manualLayout>
                  <c:x val="6.8350694444444332E-2"/>
                  <c:y val="-0.10087286324786325"/>
                </c:manualLayout>
              </c:layout>
              <c:showLegendKey val="0"/>
              <c:showVal val="1"/>
              <c:showCatName val="1"/>
              <c:showSerName val="0"/>
              <c:showPercent val="0"/>
              <c:showBubbleSize val="0"/>
              <c:extLst>
                <c:ext xmlns:c15="http://schemas.microsoft.com/office/drawing/2012/chart" uri="{CE6537A1-D6FC-4f65-9D91-7224C49458BB}">
                  <c15:layout>
                    <c:manualLayout>
                      <c:w val="7.1837615740740726E-2"/>
                      <c:h val="6.8422222222222218E-2"/>
                    </c:manualLayout>
                  </c15:layout>
                </c:ext>
                <c:ext xmlns:c16="http://schemas.microsoft.com/office/drawing/2014/chart" uri="{C3380CC4-5D6E-409C-BE32-E72D297353CC}">
                  <c16:uniqueId val="{00000005-6B14-4A24-898D-E511C775B25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2'!$A$3:$A$5</c:f>
              <c:strCache>
                <c:ptCount val="2"/>
                <c:pt idx="0">
                  <c:v>No</c:v>
                </c:pt>
                <c:pt idx="1">
                  <c:v>Yes</c:v>
                </c:pt>
              </c:strCache>
            </c:strRef>
          </c:cat>
          <c:val>
            <c:numRef>
              <c:f>'Sheet 2'!$C$3:$C$5</c:f>
              <c:numCache>
                <c:formatCode>General</c:formatCode>
                <c:ptCount val="2"/>
                <c:pt idx="0">
                  <c:v>1417</c:v>
                </c:pt>
                <c:pt idx="1">
                  <c:v>162</c:v>
                </c:pt>
              </c:numCache>
            </c:numRef>
          </c:val>
          <c:extLst>
            <c:ext xmlns:c16="http://schemas.microsoft.com/office/drawing/2014/chart" uri="{C3380CC4-5D6E-409C-BE32-E72D297353CC}">
              <c16:uniqueId val="{00000001-6B14-4A24-898D-E511C775B253}"/>
            </c:ext>
          </c:extLst>
        </c:ser>
        <c:dLbls>
          <c:showLegendKey val="0"/>
          <c:showVal val="0"/>
          <c:showCatName val="0"/>
          <c:showSerName val="0"/>
          <c:showPercent val="0"/>
          <c:showBubbleSize val="0"/>
          <c:showLeaderLines val="0"/>
        </c:dLbls>
        <c:firstSliceAng val="109"/>
        <c:holeSize val="33"/>
      </c:doughnutChart>
      <c:spPr>
        <a:noFill/>
        <a:ln>
          <a:noFill/>
        </a:ln>
        <a:effectLst/>
      </c:spPr>
    </c:plotArea>
    <c:legend>
      <c:legendPos val="r"/>
      <c:layout>
        <c:manualLayout>
          <c:xMode val="edge"/>
          <c:yMode val="edge"/>
          <c:x val="0.8922975694444446"/>
          <c:y val="0.44335170940170937"/>
          <c:w val="6.8014930555555561E-2"/>
          <c:h val="0.1621427350427350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3!PivotTable2</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Healthcare Charges vs Weight &amp; Diabetes Status</a:t>
            </a:r>
          </a:p>
        </c:rich>
      </c:tx>
      <c:overlay val="0"/>
      <c:spPr>
        <a:noFill/>
        <a:ln w="19050">
          <a:solidFill>
            <a:schemeClr val="bg1"/>
          </a:solid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4"/>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5"/>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16"/>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89513888888887"/>
          <c:y val="0.1072715811965812"/>
          <c:w val="0.77614652777777782"/>
          <c:h val="0.77554294871794871"/>
        </c:manualLayout>
      </c:layout>
      <c:bar3DChart>
        <c:barDir val="col"/>
        <c:grouping val="clustered"/>
        <c:varyColors val="0"/>
        <c:ser>
          <c:idx val="0"/>
          <c:order val="0"/>
          <c:tx>
            <c:strRef>
              <c:f>'Sheet 3'!$B$2:$B$3</c:f>
              <c:strCache>
                <c:ptCount val="1"/>
                <c:pt idx="0">
                  <c:v>Diabetes</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3'!$B$4:$B$8</c:f>
              <c:numCache>
                <c:formatCode>[$$-45C]#,##0.00</c:formatCode>
                <c:ptCount val="4"/>
                <c:pt idx="0">
                  <c:v>1584367.04</c:v>
                </c:pt>
                <c:pt idx="1">
                  <c:v>3214942.98</c:v>
                </c:pt>
                <c:pt idx="2">
                  <c:v>1498724.0299999998</c:v>
                </c:pt>
                <c:pt idx="3">
                  <c:v>1178108.67</c:v>
                </c:pt>
              </c:numCache>
            </c:numRef>
          </c:val>
          <c:shape val="cylinder"/>
          <c:extLst>
            <c:ext xmlns:c16="http://schemas.microsoft.com/office/drawing/2014/chart" uri="{C3380CC4-5D6E-409C-BE32-E72D297353CC}">
              <c16:uniqueId val="{00000000-F4AE-4AD6-B778-34ECBCA59F4C}"/>
            </c:ext>
          </c:extLst>
        </c:ser>
        <c:ser>
          <c:idx val="1"/>
          <c:order val="1"/>
          <c:tx>
            <c:strRef>
              <c:f>'Sheet 3'!$C$2:$C$3</c:f>
              <c:strCache>
                <c:ptCount val="1"/>
                <c:pt idx="0">
                  <c:v>Normal</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3'!$C$4:$C$8</c:f>
              <c:numCache>
                <c:formatCode>[$$-45C]#,##0.00</c:formatCode>
                <c:ptCount val="4"/>
                <c:pt idx="0">
                  <c:v>4376290.3900000006</c:v>
                </c:pt>
                <c:pt idx="1">
                  <c:v>7001102.0700000003</c:v>
                </c:pt>
                <c:pt idx="2">
                  <c:v>3611826.05</c:v>
                </c:pt>
                <c:pt idx="3">
                  <c:v>2202772.36</c:v>
                </c:pt>
              </c:numCache>
            </c:numRef>
          </c:val>
          <c:extLst>
            <c:ext xmlns:c16="http://schemas.microsoft.com/office/drawing/2014/chart" uri="{C3380CC4-5D6E-409C-BE32-E72D297353CC}">
              <c16:uniqueId val="{00000000-823F-4999-A68D-2CEC8B4DDBD7}"/>
            </c:ext>
          </c:extLst>
        </c:ser>
        <c:ser>
          <c:idx val="2"/>
          <c:order val="2"/>
          <c:tx>
            <c:strRef>
              <c:f>'Sheet 3'!$D$2:$D$3</c:f>
              <c:strCache>
                <c:ptCount val="1"/>
                <c:pt idx="0">
                  <c:v>Prediabetes</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3'!$A$4:$A$8</c:f>
              <c:strCache>
                <c:ptCount val="4"/>
                <c:pt idx="0">
                  <c:v>Normal Weight</c:v>
                </c:pt>
                <c:pt idx="1">
                  <c:v>obesity</c:v>
                </c:pt>
                <c:pt idx="2">
                  <c:v>Overweight</c:v>
                </c:pt>
                <c:pt idx="3">
                  <c:v>Underweight</c:v>
                </c:pt>
              </c:strCache>
            </c:strRef>
          </c:cat>
          <c:val>
            <c:numRef>
              <c:f>'Sheet 3'!$D$4:$D$8</c:f>
              <c:numCache>
                <c:formatCode>[$$-45C]#,##0.00</c:formatCode>
                <c:ptCount val="4"/>
                <c:pt idx="0">
                  <c:v>1515604.7499999995</c:v>
                </c:pt>
                <c:pt idx="1">
                  <c:v>2810035.23</c:v>
                </c:pt>
                <c:pt idx="2">
                  <c:v>1586533.2500000002</c:v>
                </c:pt>
                <c:pt idx="3">
                  <c:v>735134.98</c:v>
                </c:pt>
              </c:numCache>
            </c:numRef>
          </c:val>
          <c:extLst>
            <c:ext xmlns:c16="http://schemas.microsoft.com/office/drawing/2014/chart" uri="{C3380CC4-5D6E-409C-BE32-E72D297353CC}">
              <c16:uniqueId val="{00000001-823F-4999-A68D-2CEC8B4DDBD7}"/>
            </c:ext>
          </c:extLst>
        </c:ser>
        <c:dLbls>
          <c:showLegendKey val="0"/>
          <c:showVal val="0"/>
          <c:showCatName val="0"/>
          <c:showSerName val="0"/>
          <c:showPercent val="0"/>
          <c:showBubbleSize val="0"/>
        </c:dLbls>
        <c:gapWidth val="150"/>
        <c:shape val="box"/>
        <c:axId val="195165072"/>
        <c:axId val="414541808"/>
        <c:axId val="0"/>
      </c:bar3DChart>
      <c:catAx>
        <c:axId val="1951650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Weight &amp; Diabetes Status</a:t>
                </a:r>
              </a:p>
            </c:rich>
          </c:tx>
          <c:layout>
            <c:manualLayout>
              <c:xMode val="edge"/>
              <c:yMode val="edge"/>
              <c:x val="0.41845474537037036"/>
              <c:y val="0.9421589743589743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4541808"/>
        <c:crosses val="autoZero"/>
        <c:auto val="1"/>
        <c:lblAlgn val="ctr"/>
        <c:lblOffset val="100"/>
        <c:noMultiLvlLbl val="0"/>
      </c:catAx>
      <c:valAx>
        <c:axId val="41454180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Healthcare Charges</a:t>
                </a:r>
              </a:p>
            </c:rich>
          </c:tx>
          <c:layout>
            <c:manualLayout>
              <c:xMode val="edge"/>
              <c:yMode val="edge"/>
              <c:x val="6.0774305555555573E-3"/>
              <c:y val="0.3763017094017093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45C]#,##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6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 org.xlsx]Sheet 4!PivotTable1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Avg.Charges vs Hospital Tier &amp; States </a:t>
            </a:r>
          </a:p>
        </c:rich>
      </c:tx>
      <c:layout>
        <c:manualLayout>
          <c:xMode val="edge"/>
          <c:yMode val="edge"/>
          <c:x val="0.28851342592592594"/>
          <c:y val="1.3568376068376069E-2"/>
        </c:manualLayout>
      </c:layout>
      <c:overlay val="0"/>
      <c:spPr>
        <a:noFill/>
        <a:ln w="19050">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57604166666666"/>
          <c:y val="0.13240149572649573"/>
          <c:w val="0.76430590277777788"/>
          <c:h val="0.74070470085470097"/>
        </c:manualLayout>
      </c:layout>
      <c:bar3DChart>
        <c:barDir val="bar"/>
        <c:grouping val="stacked"/>
        <c:varyColors val="0"/>
        <c:ser>
          <c:idx val="0"/>
          <c:order val="0"/>
          <c:tx>
            <c:strRef>
              <c:f>'Sheet 4'!$B$2</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Pt>
            <c:idx val="0"/>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2-F6DC-4942-A4D7-FF02CB938113}"/>
              </c:ext>
            </c:extLst>
          </c:dPt>
          <c:dPt>
            <c:idx val="1"/>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F6DC-4942-A4D7-FF02CB938113}"/>
              </c:ext>
            </c:extLst>
          </c:dPt>
          <c:dPt>
            <c:idx val="2"/>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4-F6DC-4942-A4D7-FF02CB938113}"/>
              </c:ext>
            </c:extLst>
          </c:dPt>
          <c:dPt>
            <c:idx val="3"/>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F6DC-4942-A4D7-FF02CB938113}"/>
              </c:ext>
            </c:extLst>
          </c:dPt>
          <c:dLbls>
            <c:dLbl>
              <c:idx val="0"/>
              <c:layout>
                <c:manualLayout>
                  <c:x val="8.3786231884057885E-2"/>
                  <c:y val="5.21512385919165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F6DC-4942-A4D7-FF02CB938113}"/>
                </c:ext>
              </c:extLst>
            </c:dLbl>
            <c:dLbl>
              <c:idx val="1"/>
              <c:layout>
                <c:manualLayout>
                  <c:x val="2.0380434782608654E-2"/>
                  <c:y val="6.084311169056931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F6DC-4942-A4D7-FF02CB938113}"/>
                </c:ext>
              </c:extLst>
            </c:dLbl>
            <c:dLbl>
              <c:idx val="2"/>
              <c:layout>
                <c:manualLayout>
                  <c:x val="0.108695652173913"/>
                  <c:y val="6.51890482398956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F6DC-4942-A4D7-FF02CB938113}"/>
                </c:ext>
              </c:extLst>
            </c:dLbl>
            <c:dLbl>
              <c:idx val="3"/>
              <c:layout>
                <c:manualLayout>
                  <c:x val="0.14492753623188406"/>
                  <c:y val="-2.1729682746631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F6DC-4942-A4D7-FF02CB93811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 4'!$A$3:$A$7</c:f>
              <c:strCache>
                <c:ptCount val="4"/>
                <c:pt idx="0">
                  <c:v>Tire - 1</c:v>
                </c:pt>
                <c:pt idx="1">
                  <c:v>Tire - 2</c:v>
                </c:pt>
                <c:pt idx="2">
                  <c:v>Tire - 3</c:v>
                </c:pt>
                <c:pt idx="3">
                  <c:v>Unknown</c:v>
                </c:pt>
              </c:strCache>
            </c:strRef>
          </c:cat>
          <c:val>
            <c:numRef>
              <c:f>'Sheet 4'!$B$3:$B$7</c:f>
              <c:numCache>
                <c:formatCode>[$$-45C]#,##0</c:formatCode>
                <c:ptCount val="4"/>
                <c:pt idx="0">
                  <c:v>15786618.35999999</c:v>
                </c:pt>
                <c:pt idx="1">
                  <c:v>8969633.8000000007</c:v>
                </c:pt>
                <c:pt idx="2">
                  <c:v>6558489.6399999931</c:v>
                </c:pt>
                <c:pt idx="3">
                  <c:v>700</c:v>
                </c:pt>
              </c:numCache>
            </c:numRef>
          </c:val>
          <c:extLst>
            <c:ext xmlns:c16="http://schemas.microsoft.com/office/drawing/2014/chart" uri="{C3380CC4-5D6E-409C-BE32-E72D297353CC}">
              <c16:uniqueId val="{00000000-F6DC-4942-A4D7-FF02CB938113}"/>
            </c:ext>
          </c:extLst>
        </c:ser>
        <c:dLbls>
          <c:showLegendKey val="0"/>
          <c:showVal val="0"/>
          <c:showCatName val="0"/>
          <c:showSerName val="0"/>
          <c:showPercent val="0"/>
          <c:showBubbleSize val="0"/>
        </c:dLbls>
        <c:gapWidth val="150"/>
        <c:shape val="pyramid"/>
        <c:axId val="518588367"/>
        <c:axId val="518589807"/>
        <c:axId val="0"/>
      </c:bar3DChart>
      <c:catAx>
        <c:axId val="5185883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Hospital Tier &amp; States</a:t>
                </a:r>
              </a:p>
            </c:rich>
          </c:tx>
          <c:layout>
            <c:manualLayout>
              <c:xMode val="edge"/>
              <c:yMode val="edge"/>
              <c:x val="9.9472222222222201E-3"/>
              <c:y val="0.392298717948717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89807"/>
        <c:crosses val="autoZero"/>
        <c:auto val="1"/>
        <c:lblAlgn val="ctr"/>
        <c:lblOffset val="100"/>
        <c:noMultiLvlLbl val="0"/>
      </c:catAx>
      <c:valAx>
        <c:axId val="518589807"/>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Hospital Charges</a:t>
                </a:r>
              </a:p>
            </c:rich>
          </c:tx>
          <c:layout>
            <c:manualLayout>
              <c:xMode val="edge"/>
              <c:yMode val="edge"/>
              <c:x val="0.4468287037037037"/>
              <c:y val="0.9446226495726495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IN"/>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5!PivotTable6</c:name>
    <c:fmtId val="24"/>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solidFill>
                  <a:schemeClr val="bg1"/>
                </a:solidFill>
              </a:rPr>
              <a:t>Correlation</a:t>
            </a:r>
            <a:r>
              <a:rPr lang="en-IN" baseline="0">
                <a:solidFill>
                  <a:schemeClr val="bg1"/>
                </a:solidFill>
              </a:rPr>
              <a:t> Between Age vs Avg.BMI &amp; HBA1C</a:t>
            </a:r>
            <a:endParaRPr lang="en-IN">
              <a:solidFill>
                <a:schemeClr val="bg1"/>
              </a:solidFill>
            </a:endParaRPr>
          </a:p>
        </c:rich>
      </c:tx>
      <c:overlay val="0"/>
      <c:spPr>
        <a:noFill/>
        <a:ln w="19050">
          <a:solidFill>
            <a:schemeClr val="bg1"/>
          </a:solidFill>
          <a:prstDash val="solid"/>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IN"/>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91379393124634E-2"/>
          <c:y val="0.10065021367521368"/>
          <c:w val="0.90014043595160365"/>
          <c:h val="0.7655974358974359"/>
        </c:manualLayout>
      </c:layout>
      <c:lineChart>
        <c:grouping val="standard"/>
        <c:varyColors val="0"/>
        <c:ser>
          <c:idx val="0"/>
          <c:order val="0"/>
          <c:tx>
            <c:strRef>
              <c:f>'Sheet 5'!$B$1</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 5'!$A$2:$A$49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5'!$B$2:$B$49</c:f>
              <c:numCache>
                <c:formatCode>General</c:formatCode>
                <c:ptCount val="47"/>
                <c:pt idx="0">
                  <c:v>34.355500000000006</c:v>
                </c:pt>
                <c:pt idx="1">
                  <c:v>33.776470588235291</c:v>
                </c:pt>
                <c:pt idx="2">
                  <c:v>34.084454545454541</c:v>
                </c:pt>
                <c:pt idx="3">
                  <c:v>32.221428571428568</c:v>
                </c:pt>
                <c:pt idx="4">
                  <c:v>32.962446808510634</c:v>
                </c:pt>
                <c:pt idx="5">
                  <c:v>33.480961538461528</c:v>
                </c:pt>
                <c:pt idx="6">
                  <c:v>32.160531914893618</c:v>
                </c:pt>
                <c:pt idx="7">
                  <c:v>32.640363636363638</c:v>
                </c:pt>
                <c:pt idx="8">
                  <c:v>31.363295454545458</c:v>
                </c:pt>
                <c:pt idx="9">
                  <c:v>31.593962264150942</c:v>
                </c:pt>
                <c:pt idx="10">
                  <c:v>31.38481481481481</c:v>
                </c:pt>
                <c:pt idx="11">
                  <c:v>32.104150943396228</c:v>
                </c:pt>
                <c:pt idx="12">
                  <c:v>32.44464285714286</c:v>
                </c:pt>
                <c:pt idx="13">
                  <c:v>31.684591836734704</c:v>
                </c:pt>
                <c:pt idx="14">
                  <c:v>29.778645833333329</c:v>
                </c:pt>
                <c:pt idx="15">
                  <c:v>31.958068181818192</c:v>
                </c:pt>
                <c:pt idx="16">
                  <c:v>31.440583333333329</c:v>
                </c:pt>
                <c:pt idx="17">
                  <c:v>32.907499999999999</c:v>
                </c:pt>
                <c:pt idx="18">
                  <c:v>32.632906976744181</c:v>
                </c:pt>
                <c:pt idx="19">
                  <c:v>31.781470588235297</c:v>
                </c:pt>
                <c:pt idx="20">
                  <c:v>32.769673913043476</c:v>
                </c:pt>
                <c:pt idx="21">
                  <c:v>32.423404255319163</c:v>
                </c:pt>
                <c:pt idx="22">
                  <c:v>30.809300000000004</c:v>
                </c:pt>
                <c:pt idx="23">
                  <c:v>30.092264150943386</c:v>
                </c:pt>
                <c:pt idx="24">
                  <c:v>30.802872340425541</c:v>
                </c:pt>
                <c:pt idx="25">
                  <c:v>29.414509803921575</c:v>
                </c:pt>
                <c:pt idx="26">
                  <c:v>31.37098039215687</c:v>
                </c:pt>
                <c:pt idx="27">
                  <c:v>31.872142857142869</c:v>
                </c:pt>
                <c:pt idx="28">
                  <c:v>31.272909090909092</c:v>
                </c:pt>
                <c:pt idx="29">
                  <c:v>28.889017857142857</c:v>
                </c:pt>
                <c:pt idx="30">
                  <c:v>30.422982456140346</c:v>
                </c:pt>
                <c:pt idx="31">
                  <c:v>30.917111111111115</c:v>
                </c:pt>
                <c:pt idx="32">
                  <c:v>29.973000000000006</c:v>
                </c:pt>
                <c:pt idx="33">
                  <c:v>30.551909090909088</c:v>
                </c:pt>
                <c:pt idx="34">
                  <c:v>29.00767857142856</c:v>
                </c:pt>
                <c:pt idx="35">
                  <c:v>28.942499999999995</c:v>
                </c:pt>
                <c:pt idx="36">
                  <c:v>27.809270833333333</c:v>
                </c:pt>
                <c:pt idx="37">
                  <c:v>29.476704545454538</c:v>
                </c:pt>
                <c:pt idx="38">
                  <c:v>29.235729166666662</c:v>
                </c:pt>
                <c:pt idx="39">
                  <c:v>28.339509803921569</c:v>
                </c:pt>
                <c:pt idx="40">
                  <c:v>29.08144444444445</c:v>
                </c:pt>
                <c:pt idx="41">
                  <c:v>26.81124999999999</c:v>
                </c:pt>
                <c:pt idx="42">
                  <c:v>27.199285714285715</c:v>
                </c:pt>
                <c:pt idx="43">
                  <c:v>26.718043478260871</c:v>
                </c:pt>
                <c:pt idx="44">
                  <c:v>28.350434782608694</c:v>
                </c:pt>
                <c:pt idx="45">
                  <c:v>27.24</c:v>
                </c:pt>
                <c:pt idx="46">
                  <c:v>25.308809523809526</c:v>
                </c:pt>
              </c:numCache>
            </c:numRef>
          </c:val>
          <c:smooth val="0"/>
          <c:extLst>
            <c:ext xmlns:c16="http://schemas.microsoft.com/office/drawing/2014/chart" uri="{C3380CC4-5D6E-409C-BE32-E72D297353CC}">
              <c16:uniqueId val="{00000000-E221-43DC-A497-53EC9F0308B2}"/>
            </c:ext>
          </c:extLst>
        </c:ser>
        <c:ser>
          <c:idx val="1"/>
          <c:order val="1"/>
          <c:tx>
            <c:strRef>
              <c:f>'Sheet 5'!$C$1</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 5'!$A$2:$A$49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5'!$C$2:$C$49</c:f>
              <c:numCache>
                <c:formatCode>General</c:formatCode>
                <c:ptCount val="47"/>
                <c:pt idx="0">
                  <c:v>6.9837999999999978</c:v>
                </c:pt>
                <c:pt idx="1">
                  <c:v>6.4174117647058839</c:v>
                </c:pt>
                <c:pt idx="2">
                  <c:v>6.6541818181818186</c:v>
                </c:pt>
                <c:pt idx="3">
                  <c:v>6.9336734693877586</c:v>
                </c:pt>
                <c:pt idx="4">
                  <c:v>6.4080851063829787</c:v>
                </c:pt>
                <c:pt idx="5">
                  <c:v>6.1915384615384648</c:v>
                </c:pt>
                <c:pt idx="6">
                  <c:v>6.3408510638297866</c:v>
                </c:pt>
                <c:pt idx="7">
                  <c:v>7.4352727272727268</c:v>
                </c:pt>
                <c:pt idx="8">
                  <c:v>6.9259090909090908</c:v>
                </c:pt>
                <c:pt idx="9">
                  <c:v>6.1569811320754715</c:v>
                </c:pt>
                <c:pt idx="10">
                  <c:v>6.7842592592592599</c:v>
                </c:pt>
                <c:pt idx="11">
                  <c:v>6.9152830188679228</c:v>
                </c:pt>
                <c:pt idx="12">
                  <c:v>6.5332142857142861</c:v>
                </c:pt>
                <c:pt idx="13">
                  <c:v>6.3867346938775507</c:v>
                </c:pt>
                <c:pt idx="14">
                  <c:v>6.0352083333333324</c:v>
                </c:pt>
                <c:pt idx="15">
                  <c:v>7.0090909090909088</c:v>
                </c:pt>
                <c:pt idx="16">
                  <c:v>6.6079999999999997</c:v>
                </c:pt>
                <c:pt idx="17">
                  <c:v>6.6190476190476204</c:v>
                </c:pt>
                <c:pt idx="18">
                  <c:v>5.9297674418604656</c:v>
                </c:pt>
                <c:pt idx="19">
                  <c:v>6.3686274509803926</c:v>
                </c:pt>
                <c:pt idx="20">
                  <c:v>7.0715217391304348</c:v>
                </c:pt>
                <c:pt idx="21">
                  <c:v>7.2223404255319137</c:v>
                </c:pt>
                <c:pt idx="22">
                  <c:v>6.956999999999999</c:v>
                </c:pt>
                <c:pt idx="23">
                  <c:v>6.4745283018867923</c:v>
                </c:pt>
                <c:pt idx="24">
                  <c:v>6.3268085106382985</c:v>
                </c:pt>
                <c:pt idx="25">
                  <c:v>6.2154901960784317</c:v>
                </c:pt>
                <c:pt idx="26">
                  <c:v>6.4756862745098029</c:v>
                </c:pt>
                <c:pt idx="27">
                  <c:v>6.4257142857142853</c:v>
                </c:pt>
                <c:pt idx="28">
                  <c:v>6.4050909090909078</c:v>
                </c:pt>
                <c:pt idx="29">
                  <c:v>6.1764285714285689</c:v>
                </c:pt>
                <c:pt idx="30">
                  <c:v>6.4152631578947386</c:v>
                </c:pt>
                <c:pt idx="31">
                  <c:v>6.5328888888888894</c:v>
                </c:pt>
                <c:pt idx="32">
                  <c:v>7.1634999999999982</c:v>
                </c:pt>
                <c:pt idx="33">
                  <c:v>6.8727272727272775</c:v>
                </c:pt>
                <c:pt idx="34">
                  <c:v>6.6137499999999978</c:v>
                </c:pt>
                <c:pt idx="35">
                  <c:v>6.5292592592592609</c:v>
                </c:pt>
                <c:pt idx="36">
                  <c:v>6.66</c:v>
                </c:pt>
                <c:pt idx="37">
                  <c:v>6.2309090909090905</c:v>
                </c:pt>
                <c:pt idx="38">
                  <c:v>6.7189583333333323</c:v>
                </c:pt>
                <c:pt idx="39">
                  <c:v>6.7347058823529418</c:v>
                </c:pt>
                <c:pt idx="40">
                  <c:v>6.4762222222222237</c:v>
                </c:pt>
                <c:pt idx="41">
                  <c:v>6.6602083333333306</c:v>
                </c:pt>
                <c:pt idx="42">
                  <c:v>6.128571428571429</c:v>
                </c:pt>
                <c:pt idx="43">
                  <c:v>6.4621739130434781</c:v>
                </c:pt>
                <c:pt idx="44">
                  <c:v>6.0904347826086971</c:v>
                </c:pt>
                <c:pt idx="45">
                  <c:v>6.3199999999999994</c:v>
                </c:pt>
                <c:pt idx="46">
                  <c:v>5.8609523809523809</c:v>
                </c:pt>
              </c:numCache>
            </c:numRef>
          </c:val>
          <c:smooth val="0"/>
          <c:extLst>
            <c:ext xmlns:c16="http://schemas.microsoft.com/office/drawing/2014/chart" uri="{C3380CC4-5D6E-409C-BE32-E72D297353CC}">
              <c16:uniqueId val="{00000001-E221-43DC-A497-53EC9F0308B2}"/>
            </c:ext>
          </c:extLst>
        </c:ser>
        <c:dLbls>
          <c:showLegendKey val="0"/>
          <c:showVal val="0"/>
          <c:showCatName val="0"/>
          <c:showSerName val="0"/>
          <c:showPercent val="0"/>
          <c:showBubbleSize val="0"/>
        </c:dLbls>
        <c:marker val="1"/>
        <c:smooth val="0"/>
        <c:axId val="348105167"/>
        <c:axId val="348103247"/>
      </c:lineChart>
      <c:catAx>
        <c:axId val="348105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0">
                    <a:solidFill>
                      <a:schemeClr val="bg1"/>
                    </a:solidFill>
                  </a:rPr>
                  <a:t>AGE</a:t>
                </a:r>
              </a:p>
            </c:rich>
          </c:tx>
          <c:layout>
            <c:manualLayout>
              <c:xMode val="edge"/>
              <c:yMode val="edge"/>
              <c:x val="0.44335859980154918"/>
              <c:y val="0.93219871794871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8103247"/>
        <c:crosses val="autoZero"/>
        <c:auto val="1"/>
        <c:lblAlgn val="ctr"/>
        <c:lblOffset val="100"/>
        <c:noMultiLvlLbl val="0"/>
      </c:catAx>
      <c:valAx>
        <c:axId val="348103247"/>
        <c:scaling>
          <c:orientation val="minMax"/>
          <c:max val="36"/>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0">
                    <a:solidFill>
                      <a:schemeClr val="bg1"/>
                    </a:solidFill>
                  </a:rPr>
                  <a:t>AVG.BMI</a:t>
                </a:r>
                <a:r>
                  <a:rPr lang="en-IN" sz="1100" b="0" baseline="0">
                    <a:solidFill>
                      <a:schemeClr val="bg1"/>
                    </a:solidFill>
                  </a:rPr>
                  <a:t> &amp; HBA1C</a:t>
                </a:r>
                <a:endParaRPr lang="en-IN" sz="1100" b="0">
                  <a:solidFill>
                    <a:schemeClr val="bg1"/>
                  </a:solidFill>
                </a:endParaRP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8105167"/>
        <c:crossesAt val="1"/>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 org.xlsx]Sheet 6!PivotTable7</c:name>
    <c:fmtId val="3"/>
  </c:pivotSource>
  <c:chart>
    <c:autoTitleDeleted val="1"/>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85108936138298"/>
          <c:y val="0.10065021367521368"/>
          <c:w val="0.85730970029541287"/>
          <c:h val="0.77382414529914534"/>
        </c:manualLayout>
      </c:layout>
      <c:lineChart>
        <c:grouping val="standard"/>
        <c:varyColors val="0"/>
        <c:ser>
          <c:idx val="0"/>
          <c:order val="0"/>
          <c:tx>
            <c:strRef>
              <c:f>'Sheet 6'!$B$1</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trendline>
            <c:spPr>
              <a:ln w="25400" cap="rnd">
                <a:gradFill>
                  <a:gsLst>
                    <a:gs pos="67000">
                      <a:schemeClr val="accent1">
                        <a:lumMod val="75000"/>
                      </a:schemeClr>
                    </a:gs>
                    <a:gs pos="0">
                      <a:schemeClr val="accent1">
                        <a:lumMod val="45000"/>
                        <a:lumOff val="55000"/>
                      </a:schemeClr>
                    </a:gs>
                    <a:gs pos="28000">
                      <a:schemeClr val="accent1">
                        <a:lumMod val="45000"/>
                        <a:lumOff val="55000"/>
                      </a:schemeClr>
                    </a:gs>
                    <a:gs pos="1000">
                      <a:schemeClr val="accent1">
                        <a:lumMod val="30000"/>
                        <a:lumOff val="70000"/>
                      </a:schemeClr>
                    </a:gs>
                  </a:gsLst>
                  <a:lin ang="5400000" scaled="1"/>
                </a:gradFill>
              </a:ln>
              <a:effectLst/>
            </c:spPr>
            <c:trendlineType val="linear"/>
            <c:forward val="2"/>
            <c:dispRSqr val="0"/>
            <c:dispEq val="0"/>
          </c:trendline>
          <c:cat>
            <c:strRef>
              <c:f>'Sheet 6'!$A$2:$A$49</c:f>
              <c:strCache>
                <c:ptCount val="47"/>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35</c:v>
                </c:pt>
                <c:pt idx="16">
                  <c:v>36</c:v>
                </c:pt>
                <c:pt idx="17">
                  <c:v>37</c:v>
                </c:pt>
                <c:pt idx="18">
                  <c:v>38</c:v>
                </c:pt>
                <c:pt idx="19">
                  <c:v>39</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strCache>
            </c:strRef>
          </c:cat>
          <c:val>
            <c:numRef>
              <c:f>'Sheet 6'!$B$2:$B$49</c:f>
              <c:numCache>
                <c:formatCode>[$$-45C]#,##0.00</c:formatCode>
                <c:ptCount val="47"/>
                <c:pt idx="0">
                  <c:v>705524.48</c:v>
                </c:pt>
                <c:pt idx="1">
                  <c:v>804653.69000000006</c:v>
                </c:pt>
                <c:pt idx="2">
                  <c:v>408827.36999999994</c:v>
                </c:pt>
                <c:pt idx="3">
                  <c:v>270336.31</c:v>
                </c:pt>
                <c:pt idx="4">
                  <c:v>499398.12000000005</c:v>
                </c:pt>
                <c:pt idx="5">
                  <c:v>561013.35000000009</c:v>
                </c:pt>
                <c:pt idx="6">
                  <c:v>464044.15999999992</c:v>
                </c:pt>
                <c:pt idx="7">
                  <c:v>505119.1999999999</c:v>
                </c:pt>
                <c:pt idx="8">
                  <c:v>260505.82000000004</c:v>
                </c:pt>
                <c:pt idx="9">
                  <c:v>610430.80999999994</c:v>
                </c:pt>
                <c:pt idx="10">
                  <c:v>479020.30000000005</c:v>
                </c:pt>
                <c:pt idx="11">
                  <c:v>505956.73</c:v>
                </c:pt>
                <c:pt idx="12">
                  <c:v>808306.92</c:v>
                </c:pt>
                <c:pt idx="13">
                  <c:v>546920.91</c:v>
                </c:pt>
                <c:pt idx="14">
                  <c:v>650694.65</c:v>
                </c:pt>
                <c:pt idx="15">
                  <c:v>492364.92999999993</c:v>
                </c:pt>
                <c:pt idx="16">
                  <c:v>706040.93</c:v>
                </c:pt>
                <c:pt idx="17">
                  <c:v>458420.88999999996</c:v>
                </c:pt>
                <c:pt idx="18">
                  <c:v>523595.55999999994</c:v>
                </c:pt>
                <c:pt idx="19">
                  <c:v>852280.2699999999</c:v>
                </c:pt>
                <c:pt idx="20">
                  <c:v>468579.42000000004</c:v>
                </c:pt>
                <c:pt idx="21">
                  <c:v>671125.64999999991</c:v>
                </c:pt>
                <c:pt idx="22">
                  <c:v>639945.98</c:v>
                </c:pt>
                <c:pt idx="23">
                  <c:v>640463.74000000011</c:v>
                </c:pt>
                <c:pt idx="24">
                  <c:v>611111.75000000012</c:v>
                </c:pt>
                <c:pt idx="25">
                  <c:v>911652.92999999993</c:v>
                </c:pt>
                <c:pt idx="26">
                  <c:v>766628.27999999991</c:v>
                </c:pt>
                <c:pt idx="27">
                  <c:v>650200.5</c:v>
                </c:pt>
                <c:pt idx="28">
                  <c:v>930385.37</c:v>
                </c:pt>
                <c:pt idx="29">
                  <c:v>1106646.8799999997</c:v>
                </c:pt>
                <c:pt idx="30">
                  <c:v>842828.87999999989</c:v>
                </c:pt>
                <c:pt idx="31">
                  <c:v>641370.53</c:v>
                </c:pt>
                <c:pt idx="32">
                  <c:v>990924.22</c:v>
                </c:pt>
                <c:pt idx="33">
                  <c:v>936654.5</c:v>
                </c:pt>
                <c:pt idx="34">
                  <c:v>883673.58999999985</c:v>
                </c:pt>
                <c:pt idx="35">
                  <c:v>859065.73</c:v>
                </c:pt>
                <c:pt idx="36">
                  <c:v>829281.50999999989</c:v>
                </c:pt>
                <c:pt idx="37">
                  <c:v>802826.33999999985</c:v>
                </c:pt>
                <c:pt idx="38">
                  <c:v>816035.29</c:v>
                </c:pt>
                <c:pt idx="39">
                  <c:v>792495.56000000029</c:v>
                </c:pt>
                <c:pt idx="40">
                  <c:v>732765.02000000014</c:v>
                </c:pt>
                <c:pt idx="41">
                  <c:v>814180.49000000011</c:v>
                </c:pt>
                <c:pt idx="42">
                  <c:v>995974.03</c:v>
                </c:pt>
                <c:pt idx="43">
                  <c:v>506562.51999999996</c:v>
                </c:pt>
                <c:pt idx="44">
                  <c:v>440768.69000000006</c:v>
                </c:pt>
                <c:pt idx="45">
                  <c:v>457354.98</c:v>
                </c:pt>
                <c:pt idx="46">
                  <c:v>462484.02</c:v>
                </c:pt>
              </c:numCache>
            </c:numRef>
          </c:val>
          <c:smooth val="0"/>
          <c:extLst>
            <c:ext xmlns:c16="http://schemas.microsoft.com/office/drawing/2014/chart" uri="{C3380CC4-5D6E-409C-BE32-E72D297353CC}">
              <c16:uniqueId val="{00000000-D36C-401B-A30E-011AB76FD30B}"/>
            </c:ext>
          </c:extLst>
        </c:ser>
        <c:dLbls>
          <c:showLegendKey val="0"/>
          <c:showVal val="0"/>
          <c:showCatName val="0"/>
          <c:showSerName val="0"/>
          <c:showPercent val="0"/>
          <c:showBubbleSize val="0"/>
        </c:dLbls>
        <c:marker val="1"/>
        <c:smooth val="0"/>
        <c:axId val="801818880"/>
        <c:axId val="801808800"/>
      </c:lineChart>
      <c:catAx>
        <c:axId val="8018188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AGE</a:t>
                </a:r>
              </a:p>
            </c:rich>
          </c:tx>
          <c:layout>
            <c:manualLayout>
              <c:xMode val="edge"/>
              <c:yMode val="edge"/>
              <c:x val="0.46334074074074072"/>
              <c:y val="0.9343717948717948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808800"/>
        <c:crosses val="autoZero"/>
        <c:auto val="1"/>
        <c:lblAlgn val="ctr"/>
        <c:lblOffset val="100"/>
        <c:noMultiLvlLbl val="0"/>
      </c:catAx>
      <c:valAx>
        <c:axId val="801808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SUM OF 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818880"/>
        <c:crosses val="autoZero"/>
        <c:crossBetween val="between"/>
      </c:valAx>
      <c:spPr>
        <a:noFill/>
        <a:ln>
          <a:noFill/>
        </a:ln>
        <a:effectLst/>
      </c:spPr>
    </c:plotArea>
    <c:legend>
      <c:legendPos val="r"/>
      <c:legendEntry>
        <c:idx val="1"/>
        <c:delete val="1"/>
      </c:legendEntry>
      <c:layout>
        <c:manualLayout>
          <c:xMode val="edge"/>
          <c:yMode val="edge"/>
          <c:x val="0.87730705449515212"/>
          <c:y val="0.70367751252618804"/>
          <c:w val="0.12137004537443281"/>
          <c:h val="0.10380429992338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24198</xdr:colOff>
      <xdr:row>0</xdr:row>
      <xdr:rowOff>22858</xdr:rowOff>
    </xdr:from>
    <xdr:to>
      <xdr:col>10</xdr:col>
      <xdr:colOff>187398</xdr:colOff>
      <xdr:row>17</xdr:row>
      <xdr:rowOff>124858</xdr:rowOff>
    </xdr:to>
    <xdr:graphicFrame macro="">
      <xdr:nvGraphicFramePr>
        <xdr:cNvPr id="2" name="Chart 1">
          <a:extLst>
            <a:ext uri="{FF2B5EF4-FFF2-40B4-BE49-F238E27FC236}">
              <a16:creationId xmlns:a16="http://schemas.microsoft.com/office/drawing/2014/main" id="{ED745D20-EAC3-413E-8B34-E21E4D186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235299</xdr:colOff>
      <xdr:row>0</xdr:row>
      <xdr:rowOff>22858</xdr:rowOff>
    </xdr:from>
    <xdr:to>
      <xdr:col>18</xdr:col>
      <xdr:colOff>398499</xdr:colOff>
      <xdr:row>17</xdr:row>
      <xdr:rowOff>124858</xdr:rowOff>
    </xdr:to>
    <xdr:graphicFrame macro="">
      <xdr:nvGraphicFramePr>
        <xdr:cNvPr id="4" name="Chart 3">
          <a:extLst>
            <a:ext uri="{FF2B5EF4-FFF2-40B4-BE49-F238E27FC236}">
              <a16:creationId xmlns:a16="http://schemas.microsoft.com/office/drawing/2014/main" id="{57212B76-09A0-45FA-A9DB-AEC0737CF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446400</xdr:colOff>
      <xdr:row>0</xdr:row>
      <xdr:rowOff>22858</xdr:rowOff>
    </xdr:from>
    <xdr:to>
      <xdr:col>27</xdr:col>
      <xdr:colOff>0</xdr:colOff>
      <xdr:row>17</xdr:row>
      <xdr:rowOff>125505</xdr:rowOff>
    </xdr:to>
    <xdr:graphicFrame macro="">
      <xdr:nvGraphicFramePr>
        <xdr:cNvPr id="6" name="Chart 5">
          <a:extLst>
            <a:ext uri="{FF2B5EF4-FFF2-40B4-BE49-F238E27FC236}">
              <a16:creationId xmlns:a16="http://schemas.microsoft.com/office/drawing/2014/main" id="{02E37DFF-7386-4B6B-AE0D-B5F55C49C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24198</xdr:colOff>
      <xdr:row>17</xdr:row>
      <xdr:rowOff>179293</xdr:rowOff>
    </xdr:from>
    <xdr:to>
      <xdr:col>10</xdr:col>
      <xdr:colOff>187398</xdr:colOff>
      <xdr:row>35</xdr:row>
      <xdr:rowOff>101999</xdr:rowOff>
    </xdr:to>
    <xdr:graphicFrame macro="">
      <xdr:nvGraphicFramePr>
        <xdr:cNvPr id="7" name="Chart 6">
          <a:extLst>
            <a:ext uri="{FF2B5EF4-FFF2-40B4-BE49-F238E27FC236}">
              <a16:creationId xmlns:a16="http://schemas.microsoft.com/office/drawing/2014/main" id="{E3CAF837-5572-4291-B137-6100A7D99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235299</xdr:colOff>
      <xdr:row>17</xdr:row>
      <xdr:rowOff>179293</xdr:rowOff>
    </xdr:from>
    <xdr:to>
      <xdr:col>18</xdr:col>
      <xdr:colOff>398499</xdr:colOff>
      <xdr:row>35</xdr:row>
      <xdr:rowOff>101999</xdr:rowOff>
    </xdr:to>
    <xdr:graphicFrame macro="">
      <xdr:nvGraphicFramePr>
        <xdr:cNvPr id="8" name="Chart 7">
          <a:extLst>
            <a:ext uri="{FF2B5EF4-FFF2-40B4-BE49-F238E27FC236}">
              <a16:creationId xmlns:a16="http://schemas.microsoft.com/office/drawing/2014/main" id="{03BB56E5-4E67-41EF-8B72-8114727B2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446400</xdr:colOff>
      <xdr:row>17</xdr:row>
      <xdr:rowOff>169682</xdr:rowOff>
    </xdr:from>
    <xdr:to>
      <xdr:col>27</xdr:col>
      <xdr:colOff>0</xdr:colOff>
      <xdr:row>35</xdr:row>
      <xdr:rowOff>92388</xdr:rowOff>
    </xdr:to>
    <xdr:graphicFrame macro="">
      <xdr:nvGraphicFramePr>
        <xdr:cNvPr id="9" name="Chart 8">
          <a:extLst>
            <a:ext uri="{FF2B5EF4-FFF2-40B4-BE49-F238E27FC236}">
              <a16:creationId xmlns:a16="http://schemas.microsoft.com/office/drawing/2014/main" id="{86D1025A-877A-44B0-917F-E6E0AC6D1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80681</xdr:colOff>
      <xdr:row>19</xdr:row>
      <xdr:rowOff>170329</xdr:rowOff>
    </xdr:from>
    <xdr:to>
      <xdr:col>2</xdr:col>
      <xdr:colOff>26893</xdr:colOff>
      <xdr:row>26</xdr:row>
      <xdr:rowOff>76648</xdr:rowOff>
    </xdr:to>
    <mc:AlternateContent xmlns:mc="http://schemas.openxmlformats.org/markup-compatibility/2006" xmlns:a14="http://schemas.microsoft.com/office/drawing/2010/main">
      <mc:Choice Requires="a14">
        <xdr:graphicFrame macro="">
          <xdr:nvGraphicFramePr>
            <xdr:cNvPr id="11" name="Diabetes Status">
              <a:extLst>
                <a:ext uri="{FF2B5EF4-FFF2-40B4-BE49-F238E27FC236}">
                  <a16:creationId xmlns:a16="http://schemas.microsoft.com/office/drawing/2014/main" id="{A38F51D9-7B5A-5CDB-322B-DD727F519C29}"/>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80681" y="3645049"/>
              <a:ext cx="1272092" cy="1186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44824</xdr:rowOff>
    </xdr:from>
    <xdr:to>
      <xdr:col>1</xdr:col>
      <xdr:colOff>564777</xdr:colOff>
      <xdr:row>19</xdr:row>
      <xdr:rowOff>3325</xdr:rowOff>
    </xdr:to>
    <mc:AlternateContent xmlns:mc="http://schemas.openxmlformats.org/markup-compatibility/2006" xmlns:a14="http://schemas.microsoft.com/office/drawing/2010/main">
      <mc:Choice Requires="a14">
        <xdr:graphicFrame macro="">
          <xdr:nvGraphicFramePr>
            <xdr:cNvPr id="12" name="Age">
              <a:extLst>
                <a:ext uri="{FF2B5EF4-FFF2-40B4-BE49-F238E27FC236}">
                  <a16:creationId xmlns:a16="http://schemas.microsoft.com/office/drawing/2014/main" id="{F458A781-6D96-3382-5FA4-21BB7139655F}"/>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44824"/>
              <a:ext cx="1281057" cy="3433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62752</xdr:colOff>
      <xdr:row>27</xdr:row>
      <xdr:rowOff>156434</xdr:rowOff>
    </xdr:from>
    <xdr:to>
      <xdr:col>2</xdr:col>
      <xdr:colOff>8964</xdr:colOff>
      <xdr:row>33</xdr:row>
      <xdr:rowOff>80682</xdr:rowOff>
    </xdr:to>
    <mc:AlternateContent xmlns:mc="http://schemas.openxmlformats.org/markup-compatibility/2006" xmlns:a14="http://schemas.microsoft.com/office/drawing/2010/main">
      <mc:Choice Requires="a14">
        <xdr:graphicFrame macro="">
          <xdr:nvGraphicFramePr>
            <xdr:cNvPr id="14" name="History Of Transplants">
              <a:extLst>
                <a:ext uri="{FF2B5EF4-FFF2-40B4-BE49-F238E27FC236}">
                  <a16:creationId xmlns:a16="http://schemas.microsoft.com/office/drawing/2014/main" id="{3996759F-E89C-3E29-156F-EFC92E11DA9C}"/>
                </a:ext>
              </a:extLst>
            </xdr:cNvPr>
            <xdr:cNvGraphicFramePr/>
          </xdr:nvGraphicFramePr>
          <xdr:xfrm>
            <a:off x="0" y="0"/>
            <a:ext cx="0" cy="0"/>
          </xdr:xfrm>
          <a:graphic>
            <a:graphicData uri="http://schemas.microsoft.com/office/drawing/2010/slicer">
              <sle:slicer xmlns:sle="http://schemas.microsoft.com/office/drawing/2010/slicer" name="History Of Transplants"/>
            </a:graphicData>
          </a:graphic>
        </xdr:graphicFrame>
      </mc:Choice>
      <mc:Fallback xmlns="">
        <xdr:sp macro="" textlink="">
          <xdr:nvSpPr>
            <xdr:cNvPr id="0" name=""/>
            <xdr:cNvSpPr>
              <a:spLocks noTextEdit="1"/>
            </xdr:cNvSpPr>
          </xdr:nvSpPr>
          <xdr:spPr>
            <a:xfrm>
              <a:off x="62752" y="5094194"/>
              <a:ext cx="1272092" cy="1021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0.67666</cdr:x>
      <cdr:y>0.8386</cdr:y>
    </cdr:from>
    <cdr:to>
      <cdr:x>0.89371</cdr:x>
      <cdr:y>0.91422</cdr:y>
    </cdr:to>
    <cdr:sp macro="" textlink="">
      <cdr:nvSpPr>
        <cdr:cNvPr id="2" name="TextBox 1">
          <a:extLst xmlns:a="http://schemas.openxmlformats.org/drawingml/2006/main">
            <a:ext uri="{FF2B5EF4-FFF2-40B4-BE49-F238E27FC236}">
              <a16:creationId xmlns:a16="http://schemas.microsoft.com/office/drawing/2014/main" id="{FE58FFF6-0CA9-C335-2004-ED44064EE046}"/>
            </a:ext>
          </a:extLst>
        </cdr:cNvPr>
        <cdr:cNvSpPr txBox="1"/>
      </cdr:nvSpPr>
      <cdr:spPr>
        <a:xfrm xmlns:a="http://schemas.openxmlformats.org/drawingml/2006/main">
          <a:off x="4032117" y="2638636"/>
          <a:ext cx="1293366" cy="2379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b="1" kern="1200"/>
        </a:p>
      </cdr:txBody>
    </cdr:sp>
  </cdr:relSizeAnchor>
  <cdr:relSizeAnchor xmlns:cdr="http://schemas.openxmlformats.org/drawingml/2006/chartDrawing">
    <cdr:from>
      <cdr:x>0.17564</cdr:x>
      <cdr:y>0.22701</cdr:y>
    </cdr:from>
    <cdr:to>
      <cdr:x>0.33419</cdr:x>
      <cdr:y>0.28783</cdr:y>
    </cdr:to>
    <cdr:sp macro="" textlink="">
      <cdr:nvSpPr>
        <cdr:cNvPr id="3" name="TextBox 2">
          <a:extLst xmlns:a="http://schemas.openxmlformats.org/drawingml/2006/main">
            <a:ext uri="{FF2B5EF4-FFF2-40B4-BE49-F238E27FC236}">
              <a16:creationId xmlns:a16="http://schemas.microsoft.com/office/drawing/2014/main" id="{1A91B1C5-2984-44C2-F95D-6EEFF9C7A000}"/>
            </a:ext>
          </a:extLst>
        </cdr:cNvPr>
        <cdr:cNvSpPr txBox="1"/>
      </cdr:nvSpPr>
      <cdr:spPr>
        <a:xfrm xmlns:a="http://schemas.openxmlformats.org/drawingml/2006/main">
          <a:off x="1045250" y="982420"/>
          <a:ext cx="943570" cy="2631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b="1" kern="1200"/>
        </a:p>
        <a:p xmlns:a="http://schemas.openxmlformats.org/drawingml/2006/main">
          <a:endParaRPr lang="en-IN"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0.03175</cdr:x>
      <cdr:y>0.49253</cdr:y>
    </cdr:from>
    <cdr:to>
      <cdr:x>0.27781</cdr:x>
      <cdr:y>0.54301</cdr:y>
    </cdr:to>
    <cdr:sp macro="" textlink="">
      <cdr:nvSpPr>
        <cdr:cNvPr id="2" name="TextBox 1">
          <a:extLst xmlns:a="http://schemas.openxmlformats.org/drawingml/2006/main">
            <a:ext uri="{FF2B5EF4-FFF2-40B4-BE49-F238E27FC236}">
              <a16:creationId xmlns:a16="http://schemas.microsoft.com/office/drawing/2014/main" id="{7E89707F-3180-8BC4-6388-14316A3B0CF2}"/>
            </a:ext>
          </a:extLst>
        </cdr:cNvPr>
        <cdr:cNvSpPr txBox="1"/>
      </cdr:nvSpPr>
      <cdr:spPr>
        <a:xfrm xmlns:a="http://schemas.openxmlformats.org/drawingml/2006/main">
          <a:off x="274320" y="2305050"/>
          <a:ext cx="2125980" cy="2362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0.74502</cdr:x>
      <cdr:y>0.38036</cdr:y>
    </cdr:from>
    <cdr:to>
      <cdr:x>1</cdr:x>
      <cdr:y>0.46802</cdr:y>
    </cdr:to>
    <cdr:sp macro="" textlink="">
      <cdr:nvSpPr>
        <cdr:cNvPr id="3" name="TextBox 2">
          <a:extLst xmlns:a="http://schemas.openxmlformats.org/drawingml/2006/main">
            <a:ext uri="{FF2B5EF4-FFF2-40B4-BE49-F238E27FC236}">
              <a16:creationId xmlns:a16="http://schemas.microsoft.com/office/drawing/2014/main" id="{04523C7D-6A4A-819F-C847-939EA2E74B54}"/>
            </a:ext>
          </a:extLst>
        </cdr:cNvPr>
        <cdr:cNvSpPr txBox="1"/>
      </cdr:nvSpPr>
      <cdr:spPr>
        <a:xfrm xmlns:a="http://schemas.openxmlformats.org/drawingml/2006/main">
          <a:off x="3754901" y="1198149"/>
          <a:ext cx="1285099" cy="2760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kern="1200">
              <a:solidFill>
                <a:schemeClr val="bg1"/>
              </a:solidFill>
            </a:rPr>
            <a:t>AVERAGE</a:t>
          </a:r>
          <a:r>
            <a:rPr lang="en-IN" sz="1100" b="1" kern="1200" baseline="0">
              <a:solidFill>
                <a:schemeClr val="bg1"/>
              </a:solidFill>
            </a:rPr>
            <a:t> </a:t>
          </a:r>
          <a:r>
            <a:rPr lang="en-IN" sz="1100" b="1" kern="1200">
              <a:solidFill>
                <a:schemeClr val="bg1"/>
              </a:solidFill>
            </a:rPr>
            <a:t>HBA1C</a:t>
          </a:r>
        </a:p>
      </cdr:txBody>
    </cdr:sp>
  </cdr:relSizeAnchor>
  <cdr:relSizeAnchor xmlns:cdr="http://schemas.openxmlformats.org/drawingml/2006/chartDrawing">
    <cdr:from>
      <cdr:x>0.01318</cdr:x>
      <cdr:y>0.28024</cdr:y>
    </cdr:from>
    <cdr:to>
      <cdr:x>0.3731</cdr:x>
      <cdr:y>0.45702</cdr:y>
    </cdr:to>
    <cdr:sp macro="" textlink="">
      <cdr:nvSpPr>
        <cdr:cNvPr id="4" name="TextBox 3">
          <a:extLst xmlns:a="http://schemas.openxmlformats.org/drawingml/2006/main">
            <a:ext uri="{FF2B5EF4-FFF2-40B4-BE49-F238E27FC236}">
              <a16:creationId xmlns:a16="http://schemas.microsoft.com/office/drawing/2014/main" id="{DBC35CAB-50D4-2AD0-E808-5AC671750C9D}"/>
            </a:ext>
          </a:extLst>
        </cdr:cNvPr>
        <cdr:cNvSpPr txBox="1"/>
      </cdr:nvSpPr>
      <cdr:spPr>
        <a:xfrm xmlns:a="http://schemas.openxmlformats.org/drawingml/2006/main">
          <a:off x="66447" y="857528"/>
          <a:ext cx="1813992" cy="5409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kern="1200">
              <a:solidFill>
                <a:schemeClr val="bg1"/>
              </a:solidFill>
            </a:rPr>
            <a:t>NUMBER</a:t>
          </a:r>
          <a:r>
            <a:rPr lang="en-IN" sz="1100" b="1" kern="1200" baseline="0">
              <a:solidFill>
                <a:schemeClr val="bg1"/>
              </a:solidFill>
            </a:rPr>
            <a:t> OF MAJOR SURGERIES</a:t>
          </a:r>
          <a:endParaRPr lang="en-IN" sz="1100" b="1" kern="1200">
            <a:solidFill>
              <a:schemeClr val="bg1"/>
            </a:solidFill>
          </a:endParaRPr>
        </a:p>
      </cdr:txBody>
    </cdr:sp>
  </cdr:relSizeAnchor>
  <cdr:relSizeAnchor xmlns:cdr="http://schemas.openxmlformats.org/drawingml/2006/chartDrawing">
    <cdr:from>
      <cdr:x>0.06438</cdr:x>
      <cdr:y>0.53779</cdr:y>
    </cdr:from>
    <cdr:to>
      <cdr:x>0.07761</cdr:x>
      <cdr:y>0.56384</cdr:y>
    </cdr:to>
    <cdr:sp macro="" textlink="">
      <cdr:nvSpPr>
        <cdr:cNvPr id="5" name="Rectangle 4">
          <a:extLst xmlns:a="http://schemas.openxmlformats.org/drawingml/2006/main">
            <a:ext uri="{FF2B5EF4-FFF2-40B4-BE49-F238E27FC236}">
              <a16:creationId xmlns:a16="http://schemas.microsoft.com/office/drawing/2014/main" id="{19EA0168-C5D7-16F8-6503-F6EDE7883541}"/>
            </a:ext>
          </a:extLst>
        </cdr:cNvPr>
        <cdr:cNvSpPr/>
      </cdr:nvSpPr>
      <cdr:spPr>
        <a:xfrm xmlns:a="http://schemas.openxmlformats.org/drawingml/2006/main">
          <a:off x="324475" y="1645632"/>
          <a:ext cx="66679" cy="79713"/>
        </a:xfrm>
        <a:prstGeom xmlns:a="http://schemas.openxmlformats.org/drawingml/2006/main" prst="rect">
          <a:avLst/>
        </a:prstGeom>
        <a:gradFill xmlns:a="http://schemas.openxmlformats.org/drawingml/2006/main" flip="none" rotWithShape="1">
          <a:gsLst>
            <a:gs pos="0">
              <a:schemeClr val="accent2">
                <a:lumMod val="75000"/>
                <a:shade val="30000"/>
                <a:satMod val="115000"/>
              </a:schemeClr>
            </a:gs>
            <a:gs pos="0">
              <a:schemeClr val="accent2">
                <a:lumMod val="75000"/>
                <a:shade val="67500"/>
                <a:satMod val="115000"/>
              </a:schemeClr>
            </a:gs>
            <a:gs pos="100000">
              <a:schemeClr val="accent2">
                <a:lumMod val="75000"/>
                <a:shade val="100000"/>
                <a:satMod val="115000"/>
              </a:schemeClr>
            </a:gs>
          </a:gsLst>
          <a:path path="circle">
            <a:fillToRect l="100000" t="100000"/>
          </a:path>
          <a:tileRect r="-100000" b="-100000"/>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0.0626</cdr:x>
      <cdr:y>0.46908</cdr:y>
    </cdr:from>
    <cdr:to>
      <cdr:x>0.07583</cdr:x>
      <cdr:y>0.49513</cdr:y>
    </cdr:to>
    <cdr:sp macro="" textlink="">
      <cdr:nvSpPr>
        <cdr:cNvPr id="6" name="Rectangle 5">
          <a:extLst xmlns:a="http://schemas.openxmlformats.org/drawingml/2006/main">
            <a:ext uri="{FF2B5EF4-FFF2-40B4-BE49-F238E27FC236}">
              <a16:creationId xmlns:a16="http://schemas.microsoft.com/office/drawing/2014/main" id="{5A241B58-C962-5BBC-B28D-DE27411BF46D}"/>
            </a:ext>
          </a:extLst>
        </cdr:cNvPr>
        <cdr:cNvSpPr/>
      </cdr:nvSpPr>
      <cdr:spPr>
        <a:xfrm xmlns:a="http://schemas.openxmlformats.org/drawingml/2006/main">
          <a:off x="315510" y="1435377"/>
          <a:ext cx="66679" cy="79713"/>
        </a:xfrm>
        <a:prstGeom xmlns:a="http://schemas.openxmlformats.org/drawingml/2006/main" prst="rect">
          <a:avLst/>
        </a:prstGeom>
        <a:solidFill xmlns:a="http://schemas.openxmlformats.org/drawingml/2006/main">
          <a:schemeClr val="accent2">
            <a:lumMod val="60000"/>
            <a:lumOff val="4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0.08026</cdr:x>
      <cdr:y>0.43229</cdr:y>
    </cdr:from>
    <cdr:to>
      <cdr:x>0.20413</cdr:x>
      <cdr:y>0.52279</cdr:y>
    </cdr:to>
    <cdr:sp macro="" textlink="">
      <cdr:nvSpPr>
        <cdr:cNvPr id="7" name="TextBox 6">
          <a:extLst xmlns:a="http://schemas.openxmlformats.org/drawingml/2006/main">
            <a:ext uri="{FF2B5EF4-FFF2-40B4-BE49-F238E27FC236}">
              <a16:creationId xmlns:a16="http://schemas.microsoft.com/office/drawing/2014/main" id="{708F721E-6FDB-2383-0152-4CA704DAEEE4}"/>
            </a:ext>
          </a:extLst>
        </cdr:cNvPr>
        <cdr:cNvSpPr txBox="1"/>
      </cdr:nvSpPr>
      <cdr:spPr>
        <a:xfrm xmlns:a="http://schemas.openxmlformats.org/drawingml/2006/main">
          <a:off x="404510" y="1322806"/>
          <a:ext cx="624282" cy="276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0" kern="1200">
              <a:solidFill>
                <a:schemeClr val="bg1"/>
              </a:solidFill>
            </a:rPr>
            <a:t>No</a:t>
          </a:r>
          <a:endParaRPr lang="en-IN" sz="1100" b="0" kern="1200">
            <a:solidFill>
              <a:schemeClr val="bg1"/>
            </a:solidFill>
          </a:endParaRPr>
        </a:p>
      </cdr:txBody>
    </cdr:sp>
  </cdr:relSizeAnchor>
  <cdr:relSizeAnchor xmlns:cdr="http://schemas.openxmlformats.org/drawingml/2006/chartDrawing">
    <cdr:from>
      <cdr:x>0.08114</cdr:x>
      <cdr:y>0.50556</cdr:y>
    </cdr:from>
    <cdr:to>
      <cdr:x>0.19345</cdr:x>
      <cdr:y>0.58432</cdr:y>
    </cdr:to>
    <cdr:sp macro="" textlink="">
      <cdr:nvSpPr>
        <cdr:cNvPr id="8" name="TextBox 7">
          <a:extLst xmlns:a="http://schemas.openxmlformats.org/drawingml/2006/main">
            <a:ext uri="{FF2B5EF4-FFF2-40B4-BE49-F238E27FC236}">
              <a16:creationId xmlns:a16="http://schemas.microsoft.com/office/drawing/2014/main" id="{5B199BDB-BC42-8AD4-C816-DB433A6FE15A}"/>
            </a:ext>
          </a:extLst>
        </cdr:cNvPr>
        <cdr:cNvSpPr txBox="1"/>
      </cdr:nvSpPr>
      <cdr:spPr>
        <a:xfrm xmlns:a="http://schemas.openxmlformats.org/drawingml/2006/main">
          <a:off x="408946" y="1547014"/>
          <a:ext cx="566058" cy="2409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kern="1200">
              <a:solidFill>
                <a:schemeClr val="bg1"/>
              </a:solidFill>
            </a:rPr>
            <a:t>Yes</a:t>
          </a:r>
          <a:endParaRPr lang="en-IN" sz="1100" kern="12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0.19459</cdr:x>
      <cdr:y>0.01672</cdr:y>
    </cdr:from>
    <cdr:to>
      <cdr:x>0.85978</cdr:x>
      <cdr:y>0.11398</cdr:y>
    </cdr:to>
    <cdr:sp macro="" textlink="">
      <cdr:nvSpPr>
        <cdr:cNvPr id="2" name="TextBox 1">
          <a:extLst xmlns:a="http://schemas.openxmlformats.org/drawingml/2006/main">
            <a:ext uri="{FF2B5EF4-FFF2-40B4-BE49-F238E27FC236}">
              <a16:creationId xmlns:a16="http://schemas.microsoft.com/office/drawing/2014/main" id="{483F2AE6-0B4D-15FA-E7CD-593E39570890}"/>
            </a:ext>
          </a:extLst>
        </cdr:cNvPr>
        <cdr:cNvSpPr txBox="1"/>
      </cdr:nvSpPr>
      <cdr:spPr>
        <a:xfrm xmlns:a="http://schemas.openxmlformats.org/drawingml/2006/main">
          <a:off x="980746" y="53738"/>
          <a:ext cx="3352547" cy="312670"/>
        </a:xfrm>
        <a:prstGeom xmlns:a="http://schemas.openxmlformats.org/drawingml/2006/main" prst="rect">
          <a:avLst/>
        </a:prstGeom>
        <a:ln xmlns:a="http://schemas.openxmlformats.org/drawingml/2006/main" w="19050">
          <a:solidFill>
            <a:schemeClr val="bg2"/>
          </a:solidFill>
          <a:extLst>
            <a:ext uri="{C807C97D-BFC1-408E-A445-0C87EB9F89A2}">
              <ask:lineSketchStyleProps xmlns:ask="http://schemas.microsoft.com/office/drawing/2018/sketchyshapes">
                <ask:type>
                  <ask:lineSketchNone/>
                </ask:type>
              </ask:lineSketchStyleProps>
            </a:ext>
          </a:extLst>
        </a:ln>
      </cdr:spPr>
      <cdr:txBody>
        <a:bodyPr xmlns:a="http://schemas.openxmlformats.org/drawingml/2006/main" vertOverflow="clip" wrap="square" rtlCol="0"/>
        <a:lstStyle xmlns:a="http://schemas.openxmlformats.org/drawingml/2006/main"/>
        <a:p xmlns:a="http://schemas.openxmlformats.org/drawingml/2006/main">
          <a:pPr algn="ctr"/>
          <a:r>
            <a:rPr lang="en-IN" sz="1400" b="1" kern="1200">
              <a:solidFill>
                <a:schemeClr val="bg1"/>
              </a:solidFill>
            </a:rPr>
            <a:t>Relationship</a:t>
          </a:r>
          <a:r>
            <a:rPr lang="en-IN" sz="1400" b="1" kern="1200" baseline="0">
              <a:solidFill>
                <a:schemeClr val="bg1"/>
              </a:solidFill>
            </a:rPr>
            <a:t> Between Age &amp; Charges</a:t>
          </a:r>
          <a:endParaRPr lang="en-IN" sz="1400" b="1" kern="1200">
            <a:solidFill>
              <a:schemeClr val="bg1"/>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289560</xdr:colOff>
      <xdr:row>0</xdr:row>
      <xdr:rowOff>148589</xdr:rowOff>
    </xdr:from>
    <xdr:to>
      <xdr:col>16</xdr:col>
      <xdr:colOff>395160</xdr:colOff>
      <xdr:row>25</xdr:row>
      <xdr:rowOff>43229</xdr:rowOff>
    </xdr:to>
    <xdr:graphicFrame macro="">
      <xdr:nvGraphicFramePr>
        <xdr:cNvPr id="11" name="Chart 10">
          <a:extLst>
            <a:ext uri="{FF2B5EF4-FFF2-40B4-BE49-F238E27FC236}">
              <a16:creationId xmlns:a16="http://schemas.microsoft.com/office/drawing/2014/main" id="{84D29621-DEB3-5BDD-CD76-0719B8BB1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0.67666</cdr:x>
      <cdr:y>0.8386</cdr:y>
    </cdr:from>
    <cdr:to>
      <cdr:x>0.89371</cdr:x>
      <cdr:y>0.91422</cdr:y>
    </cdr:to>
    <cdr:sp macro="" textlink="">
      <cdr:nvSpPr>
        <cdr:cNvPr id="2" name="TextBox 1">
          <a:extLst xmlns:a="http://schemas.openxmlformats.org/drawingml/2006/main">
            <a:ext uri="{FF2B5EF4-FFF2-40B4-BE49-F238E27FC236}">
              <a16:creationId xmlns:a16="http://schemas.microsoft.com/office/drawing/2014/main" id="{FE58FFF6-0CA9-C335-2004-ED44064EE046}"/>
            </a:ext>
          </a:extLst>
        </cdr:cNvPr>
        <cdr:cNvSpPr txBox="1"/>
      </cdr:nvSpPr>
      <cdr:spPr>
        <a:xfrm xmlns:a="http://schemas.openxmlformats.org/drawingml/2006/main">
          <a:off x="4032117" y="2638636"/>
          <a:ext cx="1293366" cy="2379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b="1" kern="1200"/>
        </a:p>
      </cdr:txBody>
    </cdr:sp>
  </cdr:relSizeAnchor>
  <cdr:relSizeAnchor xmlns:cdr="http://schemas.openxmlformats.org/drawingml/2006/chartDrawing">
    <cdr:from>
      <cdr:x>0.17564</cdr:x>
      <cdr:y>0.22701</cdr:y>
    </cdr:from>
    <cdr:to>
      <cdr:x>0.33419</cdr:x>
      <cdr:y>0.28783</cdr:y>
    </cdr:to>
    <cdr:sp macro="" textlink="">
      <cdr:nvSpPr>
        <cdr:cNvPr id="3" name="TextBox 2">
          <a:extLst xmlns:a="http://schemas.openxmlformats.org/drawingml/2006/main">
            <a:ext uri="{FF2B5EF4-FFF2-40B4-BE49-F238E27FC236}">
              <a16:creationId xmlns:a16="http://schemas.microsoft.com/office/drawing/2014/main" id="{1A91B1C5-2984-44C2-F95D-6EEFF9C7A000}"/>
            </a:ext>
          </a:extLst>
        </cdr:cNvPr>
        <cdr:cNvSpPr txBox="1"/>
      </cdr:nvSpPr>
      <cdr:spPr>
        <a:xfrm xmlns:a="http://schemas.openxmlformats.org/drawingml/2006/main">
          <a:off x="1045250" y="982420"/>
          <a:ext cx="943570" cy="2631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b="1" kern="1200"/>
        </a:p>
        <a:p xmlns:a="http://schemas.openxmlformats.org/drawingml/2006/main">
          <a:endParaRPr lang="en-IN" sz="1100" kern="1200"/>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114300</xdr:colOff>
      <xdr:row>0</xdr:row>
      <xdr:rowOff>171450</xdr:rowOff>
    </xdr:from>
    <xdr:to>
      <xdr:col>17</xdr:col>
      <xdr:colOff>219900</xdr:colOff>
      <xdr:row>22</xdr:row>
      <xdr:rowOff>180390</xdr:rowOff>
    </xdr:to>
    <xdr:graphicFrame macro="">
      <xdr:nvGraphicFramePr>
        <xdr:cNvPr id="2" name="Chart 1">
          <a:extLst>
            <a:ext uri="{FF2B5EF4-FFF2-40B4-BE49-F238E27FC236}">
              <a16:creationId xmlns:a16="http://schemas.microsoft.com/office/drawing/2014/main" id="{1C331E65-0D95-1067-5726-C4E79345C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0.03175</cdr:x>
      <cdr:y>0.49253</cdr:y>
    </cdr:from>
    <cdr:to>
      <cdr:x>0.27781</cdr:x>
      <cdr:y>0.54301</cdr:y>
    </cdr:to>
    <cdr:sp macro="" textlink="">
      <cdr:nvSpPr>
        <cdr:cNvPr id="2" name="TextBox 1">
          <a:extLst xmlns:a="http://schemas.openxmlformats.org/drawingml/2006/main">
            <a:ext uri="{FF2B5EF4-FFF2-40B4-BE49-F238E27FC236}">
              <a16:creationId xmlns:a16="http://schemas.microsoft.com/office/drawing/2014/main" id="{7E89707F-3180-8BC4-6388-14316A3B0CF2}"/>
            </a:ext>
          </a:extLst>
        </cdr:cNvPr>
        <cdr:cNvSpPr txBox="1"/>
      </cdr:nvSpPr>
      <cdr:spPr>
        <a:xfrm xmlns:a="http://schemas.openxmlformats.org/drawingml/2006/main">
          <a:off x="274320" y="2305050"/>
          <a:ext cx="2125980" cy="2362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0.85095</cdr:x>
      <cdr:y>0.35576</cdr:y>
    </cdr:from>
    <cdr:to>
      <cdr:x>0.99395</cdr:x>
      <cdr:y>0.42578</cdr:y>
    </cdr:to>
    <cdr:sp macro="" textlink="">
      <cdr:nvSpPr>
        <cdr:cNvPr id="3" name="TextBox 2">
          <a:extLst xmlns:a="http://schemas.openxmlformats.org/drawingml/2006/main">
            <a:ext uri="{FF2B5EF4-FFF2-40B4-BE49-F238E27FC236}">
              <a16:creationId xmlns:a16="http://schemas.microsoft.com/office/drawing/2014/main" id="{04523C7D-6A4A-819F-C847-939EA2E74B54}"/>
            </a:ext>
          </a:extLst>
        </cdr:cNvPr>
        <cdr:cNvSpPr txBox="1"/>
      </cdr:nvSpPr>
      <cdr:spPr>
        <a:xfrm xmlns:a="http://schemas.openxmlformats.org/drawingml/2006/main">
          <a:off x="7352208" y="1664970"/>
          <a:ext cx="1235532" cy="32767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u="sng" kern="1200">
              <a:solidFill>
                <a:schemeClr val="bg1"/>
              </a:solidFill>
            </a:rPr>
            <a:t>AVERAGE</a:t>
          </a:r>
          <a:r>
            <a:rPr lang="en-IN" sz="1100" b="1" u="sng" kern="1200" baseline="0">
              <a:solidFill>
                <a:schemeClr val="bg1"/>
              </a:solidFill>
            </a:rPr>
            <a:t> </a:t>
          </a:r>
          <a:r>
            <a:rPr lang="en-IN" sz="1100" b="1" u="sng" kern="1200">
              <a:solidFill>
                <a:schemeClr val="bg1"/>
              </a:solidFill>
            </a:rPr>
            <a:t>HBA1C</a:t>
          </a:r>
        </a:p>
      </cdr:txBody>
    </cdr:sp>
  </cdr:relSizeAnchor>
  <cdr:relSizeAnchor xmlns:cdr="http://schemas.openxmlformats.org/drawingml/2006/chartDrawing">
    <cdr:from>
      <cdr:x>0.01852</cdr:x>
      <cdr:y>0.34762</cdr:y>
    </cdr:from>
    <cdr:to>
      <cdr:x>0.30339</cdr:x>
      <cdr:y>0.4388</cdr:y>
    </cdr:to>
    <cdr:sp macro="" textlink="">
      <cdr:nvSpPr>
        <cdr:cNvPr id="4" name="TextBox 3">
          <a:extLst xmlns:a="http://schemas.openxmlformats.org/drawingml/2006/main">
            <a:ext uri="{FF2B5EF4-FFF2-40B4-BE49-F238E27FC236}">
              <a16:creationId xmlns:a16="http://schemas.microsoft.com/office/drawing/2014/main" id="{DBC35CAB-50D4-2AD0-E808-5AC671750C9D}"/>
            </a:ext>
          </a:extLst>
        </cdr:cNvPr>
        <cdr:cNvSpPr txBox="1"/>
      </cdr:nvSpPr>
      <cdr:spPr>
        <a:xfrm xmlns:a="http://schemas.openxmlformats.org/drawingml/2006/main">
          <a:off x="159984" y="1626864"/>
          <a:ext cx="2461277" cy="42672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u="sng" kern="1200">
              <a:solidFill>
                <a:schemeClr val="bg1"/>
              </a:solidFill>
            </a:rPr>
            <a:t>NUMBER</a:t>
          </a:r>
          <a:r>
            <a:rPr lang="en-IN" sz="1100" b="1" u="sng" kern="1200" baseline="0">
              <a:solidFill>
                <a:schemeClr val="bg1"/>
              </a:solidFill>
            </a:rPr>
            <a:t> OF MAJOR SURGERIES</a:t>
          </a:r>
          <a:endParaRPr lang="en-IN" sz="1100" b="1" u="sng" kern="1200">
            <a:solidFill>
              <a:schemeClr val="bg1"/>
            </a:solidFill>
          </a:endParaRPr>
        </a:p>
      </cdr:txBody>
    </cdr:sp>
  </cdr:relSizeAnchor>
  <cdr:relSizeAnchor xmlns:cdr="http://schemas.openxmlformats.org/drawingml/2006/chartDrawing">
    <cdr:from>
      <cdr:x>0.06438</cdr:x>
      <cdr:y>0.52021</cdr:y>
    </cdr:from>
    <cdr:to>
      <cdr:x>0.07761</cdr:x>
      <cdr:y>0.54626</cdr:y>
    </cdr:to>
    <cdr:sp macro="" textlink="">
      <cdr:nvSpPr>
        <cdr:cNvPr id="5" name="Rectangle 4">
          <a:extLst xmlns:a="http://schemas.openxmlformats.org/drawingml/2006/main">
            <a:ext uri="{FF2B5EF4-FFF2-40B4-BE49-F238E27FC236}">
              <a16:creationId xmlns:a16="http://schemas.microsoft.com/office/drawing/2014/main" id="{19EA0168-C5D7-16F8-6503-F6EDE7883541}"/>
            </a:ext>
          </a:extLst>
        </cdr:cNvPr>
        <cdr:cNvSpPr/>
      </cdr:nvSpPr>
      <cdr:spPr>
        <a:xfrm xmlns:a="http://schemas.openxmlformats.org/drawingml/2006/main">
          <a:off x="556260" y="2434590"/>
          <a:ext cx="114300" cy="121920"/>
        </a:xfrm>
        <a:prstGeom xmlns:a="http://schemas.openxmlformats.org/drawingml/2006/main" prst="rect">
          <a:avLst/>
        </a:prstGeom>
        <a:gradFill xmlns:a="http://schemas.openxmlformats.org/drawingml/2006/main" flip="none" rotWithShape="1">
          <a:gsLst>
            <a:gs pos="0">
              <a:schemeClr val="accent2">
                <a:lumMod val="75000"/>
                <a:shade val="30000"/>
                <a:satMod val="115000"/>
              </a:schemeClr>
            </a:gs>
            <a:gs pos="0">
              <a:schemeClr val="accent2">
                <a:lumMod val="75000"/>
                <a:shade val="67500"/>
                <a:satMod val="115000"/>
              </a:schemeClr>
            </a:gs>
            <a:gs pos="100000">
              <a:schemeClr val="accent2">
                <a:lumMod val="75000"/>
                <a:shade val="100000"/>
                <a:satMod val="115000"/>
              </a:schemeClr>
            </a:gs>
          </a:gsLst>
          <a:path path="circle">
            <a:fillToRect l="100000" t="100000"/>
          </a:path>
          <a:tileRect r="-100000" b="-100000"/>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0.06438</cdr:x>
      <cdr:y>0.44857</cdr:y>
    </cdr:from>
    <cdr:to>
      <cdr:x>0.07761</cdr:x>
      <cdr:y>0.47462</cdr:y>
    </cdr:to>
    <cdr:sp macro="" textlink="">
      <cdr:nvSpPr>
        <cdr:cNvPr id="6" name="Rectangle 5">
          <a:extLst xmlns:a="http://schemas.openxmlformats.org/drawingml/2006/main">
            <a:ext uri="{FF2B5EF4-FFF2-40B4-BE49-F238E27FC236}">
              <a16:creationId xmlns:a16="http://schemas.microsoft.com/office/drawing/2014/main" id="{5A241B58-C962-5BBC-B28D-DE27411BF46D}"/>
            </a:ext>
          </a:extLst>
        </cdr:cNvPr>
        <cdr:cNvSpPr/>
      </cdr:nvSpPr>
      <cdr:spPr>
        <a:xfrm xmlns:a="http://schemas.openxmlformats.org/drawingml/2006/main">
          <a:off x="556260" y="2099310"/>
          <a:ext cx="114300" cy="121920"/>
        </a:xfrm>
        <a:prstGeom xmlns:a="http://schemas.openxmlformats.org/drawingml/2006/main" prst="rect">
          <a:avLst/>
        </a:prstGeom>
        <a:solidFill xmlns:a="http://schemas.openxmlformats.org/drawingml/2006/main">
          <a:schemeClr val="accent2">
            <a:lumMod val="60000"/>
            <a:lumOff val="4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0.08026</cdr:x>
      <cdr:y>0.43229</cdr:y>
    </cdr:from>
    <cdr:to>
      <cdr:x>0.13847</cdr:x>
      <cdr:y>0.48928</cdr:y>
    </cdr:to>
    <cdr:sp macro="" textlink="">
      <cdr:nvSpPr>
        <cdr:cNvPr id="7" name="TextBox 6">
          <a:extLst xmlns:a="http://schemas.openxmlformats.org/drawingml/2006/main">
            <a:ext uri="{FF2B5EF4-FFF2-40B4-BE49-F238E27FC236}">
              <a16:creationId xmlns:a16="http://schemas.microsoft.com/office/drawing/2014/main" id="{708F721E-6FDB-2383-0152-4CA704DAEEE4}"/>
            </a:ext>
          </a:extLst>
        </cdr:cNvPr>
        <cdr:cNvSpPr txBox="1"/>
      </cdr:nvSpPr>
      <cdr:spPr>
        <a:xfrm xmlns:a="http://schemas.openxmlformats.org/drawingml/2006/main">
          <a:off x="693420" y="2023110"/>
          <a:ext cx="50292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0" kern="1200">
              <a:solidFill>
                <a:schemeClr val="bg1"/>
              </a:solidFill>
            </a:rPr>
            <a:t>No</a:t>
          </a:r>
          <a:endParaRPr lang="en-IN" sz="1100" b="0" kern="1200">
            <a:solidFill>
              <a:schemeClr val="bg1"/>
            </a:solidFill>
          </a:endParaRPr>
        </a:p>
      </cdr:txBody>
    </cdr:sp>
  </cdr:relSizeAnchor>
  <cdr:relSizeAnchor xmlns:cdr="http://schemas.openxmlformats.org/drawingml/2006/chartDrawing">
    <cdr:from>
      <cdr:x>0.08114</cdr:x>
      <cdr:y>0.50556</cdr:y>
    </cdr:from>
    <cdr:to>
      <cdr:x>0.15081</cdr:x>
      <cdr:y>0.57069</cdr:y>
    </cdr:to>
    <cdr:sp macro="" textlink="">
      <cdr:nvSpPr>
        <cdr:cNvPr id="8" name="TextBox 7">
          <a:extLst xmlns:a="http://schemas.openxmlformats.org/drawingml/2006/main">
            <a:ext uri="{FF2B5EF4-FFF2-40B4-BE49-F238E27FC236}">
              <a16:creationId xmlns:a16="http://schemas.microsoft.com/office/drawing/2014/main" id="{5B199BDB-BC42-8AD4-C816-DB433A6FE15A}"/>
            </a:ext>
          </a:extLst>
        </cdr:cNvPr>
        <cdr:cNvSpPr txBox="1"/>
      </cdr:nvSpPr>
      <cdr:spPr>
        <a:xfrm xmlns:a="http://schemas.openxmlformats.org/drawingml/2006/main">
          <a:off x="701040" y="2366010"/>
          <a:ext cx="60198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kern="1200">
              <a:solidFill>
                <a:schemeClr val="bg1"/>
              </a:solidFill>
            </a:rPr>
            <a:t>Yes</a:t>
          </a:r>
          <a:endParaRPr lang="en-IN" sz="1100" kern="1200">
            <a:solidFill>
              <a:schemeClr val="bg1"/>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5</xdr:col>
      <xdr:colOff>129540</xdr:colOff>
      <xdr:row>0</xdr:row>
      <xdr:rowOff>167640</xdr:rowOff>
    </xdr:from>
    <xdr:to>
      <xdr:col>19</xdr:col>
      <xdr:colOff>21780</xdr:colOff>
      <xdr:row>20</xdr:row>
      <xdr:rowOff>123240</xdr:rowOff>
    </xdr:to>
    <xdr:graphicFrame macro="">
      <xdr:nvGraphicFramePr>
        <xdr:cNvPr id="3" name="Chart 2">
          <a:extLst>
            <a:ext uri="{FF2B5EF4-FFF2-40B4-BE49-F238E27FC236}">
              <a16:creationId xmlns:a16="http://schemas.microsoft.com/office/drawing/2014/main" id="{47A22E8C-7DD0-58EE-950A-A77B58F6E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411480</xdr:colOff>
      <xdr:row>0</xdr:row>
      <xdr:rowOff>118110</xdr:rowOff>
    </xdr:from>
    <xdr:to>
      <xdr:col>16</xdr:col>
      <xdr:colOff>517080</xdr:colOff>
      <xdr:row>20</xdr:row>
      <xdr:rowOff>88950</xdr:rowOff>
    </xdr:to>
    <xdr:graphicFrame macro="">
      <xdr:nvGraphicFramePr>
        <xdr:cNvPr id="3" name="Chart 2">
          <a:extLst>
            <a:ext uri="{FF2B5EF4-FFF2-40B4-BE49-F238E27FC236}">
              <a16:creationId xmlns:a16="http://schemas.microsoft.com/office/drawing/2014/main" id="{44E41FBA-109F-04A5-1C35-0DEB17E50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449580</xdr:colOff>
      <xdr:row>0</xdr:row>
      <xdr:rowOff>160020</xdr:rowOff>
    </xdr:from>
    <xdr:to>
      <xdr:col>17</xdr:col>
      <xdr:colOff>258000</xdr:colOff>
      <xdr:row>23</xdr:row>
      <xdr:rowOff>108000</xdr:rowOff>
    </xdr:to>
    <xdr:graphicFrame macro="">
      <xdr:nvGraphicFramePr>
        <xdr:cNvPr id="6" name="Chart 5">
          <a:extLst>
            <a:ext uri="{FF2B5EF4-FFF2-40B4-BE49-F238E27FC236}">
              <a16:creationId xmlns:a16="http://schemas.microsoft.com/office/drawing/2014/main" id="{5DDE94AE-7BD6-CB03-BC4E-1E5B1336D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106680</xdr:colOff>
      <xdr:row>0</xdr:row>
      <xdr:rowOff>167640</xdr:rowOff>
    </xdr:from>
    <xdr:to>
      <xdr:col>16</xdr:col>
      <xdr:colOff>212280</xdr:colOff>
      <xdr:row>26</xdr:row>
      <xdr:rowOff>92760</xdr:rowOff>
    </xdr:to>
    <xdr:graphicFrame macro="">
      <xdr:nvGraphicFramePr>
        <xdr:cNvPr id="2" name="Chart 1">
          <a:extLst>
            <a:ext uri="{FF2B5EF4-FFF2-40B4-BE49-F238E27FC236}">
              <a16:creationId xmlns:a16="http://schemas.microsoft.com/office/drawing/2014/main" id="{2813B9F4-82DA-D649-81F6-9871838C9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0.33972</cdr:x>
      <cdr:y>0.01378</cdr:y>
    </cdr:from>
    <cdr:to>
      <cdr:x>0.71526</cdr:x>
      <cdr:y>0.08438</cdr:y>
    </cdr:to>
    <cdr:sp macro="" textlink="">
      <cdr:nvSpPr>
        <cdr:cNvPr id="2" name="TextBox 1">
          <a:extLst xmlns:a="http://schemas.openxmlformats.org/drawingml/2006/main">
            <a:ext uri="{FF2B5EF4-FFF2-40B4-BE49-F238E27FC236}">
              <a16:creationId xmlns:a16="http://schemas.microsoft.com/office/drawing/2014/main" id="{483F2AE6-0B4D-15FA-E7CD-593E39570890}"/>
            </a:ext>
          </a:extLst>
        </cdr:cNvPr>
        <cdr:cNvSpPr txBox="1"/>
      </cdr:nvSpPr>
      <cdr:spPr>
        <a:xfrm xmlns:a="http://schemas.openxmlformats.org/drawingml/2006/main">
          <a:off x="2935181" y="64490"/>
          <a:ext cx="3244639" cy="330408"/>
        </a:xfrm>
        <a:prstGeom xmlns:a="http://schemas.openxmlformats.org/drawingml/2006/main" prst="rect">
          <a:avLst/>
        </a:prstGeom>
        <a:ln xmlns:a="http://schemas.openxmlformats.org/drawingml/2006/main" w="19050">
          <a:solidFill>
            <a:schemeClr val="bg2"/>
          </a:solidFill>
          <a:extLst>
            <a:ext uri="{C807C97D-BFC1-408E-A445-0C87EB9F89A2}">
              <ask:lineSketchStyleProps xmlns:ask="http://schemas.microsoft.com/office/drawing/2018/sketchyshapes">
                <ask:type>
                  <ask:lineSketchNone/>
                </ask:type>
              </ask:lineSketchStyleProps>
            </a:ext>
          </a:extLst>
        </a:ln>
      </cdr:spPr>
      <cdr:txBody>
        <a:bodyPr xmlns:a="http://schemas.openxmlformats.org/drawingml/2006/main" vertOverflow="clip" wrap="square" rtlCol="0"/>
        <a:lstStyle xmlns:a="http://schemas.openxmlformats.org/drawingml/2006/main"/>
        <a:p xmlns:a="http://schemas.openxmlformats.org/drawingml/2006/main">
          <a:pPr algn="ctr"/>
          <a:r>
            <a:rPr lang="en-IN" sz="1400" b="1" kern="1200">
              <a:solidFill>
                <a:schemeClr val="bg1"/>
              </a:solidFill>
            </a:rPr>
            <a:t>Relationship</a:t>
          </a:r>
          <a:r>
            <a:rPr lang="en-IN" sz="1400" b="1" kern="1200" baseline="0">
              <a:solidFill>
                <a:schemeClr val="bg1"/>
              </a:solidFill>
            </a:rPr>
            <a:t> Between Age &amp; Charges</a:t>
          </a:r>
          <a:endParaRPr lang="en-IN" sz="1400" b="1" kern="12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77.870098495368" createdVersion="8" refreshedVersion="8" minRefreshableVersion="3" recordCount="2335" xr:uid="{DB09C25F-F54A-442D-AEFE-AE4AB17F3B75}">
  <cacheSource type="worksheet">
    <worksheetSource ref="A1:Q2336" sheet="Data Analysis-VLOOKUP"/>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 numFmtId="0">
      <sharedItems/>
    </cacheField>
    <cacheField name="Any Transplant"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ount="4">
        <n v="0"/>
        <n v="2"/>
        <n v="3"/>
        <n v="1"/>
      </sharedItems>
    </cacheField>
    <cacheField name="Smoker" numFmtId="0">
      <sharedItems count="3">
        <s v="Yes"/>
        <s v="No"/>
        <s v="Unknown"/>
      </sharedItems>
    </cacheField>
    <cacheField name="Weight Status" numFmtId="0">
      <sharedItems count="4">
        <s v="obesity"/>
        <s v="Overweight"/>
        <s v="Normal Weight"/>
        <s v="Underweight"/>
      </sharedItems>
    </cacheField>
    <cacheField name="Diabetes Status" numFmtId="0">
      <sharedItems count="3">
        <s v="Diabetes"/>
        <s v="Prediabetes"/>
        <s v="Normal"/>
      </sharedItems>
    </cacheField>
    <cacheField name="Date Of Birth" numFmtId="0">
      <sharedItems/>
    </cacheField>
    <cacheField name="Charger" numFmtId="0">
      <sharedItems containsSemiMixedTypes="0" containsString="0" containsNumber="1" minValue="563.84" maxValue="48970.25" count="2325">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sharedItems>
    </cacheField>
    <cacheField name="Hospital Tier" numFmtId="0">
      <sharedItems count="4">
        <s v="tier - 2"/>
        <s v="tier - 3"/>
        <s v="Unknown"/>
        <s v="tier - 1"/>
      </sharedItems>
    </cacheField>
    <cacheField name="City Tier" numFmtId="0">
      <sharedItems/>
    </cacheField>
    <cacheField name="State Id" numFmtId="0">
      <sharedItems count="17">
        <s v="R1013"/>
        <s v="R1012"/>
        <s v="R1011"/>
        <s v="R1015"/>
        <s v="R1019"/>
        <s v="R1016"/>
        <s v="R1018"/>
        <s v="R1025"/>
        <s v="R1024"/>
        <s v="R1023"/>
        <s v="R1014"/>
        <s v="R1021"/>
        <s v="R1017"/>
        <s v="R1020"/>
        <s v="R1026"/>
        <s v="Unknown"/>
        <s v="R1022"/>
      </sharedItems>
    </cacheField>
    <cacheField name="Age" numFmtId="0">
      <sharedItems containsSemiMixedTypes="0" containsString="0" containsNumber="1" containsInteger="1" minValue="20" maxValue="66" count="47">
        <n v="32"/>
        <n v="31"/>
        <n v="26"/>
        <n v="23"/>
        <n v="29"/>
        <n v="22"/>
        <n v="27"/>
        <n v="25"/>
        <n v="28"/>
        <n v="20"/>
        <n v="24"/>
        <n v="30"/>
        <n v="21"/>
        <n v="35"/>
        <n v="33"/>
        <n v="36"/>
        <n v="34"/>
        <n v="37"/>
        <n v="38"/>
        <n v="43"/>
        <n v="39"/>
        <n v="40"/>
        <n v="41"/>
        <n v="42"/>
        <n v="44"/>
        <n v="45"/>
        <n v="47"/>
        <n v="46"/>
        <n v="50"/>
        <n v="51"/>
        <n v="52"/>
        <n v="49"/>
        <n v="53"/>
        <n v="54"/>
        <n v="55"/>
        <n v="48"/>
        <n v="56"/>
        <n v="58"/>
        <n v="59"/>
        <n v="57"/>
        <n v="62"/>
        <n v="61"/>
        <n v="60"/>
        <n v="63"/>
        <n v="64"/>
        <n v="65"/>
        <n v="66"/>
      </sharedItems>
    </cacheField>
  </cacheFields>
  <extLst>
    <ext xmlns:x14="http://schemas.microsoft.com/office/spreadsheetml/2009/9/main" uri="{725AE2AE-9491-48be-B2B4-4EB974FC3084}">
      <x14:pivotCacheDefinition pivotCacheId="2418018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82.498833796293" createdVersion="8" refreshedVersion="8" minRefreshableVersion="3" recordCount="2335" xr:uid="{1F105235-F7EA-4316-8A40-28664D76E32E}">
  <cacheSource type="worksheet">
    <worksheetSource ref="A1:P2336" sheet="Medical Examinations"/>
  </cacheSource>
  <cacheFields count="14">
    <cacheField name="Customer ID"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9">
      <sharedItems count="2">
        <s v="No"/>
        <s v="Yes"/>
      </sharedItems>
    </cacheField>
    <cacheField name="Cancer history" numFmtId="0">
      <sharedItems/>
    </cacheField>
    <cacheField name="NumberOfMajorSurgeries" numFmtId="0">
      <sharedItems containsMixedTypes="1" containsNumber="1" containsInteger="1" minValue="1" maxValue="3" count="4">
        <s v="No major surgery"/>
        <n v="2"/>
        <n v="3"/>
        <n v="1"/>
      </sharedItems>
    </cacheField>
    <cacheField name="smoker" numFmtId="0">
      <sharedItems/>
    </cacheField>
    <cacheField name="Weight" numFmtId="0">
      <sharedItems/>
    </cacheField>
    <cacheField name="Diabetes Status" numFmtId="0">
      <sharedItems/>
    </cacheField>
    <cacheField name="Number Of Major Surgeries" numFmtId="0">
      <sharedItems containsSemiMixedTypes="0" containsString="0" containsNumber="1" containsInteger="1" minValue="0" maxValue="3"/>
    </cacheField>
    <cacheField name="Heart Issues2" numFmtId="0">
      <sharedItems/>
    </cacheField>
    <cacheField name="Smoker2" numFmtId="0">
      <sharedItems/>
    </cacheField>
    <cacheField name="Smoker3" numFmtId="0">
      <sharedItems/>
    </cacheField>
  </cacheFields>
  <extLst>
    <ext xmlns:x14="http://schemas.microsoft.com/office/spreadsheetml/2009/9/main" uri="{725AE2AE-9491-48be-B2B4-4EB974FC3084}">
      <x14:pivotCacheDefinition pivotCacheId="12207779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  Kelly"/>
    <n v="47.41"/>
    <n v="7.47"/>
    <s v="No"/>
    <x v="0"/>
    <x v="0"/>
    <x v="0"/>
    <x v="0"/>
    <x v="0"/>
    <x v="0"/>
    <s v="9 Jul 1992"/>
    <x v="0"/>
    <x v="0"/>
    <s v="tier - 3"/>
    <x v="0"/>
    <x v="0"/>
  </r>
  <r>
    <x v="1"/>
    <s v="  Matthew D"/>
    <n v="30.36"/>
    <n v="5.77"/>
    <s v="No"/>
    <x v="0"/>
    <x v="0"/>
    <x v="0"/>
    <x v="0"/>
    <x v="0"/>
    <x v="1"/>
    <s v="30 Nov 1992"/>
    <x v="1"/>
    <x v="0"/>
    <s v="tier - 1"/>
    <x v="0"/>
    <x v="0"/>
  </r>
  <r>
    <x v="2"/>
    <s v="  Phil"/>
    <n v="34.484999999999999"/>
    <n v="11.87"/>
    <s v="Yes"/>
    <x v="0"/>
    <x v="0"/>
    <x v="1"/>
    <x v="0"/>
    <x v="0"/>
    <x v="0"/>
    <s v="30 Jun 1993"/>
    <x v="2"/>
    <x v="0"/>
    <s v="tier - 1"/>
    <x v="0"/>
    <x v="1"/>
  </r>
  <r>
    <x v="3"/>
    <s v="  Kelsey"/>
    <n v="38.094999999999999"/>
    <n v="6.05"/>
    <s v="No"/>
    <x v="0"/>
    <x v="0"/>
    <x v="0"/>
    <x v="0"/>
    <x v="0"/>
    <x v="1"/>
    <s v="13 Sep 1992"/>
    <x v="3"/>
    <x v="1"/>
    <s v="tier - 3"/>
    <x v="0"/>
    <x v="0"/>
  </r>
  <r>
    <x v="4"/>
    <s v="  Kristyn"/>
    <n v="35.53"/>
    <n v="5.45"/>
    <s v="No"/>
    <x v="0"/>
    <x v="0"/>
    <x v="0"/>
    <x v="0"/>
    <x v="0"/>
    <x v="2"/>
    <s v="27 Jul 1998"/>
    <x v="4"/>
    <x v="1"/>
    <s v="tier - 3"/>
    <x v="0"/>
    <x v="2"/>
  </r>
  <r>
    <x v="5"/>
    <s v="  Russell B"/>
    <n v="32.799999999999997"/>
    <n v="6.59"/>
    <s v="No"/>
    <x v="0"/>
    <x v="0"/>
    <x v="0"/>
    <x v="0"/>
    <x v="0"/>
    <x v="0"/>
    <s v="20 Nov 2001"/>
    <x v="5"/>
    <x v="1"/>
    <s v="tier - 3"/>
    <x v="1"/>
    <x v="3"/>
  </r>
  <r>
    <x v="6"/>
    <s v="  Scott"/>
    <n v="36.4"/>
    <n v="6.07"/>
    <s v="No"/>
    <x v="0"/>
    <x v="0"/>
    <x v="0"/>
    <x v="0"/>
    <x v="0"/>
    <x v="1"/>
    <s v="1 Jun 1993"/>
    <x v="6"/>
    <x v="1"/>
    <s v="tier - 3"/>
    <x v="0"/>
    <x v="1"/>
  </r>
  <r>
    <x v="7"/>
    <s v="  Stephen"/>
    <n v="36.96"/>
    <n v="7.93"/>
    <s v="No"/>
    <x v="0"/>
    <x v="0"/>
    <x v="2"/>
    <x v="0"/>
    <x v="0"/>
    <x v="0"/>
    <s v="4 Jul 1995"/>
    <x v="6"/>
    <x v="1"/>
    <s v="tier - 3"/>
    <x v="0"/>
    <x v="4"/>
  </r>
  <r>
    <x v="8"/>
    <s v="  Patrick R"/>
    <n v="41.14"/>
    <n v="9.58"/>
    <s v="Yes"/>
    <x v="0"/>
    <x v="1"/>
    <x v="3"/>
    <x v="0"/>
    <x v="0"/>
    <x v="0"/>
    <s v="29 Nov 2002"/>
    <x v="7"/>
    <x v="1"/>
    <s v="tier - 2"/>
    <x v="1"/>
    <x v="5"/>
  </r>
  <r>
    <x v="9"/>
    <s v="  Brooke N"/>
    <n v="38.06"/>
    <n v="10.79"/>
    <s v="No"/>
    <x v="0"/>
    <x v="0"/>
    <x v="0"/>
    <x v="0"/>
    <x v="0"/>
    <x v="0"/>
    <s v="9 Nov 1997"/>
    <x v="8"/>
    <x v="1"/>
    <s v="tier - 3"/>
    <x v="0"/>
    <x v="6"/>
  </r>
  <r>
    <x v="10"/>
    <s v="  Paola Andrea"/>
    <n v="37.700000000000003"/>
    <n v="5.96"/>
    <s v="Yes"/>
    <x v="0"/>
    <x v="0"/>
    <x v="1"/>
    <x v="0"/>
    <x v="0"/>
    <x v="1"/>
    <s v="12 Sep 2001"/>
    <x v="9"/>
    <x v="1"/>
    <s v="tier - 2"/>
    <x v="0"/>
    <x v="3"/>
  </r>
  <r>
    <x v="11"/>
    <s v="  David"/>
    <n v="42.13"/>
    <n v="11.9"/>
    <s v="No"/>
    <x v="0"/>
    <x v="0"/>
    <x v="0"/>
    <x v="0"/>
    <x v="0"/>
    <x v="0"/>
    <s v="26 Dec 1999"/>
    <x v="10"/>
    <x v="2"/>
    <s v="tier - 3"/>
    <x v="0"/>
    <x v="7"/>
  </r>
  <r>
    <x v="12"/>
    <s v="  Wade"/>
    <n v="40.92"/>
    <n v="8.41"/>
    <s v="No"/>
    <x v="0"/>
    <x v="0"/>
    <x v="0"/>
    <x v="0"/>
    <x v="0"/>
    <x v="0"/>
    <s v="14 Dec 1999"/>
    <x v="11"/>
    <x v="1"/>
    <s v="tier - 1"/>
    <x v="0"/>
    <x v="7"/>
  </r>
  <r>
    <x v="13"/>
    <s v="  Franklin"/>
    <n v="40.564999999999998"/>
    <n v="7.02"/>
    <s v="No"/>
    <x v="0"/>
    <x v="0"/>
    <x v="0"/>
    <x v="0"/>
    <x v="0"/>
    <x v="0"/>
    <s v="19 Sep 2002"/>
    <x v="12"/>
    <x v="1"/>
    <s v="tier - 1"/>
    <x v="1"/>
    <x v="5"/>
  </r>
  <r>
    <x v="14"/>
    <s v="  Leilani M"/>
    <n v="36.384999999999998"/>
    <n v="7.59"/>
    <s v="Yes"/>
    <x v="0"/>
    <x v="0"/>
    <x v="1"/>
    <x v="0"/>
    <x v="0"/>
    <x v="0"/>
    <s v="9 Aug 1993"/>
    <x v="13"/>
    <x v="1"/>
    <s v="tier - 1"/>
    <x v="0"/>
    <x v="1"/>
  </r>
  <r>
    <x v="15"/>
    <s v="  Philippe"/>
    <n v="39.9"/>
    <n v="11.32"/>
    <s v="No"/>
    <x v="0"/>
    <x v="0"/>
    <x v="0"/>
    <x v="0"/>
    <x v="0"/>
    <x v="0"/>
    <s v="22 Oct 1996"/>
    <x v="13"/>
    <x v="1"/>
    <s v="tier - 3"/>
    <x v="0"/>
    <x v="8"/>
  </r>
  <r>
    <x v="16"/>
    <s v="  Jennifer A"/>
    <n v="33.799999999999997"/>
    <n v="7.67"/>
    <s v="No"/>
    <x v="0"/>
    <x v="0"/>
    <x v="2"/>
    <x v="0"/>
    <x v="0"/>
    <x v="0"/>
    <s v="28 Jun 1993"/>
    <x v="14"/>
    <x v="1"/>
    <s v="tier - 3"/>
    <x v="0"/>
    <x v="1"/>
  </r>
  <r>
    <x v="17"/>
    <s v="  Christina M"/>
    <n v="36.765000000000001"/>
    <n v="7.29"/>
    <s v="Yes"/>
    <x v="0"/>
    <x v="1"/>
    <x v="3"/>
    <x v="0"/>
    <x v="0"/>
    <x v="0"/>
    <s v="18 Sep 1996"/>
    <x v="15"/>
    <x v="1"/>
    <s v="Unknown"/>
    <x v="1"/>
    <x v="8"/>
  </r>
  <r>
    <x v="18"/>
    <s v="  Said Sr"/>
    <n v="36.954999999999998"/>
    <n v="4.72"/>
    <s v="Yes"/>
    <x v="0"/>
    <x v="0"/>
    <x v="3"/>
    <x v="0"/>
    <x v="0"/>
    <x v="2"/>
    <s v="7 Dec 1995"/>
    <x v="16"/>
    <x v="1"/>
    <s v="tier - 2"/>
    <x v="0"/>
    <x v="4"/>
  </r>
  <r>
    <x v="19"/>
    <s v="  John"/>
    <n v="42.9"/>
    <n v="11.41"/>
    <s v="No"/>
    <x v="0"/>
    <x v="0"/>
    <x v="0"/>
    <x v="0"/>
    <x v="0"/>
    <x v="0"/>
    <s v="7 Oct 2004"/>
    <x v="17"/>
    <x v="1"/>
    <s v="tier - 2"/>
    <x v="2"/>
    <x v="9"/>
  </r>
  <r>
    <x v="20"/>
    <s v="  Myles"/>
    <n v="36.299999999999997"/>
    <n v="11.5"/>
    <s v="Yes"/>
    <x v="0"/>
    <x v="0"/>
    <x v="1"/>
    <x v="0"/>
    <x v="0"/>
    <x v="0"/>
    <s v="18 Nov 2000"/>
    <x v="18"/>
    <x v="1"/>
    <s v="tier - 1"/>
    <x v="0"/>
    <x v="10"/>
  </r>
  <r>
    <x v="21"/>
    <s v="  Madelyn C"/>
    <n v="32.200000000000003"/>
    <n v="6.22"/>
    <s v="Yes"/>
    <x v="0"/>
    <x v="0"/>
    <x v="1"/>
    <x v="0"/>
    <x v="0"/>
    <x v="1"/>
    <s v="27 Nov 1993"/>
    <x v="19"/>
    <x v="1"/>
    <s v="tier - 1"/>
    <x v="0"/>
    <x v="1"/>
  </r>
  <r>
    <x v="22"/>
    <s v="  Nicole"/>
    <n v="31.3"/>
    <n v="11.38"/>
    <s v="No"/>
    <x v="0"/>
    <x v="0"/>
    <x v="2"/>
    <x v="0"/>
    <x v="0"/>
    <x v="0"/>
    <s v="30 Oct 1994"/>
    <x v="20"/>
    <x v="1"/>
    <s v="tier - 1"/>
    <x v="0"/>
    <x v="11"/>
  </r>
  <r>
    <x v="23"/>
    <s v="  Eric A"/>
    <n v="41.8"/>
    <n v="7.89"/>
    <s v="Yes"/>
    <x v="0"/>
    <x v="0"/>
    <x v="1"/>
    <x v="0"/>
    <x v="0"/>
    <x v="0"/>
    <s v="28 Oct 1995"/>
    <x v="21"/>
    <x v="1"/>
    <s v="tier - 1"/>
    <x v="0"/>
    <x v="4"/>
  </r>
  <r>
    <x v="24"/>
    <s v="  Emiliano I"/>
    <n v="35.090000000000003"/>
    <n v="4.38"/>
    <s v="Yes"/>
    <x v="0"/>
    <x v="0"/>
    <x v="1"/>
    <x v="0"/>
    <x v="0"/>
    <x v="2"/>
    <s v="19 Aug 2001"/>
    <x v="22"/>
    <x v="1"/>
    <s v="tier - 2"/>
    <x v="0"/>
    <x v="3"/>
  </r>
  <r>
    <x v="25"/>
    <s v="  Adam"/>
    <n v="33.880000000000003"/>
    <n v="7.01"/>
    <s v="No"/>
    <x v="0"/>
    <x v="0"/>
    <x v="2"/>
    <x v="0"/>
    <x v="0"/>
    <x v="0"/>
    <s v="22 Nov 1994"/>
    <x v="23"/>
    <x v="1"/>
    <s v="tier - 2"/>
    <x v="0"/>
    <x v="11"/>
  </r>
  <r>
    <x v="26"/>
    <s v="  Zach"/>
    <n v="30.875"/>
    <n v="11.88"/>
    <s v="No"/>
    <x v="0"/>
    <x v="0"/>
    <x v="0"/>
    <x v="0"/>
    <x v="0"/>
    <x v="0"/>
    <s v="9 Oct 2000"/>
    <x v="24"/>
    <x v="1"/>
    <s v="tier - 2"/>
    <x v="0"/>
    <x v="10"/>
  </r>
  <r>
    <x v="27"/>
    <s v="  Stephanie W"/>
    <n v="36.86"/>
    <n v="5.19"/>
    <s v="Yes"/>
    <x v="0"/>
    <x v="1"/>
    <x v="3"/>
    <x v="0"/>
    <x v="0"/>
    <x v="2"/>
    <s v="5 Aug 1999"/>
    <x v="25"/>
    <x v="1"/>
    <s v="tier - 2"/>
    <x v="0"/>
    <x v="7"/>
  </r>
  <r>
    <x v="28"/>
    <s v="  Stephen"/>
    <n v="35.86"/>
    <n v="6.74"/>
    <s v="Yes"/>
    <x v="0"/>
    <x v="0"/>
    <x v="1"/>
    <x v="0"/>
    <x v="0"/>
    <x v="0"/>
    <s v="5 Oct 1995"/>
    <x v="26"/>
    <x v="1"/>
    <s v="tier - 1"/>
    <x v="0"/>
    <x v="4"/>
  </r>
  <r>
    <x v="29"/>
    <s v="  Natalie"/>
    <n v="37.049999999999997"/>
    <n v="8.44"/>
    <s v="No"/>
    <x v="0"/>
    <x v="0"/>
    <x v="0"/>
    <x v="0"/>
    <x v="0"/>
    <x v="0"/>
    <s v="17 Nov 1994"/>
    <x v="27"/>
    <x v="1"/>
    <s v="tier - 2"/>
    <x v="0"/>
    <x v="11"/>
  </r>
  <r>
    <x v="30"/>
    <s v="  Nicole J"/>
    <n v="43.89"/>
    <n v="8.7100000000000009"/>
    <s v="No"/>
    <x v="0"/>
    <x v="0"/>
    <x v="0"/>
    <x v="0"/>
    <x v="0"/>
    <x v="0"/>
    <s v="20 Jul 2002"/>
    <x v="28"/>
    <x v="1"/>
    <s v="tier - 1"/>
    <x v="0"/>
    <x v="5"/>
  </r>
  <r>
    <x v="31"/>
    <s v="  Jefferson D"/>
    <n v="42.35"/>
    <n v="5.08"/>
    <s v="Yes"/>
    <x v="0"/>
    <x v="0"/>
    <x v="0"/>
    <x v="0"/>
    <x v="0"/>
    <x v="2"/>
    <s v="1 Jul 2002"/>
    <x v="29"/>
    <x v="1"/>
    <s v="tier - 2"/>
    <x v="1"/>
    <x v="5"/>
  </r>
  <r>
    <x v="32"/>
    <s v="  Brendan D"/>
    <n v="31.35"/>
    <n v="6.86"/>
    <s v="No"/>
    <x v="0"/>
    <x v="0"/>
    <x v="0"/>
    <x v="0"/>
    <x v="0"/>
    <x v="0"/>
    <s v="1 Jun 1995"/>
    <x v="30"/>
    <x v="1"/>
    <s v="tier - 2"/>
    <x v="0"/>
    <x v="4"/>
  </r>
  <r>
    <x v="33"/>
    <s v="  Courtney"/>
    <n v="47.6"/>
    <n v="5.95"/>
    <s v="Yes"/>
    <x v="0"/>
    <x v="0"/>
    <x v="0"/>
    <x v="0"/>
    <x v="0"/>
    <x v="1"/>
    <s v="28 Sep 1993"/>
    <x v="31"/>
    <x v="1"/>
    <s v="tier - 1"/>
    <x v="0"/>
    <x v="1"/>
  </r>
  <r>
    <x v="34"/>
    <s v="  Sydney L"/>
    <n v="46.2"/>
    <n v="6.09"/>
    <s v="No"/>
    <x v="0"/>
    <x v="1"/>
    <x v="3"/>
    <x v="0"/>
    <x v="0"/>
    <x v="1"/>
    <s v="24 Aug 2004"/>
    <x v="32"/>
    <x v="1"/>
    <s v="tier - 3"/>
    <x v="0"/>
    <x v="9"/>
  </r>
  <r>
    <x v="35"/>
    <s v="  Julien"/>
    <n v="32.015000000000001"/>
    <n v="11.75"/>
    <s v="No"/>
    <x v="0"/>
    <x v="0"/>
    <x v="0"/>
    <x v="0"/>
    <x v="0"/>
    <x v="0"/>
    <s v="13 Aug 1997"/>
    <x v="33"/>
    <x v="1"/>
    <s v="tier - 3"/>
    <x v="0"/>
    <x v="6"/>
  </r>
  <r>
    <x v="36"/>
    <s v="  Ryan M"/>
    <n v="40.564999999999998"/>
    <n v="7.37"/>
    <s v="No"/>
    <x v="0"/>
    <x v="0"/>
    <x v="0"/>
    <x v="0"/>
    <x v="0"/>
    <x v="0"/>
    <s v="26 Dec 1998"/>
    <x v="34"/>
    <x v="1"/>
    <s v="tier - 2"/>
    <x v="0"/>
    <x v="2"/>
  </r>
  <r>
    <x v="37"/>
    <s v="  Anna H"/>
    <n v="32.450000000000003"/>
    <n v="11.91"/>
    <s v="No"/>
    <x v="0"/>
    <x v="0"/>
    <x v="0"/>
    <x v="0"/>
    <x v="0"/>
    <x v="0"/>
    <s v="13 Aug 2002"/>
    <x v="35"/>
    <x v="1"/>
    <s v="tier - 3"/>
    <x v="0"/>
    <x v="5"/>
  </r>
  <r>
    <x v="38"/>
    <s v="  Samantha"/>
    <n v="34.96"/>
    <n v="6.52"/>
    <s v="No"/>
    <x v="0"/>
    <x v="0"/>
    <x v="0"/>
    <x v="0"/>
    <x v="0"/>
    <x v="0"/>
    <s v="12 Nov 2004"/>
    <x v="36"/>
    <x v="1"/>
    <s v="tier - 1"/>
    <x v="0"/>
    <x v="9"/>
  </r>
  <r>
    <x v="39"/>
    <s v="  Robert"/>
    <n v="35.5"/>
    <n v="5.14"/>
    <s v="No"/>
    <x v="0"/>
    <x v="1"/>
    <x v="3"/>
    <x v="0"/>
    <x v="0"/>
    <x v="2"/>
    <s v="14 Jun 2004"/>
    <x v="37"/>
    <x v="1"/>
    <s v="tier - 1"/>
    <x v="0"/>
    <x v="9"/>
  </r>
  <r>
    <x v="40"/>
    <s v="  James R"/>
    <n v="52.58"/>
    <n v="4.1900000000000004"/>
    <s v="No"/>
    <x v="1"/>
    <x v="0"/>
    <x v="3"/>
    <x v="0"/>
    <x v="0"/>
    <x v="2"/>
    <s v="19 Jul 2002"/>
    <x v="38"/>
    <x v="1"/>
    <s v="tier - 1"/>
    <x v="0"/>
    <x v="5"/>
  </r>
  <r>
    <x v="41"/>
    <s v="  Roseann"/>
    <n v="35.200000000000003"/>
    <n v="11.68"/>
    <s v="Yes"/>
    <x v="0"/>
    <x v="0"/>
    <x v="0"/>
    <x v="0"/>
    <x v="0"/>
    <x v="0"/>
    <s v="6 Oct 2004"/>
    <x v="39"/>
    <x v="1"/>
    <s v="tier - 3"/>
    <x v="0"/>
    <x v="9"/>
  </r>
  <r>
    <x v="42"/>
    <s v="  Nicole"/>
    <n v="38.06"/>
    <n v="6.98"/>
    <s v="No"/>
    <x v="0"/>
    <x v="0"/>
    <x v="0"/>
    <x v="0"/>
    <x v="0"/>
    <x v="0"/>
    <s v="11 Jun 2004"/>
    <x v="40"/>
    <x v="1"/>
    <s v="tier - 3"/>
    <x v="0"/>
    <x v="9"/>
  </r>
  <r>
    <x v="43"/>
    <s v="  Spencer"/>
    <n v="34.21"/>
    <n v="8.34"/>
    <s v="No"/>
    <x v="0"/>
    <x v="0"/>
    <x v="0"/>
    <x v="0"/>
    <x v="0"/>
    <x v="0"/>
    <s v="28 Nov 2004"/>
    <x v="41"/>
    <x v="1"/>
    <s v="tier - 3"/>
    <x v="0"/>
    <x v="9"/>
  </r>
  <r>
    <x v="44"/>
    <s v="  Eric W"/>
    <n v="38.94"/>
    <n v="8.49"/>
    <s v="Yes"/>
    <x v="0"/>
    <x v="0"/>
    <x v="3"/>
    <x v="0"/>
    <x v="0"/>
    <x v="0"/>
    <s v="11 Aug 2002"/>
    <x v="42"/>
    <x v="1"/>
    <s v="tier - 1"/>
    <x v="0"/>
    <x v="5"/>
  </r>
  <r>
    <x v="45"/>
    <s v="  Brianna L"/>
    <n v="30.21"/>
    <n v="5.34"/>
    <s v="Yes"/>
    <x v="0"/>
    <x v="0"/>
    <x v="3"/>
    <x v="0"/>
    <x v="0"/>
    <x v="2"/>
    <s v="6 Nov 2004"/>
    <x v="43"/>
    <x v="1"/>
    <s v="tier - 1"/>
    <x v="0"/>
    <x v="9"/>
  </r>
  <r>
    <x v="46"/>
    <s v="  Thomas J"/>
    <n v="33.630000000000003"/>
    <n v="4.43"/>
    <s v="Yes"/>
    <x v="0"/>
    <x v="0"/>
    <x v="1"/>
    <x v="0"/>
    <x v="0"/>
    <x v="2"/>
    <s v="15 Oct 2004"/>
    <x v="43"/>
    <x v="1"/>
    <s v="tier - 1"/>
    <x v="0"/>
    <x v="9"/>
  </r>
  <r>
    <x v="47"/>
    <s v="  Melissa L"/>
    <n v="40.369999999999997"/>
    <n v="4.47"/>
    <s v="No"/>
    <x v="0"/>
    <x v="0"/>
    <x v="0"/>
    <x v="0"/>
    <x v="0"/>
    <x v="2"/>
    <s v="27 Nov 2004"/>
    <x v="44"/>
    <x v="1"/>
    <s v="tier - 2"/>
    <x v="0"/>
    <x v="9"/>
  </r>
  <r>
    <x v="48"/>
    <s v="  Flavio"/>
    <n v="53.09"/>
    <n v="4.82"/>
    <s v="Yes"/>
    <x v="0"/>
    <x v="0"/>
    <x v="1"/>
    <x v="0"/>
    <x v="0"/>
    <x v="2"/>
    <s v="25 Oct 2001"/>
    <x v="45"/>
    <x v="1"/>
    <s v="tier - 1"/>
    <x v="0"/>
    <x v="3"/>
  </r>
  <r>
    <x v="49"/>
    <s v="  Ryan"/>
    <n v="31.79"/>
    <n v="5.51"/>
    <s v="Yes"/>
    <x v="0"/>
    <x v="0"/>
    <x v="1"/>
    <x v="0"/>
    <x v="0"/>
    <x v="2"/>
    <s v="12 Sep 2004"/>
    <x v="46"/>
    <x v="1"/>
    <s v="tier - 3"/>
    <x v="0"/>
    <x v="9"/>
  </r>
  <r>
    <x v="50"/>
    <s v="  Anthony J"/>
    <n v="41.895000000000003"/>
    <n v="10.87"/>
    <s v="Yes"/>
    <x v="0"/>
    <x v="0"/>
    <x v="3"/>
    <x v="0"/>
    <x v="0"/>
    <x v="0"/>
    <s v="1 Oct 2002"/>
    <x v="47"/>
    <x v="1"/>
    <s v="tier - 2"/>
    <x v="2"/>
    <x v="5"/>
  </r>
  <r>
    <x v="51"/>
    <s v="  Alex"/>
    <n v="31.16"/>
    <n v="9.34"/>
    <s v="No"/>
    <x v="0"/>
    <x v="0"/>
    <x v="0"/>
    <x v="0"/>
    <x v="0"/>
    <x v="0"/>
    <s v="10 Jun 2004"/>
    <x v="48"/>
    <x v="0"/>
    <s v="tier - 2"/>
    <x v="0"/>
    <x v="9"/>
  </r>
  <r>
    <x v="52"/>
    <s v="  David"/>
    <n v="34.104999999999997"/>
    <n v="5.03"/>
    <s v="Yes"/>
    <x v="0"/>
    <x v="1"/>
    <x v="3"/>
    <x v="0"/>
    <x v="0"/>
    <x v="2"/>
    <s v="12 Jun 2003"/>
    <x v="49"/>
    <x v="0"/>
    <s v="tier - 1"/>
    <x v="1"/>
    <x v="12"/>
  </r>
  <r>
    <x v="53"/>
    <s v="  Andrew B"/>
    <n v="51.93"/>
    <n v="11.05"/>
    <s v="No"/>
    <x v="0"/>
    <x v="0"/>
    <x v="0"/>
    <x v="0"/>
    <x v="0"/>
    <x v="0"/>
    <s v="18 Jul 2004"/>
    <x v="50"/>
    <x v="0"/>
    <s v="tier - 2"/>
    <x v="0"/>
    <x v="9"/>
  </r>
  <r>
    <x v="54"/>
    <s v="  Dara E"/>
    <n v="38.950000000000003"/>
    <n v="11.95"/>
    <s v="No"/>
    <x v="0"/>
    <x v="0"/>
    <x v="0"/>
    <x v="0"/>
    <x v="0"/>
    <x v="0"/>
    <s v="26 Jul 1994"/>
    <x v="51"/>
    <x v="0"/>
    <s v="tier - 1"/>
    <x v="0"/>
    <x v="11"/>
  </r>
  <r>
    <x v="55"/>
    <s v="  Inna"/>
    <n v="36.630000000000003"/>
    <n v="7.72"/>
    <s v="Yes"/>
    <x v="0"/>
    <x v="0"/>
    <x v="3"/>
    <x v="0"/>
    <x v="0"/>
    <x v="0"/>
    <s v="11 Nov 2004"/>
    <x v="52"/>
    <x v="0"/>
    <s v="tier - 3"/>
    <x v="0"/>
    <x v="9"/>
  </r>
  <r>
    <x v="56"/>
    <s v="  Ari"/>
    <n v="34.200000000000003"/>
    <n v="5.75"/>
    <s v="No"/>
    <x v="0"/>
    <x v="0"/>
    <x v="1"/>
    <x v="0"/>
    <x v="0"/>
    <x v="1"/>
    <s v="11 Jun 2002"/>
    <x v="53"/>
    <x v="0"/>
    <s v="tier - 3"/>
    <x v="1"/>
    <x v="5"/>
  </r>
  <r>
    <x v="57"/>
    <s v="  Lindsey"/>
    <n v="50.63"/>
    <n v="11.89"/>
    <s v="No"/>
    <x v="0"/>
    <x v="0"/>
    <x v="0"/>
    <x v="0"/>
    <x v="0"/>
    <x v="0"/>
    <s v="12 Nov 2001"/>
    <x v="54"/>
    <x v="0"/>
    <s v="tier - 1"/>
    <x v="0"/>
    <x v="3"/>
  </r>
  <r>
    <x v="58"/>
    <s v="  Kenny"/>
    <n v="36.479999999999997"/>
    <n v="6.2"/>
    <s v="No"/>
    <x v="0"/>
    <x v="0"/>
    <x v="0"/>
    <x v="0"/>
    <x v="0"/>
    <x v="1"/>
    <s v="11 Aug 1996"/>
    <x v="55"/>
    <x v="0"/>
    <s v="tier - 3"/>
    <x v="0"/>
    <x v="8"/>
  </r>
  <r>
    <x v="59"/>
    <s v="  Louise"/>
    <n v="54.82"/>
    <n v="10.61"/>
    <s v="No"/>
    <x v="0"/>
    <x v="0"/>
    <x v="0"/>
    <x v="0"/>
    <x v="0"/>
    <x v="0"/>
    <s v="28 Jun 1997"/>
    <x v="56"/>
    <x v="0"/>
    <s v="tier - 2"/>
    <x v="0"/>
    <x v="6"/>
  </r>
  <r>
    <x v="60"/>
    <s v="  Cameron"/>
    <n v="38.06"/>
    <n v="6.04"/>
    <s v="No"/>
    <x v="0"/>
    <x v="1"/>
    <x v="3"/>
    <x v="0"/>
    <x v="0"/>
    <x v="1"/>
    <s v="26 Aug 2002"/>
    <x v="57"/>
    <x v="0"/>
    <s v="tier - 1"/>
    <x v="0"/>
    <x v="5"/>
  </r>
  <r>
    <x v="61"/>
    <s v="  Katie T"/>
    <n v="51.48"/>
    <n v="9.33"/>
    <s v="Yes"/>
    <x v="0"/>
    <x v="0"/>
    <x v="0"/>
    <x v="0"/>
    <x v="0"/>
    <x v="0"/>
    <s v="28 Jun 1999"/>
    <x v="58"/>
    <x v="0"/>
    <s v="tier - 3"/>
    <x v="1"/>
    <x v="7"/>
  </r>
  <r>
    <x v="62"/>
    <s v="  Casey"/>
    <n v="52.06"/>
    <n v="11.47"/>
    <s v="No"/>
    <x v="0"/>
    <x v="0"/>
    <x v="0"/>
    <x v="0"/>
    <x v="0"/>
    <x v="0"/>
    <s v="6 Oct 1992"/>
    <x v="59"/>
    <x v="0"/>
    <s v="tier - 3"/>
    <x v="0"/>
    <x v="0"/>
  </r>
  <r>
    <x v="63"/>
    <s v="  David"/>
    <n v="30.684999999999999"/>
    <n v="7.02"/>
    <s v="Yes"/>
    <x v="0"/>
    <x v="0"/>
    <x v="0"/>
    <x v="0"/>
    <x v="0"/>
    <x v="0"/>
    <s v="2 Jun 2004"/>
    <x v="60"/>
    <x v="0"/>
    <s v="tier - 1"/>
    <x v="0"/>
    <x v="9"/>
  </r>
  <r>
    <x v="64"/>
    <s v="  Bryson C"/>
    <n v="36.08"/>
    <n v="8.8000000000000007"/>
    <s v="Yes"/>
    <x v="0"/>
    <x v="0"/>
    <x v="3"/>
    <x v="0"/>
    <x v="0"/>
    <x v="0"/>
    <s v="4 Nov 1996"/>
    <x v="61"/>
    <x v="0"/>
    <s v="tier - 3"/>
    <x v="1"/>
    <x v="8"/>
  </r>
  <r>
    <x v="65"/>
    <s v="  Megan"/>
    <n v="54.99"/>
    <n v="8.68"/>
    <s v="No"/>
    <x v="0"/>
    <x v="0"/>
    <x v="1"/>
    <x v="0"/>
    <x v="0"/>
    <x v="0"/>
    <s v="9 Jul 2004"/>
    <x v="62"/>
    <x v="0"/>
    <s v="tier - 1"/>
    <x v="0"/>
    <x v="9"/>
  </r>
  <r>
    <x v="66"/>
    <s v="  Daniel"/>
    <n v="35.97"/>
    <n v="6.12"/>
    <s v="No"/>
    <x v="0"/>
    <x v="1"/>
    <x v="3"/>
    <x v="0"/>
    <x v="0"/>
    <x v="1"/>
    <s v="16 Oct 2004"/>
    <x v="63"/>
    <x v="0"/>
    <s v="tier - 1"/>
    <x v="1"/>
    <x v="9"/>
  </r>
  <r>
    <x v="67"/>
    <s v="  Steven M"/>
    <n v="45.54"/>
    <n v="5.4"/>
    <s v="Yes"/>
    <x v="0"/>
    <x v="1"/>
    <x v="3"/>
    <x v="0"/>
    <x v="0"/>
    <x v="2"/>
    <s v="13 Jul 1998"/>
    <x v="64"/>
    <x v="0"/>
    <s v="tier - 1"/>
    <x v="0"/>
    <x v="2"/>
  </r>
  <r>
    <x v="68"/>
    <s v="  Jenna L"/>
    <n v="35.53"/>
    <n v="4.3600000000000003"/>
    <s v="Yes"/>
    <x v="0"/>
    <x v="0"/>
    <x v="0"/>
    <x v="0"/>
    <x v="0"/>
    <x v="2"/>
    <s v="12 Dec 2002"/>
    <x v="65"/>
    <x v="0"/>
    <s v="tier - 2"/>
    <x v="0"/>
    <x v="5"/>
  </r>
  <r>
    <x v="69"/>
    <s v="  Freeman"/>
    <n v="30.8"/>
    <n v="9.77"/>
    <s v="No"/>
    <x v="0"/>
    <x v="0"/>
    <x v="0"/>
    <x v="0"/>
    <x v="0"/>
    <x v="0"/>
    <s v="11 Oct 1998"/>
    <x v="66"/>
    <x v="0"/>
    <s v="tier - 1"/>
    <x v="1"/>
    <x v="2"/>
  </r>
  <r>
    <x v="70"/>
    <s v="  Jeff"/>
    <n v="38.39"/>
    <n v="4.25"/>
    <s v="No"/>
    <x v="0"/>
    <x v="0"/>
    <x v="3"/>
    <x v="0"/>
    <x v="0"/>
    <x v="2"/>
    <s v="1 Jul 2002"/>
    <x v="67"/>
    <x v="0"/>
    <s v="tier - 2"/>
    <x v="0"/>
    <x v="5"/>
  </r>
  <r>
    <x v="71"/>
    <s v="  Elenilton V"/>
    <n v="32.299999999999997"/>
    <n v="4.76"/>
    <s v="No"/>
    <x v="0"/>
    <x v="0"/>
    <x v="1"/>
    <x v="0"/>
    <x v="0"/>
    <x v="2"/>
    <s v="2 Aug 2003"/>
    <x v="68"/>
    <x v="0"/>
    <s v="tier - 2"/>
    <x v="2"/>
    <x v="12"/>
  </r>
  <r>
    <x v="72"/>
    <s v="  Maurya"/>
    <n v="48.8"/>
    <n v="6.22"/>
    <s v="Yes"/>
    <x v="0"/>
    <x v="0"/>
    <x v="1"/>
    <x v="0"/>
    <x v="0"/>
    <x v="1"/>
    <s v="15 Sep 2003"/>
    <x v="69"/>
    <x v="0"/>
    <s v="tier - 1"/>
    <x v="2"/>
    <x v="12"/>
  </r>
  <r>
    <x v="73"/>
    <s v="  Samantha C"/>
    <n v="45.5"/>
    <n v="7.96"/>
    <s v="No"/>
    <x v="0"/>
    <x v="0"/>
    <x v="0"/>
    <x v="0"/>
    <x v="0"/>
    <x v="0"/>
    <s v="8 Sep 2003"/>
    <x v="70"/>
    <x v="0"/>
    <s v="tier - 1"/>
    <x v="2"/>
    <x v="12"/>
  </r>
  <r>
    <x v="74"/>
    <s v="  Bethany A"/>
    <n v="53.61"/>
    <n v="10.92"/>
    <s v="Yes"/>
    <x v="0"/>
    <x v="0"/>
    <x v="3"/>
    <x v="0"/>
    <x v="0"/>
    <x v="0"/>
    <s v="15 Sep 2003"/>
    <x v="71"/>
    <x v="0"/>
    <s v="tier - 3"/>
    <x v="2"/>
    <x v="12"/>
  </r>
  <r>
    <x v="75"/>
    <s v="  Yves"/>
    <n v="36.19"/>
    <n v="11.51"/>
    <s v="Yes"/>
    <x v="0"/>
    <x v="0"/>
    <x v="3"/>
    <x v="0"/>
    <x v="0"/>
    <x v="0"/>
    <s v="4 Nov 1997"/>
    <x v="72"/>
    <x v="0"/>
    <s v="tier - 2"/>
    <x v="0"/>
    <x v="6"/>
  </r>
  <r>
    <x v="76"/>
    <s v="  Danielle"/>
    <n v="34.6"/>
    <n v="5.99"/>
    <s v="Yes"/>
    <x v="0"/>
    <x v="0"/>
    <x v="0"/>
    <x v="0"/>
    <x v="0"/>
    <x v="1"/>
    <s v="10 Dec 2003"/>
    <x v="73"/>
    <x v="0"/>
    <s v="tier - 2"/>
    <x v="2"/>
    <x v="12"/>
  </r>
  <r>
    <x v="77"/>
    <s v="  Julia"/>
    <n v="54.12"/>
    <n v="11.57"/>
    <s v="No"/>
    <x v="0"/>
    <x v="0"/>
    <x v="0"/>
    <x v="0"/>
    <x v="0"/>
    <x v="0"/>
    <s v="13 Oct 2003"/>
    <x v="74"/>
    <x v="0"/>
    <s v="tier - 3"/>
    <x v="2"/>
    <x v="12"/>
  </r>
  <r>
    <x v="78"/>
    <s v="  Joshua"/>
    <n v="48.82"/>
    <n v="6.67"/>
    <s v="Yes"/>
    <x v="0"/>
    <x v="0"/>
    <x v="0"/>
    <x v="0"/>
    <x v="0"/>
    <x v="0"/>
    <s v="30 Oct 2003"/>
    <x v="75"/>
    <x v="0"/>
    <s v="tier - 3"/>
    <x v="2"/>
    <x v="12"/>
  </r>
  <r>
    <x v="79"/>
    <s v="  Jennifer"/>
    <n v="51.01"/>
    <n v="9.1999999999999993"/>
    <s v="No"/>
    <x v="0"/>
    <x v="0"/>
    <x v="0"/>
    <x v="0"/>
    <x v="0"/>
    <x v="0"/>
    <s v="15 Aug 2003"/>
    <x v="76"/>
    <x v="0"/>
    <s v="tier - 3"/>
    <x v="2"/>
    <x v="12"/>
  </r>
  <r>
    <x v="80"/>
    <s v="  Gwen M"/>
    <n v="45.65"/>
    <n v="5.1100000000000003"/>
    <s v="Yes"/>
    <x v="0"/>
    <x v="0"/>
    <x v="3"/>
    <x v="0"/>
    <x v="0"/>
    <x v="2"/>
    <s v="21 Nov 2003"/>
    <x v="77"/>
    <x v="0"/>
    <s v="tier - 3"/>
    <x v="2"/>
    <x v="12"/>
  </r>
  <r>
    <x v="81"/>
    <s v="  Patrick"/>
    <n v="52.9"/>
    <n v="5.34"/>
    <s v="No"/>
    <x v="0"/>
    <x v="0"/>
    <x v="0"/>
    <x v="0"/>
    <x v="0"/>
    <x v="2"/>
    <s v="4 Dec 2002"/>
    <x v="78"/>
    <x v="0"/>
    <s v="tier - 1"/>
    <x v="0"/>
    <x v="5"/>
  </r>
  <r>
    <x v="82"/>
    <s v="  Kate"/>
    <n v="45.41"/>
    <n v="4.03"/>
    <s v="Yes"/>
    <x v="0"/>
    <x v="0"/>
    <x v="3"/>
    <x v="0"/>
    <x v="0"/>
    <x v="2"/>
    <s v="26 Oct 1997"/>
    <x v="79"/>
    <x v="0"/>
    <s v="tier - 2"/>
    <x v="1"/>
    <x v="6"/>
  </r>
  <r>
    <x v="83"/>
    <s v="  Kevin"/>
    <n v="49.41"/>
    <n v="4.2300000000000004"/>
    <s v="Yes"/>
    <x v="0"/>
    <x v="1"/>
    <x v="3"/>
    <x v="0"/>
    <x v="0"/>
    <x v="2"/>
    <s v="30 Sep 2004"/>
    <x v="80"/>
    <x v="0"/>
    <s v="tier - 1"/>
    <x v="0"/>
    <x v="9"/>
  </r>
  <r>
    <x v="84"/>
    <s v="  Stephen II"/>
    <n v="31.824999999999999"/>
    <n v="4.0599999999999996"/>
    <s v="No"/>
    <x v="0"/>
    <x v="0"/>
    <x v="1"/>
    <x v="0"/>
    <x v="0"/>
    <x v="2"/>
    <s v="28 Jul 2004"/>
    <x v="81"/>
    <x v="0"/>
    <s v="tier - 3"/>
    <x v="0"/>
    <x v="9"/>
  </r>
  <r>
    <x v="85"/>
    <s v="  Philip"/>
    <n v="51.28"/>
    <n v="4.68"/>
    <s v="No"/>
    <x v="0"/>
    <x v="0"/>
    <x v="1"/>
    <x v="0"/>
    <x v="0"/>
    <x v="2"/>
    <s v="26 Jun 2000"/>
    <x v="82"/>
    <x v="0"/>
    <s v="tier - 2"/>
    <x v="0"/>
    <x v="10"/>
  </r>
  <r>
    <x v="86"/>
    <s v="  Brett A"/>
    <n v="34.96"/>
    <n v="4.34"/>
    <s v="No"/>
    <x v="0"/>
    <x v="1"/>
    <x v="3"/>
    <x v="0"/>
    <x v="0"/>
    <x v="2"/>
    <s v="4 Jun 1998"/>
    <x v="83"/>
    <x v="0"/>
    <s v="tier - 2"/>
    <x v="0"/>
    <x v="2"/>
  </r>
  <r>
    <x v="87"/>
    <s v="  Rebecca"/>
    <n v="33.11"/>
    <n v="10.51"/>
    <s v="No"/>
    <x v="0"/>
    <x v="0"/>
    <x v="0"/>
    <x v="0"/>
    <x v="0"/>
    <x v="0"/>
    <s v="29 Nov 2001"/>
    <x v="84"/>
    <x v="0"/>
    <s v="tier - 3"/>
    <x v="1"/>
    <x v="3"/>
  </r>
  <r>
    <x v="88"/>
    <s v="  Kelley"/>
    <n v="54.74"/>
    <n v="5.84"/>
    <s v="Yes"/>
    <x v="0"/>
    <x v="1"/>
    <x v="3"/>
    <x v="0"/>
    <x v="0"/>
    <x v="1"/>
    <s v="10 Dec 2002"/>
    <x v="85"/>
    <x v="0"/>
    <s v="tier - 2"/>
    <x v="1"/>
    <x v="5"/>
  </r>
  <r>
    <x v="89"/>
    <s v="  Abigail K"/>
    <n v="32.56"/>
    <n v="5.41"/>
    <s v="No"/>
    <x v="0"/>
    <x v="1"/>
    <x v="3"/>
    <x v="0"/>
    <x v="0"/>
    <x v="2"/>
    <s v="2 Dec 1999"/>
    <x v="85"/>
    <x v="0"/>
    <s v="tier - 2"/>
    <x v="0"/>
    <x v="7"/>
  </r>
  <r>
    <x v="90"/>
    <s v="  Hope"/>
    <n v="39.049999999999997"/>
    <n v="6.06"/>
    <s v="No"/>
    <x v="0"/>
    <x v="0"/>
    <x v="3"/>
    <x v="0"/>
    <x v="0"/>
    <x v="1"/>
    <s v="13 Oct 2002"/>
    <x v="86"/>
    <x v="0"/>
    <s v="tier - 2"/>
    <x v="0"/>
    <x v="5"/>
  </r>
  <r>
    <x v="91"/>
    <s v="  Elyse M"/>
    <n v="42.75"/>
    <n v="4.22"/>
    <s v="No"/>
    <x v="0"/>
    <x v="0"/>
    <x v="0"/>
    <x v="0"/>
    <x v="0"/>
    <x v="2"/>
    <s v="14 Oct 1999"/>
    <x v="87"/>
    <x v="0"/>
    <s v="tier - 3"/>
    <x v="0"/>
    <x v="7"/>
  </r>
  <r>
    <x v="92"/>
    <s v="  Nicholas"/>
    <n v="50.58"/>
    <n v="5.12"/>
    <s v="No"/>
    <x v="0"/>
    <x v="0"/>
    <x v="1"/>
    <x v="0"/>
    <x v="0"/>
    <x v="2"/>
    <s v="12 Jul 1998"/>
    <x v="88"/>
    <x v="0"/>
    <s v="tier - 3"/>
    <x v="0"/>
    <x v="2"/>
  </r>
  <r>
    <x v="93"/>
    <s v="  David"/>
    <n v="30.495000000000001"/>
    <n v="4.57"/>
    <s v="Yes"/>
    <x v="0"/>
    <x v="0"/>
    <x v="0"/>
    <x v="0"/>
    <x v="0"/>
    <x v="2"/>
    <s v="30 Jul 1995"/>
    <x v="89"/>
    <x v="0"/>
    <s v="tier - 3"/>
    <x v="1"/>
    <x v="4"/>
  </r>
  <r>
    <x v="94"/>
    <s v="  Natalie"/>
    <n v="48.31"/>
    <n v="9.58"/>
    <s v="Yes"/>
    <x v="0"/>
    <x v="0"/>
    <x v="1"/>
    <x v="0"/>
    <x v="0"/>
    <x v="0"/>
    <s v="7 Nov 1997"/>
    <x v="90"/>
    <x v="0"/>
    <s v="tier - 2"/>
    <x v="1"/>
    <x v="6"/>
  </r>
  <r>
    <x v="95"/>
    <s v="  Thomas"/>
    <n v="48.99"/>
    <n v="9.7799999999999994"/>
    <s v="Yes"/>
    <x v="0"/>
    <x v="0"/>
    <x v="3"/>
    <x v="0"/>
    <x v="0"/>
    <x v="0"/>
    <s v="3 Dec 1998"/>
    <x v="91"/>
    <x v="0"/>
    <s v="tier - 1"/>
    <x v="0"/>
    <x v="2"/>
  </r>
  <r>
    <x v="96"/>
    <s v="  Pamela J"/>
    <n v="38.39"/>
    <n v="4.1100000000000003"/>
    <s v="Yes"/>
    <x v="0"/>
    <x v="0"/>
    <x v="0"/>
    <x v="0"/>
    <x v="0"/>
    <x v="2"/>
    <s v="15 Aug 2002"/>
    <x v="92"/>
    <x v="0"/>
    <s v="tier - 1"/>
    <x v="0"/>
    <x v="5"/>
  </r>
  <r>
    <x v="97"/>
    <s v="  Jessica"/>
    <n v="44.34"/>
    <n v="4.0199999999999996"/>
    <s v="Yes"/>
    <x v="0"/>
    <x v="0"/>
    <x v="1"/>
    <x v="0"/>
    <x v="0"/>
    <x v="2"/>
    <s v="6 Jul 1999"/>
    <x v="93"/>
    <x v="0"/>
    <s v="tier - 2"/>
    <x v="0"/>
    <x v="7"/>
  </r>
  <r>
    <x v="98"/>
    <s v="  Ron N"/>
    <n v="41.51"/>
    <n v="6.92"/>
    <s v="No"/>
    <x v="0"/>
    <x v="0"/>
    <x v="0"/>
    <x v="0"/>
    <x v="0"/>
    <x v="0"/>
    <s v="14 Nov 2002"/>
    <x v="94"/>
    <x v="0"/>
    <s v="tier - 2"/>
    <x v="0"/>
    <x v="5"/>
  </r>
  <r>
    <x v="99"/>
    <s v="  Daniel"/>
    <n v="48.2"/>
    <n v="4.84"/>
    <s v="No"/>
    <x v="0"/>
    <x v="0"/>
    <x v="0"/>
    <x v="0"/>
    <x v="0"/>
    <x v="2"/>
    <s v="22 Dec 2002"/>
    <x v="95"/>
    <x v="0"/>
    <s v="tier - 1"/>
    <x v="0"/>
    <x v="5"/>
  </r>
  <r>
    <x v="100"/>
    <s v="  Brian"/>
    <n v="35.75"/>
    <n v="8"/>
    <s v="Yes"/>
    <x v="0"/>
    <x v="0"/>
    <x v="0"/>
    <x v="0"/>
    <x v="0"/>
    <x v="0"/>
    <s v="5 Sep 1998"/>
    <x v="96"/>
    <x v="0"/>
    <s v="tier - 2"/>
    <x v="0"/>
    <x v="2"/>
  </r>
  <r>
    <x v="101"/>
    <s v="  Sari"/>
    <n v="53.81"/>
    <n v="8.77"/>
    <s v="Yes"/>
    <x v="0"/>
    <x v="0"/>
    <x v="0"/>
    <x v="0"/>
    <x v="0"/>
    <x v="0"/>
    <s v="27 Oct 1997"/>
    <x v="97"/>
    <x v="0"/>
    <s v="tier - 3"/>
    <x v="2"/>
    <x v="6"/>
  </r>
  <r>
    <x v="102"/>
    <s v="  Robert M"/>
    <n v="49.48"/>
    <n v="4.96"/>
    <s v="No"/>
    <x v="0"/>
    <x v="1"/>
    <x v="3"/>
    <x v="0"/>
    <x v="0"/>
    <x v="2"/>
    <s v="23 Jun 1996"/>
    <x v="98"/>
    <x v="0"/>
    <s v="tier - 3"/>
    <x v="0"/>
    <x v="8"/>
  </r>
  <r>
    <x v="103"/>
    <s v="  Ricardo"/>
    <n v="34.1"/>
    <n v="4.43"/>
    <s v="Yes"/>
    <x v="0"/>
    <x v="0"/>
    <x v="0"/>
    <x v="0"/>
    <x v="0"/>
    <x v="2"/>
    <s v="23 Aug 2001"/>
    <x v="99"/>
    <x v="0"/>
    <s v="tier - 2"/>
    <x v="0"/>
    <x v="3"/>
  </r>
  <r>
    <x v="104"/>
    <s v="  Gedion"/>
    <n v="35.299999999999997"/>
    <n v="5.82"/>
    <s v="Yes"/>
    <x v="0"/>
    <x v="1"/>
    <x v="3"/>
    <x v="0"/>
    <x v="0"/>
    <x v="1"/>
    <s v="5 Dec 1997"/>
    <x v="100"/>
    <x v="0"/>
    <s v="tier - 2"/>
    <x v="0"/>
    <x v="6"/>
  </r>
  <r>
    <x v="105"/>
    <s v="  Mark"/>
    <n v="43.83"/>
    <n v="6.03"/>
    <s v="Yes"/>
    <x v="0"/>
    <x v="0"/>
    <x v="1"/>
    <x v="0"/>
    <x v="0"/>
    <x v="1"/>
    <s v="1 Sep 2000"/>
    <x v="101"/>
    <x v="0"/>
    <s v="tier - 2"/>
    <x v="0"/>
    <x v="10"/>
  </r>
  <r>
    <x v="106"/>
    <s v="  Gamini P"/>
    <n v="50.07"/>
    <n v="9.27"/>
    <s v="No"/>
    <x v="0"/>
    <x v="0"/>
    <x v="0"/>
    <x v="0"/>
    <x v="0"/>
    <x v="0"/>
    <s v="19 Jun 1997"/>
    <x v="102"/>
    <x v="0"/>
    <s v="tier - 1"/>
    <x v="0"/>
    <x v="6"/>
  </r>
  <r>
    <x v="107"/>
    <s v="  Emily J"/>
    <n v="32.774999999999999"/>
    <n v="5.53"/>
    <s v="No"/>
    <x v="0"/>
    <x v="0"/>
    <x v="0"/>
    <x v="0"/>
    <x v="0"/>
    <x v="2"/>
    <s v="20 Jun 2003"/>
    <x v="103"/>
    <x v="0"/>
    <s v="tier - 2"/>
    <x v="0"/>
    <x v="12"/>
  </r>
  <r>
    <x v="108"/>
    <s v="  Amanda"/>
    <n v="34.104999999999997"/>
    <n v="5.07"/>
    <s v="No"/>
    <x v="0"/>
    <x v="0"/>
    <x v="3"/>
    <x v="0"/>
    <x v="0"/>
    <x v="2"/>
    <s v="7 Dec 1998"/>
    <x v="104"/>
    <x v="0"/>
    <s v="tier - 1"/>
    <x v="0"/>
    <x v="2"/>
  </r>
  <r>
    <x v="109"/>
    <s v="  Nicholas"/>
    <n v="48.93"/>
    <n v="11.17"/>
    <s v="Yes"/>
    <x v="0"/>
    <x v="0"/>
    <x v="3"/>
    <x v="0"/>
    <x v="0"/>
    <x v="0"/>
    <s v="9 Jun 1997"/>
    <x v="105"/>
    <x v="0"/>
    <s v="tier - 1"/>
    <x v="1"/>
    <x v="6"/>
  </r>
  <r>
    <x v="110"/>
    <s v="  Knox"/>
    <n v="37.07"/>
    <n v="6.14"/>
    <s v="Yes"/>
    <x v="0"/>
    <x v="0"/>
    <x v="0"/>
    <x v="0"/>
    <x v="0"/>
    <x v="1"/>
    <s v="7 Oct 1995"/>
    <x v="106"/>
    <x v="0"/>
    <s v="tier - 3"/>
    <x v="0"/>
    <x v="4"/>
  </r>
  <r>
    <x v="111"/>
    <s v="  Yianna"/>
    <n v="51.51"/>
    <n v="6.26"/>
    <s v="Yes"/>
    <x v="0"/>
    <x v="1"/>
    <x v="3"/>
    <x v="0"/>
    <x v="0"/>
    <x v="1"/>
    <s v="19 Jun 1998"/>
    <x v="107"/>
    <x v="0"/>
    <s v="tier - 2"/>
    <x v="0"/>
    <x v="2"/>
  </r>
  <r>
    <x v="112"/>
    <s v="  Roberta"/>
    <n v="34.799999999999997"/>
    <n v="4.72"/>
    <s v="Yes"/>
    <x v="0"/>
    <x v="0"/>
    <x v="0"/>
    <x v="0"/>
    <x v="0"/>
    <x v="2"/>
    <s v="25 Aug 2001"/>
    <x v="108"/>
    <x v="0"/>
    <s v="tier - 3"/>
    <x v="0"/>
    <x v="3"/>
  </r>
  <r>
    <x v="113"/>
    <s v="  Benjamin P"/>
    <n v="36.67"/>
    <n v="5.18"/>
    <s v="No"/>
    <x v="0"/>
    <x v="0"/>
    <x v="3"/>
    <x v="0"/>
    <x v="0"/>
    <x v="2"/>
    <s v="7 Jul 2001"/>
    <x v="109"/>
    <x v="0"/>
    <s v="tier - 3"/>
    <x v="2"/>
    <x v="3"/>
  </r>
  <r>
    <x v="114"/>
    <s v="  Craig"/>
    <n v="30.9"/>
    <n v="9.4"/>
    <s v="No"/>
    <x v="0"/>
    <x v="0"/>
    <x v="1"/>
    <x v="0"/>
    <x v="0"/>
    <x v="0"/>
    <s v="2 Jun 2001"/>
    <x v="110"/>
    <x v="0"/>
    <s v="tier - 2"/>
    <x v="0"/>
    <x v="3"/>
  </r>
  <r>
    <x v="115"/>
    <s v="  Ann"/>
    <n v="30.495000000000001"/>
    <n v="6.29"/>
    <s v="No"/>
    <x v="0"/>
    <x v="0"/>
    <x v="0"/>
    <x v="0"/>
    <x v="0"/>
    <x v="1"/>
    <s v="5 Dec 2001"/>
    <x v="111"/>
    <x v="0"/>
    <s v="tier - 2"/>
    <x v="0"/>
    <x v="3"/>
  </r>
  <r>
    <x v="116"/>
    <s v="  Jamie P"/>
    <n v="44.88"/>
    <n v="6.04"/>
    <s v="No"/>
    <x v="0"/>
    <x v="1"/>
    <x v="3"/>
    <x v="0"/>
    <x v="0"/>
    <x v="1"/>
    <s v="22 Sep 1992"/>
    <x v="112"/>
    <x v="0"/>
    <s v="tier - 1"/>
    <x v="0"/>
    <x v="0"/>
  </r>
  <r>
    <x v="117"/>
    <s v="  John"/>
    <n v="44.32"/>
    <n v="10.55"/>
    <s v="No"/>
    <x v="0"/>
    <x v="0"/>
    <x v="0"/>
    <x v="0"/>
    <x v="0"/>
    <x v="0"/>
    <s v="19 Nov 2004"/>
    <x v="113"/>
    <x v="0"/>
    <s v="tier - 3"/>
    <x v="0"/>
    <x v="9"/>
  </r>
  <r>
    <x v="118"/>
    <s v="  Charlie"/>
    <n v="46.39"/>
    <n v="5.09"/>
    <s v="No"/>
    <x v="0"/>
    <x v="0"/>
    <x v="0"/>
    <x v="0"/>
    <x v="0"/>
    <x v="2"/>
    <s v="22 Jul 2004"/>
    <x v="114"/>
    <x v="0"/>
    <s v="tier - 1"/>
    <x v="0"/>
    <x v="9"/>
  </r>
  <r>
    <x v="119"/>
    <s v="  Meb"/>
    <n v="42.13"/>
    <n v="5.2"/>
    <s v="Yes"/>
    <x v="0"/>
    <x v="0"/>
    <x v="3"/>
    <x v="0"/>
    <x v="0"/>
    <x v="2"/>
    <s v="5 Aug 1995"/>
    <x v="115"/>
    <x v="0"/>
    <s v="tier - 1"/>
    <x v="0"/>
    <x v="4"/>
  </r>
  <r>
    <x v="120"/>
    <s v="  Aaqib L"/>
    <n v="30.78"/>
    <n v="8.4499999999999993"/>
    <s v="Yes"/>
    <x v="0"/>
    <x v="0"/>
    <x v="0"/>
    <x v="0"/>
    <x v="0"/>
    <x v="0"/>
    <s v="14 Sep 2003"/>
    <x v="116"/>
    <x v="0"/>
    <s v="tier - 2"/>
    <x v="1"/>
    <x v="12"/>
  </r>
  <r>
    <x v="121"/>
    <s v="  Craig A"/>
    <n v="31.35"/>
    <n v="9.5399999999999991"/>
    <s v="No"/>
    <x v="0"/>
    <x v="0"/>
    <x v="0"/>
    <x v="0"/>
    <x v="0"/>
    <x v="0"/>
    <s v="21 Aug 2004"/>
    <x v="117"/>
    <x v="0"/>
    <s v="tier - 2"/>
    <x v="0"/>
    <x v="9"/>
  </r>
  <r>
    <x v="122"/>
    <s v="  Meredith"/>
    <n v="41.46"/>
    <n v="4.99"/>
    <s v="Yes"/>
    <x v="0"/>
    <x v="0"/>
    <x v="1"/>
    <x v="0"/>
    <x v="0"/>
    <x v="2"/>
    <s v="25 Jul 2004"/>
    <x v="118"/>
    <x v="0"/>
    <s v="tier - 1"/>
    <x v="0"/>
    <x v="9"/>
  </r>
  <r>
    <x v="123"/>
    <s v="  Doug"/>
    <n v="48"/>
    <n v="10.54"/>
    <s v="No"/>
    <x v="0"/>
    <x v="0"/>
    <x v="0"/>
    <x v="0"/>
    <x v="0"/>
    <x v="0"/>
    <s v="9 Sep 2003"/>
    <x v="119"/>
    <x v="0"/>
    <s v="tier - 3"/>
    <x v="1"/>
    <x v="12"/>
  </r>
  <r>
    <x v="124"/>
    <s v="  Elizabeth J"/>
    <n v="49.13"/>
    <n v="4.54"/>
    <s v="No"/>
    <x v="0"/>
    <x v="0"/>
    <x v="0"/>
    <x v="0"/>
    <x v="0"/>
    <x v="2"/>
    <s v="4 Dec 2003"/>
    <x v="120"/>
    <x v="0"/>
    <s v="tier - 2"/>
    <x v="1"/>
    <x v="12"/>
  </r>
  <r>
    <x v="125"/>
    <s v="  Matthew P"/>
    <n v="37.799999999999997"/>
    <n v="6.29"/>
    <s v="No"/>
    <x v="0"/>
    <x v="0"/>
    <x v="3"/>
    <x v="0"/>
    <x v="0"/>
    <x v="1"/>
    <s v="17 Jul 2003"/>
    <x v="121"/>
    <x v="0"/>
    <s v="tier - 1"/>
    <x v="1"/>
    <x v="12"/>
  </r>
  <r>
    <x v="126"/>
    <s v="  Guillermo Sr"/>
    <n v="38.299999999999997"/>
    <n v="9.51"/>
    <s v="No"/>
    <x v="0"/>
    <x v="0"/>
    <x v="0"/>
    <x v="0"/>
    <x v="0"/>
    <x v="0"/>
    <s v="4 Oct 2004"/>
    <x v="122"/>
    <x v="0"/>
    <s v="tier - 2"/>
    <x v="0"/>
    <x v="9"/>
  </r>
  <r>
    <x v="127"/>
    <s v="  Ryan C"/>
    <n v="32.774999999999999"/>
    <n v="4.72"/>
    <s v="No"/>
    <x v="0"/>
    <x v="0"/>
    <x v="0"/>
    <x v="0"/>
    <x v="0"/>
    <x v="2"/>
    <s v="5 Dec 2004"/>
    <x v="123"/>
    <x v="0"/>
    <s v="tier - 3"/>
    <x v="0"/>
    <x v="9"/>
  </r>
  <r>
    <x v="128"/>
    <s v="  Dane"/>
    <n v="34.200000000000003"/>
    <n v="5.91"/>
    <s v="Yes"/>
    <x v="0"/>
    <x v="0"/>
    <x v="0"/>
    <x v="0"/>
    <x v="0"/>
    <x v="1"/>
    <s v="9 Jul 2004"/>
    <x v="124"/>
    <x v="0"/>
    <s v="tier - 1"/>
    <x v="0"/>
    <x v="9"/>
  </r>
  <r>
    <x v="129"/>
    <s v="  Jonas"/>
    <n v="30.2"/>
    <n v="9.58"/>
    <s v="No"/>
    <x v="0"/>
    <x v="0"/>
    <x v="0"/>
    <x v="0"/>
    <x v="0"/>
    <x v="0"/>
    <s v="3 Oct 2003"/>
    <x v="125"/>
    <x v="0"/>
    <s v="tier - 2"/>
    <x v="1"/>
    <x v="12"/>
  </r>
  <r>
    <x v="130"/>
    <s v="  George E"/>
    <n v="48.32"/>
    <n v="5.77"/>
    <s v="No"/>
    <x v="0"/>
    <x v="0"/>
    <x v="0"/>
    <x v="0"/>
    <x v="0"/>
    <x v="1"/>
    <s v="16 Sep 2003"/>
    <x v="126"/>
    <x v="0"/>
    <s v="tier - 2"/>
    <x v="1"/>
    <x v="12"/>
  </r>
  <r>
    <x v="131"/>
    <s v="  Sara S"/>
    <n v="44.86"/>
    <n v="4.38"/>
    <s v="Yes"/>
    <x v="0"/>
    <x v="0"/>
    <x v="0"/>
    <x v="0"/>
    <x v="0"/>
    <x v="2"/>
    <s v="13 Dec 2004"/>
    <x v="127"/>
    <x v="0"/>
    <s v="tier - 2"/>
    <x v="0"/>
    <x v="9"/>
  </r>
  <r>
    <x v="132"/>
    <s v="  Nick"/>
    <n v="52.15"/>
    <n v="5.65"/>
    <s v="No"/>
    <x v="0"/>
    <x v="0"/>
    <x v="3"/>
    <x v="0"/>
    <x v="0"/>
    <x v="2"/>
    <s v="8 Aug 2004"/>
    <x v="128"/>
    <x v="0"/>
    <s v="tier - 1"/>
    <x v="0"/>
    <x v="9"/>
  </r>
  <r>
    <x v="133"/>
    <s v="  Timothy"/>
    <n v="41.12"/>
    <n v="7.54"/>
    <s v="Yes"/>
    <x v="0"/>
    <x v="0"/>
    <x v="0"/>
    <x v="0"/>
    <x v="0"/>
    <x v="0"/>
    <s v="13 Jun 2004"/>
    <x v="129"/>
    <x v="0"/>
    <s v="tier - 2"/>
    <x v="0"/>
    <x v="9"/>
  </r>
  <r>
    <x v="134"/>
    <s v="  Becky L"/>
    <n v="38.39"/>
    <n v="5.1100000000000003"/>
    <s v="Yes"/>
    <x v="0"/>
    <x v="0"/>
    <x v="3"/>
    <x v="0"/>
    <x v="0"/>
    <x v="2"/>
    <s v="30 Dec 2003"/>
    <x v="130"/>
    <x v="0"/>
    <s v="tier - 3"/>
    <x v="1"/>
    <x v="12"/>
  </r>
  <r>
    <x v="135"/>
    <s v="  Steph K"/>
    <n v="46.85"/>
    <n v="4.25"/>
    <s v="No"/>
    <x v="0"/>
    <x v="1"/>
    <x v="3"/>
    <x v="0"/>
    <x v="0"/>
    <x v="2"/>
    <s v="16 Sep 2003"/>
    <x v="131"/>
    <x v="0"/>
    <s v="tier - 2"/>
    <x v="1"/>
    <x v="12"/>
  </r>
  <r>
    <x v="136"/>
    <s v="  Kristine B"/>
    <n v="42.24"/>
    <n v="5.55"/>
    <s v="No"/>
    <x v="1"/>
    <x v="0"/>
    <x v="3"/>
    <x v="0"/>
    <x v="0"/>
    <x v="2"/>
    <s v="21 Aug 2003"/>
    <x v="131"/>
    <x v="0"/>
    <s v="tier - 2"/>
    <x v="1"/>
    <x v="12"/>
  </r>
  <r>
    <x v="137"/>
    <s v="  Taylor B"/>
    <n v="34.39"/>
    <n v="5.78"/>
    <s v="No"/>
    <x v="0"/>
    <x v="0"/>
    <x v="0"/>
    <x v="0"/>
    <x v="0"/>
    <x v="1"/>
    <s v="30 Dec 2003"/>
    <x v="132"/>
    <x v="0"/>
    <s v="tier - 1"/>
    <x v="1"/>
    <x v="12"/>
  </r>
  <r>
    <x v="138"/>
    <s v="  William"/>
    <n v="42.89"/>
    <n v="5.28"/>
    <s v="Yes"/>
    <x v="0"/>
    <x v="0"/>
    <x v="0"/>
    <x v="0"/>
    <x v="0"/>
    <x v="2"/>
    <s v="23 Oct 2000"/>
    <x v="133"/>
    <x v="0"/>
    <s v="tier - 2"/>
    <x v="0"/>
    <x v="10"/>
  </r>
  <r>
    <x v="139"/>
    <s v="  Sage"/>
    <n v="36.299999999999997"/>
    <n v="5.39"/>
    <s v="No"/>
    <x v="0"/>
    <x v="0"/>
    <x v="0"/>
    <x v="0"/>
    <x v="0"/>
    <x v="2"/>
    <s v="10 Jun 2000"/>
    <x v="134"/>
    <x v="0"/>
    <s v="tier - 2"/>
    <x v="0"/>
    <x v="10"/>
  </r>
  <r>
    <x v="140"/>
    <s v="  Cole"/>
    <n v="35.200000000000003"/>
    <n v="8.01"/>
    <s v="Yes"/>
    <x v="0"/>
    <x v="0"/>
    <x v="3"/>
    <x v="0"/>
    <x v="0"/>
    <x v="0"/>
    <s v="21 Oct 2000"/>
    <x v="135"/>
    <x v="0"/>
    <s v="tier - 2"/>
    <x v="2"/>
    <x v="10"/>
  </r>
  <r>
    <x v="141"/>
    <s v="  Jesse"/>
    <n v="53.62"/>
    <n v="5.21"/>
    <s v="No"/>
    <x v="0"/>
    <x v="0"/>
    <x v="0"/>
    <x v="0"/>
    <x v="0"/>
    <x v="2"/>
    <s v="17 Nov 2004"/>
    <x v="136"/>
    <x v="0"/>
    <s v="tier - 2"/>
    <x v="3"/>
    <x v="9"/>
  </r>
  <r>
    <x v="142"/>
    <s v="  Tammi J"/>
    <n v="36.67"/>
    <n v="6.27"/>
    <s v="No"/>
    <x v="0"/>
    <x v="0"/>
    <x v="0"/>
    <x v="0"/>
    <x v="0"/>
    <x v="1"/>
    <s v="10 Dec 2004"/>
    <x v="137"/>
    <x v="0"/>
    <s v="tier - 3"/>
    <x v="4"/>
    <x v="9"/>
  </r>
  <r>
    <x v="143"/>
    <s v="  Matthew S"/>
    <n v="33.4"/>
    <n v="10.73"/>
    <s v="Yes"/>
    <x v="0"/>
    <x v="0"/>
    <x v="3"/>
    <x v="0"/>
    <x v="0"/>
    <x v="0"/>
    <s v="7 Nov 2004"/>
    <x v="138"/>
    <x v="0"/>
    <s v="tier - 1"/>
    <x v="5"/>
    <x v="9"/>
  </r>
  <r>
    <x v="144"/>
    <s v="  Eric"/>
    <n v="42.71"/>
    <n v="10.52"/>
    <s v="No"/>
    <x v="0"/>
    <x v="0"/>
    <x v="0"/>
    <x v="0"/>
    <x v="0"/>
    <x v="0"/>
    <s v="14 Dec 2004"/>
    <x v="139"/>
    <x v="0"/>
    <s v="tier - 3"/>
    <x v="6"/>
    <x v="9"/>
  </r>
  <r>
    <x v="145"/>
    <s v="  Valeria R"/>
    <n v="41.52"/>
    <n v="11.82"/>
    <s v="Yes"/>
    <x v="0"/>
    <x v="0"/>
    <x v="1"/>
    <x v="0"/>
    <x v="0"/>
    <x v="0"/>
    <s v="6 Dec 2004"/>
    <x v="140"/>
    <x v="0"/>
    <s v="tier - 2"/>
    <x v="3"/>
    <x v="9"/>
  </r>
  <r>
    <x v="146"/>
    <s v="  Michael P"/>
    <n v="39.4"/>
    <n v="6.76"/>
    <s v="No"/>
    <x v="0"/>
    <x v="0"/>
    <x v="0"/>
    <x v="0"/>
    <x v="0"/>
    <x v="0"/>
    <s v="17 Oct 2004"/>
    <x v="141"/>
    <x v="1"/>
    <s v="tier - 2"/>
    <x v="5"/>
    <x v="9"/>
  </r>
  <r>
    <x v="147"/>
    <s v="  Rami"/>
    <n v="46.45"/>
    <n v="5.62"/>
    <s v="No"/>
    <x v="0"/>
    <x v="0"/>
    <x v="0"/>
    <x v="0"/>
    <x v="0"/>
    <x v="2"/>
    <s v="12 Dec 2004"/>
    <x v="142"/>
    <x v="1"/>
    <s v="tier - 1"/>
    <x v="4"/>
    <x v="9"/>
  </r>
  <r>
    <x v="148"/>
    <s v="  Denis"/>
    <n v="35.75"/>
    <n v="4.1900000000000004"/>
    <s v="No"/>
    <x v="0"/>
    <x v="0"/>
    <x v="0"/>
    <x v="0"/>
    <x v="0"/>
    <x v="2"/>
    <s v="19 Sep 2004"/>
    <x v="143"/>
    <x v="1"/>
    <s v="tier - 3"/>
    <x v="0"/>
    <x v="9"/>
  </r>
  <r>
    <x v="149"/>
    <s v="  Brian E"/>
    <n v="26.07"/>
    <n v="5.32"/>
    <s v="No"/>
    <x v="0"/>
    <x v="0"/>
    <x v="0"/>
    <x v="0"/>
    <x v="1"/>
    <x v="2"/>
    <s v="21 Sep 2004"/>
    <x v="144"/>
    <x v="1"/>
    <s v="tier - 1"/>
    <x v="5"/>
    <x v="9"/>
  </r>
  <r>
    <x v="150"/>
    <s v="  Bonnie"/>
    <n v="36.54"/>
    <n v="4.46"/>
    <s v="Yes"/>
    <x v="0"/>
    <x v="0"/>
    <x v="3"/>
    <x v="0"/>
    <x v="0"/>
    <x v="2"/>
    <s v="10 Jun 2004"/>
    <x v="145"/>
    <x v="1"/>
    <s v="tier - 3"/>
    <x v="0"/>
    <x v="9"/>
  </r>
  <r>
    <x v="151"/>
    <s v="  Michael P"/>
    <n v="51.64"/>
    <n v="5.65"/>
    <s v="No"/>
    <x v="0"/>
    <x v="0"/>
    <x v="0"/>
    <x v="0"/>
    <x v="0"/>
    <x v="2"/>
    <s v="11 Sep 2004"/>
    <x v="146"/>
    <x v="1"/>
    <s v="tier - 3"/>
    <x v="0"/>
    <x v="9"/>
  </r>
  <r>
    <x v="152"/>
    <s v="  Paul"/>
    <n v="42.83"/>
    <n v="6.04"/>
    <s v="No"/>
    <x v="0"/>
    <x v="0"/>
    <x v="1"/>
    <x v="0"/>
    <x v="0"/>
    <x v="1"/>
    <s v="21 Oct 2004"/>
    <x v="147"/>
    <x v="1"/>
    <s v="tier - 2"/>
    <x v="0"/>
    <x v="9"/>
  </r>
  <r>
    <x v="153"/>
    <s v="  Michael"/>
    <n v="40.15"/>
    <n v="5.76"/>
    <s v="No"/>
    <x v="0"/>
    <x v="0"/>
    <x v="3"/>
    <x v="0"/>
    <x v="0"/>
    <x v="1"/>
    <s v="9 Sep 2004"/>
    <x v="148"/>
    <x v="1"/>
    <s v="tier - 1"/>
    <x v="0"/>
    <x v="9"/>
  </r>
  <r>
    <x v="154"/>
    <s v="  Samuel"/>
    <n v="27.8"/>
    <n v="4.3600000000000003"/>
    <s v="No"/>
    <x v="0"/>
    <x v="1"/>
    <x v="3"/>
    <x v="0"/>
    <x v="1"/>
    <x v="2"/>
    <s v="21 Nov 2003"/>
    <x v="149"/>
    <x v="1"/>
    <s v="tier - 3"/>
    <x v="2"/>
    <x v="12"/>
  </r>
  <r>
    <x v="155"/>
    <s v="  Matthew"/>
    <n v="45.81"/>
    <n v="4.76"/>
    <s v="Yes"/>
    <x v="0"/>
    <x v="1"/>
    <x v="3"/>
    <x v="0"/>
    <x v="0"/>
    <x v="2"/>
    <s v="1 Sep 2003"/>
    <x v="150"/>
    <x v="1"/>
    <s v="tier - 2"/>
    <x v="2"/>
    <x v="12"/>
  </r>
  <r>
    <x v="156"/>
    <s v="  Daniel"/>
    <n v="34.43"/>
    <n v="10.82"/>
    <s v="Yes"/>
    <x v="0"/>
    <x v="0"/>
    <x v="3"/>
    <x v="0"/>
    <x v="0"/>
    <x v="0"/>
    <s v="9 Nov 2003"/>
    <x v="151"/>
    <x v="1"/>
    <s v="tier - 2"/>
    <x v="2"/>
    <x v="12"/>
  </r>
  <r>
    <x v="157"/>
    <s v="  Syndy"/>
    <n v="41.33"/>
    <n v="4.01"/>
    <s v="Yes"/>
    <x v="0"/>
    <x v="0"/>
    <x v="0"/>
    <x v="0"/>
    <x v="0"/>
    <x v="2"/>
    <s v="14 Nov 2003"/>
    <x v="152"/>
    <x v="1"/>
    <s v="tier - 2"/>
    <x v="2"/>
    <x v="12"/>
  </r>
  <r>
    <x v="158"/>
    <s v="  Aleksandra"/>
    <n v="31.92"/>
    <n v="5.12"/>
    <s v="Yes"/>
    <x v="0"/>
    <x v="0"/>
    <x v="3"/>
    <x v="0"/>
    <x v="0"/>
    <x v="2"/>
    <s v="25 Jul 2003"/>
    <x v="153"/>
    <x v="1"/>
    <s v="tier - 1"/>
    <x v="2"/>
    <x v="12"/>
  </r>
  <r>
    <x v="159"/>
    <s v="  Steeve T Sr"/>
    <n v="39.799999999999997"/>
    <n v="10.54"/>
    <s v="Yes"/>
    <x v="0"/>
    <x v="0"/>
    <x v="1"/>
    <x v="0"/>
    <x v="0"/>
    <x v="0"/>
    <s v="28 Jul 2003"/>
    <x v="154"/>
    <x v="1"/>
    <s v="tier - 1"/>
    <x v="2"/>
    <x v="12"/>
  </r>
  <r>
    <x v="160"/>
    <s v="  Richard"/>
    <n v="42.82"/>
    <n v="4.21"/>
    <s v="No"/>
    <x v="0"/>
    <x v="0"/>
    <x v="0"/>
    <x v="0"/>
    <x v="0"/>
    <x v="2"/>
    <s v="26 Sep 2003"/>
    <x v="155"/>
    <x v="1"/>
    <s v="tier - 1"/>
    <x v="2"/>
    <x v="12"/>
  </r>
  <r>
    <x v="161"/>
    <s v="  Aaron T"/>
    <n v="33.630000000000003"/>
    <n v="5.42"/>
    <s v="No"/>
    <x v="0"/>
    <x v="0"/>
    <x v="0"/>
    <x v="0"/>
    <x v="0"/>
    <x v="2"/>
    <s v="7 Oct 1998"/>
    <x v="156"/>
    <x v="1"/>
    <s v="tier - 3"/>
    <x v="0"/>
    <x v="2"/>
  </r>
  <r>
    <x v="162"/>
    <s v="  Akira"/>
    <n v="37.07"/>
    <n v="4.28"/>
    <s v="No"/>
    <x v="1"/>
    <x v="0"/>
    <x v="3"/>
    <x v="0"/>
    <x v="0"/>
    <x v="2"/>
    <s v="19 Nov 2003"/>
    <x v="157"/>
    <x v="1"/>
    <s v="tier - 1"/>
    <x v="2"/>
    <x v="12"/>
  </r>
  <r>
    <x v="163"/>
    <s v="  Ben"/>
    <n v="35.625"/>
    <n v="8.9"/>
    <s v="No"/>
    <x v="0"/>
    <x v="0"/>
    <x v="0"/>
    <x v="0"/>
    <x v="0"/>
    <x v="0"/>
    <s v="13 Dec 2002"/>
    <x v="158"/>
    <x v="1"/>
    <s v="tier - 3"/>
    <x v="1"/>
    <x v="5"/>
  </r>
  <r>
    <x v="164"/>
    <s v="  Jana"/>
    <n v="42.69"/>
    <n v="4.8899999999999997"/>
    <s v="No"/>
    <x v="0"/>
    <x v="1"/>
    <x v="3"/>
    <x v="0"/>
    <x v="0"/>
    <x v="2"/>
    <s v="25 Sep 1999"/>
    <x v="159"/>
    <x v="1"/>
    <s v="tier - 3"/>
    <x v="0"/>
    <x v="7"/>
  </r>
  <r>
    <x v="165"/>
    <s v="  Jay T"/>
    <n v="37.869999999999997"/>
    <n v="4.29"/>
    <s v="Yes"/>
    <x v="0"/>
    <x v="1"/>
    <x v="3"/>
    <x v="0"/>
    <x v="0"/>
    <x v="2"/>
    <s v="19 Aug 2004"/>
    <x v="160"/>
    <x v="1"/>
    <s v="tier - 1"/>
    <x v="1"/>
    <x v="9"/>
  </r>
  <r>
    <x v="166"/>
    <s v="  Marie-Helene"/>
    <n v="40.61"/>
    <n v="8"/>
    <s v="Yes"/>
    <x v="0"/>
    <x v="0"/>
    <x v="3"/>
    <x v="0"/>
    <x v="0"/>
    <x v="0"/>
    <s v="17 Nov 1999"/>
    <x v="161"/>
    <x v="1"/>
    <s v="tier - 3"/>
    <x v="0"/>
    <x v="7"/>
  </r>
  <r>
    <x v="167"/>
    <s v="  Bret R"/>
    <n v="30.78"/>
    <n v="4.67"/>
    <s v="Yes"/>
    <x v="0"/>
    <x v="0"/>
    <x v="0"/>
    <x v="0"/>
    <x v="0"/>
    <x v="2"/>
    <s v="1 Oct 1999"/>
    <x v="162"/>
    <x v="1"/>
    <s v="tier - 2"/>
    <x v="2"/>
    <x v="7"/>
  </r>
  <r>
    <x v="168"/>
    <s v="  Gardner L"/>
    <n v="49.49"/>
    <n v="4.5"/>
    <s v="No"/>
    <x v="0"/>
    <x v="0"/>
    <x v="0"/>
    <x v="0"/>
    <x v="0"/>
    <x v="2"/>
    <s v="11 Aug 2003"/>
    <x v="163"/>
    <x v="1"/>
    <s v="tier - 3"/>
    <x v="2"/>
    <x v="12"/>
  </r>
  <r>
    <x v="169"/>
    <s v="  Bobby"/>
    <n v="37.619999999999997"/>
    <n v="6.32"/>
    <s v="Yes"/>
    <x v="1"/>
    <x v="0"/>
    <x v="1"/>
    <x v="0"/>
    <x v="0"/>
    <x v="1"/>
    <s v="4 Aug 2003"/>
    <x v="164"/>
    <x v="1"/>
    <s v="tier - 2"/>
    <x v="2"/>
    <x v="12"/>
  </r>
  <r>
    <x v="170"/>
    <s v="  Natalie"/>
    <n v="36.08"/>
    <n v="6.1"/>
    <s v="Yes"/>
    <x v="0"/>
    <x v="0"/>
    <x v="3"/>
    <x v="0"/>
    <x v="0"/>
    <x v="1"/>
    <s v="12 Dec 1999"/>
    <x v="165"/>
    <x v="1"/>
    <s v="tier - 2"/>
    <x v="0"/>
    <x v="7"/>
  </r>
  <r>
    <x v="171"/>
    <s v="  Lina"/>
    <n v="33.5"/>
    <n v="5.4"/>
    <s v="No"/>
    <x v="0"/>
    <x v="0"/>
    <x v="0"/>
    <x v="0"/>
    <x v="0"/>
    <x v="2"/>
    <s v="20 Jul 2003"/>
    <x v="166"/>
    <x v="1"/>
    <s v="tier - 2"/>
    <x v="2"/>
    <x v="12"/>
  </r>
  <r>
    <x v="172"/>
    <s v="  Zebulon"/>
    <n v="47.46"/>
    <n v="6.24"/>
    <s v="Yes"/>
    <x v="0"/>
    <x v="0"/>
    <x v="3"/>
    <x v="0"/>
    <x v="0"/>
    <x v="1"/>
    <s v="6 Dec 1994"/>
    <x v="167"/>
    <x v="1"/>
    <s v="tier - 2"/>
    <x v="1"/>
    <x v="11"/>
  </r>
  <r>
    <x v="173"/>
    <s v="  Amanda"/>
    <n v="49.24"/>
    <n v="4.45"/>
    <s v="No"/>
    <x v="0"/>
    <x v="0"/>
    <x v="0"/>
    <x v="0"/>
    <x v="0"/>
    <x v="2"/>
    <s v="27 Dec 2004"/>
    <x v="168"/>
    <x v="1"/>
    <s v="tier - 1"/>
    <x v="7"/>
    <x v="9"/>
  </r>
  <r>
    <x v="174"/>
    <s v="  Greg"/>
    <n v="54.4"/>
    <n v="5.22"/>
    <s v="No"/>
    <x v="0"/>
    <x v="0"/>
    <x v="3"/>
    <x v="0"/>
    <x v="0"/>
    <x v="2"/>
    <s v="2 Jul 1996"/>
    <x v="169"/>
    <x v="1"/>
    <s v="tier - 3"/>
    <x v="1"/>
    <x v="8"/>
  </r>
  <r>
    <x v="175"/>
    <s v="  John"/>
    <n v="35.53"/>
    <n v="4.6100000000000003"/>
    <s v="No"/>
    <x v="0"/>
    <x v="0"/>
    <x v="3"/>
    <x v="0"/>
    <x v="0"/>
    <x v="2"/>
    <s v="22 Sep 2002"/>
    <x v="170"/>
    <x v="1"/>
    <s v="tier - 2"/>
    <x v="2"/>
    <x v="5"/>
  </r>
  <r>
    <x v="176"/>
    <s v="  Kelsey A"/>
    <n v="39.729999999999997"/>
    <n v="6.24"/>
    <s v="No"/>
    <x v="0"/>
    <x v="0"/>
    <x v="0"/>
    <x v="0"/>
    <x v="0"/>
    <x v="1"/>
    <s v="29 Oct 2002"/>
    <x v="171"/>
    <x v="1"/>
    <s v="tier - 1"/>
    <x v="0"/>
    <x v="5"/>
  </r>
  <r>
    <x v="177"/>
    <s v="  Bronwen L"/>
    <n v="35.68"/>
    <n v="10.039999999999999"/>
    <s v="No"/>
    <x v="0"/>
    <x v="0"/>
    <x v="0"/>
    <x v="0"/>
    <x v="0"/>
    <x v="0"/>
    <s v="29 Aug 2002"/>
    <x v="172"/>
    <x v="1"/>
    <s v="tier - 2"/>
    <x v="0"/>
    <x v="5"/>
  </r>
  <r>
    <x v="178"/>
    <s v="  Manuela"/>
    <n v="48.86"/>
    <n v="6.09"/>
    <s v="No"/>
    <x v="0"/>
    <x v="0"/>
    <x v="0"/>
    <x v="0"/>
    <x v="0"/>
    <x v="1"/>
    <s v="21 Aug 2002"/>
    <x v="173"/>
    <x v="1"/>
    <s v="tier - 1"/>
    <x v="2"/>
    <x v="5"/>
  </r>
  <r>
    <x v="179"/>
    <s v="  Jennifer L"/>
    <n v="34.799999999999997"/>
    <n v="11.4"/>
    <s v="Yes"/>
    <x v="0"/>
    <x v="1"/>
    <x v="3"/>
    <x v="1"/>
    <x v="0"/>
    <x v="0"/>
    <s v="10 Aug 2001"/>
    <x v="174"/>
    <x v="1"/>
    <s v="tier - 1"/>
    <x v="1"/>
    <x v="3"/>
  </r>
  <r>
    <x v="180"/>
    <s v="  Abby W"/>
    <n v="32.49"/>
    <n v="4.29"/>
    <s v="No"/>
    <x v="0"/>
    <x v="1"/>
    <x v="3"/>
    <x v="0"/>
    <x v="0"/>
    <x v="2"/>
    <s v="6 Oct 1994"/>
    <x v="175"/>
    <x v="1"/>
    <s v="tier - 3"/>
    <x v="0"/>
    <x v="11"/>
  </r>
  <r>
    <x v="181"/>
    <s v="  Tyler"/>
    <n v="39"/>
    <n v="5.7"/>
    <s v="No"/>
    <x v="0"/>
    <x v="0"/>
    <x v="1"/>
    <x v="0"/>
    <x v="0"/>
    <x v="1"/>
    <s v="3 Aug 2001"/>
    <x v="176"/>
    <x v="1"/>
    <s v="tier - 3"/>
    <x v="1"/>
    <x v="3"/>
  </r>
  <r>
    <x v="182"/>
    <s v="  Jeffrey"/>
    <n v="35.299999999999997"/>
    <n v="6.09"/>
    <s v="No"/>
    <x v="0"/>
    <x v="0"/>
    <x v="3"/>
    <x v="0"/>
    <x v="0"/>
    <x v="1"/>
    <s v="9 Dec 2001"/>
    <x v="177"/>
    <x v="1"/>
    <s v="tier - 2"/>
    <x v="1"/>
    <x v="3"/>
  </r>
  <r>
    <x v="183"/>
    <s v="  Matthew F"/>
    <n v="33.42"/>
    <n v="10.67"/>
    <s v="No"/>
    <x v="0"/>
    <x v="0"/>
    <x v="0"/>
    <x v="0"/>
    <x v="0"/>
    <x v="0"/>
    <s v="7 Sep 2002"/>
    <x v="178"/>
    <x v="1"/>
    <s v="tier - 1"/>
    <x v="2"/>
    <x v="5"/>
  </r>
  <r>
    <x v="184"/>
    <s v="  Ryan J"/>
    <n v="37.18"/>
    <n v="6.75"/>
    <s v="Yes"/>
    <x v="0"/>
    <x v="0"/>
    <x v="1"/>
    <x v="0"/>
    <x v="0"/>
    <x v="0"/>
    <s v="29 Jul 2002"/>
    <x v="179"/>
    <x v="1"/>
    <s v="tier - 2"/>
    <x v="5"/>
    <x v="5"/>
  </r>
  <r>
    <x v="185"/>
    <s v="  Amy"/>
    <n v="33.33"/>
    <n v="9.26"/>
    <s v="Yes"/>
    <x v="0"/>
    <x v="0"/>
    <x v="1"/>
    <x v="1"/>
    <x v="0"/>
    <x v="0"/>
    <s v="28 Sep 1998"/>
    <x v="180"/>
    <x v="1"/>
    <s v="tier - 3"/>
    <x v="2"/>
    <x v="2"/>
  </r>
  <r>
    <x v="186"/>
    <s v="  Andrew P"/>
    <n v="53.21"/>
    <n v="4.2699999999999996"/>
    <s v="No"/>
    <x v="0"/>
    <x v="0"/>
    <x v="3"/>
    <x v="0"/>
    <x v="0"/>
    <x v="2"/>
    <s v="5 Oct 1998"/>
    <x v="181"/>
    <x v="1"/>
    <s v="tier - 1"/>
    <x v="2"/>
    <x v="2"/>
  </r>
  <r>
    <x v="187"/>
    <s v="  George M"/>
    <n v="38.729999999999997"/>
    <n v="11.51"/>
    <s v="No"/>
    <x v="0"/>
    <x v="0"/>
    <x v="1"/>
    <x v="0"/>
    <x v="0"/>
    <x v="0"/>
    <s v="29 Sep 1998"/>
    <x v="182"/>
    <x v="1"/>
    <s v="tier - 1"/>
    <x v="2"/>
    <x v="2"/>
  </r>
  <r>
    <x v="188"/>
    <s v="  Sarah"/>
    <n v="29.73"/>
    <n v="7.22"/>
    <s v="No"/>
    <x v="0"/>
    <x v="0"/>
    <x v="0"/>
    <x v="0"/>
    <x v="1"/>
    <x v="0"/>
    <s v="16 Jul 2002"/>
    <x v="183"/>
    <x v="1"/>
    <s v="tier - 3"/>
    <x v="2"/>
    <x v="5"/>
  </r>
  <r>
    <x v="189"/>
    <s v="  Lara"/>
    <n v="34.700000000000003"/>
    <n v="4.37"/>
    <s v="No"/>
    <x v="0"/>
    <x v="1"/>
    <x v="3"/>
    <x v="0"/>
    <x v="0"/>
    <x v="2"/>
    <s v="29 Dec 1998"/>
    <x v="184"/>
    <x v="1"/>
    <s v="tier - 1"/>
    <x v="0"/>
    <x v="2"/>
  </r>
  <r>
    <x v="190"/>
    <s v="  Sebastien"/>
    <n v="38.28"/>
    <n v="11.56"/>
    <s v="Yes"/>
    <x v="0"/>
    <x v="0"/>
    <x v="3"/>
    <x v="0"/>
    <x v="0"/>
    <x v="0"/>
    <s v="29 Sep 2002"/>
    <x v="185"/>
    <x v="1"/>
    <s v="tier - 3"/>
    <x v="5"/>
    <x v="5"/>
  </r>
  <r>
    <x v="191"/>
    <s v="  Padraig"/>
    <n v="33.57"/>
    <n v="8.82"/>
    <s v="Yes"/>
    <x v="0"/>
    <x v="0"/>
    <x v="0"/>
    <x v="0"/>
    <x v="0"/>
    <x v="0"/>
    <s v="14 Sep 1998"/>
    <x v="186"/>
    <x v="1"/>
    <s v="tier - 2"/>
    <x v="0"/>
    <x v="2"/>
  </r>
  <r>
    <x v="192"/>
    <s v="  Heather"/>
    <n v="52.06"/>
    <n v="4.6900000000000004"/>
    <s v="No"/>
    <x v="0"/>
    <x v="0"/>
    <x v="3"/>
    <x v="0"/>
    <x v="0"/>
    <x v="2"/>
    <s v="14 Aug 2001"/>
    <x v="187"/>
    <x v="1"/>
    <s v="tier - 2"/>
    <x v="2"/>
    <x v="3"/>
  </r>
  <r>
    <x v="193"/>
    <s v="  Jorge"/>
    <n v="38.17"/>
    <n v="4.53"/>
    <s v="No"/>
    <x v="1"/>
    <x v="0"/>
    <x v="3"/>
    <x v="0"/>
    <x v="0"/>
    <x v="2"/>
    <s v="1 Jul 2001"/>
    <x v="188"/>
    <x v="1"/>
    <s v="tier - 1"/>
    <x v="2"/>
    <x v="3"/>
  </r>
  <r>
    <x v="194"/>
    <s v="  Jack R"/>
    <n v="36.954999999999998"/>
    <n v="5.84"/>
    <s v="No"/>
    <x v="0"/>
    <x v="1"/>
    <x v="3"/>
    <x v="0"/>
    <x v="0"/>
    <x v="1"/>
    <s v="6 Sep 2001"/>
    <x v="189"/>
    <x v="1"/>
    <s v="tier - 2"/>
    <x v="0"/>
    <x v="3"/>
  </r>
  <r>
    <x v="195"/>
    <s v="  Felix"/>
    <n v="34.4"/>
    <n v="4.9000000000000004"/>
    <s v="No"/>
    <x v="0"/>
    <x v="1"/>
    <x v="3"/>
    <x v="0"/>
    <x v="0"/>
    <x v="2"/>
    <s v="4 Aug 2001"/>
    <x v="190"/>
    <x v="1"/>
    <s v="tier - 2"/>
    <x v="0"/>
    <x v="3"/>
  </r>
  <r>
    <x v="196"/>
    <s v="  Christopher C"/>
    <n v="31.73"/>
    <n v="4.3"/>
    <s v="No"/>
    <x v="0"/>
    <x v="0"/>
    <x v="0"/>
    <x v="0"/>
    <x v="0"/>
    <x v="2"/>
    <s v="2 Sep 2000"/>
    <x v="191"/>
    <x v="1"/>
    <s v="tier - 3"/>
    <x v="1"/>
    <x v="10"/>
  </r>
  <r>
    <x v="197"/>
    <s v="  Jesse"/>
    <n v="36.64"/>
    <n v="11.34"/>
    <s v="No"/>
    <x v="0"/>
    <x v="0"/>
    <x v="0"/>
    <x v="0"/>
    <x v="0"/>
    <x v="0"/>
    <s v="26 Jul 2000"/>
    <x v="192"/>
    <x v="1"/>
    <s v="tier - 3"/>
    <x v="1"/>
    <x v="10"/>
  </r>
  <r>
    <x v="198"/>
    <s v="  Jill"/>
    <n v="36.85"/>
    <n v="5.88"/>
    <s v="No"/>
    <x v="1"/>
    <x v="0"/>
    <x v="3"/>
    <x v="0"/>
    <x v="0"/>
    <x v="1"/>
    <s v="12 Jun 2004"/>
    <x v="193"/>
    <x v="1"/>
    <s v="tier - 2"/>
    <x v="7"/>
    <x v="9"/>
  </r>
  <r>
    <x v="199"/>
    <s v="  William"/>
    <n v="33.33"/>
    <n v="5.01"/>
    <s v="Yes"/>
    <x v="0"/>
    <x v="1"/>
    <x v="3"/>
    <x v="0"/>
    <x v="0"/>
    <x v="2"/>
    <s v="14 Aug 2001"/>
    <x v="194"/>
    <x v="1"/>
    <s v="tier - 2"/>
    <x v="4"/>
    <x v="3"/>
  </r>
  <r>
    <x v="200"/>
    <s v="  Alejandro"/>
    <n v="39.14"/>
    <n v="4.4000000000000004"/>
    <s v="No"/>
    <x v="0"/>
    <x v="1"/>
    <x v="3"/>
    <x v="0"/>
    <x v="0"/>
    <x v="2"/>
    <s v="22 Jun 2001"/>
    <x v="195"/>
    <x v="1"/>
    <s v="tier - 2"/>
    <x v="2"/>
    <x v="3"/>
  </r>
  <r>
    <x v="201"/>
    <s v="  Ian E"/>
    <n v="32.9"/>
    <n v="6.26"/>
    <s v="Yes"/>
    <x v="0"/>
    <x v="0"/>
    <x v="0"/>
    <x v="0"/>
    <x v="0"/>
    <x v="1"/>
    <s v="28 Nov 2001"/>
    <x v="196"/>
    <x v="0"/>
    <s v="tier - 1"/>
    <x v="5"/>
    <x v="3"/>
  </r>
  <r>
    <x v="202"/>
    <s v="  Hector Sr"/>
    <n v="29.78"/>
    <n v="10.27"/>
    <s v="Yes"/>
    <x v="0"/>
    <x v="1"/>
    <x v="3"/>
    <x v="0"/>
    <x v="1"/>
    <x v="0"/>
    <s v="21 Jul 1989"/>
    <x v="197"/>
    <x v="0"/>
    <s v="tier - 2"/>
    <x v="0"/>
    <x v="13"/>
  </r>
  <r>
    <x v="203"/>
    <s v="  Rebecca"/>
    <n v="32.78"/>
    <n v="5.27"/>
    <s v="No"/>
    <x v="0"/>
    <x v="0"/>
    <x v="0"/>
    <x v="0"/>
    <x v="0"/>
    <x v="2"/>
    <s v="30 Sep 2003"/>
    <x v="198"/>
    <x v="0"/>
    <s v="tier - 3"/>
    <x v="1"/>
    <x v="12"/>
  </r>
  <r>
    <x v="204"/>
    <s v="  Matt"/>
    <n v="41.65"/>
    <n v="10.73"/>
    <s v="Yes"/>
    <x v="0"/>
    <x v="0"/>
    <x v="0"/>
    <x v="0"/>
    <x v="0"/>
    <x v="0"/>
    <s v="4 Nov 2004"/>
    <x v="199"/>
    <x v="0"/>
    <s v="tier - 1"/>
    <x v="1"/>
    <x v="9"/>
  </r>
  <r>
    <x v="205"/>
    <s v="  Elizabeth H"/>
    <n v="50.79"/>
    <n v="4.45"/>
    <s v="No"/>
    <x v="0"/>
    <x v="0"/>
    <x v="3"/>
    <x v="0"/>
    <x v="0"/>
    <x v="2"/>
    <s v="30 Aug 2003"/>
    <x v="200"/>
    <x v="0"/>
    <s v="tier - 1"/>
    <x v="1"/>
    <x v="12"/>
  </r>
  <r>
    <x v="206"/>
    <s v="  Grace"/>
    <n v="35.43"/>
    <n v="5.25"/>
    <s v="Yes"/>
    <x v="0"/>
    <x v="0"/>
    <x v="0"/>
    <x v="0"/>
    <x v="0"/>
    <x v="2"/>
    <s v="22 Dec 2003"/>
    <x v="201"/>
    <x v="0"/>
    <s v="tier - 3"/>
    <x v="1"/>
    <x v="12"/>
  </r>
  <r>
    <x v="207"/>
    <s v="  Jaime"/>
    <n v="35.25"/>
    <n v="9.51"/>
    <s v="No"/>
    <x v="0"/>
    <x v="0"/>
    <x v="0"/>
    <x v="0"/>
    <x v="0"/>
    <x v="0"/>
    <s v="1 Sep 2003"/>
    <x v="202"/>
    <x v="0"/>
    <s v="tier - 3"/>
    <x v="1"/>
    <x v="12"/>
  </r>
  <r>
    <x v="208"/>
    <s v="  Calesse"/>
    <n v="36.85"/>
    <n v="11.12"/>
    <s v="No"/>
    <x v="0"/>
    <x v="0"/>
    <x v="0"/>
    <x v="0"/>
    <x v="0"/>
    <x v="0"/>
    <s v="26 Sep 2003"/>
    <x v="203"/>
    <x v="0"/>
    <s v="tier - 2"/>
    <x v="1"/>
    <x v="12"/>
  </r>
  <r>
    <x v="209"/>
    <s v="  Kate L"/>
    <n v="31.02"/>
    <n v="4.5599999999999996"/>
    <s v="No"/>
    <x v="1"/>
    <x v="0"/>
    <x v="3"/>
    <x v="0"/>
    <x v="0"/>
    <x v="2"/>
    <s v="3 Sep 1997"/>
    <x v="204"/>
    <x v="1"/>
    <s v="tier - 1"/>
    <x v="0"/>
    <x v="6"/>
  </r>
  <r>
    <x v="210"/>
    <s v="  Sergey"/>
    <n v="35.6"/>
    <n v="4.0199999999999996"/>
    <s v="Yes"/>
    <x v="1"/>
    <x v="0"/>
    <x v="1"/>
    <x v="0"/>
    <x v="0"/>
    <x v="2"/>
    <s v="19 Aug 2003"/>
    <x v="205"/>
    <x v="0"/>
    <s v="tier - 1"/>
    <x v="1"/>
    <x v="12"/>
  </r>
  <r>
    <x v="211"/>
    <s v="  Timothy V"/>
    <n v="34.39"/>
    <n v="8.7200000000000006"/>
    <s v="No"/>
    <x v="0"/>
    <x v="0"/>
    <x v="0"/>
    <x v="0"/>
    <x v="0"/>
    <x v="0"/>
    <s v="4 Oct 2004"/>
    <x v="206"/>
    <x v="0"/>
    <s v="tier - 1"/>
    <x v="2"/>
    <x v="9"/>
  </r>
  <r>
    <x v="212"/>
    <s v="  Andrew S"/>
    <n v="29.06"/>
    <n v="6.25"/>
    <s v="Yes"/>
    <x v="0"/>
    <x v="0"/>
    <x v="3"/>
    <x v="0"/>
    <x v="1"/>
    <x v="1"/>
    <s v="27 Dec 2000"/>
    <x v="207"/>
    <x v="0"/>
    <s v="tier - 3"/>
    <x v="2"/>
    <x v="10"/>
  </r>
  <r>
    <x v="213"/>
    <s v="  Matthew D"/>
    <n v="35.799999999999997"/>
    <n v="7.32"/>
    <s v="No"/>
    <x v="0"/>
    <x v="0"/>
    <x v="1"/>
    <x v="0"/>
    <x v="0"/>
    <x v="0"/>
    <s v="22 Oct 2000"/>
    <x v="208"/>
    <x v="0"/>
    <s v="tier - 2"/>
    <x v="2"/>
    <x v="10"/>
  </r>
  <r>
    <x v="214"/>
    <s v="  Jessica"/>
    <n v="49.8"/>
    <n v="4.24"/>
    <s v="No"/>
    <x v="0"/>
    <x v="0"/>
    <x v="3"/>
    <x v="0"/>
    <x v="0"/>
    <x v="2"/>
    <s v="29 Nov 2000"/>
    <x v="209"/>
    <x v="0"/>
    <s v="tier - 3"/>
    <x v="0"/>
    <x v="10"/>
  </r>
  <r>
    <x v="215"/>
    <s v="  Lawrence"/>
    <n v="35.71"/>
    <n v="6.84"/>
    <s v="No"/>
    <x v="0"/>
    <x v="0"/>
    <x v="1"/>
    <x v="0"/>
    <x v="0"/>
    <x v="0"/>
    <s v="10 Dec 2000"/>
    <x v="210"/>
    <x v="0"/>
    <s v="tier - 2"/>
    <x v="0"/>
    <x v="10"/>
  </r>
  <r>
    <x v="216"/>
    <s v="  Alex"/>
    <n v="30.8"/>
    <n v="5.23"/>
    <s v="Yes"/>
    <x v="0"/>
    <x v="0"/>
    <x v="3"/>
    <x v="0"/>
    <x v="0"/>
    <x v="2"/>
    <s v="23 Aug 2000"/>
    <x v="211"/>
    <x v="0"/>
    <s v="tier - 2"/>
    <x v="2"/>
    <x v="10"/>
  </r>
  <r>
    <x v="217"/>
    <s v="  Kevin"/>
    <n v="33.69"/>
    <n v="9.68"/>
    <s v="No"/>
    <x v="0"/>
    <x v="0"/>
    <x v="0"/>
    <x v="0"/>
    <x v="0"/>
    <x v="0"/>
    <s v="27 Sep 1994"/>
    <x v="212"/>
    <x v="0"/>
    <s v="tier - 2"/>
    <x v="0"/>
    <x v="11"/>
  </r>
  <r>
    <x v="218"/>
    <s v="  Gavin M"/>
    <n v="42.27"/>
    <n v="6.05"/>
    <s v="Yes"/>
    <x v="0"/>
    <x v="0"/>
    <x v="3"/>
    <x v="0"/>
    <x v="0"/>
    <x v="1"/>
    <s v="16 Dec 1991"/>
    <x v="213"/>
    <x v="0"/>
    <s v="tier - 2"/>
    <x v="1"/>
    <x v="14"/>
  </r>
  <r>
    <x v="219"/>
    <s v="  Rick E"/>
    <n v="53.25"/>
    <n v="6.11"/>
    <s v="Yes"/>
    <x v="0"/>
    <x v="1"/>
    <x v="3"/>
    <x v="0"/>
    <x v="0"/>
    <x v="1"/>
    <s v="7 Dec 2004"/>
    <x v="214"/>
    <x v="0"/>
    <s v="tier - 3"/>
    <x v="8"/>
    <x v="9"/>
  </r>
  <r>
    <x v="220"/>
    <s v="  Andrea H"/>
    <n v="26.8"/>
    <n v="10.93"/>
    <s v="Yes"/>
    <x v="0"/>
    <x v="0"/>
    <x v="0"/>
    <x v="1"/>
    <x v="1"/>
    <x v="0"/>
    <s v="3 Sep 2004"/>
    <x v="215"/>
    <x v="0"/>
    <s v="tier - 1"/>
    <x v="9"/>
    <x v="9"/>
  </r>
  <r>
    <x v="221"/>
    <s v="  Anthony S"/>
    <n v="28.5"/>
    <n v="5.12"/>
    <s v="No"/>
    <x v="0"/>
    <x v="0"/>
    <x v="3"/>
    <x v="0"/>
    <x v="1"/>
    <x v="2"/>
    <s v="12 Sep 2004"/>
    <x v="216"/>
    <x v="0"/>
    <s v="tier - 2"/>
    <x v="8"/>
    <x v="9"/>
  </r>
  <r>
    <x v="222"/>
    <s v="  Erik"/>
    <n v="22.895"/>
    <n v="5.72"/>
    <s v="No"/>
    <x v="0"/>
    <x v="0"/>
    <x v="0"/>
    <x v="0"/>
    <x v="2"/>
    <x v="1"/>
    <s v="27 Jul 2004"/>
    <x v="217"/>
    <x v="0"/>
    <s v="tier - 3"/>
    <x v="0"/>
    <x v="9"/>
  </r>
  <r>
    <x v="223"/>
    <s v="  Kiley D"/>
    <n v="34.06"/>
    <n v="11.83"/>
    <s v="Yes"/>
    <x v="0"/>
    <x v="0"/>
    <x v="3"/>
    <x v="0"/>
    <x v="0"/>
    <x v="0"/>
    <s v="6 Aug 2004"/>
    <x v="218"/>
    <x v="0"/>
    <s v="tier - 2"/>
    <x v="8"/>
    <x v="9"/>
  </r>
  <r>
    <x v="224"/>
    <s v="  Jennifer"/>
    <n v="36.409999999999997"/>
    <n v="4.55"/>
    <s v="No"/>
    <x v="0"/>
    <x v="0"/>
    <x v="0"/>
    <x v="0"/>
    <x v="0"/>
    <x v="2"/>
    <s v="28 Oct 2004"/>
    <x v="219"/>
    <x v="0"/>
    <s v="tier - 2"/>
    <x v="8"/>
    <x v="9"/>
  </r>
  <r>
    <x v="225"/>
    <s v="  Chris"/>
    <n v="52.3"/>
    <n v="4.87"/>
    <s v="Yes"/>
    <x v="0"/>
    <x v="1"/>
    <x v="3"/>
    <x v="0"/>
    <x v="0"/>
    <x v="2"/>
    <s v="13 Nov 2004"/>
    <x v="220"/>
    <x v="0"/>
    <s v="tier - 3"/>
    <x v="8"/>
    <x v="9"/>
  </r>
  <r>
    <x v="226"/>
    <s v="  Marian M"/>
    <n v="52.66"/>
    <n v="4.45"/>
    <s v="No"/>
    <x v="0"/>
    <x v="0"/>
    <x v="3"/>
    <x v="0"/>
    <x v="0"/>
    <x v="2"/>
    <s v="6 Aug 2004"/>
    <x v="221"/>
    <x v="0"/>
    <s v="tier - 2"/>
    <x v="8"/>
    <x v="9"/>
  </r>
  <r>
    <x v="227"/>
    <s v="  Jeremy"/>
    <n v="29.57"/>
    <n v="9.42"/>
    <s v="Yes"/>
    <x v="0"/>
    <x v="0"/>
    <x v="0"/>
    <x v="0"/>
    <x v="1"/>
    <x v="0"/>
    <s v="27 Jul 2004"/>
    <x v="222"/>
    <x v="0"/>
    <s v="tier - 2"/>
    <x v="8"/>
    <x v="9"/>
  </r>
  <r>
    <x v="228"/>
    <s v="  Allison H"/>
    <n v="36.99"/>
    <n v="5.37"/>
    <s v="Yes"/>
    <x v="0"/>
    <x v="1"/>
    <x v="3"/>
    <x v="0"/>
    <x v="0"/>
    <x v="2"/>
    <s v="17 Nov 1994"/>
    <x v="223"/>
    <x v="0"/>
    <s v="tier - 2"/>
    <x v="0"/>
    <x v="11"/>
  </r>
  <r>
    <x v="229"/>
    <s v="  Elizabeth"/>
    <n v="31.4"/>
    <n v="4.5999999999999996"/>
    <s v="Yes"/>
    <x v="0"/>
    <x v="0"/>
    <x v="3"/>
    <x v="0"/>
    <x v="0"/>
    <x v="2"/>
    <s v="13 Jun 2004"/>
    <x v="224"/>
    <x v="0"/>
    <s v="tier - 1"/>
    <x v="8"/>
    <x v="9"/>
  </r>
  <r>
    <x v="230"/>
    <s v="  Andrew"/>
    <n v="34.9"/>
    <n v="6.22"/>
    <s v="No"/>
    <x v="0"/>
    <x v="1"/>
    <x v="3"/>
    <x v="0"/>
    <x v="0"/>
    <x v="1"/>
    <s v="25 Sep 2004"/>
    <x v="225"/>
    <x v="0"/>
    <s v="tier - 1"/>
    <x v="8"/>
    <x v="9"/>
  </r>
  <r>
    <x v="231"/>
    <s v="  Anders J"/>
    <n v="31.13"/>
    <n v="4.5199999999999996"/>
    <s v="Yes"/>
    <x v="0"/>
    <x v="0"/>
    <x v="3"/>
    <x v="0"/>
    <x v="0"/>
    <x v="2"/>
    <s v="12 Dec 2004"/>
    <x v="226"/>
    <x v="0"/>
    <s v="tier - 1"/>
    <x v="0"/>
    <x v="9"/>
  </r>
  <r>
    <x v="232"/>
    <s v="  Sean"/>
    <n v="34.799999999999997"/>
    <n v="6.18"/>
    <s v="No"/>
    <x v="0"/>
    <x v="1"/>
    <x v="3"/>
    <x v="0"/>
    <x v="0"/>
    <x v="1"/>
    <s v="10 Dec 2003"/>
    <x v="227"/>
    <x v="0"/>
    <s v="tier - 3"/>
    <x v="1"/>
    <x v="12"/>
  </r>
  <r>
    <x v="233"/>
    <s v="  Brian M"/>
    <n v="31.68"/>
    <n v="4.4000000000000004"/>
    <s v="No"/>
    <x v="0"/>
    <x v="0"/>
    <x v="0"/>
    <x v="0"/>
    <x v="0"/>
    <x v="2"/>
    <s v="30 Jun 2000"/>
    <x v="228"/>
    <x v="0"/>
    <s v="tier - 2"/>
    <x v="6"/>
    <x v="10"/>
  </r>
  <r>
    <x v="234"/>
    <s v="  Jeremy"/>
    <n v="33.534999999999997"/>
    <n v="6.23"/>
    <s v="No"/>
    <x v="1"/>
    <x v="0"/>
    <x v="3"/>
    <x v="0"/>
    <x v="0"/>
    <x v="1"/>
    <s v="11 Dec 2000"/>
    <x v="229"/>
    <x v="0"/>
    <s v="tier - 3"/>
    <x v="5"/>
    <x v="10"/>
  </r>
  <r>
    <x v="235"/>
    <s v="  Susannah"/>
    <n v="31.92"/>
    <n v="5.33"/>
    <s v="Yes"/>
    <x v="0"/>
    <x v="0"/>
    <x v="0"/>
    <x v="0"/>
    <x v="0"/>
    <x v="2"/>
    <s v="15 Jul 2002"/>
    <x v="230"/>
    <x v="0"/>
    <s v="tier - 1"/>
    <x v="1"/>
    <x v="5"/>
  </r>
  <r>
    <x v="236"/>
    <s v="  Randy"/>
    <n v="32.700000000000003"/>
    <n v="4.09"/>
    <s v="No"/>
    <x v="0"/>
    <x v="0"/>
    <x v="3"/>
    <x v="0"/>
    <x v="0"/>
    <x v="2"/>
    <s v="12 Nov 2002"/>
    <x v="231"/>
    <x v="0"/>
    <s v="tier - 1"/>
    <x v="1"/>
    <x v="5"/>
  </r>
  <r>
    <x v="237"/>
    <s v="  Leslie"/>
    <n v="41.25"/>
    <n v="5.19"/>
    <s v="No"/>
    <x v="0"/>
    <x v="0"/>
    <x v="0"/>
    <x v="0"/>
    <x v="0"/>
    <x v="2"/>
    <s v="16 Jun 1991"/>
    <x v="232"/>
    <x v="0"/>
    <s v="tier - 1"/>
    <x v="0"/>
    <x v="14"/>
  </r>
  <r>
    <x v="238"/>
    <s v="  Brittany L"/>
    <n v="33.11"/>
    <n v="4.12"/>
    <s v="No"/>
    <x v="0"/>
    <x v="1"/>
    <x v="3"/>
    <x v="0"/>
    <x v="0"/>
    <x v="2"/>
    <s v="5 Oct 1989"/>
    <x v="233"/>
    <x v="0"/>
    <s v="tier - 1"/>
    <x v="0"/>
    <x v="13"/>
  </r>
  <r>
    <x v="239"/>
    <s v="  Cassie J"/>
    <n v="36.159999999999997"/>
    <n v="5.0999999999999996"/>
    <s v="No"/>
    <x v="0"/>
    <x v="0"/>
    <x v="3"/>
    <x v="0"/>
    <x v="0"/>
    <x v="2"/>
    <s v="28 Nov 1996"/>
    <x v="234"/>
    <x v="3"/>
    <s v="tier - 2"/>
    <x v="2"/>
    <x v="8"/>
  </r>
  <r>
    <x v="240"/>
    <s v="  Peter W"/>
    <n v="33.72"/>
    <n v="6.21"/>
    <s v="Yes"/>
    <x v="0"/>
    <x v="1"/>
    <x v="3"/>
    <x v="0"/>
    <x v="0"/>
    <x v="1"/>
    <s v="6 Sep 2004"/>
    <x v="235"/>
    <x v="0"/>
    <s v="tier - 3"/>
    <x v="0"/>
    <x v="9"/>
  </r>
  <r>
    <x v="241"/>
    <s v="  Douglas"/>
    <n v="37.74"/>
    <n v="9.5299999999999994"/>
    <s v="Yes"/>
    <x v="0"/>
    <x v="0"/>
    <x v="3"/>
    <x v="0"/>
    <x v="0"/>
    <x v="0"/>
    <s v="17 Dec 1996"/>
    <x v="236"/>
    <x v="0"/>
    <s v="tier - 1"/>
    <x v="0"/>
    <x v="8"/>
  </r>
  <r>
    <x v="242"/>
    <s v="  Dan"/>
    <n v="48.75"/>
    <n v="4.6399999999999997"/>
    <s v="Yes"/>
    <x v="0"/>
    <x v="0"/>
    <x v="3"/>
    <x v="0"/>
    <x v="0"/>
    <x v="2"/>
    <s v="18 Nov 2003"/>
    <x v="237"/>
    <x v="0"/>
    <s v="tier - 3"/>
    <x v="2"/>
    <x v="12"/>
  </r>
  <r>
    <x v="243"/>
    <s v="  Dan M"/>
    <n v="31.065000000000001"/>
    <n v="5.05"/>
    <s v="No"/>
    <x v="0"/>
    <x v="0"/>
    <x v="3"/>
    <x v="0"/>
    <x v="0"/>
    <x v="2"/>
    <s v="21 Oct 1998"/>
    <x v="238"/>
    <x v="1"/>
    <s v="tier - 3"/>
    <x v="1"/>
    <x v="2"/>
  </r>
  <r>
    <x v="244"/>
    <s v="  Eric L"/>
    <n v="23.55"/>
    <n v="10.38"/>
    <s v="No"/>
    <x v="0"/>
    <x v="0"/>
    <x v="0"/>
    <x v="0"/>
    <x v="2"/>
    <x v="0"/>
    <s v="5 Nov 2002"/>
    <x v="239"/>
    <x v="0"/>
    <s v="tier - 1"/>
    <x v="1"/>
    <x v="5"/>
  </r>
  <r>
    <x v="245"/>
    <s v="  Les J"/>
    <n v="30.18"/>
    <n v="8.31"/>
    <s v="Yes"/>
    <x v="0"/>
    <x v="0"/>
    <x v="3"/>
    <x v="0"/>
    <x v="0"/>
    <x v="0"/>
    <s v="12 Dec 1988"/>
    <x v="240"/>
    <x v="0"/>
    <s v="tier - 2"/>
    <x v="0"/>
    <x v="15"/>
  </r>
  <r>
    <x v="246"/>
    <s v="  Stephanie"/>
    <n v="29.94"/>
    <n v="7.59"/>
    <s v="No"/>
    <x v="0"/>
    <x v="0"/>
    <x v="0"/>
    <x v="0"/>
    <x v="0"/>
    <x v="0"/>
    <s v="17 Dec 1999"/>
    <x v="241"/>
    <x v="0"/>
    <s v="tier - 1"/>
    <x v="10"/>
    <x v="7"/>
  </r>
  <r>
    <x v="247"/>
    <s v="  Melissa Y"/>
    <n v="31.4"/>
    <n v="5.49"/>
    <s v="No"/>
    <x v="0"/>
    <x v="0"/>
    <x v="0"/>
    <x v="0"/>
    <x v="0"/>
    <x v="2"/>
    <s v="10 Aug 1999"/>
    <x v="242"/>
    <x v="0"/>
    <s v="tier - 1"/>
    <x v="4"/>
    <x v="7"/>
  </r>
  <r>
    <x v="248"/>
    <s v="  Ashley"/>
    <n v="53.06"/>
    <n v="11.68"/>
    <s v="No"/>
    <x v="0"/>
    <x v="0"/>
    <x v="0"/>
    <x v="0"/>
    <x v="0"/>
    <x v="0"/>
    <s v="3 Jun 2001"/>
    <x v="243"/>
    <x v="0"/>
    <s v="tier - 3"/>
    <x v="1"/>
    <x v="3"/>
  </r>
  <r>
    <x v="249"/>
    <s v="  Stephanie M"/>
    <n v="30.25"/>
    <n v="4.1900000000000004"/>
    <s v="No"/>
    <x v="0"/>
    <x v="0"/>
    <x v="1"/>
    <x v="0"/>
    <x v="0"/>
    <x v="2"/>
    <s v="12 Nov 1999"/>
    <x v="244"/>
    <x v="0"/>
    <s v="tier - 2"/>
    <x v="2"/>
    <x v="7"/>
  </r>
  <r>
    <x v="250"/>
    <s v="  Kylie"/>
    <n v="46.68"/>
    <n v="4.01"/>
    <s v="No"/>
    <x v="0"/>
    <x v="0"/>
    <x v="0"/>
    <x v="0"/>
    <x v="0"/>
    <x v="2"/>
    <s v="21 Nov 1999"/>
    <x v="245"/>
    <x v="0"/>
    <s v="tier - 2"/>
    <x v="0"/>
    <x v="7"/>
  </r>
  <r>
    <x v="251"/>
    <s v="  Kelly"/>
    <n v="30.4"/>
    <n v="5.91"/>
    <s v="No"/>
    <x v="1"/>
    <x v="0"/>
    <x v="1"/>
    <x v="0"/>
    <x v="0"/>
    <x v="1"/>
    <s v="29 Jul 2002"/>
    <x v="246"/>
    <x v="0"/>
    <s v="tier - 1"/>
    <x v="8"/>
    <x v="5"/>
  </r>
  <r>
    <x v="252"/>
    <s v="  Carrie"/>
    <n v="30.2"/>
    <n v="4.47"/>
    <s v="Yes"/>
    <x v="0"/>
    <x v="1"/>
    <x v="3"/>
    <x v="0"/>
    <x v="0"/>
    <x v="2"/>
    <s v="19 Nov 1998"/>
    <x v="247"/>
    <x v="0"/>
    <s v="tier - 1"/>
    <x v="2"/>
    <x v="2"/>
  </r>
  <r>
    <x v="253"/>
    <s v="  Alex"/>
    <n v="51.18"/>
    <n v="4.5599999999999996"/>
    <s v="Yes"/>
    <x v="1"/>
    <x v="0"/>
    <x v="1"/>
    <x v="0"/>
    <x v="0"/>
    <x v="2"/>
    <s v="11 Jul 2002"/>
    <x v="248"/>
    <x v="0"/>
    <s v="tier - 2"/>
    <x v="8"/>
    <x v="5"/>
  </r>
  <r>
    <x v="254"/>
    <s v="  Zach S"/>
    <n v="22.18"/>
    <n v="9.9"/>
    <s v="No"/>
    <x v="0"/>
    <x v="0"/>
    <x v="0"/>
    <x v="0"/>
    <x v="2"/>
    <x v="0"/>
    <s v="17 Aug 1998"/>
    <x v="249"/>
    <x v="0"/>
    <s v="tier - 3"/>
    <x v="0"/>
    <x v="2"/>
  </r>
  <r>
    <x v="255"/>
    <s v="  Alan"/>
    <n v="31.92"/>
    <n v="5.1100000000000003"/>
    <s v="No"/>
    <x v="0"/>
    <x v="1"/>
    <x v="3"/>
    <x v="0"/>
    <x v="0"/>
    <x v="2"/>
    <s v="2 Jul 1998"/>
    <x v="250"/>
    <x v="0"/>
    <s v="tier - 3"/>
    <x v="0"/>
    <x v="2"/>
  </r>
  <r>
    <x v="256"/>
    <s v="  Nate"/>
    <n v="31.73"/>
    <n v="5.73"/>
    <s v="No"/>
    <x v="1"/>
    <x v="0"/>
    <x v="3"/>
    <x v="0"/>
    <x v="0"/>
    <x v="1"/>
    <s v="20 Jun 1998"/>
    <x v="251"/>
    <x v="0"/>
    <s v="tier - 2"/>
    <x v="0"/>
    <x v="2"/>
  </r>
  <r>
    <x v="257"/>
    <s v="  Jesse G"/>
    <n v="45.52"/>
    <n v="6.04"/>
    <s v="No"/>
    <x v="0"/>
    <x v="1"/>
    <x v="3"/>
    <x v="0"/>
    <x v="0"/>
    <x v="1"/>
    <s v="6 Nov 1995"/>
    <x v="252"/>
    <x v="1"/>
    <s v="tier - 2"/>
    <x v="0"/>
    <x v="4"/>
  </r>
  <r>
    <x v="258"/>
    <s v="  Jason"/>
    <n v="52.81"/>
    <n v="5.19"/>
    <s v="No"/>
    <x v="0"/>
    <x v="1"/>
    <x v="3"/>
    <x v="0"/>
    <x v="0"/>
    <x v="2"/>
    <s v="14 Oct 1995"/>
    <x v="253"/>
    <x v="1"/>
    <s v="tier - 1"/>
    <x v="2"/>
    <x v="4"/>
  </r>
  <r>
    <x v="259"/>
    <s v="  Megan A"/>
    <n v="33.58"/>
    <n v="5.56"/>
    <s v="No"/>
    <x v="0"/>
    <x v="0"/>
    <x v="3"/>
    <x v="0"/>
    <x v="0"/>
    <x v="2"/>
    <s v="9 Jul 1995"/>
    <x v="254"/>
    <x v="1"/>
    <s v="tier - 3"/>
    <x v="0"/>
    <x v="4"/>
  </r>
  <r>
    <x v="260"/>
    <s v="  Luke M"/>
    <n v="30.684999999999999"/>
    <n v="8.23"/>
    <s v="No"/>
    <x v="0"/>
    <x v="0"/>
    <x v="0"/>
    <x v="0"/>
    <x v="0"/>
    <x v="0"/>
    <s v="15 Oct 1995"/>
    <x v="255"/>
    <x v="1"/>
    <s v="tier - 3"/>
    <x v="0"/>
    <x v="4"/>
  </r>
  <r>
    <x v="261"/>
    <s v="  Jacy D"/>
    <n v="37.524999999999999"/>
    <n v="9.0299999999999994"/>
    <s v="Yes"/>
    <x v="0"/>
    <x v="0"/>
    <x v="1"/>
    <x v="1"/>
    <x v="0"/>
    <x v="0"/>
    <s v="6 Sep 2004"/>
    <x v="256"/>
    <x v="0"/>
    <s v="tier - 2"/>
    <x v="1"/>
    <x v="9"/>
  </r>
  <r>
    <x v="262"/>
    <s v="  Simon G"/>
    <n v="34.5"/>
    <n v="4.07"/>
    <s v="Yes"/>
    <x v="0"/>
    <x v="0"/>
    <x v="0"/>
    <x v="0"/>
    <x v="0"/>
    <x v="2"/>
    <s v="5 Aug 1991"/>
    <x v="257"/>
    <x v="0"/>
    <s v="tier - 1"/>
    <x v="0"/>
    <x v="14"/>
  </r>
  <r>
    <x v="263"/>
    <s v="  Ainsley E"/>
    <n v="28.16"/>
    <n v="5.77"/>
    <s v="No"/>
    <x v="0"/>
    <x v="0"/>
    <x v="1"/>
    <x v="0"/>
    <x v="1"/>
    <x v="1"/>
    <s v="2 Nov 1997"/>
    <x v="258"/>
    <x v="1"/>
    <s v="tier - 1"/>
    <x v="1"/>
    <x v="6"/>
  </r>
  <r>
    <x v="264"/>
    <s v="  Erica A"/>
    <n v="30.02"/>
    <n v="5.98"/>
    <s v="No"/>
    <x v="0"/>
    <x v="1"/>
    <x v="3"/>
    <x v="0"/>
    <x v="0"/>
    <x v="1"/>
    <s v="25 Aug 2000"/>
    <x v="259"/>
    <x v="0"/>
    <s v="tier - 3"/>
    <x v="1"/>
    <x v="10"/>
  </r>
  <r>
    <x v="265"/>
    <s v="  Erik"/>
    <n v="37.82"/>
    <n v="6.01"/>
    <s v="No"/>
    <x v="0"/>
    <x v="0"/>
    <x v="0"/>
    <x v="0"/>
    <x v="0"/>
    <x v="1"/>
    <s v="28 Jul 1997"/>
    <x v="260"/>
    <x v="1"/>
    <s v="tier - 3"/>
    <x v="1"/>
    <x v="6"/>
  </r>
  <r>
    <x v="266"/>
    <s v="  Erin C"/>
    <n v="33.14"/>
    <n v="5.67"/>
    <s v="Yes"/>
    <x v="0"/>
    <x v="0"/>
    <x v="0"/>
    <x v="0"/>
    <x v="0"/>
    <x v="2"/>
    <s v="1 Oct 1990"/>
    <x v="261"/>
    <x v="0"/>
    <s v="tier - 2"/>
    <x v="0"/>
    <x v="16"/>
  </r>
  <r>
    <x v="267"/>
    <s v="  Adrienne"/>
    <n v="25.14"/>
    <n v="6.02"/>
    <s v="Yes"/>
    <x v="0"/>
    <x v="1"/>
    <x v="3"/>
    <x v="0"/>
    <x v="1"/>
    <x v="1"/>
    <s v="17 Nov 1991"/>
    <x v="262"/>
    <x v="0"/>
    <s v="tier - 1"/>
    <x v="0"/>
    <x v="14"/>
  </r>
  <r>
    <x v="268"/>
    <s v="  Adam"/>
    <n v="20.18"/>
    <n v="11.19"/>
    <s v="No"/>
    <x v="0"/>
    <x v="0"/>
    <x v="0"/>
    <x v="0"/>
    <x v="2"/>
    <x v="0"/>
    <s v="11 Oct 2002"/>
    <x v="263"/>
    <x v="0"/>
    <s v="tier - 3"/>
    <x v="0"/>
    <x v="5"/>
  </r>
  <r>
    <x v="269"/>
    <s v="  Yutaka"/>
    <n v="44.36"/>
    <n v="5.1100000000000003"/>
    <s v="No"/>
    <x v="0"/>
    <x v="0"/>
    <x v="0"/>
    <x v="0"/>
    <x v="0"/>
    <x v="2"/>
    <s v="20 Jul 2002"/>
    <x v="264"/>
    <x v="0"/>
    <s v="tier - 2"/>
    <x v="11"/>
    <x v="5"/>
  </r>
  <r>
    <x v="270"/>
    <s v="  Tyler M"/>
    <n v="23.82"/>
    <n v="10.85"/>
    <s v="Yes"/>
    <x v="0"/>
    <x v="0"/>
    <x v="0"/>
    <x v="0"/>
    <x v="2"/>
    <x v="0"/>
    <s v="15 Oct 2001"/>
    <x v="265"/>
    <x v="0"/>
    <s v="tier - 3"/>
    <x v="2"/>
    <x v="3"/>
  </r>
  <r>
    <x v="271"/>
    <s v="  Stephen"/>
    <n v="45"/>
    <n v="5.24"/>
    <s v="Yes"/>
    <x v="0"/>
    <x v="0"/>
    <x v="3"/>
    <x v="0"/>
    <x v="0"/>
    <x v="2"/>
    <s v="28 Jul 2001"/>
    <x v="266"/>
    <x v="0"/>
    <s v="tier - 2"/>
    <x v="8"/>
    <x v="3"/>
  </r>
  <r>
    <x v="272"/>
    <s v="  Andrew B"/>
    <n v="26.62"/>
    <n v="10.08"/>
    <s v="No"/>
    <x v="0"/>
    <x v="0"/>
    <x v="0"/>
    <x v="0"/>
    <x v="1"/>
    <x v="0"/>
    <s v="26 Aug 2001"/>
    <x v="267"/>
    <x v="0"/>
    <s v="tier - 1"/>
    <x v="2"/>
    <x v="3"/>
  </r>
  <r>
    <x v="273"/>
    <s v="  James"/>
    <n v="32.67"/>
    <n v="10.97"/>
    <s v="Yes"/>
    <x v="0"/>
    <x v="0"/>
    <x v="0"/>
    <x v="0"/>
    <x v="0"/>
    <x v="0"/>
    <s v="26 Aug 1997"/>
    <x v="268"/>
    <x v="0"/>
    <s v="tier - 1"/>
    <x v="2"/>
    <x v="6"/>
  </r>
  <r>
    <x v="274"/>
    <s v="  Shawn P"/>
    <n v="44.44"/>
    <n v="4.9000000000000004"/>
    <s v="Yes"/>
    <x v="0"/>
    <x v="0"/>
    <x v="3"/>
    <x v="0"/>
    <x v="0"/>
    <x v="2"/>
    <s v="24 Jun 2000"/>
    <x v="269"/>
    <x v="0"/>
    <s v="tier - 2"/>
    <x v="1"/>
    <x v="10"/>
  </r>
  <r>
    <x v="275"/>
    <s v="  Matt"/>
    <n v="28.31"/>
    <n v="5.33"/>
    <s v="No"/>
    <x v="0"/>
    <x v="0"/>
    <x v="0"/>
    <x v="0"/>
    <x v="1"/>
    <x v="2"/>
    <s v="9 Dec 2000"/>
    <x v="270"/>
    <x v="0"/>
    <s v="tier - 1"/>
    <x v="1"/>
    <x v="10"/>
  </r>
  <r>
    <x v="276"/>
    <s v="  Nathaniel"/>
    <n v="25.05"/>
    <n v="4.6100000000000003"/>
    <s v="No"/>
    <x v="0"/>
    <x v="0"/>
    <x v="1"/>
    <x v="0"/>
    <x v="1"/>
    <x v="2"/>
    <s v="5 Aug 1996"/>
    <x v="271"/>
    <x v="1"/>
    <s v="tier - 2"/>
    <x v="1"/>
    <x v="8"/>
  </r>
  <r>
    <x v="277"/>
    <s v="  Kevin D"/>
    <n v="28.34"/>
    <n v="8.18"/>
    <s v="No"/>
    <x v="0"/>
    <x v="0"/>
    <x v="0"/>
    <x v="0"/>
    <x v="1"/>
    <x v="0"/>
    <s v="17 Sep 1994"/>
    <x v="272"/>
    <x v="0"/>
    <s v="tier - 2"/>
    <x v="0"/>
    <x v="11"/>
  </r>
  <r>
    <x v="278"/>
    <s v="  Joan"/>
    <n v="17.765000000000001"/>
    <n v="5.62"/>
    <s v="No"/>
    <x v="0"/>
    <x v="0"/>
    <x v="0"/>
    <x v="0"/>
    <x v="3"/>
    <x v="2"/>
    <s v="2 Oct 1994"/>
    <x v="273"/>
    <x v="1"/>
    <s v="tier - 2"/>
    <x v="0"/>
    <x v="11"/>
  </r>
  <r>
    <x v="279"/>
    <s v="  Christopher A"/>
    <n v="36.119999999999997"/>
    <n v="5.82"/>
    <s v="No"/>
    <x v="0"/>
    <x v="0"/>
    <x v="0"/>
    <x v="0"/>
    <x v="0"/>
    <x v="1"/>
    <s v="11 Jun 1999"/>
    <x v="274"/>
    <x v="0"/>
    <s v="tier - 2"/>
    <x v="1"/>
    <x v="7"/>
  </r>
  <r>
    <x v="280"/>
    <s v="  Kacy L"/>
    <n v="23.19"/>
    <n v="7.66"/>
    <s v="No"/>
    <x v="0"/>
    <x v="0"/>
    <x v="0"/>
    <x v="0"/>
    <x v="2"/>
    <x v="0"/>
    <s v="13 Jun 1996"/>
    <x v="275"/>
    <x v="0"/>
    <s v="tier - 1"/>
    <x v="1"/>
    <x v="8"/>
  </r>
  <r>
    <x v="281"/>
    <s v="  Benjamin H"/>
    <n v="35.99"/>
    <n v="4.2300000000000004"/>
    <s v="No"/>
    <x v="0"/>
    <x v="0"/>
    <x v="0"/>
    <x v="0"/>
    <x v="0"/>
    <x v="2"/>
    <s v="17 Jul 2003"/>
    <x v="276"/>
    <x v="0"/>
    <s v="tier - 2"/>
    <x v="1"/>
    <x v="12"/>
  </r>
  <r>
    <x v="282"/>
    <s v="  Xaviour J"/>
    <n v="30.25"/>
    <n v="5.58"/>
    <s v="No"/>
    <x v="0"/>
    <x v="1"/>
    <x v="3"/>
    <x v="0"/>
    <x v="0"/>
    <x v="2"/>
    <s v="21 Nov 2003"/>
    <x v="277"/>
    <x v="0"/>
    <s v="tier - 2"/>
    <x v="1"/>
    <x v="12"/>
  </r>
  <r>
    <x v="283"/>
    <s v="  Michael T"/>
    <n v="26.24"/>
    <n v="6.26"/>
    <s v="Yes"/>
    <x v="0"/>
    <x v="0"/>
    <x v="0"/>
    <x v="0"/>
    <x v="1"/>
    <x v="1"/>
    <s v="1 Dec 2003"/>
    <x v="278"/>
    <x v="0"/>
    <s v="tier - 3"/>
    <x v="1"/>
    <x v="12"/>
  </r>
  <r>
    <x v="284"/>
    <s v="  Bradley"/>
    <n v="31.36"/>
    <n v="10.6"/>
    <s v="Yes"/>
    <x v="0"/>
    <x v="0"/>
    <x v="0"/>
    <x v="0"/>
    <x v="0"/>
    <x v="0"/>
    <s v="6 Aug 2003"/>
    <x v="279"/>
    <x v="0"/>
    <s v="tier - 2"/>
    <x v="1"/>
    <x v="12"/>
  </r>
  <r>
    <x v="285"/>
    <s v="  Andrea"/>
    <n v="25.69"/>
    <n v="4.78"/>
    <s v="Yes"/>
    <x v="0"/>
    <x v="0"/>
    <x v="0"/>
    <x v="0"/>
    <x v="1"/>
    <x v="2"/>
    <s v="30 Oct 1997"/>
    <x v="280"/>
    <x v="3"/>
    <s v="tier - 3"/>
    <x v="10"/>
    <x v="6"/>
  </r>
  <r>
    <x v="286"/>
    <s v="  Nancy M"/>
    <n v="25.46"/>
    <n v="6.03"/>
    <s v="No"/>
    <x v="0"/>
    <x v="0"/>
    <x v="1"/>
    <x v="0"/>
    <x v="1"/>
    <x v="1"/>
    <s v="20 Aug 1988"/>
    <x v="281"/>
    <x v="0"/>
    <s v="tier - 2"/>
    <x v="0"/>
    <x v="15"/>
  </r>
  <r>
    <x v="287"/>
    <s v="  Matt"/>
    <n v="31.83"/>
    <n v="11.55"/>
    <s v="Yes"/>
    <x v="0"/>
    <x v="0"/>
    <x v="3"/>
    <x v="0"/>
    <x v="0"/>
    <x v="0"/>
    <s v="6 Oct 1997"/>
    <x v="282"/>
    <x v="1"/>
    <s v="tier - 3"/>
    <x v="5"/>
    <x v="6"/>
  </r>
  <r>
    <x v="288"/>
    <s v="  Lee"/>
    <n v="24.43"/>
    <n v="7.59"/>
    <s v="Yes"/>
    <x v="0"/>
    <x v="0"/>
    <x v="3"/>
    <x v="0"/>
    <x v="2"/>
    <x v="0"/>
    <s v="3 Dec 2003"/>
    <x v="283"/>
    <x v="0"/>
    <s v="tier - 3"/>
    <x v="1"/>
    <x v="12"/>
  </r>
  <r>
    <x v="289"/>
    <s v="  Chris"/>
    <n v="41.9"/>
    <n v="4.26"/>
    <s v="No"/>
    <x v="0"/>
    <x v="0"/>
    <x v="0"/>
    <x v="0"/>
    <x v="0"/>
    <x v="2"/>
    <s v="17 Dec 2000"/>
    <x v="284"/>
    <x v="0"/>
    <s v="tier - 3"/>
    <x v="8"/>
    <x v="10"/>
  </r>
  <r>
    <x v="290"/>
    <s v="  Erik T"/>
    <n v="22.88"/>
    <n v="5.9"/>
    <s v="Yes"/>
    <x v="0"/>
    <x v="1"/>
    <x v="3"/>
    <x v="0"/>
    <x v="2"/>
    <x v="1"/>
    <s v="3 Oct 2000"/>
    <x v="285"/>
    <x v="0"/>
    <s v="tier - 3"/>
    <x v="8"/>
    <x v="10"/>
  </r>
  <r>
    <x v="291"/>
    <s v="  Rod W"/>
    <n v="29.734999999999999"/>
    <n v="7.79"/>
    <s v="No"/>
    <x v="0"/>
    <x v="0"/>
    <x v="0"/>
    <x v="1"/>
    <x v="1"/>
    <x v="0"/>
    <s v="11 Oct 2000"/>
    <x v="286"/>
    <x v="0"/>
    <s v="tier - 1"/>
    <x v="8"/>
    <x v="10"/>
  </r>
  <r>
    <x v="292"/>
    <s v="  Joey"/>
    <n v="40.74"/>
    <n v="5.28"/>
    <s v="No"/>
    <x v="0"/>
    <x v="1"/>
    <x v="3"/>
    <x v="0"/>
    <x v="0"/>
    <x v="2"/>
    <s v="10 Aug 1997"/>
    <x v="287"/>
    <x v="0"/>
    <s v="tier - 1"/>
    <x v="1"/>
    <x v="6"/>
  </r>
  <r>
    <x v="293"/>
    <s v="  Hillary L"/>
    <n v="24.14"/>
    <n v="5.87"/>
    <s v="No"/>
    <x v="0"/>
    <x v="0"/>
    <x v="1"/>
    <x v="0"/>
    <x v="2"/>
    <x v="1"/>
    <s v="14 Nov 2004"/>
    <x v="288"/>
    <x v="0"/>
    <s v="tier - 1"/>
    <x v="11"/>
    <x v="9"/>
  </r>
  <r>
    <x v="294"/>
    <s v="  Eric J"/>
    <n v="25.15"/>
    <n v="9.08"/>
    <s v="Yes"/>
    <x v="0"/>
    <x v="0"/>
    <x v="3"/>
    <x v="0"/>
    <x v="1"/>
    <x v="0"/>
    <s v="9 Jun 1999"/>
    <x v="289"/>
    <x v="0"/>
    <s v="tier - 1"/>
    <x v="1"/>
    <x v="7"/>
  </r>
  <r>
    <x v="295"/>
    <s v="  Nicolas"/>
    <n v="28.71"/>
    <n v="5.2"/>
    <s v="No"/>
    <x v="0"/>
    <x v="0"/>
    <x v="3"/>
    <x v="0"/>
    <x v="1"/>
    <x v="2"/>
    <s v="29 Aug 1999"/>
    <x v="289"/>
    <x v="0"/>
    <s v="tier - 1"/>
    <x v="1"/>
    <x v="7"/>
  </r>
  <r>
    <x v="296"/>
    <s v="  Marcel"/>
    <n v="23"/>
    <n v="5.48"/>
    <s v="No"/>
    <x v="0"/>
    <x v="0"/>
    <x v="0"/>
    <x v="0"/>
    <x v="2"/>
    <x v="2"/>
    <s v="24 Dec 1999"/>
    <x v="290"/>
    <x v="0"/>
    <s v="tier - 3"/>
    <x v="1"/>
    <x v="7"/>
  </r>
  <r>
    <x v="297"/>
    <s v="  Ashley N"/>
    <n v="36.86"/>
    <n v="11.95"/>
    <s v="No"/>
    <x v="0"/>
    <x v="0"/>
    <x v="0"/>
    <x v="1"/>
    <x v="0"/>
    <x v="0"/>
    <s v="4 Aug 2004"/>
    <x v="291"/>
    <x v="0"/>
    <s v="tier - 3"/>
    <x v="0"/>
    <x v="9"/>
  </r>
  <r>
    <x v="298"/>
    <s v="  Evan D"/>
    <n v="24.25"/>
    <n v="8.6999999999999993"/>
    <s v="Yes"/>
    <x v="0"/>
    <x v="0"/>
    <x v="3"/>
    <x v="0"/>
    <x v="2"/>
    <x v="0"/>
    <s v="23 Sep 2003"/>
    <x v="292"/>
    <x v="0"/>
    <s v="tier - 1"/>
    <x v="1"/>
    <x v="12"/>
  </r>
  <r>
    <x v="299"/>
    <s v="  Krisana"/>
    <n v="23.85"/>
    <n v="7.84"/>
    <s v="No"/>
    <x v="0"/>
    <x v="0"/>
    <x v="0"/>
    <x v="0"/>
    <x v="2"/>
    <x v="0"/>
    <s v="1 Oct 2000"/>
    <x v="293"/>
    <x v="0"/>
    <s v="tier - 3"/>
    <x v="2"/>
    <x v="10"/>
  </r>
  <r>
    <x v="300"/>
    <s v="  Kyle"/>
    <n v="40.020000000000003"/>
    <n v="5.19"/>
    <s v="Yes"/>
    <x v="0"/>
    <x v="0"/>
    <x v="3"/>
    <x v="0"/>
    <x v="0"/>
    <x v="2"/>
    <s v="15 Nov 1998"/>
    <x v="294"/>
    <x v="0"/>
    <s v="tier - 3"/>
    <x v="1"/>
    <x v="2"/>
  </r>
  <r>
    <x v="301"/>
    <s v="  Kate"/>
    <n v="19.170000000000002"/>
    <n v="8.41"/>
    <s v="No"/>
    <x v="0"/>
    <x v="0"/>
    <x v="0"/>
    <x v="0"/>
    <x v="2"/>
    <x v="0"/>
    <s v="17 Jun 1998"/>
    <x v="295"/>
    <x v="0"/>
    <s v="tier - 3"/>
    <x v="1"/>
    <x v="2"/>
  </r>
  <r>
    <x v="302"/>
    <s v="  Martin A"/>
    <n v="43.53"/>
    <n v="5.86"/>
    <s v="Yes"/>
    <x v="1"/>
    <x v="0"/>
    <x v="1"/>
    <x v="0"/>
    <x v="0"/>
    <x v="1"/>
    <s v="4 Sep 1998"/>
    <x v="296"/>
    <x v="0"/>
    <s v="tier - 3"/>
    <x v="1"/>
    <x v="2"/>
  </r>
  <r>
    <x v="303"/>
    <s v="  Stacey"/>
    <n v="46.06"/>
    <n v="4.18"/>
    <s v="No"/>
    <x v="1"/>
    <x v="0"/>
    <x v="3"/>
    <x v="0"/>
    <x v="0"/>
    <x v="2"/>
    <s v="1 Nov 1993"/>
    <x v="297"/>
    <x v="1"/>
    <s v="tier - 3"/>
    <x v="2"/>
    <x v="1"/>
  </r>
  <r>
    <x v="304"/>
    <s v="  Christine"/>
    <n v="29.92"/>
    <n v="11.99"/>
    <s v="Yes"/>
    <x v="0"/>
    <x v="0"/>
    <x v="1"/>
    <x v="0"/>
    <x v="0"/>
    <x v="0"/>
    <s v="12 Aug 1993"/>
    <x v="298"/>
    <x v="3"/>
    <s v="tier - 3"/>
    <x v="0"/>
    <x v="1"/>
  </r>
  <r>
    <x v="305"/>
    <s v="  Sarah C"/>
    <n v="28.46"/>
    <n v="4.8499999999999996"/>
    <s v="Yes"/>
    <x v="0"/>
    <x v="0"/>
    <x v="3"/>
    <x v="0"/>
    <x v="1"/>
    <x v="2"/>
    <s v="21 Jun 1996"/>
    <x v="299"/>
    <x v="1"/>
    <s v="tier - 3"/>
    <x v="5"/>
    <x v="8"/>
  </r>
  <r>
    <x v="306"/>
    <s v="  Megan"/>
    <n v="24.56"/>
    <n v="6.18"/>
    <s v="Yes"/>
    <x v="0"/>
    <x v="1"/>
    <x v="3"/>
    <x v="0"/>
    <x v="2"/>
    <x v="1"/>
    <s v="14 Jul 2000"/>
    <x v="300"/>
    <x v="0"/>
    <s v="tier - 1"/>
    <x v="1"/>
    <x v="10"/>
  </r>
  <r>
    <x v="307"/>
    <s v="  Jason W"/>
    <n v="41.19"/>
    <n v="6.37"/>
    <s v="No"/>
    <x v="0"/>
    <x v="0"/>
    <x v="0"/>
    <x v="0"/>
    <x v="0"/>
    <x v="1"/>
    <s v="1 Nov 1999"/>
    <x v="301"/>
    <x v="0"/>
    <s v="tier - 2"/>
    <x v="8"/>
    <x v="7"/>
  </r>
  <r>
    <x v="308"/>
    <s v="  Michele"/>
    <n v="18.63"/>
    <n v="9.81"/>
    <s v="Yes"/>
    <x v="0"/>
    <x v="0"/>
    <x v="1"/>
    <x v="0"/>
    <x v="2"/>
    <x v="0"/>
    <s v="24 Oct 1996"/>
    <x v="302"/>
    <x v="0"/>
    <s v="tier - 2"/>
    <x v="0"/>
    <x v="8"/>
  </r>
  <r>
    <x v="309"/>
    <s v="  Nikki"/>
    <n v="26.26"/>
    <n v="11.8"/>
    <s v="Yes"/>
    <x v="0"/>
    <x v="0"/>
    <x v="3"/>
    <x v="0"/>
    <x v="1"/>
    <x v="0"/>
    <s v="13 Jun 1996"/>
    <x v="303"/>
    <x v="0"/>
    <s v="tier - 2"/>
    <x v="2"/>
    <x v="8"/>
  </r>
  <r>
    <x v="310"/>
    <s v="  Philip J"/>
    <n v="22.37"/>
    <n v="5.86"/>
    <s v="Yes"/>
    <x v="0"/>
    <x v="1"/>
    <x v="3"/>
    <x v="0"/>
    <x v="2"/>
    <x v="1"/>
    <s v="5 Jun 2003"/>
    <x v="304"/>
    <x v="0"/>
    <s v="tier - 2"/>
    <x v="2"/>
    <x v="12"/>
  </r>
  <r>
    <x v="311"/>
    <s v="  Bryan L"/>
    <n v="39.619999999999997"/>
    <n v="4.28"/>
    <s v="No"/>
    <x v="0"/>
    <x v="0"/>
    <x v="3"/>
    <x v="0"/>
    <x v="0"/>
    <x v="2"/>
    <s v="30 Jun 1996"/>
    <x v="305"/>
    <x v="0"/>
    <s v="tier - 2"/>
    <x v="0"/>
    <x v="8"/>
  </r>
  <r>
    <x v="312"/>
    <s v="  Timothy F"/>
    <n v="18.329999999999998"/>
    <n v="4.16"/>
    <s v="Yes"/>
    <x v="0"/>
    <x v="0"/>
    <x v="0"/>
    <x v="0"/>
    <x v="3"/>
    <x v="2"/>
    <s v="30 Sep 2002"/>
    <x v="306"/>
    <x v="0"/>
    <s v="tier - 3"/>
    <x v="1"/>
    <x v="5"/>
  </r>
  <r>
    <x v="313"/>
    <s v="  Angielyn M"/>
    <n v="17.11"/>
    <n v="4.9800000000000004"/>
    <s v="Yes"/>
    <x v="0"/>
    <x v="1"/>
    <x v="3"/>
    <x v="0"/>
    <x v="3"/>
    <x v="2"/>
    <s v="24 Sep 1995"/>
    <x v="307"/>
    <x v="0"/>
    <s v="tier - 1"/>
    <x v="2"/>
    <x v="4"/>
  </r>
  <r>
    <x v="314"/>
    <s v="  Jeanie M"/>
    <n v="43.5"/>
    <n v="6.38"/>
    <s v="No"/>
    <x v="1"/>
    <x v="0"/>
    <x v="3"/>
    <x v="0"/>
    <x v="0"/>
    <x v="1"/>
    <s v="18 Jun 1987"/>
    <x v="308"/>
    <x v="0"/>
    <s v="tier - 3"/>
    <x v="0"/>
    <x v="17"/>
  </r>
  <r>
    <x v="315"/>
    <s v="  Greg"/>
    <n v="25.364999999999998"/>
    <n v="5.19"/>
    <s v="No"/>
    <x v="0"/>
    <x v="0"/>
    <x v="1"/>
    <x v="1"/>
    <x v="1"/>
    <x v="2"/>
    <s v="20 Nov 1991"/>
    <x v="309"/>
    <x v="0"/>
    <s v="tier - 2"/>
    <x v="0"/>
    <x v="14"/>
  </r>
  <r>
    <x v="316"/>
    <s v="  John"/>
    <n v="28.594999999999999"/>
    <n v="10.210000000000001"/>
    <s v="No"/>
    <x v="0"/>
    <x v="0"/>
    <x v="0"/>
    <x v="1"/>
    <x v="1"/>
    <x v="0"/>
    <s v="15 Dec 2002"/>
    <x v="310"/>
    <x v="0"/>
    <s v="tier - 3"/>
    <x v="1"/>
    <x v="5"/>
  </r>
  <r>
    <x v="317"/>
    <s v="  Aliaksandr"/>
    <n v="29.83"/>
    <n v="9.6999999999999993"/>
    <s v="Yes"/>
    <x v="0"/>
    <x v="1"/>
    <x v="3"/>
    <x v="0"/>
    <x v="1"/>
    <x v="0"/>
    <s v="28 Sep 1988"/>
    <x v="311"/>
    <x v="0"/>
    <s v="tier - 2"/>
    <x v="1"/>
    <x v="15"/>
  </r>
  <r>
    <x v="318"/>
    <s v="  Jason M"/>
    <n v="24.7"/>
    <n v="10.25"/>
    <s v="No"/>
    <x v="0"/>
    <x v="0"/>
    <x v="2"/>
    <x v="1"/>
    <x v="2"/>
    <x v="0"/>
    <s v="19 Dec 1997"/>
    <x v="312"/>
    <x v="0"/>
    <s v="tier - 3"/>
    <x v="1"/>
    <x v="6"/>
  </r>
  <r>
    <x v="319"/>
    <s v="  Sheera K"/>
    <n v="17.940000000000001"/>
    <n v="9.77"/>
    <s v="No"/>
    <x v="0"/>
    <x v="0"/>
    <x v="0"/>
    <x v="0"/>
    <x v="3"/>
    <x v="0"/>
    <s v="15 Sep 1998"/>
    <x v="313"/>
    <x v="0"/>
    <s v="tier - 3"/>
    <x v="8"/>
    <x v="2"/>
  </r>
  <r>
    <x v="320"/>
    <s v="  Janice"/>
    <n v="21.08"/>
    <n v="4.83"/>
    <s v="No"/>
    <x v="0"/>
    <x v="1"/>
    <x v="3"/>
    <x v="0"/>
    <x v="2"/>
    <x v="2"/>
    <s v="9 Aug 1998"/>
    <x v="314"/>
    <x v="0"/>
    <s v="tier - 1"/>
    <x v="9"/>
    <x v="2"/>
  </r>
  <r>
    <x v="321"/>
    <s v="  Timothy G"/>
    <n v="37.715000000000003"/>
    <n v="10.86"/>
    <s v="Yes"/>
    <x v="0"/>
    <x v="0"/>
    <x v="0"/>
    <x v="1"/>
    <x v="0"/>
    <x v="0"/>
    <s v="22 Dec 1997"/>
    <x v="315"/>
    <x v="0"/>
    <s v="tier - 2"/>
    <x v="2"/>
    <x v="6"/>
  </r>
  <r>
    <x v="322"/>
    <s v="  Alan R"/>
    <n v="22.39"/>
    <n v="9.5299999999999994"/>
    <s v="Yes"/>
    <x v="0"/>
    <x v="0"/>
    <x v="0"/>
    <x v="0"/>
    <x v="2"/>
    <x v="0"/>
    <s v="21 Jun 2002"/>
    <x v="316"/>
    <x v="0"/>
    <s v="tier - 3"/>
    <x v="0"/>
    <x v="5"/>
  </r>
  <r>
    <x v="323"/>
    <s v="  Michael"/>
    <n v="28.78"/>
    <n v="5.68"/>
    <s v="No"/>
    <x v="0"/>
    <x v="0"/>
    <x v="0"/>
    <x v="0"/>
    <x v="1"/>
    <x v="2"/>
    <s v="26 Sep 1994"/>
    <x v="317"/>
    <x v="1"/>
    <s v="tier - 1"/>
    <x v="1"/>
    <x v="11"/>
  </r>
  <r>
    <x v="324"/>
    <s v="  Marie-France"/>
    <n v="18.329999999999998"/>
    <n v="5.57"/>
    <s v="Yes"/>
    <x v="0"/>
    <x v="0"/>
    <x v="0"/>
    <x v="0"/>
    <x v="3"/>
    <x v="2"/>
    <s v="1 Oct 1989"/>
    <x v="318"/>
    <x v="0"/>
    <s v="tier - 1"/>
    <x v="1"/>
    <x v="13"/>
  </r>
  <r>
    <x v="325"/>
    <s v="  Erik F"/>
    <n v="26.39"/>
    <n v="4.58"/>
    <s v="Yes"/>
    <x v="0"/>
    <x v="0"/>
    <x v="3"/>
    <x v="0"/>
    <x v="1"/>
    <x v="2"/>
    <s v="10 Sep 1995"/>
    <x v="319"/>
    <x v="1"/>
    <s v="tier - 1"/>
    <x v="12"/>
    <x v="4"/>
  </r>
  <r>
    <x v="326"/>
    <s v="  Andrew"/>
    <n v="19.260000000000002"/>
    <n v="8.9600000000000009"/>
    <s v="Yes"/>
    <x v="0"/>
    <x v="0"/>
    <x v="3"/>
    <x v="0"/>
    <x v="2"/>
    <x v="0"/>
    <s v="13 Oct 2001"/>
    <x v="320"/>
    <x v="0"/>
    <s v="tier - 1"/>
    <x v="1"/>
    <x v="3"/>
  </r>
  <r>
    <x v="327"/>
    <s v="  Anthony"/>
    <n v="26.92"/>
    <n v="6.09"/>
    <s v="No"/>
    <x v="0"/>
    <x v="0"/>
    <x v="0"/>
    <x v="0"/>
    <x v="1"/>
    <x v="1"/>
    <s v="1 Aug 1987"/>
    <x v="321"/>
    <x v="0"/>
    <s v="tier - 2"/>
    <x v="0"/>
    <x v="17"/>
  </r>
  <r>
    <x v="328"/>
    <s v="  Chris"/>
    <n v="19.73"/>
    <n v="4.3600000000000003"/>
    <s v="No"/>
    <x v="0"/>
    <x v="0"/>
    <x v="0"/>
    <x v="0"/>
    <x v="2"/>
    <x v="2"/>
    <s v="25 Jun 1999"/>
    <x v="322"/>
    <x v="0"/>
    <s v="tier - 3"/>
    <x v="11"/>
    <x v="7"/>
  </r>
  <r>
    <x v="329"/>
    <s v="  Yu"/>
    <n v="23.56"/>
    <n v="11.74"/>
    <s v="Yes"/>
    <x v="0"/>
    <x v="0"/>
    <x v="0"/>
    <x v="0"/>
    <x v="2"/>
    <x v="0"/>
    <s v="10 Jul 1994"/>
    <x v="323"/>
    <x v="0"/>
    <s v="tier - 1"/>
    <x v="2"/>
    <x v="11"/>
  </r>
  <r>
    <x v="330"/>
    <s v="  Caleb N"/>
    <n v="37.67"/>
    <n v="5.89"/>
    <s v="No"/>
    <x v="0"/>
    <x v="0"/>
    <x v="3"/>
    <x v="0"/>
    <x v="0"/>
    <x v="1"/>
    <s v="25 Sep 1993"/>
    <x v="324"/>
    <x v="0"/>
    <s v="tier - 3"/>
    <x v="0"/>
    <x v="1"/>
  </r>
  <r>
    <x v="331"/>
    <s v="  Jason M"/>
    <n v="18.73"/>
    <n v="10.64"/>
    <s v="No"/>
    <x v="0"/>
    <x v="0"/>
    <x v="1"/>
    <x v="0"/>
    <x v="2"/>
    <x v="0"/>
    <s v="29 Aug 2001"/>
    <x v="325"/>
    <x v="0"/>
    <s v="tier - 3"/>
    <x v="8"/>
    <x v="3"/>
  </r>
  <r>
    <x v="332"/>
    <s v="  Angela R"/>
    <n v="33.090000000000003"/>
    <n v="6.06"/>
    <s v="No"/>
    <x v="0"/>
    <x v="1"/>
    <x v="3"/>
    <x v="0"/>
    <x v="0"/>
    <x v="1"/>
    <s v="25 Oct 1994"/>
    <x v="326"/>
    <x v="0"/>
    <s v="tier - 3"/>
    <x v="0"/>
    <x v="11"/>
  </r>
  <r>
    <x v="333"/>
    <s v="  Keith J"/>
    <n v="18.329999999999998"/>
    <n v="7.46"/>
    <s v="Yes"/>
    <x v="0"/>
    <x v="0"/>
    <x v="3"/>
    <x v="0"/>
    <x v="3"/>
    <x v="0"/>
    <s v="6 Jul 1994"/>
    <x v="327"/>
    <x v="0"/>
    <s v="tier - 1"/>
    <x v="2"/>
    <x v="11"/>
  </r>
  <r>
    <x v="334"/>
    <s v="  Emma"/>
    <n v="27.74"/>
    <n v="4.68"/>
    <s v="Yes"/>
    <x v="0"/>
    <x v="0"/>
    <x v="1"/>
    <x v="0"/>
    <x v="1"/>
    <x v="2"/>
    <s v="14 Aug 1996"/>
    <x v="328"/>
    <x v="0"/>
    <s v="tier - 2"/>
    <x v="1"/>
    <x v="8"/>
  </r>
  <r>
    <x v="335"/>
    <s v="  Nathan A"/>
    <n v="24.2"/>
    <n v="6.15"/>
    <s v="No"/>
    <x v="0"/>
    <x v="0"/>
    <x v="3"/>
    <x v="0"/>
    <x v="2"/>
    <x v="1"/>
    <s v="3 Jul 1996"/>
    <x v="329"/>
    <x v="0"/>
    <s v="tier - 1"/>
    <x v="1"/>
    <x v="8"/>
  </r>
  <r>
    <x v="336"/>
    <s v="  Kathryn"/>
    <n v="22.03"/>
    <n v="4.28"/>
    <s v="Yes"/>
    <x v="0"/>
    <x v="0"/>
    <x v="0"/>
    <x v="0"/>
    <x v="2"/>
    <x v="2"/>
    <s v="23 Sep 2000"/>
    <x v="330"/>
    <x v="0"/>
    <s v="tier - 2"/>
    <x v="1"/>
    <x v="10"/>
  </r>
  <r>
    <x v="337"/>
    <s v="  Elizabeth H"/>
    <n v="26.885000000000002"/>
    <n v="9.86"/>
    <s v="No"/>
    <x v="0"/>
    <x v="0"/>
    <x v="2"/>
    <x v="0"/>
    <x v="1"/>
    <x v="0"/>
    <s v="2 Sep 2001"/>
    <x v="331"/>
    <x v="0"/>
    <s v="tier - 2"/>
    <x v="0"/>
    <x v="3"/>
  </r>
  <r>
    <x v="338"/>
    <s v="  Ben"/>
    <n v="16.36"/>
    <n v="11.19"/>
    <s v="No"/>
    <x v="0"/>
    <x v="0"/>
    <x v="0"/>
    <x v="0"/>
    <x v="3"/>
    <x v="0"/>
    <s v="11 Oct 1996"/>
    <x v="332"/>
    <x v="0"/>
    <s v="tier - 3"/>
    <x v="1"/>
    <x v="8"/>
  </r>
  <r>
    <x v="339"/>
    <s v="  Cheryl A"/>
    <n v="32.299999999999997"/>
    <n v="4.8899999999999997"/>
    <s v="Yes"/>
    <x v="0"/>
    <x v="1"/>
    <x v="3"/>
    <x v="1"/>
    <x v="0"/>
    <x v="2"/>
    <s v="5 Jul 1997"/>
    <x v="333"/>
    <x v="0"/>
    <s v="tier - 3"/>
    <x v="8"/>
    <x v="6"/>
  </r>
  <r>
    <x v="340"/>
    <s v="  Kimberly A"/>
    <n v="16.05"/>
    <n v="4.3499999999999996"/>
    <s v="Yes"/>
    <x v="0"/>
    <x v="0"/>
    <x v="0"/>
    <x v="0"/>
    <x v="3"/>
    <x v="2"/>
    <s v="22 Dec 1997"/>
    <x v="334"/>
    <x v="0"/>
    <s v="tier - 3"/>
    <x v="2"/>
    <x v="6"/>
  </r>
  <r>
    <x v="341"/>
    <s v="  Cynthia"/>
    <n v="29.07"/>
    <n v="8.66"/>
    <s v="Yes"/>
    <x v="0"/>
    <x v="0"/>
    <x v="1"/>
    <x v="0"/>
    <x v="1"/>
    <x v="0"/>
    <s v="6 Jul 1997"/>
    <x v="335"/>
    <x v="0"/>
    <s v="tier - 2"/>
    <x v="8"/>
    <x v="6"/>
  </r>
  <r>
    <x v="342"/>
    <s v="  Jessica"/>
    <n v="17.43"/>
    <n v="8.64"/>
    <s v="No"/>
    <x v="0"/>
    <x v="0"/>
    <x v="0"/>
    <x v="0"/>
    <x v="3"/>
    <x v="0"/>
    <s v="2 Aug 1997"/>
    <x v="336"/>
    <x v="0"/>
    <s v="tier - 3"/>
    <x v="0"/>
    <x v="6"/>
  </r>
  <r>
    <x v="343"/>
    <s v="  Bruce"/>
    <n v="19.329999999999998"/>
    <n v="4.2699999999999996"/>
    <s v="No"/>
    <x v="0"/>
    <x v="0"/>
    <x v="0"/>
    <x v="0"/>
    <x v="2"/>
    <x v="2"/>
    <s v="2 Sep 1997"/>
    <x v="337"/>
    <x v="0"/>
    <s v="tier - 3"/>
    <x v="0"/>
    <x v="6"/>
  </r>
  <r>
    <x v="344"/>
    <s v="  Allison"/>
    <n v="30.52"/>
    <n v="4.21"/>
    <s v="No"/>
    <x v="0"/>
    <x v="0"/>
    <x v="3"/>
    <x v="0"/>
    <x v="0"/>
    <x v="2"/>
    <s v="13 Nov 1991"/>
    <x v="338"/>
    <x v="1"/>
    <s v="tier - 2"/>
    <x v="2"/>
    <x v="14"/>
  </r>
  <r>
    <x v="345"/>
    <s v="  Alex"/>
    <n v="39.21"/>
    <n v="5.04"/>
    <s v="No"/>
    <x v="0"/>
    <x v="1"/>
    <x v="3"/>
    <x v="0"/>
    <x v="0"/>
    <x v="2"/>
    <s v="2 Dec 1994"/>
    <x v="339"/>
    <x v="1"/>
    <s v="tier - 1"/>
    <x v="5"/>
    <x v="11"/>
  </r>
  <r>
    <x v="346"/>
    <s v="  Gabriela"/>
    <n v="26.98"/>
    <n v="5.21"/>
    <s v="Yes"/>
    <x v="0"/>
    <x v="0"/>
    <x v="1"/>
    <x v="0"/>
    <x v="1"/>
    <x v="2"/>
    <s v="1 Jul 1994"/>
    <x v="340"/>
    <x v="0"/>
    <s v="tier - 3"/>
    <x v="2"/>
    <x v="11"/>
  </r>
  <r>
    <x v="347"/>
    <s v="  Sharon"/>
    <n v="25.84"/>
    <n v="8.83"/>
    <s v="No"/>
    <x v="0"/>
    <x v="0"/>
    <x v="0"/>
    <x v="1"/>
    <x v="1"/>
    <x v="0"/>
    <s v="6 Oct 2001"/>
    <x v="341"/>
    <x v="0"/>
    <s v="tier - 1"/>
    <x v="12"/>
    <x v="3"/>
  </r>
  <r>
    <x v="348"/>
    <s v="  Jason A"/>
    <n v="28.31"/>
    <n v="8.4700000000000006"/>
    <s v="Yes"/>
    <x v="0"/>
    <x v="0"/>
    <x v="1"/>
    <x v="0"/>
    <x v="1"/>
    <x v="0"/>
    <s v="3 Jul 2003"/>
    <x v="342"/>
    <x v="0"/>
    <s v="tier - 3"/>
    <x v="2"/>
    <x v="12"/>
  </r>
  <r>
    <x v="349"/>
    <s v="  Chelsey C"/>
    <n v="23.94"/>
    <n v="4.2"/>
    <s v="No"/>
    <x v="0"/>
    <x v="0"/>
    <x v="0"/>
    <x v="0"/>
    <x v="2"/>
    <x v="2"/>
    <s v="17 Nov 1996"/>
    <x v="343"/>
    <x v="0"/>
    <s v="tier - 2"/>
    <x v="1"/>
    <x v="8"/>
  </r>
  <r>
    <x v="350"/>
    <s v="  Devon A"/>
    <n v="20.03"/>
    <n v="6.14"/>
    <s v="Yes"/>
    <x v="0"/>
    <x v="0"/>
    <x v="0"/>
    <x v="0"/>
    <x v="2"/>
    <x v="1"/>
    <s v="5 Dec 2003"/>
    <x v="344"/>
    <x v="0"/>
    <s v="tier - 2"/>
    <x v="7"/>
    <x v="12"/>
  </r>
  <r>
    <x v="351"/>
    <s v="  Joni L"/>
    <n v="41.42"/>
    <n v="6.07"/>
    <s v="No"/>
    <x v="0"/>
    <x v="0"/>
    <x v="0"/>
    <x v="1"/>
    <x v="0"/>
    <x v="1"/>
    <s v="18 Nov 2003"/>
    <x v="345"/>
    <x v="0"/>
    <s v="tier - 1"/>
    <x v="11"/>
    <x v="12"/>
  </r>
  <r>
    <x v="352"/>
    <s v="  Colin"/>
    <n v="36.67"/>
    <n v="10.210000000000001"/>
    <s v="No"/>
    <x v="0"/>
    <x v="0"/>
    <x v="0"/>
    <x v="1"/>
    <x v="0"/>
    <x v="0"/>
    <s v="20 Jun 1997"/>
    <x v="346"/>
    <x v="1"/>
    <s v="tier - 3"/>
    <x v="12"/>
    <x v="6"/>
  </r>
  <r>
    <x v="353"/>
    <s v="  Rachael"/>
    <n v="27.645"/>
    <n v="4.6900000000000004"/>
    <s v="No"/>
    <x v="0"/>
    <x v="0"/>
    <x v="0"/>
    <x v="1"/>
    <x v="1"/>
    <x v="2"/>
    <s v="1 Sep 1991"/>
    <x v="347"/>
    <x v="0"/>
    <s v="tier - 1"/>
    <x v="0"/>
    <x v="14"/>
  </r>
  <r>
    <x v="354"/>
    <s v="  Maricela"/>
    <n v="22.72"/>
    <n v="5.71"/>
    <s v="No"/>
    <x v="0"/>
    <x v="0"/>
    <x v="0"/>
    <x v="0"/>
    <x v="2"/>
    <x v="1"/>
    <s v="28 Oct 1993"/>
    <x v="348"/>
    <x v="0"/>
    <s v="tier - 1"/>
    <x v="2"/>
    <x v="1"/>
  </r>
  <r>
    <x v="355"/>
    <s v="  Marie"/>
    <n v="36.520000000000003"/>
    <n v="9.07"/>
    <s v="Yes"/>
    <x v="0"/>
    <x v="1"/>
    <x v="3"/>
    <x v="1"/>
    <x v="0"/>
    <x v="0"/>
    <s v="23 Jun 1995"/>
    <x v="349"/>
    <x v="0"/>
    <s v="tier - 3"/>
    <x v="1"/>
    <x v="4"/>
  </r>
  <r>
    <x v="356"/>
    <s v="  Frank"/>
    <n v="33.96"/>
    <n v="4.99"/>
    <s v="No"/>
    <x v="0"/>
    <x v="0"/>
    <x v="0"/>
    <x v="0"/>
    <x v="0"/>
    <x v="2"/>
    <s v="7 Oct 1993"/>
    <x v="350"/>
    <x v="0"/>
    <s v="tier - 2"/>
    <x v="0"/>
    <x v="1"/>
  </r>
  <r>
    <x v="357"/>
    <s v="  Jeffry"/>
    <n v="26.695"/>
    <n v="8.31"/>
    <s v="No"/>
    <x v="0"/>
    <x v="0"/>
    <x v="0"/>
    <x v="0"/>
    <x v="1"/>
    <x v="0"/>
    <s v="14 Dec 1996"/>
    <x v="351"/>
    <x v="0"/>
    <s v="tier - 1"/>
    <x v="2"/>
    <x v="8"/>
  </r>
  <r>
    <x v="358"/>
    <s v="  Mike"/>
    <n v="18.45"/>
    <n v="5.07"/>
    <s v="Yes"/>
    <x v="0"/>
    <x v="0"/>
    <x v="0"/>
    <x v="0"/>
    <x v="3"/>
    <x v="2"/>
    <s v="13 Nov 1996"/>
    <x v="352"/>
    <x v="0"/>
    <s v="tier - 2"/>
    <x v="8"/>
    <x v="8"/>
  </r>
  <r>
    <x v="359"/>
    <s v="  Rick"/>
    <n v="33.18"/>
    <n v="4.79"/>
    <s v="No"/>
    <x v="0"/>
    <x v="0"/>
    <x v="0"/>
    <x v="0"/>
    <x v="0"/>
    <x v="2"/>
    <s v="10 Aug 1996"/>
    <x v="353"/>
    <x v="0"/>
    <s v="tier - 3"/>
    <x v="0"/>
    <x v="8"/>
  </r>
  <r>
    <x v="360"/>
    <s v="  Pierre-Michel"/>
    <n v="36.1"/>
    <n v="11.39"/>
    <s v="Yes"/>
    <x v="0"/>
    <x v="0"/>
    <x v="1"/>
    <x v="1"/>
    <x v="0"/>
    <x v="0"/>
    <s v="27 Oct 1996"/>
    <x v="354"/>
    <x v="0"/>
    <s v="tier - 3"/>
    <x v="0"/>
    <x v="8"/>
  </r>
  <r>
    <x v="361"/>
    <s v="  Daniel"/>
    <n v="22.77"/>
    <n v="6"/>
    <s v="No"/>
    <x v="0"/>
    <x v="0"/>
    <x v="0"/>
    <x v="0"/>
    <x v="2"/>
    <x v="1"/>
    <s v="16 Jul 2004"/>
    <x v="355"/>
    <x v="0"/>
    <s v="tier - 2"/>
    <x v="9"/>
    <x v="9"/>
  </r>
  <r>
    <x v="362"/>
    <s v="  Brian L"/>
    <n v="21.24"/>
    <n v="5.13"/>
    <s v="No"/>
    <x v="0"/>
    <x v="1"/>
    <x v="0"/>
    <x v="0"/>
    <x v="2"/>
    <x v="2"/>
    <s v="19 Dec 1996"/>
    <x v="356"/>
    <x v="0"/>
    <s v="tier - 2"/>
    <x v="2"/>
    <x v="8"/>
  </r>
  <r>
    <x v="363"/>
    <s v="  Morgan M"/>
    <n v="17.600000000000001"/>
    <n v="5.26"/>
    <s v="Yes"/>
    <x v="0"/>
    <x v="0"/>
    <x v="0"/>
    <x v="0"/>
    <x v="3"/>
    <x v="2"/>
    <s v="26 Dec 2001"/>
    <x v="357"/>
    <x v="0"/>
    <s v="tier - 2"/>
    <x v="2"/>
    <x v="3"/>
  </r>
  <r>
    <x v="364"/>
    <s v="  Caroline"/>
    <n v="26.29"/>
    <n v="6.84"/>
    <s v="No"/>
    <x v="0"/>
    <x v="0"/>
    <x v="0"/>
    <x v="0"/>
    <x v="1"/>
    <x v="0"/>
    <s v="27 Aug 1986"/>
    <x v="358"/>
    <x v="0"/>
    <s v="tier - 1"/>
    <x v="0"/>
    <x v="18"/>
  </r>
  <r>
    <x v="365"/>
    <s v="  Drew T"/>
    <n v="35.31"/>
    <n v="9.0399999999999991"/>
    <s v="No"/>
    <x v="0"/>
    <x v="0"/>
    <x v="0"/>
    <x v="1"/>
    <x v="0"/>
    <x v="0"/>
    <s v="20 Jun 2000"/>
    <x v="359"/>
    <x v="0"/>
    <s v="tier - 1"/>
    <x v="2"/>
    <x v="10"/>
  </r>
  <r>
    <x v="366"/>
    <s v="  Austin W"/>
    <n v="27.04"/>
    <n v="4.0999999999999996"/>
    <s v="No"/>
    <x v="0"/>
    <x v="0"/>
    <x v="3"/>
    <x v="0"/>
    <x v="1"/>
    <x v="2"/>
    <s v="14 Sep 1987"/>
    <x v="360"/>
    <x v="0"/>
    <s v="tier - 1"/>
    <x v="2"/>
    <x v="17"/>
  </r>
  <r>
    <x v="367"/>
    <s v="  Berenice"/>
    <n v="30.23"/>
    <n v="4.2300000000000004"/>
    <s v="Yes"/>
    <x v="0"/>
    <x v="1"/>
    <x v="3"/>
    <x v="0"/>
    <x v="0"/>
    <x v="2"/>
    <s v="29 Jul 2003"/>
    <x v="361"/>
    <x v="0"/>
    <s v="tier - 1"/>
    <x v="7"/>
    <x v="12"/>
  </r>
  <r>
    <x v="368"/>
    <s v="  Kenneth A"/>
    <n v="30.6"/>
    <n v="6.48"/>
    <s v="Yes"/>
    <x v="0"/>
    <x v="1"/>
    <x v="3"/>
    <x v="0"/>
    <x v="0"/>
    <x v="0"/>
    <s v="12 Oct 1993"/>
    <x v="362"/>
    <x v="0"/>
    <s v="tier - 2"/>
    <x v="0"/>
    <x v="1"/>
  </r>
  <r>
    <x v="369"/>
    <s v="  Miguel"/>
    <n v="26.8"/>
    <n v="5.53"/>
    <s v="No"/>
    <x v="0"/>
    <x v="0"/>
    <x v="3"/>
    <x v="0"/>
    <x v="1"/>
    <x v="2"/>
    <s v="26 Jun 2004"/>
    <x v="363"/>
    <x v="0"/>
    <s v="tier - 3"/>
    <x v="5"/>
    <x v="9"/>
  </r>
  <r>
    <x v="370"/>
    <s v="  Hadley T"/>
    <n v="16.86"/>
    <n v="4.07"/>
    <s v="Yes"/>
    <x v="0"/>
    <x v="0"/>
    <x v="0"/>
    <x v="0"/>
    <x v="3"/>
    <x v="2"/>
    <s v="19 Sep 1996"/>
    <x v="364"/>
    <x v="1"/>
    <s v="tier - 3"/>
    <x v="2"/>
    <x v="8"/>
  </r>
  <r>
    <x v="371"/>
    <s v="  Taylor"/>
    <n v="16.3"/>
    <n v="5.51"/>
    <s v="No"/>
    <x v="0"/>
    <x v="0"/>
    <x v="3"/>
    <x v="0"/>
    <x v="3"/>
    <x v="2"/>
    <s v="18 Sep 1996"/>
    <x v="365"/>
    <x v="3"/>
    <s v="tier - 2"/>
    <x v="3"/>
    <x v="8"/>
  </r>
  <r>
    <x v="372"/>
    <s v="  Tenielle M"/>
    <n v="29.81"/>
    <n v="11.66"/>
    <s v="No"/>
    <x v="0"/>
    <x v="0"/>
    <x v="0"/>
    <x v="0"/>
    <x v="1"/>
    <x v="0"/>
    <s v="22 Sep 1999"/>
    <x v="366"/>
    <x v="0"/>
    <s v="tier - 2"/>
    <x v="0"/>
    <x v="7"/>
  </r>
  <r>
    <x v="373"/>
    <s v="  Andrea"/>
    <n v="16.329999999999998"/>
    <n v="7.26"/>
    <s v="Yes"/>
    <x v="0"/>
    <x v="0"/>
    <x v="0"/>
    <x v="0"/>
    <x v="3"/>
    <x v="0"/>
    <s v="16 Sep 1998"/>
    <x v="367"/>
    <x v="1"/>
    <s v="tier - 3"/>
    <x v="1"/>
    <x v="2"/>
  </r>
  <r>
    <x v="374"/>
    <s v="  Nora P"/>
    <n v="16.37"/>
    <n v="4.79"/>
    <s v="Yes"/>
    <x v="0"/>
    <x v="0"/>
    <x v="0"/>
    <x v="0"/>
    <x v="3"/>
    <x v="2"/>
    <s v="24 Aug 2003"/>
    <x v="368"/>
    <x v="0"/>
    <s v="tier - 2"/>
    <x v="1"/>
    <x v="12"/>
  </r>
  <r>
    <x v="375"/>
    <s v="  Zachary"/>
    <n v="22.42"/>
    <n v="4.68"/>
    <s v="Yes"/>
    <x v="0"/>
    <x v="0"/>
    <x v="3"/>
    <x v="1"/>
    <x v="2"/>
    <x v="2"/>
    <s v="15 Oct 1988"/>
    <x v="369"/>
    <x v="0"/>
    <s v="tier - 1"/>
    <x v="0"/>
    <x v="15"/>
  </r>
  <r>
    <x v="376"/>
    <s v="  Michael"/>
    <n v="31.35"/>
    <n v="4.33"/>
    <s v="Yes"/>
    <x v="0"/>
    <x v="1"/>
    <x v="3"/>
    <x v="1"/>
    <x v="0"/>
    <x v="2"/>
    <s v="22 Dec 1992"/>
    <x v="370"/>
    <x v="0"/>
    <s v="tier - 3"/>
    <x v="2"/>
    <x v="0"/>
  </r>
  <r>
    <x v="377"/>
    <s v="  Alyssa K"/>
    <n v="31.9"/>
    <n v="11.89"/>
    <s v="No"/>
    <x v="0"/>
    <x v="0"/>
    <x v="0"/>
    <x v="1"/>
    <x v="0"/>
    <x v="0"/>
    <s v="24 Sep 1994"/>
    <x v="371"/>
    <x v="0"/>
    <s v="tier - 3"/>
    <x v="1"/>
    <x v="11"/>
  </r>
  <r>
    <x v="378"/>
    <s v="  Heather"/>
    <n v="30.6"/>
    <n v="5.24"/>
    <s v="No"/>
    <x v="0"/>
    <x v="0"/>
    <x v="0"/>
    <x v="0"/>
    <x v="0"/>
    <x v="2"/>
    <s v="9 Oct 1995"/>
    <x v="372"/>
    <x v="0"/>
    <s v="tier - 3"/>
    <x v="8"/>
    <x v="4"/>
  </r>
  <r>
    <x v="379"/>
    <s v="  Dante"/>
    <n v="28.975000000000001"/>
    <n v="7.63"/>
    <s v="No"/>
    <x v="0"/>
    <x v="0"/>
    <x v="0"/>
    <x v="0"/>
    <x v="1"/>
    <x v="0"/>
    <s v="16 Jun 1995"/>
    <x v="373"/>
    <x v="0"/>
    <s v="tier - 1"/>
    <x v="0"/>
    <x v="4"/>
  </r>
  <r>
    <x v="380"/>
    <s v="  Sara E"/>
    <n v="24.86"/>
    <n v="8.92"/>
    <s v="Yes"/>
    <x v="0"/>
    <x v="0"/>
    <x v="1"/>
    <x v="1"/>
    <x v="2"/>
    <x v="0"/>
    <s v="10 Oct 1981"/>
    <x v="374"/>
    <x v="0"/>
    <s v="tier - 1"/>
    <x v="0"/>
    <x v="19"/>
  </r>
  <r>
    <x v="381"/>
    <s v="  Scott"/>
    <n v="19.54"/>
    <n v="5.37"/>
    <s v="No"/>
    <x v="0"/>
    <x v="0"/>
    <x v="0"/>
    <x v="0"/>
    <x v="2"/>
    <x v="2"/>
    <s v="18 Aug 1988"/>
    <x v="375"/>
    <x v="0"/>
    <s v="tier - 1"/>
    <x v="1"/>
    <x v="15"/>
  </r>
  <r>
    <x v="382"/>
    <s v="  Sean"/>
    <n v="26.74"/>
    <n v="4.3099999999999996"/>
    <s v="No"/>
    <x v="0"/>
    <x v="0"/>
    <x v="0"/>
    <x v="0"/>
    <x v="1"/>
    <x v="2"/>
    <s v="23 Aug 1995"/>
    <x v="376"/>
    <x v="0"/>
    <s v="tier - 3"/>
    <x v="2"/>
    <x v="4"/>
  </r>
  <r>
    <x v="383"/>
    <s v="  Danielle"/>
    <n v="22.99"/>
    <n v="10.46"/>
    <s v="No"/>
    <x v="0"/>
    <x v="0"/>
    <x v="2"/>
    <x v="0"/>
    <x v="2"/>
    <x v="0"/>
    <s v="11 Nov 2001"/>
    <x v="377"/>
    <x v="0"/>
    <s v="tier - 2"/>
    <x v="1"/>
    <x v="3"/>
  </r>
  <r>
    <x v="384"/>
    <s v="  Andrew D"/>
    <n v="31.46"/>
    <n v="7.39"/>
    <s v="No"/>
    <x v="0"/>
    <x v="0"/>
    <x v="0"/>
    <x v="1"/>
    <x v="0"/>
    <x v="0"/>
    <s v="27 Dec 1986"/>
    <x v="378"/>
    <x v="0"/>
    <s v="tier - 2"/>
    <x v="0"/>
    <x v="18"/>
  </r>
  <r>
    <x v="385"/>
    <s v="  Joel D"/>
    <n v="30.86"/>
    <n v="6.18"/>
    <s v="No"/>
    <x v="1"/>
    <x v="0"/>
    <x v="1"/>
    <x v="0"/>
    <x v="0"/>
    <x v="1"/>
    <s v="6 Jun 1999"/>
    <x v="379"/>
    <x v="0"/>
    <s v="tier - 3"/>
    <x v="2"/>
    <x v="7"/>
  </r>
  <r>
    <x v="386"/>
    <s v="  Michelle"/>
    <n v="31.96"/>
    <n v="8.86"/>
    <s v="No"/>
    <x v="0"/>
    <x v="0"/>
    <x v="0"/>
    <x v="0"/>
    <x v="0"/>
    <x v="0"/>
    <s v="4 Nov 1997"/>
    <x v="380"/>
    <x v="0"/>
    <s v="tier - 2"/>
    <x v="1"/>
    <x v="6"/>
  </r>
  <r>
    <x v="387"/>
    <s v="  Michael J"/>
    <n v="23.76"/>
    <n v="10.96"/>
    <s v="No"/>
    <x v="0"/>
    <x v="0"/>
    <x v="2"/>
    <x v="0"/>
    <x v="2"/>
    <x v="0"/>
    <s v="12 Aug 1999"/>
    <x v="381"/>
    <x v="0"/>
    <s v="tier - 2"/>
    <x v="2"/>
    <x v="7"/>
  </r>
  <r>
    <x v="388"/>
    <s v="  Nikki"/>
    <n v="19.38"/>
    <n v="6.28"/>
    <s v="No"/>
    <x v="0"/>
    <x v="0"/>
    <x v="0"/>
    <x v="0"/>
    <x v="2"/>
    <x v="1"/>
    <s v="4 Nov 1988"/>
    <x v="382"/>
    <x v="0"/>
    <s v="tier - 1"/>
    <x v="0"/>
    <x v="15"/>
  </r>
  <r>
    <x v="389"/>
    <s v="  Summer B"/>
    <n v="16.21"/>
    <n v="6.29"/>
    <s v="Yes"/>
    <x v="0"/>
    <x v="0"/>
    <x v="3"/>
    <x v="0"/>
    <x v="3"/>
    <x v="1"/>
    <s v="11 Oct 1990"/>
    <x v="383"/>
    <x v="0"/>
    <s v="tier - 1"/>
    <x v="0"/>
    <x v="16"/>
  </r>
  <r>
    <x v="390"/>
    <s v="  Edward"/>
    <n v="32.54"/>
    <n v="4.0199999999999996"/>
    <s v="No"/>
    <x v="1"/>
    <x v="0"/>
    <x v="3"/>
    <x v="0"/>
    <x v="0"/>
    <x v="2"/>
    <s v="14 Jun 1985"/>
    <x v="384"/>
    <x v="0"/>
    <s v="tier - 1"/>
    <x v="0"/>
    <x v="20"/>
  </r>
  <r>
    <x v="391"/>
    <s v="  Ryan"/>
    <n v="36.765000000000001"/>
    <n v="11.95"/>
    <s v="Yes"/>
    <x v="0"/>
    <x v="0"/>
    <x v="1"/>
    <x v="1"/>
    <x v="0"/>
    <x v="0"/>
    <s v="17 Nov 1992"/>
    <x v="385"/>
    <x v="3"/>
    <s v="tier - 2"/>
    <x v="10"/>
    <x v="0"/>
  </r>
  <r>
    <x v="392"/>
    <s v="  Kacee"/>
    <n v="35.909999999999997"/>
    <n v="8.7100000000000009"/>
    <s v="No"/>
    <x v="0"/>
    <x v="0"/>
    <x v="0"/>
    <x v="1"/>
    <x v="0"/>
    <x v="0"/>
    <s v="8 Nov 1990"/>
    <x v="386"/>
    <x v="0"/>
    <s v="tier - 3"/>
    <x v="2"/>
    <x v="16"/>
  </r>
  <r>
    <x v="393"/>
    <s v="  Dave"/>
    <n v="32.06"/>
    <n v="4.67"/>
    <s v="No"/>
    <x v="1"/>
    <x v="0"/>
    <x v="3"/>
    <x v="0"/>
    <x v="0"/>
    <x v="2"/>
    <s v="14 Sep 1992"/>
    <x v="387"/>
    <x v="1"/>
    <s v="tier - 1"/>
    <x v="2"/>
    <x v="0"/>
  </r>
  <r>
    <x v="394"/>
    <s v="  Maryanna"/>
    <n v="24.1"/>
    <n v="11.14"/>
    <s v="Yes"/>
    <x v="0"/>
    <x v="0"/>
    <x v="3"/>
    <x v="1"/>
    <x v="2"/>
    <x v="0"/>
    <s v="6 Jul 1984"/>
    <x v="388"/>
    <x v="0"/>
    <s v="tier - 3"/>
    <x v="0"/>
    <x v="21"/>
  </r>
  <r>
    <x v="395"/>
    <s v="  Jessica H"/>
    <n v="27.1"/>
    <n v="9.0500000000000007"/>
    <s v="No"/>
    <x v="0"/>
    <x v="0"/>
    <x v="1"/>
    <x v="1"/>
    <x v="1"/>
    <x v="0"/>
    <s v="10 Jul 2003"/>
    <x v="389"/>
    <x v="0"/>
    <s v="tier - 2"/>
    <x v="11"/>
    <x v="12"/>
  </r>
  <r>
    <x v="396"/>
    <s v="  Deanna"/>
    <n v="24.42"/>
    <n v="11.31"/>
    <s v="No"/>
    <x v="0"/>
    <x v="0"/>
    <x v="0"/>
    <x v="0"/>
    <x v="2"/>
    <x v="0"/>
    <s v="14 Dec 1981"/>
    <x v="390"/>
    <x v="0"/>
    <s v="tier - 2"/>
    <x v="0"/>
    <x v="19"/>
  </r>
  <r>
    <x v="397"/>
    <s v="  Peter"/>
    <n v="26.695"/>
    <n v="4.68"/>
    <s v="Yes"/>
    <x v="0"/>
    <x v="0"/>
    <x v="1"/>
    <x v="0"/>
    <x v="1"/>
    <x v="2"/>
    <s v="21 Oct 1995"/>
    <x v="391"/>
    <x v="0"/>
    <s v="tier - 3"/>
    <x v="2"/>
    <x v="4"/>
  </r>
  <r>
    <x v="398"/>
    <s v="  Rebecca"/>
    <n v="27.79"/>
    <n v="6.05"/>
    <s v="Yes"/>
    <x v="1"/>
    <x v="0"/>
    <x v="3"/>
    <x v="0"/>
    <x v="1"/>
    <x v="1"/>
    <s v="18 Aug 1988"/>
    <x v="392"/>
    <x v="0"/>
    <s v="tier - 3"/>
    <x v="0"/>
    <x v="15"/>
  </r>
  <r>
    <x v="399"/>
    <s v="  Elizabeth M"/>
    <n v="32.68"/>
    <n v="4.68"/>
    <s v="Yes"/>
    <x v="0"/>
    <x v="0"/>
    <x v="0"/>
    <x v="1"/>
    <x v="0"/>
    <x v="2"/>
    <s v="2 Dec 1989"/>
    <x v="393"/>
    <x v="0"/>
    <s v="tier - 2"/>
    <x v="0"/>
    <x v="13"/>
  </r>
  <r>
    <x v="400"/>
    <s v="  Gregory"/>
    <n v="26.4"/>
    <n v="9.5"/>
    <s v="Yes"/>
    <x v="0"/>
    <x v="0"/>
    <x v="1"/>
    <x v="1"/>
    <x v="1"/>
    <x v="0"/>
    <s v="5 Nov 2004"/>
    <x v="394"/>
    <x v="0"/>
    <s v="tier - 2"/>
    <x v="7"/>
    <x v="9"/>
  </r>
  <r>
    <x v="401"/>
    <s v="  Sarah E"/>
    <n v="23.655000000000001"/>
    <n v="10.84"/>
    <s v="Yes"/>
    <x v="0"/>
    <x v="1"/>
    <x v="3"/>
    <x v="0"/>
    <x v="2"/>
    <x v="0"/>
    <s v="1 Dec 1986"/>
    <x v="395"/>
    <x v="0"/>
    <s v="tier - 2"/>
    <x v="0"/>
    <x v="18"/>
  </r>
  <r>
    <x v="402"/>
    <s v="  Anne Elise"/>
    <n v="27.36"/>
    <n v="5.88"/>
    <s v="No"/>
    <x v="0"/>
    <x v="0"/>
    <x v="1"/>
    <x v="1"/>
    <x v="1"/>
    <x v="1"/>
    <s v="22 Aug 1994"/>
    <x v="396"/>
    <x v="0"/>
    <s v="tier - 3"/>
    <x v="8"/>
    <x v="11"/>
  </r>
  <r>
    <x v="403"/>
    <s v="  Christopher R"/>
    <n v="27.82"/>
    <n v="5.24"/>
    <s v="Yes"/>
    <x v="0"/>
    <x v="0"/>
    <x v="0"/>
    <x v="0"/>
    <x v="1"/>
    <x v="2"/>
    <s v="22 Jun 1993"/>
    <x v="397"/>
    <x v="0"/>
    <s v="tier - 2"/>
    <x v="1"/>
    <x v="1"/>
  </r>
  <r>
    <x v="404"/>
    <s v="  Elliot"/>
    <n v="25.46"/>
    <n v="11.75"/>
    <s v="No"/>
    <x v="0"/>
    <x v="0"/>
    <x v="0"/>
    <x v="1"/>
    <x v="1"/>
    <x v="0"/>
    <s v="9 Sep 1986"/>
    <x v="398"/>
    <x v="0"/>
    <s v="tier - 2"/>
    <x v="0"/>
    <x v="18"/>
  </r>
  <r>
    <x v="405"/>
    <s v="  Christopher D"/>
    <n v="25.1"/>
    <n v="6.97"/>
    <s v="No"/>
    <x v="0"/>
    <x v="0"/>
    <x v="0"/>
    <x v="0"/>
    <x v="1"/>
    <x v="0"/>
    <s v="28 Oct 1991"/>
    <x v="399"/>
    <x v="0"/>
    <s v="tier - 2"/>
    <x v="0"/>
    <x v="14"/>
  </r>
  <r>
    <x v="406"/>
    <s v="  Corey"/>
    <n v="32.11"/>
    <n v="4.76"/>
    <s v="No"/>
    <x v="0"/>
    <x v="0"/>
    <x v="1"/>
    <x v="1"/>
    <x v="0"/>
    <x v="2"/>
    <s v="25 Aug 1991"/>
    <x v="400"/>
    <x v="0"/>
    <s v="tier - 1"/>
    <x v="0"/>
    <x v="14"/>
  </r>
  <r>
    <x v="407"/>
    <s v="  Patrick D"/>
    <n v="29.8"/>
    <n v="8.24"/>
    <s v="Yes"/>
    <x v="0"/>
    <x v="0"/>
    <x v="3"/>
    <x v="0"/>
    <x v="1"/>
    <x v="0"/>
    <s v="24 Oct 1991"/>
    <x v="401"/>
    <x v="0"/>
    <s v="tier - 3"/>
    <x v="2"/>
    <x v="14"/>
  </r>
  <r>
    <x v="408"/>
    <s v="  Anthony D"/>
    <n v="24.01"/>
    <n v="4.76"/>
    <s v="No"/>
    <x v="0"/>
    <x v="0"/>
    <x v="3"/>
    <x v="0"/>
    <x v="2"/>
    <x v="2"/>
    <s v="21 Nov 1994"/>
    <x v="402"/>
    <x v="0"/>
    <s v="tier - 1"/>
    <x v="0"/>
    <x v="11"/>
  </r>
  <r>
    <x v="409"/>
    <s v="  Melissa"/>
    <n v="23.21"/>
    <n v="6.03"/>
    <s v="No"/>
    <x v="0"/>
    <x v="0"/>
    <x v="3"/>
    <x v="1"/>
    <x v="2"/>
    <x v="1"/>
    <s v="24 Oct 1987"/>
    <x v="403"/>
    <x v="0"/>
    <s v="tier - 3"/>
    <x v="0"/>
    <x v="17"/>
  </r>
  <r>
    <x v="410"/>
    <s v="  Raven"/>
    <n v="21.2"/>
    <n v="4.07"/>
    <s v="Yes"/>
    <x v="0"/>
    <x v="0"/>
    <x v="3"/>
    <x v="0"/>
    <x v="2"/>
    <x v="2"/>
    <s v="13 Dec 1981"/>
    <x v="404"/>
    <x v="0"/>
    <s v="tier - 1"/>
    <x v="0"/>
    <x v="19"/>
  </r>
  <r>
    <x v="411"/>
    <s v="  Christopher"/>
    <n v="28.215"/>
    <n v="8.26"/>
    <s v="Yes"/>
    <x v="0"/>
    <x v="0"/>
    <x v="3"/>
    <x v="0"/>
    <x v="1"/>
    <x v="0"/>
    <s v="28 Aug 1988"/>
    <x v="405"/>
    <x v="0"/>
    <s v="tier - 3"/>
    <x v="0"/>
    <x v="15"/>
  </r>
  <r>
    <x v="412"/>
    <s v="  Kendra A"/>
    <n v="38.094999999999999"/>
    <n v="4.76"/>
    <s v="No"/>
    <x v="0"/>
    <x v="0"/>
    <x v="3"/>
    <x v="1"/>
    <x v="0"/>
    <x v="2"/>
    <s v="24 Jun 1999"/>
    <x v="406"/>
    <x v="0"/>
    <s v="tier - 3"/>
    <x v="1"/>
    <x v="7"/>
  </r>
  <r>
    <x v="413"/>
    <s v="  Jordan"/>
    <n v="22.61"/>
    <n v="6.13"/>
    <s v="Yes"/>
    <x v="0"/>
    <x v="1"/>
    <x v="3"/>
    <x v="0"/>
    <x v="2"/>
    <x v="1"/>
    <s v="29 Sep 1981"/>
    <x v="407"/>
    <x v="0"/>
    <s v="tier - 3"/>
    <x v="1"/>
    <x v="19"/>
  </r>
  <r>
    <x v="414"/>
    <s v="  Nils"/>
    <n v="24.32"/>
    <n v="10.47"/>
    <s v="Yes"/>
    <x v="0"/>
    <x v="0"/>
    <x v="1"/>
    <x v="0"/>
    <x v="2"/>
    <x v="0"/>
    <s v="12 Aug 1994"/>
    <x v="408"/>
    <x v="1"/>
    <s v="tier - 2"/>
    <x v="2"/>
    <x v="11"/>
  </r>
  <r>
    <x v="415"/>
    <s v="  Scott"/>
    <n v="20.96"/>
    <n v="4.04"/>
    <s v="Yes"/>
    <x v="0"/>
    <x v="0"/>
    <x v="3"/>
    <x v="0"/>
    <x v="2"/>
    <x v="2"/>
    <s v="19 Aug 1991"/>
    <x v="409"/>
    <x v="1"/>
    <s v="tier - 1"/>
    <x v="5"/>
    <x v="14"/>
  </r>
  <r>
    <x v="416"/>
    <s v="  Angela"/>
    <n v="19.68"/>
    <n v="5.74"/>
    <s v="No"/>
    <x v="0"/>
    <x v="0"/>
    <x v="0"/>
    <x v="0"/>
    <x v="2"/>
    <x v="1"/>
    <s v="6 Jun 2001"/>
    <x v="410"/>
    <x v="0"/>
    <s v="tier - 3"/>
    <x v="7"/>
    <x v="3"/>
  </r>
  <r>
    <x v="417"/>
    <s v="  Allison"/>
    <n v="18.100000000000001"/>
    <n v="6.33"/>
    <s v="No"/>
    <x v="0"/>
    <x v="0"/>
    <x v="3"/>
    <x v="0"/>
    <x v="3"/>
    <x v="1"/>
    <s v="18 Oct 2001"/>
    <x v="411"/>
    <x v="0"/>
    <s v="tier - 2"/>
    <x v="5"/>
    <x v="3"/>
  </r>
  <r>
    <x v="418"/>
    <s v="  Caitlin O"/>
    <n v="29.64"/>
    <n v="4.28"/>
    <s v="Yes"/>
    <x v="0"/>
    <x v="0"/>
    <x v="0"/>
    <x v="1"/>
    <x v="1"/>
    <x v="2"/>
    <s v="24 Jun 1990"/>
    <x v="412"/>
    <x v="3"/>
    <s v="tier - 1"/>
    <x v="1"/>
    <x v="16"/>
  </r>
  <r>
    <x v="419"/>
    <s v="  Tracy M"/>
    <n v="25.3"/>
    <n v="9.4700000000000006"/>
    <s v="Yes"/>
    <x v="0"/>
    <x v="0"/>
    <x v="1"/>
    <x v="0"/>
    <x v="1"/>
    <x v="0"/>
    <s v="25 Jul 1991"/>
    <x v="413"/>
    <x v="0"/>
    <s v="tier - 3"/>
    <x v="0"/>
    <x v="14"/>
  </r>
  <r>
    <x v="420"/>
    <s v="  Dustin M"/>
    <n v="27.6"/>
    <n v="4.8499999999999996"/>
    <s v="Yes"/>
    <x v="0"/>
    <x v="0"/>
    <x v="0"/>
    <x v="1"/>
    <x v="1"/>
    <x v="2"/>
    <s v="23 Oct 1996"/>
    <x v="414"/>
    <x v="3"/>
    <s v="tier - 3"/>
    <x v="1"/>
    <x v="8"/>
  </r>
  <r>
    <x v="421"/>
    <s v="  Jenny"/>
    <n v="27.645"/>
    <n v="11.03"/>
    <s v="Yes"/>
    <x v="0"/>
    <x v="0"/>
    <x v="3"/>
    <x v="0"/>
    <x v="1"/>
    <x v="0"/>
    <s v="13 Jul 2004"/>
    <x v="415"/>
    <x v="0"/>
    <s v="tier - 2"/>
    <x v="1"/>
    <x v="9"/>
  </r>
  <r>
    <x v="422"/>
    <s v="  Emily"/>
    <n v="27.6"/>
    <n v="5.22"/>
    <s v="No"/>
    <x v="0"/>
    <x v="0"/>
    <x v="1"/>
    <x v="0"/>
    <x v="1"/>
    <x v="2"/>
    <s v="14 Sep 1993"/>
    <x v="416"/>
    <x v="0"/>
    <s v="tier - 2"/>
    <x v="1"/>
    <x v="1"/>
  </r>
  <r>
    <x v="423"/>
    <s v="  Fabienne"/>
    <n v="25.08"/>
    <n v="9.52"/>
    <s v="Yes"/>
    <x v="0"/>
    <x v="0"/>
    <x v="1"/>
    <x v="1"/>
    <x v="1"/>
    <x v="0"/>
    <s v="27 Aug 1981"/>
    <x v="417"/>
    <x v="0"/>
    <s v="tier - 2"/>
    <x v="0"/>
    <x v="19"/>
  </r>
  <r>
    <x v="424"/>
    <s v="  Jordan"/>
    <n v="30.02"/>
    <n v="11.09"/>
    <s v="No"/>
    <x v="0"/>
    <x v="0"/>
    <x v="0"/>
    <x v="1"/>
    <x v="0"/>
    <x v="0"/>
    <s v="24 Nov 1997"/>
    <x v="418"/>
    <x v="1"/>
    <s v="tier - 3"/>
    <x v="2"/>
    <x v="6"/>
  </r>
  <r>
    <x v="425"/>
    <s v="  Matt"/>
    <n v="27.36"/>
    <n v="9.4499999999999993"/>
    <s v="Yes"/>
    <x v="0"/>
    <x v="0"/>
    <x v="1"/>
    <x v="0"/>
    <x v="1"/>
    <x v="0"/>
    <s v="5 Jul 1985"/>
    <x v="419"/>
    <x v="0"/>
    <s v="tier - 2"/>
    <x v="0"/>
    <x v="20"/>
  </r>
  <r>
    <x v="426"/>
    <s v="  Taryn L"/>
    <n v="22.2"/>
    <n v="5.51"/>
    <s v="No"/>
    <x v="0"/>
    <x v="0"/>
    <x v="0"/>
    <x v="0"/>
    <x v="2"/>
    <x v="2"/>
    <s v="10 Jul 2000"/>
    <x v="420"/>
    <x v="0"/>
    <s v="tier - 2"/>
    <x v="8"/>
    <x v="10"/>
  </r>
  <r>
    <x v="427"/>
    <s v="  Temima"/>
    <n v="25.71"/>
    <n v="4.18"/>
    <s v="No"/>
    <x v="1"/>
    <x v="0"/>
    <x v="3"/>
    <x v="0"/>
    <x v="1"/>
    <x v="2"/>
    <s v="15 Jun 2002"/>
    <x v="421"/>
    <x v="0"/>
    <s v="tier - 3"/>
    <x v="2"/>
    <x v="5"/>
  </r>
  <r>
    <x v="428"/>
    <s v="  Jennifer"/>
    <n v="41.91"/>
    <n v="5.98"/>
    <s v="Yes"/>
    <x v="0"/>
    <x v="0"/>
    <x v="3"/>
    <x v="1"/>
    <x v="0"/>
    <x v="1"/>
    <s v="24 Oct 1988"/>
    <x v="422"/>
    <x v="1"/>
    <s v="tier - 1"/>
    <x v="0"/>
    <x v="15"/>
  </r>
  <r>
    <x v="429"/>
    <s v="  Serena M"/>
    <n v="25.85"/>
    <n v="10.16"/>
    <s v="No"/>
    <x v="0"/>
    <x v="0"/>
    <x v="0"/>
    <x v="0"/>
    <x v="1"/>
    <x v="0"/>
    <s v="29 Sep 1993"/>
    <x v="423"/>
    <x v="0"/>
    <s v="tier - 3"/>
    <x v="8"/>
    <x v="1"/>
  </r>
  <r>
    <x v="430"/>
    <s v="  Victoria M"/>
    <n v="23.844999999999999"/>
    <n v="11.71"/>
    <s v="No"/>
    <x v="0"/>
    <x v="0"/>
    <x v="1"/>
    <x v="0"/>
    <x v="2"/>
    <x v="0"/>
    <s v="11 Nov 1993"/>
    <x v="424"/>
    <x v="0"/>
    <s v="tier - 2"/>
    <x v="0"/>
    <x v="1"/>
  </r>
  <r>
    <x v="431"/>
    <s v="  Phoebe"/>
    <n v="30.59"/>
    <n v="5.23"/>
    <s v="No"/>
    <x v="0"/>
    <x v="1"/>
    <x v="3"/>
    <x v="1"/>
    <x v="0"/>
    <x v="2"/>
    <s v="10 Jul 1999"/>
    <x v="425"/>
    <x v="0"/>
    <s v="tier - 3"/>
    <x v="11"/>
    <x v="7"/>
  </r>
  <r>
    <x v="432"/>
    <s v="  Corey"/>
    <n v="24.795000000000002"/>
    <n v="6.85"/>
    <s v="No"/>
    <x v="0"/>
    <x v="0"/>
    <x v="0"/>
    <x v="0"/>
    <x v="2"/>
    <x v="0"/>
    <s v="11 Jul 1995"/>
    <x v="426"/>
    <x v="0"/>
    <s v="tier - 2"/>
    <x v="1"/>
    <x v="4"/>
  </r>
  <r>
    <x v="433"/>
    <s v="  Rebecca"/>
    <n v="24.13"/>
    <n v="7.05"/>
    <s v="Yes"/>
    <x v="0"/>
    <x v="0"/>
    <x v="1"/>
    <x v="0"/>
    <x v="2"/>
    <x v="0"/>
    <s v="29 Jul 1990"/>
    <x v="427"/>
    <x v="0"/>
    <s v="tier - 3"/>
    <x v="0"/>
    <x v="16"/>
  </r>
  <r>
    <x v="434"/>
    <s v="  Nicholas D"/>
    <n v="25.84"/>
    <n v="11.64"/>
    <s v="No"/>
    <x v="0"/>
    <x v="0"/>
    <x v="1"/>
    <x v="0"/>
    <x v="1"/>
    <x v="0"/>
    <s v="17 Aug 1996"/>
    <x v="428"/>
    <x v="0"/>
    <s v="tier - 2"/>
    <x v="0"/>
    <x v="8"/>
  </r>
  <r>
    <x v="435"/>
    <s v="  Christian"/>
    <n v="28"/>
    <n v="10.52"/>
    <s v="No"/>
    <x v="0"/>
    <x v="0"/>
    <x v="0"/>
    <x v="0"/>
    <x v="1"/>
    <x v="0"/>
    <s v="8 Sep 1996"/>
    <x v="429"/>
    <x v="0"/>
    <s v="tier - 2"/>
    <x v="2"/>
    <x v="8"/>
  </r>
  <r>
    <x v="436"/>
    <s v="  Jonathon S"/>
    <n v="34.1"/>
    <n v="4.01"/>
    <s v="Yes"/>
    <x v="0"/>
    <x v="1"/>
    <x v="3"/>
    <x v="1"/>
    <x v="0"/>
    <x v="2"/>
    <s v="22 Nov 1990"/>
    <x v="430"/>
    <x v="0"/>
    <s v="tier - 2"/>
    <x v="2"/>
    <x v="16"/>
  </r>
  <r>
    <x v="437"/>
    <s v="  Caroline"/>
    <n v="26.125"/>
    <n v="8.56"/>
    <s v="Yes"/>
    <x v="0"/>
    <x v="0"/>
    <x v="3"/>
    <x v="0"/>
    <x v="1"/>
    <x v="0"/>
    <s v="1 Nov 1990"/>
    <x v="431"/>
    <x v="0"/>
    <s v="tier - 2"/>
    <x v="0"/>
    <x v="16"/>
  </r>
  <r>
    <x v="438"/>
    <s v="  Joshua D"/>
    <n v="25.6"/>
    <n v="10.5"/>
    <s v="No"/>
    <x v="0"/>
    <x v="0"/>
    <x v="1"/>
    <x v="0"/>
    <x v="1"/>
    <x v="0"/>
    <s v="10 Jul 1989"/>
    <x v="432"/>
    <x v="0"/>
    <s v="tier - 1"/>
    <x v="0"/>
    <x v="13"/>
  </r>
  <r>
    <x v="439"/>
    <s v="  Nichole"/>
    <n v="24.32"/>
    <n v="6.39"/>
    <s v="No"/>
    <x v="0"/>
    <x v="0"/>
    <x v="0"/>
    <x v="1"/>
    <x v="2"/>
    <x v="1"/>
    <s v="13 Sep 2000"/>
    <x v="433"/>
    <x v="0"/>
    <s v="tier - 1"/>
    <x v="3"/>
    <x v="10"/>
  </r>
  <r>
    <x v="440"/>
    <s v="  Denise M"/>
    <n v="22.88"/>
    <n v="5.71"/>
    <s v="Yes"/>
    <x v="0"/>
    <x v="1"/>
    <x v="3"/>
    <x v="0"/>
    <x v="2"/>
    <x v="1"/>
    <s v="11 Oct 1992"/>
    <x v="434"/>
    <x v="1"/>
    <s v="tier - 3"/>
    <x v="1"/>
    <x v="0"/>
  </r>
  <r>
    <x v="441"/>
    <s v="  Peter R"/>
    <n v="24.984999999999999"/>
    <n v="4.43"/>
    <s v="Yes"/>
    <x v="0"/>
    <x v="1"/>
    <x v="3"/>
    <x v="1"/>
    <x v="1"/>
    <x v="2"/>
    <s v="7 Jul 1984"/>
    <x v="435"/>
    <x v="0"/>
    <s v="tier - 1"/>
    <x v="0"/>
    <x v="21"/>
  </r>
  <r>
    <x v="442"/>
    <s v="  Johnson K"/>
    <n v="33.1"/>
    <n v="5.52"/>
    <s v="No"/>
    <x v="0"/>
    <x v="1"/>
    <x v="3"/>
    <x v="1"/>
    <x v="0"/>
    <x v="2"/>
    <s v="10 Nov 1983"/>
    <x v="436"/>
    <x v="0"/>
    <s v="tier - 1"/>
    <x v="0"/>
    <x v="22"/>
  </r>
  <r>
    <x v="443"/>
    <s v="  Katherine"/>
    <n v="27.83"/>
    <n v="9.1999999999999993"/>
    <s v="Yes"/>
    <x v="0"/>
    <x v="0"/>
    <x v="3"/>
    <x v="0"/>
    <x v="1"/>
    <x v="0"/>
    <s v="26 Dec 1993"/>
    <x v="437"/>
    <x v="1"/>
    <s v="tier - 3"/>
    <x v="3"/>
    <x v="1"/>
  </r>
  <r>
    <x v="444"/>
    <s v="  Lynda"/>
    <n v="30.875"/>
    <n v="10.97"/>
    <s v="Yes"/>
    <x v="0"/>
    <x v="0"/>
    <x v="1"/>
    <x v="1"/>
    <x v="0"/>
    <x v="0"/>
    <s v="30 Nov 1988"/>
    <x v="438"/>
    <x v="0"/>
    <s v="tier - 1"/>
    <x v="0"/>
    <x v="15"/>
  </r>
  <r>
    <x v="445"/>
    <s v="  Anthony"/>
    <n v="27.265000000000001"/>
    <n v="4.25"/>
    <s v="No"/>
    <x v="0"/>
    <x v="1"/>
    <x v="3"/>
    <x v="1"/>
    <x v="1"/>
    <x v="2"/>
    <s v="13 Aug 1993"/>
    <x v="439"/>
    <x v="0"/>
    <s v="tier - 1"/>
    <x v="0"/>
    <x v="1"/>
  </r>
  <r>
    <x v="446"/>
    <s v="  Linnea C"/>
    <n v="26.7"/>
    <n v="5.23"/>
    <s v="No"/>
    <x v="0"/>
    <x v="1"/>
    <x v="3"/>
    <x v="0"/>
    <x v="1"/>
    <x v="2"/>
    <s v="14 Sep 1995"/>
    <x v="440"/>
    <x v="1"/>
    <s v="tier - 3"/>
    <x v="1"/>
    <x v="4"/>
  </r>
  <r>
    <x v="447"/>
    <s v="  Massimiliano A"/>
    <n v="29.925000000000001"/>
    <n v="5.96"/>
    <s v="Yes"/>
    <x v="0"/>
    <x v="1"/>
    <x v="3"/>
    <x v="0"/>
    <x v="0"/>
    <x v="1"/>
    <s v="16 Sep 1983"/>
    <x v="441"/>
    <x v="0"/>
    <s v="tier - 1"/>
    <x v="0"/>
    <x v="22"/>
  </r>
  <r>
    <x v="448"/>
    <s v="  James M"/>
    <n v="19.95"/>
    <n v="4.29"/>
    <s v="Yes"/>
    <x v="0"/>
    <x v="0"/>
    <x v="1"/>
    <x v="0"/>
    <x v="2"/>
    <x v="2"/>
    <s v="18 Oct 2002"/>
    <x v="442"/>
    <x v="0"/>
    <s v="tier - 1"/>
    <x v="1"/>
    <x v="5"/>
  </r>
  <r>
    <x v="449"/>
    <s v="  Lauren"/>
    <n v="24.225000000000001"/>
    <n v="4.09"/>
    <s v="No"/>
    <x v="0"/>
    <x v="0"/>
    <x v="0"/>
    <x v="1"/>
    <x v="2"/>
    <x v="2"/>
    <s v="1 Dec 1990"/>
    <x v="443"/>
    <x v="1"/>
    <s v="tier - 2"/>
    <x v="0"/>
    <x v="16"/>
  </r>
  <r>
    <x v="450"/>
    <s v="  Michele V"/>
    <n v="28.12"/>
    <n v="4.88"/>
    <s v="No"/>
    <x v="0"/>
    <x v="0"/>
    <x v="0"/>
    <x v="0"/>
    <x v="1"/>
    <x v="2"/>
    <s v="14 Dec 1990"/>
    <x v="444"/>
    <x v="0"/>
    <s v="tier - 3"/>
    <x v="2"/>
    <x v="16"/>
  </r>
  <r>
    <x v="451"/>
    <s v="  Xiao"/>
    <n v="23.21"/>
    <n v="6.76"/>
    <s v="No"/>
    <x v="0"/>
    <x v="0"/>
    <x v="0"/>
    <x v="0"/>
    <x v="2"/>
    <x v="0"/>
    <s v="21 Aug 1994"/>
    <x v="445"/>
    <x v="0"/>
    <s v="tier - 3"/>
    <x v="1"/>
    <x v="11"/>
  </r>
  <r>
    <x v="452"/>
    <s v="  Harper L"/>
    <n v="23.98"/>
    <n v="10.67"/>
    <s v="No"/>
    <x v="0"/>
    <x v="0"/>
    <x v="0"/>
    <x v="1"/>
    <x v="2"/>
    <x v="0"/>
    <s v="6 Aug 1991"/>
    <x v="446"/>
    <x v="0"/>
    <s v="tier - 1"/>
    <x v="1"/>
    <x v="14"/>
  </r>
  <r>
    <x v="453"/>
    <s v="  Nick"/>
    <n v="30"/>
    <n v="6.21"/>
    <s v="No"/>
    <x v="0"/>
    <x v="0"/>
    <x v="0"/>
    <x v="0"/>
    <x v="0"/>
    <x v="1"/>
    <s v="18 Jun 1992"/>
    <x v="447"/>
    <x v="0"/>
    <s v="tier - 3"/>
    <x v="8"/>
    <x v="0"/>
  </r>
  <r>
    <x v="454"/>
    <s v="  Scott"/>
    <n v="17.350000000000001"/>
    <n v="5.03"/>
    <s v="Yes"/>
    <x v="0"/>
    <x v="0"/>
    <x v="0"/>
    <x v="0"/>
    <x v="3"/>
    <x v="2"/>
    <s v="28 Jun 1992"/>
    <x v="448"/>
    <x v="0"/>
    <s v="tier - 1"/>
    <x v="2"/>
    <x v="0"/>
  </r>
  <r>
    <x v="455"/>
    <s v="  Wilson"/>
    <n v="22.704999999999998"/>
    <n v="5.27"/>
    <s v="No"/>
    <x v="0"/>
    <x v="0"/>
    <x v="0"/>
    <x v="1"/>
    <x v="2"/>
    <x v="2"/>
    <s v="4 Aug 1992"/>
    <x v="449"/>
    <x v="0"/>
    <s v="tier - 2"/>
    <x v="0"/>
    <x v="0"/>
  </r>
  <r>
    <x v="456"/>
    <s v="  Lee"/>
    <n v="25.41"/>
    <n v="10.53"/>
    <s v="Yes"/>
    <x v="0"/>
    <x v="0"/>
    <x v="3"/>
    <x v="0"/>
    <x v="1"/>
    <x v="0"/>
    <s v="26 Nov 1998"/>
    <x v="450"/>
    <x v="0"/>
    <s v="tier - 1"/>
    <x v="1"/>
    <x v="2"/>
  </r>
  <r>
    <x v="457"/>
    <s v="  Shizhong"/>
    <n v="18.23"/>
    <n v="5.78"/>
    <s v="No"/>
    <x v="0"/>
    <x v="1"/>
    <x v="3"/>
    <x v="0"/>
    <x v="3"/>
    <x v="1"/>
    <s v="16 Sep 1984"/>
    <x v="451"/>
    <x v="0"/>
    <s v="tier - 2"/>
    <x v="1"/>
    <x v="21"/>
  </r>
  <r>
    <x v="458"/>
    <s v="  Marie-Claire"/>
    <n v="24.7"/>
    <n v="4.3600000000000003"/>
    <s v="No"/>
    <x v="0"/>
    <x v="1"/>
    <x v="3"/>
    <x v="0"/>
    <x v="2"/>
    <x v="2"/>
    <s v="25 Jun 1989"/>
    <x v="452"/>
    <x v="0"/>
    <s v="tier - 3"/>
    <x v="0"/>
    <x v="13"/>
  </r>
  <r>
    <x v="459"/>
    <s v="  Todd J"/>
    <n v="37.4"/>
    <n v="9.7200000000000006"/>
    <s v="Yes"/>
    <x v="0"/>
    <x v="1"/>
    <x v="3"/>
    <x v="1"/>
    <x v="0"/>
    <x v="0"/>
    <s v="3 Oct 1995"/>
    <x v="453"/>
    <x v="0"/>
    <s v="tier - 2"/>
    <x v="7"/>
    <x v="4"/>
  </r>
  <r>
    <x v="460"/>
    <s v="  Carolyn"/>
    <n v="26.885000000000002"/>
    <n v="5.18"/>
    <s v="No"/>
    <x v="0"/>
    <x v="1"/>
    <x v="3"/>
    <x v="0"/>
    <x v="1"/>
    <x v="2"/>
    <s v="6 Sep 1997"/>
    <x v="454"/>
    <x v="0"/>
    <s v="tier - 2"/>
    <x v="1"/>
    <x v="6"/>
  </r>
  <r>
    <x v="461"/>
    <s v="  Lindsey"/>
    <n v="25.27"/>
    <n v="5.29"/>
    <s v="No"/>
    <x v="0"/>
    <x v="1"/>
    <x v="3"/>
    <x v="0"/>
    <x v="1"/>
    <x v="2"/>
    <s v="14 Dec 1998"/>
    <x v="455"/>
    <x v="0"/>
    <s v="tier - 1"/>
    <x v="2"/>
    <x v="2"/>
  </r>
  <r>
    <x v="462"/>
    <s v="  Marissa D"/>
    <n v="23.655000000000001"/>
    <n v="4.8600000000000003"/>
    <s v="Yes"/>
    <x v="0"/>
    <x v="0"/>
    <x v="0"/>
    <x v="0"/>
    <x v="2"/>
    <x v="2"/>
    <s v="27 Jun 1992"/>
    <x v="456"/>
    <x v="1"/>
    <s v="tier - 1"/>
    <x v="5"/>
    <x v="0"/>
  </r>
  <r>
    <x v="463"/>
    <s v="  Jean Luc"/>
    <n v="55.05"/>
    <n v="7.66"/>
    <s v="No"/>
    <x v="0"/>
    <x v="0"/>
    <x v="0"/>
    <x v="1"/>
    <x v="0"/>
    <x v="0"/>
    <s v="3 Nov 1991"/>
    <x v="457"/>
    <x v="0"/>
    <s v="tier - 2"/>
    <x v="1"/>
    <x v="14"/>
  </r>
  <r>
    <x v="464"/>
    <s v="  Danielle"/>
    <n v="24.89"/>
    <n v="6.1"/>
    <s v="Yes"/>
    <x v="0"/>
    <x v="1"/>
    <x v="3"/>
    <x v="0"/>
    <x v="2"/>
    <x v="1"/>
    <s v="1 Dec 1991"/>
    <x v="458"/>
    <x v="1"/>
    <s v="tier - 1"/>
    <x v="1"/>
    <x v="14"/>
  </r>
  <r>
    <x v="465"/>
    <s v="  Jim"/>
    <n v="18.715"/>
    <n v="4.4400000000000004"/>
    <s v="No"/>
    <x v="0"/>
    <x v="0"/>
    <x v="0"/>
    <x v="1"/>
    <x v="2"/>
    <x v="2"/>
    <s v="16 Jun 1982"/>
    <x v="459"/>
    <x v="0"/>
    <s v="tier - 3"/>
    <x v="0"/>
    <x v="23"/>
  </r>
  <r>
    <x v="466"/>
    <s v="  Matthew T"/>
    <n v="28.12"/>
    <n v="6.15"/>
    <s v="No"/>
    <x v="0"/>
    <x v="0"/>
    <x v="0"/>
    <x v="0"/>
    <x v="1"/>
    <x v="1"/>
    <s v="14 Oct 1995"/>
    <x v="460"/>
    <x v="1"/>
    <s v="tier - 2"/>
    <x v="2"/>
    <x v="4"/>
  </r>
  <r>
    <x v="467"/>
    <s v="  Rachel L"/>
    <n v="26.6"/>
    <n v="4.53"/>
    <s v="No"/>
    <x v="0"/>
    <x v="0"/>
    <x v="0"/>
    <x v="0"/>
    <x v="1"/>
    <x v="2"/>
    <s v="20 Nov 1983"/>
    <x v="461"/>
    <x v="0"/>
    <s v="tier - 1"/>
    <x v="1"/>
    <x v="22"/>
  </r>
  <r>
    <x v="468"/>
    <s v="  Corina"/>
    <n v="30.114999999999998"/>
    <n v="5.48"/>
    <s v="No"/>
    <x v="1"/>
    <x v="0"/>
    <x v="3"/>
    <x v="1"/>
    <x v="0"/>
    <x v="2"/>
    <s v="18 Jun 1992"/>
    <x v="462"/>
    <x v="1"/>
    <s v="tier - 2"/>
    <x v="0"/>
    <x v="0"/>
  </r>
  <r>
    <x v="469"/>
    <s v="  Guannan"/>
    <n v="24.605"/>
    <n v="5.48"/>
    <s v="No"/>
    <x v="0"/>
    <x v="0"/>
    <x v="0"/>
    <x v="0"/>
    <x v="2"/>
    <x v="2"/>
    <s v="8 Jun 2003"/>
    <x v="463"/>
    <x v="0"/>
    <s v="tier - 1"/>
    <x v="11"/>
    <x v="12"/>
  </r>
  <r>
    <x v="470"/>
    <s v="  Don"/>
    <n v="29.6"/>
    <n v="8.1"/>
    <s v="No"/>
    <x v="0"/>
    <x v="0"/>
    <x v="0"/>
    <x v="1"/>
    <x v="1"/>
    <x v="0"/>
    <s v="25 Nov 2000"/>
    <x v="464"/>
    <x v="0"/>
    <s v="tier - 3"/>
    <x v="1"/>
    <x v="10"/>
  </r>
  <r>
    <x v="471"/>
    <s v="  Chris"/>
    <n v="24.42"/>
    <n v="7.16"/>
    <s v="No"/>
    <x v="0"/>
    <x v="0"/>
    <x v="0"/>
    <x v="0"/>
    <x v="2"/>
    <x v="0"/>
    <s v="19 Dec 1988"/>
    <x v="465"/>
    <x v="0"/>
    <s v="tier - 1"/>
    <x v="1"/>
    <x v="15"/>
  </r>
  <r>
    <x v="472"/>
    <s v="  Gavin V"/>
    <n v="20.9"/>
    <n v="4.55"/>
    <s v="Yes"/>
    <x v="0"/>
    <x v="1"/>
    <x v="3"/>
    <x v="0"/>
    <x v="2"/>
    <x v="2"/>
    <s v="2 Nov 1994"/>
    <x v="466"/>
    <x v="0"/>
    <s v="tier - 1"/>
    <x v="8"/>
    <x v="11"/>
  </r>
  <r>
    <x v="473"/>
    <s v="  David"/>
    <n v="22.895"/>
    <n v="6.03"/>
    <s v="No"/>
    <x v="0"/>
    <x v="0"/>
    <x v="0"/>
    <x v="0"/>
    <x v="2"/>
    <x v="1"/>
    <s v="26 Oct 1994"/>
    <x v="467"/>
    <x v="0"/>
    <s v="tier - 1"/>
    <x v="0"/>
    <x v="11"/>
  </r>
  <r>
    <x v="474"/>
    <s v="  Jatin"/>
    <n v="28.3"/>
    <n v="5.47"/>
    <s v="Yes"/>
    <x v="0"/>
    <x v="1"/>
    <x v="3"/>
    <x v="0"/>
    <x v="1"/>
    <x v="2"/>
    <s v="1 Jun 1991"/>
    <x v="468"/>
    <x v="0"/>
    <s v="tier - 1"/>
    <x v="8"/>
    <x v="14"/>
  </r>
  <r>
    <x v="475"/>
    <s v="  J P"/>
    <n v="54.3"/>
    <n v="4.1500000000000004"/>
    <s v="Yes"/>
    <x v="0"/>
    <x v="0"/>
    <x v="3"/>
    <x v="1"/>
    <x v="0"/>
    <x v="2"/>
    <s v="1 Nov 1994"/>
    <x v="469"/>
    <x v="0"/>
    <s v="tier - 2"/>
    <x v="0"/>
    <x v="11"/>
  </r>
  <r>
    <x v="476"/>
    <s v="  Angela M"/>
    <n v="33.344999999999999"/>
    <n v="11.32"/>
    <s v="Yes"/>
    <x v="0"/>
    <x v="0"/>
    <x v="3"/>
    <x v="1"/>
    <x v="0"/>
    <x v="0"/>
    <s v="13 Sep 1991"/>
    <x v="470"/>
    <x v="0"/>
    <s v="tier - 2"/>
    <x v="0"/>
    <x v="14"/>
  </r>
  <r>
    <x v="477"/>
    <s v="  Blake K"/>
    <n v="33"/>
    <n v="9.51"/>
    <s v="Yes"/>
    <x v="0"/>
    <x v="0"/>
    <x v="0"/>
    <x v="1"/>
    <x v="0"/>
    <x v="0"/>
    <s v="28 Aug 1990"/>
    <x v="471"/>
    <x v="0"/>
    <s v="tier - 3"/>
    <x v="1"/>
    <x v="16"/>
  </r>
  <r>
    <x v="478"/>
    <s v="  Brian T"/>
    <n v="28.024999999999999"/>
    <n v="7.67"/>
    <s v="Yes"/>
    <x v="0"/>
    <x v="0"/>
    <x v="3"/>
    <x v="0"/>
    <x v="1"/>
    <x v="0"/>
    <s v="29 Nov 1997"/>
    <x v="472"/>
    <x v="0"/>
    <s v="tier - 2"/>
    <x v="2"/>
    <x v="6"/>
  </r>
  <r>
    <x v="479"/>
    <s v="  Damon"/>
    <n v="28.69"/>
    <n v="6.23"/>
    <s v="No"/>
    <x v="0"/>
    <x v="0"/>
    <x v="3"/>
    <x v="0"/>
    <x v="1"/>
    <x v="1"/>
    <s v="29 Jun 1982"/>
    <x v="473"/>
    <x v="0"/>
    <s v="tier - 2"/>
    <x v="0"/>
    <x v="23"/>
  </r>
  <r>
    <x v="480"/>
    <s v="  Jeffrey"/>
    <n v="40.28"/>
    <n v="8.9"/>
    <s v="No"/>
    <x v="0"/>
    <x v="0"/>
    <x v="0"/>
    <x v="1"/>
    <x v="0"/>
    <x v="0"/>
    <s v="18 Jul 1988"/>
    <x v="474"/>
    <x v="0"/>
    <s v="tier - 2"/>
    <x v="0"/>
    <x v="15"/>
  </r>
  <r>
    <x v="481"/>
    <s v="  Malcolm J"/>
    <n v="37.299999999999997"/>
    <n v="7.79"/>
    <s v="Yes"/>
    <x v="0"/>
    <x v="0"/>
    <x v="0"/>
    <x v="1"/>
    <x v="0"/>
    <x v="0"/>
    <s v="11 Aug 1986"/>
    <x v="475"/>
    <x v="1"/>
    <s v="tier - 2"/>
    <x v="0"/>
    <x v="18"/>
  </r>
  <r>
    <x v="482"/>
    <s v="  Margaret B"/>
    <n v="54.47"/>
    <n v="4.49"/>
    <s v="Yes"/>
    <x v="0"/>
    <x v="0"/>
    <x v="1"/>
    <x v="1"/>
    <x v="0"/>
    <x v="2"/>
    <s v="13 Jul 1986"/>
    <x v="476"/>
    <x v="0"/>
    <s v="tier - 2"/>
    <x v="2"/>
    <x v="18"/>
  </r>
  <r>
    <x v="483"/>
    <s v="  Helen"/>
    <n v="38.06"/>
    <n v="5.24"/>
    <s v="Yes"/>
    <x v="0"/>
    <x v="1"/>
    <x v="3"/>
    <x v="1"/>
    <x v="0"/>
    <x v="2"/>
    <s v="16 Sep 1988"/>
    <x v="477"/>
    <x v="0"/>
    <s v="tier - 1"/>
    <x v="0"/>
    <x v="15"/>
  </r>
  <r>
    <x v="484"/>
    <s v="  Matthew"/>
    <n v="51.47"/>
    <n v="9.6"/>
    <s v="No"/>
    <x v="0"/>
    <x v="0"/>
    <x v="0"/>
    <x v="1"/>
    <x v="0"/>
    <x v="0"/>
    <s v="15 Aug 1992"/>
    <x v="478"/>
    <x v="0"/>
    <s v="tier - 3"/>
    <x v="13"/>
    <x v="0"/>
  </r>
  <r>
    <x v="485"/>
    <s v="  Jeff"/>
    <n v="29.8"/>
    <n v="5.78"/>
    <s v="Yes"/>
    <x v="0"/>
    <x v="0"/>
    <x v="0"/>
    <x v="1"/>
    <x v="1"/>
    <x v="1"/>
    <s v="29 Dec 1994"/>
    <x v="479"/>
    <x v="1"/>
    <s v="tier - 1"/>
    <x v="12"/>
    <x v="11"/>
  </r>
  <r>
    <x v="486"/>
    <s v="  Tara R"/>
    <n v="49.77"/>
    <n v="7.02"/>
    <s v="No"/>
    <x v="0"/>
    <x v="0"/>
    <x v="0"/>
    <x v="1"/>
    <x v="0"/>
    <x v="0"/>
    <s v="4 Sep 1993"/>
    <x v="480"/>
    <x v="0"/>
    <s v="tier - 3"/>
    <x v="1"/>
    <x v="1"/>
  </r>
  <r>
    <x v="487"/>
    <s v="  Kristin"/>
    <n v="25.555"/>
    <n v="4.09"/>
    <s v="Yes"/>
    <x v="0"/>
    <x v="0"/>
    <x v="0"/>
    <x v="0"/>
    <x v="1"/>
    <x v="2"/>
    <s v="23 Dec 1993"/>
    <x v="481"/>
    <x v="0"/>
    <s v="tier - 2"/>
    <x v="1"/>
    <x v="1"/>
  </r>
  <r>
    <x v="488"/>
    <s v="  Timothy"/>
    <n v="29.64"/>
    <n v="4.93"/>
    <s v="No"/>
    <x v="0"/>
    <x v="1"/>
    <x v="3"/>
    <x v="1"/>
    <x v="1"/>
    <x v="2"/>
    <s v="8 Oct 1994"/>
    <x v="482"/>
    <x v="1"/>
    <s v="tier - 2"/>
    <x v="5"/>
    <x v="11"/>
  </r>
  <r>
    <x v="489"/>
    <s v="  Scott"/>
    <n v="53.93"/>
    <n v="5.34"/>
    <s v="Yes"/>
    <x v="0"/>
    <x v="0"/>
    <x v="1"/>
    <x v="1"/>
    <x v="0"/>
    <x v="2"/>
    <s v="24 Oct 1994"/>
    <x v="483"/>
    <x v="0"/>
    <s v="tier - 3"/>
    <x v="12"/>
    <x v="11"/>
  </r>
  <r>
    <x v="490"/>
    <s v="  Carly E"/>
    <n v="28.024999999999999"/>
    <n v="5.65"/>
    <s v="No"/>
    <x v="0"/>
    <x v="0"/>
    <x v="3"/>
    <x v="0"/>
    <x v="1"/>
    <x v="2"/>
    <s v="3 Sep 1991"/>
    <x v="484"/>
    <x v="3"/>
    <s v="tier - 2"/>
    <x v="10"/>
    <x v="14"/>
  </r>
  <r>
    <x v="491"/>
    <s v="  Lisa"/>
    <n v="27.5"/>
    <n v="4.49"/>
    <s v="No"/>
    <x v="0"/>
    <x v="0"/>
    <x v="0"/>
    <x v="1"/>
    <x v="1"/>
    <x v="2"/>
    <s v="28 Jun 1994"/>
    <x v="485"/>
    <x v="3"/>
    <s v="tier - 2"/>
    <x v="0"/>
    <x v="11"/>
  </r>
  <r>
    <x v="492"/>
    <s v="  Stacey"/>
    <n v="21.8"/>
    <n v="10.55"/>
    <s v="No"/>
    <x v="0"/>
    <x v="0"/>
    <x v="0"/>
    <x v="0"/>
    <x v="2"/>
    <x v="0"/>
    <s v="8 Aug 1990"/>
    <x v="486"/>
    <x v="0"/>
    <s v="tier - 3"/>
    <x v="1"/>
    <x v="16"/>
  </r>
  <r>
    <x v="493"/>
    <s v="  Louis"/>
    <n v="26.41"/>
    <n v="4.92"/>
    <s v="Yes"/>
    <x v="0"/>
    <x v="1"/>
    <x v="3"/>
    <x v="0"/>
    <x v="1"/>
    <x v="2"/>
    <s v="15 Jul 1990"/>
    <x v="487"/>
    <x v="0"/>
    <s v="tier - 3"/>
    <x v="1"/>
    <x v="16"/>
  </r>
  <r>
    <x v="494"/>
    <s v="  Brian R"/>
    <n v="27.835000000000001"/>
    <n v="5.9"/>
    <s v="Yes"/>
    <x v="0"/>
    <x v="0"/>
    <x v="3"/>
    <x v="0"/>
    <x v="1"/>
    <x v="1"/>
    <s v="4 Jul 1991"/>
    <x v="488"/>
    <x v="1"/>
    <s v="tier - 3"/>
    <x v="0"/>
    <x v="14"/>
  </r>
  <r>
    <x v="495"/>
    <s v="  Jessica"/>
    <n v="51.74"/>
    <n v="4.9800000000000004"/>
    <s v="Yes"/>
    <x v="0"/>
    <x v="0"/>
    <x v="1"/>
    <x v="1"/>
    <x v="0"/>
    <x v="2"/>
    <s v="20 Nov 1999"/>
    <x v="489"/>
    <x v="0"/>
    <s v="tier - 2"/>
    <x v="1"/>
    <x v="7"/>
  </r>
  <r>
    <x v="496"/>
    <s v="  Dawn M"/>
    <n v="23.37"/>
    <n v="5.8"/>
    <s v="No"/>
    <x v="0"/>
    <x v="0"/>
    <x v="0"/>
    <x v="0"/>
    <x v="2"/>
    <x v="1"/>
    <s v="18 Jul 2004"/>
    <x v="490"/>
    <x v="0"/>
    <s v="tier - 2"/>
    <x v="1"/>
    <x v="9"/>
  </r>
  <r>
    <x v="497"/>
    <s v="  Chris"/>
    <n v="29.7"/>
    <n v="6.21"/>
    <s v="Yes"/>
    <x v="0"/>
    <x v="1"/>
    <x v="3"/>
    <x v="0"/>
    <x v="1"/>
    <x v="1"/>
    <s v="12 Jul 1992"/>
    <x v="491"/>
    <x v="0"/>
    <s v="tier - 3"/>
    <x v="1"/>
    <x v="0"/>
  </r>
  <r>
    <x v="498"/>
    <s v="  Karen"/>
    <n v="20.045000000000002"/>
    <n v="6.17"/>
    <s v="No"/>
    <x v="0"/>
    <x v="1"/>
    <x v="3"/>
    <x v="0"/>
    <x v="2"/>
    <x v="1"/>
    <s v="26 Jun 1988"/>
    <x v="492"/>
    <x v="0"/>
    <s v="tier - 1"/>
    <x v="12"/>
    <x v="15"/>
  </r>
  <r>
    <x v="499"/>
    <s v="  Jessica"/>
    <n v="27.83"/>
    <n v="5.36"/>
    <s v="No"/>
    <x v="0"/>
    <x v="0"/>
    <x v="1"/>
    <x v="1"/>
    <x v="1"/>
    <x v="2"/>
    <s v="13 Oct 1997"/>
    <x v="493"/>
    <x v="3"/>
    <s v="tier - 2"/>
    <x v="0"/>
    <x v="6"/>
  </r>
  <r>
    <x v="500"/>
    <s v="  Mathieu"/>
    <n v="28.93"/>
    <n v="5.2"/>
    <s v="No"/>
    <x v="0"/>
    <x v="0"/>
    <x v="0"/>
    <x v="0"/>
    <x v="1"/>
    <x v="2"/>
    <s v="27 Sep 1982"/>
    <x v="494"/>
    <x v="0"/>
    <s v="tier - 3"/>
    <x v="0"/>
    <x v="23"/>
  </r>
  <r>
    <x v="501"/>
    <s v="  Kam S"/>
    <n v="33.82"/>
    <n v="5.42"/>
    <s v="No"/>
    <x v="0"/>
    <x v="0"/>
    <x v="0"/>
    <x v="1"/>
    <x v="0"/>
    <x v="2"/>
    <s v="16 Jun 1980"/>
    <x v="495"/>
    <x v="0"/>
    <s v="tier - 3"/>
    <x v="0"/>
    <x v="24"/>
  </r>
  <r>
    <x v="502"/>
    <s v="  Valerie A"/>
    <n v="20.234999999999999"/>
    <n v="6.84"/>
    <s v="No"/>
    <x v="0"/>
    <x v="0"/>
    <x v="0"/>
    <x v="0"/>
    <x v="2"/>
    <x v="0"/>
    <s v="2 Oct 2003"/>
    <x v="496"/>
    <x v="0"/>
    <s v="tier - 3"/>
    <x v="14"/>
    <x v="12"/>
  </r>
  <r>
    <x v="503"/>
    <s v="  Freya R"/>
    <n v="49.2"/>
    <n v="10.9"/>
    <s v="Yes"/>
    <x v="0"/>
    <x v="1"/>
    <x v="3"/>
    <x v="1"/>
    <x v="0"/>
    <x v="0"/>
    <s v="5 Dec 1987"/>
    <x v="497"/>
    <x v="0"/>
    <s v="tier - 3"/>
    <x v="1"/>
    <x v="17"/>
  </r>
  <r>
    <x v="504"/>
    <s v="  Jennifer"/>
    <n v="26.4"/>
    <n v="4.87"/>
    <s v="Yes"/>
    <x v="0"/>
    <x v="0"/>
    <x v="0"/>
    <x v="0"/>
    <x v="1"/>
    <x v="2"/>
    <s v="21 Dec 1988"/>
    <x v="498"/>
    <x v="0"/>
    <s v="tier - 2"/>
    <x v="12"/>
    <x v="15"/>
  </r>
  <r>
    <x v="505"/>
    <s v="  Kara"/>
    <n v="28.38"/>
    <n v="6.07"/>
    <s v="No"/>
    <x v="0"/>
    <x v="0"/>
    <x v="3"/>
    <x v="0"/>
    <x v="1"/>
    <x v="1"/>
    <s v="13 Aug 1992"/>
    <x v="499"/>
    <x v="0"/>
    <s v="tier - 2"/>
    <x v="1"/>
    <x v="0"/>
  </r>
  <r>
    <x v="506"/>
    <s v="  Bradley A"/>
    <n v="24.64"/>
    <n v="4.33"/>
    <s v="No"/>
    <x v="0"/>
    <x v="0"/>
    <x v="0"/>
    <x v="0"/>
    <x v="2"/>
    <x v="2"/>
    <s v="29 Jun 1993"/>
    <x v="500"/>
    <x v="0"/>
    <s v="tier - 1"/>
    <x v="2"/>
    <x v="1"/>
  </r>
  <r>
    <x v="507"/>
    <s v="  Brendan"/>
    <n v="39.71"/>
    <n v="5.83"/>
    <s v="No"/>
    <x v="0"/>
    <x v="0"/>
    <x v="3"/>
    <x v="1"/>
    <x v="0"/>
    <x v="1"/>
    <s v="13 Jun 1988"/>
    <x v="501"/>
    <x v="0"/>
    <s v="tier - 2"/>
    <x v="2"/>
    <x v="15"/>
  </r>
  <r>
    <x v="508"/>
    <s v="  Amber R"/>
    <n v="22.22"/>
    <n v="5.5"/>
    <s v="No"/>
    <x v="0"/>
    <x v="0"/>
    <x v="0"/>
    <x v="0"/>
    <x v="2"/>
    <x v="2"/>
    <s v="17 Nov 1990"/>
    <x v="502"/>
    <x v="0"/>
    <s v="tier - 1"/>
    <x v="8"/>
    <x v="16"/>
  </r>
  <r>
    <x v="509"/>
    <s v="  Sean K"/>
    <n v="33.344999999999999"/>
    <n v="4.79"/>
    <s v="No"/>
    <x v="0"/>
    <x v="1"/>
    <x v="3"/>
    <x v="1"/>
    <x v="0"/>
    <x v="2"/>
    <s v="22 Dec 2004"/>
    <x v="503"/>
    <x v="0"/>
    <s v="tier - 2"/>
    <x v="8"/>
    <x v="9"/>
  </r>
  <r>
    <x v="510"/>
    <s v="  Rick"/>
    <n v="24.42"/>
    <n v="5.81"/>
    <s v="No"/>
    <x v="0"/>
    <x v="0"/>
    <x v="3"/>
    <x v="0"/>
    <x v="2"/>
    <x v="1"/>
    <s v="20 Sep 1990"/>
    <x v="504"/>
    <x v="0"/>
    <s v="tier - 2"/>
    <x v="0"/>
    <x v="16"/>
  </r>
  <r>
    <x v="511"/>
    <s v="  Matthew"/>
    <n v="29.81"/>
    <n v="5.58"/>
    <s v="No"/>
    <x v="0"/>
    <x v="0"/>
    <x v="0"/>
    <x v="0"/>
    <x v="1"/>
    <x v="2"/>
    <s v="25 Dec 1996"/>
    <x v="505"/>
    <x v="0"/>
    <s v="tier - 2"/>
    <x v="8"/>
    <x v="8"/>
  </r>
  <r>
    <x v="512"/>
    <s v="  Brady"/>
    <n v="51.18"/>
    <n v="4.4000000000000004"/>
    <s v="Yes"/>
    <x v="0"/>
    <x v="0"/>
    <x v="1"/>
    <x v="1"/>
    <x v="0"/>
    <x v="2"/>
    <s v="18 Sep 1989"/>
    <x v="506"/>
    <x v="0"/>
    <s v="tier - 2"/>
    <x v="1"/>
    <x v="13"/>
  </r>
  <r>
    <x v="513"/>
    <s v="  Kameko"/>
    <n v="51.37"/>
    <n v="8.18"/>
    <s v="Yes"/>
    <x v="0"/>
    <x v="0"/>
    <x v="0"/>
    <x v="1"/>
    <x v="0"/>
    <x v="0"/>
    <s v="2 Jul 2000"/>
    <x v="507"/>
    <x v="0"/>
    <s v="tier - 3"/>
    <x v="2"/>
    <x v="10"/>
  </r>
  <r>
    <x v="514"/>
    <s v="  Jeremy A"/>
    <n v="36.19"/>
    <n v="5.52"/>
    <s v="Yes"/>
    <x v="0"/>
    <x v="0"/>
    <x v="0"/>
    <x v="1"/>
    <x v="0"/>
    <x v="2"/>
    <s v="29 Jun 1998"/>
    <x v="508"/>
    <x v="0"/>
    <s v="tier - 1"/>
    <x v="1"/>
    <x v="2"/>
  </r>
  <r>
    <x v="515"/>
    <s v="  Daniel"/>
    <n v="25.9"/>
    <n v="4.84"/>
    <s v="No"/>
    <x v="0"/>
    <x v="0"/>
    <x v="0"/>
    <x v="0"/>
    <x v="1"/>
    <x v="2"/>
    <s v="22 Jun 1985"/>
    <x v="509"/>
    <x v="3"/>
    <s v="tier - 1"/>
    <x v="2"/>
    <x v="20"/>
  </r>
  <r>
    <x v="516"/>
    <s v="  Amanda"/>
    <n v="35.72"/>
    <n v="4.08"/>
    <s v="No"/>
    <x v="0"/>
    <x v="1"/>
    <x v="3"/>
    <x v="1"/>
    <x v="0"/>
    <x v="2"/>
    <s v="25 Oct 1996"/>
    <x v="510"/>
    <x v="0"/>
    <s v="tier - 1"/>
    <x v="12"/>
    <x v="8"/>
  </r>
  <r>
    <x v="517"/>
    <s v="  Karen"/>
    <n v="27.94"/>
    <n v="4.4800000000000004"/>
    <s v="No"/>
    <x v="0"/>
    <x v="1"/>
    <x v="3"/>
    <x v="0"/>
    <x v="1"/>
    <x v="2"/>
    <s v="5 Aug 1990"/>
    <x v="511"/>
    <x v="1"/>
    <s v="tier - 3"/>
    <x v="5"/>
    <x v="16"/>
  </r>
  <r>
    <x v="518"/>
    <s v="  Gregory"/>
    <n v="27.1"/>
    <n v="5.73"/>
    <s v="No"/>
    <x v="0"/>
    <x v="0"/>
    <x v="0"/>
    <x v="0"/>
    <x v="1"/>
    <x v="1"/>
    <s v="26 Sep 1990"/>
    <x v="512"/>
    <x v="0"/>
    <s v="tier - 2"/>
    <x v="2"/>
    <x v="16"/>
  </r>
  <r>
    <x v="519"/>
    <s v="  Sabine"/>
    <n v="18.3"/>
    <n v="5.46"/>
    <s v="Yes"/>
    <x v="0"/>
    <x v="1"/>
    <x v="3"/>
    <x v="0"/>
    <x v="3"/>
    <x v="2"/>
    <s v="13 Jul 1990"/>
    <x v="513"/>
    <x v="0"/>
    <s v="tier - 1"/>
    <x v="0"/>
    <x v="16"/>
  </r>
  <r>
    <x v="520"/>
    <s v="  Joseph"/>
    <n v="25.3"/>
    <n v="5.0199999999999996"/>
    <s v="Yes"/>
    <x v="0"/>
    <x v="0"/>
    <x v="3"/>
    <x v="0"/>
    <x v="1"/>
    <x v="2"/>
    <s v="18 Oct 1979"/>
    <x v="514"/>
    <x v="0"/>
    <s v="tier - 1"/>
    <x v="0"/>
    <x v="25"/>
  </r>
  <r>
    <x v="521"/>
    <s v="  Adam"/>
    <n v="38.83"/>
    <n v="6.36"/>
    <s v="No"/>
    <x v="0"/>
    <x v="0"/>
    <x v="3"/>
    <x v="1"/>
    <x v="0"/>
    <x v="1"/>
    <s v="4 Oct 2003"/>
    <x v="515"/>
    <x v="0"/>
    <s v="tier - 1"/>
    <x v="11"/>
    <x v="12"/>
  </r>
  <r>
    <x v="522"/>
    <s v="  Karolyn A"/>
    <n v="27.6"/>
    <n v="5.36"/>
    <s v="No"/>
    <x v="0"/>
    <x v="0"/>
    <x v="3"/>
    <x v="1"/>
    <x v="1"/>
    <x v="2"/>
    <s v="4 Sep 1990"/>
    <x v="516"/>
    <x v="1"/>
    <s v="tier - 3"/>
    <x v="0"/>
    <x v="16"/>
  </r>
  <r>
    <x v="523"/>
    <s v="  Anita L"/>
    <n v="46.4"/>
    <n v="8.3699999999999992"/>
    <s v="Yes"/>
    <x v="0"/>
    <x v="1"/>
    <x v="3"/>
    <x v="1"/>
    <x v="0"/>
    <x v="0"/>
    <s v="22 Jun 2003"/>
    <x v="517"/>
    <x v="0"/>
    <s v="tier - 3"/>
    <x v="2"/>
    <x v="12"/>
  </r>
  <r>
    <x v="524"/>
    <s v="  Laura E"/>
    <n v="51.92"/>
    <n v="5.18"/>
    <s v="Yes"/>
    <x v="0"/>
    <x v="1"/>
    <x v="3"/>
    <x v="1"/>
    <x v="0"/>
    <x v="2"/>
    <s v="4 Dec 1977"/>
    <x v="518"/>
    <x v="0"/>
    <s v="tier - 3"/>
    <x v="0"/>
    <x v="26"/>
  </r>
  <r>
    <x v="525"/>
    <s v="  Sarah"/>
    <n v="32.395000000000003"/>
    <n v="5.68"/>
    <s v="Yes"/>
    <x v="0"/>
    <x v="0"/>
    <x v="3"/>
    <x v="1"/>
    <x v="0"/>
    <x v="2"/>
    <s v="12 Aug 1981"/>
    <x v="519"/>
    <x v="0"/>
    <s v="tier - 3"/>
    <x v="2"/>
    <x v="19"/>
  </r>
  <r>
    <x v="526"/>
    <s v="  Ashley E"/>
    <n v="46.19"/>
    <n v="7.31"/>
    <s v="Yes"/>
    <x v="0"/>
    <x v="1"/>
    <x v="3"/>
    <x v="1"/>
    <x v="0"/>
    <x v="0"/>
    <s v="9 Oct 1992"/>
    <x v="520"/>
    <x v="0"/>
    <s v="tier - 3"/>
    <x v="8"/>
    <x v="0"/>
  </r>
  <r>
    <x v="527"/>
    <s v="  Lindsey"/>
    <n v="27.93"/>
    <n v="4.67"/>
    <s v="No"/>
    <x v="0"/>
    <x v="1"/>
    <x v="3"/>
    <x v="1"/>
    <x v="1"/>
    <x v="2"/>
    <s v="28 Sep 1992"/>
    <x v="521"/>
    <x v="0"/>
    <s v="tier - 2"/>
    <x v="8"/>
    <x v="0"/>
  </r>
  <r>
    <x v="528"/>
    <s v="  Alan"/>
    <n v="45.62"/>
    <n v="6.87"/>
    <s v="No"/>
    <x v="0"/>
    <x v="0"/>
    <x v="0"/>
    <x v="1"/>
    <x v="0"/>
    <x v="0"/>
    <s v="12 Aug 1994"/>
    <x v="522"/>
    <x v="0"/>
    <s v="tier - 1"/>
    <x v="1"/>
    <x v="11"/>
  </r>
  <r>
    <x v="529"/>
    <s v="  Dan R"/>
    <n v="35.31"/>
    <n v="5.87"/>
    <s v="No"/>
    <x v="0"/>
    <x v="1"/>
    <x v="3"/>
    <x v="1"/>
    <x v="0"/>
    <x v="1"/>
    <s v="2 Jul 1980"/>
    <x v="523"/>
    <x v="0"/>
    <s v="tier - 3"/>
    <x v="1"/>
    <x v="24"/>
  </r>
  <r>
    <x v="530"/>
    <s v="  Katie"/>
    <n v="30.4"/>
    <n v="4.07"/>
    <s v="Yes"/>
    <x v="0"/>
    <x v="0"/>
    <x v="3"/>
    <x v="1"/>
    <x v="0"/>
    <x v="2"/>
    <s v="5 Sep 1986"/>
    <x v="524"/>
    <x v="0"/>
    <s v="tier - 1"/>
    <x v="0"/>
    <x v="18"/>
  </r>
  <r>
    <x v="531"/>
    <s v="  Eric"/>
    <n v="20.13"/>
    <n v="6.47"/>
    <s v="No"/>
    <x v="0"/>
    <x v="1"/>
    <x v="3"/>
    <x v="0"/>
    <x v="2"/>
    <x v="0"/>
    <s v="12 Oct 1991"/>
    <x v="525"/>
    <x v="0"/>
    <s v="tier - 3"/>
    <x v="1"/>
    <x v="14"/>
  </r>
  <r>
    <x v="532"/>
    <s v="  Cathryn"/>
    <n v="23.655000000000001"/>
    <n v="5.14"/>
    <s v="No"/>
    <x v="0"/>
    <x v="0"/>
    <x v="3"/>
    <x v="0"/>
    <x v="2"/>
    <x v="2"/>
    <s v="24 Nov 2004"/>
    <x v="526"/>
    <x v="0"/>
    <s v="tier - 3"/>
    <x v="11"/>
    <x v="9"/>
  </r>
  <r>
    <x v="533"/>
    <s v="  Brendan"/>
    <n v="49.05"/>
    <n v="9.77"/>
    <s v="Yes"/>
    <x v="0"/>
    <x v="0"/>
    <x v="0"/>
    <x v="1"/>
    <x v="0"/>
    <x v="0"/>
    <s v="5 Jun 1987"/>
    <x v="527"/>
    <x v="0"/>
    <s v="tier - 2"/>
    <x v="2"/>
    <x v="17"/>
  </r>
  <r>
    <x v="534"/>
    <s v="  Shauna"/>
    <n v="51.94"/>
    <n v="8.8000000000000007"/>
    <s v="Yes"/>
    <x v="0"/>
    <x v="0"/>
    <x v="1"/>
    <x v="1"/>
    <x v="0"/>
    <x v="0"/>
    <s v="2 Sep 1987"/>
    <x v="528"/>
    <x v="0"/>
    <s v="tier - 2"/>
    <x v="0"/>
    <x v="17"/>
  </r>
  <r>
    <x v="535"/>
    <s v="  Terence"/>
    <n v="29.83"/>
    <n v="5.84"/>
    <s v="No"/>
    <x v="0"/>
    <x v="0"/>
    <x v="3"/>
    <x v="0"/>
    <x v="1"/>
    <x v="1"/>
    <s v="22 Nov 1987"/>
    <x v="529"/>
    <x v="1"/>
    <s v="tier - 1"/>
    <x v="2"/>
    <x v="17"/>
  </r>
  <r>
    <x v="536"/>
    <s v="  Marisol"/>
    <n v="22.6"/>
    <n v="10.43"/>
    <s v="Yes"/>
    <x v="0"/>
    <x v="0"/>
    <x v="3"/>
    <x v="0"/>
    <x v="2"/>
    <x v="0"/>
    <s v="16 Aug 1992"/>
    <x v="530"/>
    <x v="0"/>
    <s v="tier - 3"/>
    <x v="0"/>
    <x v="0"/>
  </r>
  <r>
    <x v="537"/>
    <s v="  Lindsay"/>
    <n v="46.69"/>
    <n v="4.25"/>
    <s v="Yes"/>
    <x v="0"/>
    <x v="0"/>
    <x v="3"/>
    <x v="1"/>
    <x v="0"/>
    <x v="2"/>
    <s v="27 Sep 1987"/>
    <x v="531"/>
    <x v="1"/>
    <s v="tier - 3"/>
    <x v="2"/>
    <x v="17"/>
  </r>
  <r>
    <x v="538"/>
    <s v="  Katie"/>
    <n v="28.49"/>
    <n v="4.8899999999999997"/>
    <s v="No"/>
    <x v="0"/>
    <x v="0"/>
    <x v="0"/>
    <x v="0"/>
    <x v="1"/>
    <x v="2"/>
    <s v="1 Aug 1989"/>
    <x v="532"/>
    <x v="0"/>
    <s v="tier - 3"/>
    <x v="2"/>
    <x v="13"/>
  </r>
  <r>
    <x v="539"/>
    <s v="  Daniel"/>
    <n v="28.5"/>
    <n v="5.55"/>
    <s v="Yes"/>
    <x v="0"/>
    <x v="0"/>
    <x v="3"/>
    <x v="0"/>
    <x v="1"/>
    <x v="2"/>
    <s v="9 Dec 1989"/>
    <x v="533"/>
    <x v="0"/>
    <s v="tier - 3"/>
    <x v="0"/>
    <x v="13"/>
  </r>
  <r>
    <x v="540"/>
    <s v="  Brett W"/>
    <n v="24.4"/>
    <n v="4.5199999999999996"/>
    <s v="No"/>
    <x v="0"/>
    <x v="0"/>
    <x v="3"/>
    <x v="0"/>
    <x v="2"/>
    <x v="2"/>
    <s v="22 Jun 1987"/>
    <x v="534"/>
    <x v="0"/>
    <s v="tier - 3"/>
    <x v="0"/>
    <x v="17"/>
  </r>
  <r>
    <x v="541"/>
    <s v="  Dylan J"/>
    <n v="29.15"/>
    <n v="4.45"/>
    <s v="Yes"/>
    <x v="0"/>
    <x v="0"/>
    <x v="3"/>
    <x v="0"/>
    <x v="1"/>
    <x v="2"/>
    <s v="16 Dec 1989"/>
    <x v="535"/>
    <x v="0"/>
    <s v="tier - 1"/>
    <x v="0"/>
    <x v="13"/>
  </r>
  <r>
    <x v="542"/>
    <s v="  Elizabeth"/>
    <n v="27.28"/>
    <n v="4.72"/>
    <s v="No"/>
    <x v="1"/>
    <x v="0"/>
    <x v="3"/>
    <x v="0"/>
    <x v="1"/>
    <x v="2"/>
    <s v="3 Oct 1978"/>
    <x v="536"/>
    <x v="0"/>
    <s v="tier - 3"/>
    <x v="0"/>
    <x v="27"/>
  </r>
  <r>
    <x v="543"/>
    <s v="  Brooke M"/>
    <n v="32.229999999999997"/>
    <n v="4.6500000000000004"/>
    <s v="Yes"/>
    <x v="0"/>
    <x v="1"/>
    <x v="3"/>
    <x v="1"/>
    <x v="0"/>
    <x v="2"/>
    <s v="3 Jul 1981"/>
    <x v="537"/>
    <x v="0"/>
    <s v="tier - 1"/>
    <x v="0"/>
    <x v="19"/>
  </r>
  <r>
    <x v="544"/>
    <s v="  Teiko"/>
    <n v="44.2"/>
    <n v="11.34"/>
    <s v="Yes"/>
    <x v="0"/>
    <x v="1"/>
    <x v="3"/>
    <x v="1"/>
    <x v="0"/>
    <x v="0"/>
    <s v="1 Dec 1995"/>
    <x v="538"/>
    <x v="3"/>
    <s v="tier - 2"/>
    <x v="15"/>
    <x v="4"/>
  </r>
  <r>
    <x v="545"/>
    <s v="  Zachary"/>
    <n v="29.734999999999999"/>
    <n v="4.53"/>
    <s v="No"/>
    <x v="0"/>
    <x v="1"/>
    <x v="3"/>
    <x v="1"/>
    <x v="1"/>
    <x v="2"/>
    <s v="27 Jun 2002"/>
    <x v="539"/>
    <x v="0"/>
    <s v="tier - 1"/>
    <x v="2"/>
    <x v="5"/>
  </r>
  <r>
    <x v="546"/>
    <s v="  Johannah"/>
    <n v="28.31"/>
    <n v="6.35"/>
    <s v="No"/>
    <x v="0"/>
    <x v="0"/>
    <x v="0"/>
    <x v="0"/>
    <x v="1"/>
    <x v="1"/>
    <s v="11 Dec 2000"/>
    <x v="540"/>
    <x v="0"/>
    <s v="tier - 2"/>
    <x v="11"/>
    <x v="10"/>
  </r>
  <r>
    <x v="547"/>
    <s v="  Ryan A"/>
    <n v="46.62"/>
    <n v="8.51"/>
    <s v="No"/>
    <x v="0"/>
    <x v="0"/>
    <x v="0"/>
    <x v="1"/>
    <x v="0"/>
    <x v="0"/>
    <s v="10 Sep 1992"/>
    <x v="541"/>
    <x v="1"/>
    <s v="tier - 2"/>
    <x v="0"/>
    <x v="0"/>
  </r>
  <r>
    <x v="548"/>
    <s v="  Andres Sr"/>
    <n v="51.75"/>
    <n v="8.59"/>
    <s v="Yes"/>
    <x v="0"/>
    <x v="0"/>
    <x v="3"/>
    <x v="1"/>
    <x v="0"/>
    <x v="0"/>
    <s v="15 Oct 1984"/>
    <x v="542"/>
    <x v="0"/>
    <s v="tier - 1"/>
    <x v="1"/>
    <x v="21"/>
  </r>
  <r>
    <x v="549"/>
    <s v="  Bryan"/>
    <n v="25.7"/>
    <n v="4.13"/>
    <s v="Yes"/>
    <x v="0"/>
    <x v="0"/>
    <x v="0"/>
    <x v="0"/>
    <x v="1"/>
    <x v="2"/>
    <s v="29 Sep 1995"/>
    <x v="543"/>
    <x v="0"/>
    <s v="tier - 1"/>
    <x v="11"/>
    <x v="4"/>
  </r>
  <r>
    <x v="550"/>
    <s v="  Lizette"/>
    <n v="31.79"/>
    <n v="4.55"/>
    <s v="No"/>
    <x v="0"/>
    <x v="0"/>
    <x v="0"/>
    <x v="1"/>
    <x v="0"/>
    <x v="2"/>
    <s v="13 Dec 1979"/>
    <x v="544"/>
    <x v="0"/>
    <s v="tier - 3"/>
    <x v="0"/>
    <x v="25"/>
  </r>
  <r>
    <x v="551"/>
    <s v="  Don"/>
    <n v="24.795000000000002"/>
    <n v="4.5199999999999996"/>
    <s v="No"/>
    <x v="0"/>
    <x v="0"/>
    <x v="0"/>
    <x v="0"/>
    <x v="2"/>
    <x v="2"/>
    <s v="11 Sep 1974"/>
    <x v="545"/>
    <x v="0"/>
    <s v="tier - 2"/>
    <x v="0"/>
    <x v="28"/>
  </r>
  <r>
    <x v="552"/>
    <s v="  Jeb"/>
    <n v="53.98"/>
    <n v="5.07"/>
    <s v="No"/>
    <x v="0"/>
    <x v="1"/>
    <x v="3"/>
    <x v="1"/>
    <x v="0"/>
    <x v="2"/>
    <s v="7 Jun 2001"/>
    <x v="546"/>
    <x v="0"/>
    <s v="tier - 3"/>
    <x v="11"/>
    <x v="3"/>
  </r>
  <r>
    <x v="553"/>
    <s v="  Amy R"/>
    <n v="41.325000000000003"/>
    <n v="4.04"/>
    <s v="Yes"/>
    <x v="0"/>
    <x v="1"/>
    <x v="3"/>
    <x v="1"/>
    <x v="0"/>
    <x v="2"/>
    <s v="27 Dec 1995"/>
    <x v="547"/>
    <x v="0"/>
    <s v="tier - 3"/>
    <x v="12"/>
    <x v="4"/>
  </r>
  <r>
    <x v="554"/>
    <s v="  Brian"/>
    <n v="51.65"/>
    <n v="5.3"/>
    <s v="Yes"/>
    <x v="0"/>
    <x v="0"/>
    <x v="0"/>
    <x v="1"/>
    <x v="0"/>
    <x v="2"/>
    <s v="1 Sep 1989"/>
    <x v="548"/>
    <x v="0"/>
    <s v="tier - 3"/>
    <x v="2"/>
    <x v="13"/>
  </r>
  <r>
    <x v="555"/>
    <s v="  Mike G"/>
    <n v="44.52"/>
    <n v="8.64"/>
    <s v="Yes"/>
    <x v="0"/>
    <x v="1"/>
    <x v="3"/>
    <x v="1"/>
    <x v="0"/>
    <x v="0"/>
    <s v="29 Sep 1997"/>
    <x v="549"/>
    <x v="0"/>
    <s v="tier - 3"/>
    <x v="1"/>
    <x v="6"/>
  </r>
  <r>
    <x v="556"/>
    <s v="  Simonezitrone Sr"/>
    <n v="53.29"/>
    <n v="4.03"/>
    <s v="No"/>
    <x v="0"/>
    <x v="1"/>
    <x v="3"/>
    <x v="1"/>
    <x v="0"/>
    <x v="2"/>
    <s v="23 Dec 1986"/>
    <x v="550"/>
    <x v="0"/>
    <s v="tier - 1"/>
    <x v="2"/>
    <x v="18"/>
  </r>
  <r>
    <x v="557"/>
    <s v="  Nicholas"/>
    <n v="46.63"/>
    <n v="4.26"/>
    <s v="Yes"/>
    <x v="0"/>
    <x v="0"/>
    <x v="1"/>
    <x v="1"/>
    <x v="0"/>
    <x v="2"/>
    <s v="27 Oct 1986"/>
    <x v="551"/>
    <x v="0"/>
    <s v="tier - 1"/>
    <x v="0"/>
    <x v="18"/>
  </r>
  <r>
    <x v="558"/>
    <s v="  Angela M"/>
    <n v="28.88"/>
    <n v="5.35"/>
    <s v="No"/>
    <x v="0"/>
    <x v="1"/>
    <x v="3"/>
    <x v="0"/>
    <x v="1"/>
    <x v="2"/>
    <s v="10 Jul 1989"/>
    <x v="552"/>
    <x v="1"/>
    <s v="tier - 2"/>
    <x v="0"/>
    <x v="13"/>
  </r>
  <r>
    <x v="559"/>
    <s v="  Oz"/>
    <n v="23.98"/>
    <n v="4.9000000000000004"/>
    <s v="No"/>
    <x v="0"/>
    <x v="0"/>
    <x v="0"/>
    <x v="2"/>
    <x v="2"/>
    <x v="2"/>
    <s v="28 Nov 1990"/>
    <x v="553"/>
    <x v="0"/>
    <s v="tier - 3"/>
    <x v="0"/>
    <x v="16"/>
  </r>
  <r>
    <x v="560"/>
    <s v="  Erin M"/>
    <n v="23.65"/>
    <n v="4.5"/>
    <s v="No"/>
    <x v="0"/>
    <x v="0"/>
    <x v="0"/>
    <x v="1"/>
    <x v="2"/>
    <x v="2"/>
    <s v="23 Sep 1988"/>
    <x v="554"/>
    <x v="1"/>
    <s v="tier - 3"/>
    <x v="1"/>
    <x v="15"/>
  </r>
  <r>
    <x v="561"/>
    <s v="  Bobby E"/>
    <n v="49.09"/>
    <n v="8.3800000000000008"/>
    <s v="Yes"/>
    <x v="0"/>
    <x v="0"/>
    <x v="1"/>
    <x v="1"/>
    <x v="0"/>
    <x v="0"/>
    <s v="10 Jul 1993"/>
    <x v="555"/>
    <x v="0"/>
    <s v="tier - 1"/>
    <x v="1"/>
    <x v="1"/>
  </r>
  <r>
    <x v="562"/>
    <s v="  Daniel P"/>
    <n v="28.024999999999999"/>
    <n v="7.03"/>
    <s v="No"/>
    <x v="0"/>
    <x v="0"/>
    <x v="0"/>
    <x v="0"/>
    <x v="1"/>
    <x v="0"/>
    <s v="18 Oct 1981"/>
    <x v="556"/>
    <x v="0"/>
    <s v="tier - 3"/>
    <x v="0"/>
    <x v="19"/>
  </r>
  <r>
    <x v="563"/>
    <s v="  Marie E"/>
    <n v="43.32"/>
    <n v="8.75"/>
    <s v="Yes"/>
    <x v="0"/>
    <x v="1"/>
    <x v="3"/>
    <x v="1"/>
    <x v="0"/>
    <x v="0"/>
    <s v="21 Aug 2002"/>
    <x v="557"/>
    <x v="0"/>
    <s v="tier - 1"/>
    <x v="12"/>
    <x v="5"/>
  </r>
  <r>
    <x v="564"/>
    <s v="  Katie"/>
    <n v="45.92"/>
    <n v="9.51"/>
    <s v="No"/>
    <x v="0"/>
    <x v="0"/>
    <x v="0"/>
    <x v="1"/>
    <x v="0"/>
    <x v="0"/>
    <s v="10 Aug 1993"/>
    <x v="558"/>
    <x v="0"/>
    <s v="tier - 2"/>
    <x v="1"/>
    <x v="1"/>
  </r>
  <r>
    <x v="565"/>
    <s v="  Eric D"/>
    <n v="44.03"/>
    <n v="9.36"/>
    <s v="No"/>
    <x v="0"/>
    <x v="0"/>
    <x v="0"/>
    <x v="1"/>
    <x v="0"/>
    <x v="0"/>
    <s v="23 Aug 1991"/>
    <x v="559"/>
    <x v="0"/>
    <s v="tier - 3"/>
    <x v="2"/>
    <x v="14"/>
  </r>
  <r>
    <x v="566"/>
    <s v="  Tara"/>
    <n v="24.6"/>
    <n v="4.8099999999999996"/>
    <s v="No"/>
    <x v="0"/>
    <x v="0"/>
    <x v="0"/>
    <x v="0"/>
    <x v="2"/>
    <x v="2"/>
    <s v="27 Nov 1991"/>
    <x v="560"/>
    <x v="0"/>
    <s v="tier - 3"/>
    <x v="2"/>
    <x v="14"/>
  </r>
  <r>
    <x v="567"/>
    <s v="  Haley L"/>
    <n v="49.15"/>
    <n v="8.08"/>
    <s v="No"/>
    <x v="0"/>
    <x v="0"/>
    <x v="0"/>
    <x v="1"/>
    <x v="0"/>
    <x v="0"/>
    <s v="26 Jun 1974"/>
    <x v="561"/>
    <x v="0"/>
    <s v="tier - 2"/>
    <x v="0"/>
    <x v="28"/>
  </r>
  <r>
    <x v="568"/>
    <s v="  Kayla B"/>
    <n v="28.31"/>
    <n v="6.29"/>
    <s v="No"/>
    <x v="0"/>
    <x v="1"/>
    <x v="3"/>
    <x v="0"/>
    <x v="1"/>
    <x v="1"/>
    <s v="30 Aug 1991"/>
    <x v="562"/>
    <x v="0"/>
    <s v="tier - 1"/>
    <x v="0"/>
    <x v="14"/>
  </r>
  <r>
    <x v="569"/>
    <s v="  Mark D"/>
    <n v="22.99"/>
    <n v="6.29"/>
    <s v="No"/>
    <x v="0"/>
    <x v="0"/>
    <x v="3"/>
    <x v="0"/>
    <x v="2"/>
    <x v="1"/>
    <s v="7 Nov 1973"/>
    <x v="563"/>
    <x v="0"/>
    <s v="tier - 3"/>
    <x v="0"/>
    <x v="29"/>
  </r>
  <r>
    <x v="570"/>
    <s v="  Patrick J"/>
    <n v="29.07"/>
    <n v="5.12"/>
    <s v="No"/>
    <x v="0"/>
    <x v="1"/>
    <x v="3"/>
    <x v="0"/>
    <x v="1"/>
    <x v="2"/>
    <s v="24 Jun 1988"/>
    <x v="564"/>
    <x v="0"/>
    <s v="tier - 3"/>
    <x v="8"/>
    <x v="15"/>
  </r>
  <r>
    <x v="571"/>
    <s v="  Alejandro"/>
    <n v="42.02"/>
    <n v="9.9499999999999993"/>
    <s v="Yes"/>
    <x v="0"/>
    <x v="1"/>
    <x v="3"/>
    <x v="1"/>
    <x v="0"/>
    <x v="0"/>
    <s v="5 Oct 2001"/>
    <x v="565"/>
    <x v="0"/>
    <s v="tier - 2"/>
    <x v="2"/>
    <x v="3"/>
  </r>
  <r>
    <x v="572"/>
    <s v="  Beth A"/>
    <n v="49.07"/>
    <n v="9.08"/>
    <s v="Yes"/>
    <x v="0"/>
    <x v="0"/>
    <x v="3"/>
    <x v="1"/>
    <x v="0"/>
    <x v="0"/>
    <s v="4 Sep 1988"/>
    <x v="566"/>
    <x v="0"/>
    <s v="tier - 2"/>
    <x v="0"/>
    <x v="15"/>
  </r>
  <r>
    <x v="573"/>
    <s v="  Jason R"/>
    <n v="19.8"/>
    <n v="4.82"/>
    <s v="No"/>
    <x v="0"/>
    <x v="0"/>
    <x v="0"/>
    <x v="0"/>
    <x v="2"/>
    <x v="2"/>
    <s v="9 Jun 1977"/>
    <x v="567"/>
    <x v="0"/>
    <s v="tier - 3"/>
    <x v="0"/>
    <x v="26"/>
  </r>
  <r>
    <x v="574"/>
    <s v="  Yoshinori"/>
    <n v="27.36"/>
    <n v="4.6500000000000004"/>
    <s v="No"/>
    <x v="1"/>
    <x v="0"/>
    <x v="3"/>
    <x v="0"/>
    <x v="1"/>
    <x v="2"/>
    <s v="8 Jul 1988"/>
    <x v="568"/>
    <x v="0"/>
    <s v="tier - 3"/>
    <x v="2"/>
    <x v="15"/>
  </r>
  <r>
    <x v="575"/>
    <s v="  Adrienne G"/>
    <n v="42.95"/>
    <n v="5.16"/>
    <s v="Yes"/>
    <x v="0"/>
    <x v="0"/>
    <x v="3"/>
    <x v="1"/>
    <x v="0"/>
    <x v="2"/>
    <s v="9 Nov 1988"/>
    <x v="569"/>
    <x v="0"/>
    <s v="tier - 3"/>
    <x v="2"/>
    <x v="15"/>
  </r>
  <r>
    <x v="576"/>
    <s v="  Meredith"/>
    <n v="42.66"/>
    <n v="10.44"/>
    <s v="No"/>
    <x v="0"/>
    <x v="0"/>
    <x v="0"/>
    <x v="1"/>
    <x v="0"/>
    <x v="0"/>
    <s v="28 Dec 1985"/>
    <x v="570"/>
    <x v="3"/>
    <s v="tier - 2"/>
    <x v="1"/>
    <x v="20"/>
  </r>
  <r>
    <x v="577"/>
    <s v="  Junyong"/>
    <n v="33.630000000000003"/>
    <n v="5.69"/>
    <s v="No"/>
    <x v="0"/>
    <x v="0"/>
    <x v="3"/>
    <x v="1"/>
    <x v="0"/>
    <x v="2"/>
    <s v="10 Sep 1991"/>
    <x v="571"/>
    <x v="1"/>
    <s v="tier - 1"/>
    <x v="5"/>
    <x v="14"/>
  </r>
  <r>
    <x v="578"/>
    <s v="  Kristen A"/>
    <n v="26.84"/>
    <n v="6.5"/>
    <s v="No"/>
    <x v="0"/>
    <x v="0"/>
    <x v="0"/>
    <x v="0"/>
    <x v="1"/>
    <x v="0"/>
    <s v="29 Jun 1986"/>
    <x v="572"/>
    <x v="0"/>
    <s v="tier - 2"/>
    <x v="0"/>
    <x v="18"/>
  </r>
  <r>
    <x v="579"/>
    <s v="  Maria I"/>
    <n v="28.3"/>
    <n v="5.73"/>
    <s v="No"/>
    <x v="0"/>
    <x v="1"/>
    <x v="3"/>
    <x v="0"/>
    <x v="1"/>
    <x v="1"/>
    <s v="4 Dec 1997"/>
    <x v="573"/>
    <x v="0"/>
    <s v="tier - 2"/>
    <x v="7"/>
    <x v="6"/>
  </r>
  <r>
    <x v="580"/>
    <s v="  Jonathan"/>
    <n v="27.06"/>
    <n v="5.74"/>
    <s v="Yes"/>
    <x v="0"/>
    <x v="0"/>
    <x v="0"/>
    <x v="0"/>
    <x v="1"/>
    <x v="1"/>
    <s v="16 Oct 2001"/>
    <x v="574"/>
    <x v="0"/>
    <s v="tier - 3"/>
    <x v="2"/>
    <x v="3"/>
  </r>
  <r>
    <x v="581"/>
    <s v="  Phil"/>
    <n v="47.13"/>
    <n v="8.6999999999999993"/>
    <s v="No"/>
    <x v="0"/>
    <x v="0"/>
    <x v="0"/>
    <x v="1"/>
    <x v="0"/>
    <x v="0"/>
    <s v="29 Jul 1997"/>
    <x v="575"/>
    <x v="0"/>
    <s v="tier - 2"/>
    <x v="1"/>
    <x v="6"/>
  </r>
  <r>
    <x v="582"/>
    <s v="  Benjamina C"/>
    <n v="51.72"/>
    <n v="5.09"/>
    <s v="No"/>
    <x v="0"/>
    <x v="0"/>
    <x v="0"/>
    <x v="1"/>
    <x v="0"/>
    <x v="2"/>
    <s v="7 Sep 1980"/>
    <x v="576"/>
    <x v="0"/>
    <s v="tier - 2"/>
    <x v="0"/>
    <x v="24"/>
  </r>
  <r>
    <x v="583"/>
    <s v="  Christopher"/>
    <n v="48.59"/>
    <n v="5.57"/>
    <s v="No"/>
    <x v="0"/>
    <x v="0"/>
    <x v="0"/>
    <x v="1"/>
    <x v="0"/>
    <x v="2"/>
    <s v="11 Jun 1993"/>
    <x v="577"/>
    <x v="0"/>
    <s v="tier - 1"/>
    <x v="11"/>
    <x v="1"/>
  </r>
  <r>
    <x v="584"/>
    <s v="  Alison B"/>
    <n v="45.18"/>
    <n v="10.87"/>
    <s v="No"/>
    <x v="0"/>
    <x v="0"/>
    <x v="0"/>
    <x v="1"/>
    <x v="0"/>
    <x v="0"/>
    <s v="22 Nov 1978"/>
    <x v="578"/>
    <x v="0"/>
    <s v="tier - 3"/>
    <x v="1"/>
    <x v="27"/>
  </r>
  <r>
    <x v="585"/>
    <s v="  Caroline"/>
    <n v="27.9"/>
    <n v="6.02"/>
    <s v="No"/>
    <x v="0"/>
    <x v="1"/>
    <x v="3"/>
    <x v="0"/>
    <x v="1"/>
    <x v="1"/>
    <s v="14 Jul 1997"/>
    <x v="579"/>
    <x v="1"/>
    <s v="tier - 2"/>
    <x v="2"/>
    <x v="6"/>
  </r>
  <r>
    <x v="586"/>
    <s v="  Alexis N"/>
    <n v="51.33"/>
    <n v="7"/>
    <s v="No"/>
    <x v="0"/>
    <x v="0"/>
    <x v="0"/>
    <x v="1"/>
    <x v="0"/>
    <x v="0"/>
    <s v="19 Jun 1999"/>
    <x v="580"/>
    <x v="0"/>
    <s v="tier - 2"/>
    <x v="14"/>
    <x v="7"/>
  </r>
  <r>
    <x v="587"/>
    <s v="  Shanda L"/>
    <n v="30.59"/>
    <n v="5.56"/>
    <s v="Yes"/>
    <x v="0"/>
    <x v="0"/>
    <x v="3"/>
    <x v="1"/>
    <x v="0"/>
    <x v="2"/>
    <s v="18 Nov 1987"/>
    <x v="581"/>
    <x v="0"/>
    <s v="tier - 2"/>
    <x v="1"/>
    <x v="17"/>
  </r>
  <r>
    <x v="588"/>
    <s v="  Lacey"/>
    <n v="39.229999999999997"/>
    <n v="8.4499999999999993"/>
    <s v="No"/>
    <x v="0"/>
    <x v="0"/>
    <x v="0"/>
    <x v="1"/>
    <x v="0"/>
    <x v="0"/>
    <s v="1 Nov 1988"/>
    <x v="582"/>
    <x v="0"/>
    <s v="tier - 3"/>
    <x v="0"/>
    <x v="15"/>
  </r>
  <r>
    <x v="589"/>
    <s v="  Laurette"/>
    <n v="19.094999999999999"/>
    <n v="6.19"/>
    <s v="No"/>
    <x v="0"/>
    <x v="0"/>
    <x v="0"/>
    <x v="0"/>
    <x v="2"/>
    <x v="1"/>
    <s v="13 Sep 1987"/>
    <x v="583"/>
    <x v="3"/>
    <s v="tier - 2"/>
    <x v="1"/>
    <x v="17"/>
  </r>
  <r>
    <x v="590"/>
    <s v="  Jason"/>
    <n v="49.72"/>
    <n v="7.71"/>
    <s v="No"/>
    <x v="0"/>
    <x v="0"/>
    <x v="0"/>
    <x v="1"/>
    <x v="0"/>
    <x v="0"/>
    <s v="15 Sep 1988"/>
    <x v="584"/>
    <x v="0"/>
    <s v="tier - 1"/>
    <x v="0"/>
    <x v="15"/>
  </r>
  <r>
    <x v="591"/>
    <s v="  Mary"/>
    <n v="21.754999999999999"/>
    <n v="4.63"/>
    <s v="No"/>
    <x v="0"/>
    <x v="1"/>
    <x v="3"/>
    <x v="0"/>
    <x v="2"/>
    <x v="2"/>
    <s v="10 Dec 1993"/>
    <x v="585"/>
    <x v="0"/>
    <s v="tier - 2"/>
    <x v="0"/>
    <x v="1"/>
  </r>
  <r>
    <x v="592"/>
    <s v="  Kati A"/>
    <n v="48.39"/>
    <n v="4.6100000000000003"/>
    <s v="No"/>
    <x v="0"/>
    <x v="0"/>
    <x v="0"/>
    <x v="1"/>
    <x v="0"/>
    <x v="2"/>
    <s v="22 Aug 1984"/>
    <x v="586"/>
    <x v="0"/>
    <s v="tier - 1"/>
    <x v="0"/>
    <x v="21"/>
  </r>
  <r>
    <x v="593"/>
    <s v="  Kelly J"/>
    <n v="47.15"/>
    <n v="9.5299999999999994"/>
    <s v="Yes"/>
    <x v="0"/>
    <x v="0"/>
    <x v="3"/>
    <x v="1"/>
    <x v="0"/>
    <x v="0"/>
    <s v="22 Aug 1990"/>
    <x v="587"/>
    <x v="0"/>
    <s v="tier - 2"/>
    <x v="8"/>
    <x v="16"/>
  </r>
  <r>
    <x v="594"/>
    <s v="  Greer D"/>
    <n v="47.59"/>
    <n v="11.43"/>
    <s v="Yes"/>
    <x v="0"/>
    <x v="0"/>
    <x v="1"/>
    <x v="1"/>
    <x v="0"/>
    <x v="0"/>
    <s v="9 Oct 1990"/>
    <x v="588"/>
    <x v="0"/>
    <s v="tier - 2"/>
    <x v="2"/>
    <x v="16"/>
  </r>
  <r>
    <x v="595"/>
    <s v="  Brent"/>
    <n v="39.81"/>
    <n v="7.65"/>
    <s v="Yes"/>
    <x v="0"/>
    <x v="1"/>
    <x v="3"/>
    <x v="1"/>
    <x v="0"/>
    <x v="0"/>
    <s v="29 Aug 1991"/>
    <x v="589"/>
    <x v="0"/>
    <s v="tier - 2"/>
    <x v="1"/>
    <x v="14"/>
  </r>
  <r>
    <x v="596"/>
    <s v="  Eugene M"/>
    <n v="31.02"/>
    <n v="5.87"/>
    <s v="Yes"/>
    <x v="0"/>
    <x v="0"/>
    <x v="0"/>
    <x v="1"/>
    <x v="0"/>
    <x v="1"/>
    <s v="16 Oct 1984"/>
    <x v="590"/>
    <x v="0"/>
    <s v="tier - 1"/>
    <x v="0"/>
    <x v="21"/>
  </r>
  <r>
    <x v="597"/>
    <s v="  Erin D"/>
    <n v="24.75"/>
    <n v="4.3600000000000003"/>
    <s v="Yes"/>
    <x v="0"/>
    <x v="0"/>
    <x v="3"/>
    <x v="0"/>
    <x v="2"/>
    <x v="2"/>
    <s v="12 Sep 1979"/>
    <x v="591"/>
    <x v="0"/>
    <s v="tier - 2"/>
    <x v="0"/>
    <x v="25"/>
  </r>
  <r>
    <x v="598"/>
    <s v="  Kamilla"/>
    <n v="30.114999999999998"/>
    <n v="10.119999999999999"/>
    <s v="No"/>
    <x v="0"/>
    <x v="0"/>
    <x v="2"/>
    <x v="1"/>
    <x v="0"/>
    <x v="0"/>
    <s v="6 Jun 2004"/>
    <x v="592"/>
    <x v="0"/>
    <s v="tier - 2"/>
    <x v="16"/>
    <x v="9"/>
  </r>
  <r>
    <x v="599"/>
    <s v="  Wayne I"/>
    <n v="26.03"/>
    <n v="4.01"/>
    <s v="No"/>
    <x v="0"/>
    <x v="1"/>
    <x v="3"/>
    <x v="0"/>
    <x v="1"/>
    <x v="2"/>
    <s v="24 Oct 1983"/>
    <x v="593"/>
    <x v="0"/>
    <s v="tier - 2"/>
    <x v="1"/>
    <x v="22"/>
  </r>
  <r>
    <x v="600"/>
    <s v="  Tracy L"/>
    <n v="20.045000000000002"/>
    <n v="4.7699999999999996"/>
    <s v="Yes"/>
    <x v="0"/>
    <x v="0"/>
    <x v="3"/>
    <x v="0"/>
    <x v="2"/>
    <x v="2"/>
    <s v="17 Jun 1993"/>
    <x v="594"/>
    <x v="1"/>
    <s v="tier - 3"/>
    <x v="12"/>
    <x v="1"/>
  </r>
  <r>
    <x v="601"/>
    <s v="  Heather"/>
    <n v="40.24"/>
    <n v="6.83"/>
    <s v="No"/>
    <x v="0"/>
    <x v="0"/>
    <x v="0"/>
    <x v="1"/>
    <x v="0"/>
    <x v="0"/>
    <s v="1 Dec 1999"/>
    <x v="595"/>
    <x v="0"/>
    <s v="tier - 1"/>
    <x v="1"/>
    <x v="7"/>
  </r>
  <r>
    <x v="602"/>
    <s v="  Megan C"/>
    <n v="43.15"/>
    <n v="6.14"/>
    <s v="Yes"/>
    <x v="0"/>
    <x v="1"/>
    <x v="3"/>
    <x v="1"/>
    <x v="0"/>
    <x v="1"/>
    <s v="6 Jun 1995"/>
    <x v="596"/>
    <x v="0"/>
    <s v="tier - 2"/>
    <x v="7"/>
    <x v="4"/>
  </r>
  <r>
    <x v="603"/>
    <s v="  Jonathan"/>
    <n v="27.7"/>
    <n v="5.6"/>
    <s v="No"/>
    <x v="0"/>
    <x v="1"/>
    <x v="3"/>
    <x v="0"/>
    <x v="1"/>
    <x v="2"/>
    <s v="29 Jun 1987"/>
    <x v="597"/>
    <x v="0"/>
    <s v="tier - 1"/>
    <x v="8"/>
    <x v="17"/>
  </r>
  <r>
    <x v="604"/>
    <s v="  Greg D"/>
    <n v="45.68"/>
    <n v="4.8"/>
    <s v="No"/>
    <x v="0"/>
    <x v="0"/>
    <x v="1"/>
    <x v="1"/>
    <x v="0"/>
    <x v="2"/>
    <s v="26 Dec 1987"/>
    <x v="598"/>
    <x v="0"/>
    <s v="tier - 2"/>
    <x v="2"/>
    <x v="17"/>
  </r>
  <r>
    <x v="605"/>
    <s v="  Steven L"/>
    <n v="27.3"/>
    <n v="11.89"/>
    <s v="No"/>
    <x v="0"/>
    <x v="0"/>
    <x v="0"/>
    <x v="0"/>
    <x v="1"/>
    <x v="0"/>
    <s v="5 Jul 1987"/>
    <x v="599"/>
    <x v="0"/>
    <s v="tier - 2"/>
    <x v="0"/>
    <x v="17"/>
  </r>
  <r>
    <x v="606"/>
    <s v="  Gianfilippo"/>
    <n v="54.45"/>
    <n v="4.7300000000000004"/>
    <s v="Yes"/>
    <x v="0"/>
    <x v="0"/>
    <x v="3"/>
    <x v="1"/>
    <x v="0"/>
    <x v="2"/>
    <s v="9 Sep 1987"/>
    <x v="600"/>
    <x v="0"/>
    <s v="tier - 3"/>
    <x v="2"/>
    <x v="17"/>
  </r>
  <r>
    <x v="607"/>
    <s v="  Hector"/>
    <n v="54.43"/>
    <n v="4.6100000000000003"/>
    <s v="Yes"/>
    <x v="0"/>
    <x v="0"/>
    <x v="3"/>
    <x v="1"/>
    <x v="0"/>
    <x v="2"/>
    <s v="6 Jul 1990"/>
    <x v="601"/>
    <x v="1"/>
    <s v="tier - 3"/>
    <x v="2"/>
    <x v="16"/>
  </r>
  <r>
    <x v="608"/>
    <s v="  Mark W"/>
    <n v="48.01"/>
    <n v="7.3"/>
    <s v="No"/>
    <x v="0"/>
    <x v="0"/>
    <x v="0"/>
    <x v="1"/>
    <x v="0"/>
    <x v="0"/>
    <s v="25 Nov 1989"/>
    <x v="602"/>
    <x v="0"/>
    <s v="tier - 2"/>
    <x v="1"/>
    <x v="13"/>
  </r>
  <r>
    <x v="609"/>
    <s v="  Aubri"/>
    <n v="48.32"/>
    <n v="5.88"/>
    <s v="No"/>
    <x v="0"/>
    <x v="0"/>
    <x v="0"/>
    <x v="1"/>
    <x v="0"/>
    <x v="1"/>
    <s v="19 Jul 1989"/>
    <x v="603"/>
    <x v="0"/>
    <s v="tier - 2"/>
    <x v="1"/>
    <x v="13"/>
  </r>
  <r>
    <x v="610"/>
    <s v="  Justin"/>
    <n v="22.895"/>
    <n v="4.0599999999999996"/>
    <s v="No"/>
    <x v="0"/>
    <x v="1"/>
    <x v="3"/>
    <x v="0"/>
    <x v="2"/>
    <x v="2"/>
    <s v="25 Oct 1986"/>
    <x v="604"/>
    <x v="0"/>
    <s v="tier - 2"/>
    <x v="1"/>
    <x v="18"/>
  </r>
  <r>
    <x v="611"/>
    <s v="  Megan A"/>
    <n v="54.85"/>
    <n v="4.9000000000000004"/>
    <s v="No"/>
    <x v="0"/>
    <x v="0"/>
    <x v="3"/>
    <x v="1"/>
    <x v="0"/>
    <x v="2"/>
    <s v="20 Sep 1986"/>
    <x v="605"/>
    <x v="0"/>
    <s v="tier - 2"/>
    <x v="1"/>
    <x v="18"/>
  </r>
  <r>
    <x v="612"/>
    <s v="  Erika M"/>
    <n v="21.85"/>
    <n v="5.52"/>
    <s v="No"/>
    <x v="0"/>
    <x v="1"/>
    <x v="3"/>
    <x v="0"/>
    <x v="2"/>
    <x v="2"/>
    <s v="20 Oct 1986"/>
    <x v="606"/>
    <x v="0"/>
    <s v="tier - 3"/>
    <x v="1"/>
    <x v="18"/>
  </r>
  <r>
    <x v="613"/>
    <s v="  Daniel G"/>
    <n v="51.86"/>
    <n v="5.2"/>
    <s v="Yes"/>
    <x v="0"/>
    <x v="0"/>
    <x v="0"/>
    <x v="1"/>
    <x v="0"/>
    <x v="2"/>
    <s v="1 Sep 1987"/>
    <x v="607"/>
    <x v="0"/>
    <s v="tier - 2"/>
    <x v="0"/>
    <x v="17"/>
  </r>
  <r>
    <x v="614"/>
    <s v="  Devin C"/>
    <n v="39.049999999999997"/>
    <n v="7.59"/>
    <s v="No"/>
    <x v="0"/>
    <x v="0"/>
    <x v="2"/>
    <x v="1"/>
    <x v="0"/>
    <x v="0"/>
    <s v="12 Nov 1974"/>
    <x v="608"/>
    <x v="0"/>
    <s v="tier - 2"/>
    <x v="1"/>
    <x v="28"/>
  </r>
  <r>
    <x v="615"/>
    <s v="  Louise A"/>
    <n v="31.824999999999999"/>
    <n v="8.2799999999999994"/>
    <s v="No"/>
    <x v="0"/>
    <x v="0"/>
    <x v="2"/>
    <x v="1"/>
    <x v="0"/>
    <x v="0"/>
    <s v="22 Aug 2004"/>
    <x v="609"/>
    <x v="0"/>
    <s v="tier - 2"/>
    <x v="16"/>
    <x v="9"/>
  </r>
  <r>
    <x v="616"/>
    <s v="  Sarah"/>
    <n v="46.43"/>
    <n v="6.72"/>
    <s v="No"/>
    <x v="0"/>
    <x v="0"/>
    <x v="0"/>
    <x v="1"/>
    <x v="0"/>
    <x v="0"/>
    <s v="9 Sep 2000"/>
    <x v="610"/>
    <x v="0"/>
    <s v="tier - 3"/>
    <x v="1"/>
    <x v="10"/>
  </r>
  <r>
    <x v="617"/>
    <s v="  Amy"/>
    <n v="53.63"/>
    <n v="5.47"/>
    <s v="Yes"/>
    <x v="0"/>
    <x v="0"/>
    <x v="3"/>
    <x v="1"/>
    <x v="0"/>
    <x v="2"/>
    <s v="13 Nov 1994"/>
    <x v="611"/>
    <x v="0"/>
    <s v="tier - 2"/>
    <x v="1"/>
    <x v="11"/>
  </r>
  <r>
    <x v="618"/>
    <s v="  Brittany L"/>
    <n v="48.7"/>
    <n v="4.71"/>
    <s v="No"/>
    <x v="0"/>
    <x v="0"/>
    <x v="0"/>
    <x v="1"/>
    <x v="0"/>
    <x v="2"/>
    <s v="2 Sep 1974"/>
    <x v="612"/>
    <x v="0"/>
    <s v="tier - 1"/>
    <x v="1"/>
    <x v="28"/>
  </r>
  <r>
    <x v="619"/>
    <s v="  Jessica L"/>
    <n v="48.81"/>
    <n v="5.49"/>
    <s v="No"/>
    <x v="0"/>
    <x v="0"/>
    <x v="0"/>
    <x v="1"/>
    <x v="0"/>
    <x v="2"/>
    <s v="18 Jun 1992"/>
    <x v="613"/>
    <x v="0"/>
    <s v="tier - 1"/>
    <x v="2"/>
    <x v="0"/>
  </r>
  <r>
    <x v="620"/>
    <s v="  Kristina K"/>
    <n v="47.53"/>
    <n v="4.72"/>
    <s v="No"/>
    <x v="0"/>
    <x v="0"/>
    <x v="0"/>
    <x v="1"/>
    <x v="0"/>
    <x v="2"/>
    <s v="28 Aug 1991"/>
    <x v="614"/>
    <x v="0"/>
    <s v="tier - 1"/>
    <x v="1"/>
    <x v="14"/>
  </r>
  <r>
    <x v="621"/>
    <s v="  Brad"/>
    <n v="36.85"/>
    <n v="6.7"/>
    <s v="No"/>
    <x v="0"/>
    <x v="0"/>
    <x v="0"/>
    <x v="1"/>
    <x v="0"/>
    <x v="0"/>
    <s v="15 Dec 1972"/>
    <x v="615"/>
    <x v="0"/>
    <s v="tier - 3"/>
    <x v="0"/>
    <x v="30"/>
  </r>
  <r>
    <x v="622"/>
    <s v="  Margaret O"/>
    <n v="29.3"/>
    <n v="5.5"/>
    <s v="No"/>
    <x v="0"/>
    <x v="0"/>
    <x v="0"/>
    <x v="1"/>
    <x v="1"/>
    <x v="2"/>
    <s v="7 Nov 1989"/>
    <x v="616"/>
    <x v="0"/>
    <s v="tier - 3"/>
    <x v="8"/>
    <x v="13"/>
  </r>
  <r>
    <x v="623"/>
    <s v="  Craig R"/>
    <n v="19.3"/>
    <n v="4.46"/>
    <s v="No"/>
    <x v="0"/>
    <x v="0"/>
    <x v="3"/>
    <x v="0"/>
    <x v="2"/>
    <x v="2"/>
    <s v="7 Dec 1994"/>
    <x v="617"/>
    <x v="0"/>
    <s v="tier - 1"/>
    <x v="2"/>
    <x v="11"/>
  </r>
  <r>
    <x v="624"/>
    <s v="  Simo"/>
    <n v="24.13"/>
    <n v="5.29"/>
    <s v="Yes"/>
    <x v="0"/>
    <x v="1"/>
    <x v="3"/>
    <x v="0"/>
    <x v="2"/>
    <x v="2"/>
    <s v="1 Jun 1986"/>
    <x v="618"/>
    <x v="0"/>
    <s v="tier - 2"/>
    <x v="1"/>
    <x v="18"/>
  </r>
  <r>
    <x v="625"/>
    <s v="  Christopher J"/>
    <n v="46.7"/>
    <n v="10.99"/>
    <s v="No"/>
    <x v="0"/>
    <x v="0"/>
    <x v="0"/>
    <x v="1"/>
    <x v="0"/>
    <x v="0"/>
    <s v="18 Nov 1989"/>
    <x v="619"/>
    <x v="0"/>
    <s v="tier - 1"/>
    <x v="2"/>
    <x v="13"/>
  </r>
  <r>
    <x v="626"/>
    <s v="  Mario Sr"/>
    <n v="45.27"/>
    <n v="5.2"/>
    <s v="Yes"/>
    <x v="0"/>
    <x v="0"/>
    <x v="0"/>
    <x v="1"/>
    <x v="0"/>
    <x v="2"/>
    <s v="22 Jul 1986"/>
    <x v="620"/>
    <x v="0"/>
    <s v="tier - 3"/>
    <x v="1"/>
    <x v="18"/>
  </r>
  <r>
    <x v="627"/>
    <s v="  Meghann R"/>
    <n v="44.29"/>
    <n v="9.66"/>
    <s v="No"/>
    <x v="0"/>
    <x v="0"/>
    <x v="1"/>
    <x v="1"/>
    <x v="0"/>
    <x v="0"/>
    <s v="1 Jun 1984"/>
    <x v="621"/>
    <x v="0"/>
    <s v="tier - 3"/>
    <x v="2"/>
    <x v="21"/>
  </r>
  <r>
    <x v="628"/>
    <s v="  Scott M"/>
    <n v="54.59"/>
    <n v="4.22"/>
    <s v="Yes"/>
    <x v="0"/>
    <x v="0"/>
    <x v="3"/>
    <x v="1"/>
    <x v="0"/>
    <x v="2"/>
    <s v="8 Aug 1988"/>
    <x v="622"/>
    <x v="0"/>
    <s v="tier - 3"/>
    <x v="1"/>
    <x v="15"/>
  </r>
  <r>
    <x v="629"/>
    <s v="  Caitlin E"/>
    <n v="32.965000000000003"/>
    <n v="11.78"/>
    <s v="No"/>
    <x v="0"/>
    <x v="0"/>
    <x v="0"/>
    <x v="1"/>
    <x v="0"/>
    <x v="0"/>
    <s v="6 Nov 1989"/>
    <x v="623"/>
    <x v="0"/>
    <s v="tier - 3"/>
    <x v="0"/>
    <x v="13"/>
  </r>
  <r>
    <x v="630"/>
    <s v="  Samantha A"/>
    <n v="38.049999999999997"/>
    <n v="9.6199999999999992"/>
    <s v="No"/>
    <x v="0"/>
    <x v="0"/>
    <x v="0"/>
    <x v="1"/>
    <x v="0"/>
    <x v="0"/>
    <s v="3 Sep 1984"/>
    <x v="624"/>
    <x v="0"/>
    <s v="tier - 2"/>
    <x v="0"/>
    <x v="21"/>
  </r>
  <r>
    <x v="631"/>
    <s v="  Erik"/>
    <n v="46.14"/>
    <n v="10.78"/>
    <s v="No"/>
    <x v="0"/>
    <x v="0"/>
    <x v="0"/>
    <x v="1"/>
    <x v="0"/>
    <x v="0"/>
    <s v="1 Aug 1984"/>
    <x v="625"/>
    <x v="0"/>
    <s v="tier - 2"/>
    <x v="0"/>
    <x v="21"/>
  </r>
  <r>
    <x v="632"/>
    <s v="  Christopher"/>
    <n v="41.325000000000003"/>
    <n v="5.1100000000000003"/>
    <s v="Yes"/>
    <x v="0"/>
    <x v="0"/>
    <x v="1"/>
    <x v="1"/>
    <x v="0"/>
    <x v="2"/>
    <s v="23 Dec 1985"/>
    <x v="626"/>
    <x v="0"/>
    <s v="tier - 1"/>
    <x v="0"/>
    <x v="20"/>
  </r>
  <r>
    <x v="633"/>
    <s v="  Maya"/>
    <n v="44.64"/>
    <n v="7.18"/>
    <s v="No"/>
    <x v="0"/>
    <x v="0"/>
    <x v="0"/>
    <x v="1"/>
    <x v="0"/>
    <x v="0"/>
    <s v="27 Sep 1975"/>
    <x v="627"/>
    <x v="0"/>
    <s v="tier - 3"/>
    <x v="1"/>
    <x v="31"/>
  </r>
  <r>
    <x v="634"/>
    <s v="  Zachary T"/>
    <n v="25.175000000000001"/>
    <n v="4.96"/>
    <s v="No"/>
    <x v="1"/>
    <x v="0"/>
    <x v="3"/>
    <x v="2"/>
    <x v="1"/>
    <x v="2"/>
    <s v="27 Sep 1982"/>
    <x v="628"/>
    <x v="0"/>
    <s v="tier - 3"/>
    <x v="0"/>
    <x v="23"/>
  </r>
  <r>
    <x v="635"/>
    <s v="  Hilda"/>
    <n v="43.11"/>
    <n v="4.67"/>
    <s v="Yes"/>
    <x v="0"/>
    <x v="0"/>
    <x v="0"/>
    <x v="1"/>
    <x v="0"/>
    <x v="2"/>
    <s v="6 Jul 1991"/>
    <x v="629"/>
    <x v="0"/>
    <s v="tier - 1"/>
    <x v="1"/>
    <x v="14"/>
  </r>
  <r>
    <x v="636"/>
    <s v="  Stephanie"/>
    <n v="53.32"/>
    <n v="5.0599999999999996"/>
    <s v="No"/>
    <x v="0"/>
    <x v="0"/>
    <x v="0"/>
    <x v="1"/>
    <x v="0"/>
    <x v="2"/>
    <s v="17 Sep 1992"/>
    <x v="630"/>
    <x v="1"/>
    <s v="tier - 1"/>
    <x v="12"/>
    <x v="0"/>
  </r>
  <r>
    <x v="637"/>
    <s v="  Doug"/>
    <n v="38.04"/>
    <n v="5.0199999999999996"/>
    <s v="Yes"/>
    <x v="0"/>
    <x v="0"/>
    <x v="3"/>
    <x v="1"/>
    <x v="0"/>
    <x v="2"/>
    <s v="8 Jun 1978"/>
    <x v="631"/>
    <x v="0"/>
    <s v="tier - 2"/>
    <x v="1"/>
    <x v="27"/>
  </r>
  <r>
    <x v="638"/>
    <s v="  Bethany N"/>
    <n v="37.9"/>
    <n v="7.76"/>
    <s v="No"/>
    <x v="0"/>
    <x v="0"/>
    <x v="0"/>
    <x v="1"/>
    <x v="0"/>
    <x v="0"/>
    <s v="25 Aug 1982"/>
    <x v="632"/>
    <x v="1"/>
    <s v="tier - 2"/>
    <x v="0"/>
    <x v="23"/>
  </r>
  <r>
    <x v="639"/>
    <s v="  Sandra H"/>
    <n v="39.6"/>
    <n v="9.32"/>
    <s v="No"/>
    <x v="0"/>
    <x v="0"/>
    <x v="0"/>
    <x v="1"/>
    <x v="0"/>
    <x v="0"/>
    <s v="25 Dec 1986"/>
    <x v="633"/>
    <x v="0"/>
    <s v="tier - 2"/>
    <x v="8"/>
    <x v="18"/>
  </r>
  <r>
    <x v="640"/>
    <s v="  Takuo"/>
    <n v="50.92"/>
    <n v="5.31"/>
    <s v="Yes"/>
    <x v="0"/>
    <x v="0"/>
    <x v="3"/>
    <x v="1"/>
    <x v="0"/>
    <x v="2"/>
    <s v="24 Oct 1973"/>
    <x v="634"/>
    <x v="0"/>
    <s v="tier - 2"/>
    <x v="0"/>
    <x v="29"/>
  </r>
  <r>
    <x v="641"/>
    <s v="  Kelly A"/>
    <n v="21.85"/>
    <n v="5.56"/>
    <s v="Yes"/>
    <x v="0"/>
    <x v="0"/>
    <x v="0"/>
    <x v="0"/>
    <x v="2"/>
    <x v="2"/>
    <s v="2 Dec 1986"/>
    <x v="635"/>
    <x v="0"/>
    <s v="tier - 2"/>
    <x v="8"/>
    <x v="18"/>
  </r>
  <r>
    <x v="642"/>
    <s v="  Scott"/>
    <n v="36.08"/>
    <n v="7.11"/>
    <s v="Yes"/>
    <x v="0"/>
    <x v="1"/>
    <x v="3"/>
    <x v="1"/>
    <x v="0"/>
    <x v="0"/>
    <s v="12 Jul 1986"/>
    <x v="636"/>
    <x v="0"/>
    <s v="tier - 3"/>
    <x v="2"/>
    <x v="18"/>
  </r>
  <r>
    <x v="643"/>
    <s v="  Benoit"/>
    <n v="40.44"/>
    <n v="5.13"/>
    <s v="Yes"/>
    <x v="0"/>
    <x v="1"/>
    <x v="3"/>
    <x v="1"/>
    <x v="0"/>
    <x v="2"/>
    <s v="30 Sep 1986"/>
    <x v="637"/>
    <x v="0"/>
    <s v="tier - 3"/>
    <x v="0"/>
    <x v="18"/>
  </r>
  <r>
    <x v="644"/>
    <s v="  Elizabeth M"/>
    <n v="38.094999999999999"/>
    <n v="10.199999999999999"/>
    <s v="No"/>
    <x v="0"/>
    <x v="0"/>
    <x v="0"/>
    <x v="1"/>
    <x v="0"/>
    <x v="0"/>
    <s v="26 Aug 1984"/>
    <x v="638"/>
    <x v="0"/>
    <s v="tier - 2"/>
    <x v="0"/>
    <x v="21"/>
  </r>
  <r>
    <x v="645"/>
    <s v="  Jessica A"/>
    <n v="44.95"/>
    <n v="10.4"/>
    <s v="No"/>
    <x v="0"/>
    <x v="0"/>
    <x v="0"/>
    <x v="1"/>
    <x v="0"/>
    <x v="0"/>
    <s v="17 Aug 1984"/>
    <x v="639"/>
    <x v="0"/>
    <s v="tier - 3"/>
    <x v="2"/>
    <x v="21"/>
  </r>
  <r>
    <x v="646"/>
    <s v="  Monica K"/>
    <n v="35.54"/>
    <n v="10.67"/>
    <s v="No"/>
    <x v="0"/>
    <x v="0"/>
    <x v="0"/>
    <x v="1"/>
    <x v="0"/>
    <x v="0"/>
    <s v="29 Jul 1988"/>
    <x v="640"/>
    <x v="0"/>
    <s v="tier - 2"/>
    <x v="1"/>
    <x v="15"/>
  </r>
  <r>
    <x v="647"/>
    <s v="  Kevin L"/>
    <n v="39.799999999999997"/>
    <n v="4.6500000000000004"/>
    <s v="Yes"/>
    <x v="0"/>
    <x v="0"/>
    <x v="1"/>
    <x v="1"/>
    <x v="0"/>
    <x v="2"/>
    <s v="7 Nov 1981"/>
    <x v="641"/>
    <x v="0"/>
    <s v="tier - 2"/>
    <x v="0"/>
    <x v="19"/>
  </r>
  <r>
    <x v="648"/>
    <s v="  Gregory"/>
    <n v="33.659999999999997"/>
    <n v="5.65"/>
    <s v="Yes"/>
    <x v="0"/>
    <x v="0"/>
    <x v="1"/>
    <x v="1"/>
    <x v="0"/>
    <x v="2"/>
    <s v="7 Dec 1980"/>
    <x v="642"/>
    <x v="0"/>
    <s v="tier - 2"/>
    <x v="1"/>
    <x v="24"/>
  </r>
  <r>
    <x v="649"/>
    <s v="  Della"/>
    <n v="35.5"/>
    <n v="11.97"/>
    <s v="No"/>
    <x v="0"/>
    <x v="0"/>
    <x v="0"/>
    <x v="1"/>
    <x v="0"/>
    <x v="0"/>
    <s v="22 Sep 1999"/>
    <x v="643"/>
    <x v="0"/>
    <s v="tier - 3"/>
    <x v="14"/>
    <x v="7"/>
  </r>
  <r>
    <x v="650"/>
    <s v="  David"/>
    <n v="41.63"/>
    <n v="6.71"/>
    <s v="No"/>
    <x v="0"/>
    <x v="0"/>
    <x v="0"/>
    <x v="1"/>
    <x v="0"/>
    <x v="0"/>
    <s v="18 Sep 1974"/>
    <x v="644"/>
    <x v="0"/>
    <s v="tier - 3"/>
    <x v="0"/>
    <x v="28"/>
  </r>
  <r>
    <x v="651"/>
    <s v="  Victoria"/>
    <n v="46.49"/>
    <n v="11.92"/>
    <s v="No"/>
    <x v="0"/>
    <x v="0"/>
    <x v="0"/>
    <x v="1"/>
    <x v="0"/>
    <x v="0"/>
    <s v="5 Sep 1985"/>
    <x v="645"/>
    <x v="0"/>
    <s v="tier - 1"/>
    <x v="1"/>
    <x v="20"/>
  </r>
  <r>
    <x v="652"/>
    <s v="  Tasos"/>
    <n v="43.29"/>
    <n v="5.35"/>
    <s v="No"/>
    <x v="0"/>
    <x v="0"/>
    <x v="1"/>
    <x v="1"/>
    <x v="0"/>
    <x v="2"/>
    <s v="21 Nov 1986"/>
    <x v="646"/>
    <x v="1"/>
    <s v="tier - 1"/>
    <x v="0"/>
    <x v="18"/>
  </r>
  <r>
    <x v="653"/>
    <s v="  Thomas"/>
    <n v="43.08"/>
    <n v="8.9600000000000009"/>
    <s v="Yes"/>
    <x v="0"/>
    <x v="0"/>
    <x v="3"/>
    <x v="1"/>
    <x v="0"/>
    <x v="0"/>
    <s v="3 Oct 1983"/>
    <x v="647"/>
    <x v="0"/>
    <s v="tier - 1"/>
    <x v="0"/>
    <x v="22"/>
  </r>
  <r>
    <x v="654"/>
    <s v="  Lukasz"/>
    <n v="39.07"/>
    <n v="11.93"/>
    <s v="No"/>
    <x v="0"/>
    <x v="0"/>
    <x v="0"/>
    <x v="1"/>
    <x v="0"/>
    <x v="0"/>
    <s v="18 Nov 1988"/>
    <x v="648"/>
    <x v="0"/>
    <s v="tier - 3"/>
    <x v="8"/>
    <x v="15"/>
  </r>
  <r>
    <x v="655"/>
    <s v="  Matthew A"/>
    <n v="41.3"/>
    <n v="9.59"/>
    <s v="No"/>
    <x v="0"/>
    <x v="0"/>
    <x v="0"/>
    <x v="1"/>
    <x v="0"/>
    <x v="0"/>
    <s v="11 Sep 1978"/>
    <x v="649"/>
    <x v="0"/>
    <s v="tier - 3"/>
    <x v="0"/>
    <x v="27"/>
  </r>
  <r>
    <x v="656"/>
    <s v="  Meta"/>
    <n v="42.95"/>
    <n v="11.88"/>
    <s v="Yes"/>
    <x v="0"/>
    <x v="0"/>
    <x v="1"/>
    <x v="1"/>
    <x v="0"/>
    <x v="0"/>
    <s v="15 Nov 1994"/>
    <x v="650"/>
    <x v="0"/>
    <s v="tier - 3"/>
    <x v="2"/>
    <x v="11"/>
  </r>
  <r>
    <x v="657"/>
    <s v="  Rachel E"/>
    <n v="46.96"/>
    <n v="4.6399999999999997"/>
    <s v="No"/>
    <x v="0"/>
    <x v="1"/>
    <x v="3"/>
    <x v="1"/>
    <x v="0"/>
    <x v="2"/>
    <s v="9 Dec 1987"/>
    <x v="651"/>
    <x v="0"/>
    <s v="tier - 3"/>
    <x v="1"/>
    <x v="17"/>
  </r>
  <r>
    <x v="658"/>
    <s v="  Angelica"/>
    <n v="30.495000000000001"/>
    <n v="9.5299999999999994"/>
    <s v="No"/>
    <x v="0"/>
    <x v="0"/>
    <x v="0"/>
    <x v="1"/>
    <x v="0"/>
    <x v="0"/>
    <s v="8 Jun 1983"/>
    <x v="652"/>
    <x v="0"/>
    <s v="tier - 3"/>
    <x v="2"/>
    <x v="22"/>
  </r>
  <r>
    <x v="659"/>
    <s v="  Kathleen"/>
    <n v="17.954999999999998"/>
    <n v="5.29"/>
    <s v="Yes"/>
    <x v="0"/>
    <x v="0"/>
    <x v="3"/>
    <x v="0"/>
    <x v="3"/>
    <x v="2"/>
    <s v="27 Sep 1978"/>
    <x v="653"/>
    <x v="0"/>
    <s v="tier - 1"/>
    <x v="0"/>
    <x v="27"/>
  </r>
  <r>
    <x v="660"/>
    <s v="  Gabriel D"/>
    <n v="25.6"/>
    <n v="10.95"/>
    <s v="No"/>
    <x v="0"/>
    <x v="0"/>
    <x v="2"/>
    <x v="1"/>
    <x v="1"/>
    <x v="0"/>
    <s v="3 Sep 1983"/>
    <x v="654"/>
    <x v="0"/>
    <s v="tier - 1"/>
    <x v="0"/>
    <x v="22"/>
  </r>
  <r>
    <x v="661"/>
    <s v="  Jeff T"/>
    <n v="34.21"/>
    <n v="9.17"/>
    <s v="No"/>
    <x v="0"/>
    <x v="0"/>
    <x v="0"/>
    <x v="1"/>
    <x v="0"/>
    <x v="0"/>
    <s v="12 Aug 1984"/>
    <x v="655"/>
    <x v="0"/>
    <s v="tier - 2"/>
    <x v="0"/>
    <x v="21"/>
  </r>
  <r>
    <x v="662"/>
    <s v="  Neil D"/>
    <n v="39.74"/>
    <n v="7.39"/>
    <s v="No"/>
    <x v="0"/>
    <x v="0"/>
    <x v="0"/>
    <x v="1"/>
    <x v="0"/>
    <x v="0"/>
    <s v="28 Oct 1972"/>
    <x v="656"/>
    <x v="0"/>
    <s v="tier - 1"/>
    <x v="0"/>
    <x v="30"/>
  </r>
  <r>
    <x v="663"/>
    <s v="  Katherine L"/>
    <n v="49.53"/>
    <n v="9.1300000000000008"/>
    <s v="Yes"/>
    <x v="0"/>
    <x v="0"/>
    <x v="0"/>
    <x v="1"/>
    <x v="0"/>
    <x v="0"/>
    <s v="3 Nov 1992"/>
    <x v="657"/>
    <x v="0"/>
    <s v="tier - 3"/>
    <x v="1"/>
    <x v="0"/>
  </r>
  <r>
    <x v="664"/>
    <s v="  Ariel E"/>
    <n v="39.33"/>
    <n v="10.4"/>
    <s v="No"/>
    <x v="0"/>
    <x v="0"/>
    <x v="2"/>
    <x v="1"/>
    <x v="0"/>
    <x v="0"/>
    <s v="6 Jul 1974"/>
    <x v="658"/>
    <x v="0"/>
    <s v="tier - 2"/>
    <x v="1"/>
    <x v="28"/>
  </r>
  <r>
    <x v="665"/>
    <s v="  Christopher P"/>
    <n v="39.979999999999997"/>
    <n v="9.4600000000000009"/>
    <s v="Yes"/>
    <x v="0"/>
    <x v="0"/>
    <x v="1"/>
    <x v="1"/>
    <x v="0"/>
    <x v="0"/>
    <s v="15 Jun 1981"/>
    <x v="659"/>
    <x v="0"/>
    <s v="tier - 3"/>
    <x v="0"/>
    <x v="19"/>
  </r>
  <r>
    <x v="666"/>
    <s v="  Erin M"/>
    <n v="46.51"/>
    <n v="8.69"/>
    <s v="Yes"/>
    <x v="0"/>
    <x v="0"/>
    <x v="0"/>
    <x v="1"/>
    <x v="0"/>
    <x v="0"/>
    <s v="3 Nov 1993"/>
    <x v="660"/>
    <x v="0"/>
    <s v="tier - 1"/>
    <x v="2"/>
    <x v="1"/>
  </r>
  <r>
    <x v="667"/>
    <s v="  Molly K"/>
    <n v="43.58"/>
    <n v="4.2300000000000004"/>
    <s v="No"/>
    <x v="0"/>
    <x v="1"/>
    <x v="3"/>
    <x v="1"/>
    <x v="0"/>
    <x v="2"/>
    <s v="30 Aug 1981"/>
    <x v="661"/>
    <x v="1"/>
    <s v="tier - 3"/>
    <x v="0"/>
    <x v="19"/>
  </r>
  <r>
    <x v="668"/>
    <s v="  Ryan J"/>
    <n v="42.28"/>
    <n v="9.16"/>
    <s v="Yes"/>
    <x v="0"/>
    <x v="0"/>
    <x v="3"/>
    <x v="1"/>
    <x v="0"/>
    <x v="0"/>
    <s v="18 Dec 1971"/>
    <x v="662"/>
    <x v="0"/>
    <s v="tier - 1"/>
    <x v="0"/>
    <x v="32"/>
  </r>
  <r>
    <x v="669"/>
    <s v="  Jennifer"/>
    <n v="35.520000000000003"/>
    <n v="8.26"/>
    <s v="No"/>
    <x v="0"/>
    <x v="0"/>
    <x v="0"/>
    <x v="1"/>
    <x v="0"/>
    <x v="0"/>
    <s v="19 Oct 1987"/>
    <x v="663"/>
    <x v="3"/>
    <s v="tier - 2"/>
    <x v="1"/>
    <x v="17"/>
  </r>
  <r>
    <x v="670"/>
    <s v="  Daniel M"/>
    <n v="33.6"/>
    <n v="11.25"/>
    <s v="No"/>
    <x v="0"/>
    <x v="0"/>
    <x v="0"/>
    <x v="1"/>
    <x v="0"/>
    <x v="0"/>
    <s v="21 Aug 1972"/>
    <x v="664"/>
    <x v="0"/>
    <s v="tier - 3"/>
    <x v="0"/>
    <x v="30"/>
  </r>
  <r>
    <x v="671"/>
    <s v="  Hiruni"/>
    <n v="22.42"/>
    <n v="6.74"/>
    <s v="No"/>
    <x v="0"/>
    <x v="0"/>
    <x v="0"/>
    <x v="0"/>
    <x v="2"/>
    <x v="0"/>
    <s v="10 Jun 1993"/>
    <x v="665"/>
    <x v="0"/>
    <s v="tier - 1"/>
    <x v="11"/>
    <x v="1"/>
  </r>
  <r>
    <x v="672"/>
    <s v="  Reina H"/>
    <n v="46.86"/>
    <n v="4.87"/>
    <s v="No"/>
    <x v="0"/>
    <x v="0"/>
    <x v="0"/>
    <x v="1"/>
    <x v="0"/>
    <x v="2"/>
    <s v="30 Aug 1983"/>
    <x v="666"/>
    <x v="0"/>
    <s v="tier - 3"/>
    <x v="4"/>
    <x v="22"/>
  </r>
  <r>
    <x v="673"/>
    <s v="  Kristi"/>
    <n v="32.965000000000003"/>
    <n v="6.68"/>
    <s v="No"/>
    <x v="0"/>
    <x v="0"/>
    <x v="2"/>
    <x v="1"/>
    <x v="0"/>
    <x v="0"/>
    <s v="1 Nov 2004"/>
    <x v="667"/>
    <x v="0"/>
    <s v="tier - 3"/>
    <x v="16"/>
    <x v="9"/>
  </r>
  <r>
    <x v="674"/>
    <s v="  Meredith L"/>
    <n v="39.340000000000003"/>
    <n v="5.0199999999999996"/>
    <s v="Yes"/>
    <x v="0"/>
    <x v="1"/>
    <x v="3"/>
    <x v="1"/>
    <x v="0"/>
    <x v="2"/>
    <s v="18 Sep 1980"/>
    <x v="668"/>
    <x v="0"/>
    <s v="tier - 3"/>
    <x v="0"/>
    <x v="24"/>
  </r>
  <r>
    <x v="675"/>
    <s v="  Jocelyn"/>
    <n v="47"/>
    <n v="10.64"/>
    <s v="Yes"/>
    <x v="0"/>
    <x v="0"/>
    <x v="0"/>
    <x v="1"/>
    <x v="0"/>
    <x v="0"/>
    <s v="2 Nov 1972"/>
    <x v="669"/>
    <x v="0"/>
    <s v="tier - 2"/>
    <x v="0"/>
    <x v="30"/>
  </r>
  <r>
    <x v="676"/>
    <s v="  Daphne"/>
    <n v="36.71"/>
    <n v="8.74"/>
    <s v="Yes"/>
    <x v="0"/>
    <x v="0"/>
    <x v="0"/>
    <x v="1"/>
    <x v="0"/>
    <x v="0"/>
    <s v="22 Jul 2002"/>
    <x v="670"/>
    <x v="0"/>
    <s v="tier - 2"/>
    <x v="14"/>
    <x v="5"/>
  </r>
  <r>
    <x v="677"/>
    <s v="  Margaret E"/>
    <n v="53.48"/>
    <n v="5.64"/>
    <s v="No"/>
    <x v="0"/>
    <x v="0"/>
    <x v="0"/>
    <x v="1"/>
    <x v="0"/>
    <x v="2"/>
    <s v="27 Sep 1971"/>
    <x v="671"/>
    <x v="0"/>
    <s v="tier - 3"/>
    <x v="1"/>
    <x v="32"/>
  </r>
  <r>
    <x v="678"/>
    <s v="  Mario J"/>
    <n v="35.5"/>
    <n v="10.37"/>
    <s v="No"/>
    <x v="0"/>
    <x v="0"/>
    <x v="0"/>
    <x v="1"/>
    <x v="0"/>
    <x v="0"/>
    <s v="27 Jul 1987"/>
    <x v="672"/>
    <x v="0"/>
    <s v="tier - 3"/>
    <x v="0"/>
    <x v="17"/>
  </r>
  <r>
    <x v="679"/>
    <s v="  Peter"/>
    <n v="36.979999999999997"/>
    <n v="9.56"/>
    <s v="Yes"/>
    <x v="0"/>
    <x v="0"/>
    <x v="0"/>
    <x v="1"/>
    <x v="0"/>
    <x v="0"/>
    <s v="20 Aug 1995"/>
    <x v="673"/>
    <x v="0"/>
    <s v="tier - 2"/>
    <x v="7"/>
    <x v="4"/>
  </r>
  <r>
    <x v="680"/>
    <s v="  Carolina"/>
    <n v="32.395000000000003"/>
    <n v="8.23"/>
    <s v="Yes"/>
    <x v="0"/>
    <x v="1"/>
    <x v="3"/>
    <x v="1"/>
    <x v="0"/>
    <x v="0"/>
    <s v="30 Sep 1987"/>
    <x v="674"/>
    <x v="0"/>
    <s v="tier - 2"/>
    <x v="0"/>
    <x v="17"/>
  </r>
  <r>
    <x v="681"/>
    <s v="  Jenny K"/>
    <n v="32.729999999999997"/>
    <n v="7.03"/>
    <s v="No"/>
    <x v="0"/>
    <x v="0"/>
    <x v="0"/>
    <x v="1"/>
    <x v="0"/>
    <x v="0"/>
    <s v="18 Jun 1985"/>
    <x v="675"/>
    <x v="0"/>
    <s v="tier - 1"/>
    <x v="0"/>
    <x v="20"/>
  </r>
  <r>
    <x v="682"/>
    <s v="  Jessica"/>
    <n v="20.52"/>
    <n v="5.45"/>
    <s v="No"/>
    <x v="0"/>
    <x v="0"/>
    <x v="3"/>
    <x v="0"/>
    <x v="2"/>
    <x v="2"/>
    <s v="22 Nov 1984"/>
    <x v="676"/>
    <x v="0"/>
    <s v="tier - 3"/>
    <x v="1"/>
    <x v="21"/>
  </r>
  <r>
    <x v="683"/>
    <s v="  Kimberly D"/>
    <n v="51.72"/>
    <n v="5.76"/>
    <s v="No"/>
    <x v="0"/>
    <x v="0"/>
    <x v="0"/>
    <x v="1"/>
    <x v="0"/>
    <x v="1"/>
    <s v="19 Oct 1993"/>
    <x v="677"/>
    <x v="0"/>
    <s v="tier - 2"/>
    <x v="11"/>
    <x v="1"/>
  </r>
  <r>
    <x v="684"/>
    <s v="  Marc-Olivier"/>
    <n v="50.2"/>
    <n v="5.4"/>
    <s v="No"/>
    <x v="0"/>
    <x v="0"/>
    <x v="0"/>
    <x v="1"/>
    <x v="0"/>
    <x v="2"/>
    <s v="8 Jul 1982"/>
    <x v="678"/>
    <x v="0"/>
    <s v="tier - 1"/>
    <x v="2"/>
    <x v="23"/>
  </r>
  <r>
    <x v="685"/>
    <s v="  Russell J"/>
    <n v="25.52"/>
    <n v="6.35"/>
    <s v="No"/>
    <x v="0"/>
    <x v="1"/>
    <x v="3"/>
    <x v="1"/>
    <x v="1"/>
    <x v="1"/>
    <s v="21 Dec 1982"/>
    <x v="679"/>
    <x v="0"/>
    <s v="tier - 1"/>
    <x v="0"/>
    <x v="23"/>
  </r>
  <r>
    <x v="686"/>
    <s v="  Karine"/>
    <n v="35.200000000000003"/>
    <n v="6.26"/>
    <s v="Yes"/>
    <x v="0"/>
    <x v="0"/>
    <x v="1"/>
    <x v="1"/>
    <x v="0"/>
    <x v="1"/>
    <s v="29 Jul 1987"/>
    <x v="680"/>
    <x v="1"/>
    <s v="tier - 3"/>
    <x v="2"/>
    <x v="17"/>
  </r>
  <r>
    <x v="687"/>
    <s v="  Cheryl"/>
    <n v="41.26"/>
    <n v="5.97"/>
    <s v="Yes"/>
    <x v="0"/>
    <x v="0"/>
    <x v="0"/>
    <x v="1"/>
    <x v="0"/>
    <x v="1"/>
    <s v="13 Aug 1993"/>
    <x v="681"/>
    <x v="0"/>
    <s v="tier - 2"/>
    <x v="7"/>
    <x v="1"/>
  </r>
  <r>
    <x v="688"/>
    <s v="  Allison M"/>
    <n v="17.195"/>
    <n v="5.29"/>
    <s v="Yes"/>
    <x v="0"/>
    <x v="0"/>
    <x v="0"/>
    <x v="0"/>
    <x v="3"/>
    <x v="2"/>
    <s v="30 Jul 1994"/>
    <x v="682"/>
    <x v="0"/>
    <s v="tier - 1"/>
    <x v="1"/>
    <x v="11"/>
  </r>
  <r>
    <x v="689"/>
    <s v="  Adriana"/>
    <n v="23.085000000000001"/>
    <n v="4.2699999999999996"/>
    <s v="Yes"/>
    <x v="0"/>
    <x v="0"/>
    <x v="1"/>
    <x v="1"/>
    <x v="2"/>
    <x v="2"/>
    <s v="14 Jul 1987"/>
    <x v="683"/>
    <x v="1"/>
    <s v="tier - 2"/>
    <x v="0"/>
    <x v="17"/>
  </r>
  <r>
    <x v="690"/>
    <s v="  Miranda J"/>
    <n v="21.66"/>
    <n v="5.2"/>
    <s v="Yes"/>
    <x v="0"/>
    <x v="0"/>
    <x v="1"/>
    <x v="1"/>
    <x v="2"/>
    <x v="2"/>
    <s v="13 Aug 2003"/>
    <x v="684"/>
    <x v="0"/>
    <s v="tier - 2"/>
    <x v="1"/>
    <x v="12"/>
  </r>
  <r>
    <x v="691"/>
    <s v="  Roberto"/>
    <n v="36.47"/>
    <n v="8.23"/>
    <s v="Yes"/>
    <x v="0"/>
    <x v="0"/>
    <x v="0"/>
    <x v="1"/>
    <x v="0"/>
    <x v="0"/>
    <s v="15 Jul 2004"/>
    <x v="685"/>
    <x v="0"/>
    <s v="tier - 1"/>
    <x v="14"/>
    <x v="9"/>
  </r>
  <r>
    <x v="692"/>
    <s v="  Rebecca B"/>
    <n v="36.08"/>
    <n v="10.33"/>
    <s v="Yes"/>
    <x v="0"/>
    <x v="0"/>
    <x v="0"/>
    <x v="1"/>
    <x v="0"/>
    <x v="0"/>
    <s v="5 Aug 1980"/>
    <x v="686"/>
    <x v="0"/>
    <s v="tier - 3"/>
    <x v="0"/>
    <x v="24"/>
  </r>
  <r>
    <x v="693"/>
    <s v="  Tiffany"/>
    <n v="23.18"/>
    <n v="6.13"/>
    <s v="No"/>
    <x v="0"/>
    <x v="0"/>
    <x v="0"/>
    <x v="1"/>
    <x v="2"/>
    <x v="1"/>
    <s v="21 Jul 1980"/>
    <x v="687"/>
    <x v="1"/>
    <s v="tier - 3"/>
    <x v="2"/>
    <x v="24"/>
  </r>
  <r>
    <x v="694"/>
    <s v="  Alexander"/>
    <n v="39.159999999999997"/>
    <n v="8.08"/>
    <s v="No"/>
    <x v="0"/>
    <x v="0"/>
    <x v="2"/>
    <x v="1"/>
    <x v="0"/>
    <x v="0"/>
    <s v="22 Jul 1989"/>
    <x v="688"/>
    <x v="0"/>
    <s v="tier - 2"/>
    <x v="2"/>
    <x v="13"/>
  </r>
  <r>
    <x v="695"/>
    <s v="  Rich M"/>
    <n v="38.19"/>
    <n v="10.49"/>
    <s v="No"/>
    <x v="0"/>
    <x v="0"/>
    <x v="2"/>
    <x v="1"/>
    <x v="0"/>
    <x v="0"/>
    <s v="19 Sep 1984"/>
    <x v="689"/>
    <x v="0"/>
    <s v="tier - 3"/>
    <x v="0"/>
    <x v="21"/>
  </r>
  <r>
    <x v="696"/>
    <s v="  Aaron C"/>
    <n v="26.41"/>
    <n v="8.11"/>
    <s v="No"/>
    <x v="0"/>
    <x v="0"/>
    <x v="2"/>
    <x v="1"/>
    <x v="1"/>
    <x v="0"/>
    <s v="11 Nov 1984"/>
    <x v="690"/>
    <x v="0"/>
    <s v="tier - 2"/>
    <x v="0"/>
    <x v="21"/>
  </r>
  <r>
    <x v="697"/>
    <s v="  Kate"/>
    <n v="28.785"/>
    <n v="6.6"/>
    <s v="No"/>
    <x v="0"/>
    <x v="0"/>
    <x v="0"/>
    <x v="1"/>
    <x v="1"/>
    <x v="0"/>
    <s v="25 Jun 1970"/>
    <x v="691"/>
    <x v="0"/>
    <s v="tier - 3"/>
    <x v="0"/>
    <x v="33"/>
  </r>
  <r>
    <x v="698"/>
    <s v="  Maria M"/>
    <n v="26.695"/>
    <n v="10.14"/>
    <s v="Yes"/>
    <x v="0"/>
    <x v="1"/>
    <x v="3"/>
    <x v="1"/>
    <x v="1"/>
    <x v="0"/>
    <s v="10 Oct 1980"/>
    <x v="692"/>
    <x v="0"/>
    <s v="tier - 2"/>
    <x v="2"/>
    <x v="24"/>
  </r>
  <r>
    <x v="699"/>
    <s v="  Daven W"/>
    <n v="32.799999999999997"/>
    <n v="6.06"/>
    <s v="Yes"/>
    <x v="0"/>
    <x v="0"/>
    <x v="3"/>
    <x v="1"/>
    <x v="0"/>
    <x v="1"/>
    <s v="11 Oct 1974"/>
    <x v="693"/>
    <x v="0"/>
    <s v="tier - 3"/>
    <x v="0"/>
    <x v="28"/>
  </r>
  <r>
    <x v="700"/>
    <s v="  Brianne"/>
    <n v="35.869999999999997"/>
    <n v="9.91"/>
    <s v="Yes"/>
    <x v="0"/>
    <x v="0"/>
    <x v="0"/>
    <x v="1"/>
    <x v="0"/>
    <x v="0"/>
    <s v="10 Jun 1988"/>
    <x v="694"/>
    <x v="0"/>
    <s v="tier - 1"/>
    <x v="1"/>
    <x v="15"/>
  </r>
  <r>
    <x v="701"/>
    <s v="  Hiroki"/>
    <n v="21.66"/>
    <n v="4.1399999999999997"/>
    <s v="Yes"/>
    <x v="0"/>
    <x v="0"/>
    <x v="1"/>
    <x v="1"/>
    <x v="2"/>
    <x v="2"/>
    <s v="17 Aug 1974"/>
    <x v="695"/>
    <x v="0"/>
    <s v="tier - 2"/>
    <x v="0"/>
    <x v="28"/>
  </r>
  <r>
    <x v="702"/>
    <s v="  Anders"/>
    <n v="37.72"/>
    <n v="4.38"/>
    <s v="Yes"/>
    <x v="0"/>
    <x v="1"/>
    <x v="3"/>
    <x v="1"/>
    <x v="0"/>
    <x v="2"/>
    <s v="8 Aug 1980"/>
    <x v="696"/>
    <x v="0"/>
    <s v="tier - 3"/>
    <x v="0"/>
    <x v="24"/>
  </r>
  <r>
    <x v="703"/>
    <s v="  Danielle"/>
    <n v="39.700000000000003"/>
    <n v="9.83"/>
    <s v="No"/>
    <x v="0"/>
    <x v="0"/>
    <x v="2"/>
    <x v="1"/>
    <x v="0"/>
    <x v="0"/>
    <s v="16 Aug 1989"/>
    <x v="697"/>
    <x v="0"/>
    <s v="tier - 1"/>
    <x v="2"/>
    <x v="13"/>
  </r>
  <r>
    <x v="704"/>
    <s v="  Candace N"/>
    <n v="35.97"/>
    <n v="11.08"/>
    <s v="No"/>
    <x v="0"/>
    <x v="0"/>
    <x v="2"/>
    <x v="1"/>
    <x v="0"/>
    <x v="0"/>
    <s v="28 Jul 1996"/>
    <x v="698"/>
    <x v="0"/>
    <s v="tier - 3"/>
    <x v="1"/>
    <x v="8"/>
  </r>
  <r>
    <x v="705"/>
    <s v="  Bruno F"/>
    <n v="37.85"/>
    <n v="11.01"/>
    <s v="No"/>
    <x v="0"/>
    <x v="0"/>
    <x v="0"/>
    <x v="1"/>
    <x v="0"/>
    <x v="0"/>
    <s v="8 Nov 1994"/>
    <x v="699"/>
    <x v="0"/>
    <s v="tier - 2"/>
    <x v="2"/>
    <x v="11"/>
  </r>
  <r>
    <x v="706"/>
    <s v="  Emily"/>
    <n v="21.66"/>
    <n v="4.37"/>
    <s v="No"/>
    <x v="1"/>
    <x v="0"/>
    <x v="3"/>
    <x v="0"/>
    <x v="2"/>
    <x v="2"/>
    <s v="21 Sep 1984"/>
    <x v="700"/>
    <x v="1"/>
    <s v="tier - 1"/>
    <x v="5"/>
    <x v="21"/>
  </r>
  <r>
    <x v="707"/>
    <s v="  Katie"/>
    <n v="39.369999999999997"/>
    <n v="5.91"/>
    <s v="No"/>
    <x v="0"/>
    <x v="0"/>
    <x v="1"/>
    <x v="1"/>
    <x v="0"/>
    <x v="1"/>
    <s v="8 Aug 1979"/>
    <x v="701"/>
    <x v="0"/>
    <s v="tier - 2"/>
    <x v="1"/>
    <x v="25"/>
  </r>
  <r>
    <x v="708"/>
    <s v="  Sally"/>
    <n v="40.880000000000003"/>
    <n v="7.65"/>
    <s v="No"/>
    <x v="0"/>
    <x v="0"/>
    <x v="0"/>
    <x v="1"/>
    <x v="0"/>
    <x v="0"/>
    <s v="14 Oct 1984"/>
    <x v="702"/>
    <x v="3"/>
    <s v="tier - 1"/>
    <x v="10"/>
    <x v="21"/>
  </r>
  <r>
    <x v="709"/>
    <s v="  Meaghan J"/>
    <n v="26.22"/>
    <n v="5.37"/>
    <s v="Yes"/>
    <x v="0"/>
    <x v="0"/>
    <x v="1"/>
    <x v="1"/>
    <x v="1"/>
    <x v="2"/>
    <s v="25 Jul 1984"/>
    <x v="703"/>
    <x v="3"/>
    <s v="tier - 2"/>
    <x v="2"/>
    <x v="21"/>
  </r>
  <r>
    <x v="710"/>
    <s v="  Rina"/>
    <n v="25.08"/>
    <n v="5.75"/>
    <s v="Yes"/>
    <x v="0"/>
    <x v="0"/>
    <x v="1"/>
    <x v="1"/>
    <x v="1"/>
    <x v="1"/>
    <s v="9 Jun 1970"/>
    <x v="704"/>
    <x v="0"/>
    <s v="tier - 2"/>
    <x v="0"/>
    <x v="33"/>
  </r>
  <r>
    <x v="711"/>
    <s v="  Kristin P"/>
    <n v="39.1"/>
    <n v="6.79"/>
    <s v="Yes"/>
    <x v="0"/>
    <x v="0"/>
    <x v="1"/>
    <x v="1"/>
    <x v="0"/>
    <x v="0"/>
    <s v="9 Sep 1995"/>
    <x v="705"/>
    <x v="0"/>
    <s v="tier - 3"/>
    <x v="14"/>
    <x v="4"/>
  </r>
  <r>
    <x v="712"/>
    <s v="  Albert"/>
    <n v="37.905000000000001"/>
    <n v="7.03"/>
    <s v="No"/>
    <x v="0"/>
    <x v="0"/>
    <x v="2"/>
    <x v="1"/>
    <x v="0"/>
    <x v="0"/>
    <s v="21 Jul 1985"/>
    <x v="706"/>
    <x v="0"/>
    <s v="tier - 1"/>
    <x v="1"/>
    <x v="20"/>
  </r>
  <r>
    <x v="713"/>
    <s v="  Ashley"/>
    <n v="43.35"/>
    <n v="5.41"/>
    <s v="Yes"/>
    <x v="0"/>
    <x v="1"/>
    <x v="3"/>
    <x v="1"/>
    <x v="0"/>
    <x v="2"/>
    <s v="25 Jul 1991"/>
    <x v="707"/>
    <x v="0"/>
    <s v="tier - 2"/>
    <x v="8"/>
    <x v="14"/>
  </r>
  <r>
    <x v="714"/>
    <s v="  Shannon L"/>
    <n v="36.15"/>
    <n v="8.0500000000000007"/>
    <s v="No"/>
    <x v="0"/>
    <x v="0"/>
    <x v="0"/>
    <x v="1"/>
    <x v="0"/>
    <x v="0"/>
    <s v="11 Aug 1983"/>
    <x v="708"/>
    <x v="0"/>
    <s v="tier - 3"/>
    <x v="1"/>
    <x v="22"/>
  </r>
  <r>
    <x v="715"/>
    <s v="  Amy B"/>
    <n v="44.98"/>
    <n v="5.94"/>
    <s v="No"/>
    <x v="0"/>
    <x v="0"/>
    <x v="3"/>
    <x v="1"/>
    <x v="0"/>
    <x v="1"/>
    <s v="16 Nov 1983"/>
    <x v="709"/>
    <x v="1"/>
    <s v="tier - 2"/>
    <x v="1"/>
    <x v="22"/>
  </r>
  <r>
    <x v="716"/>
    <s v="  A Danielle"/>
    <n v="38.28"/>
    <n v="5.51"/>
    <s v="No"/>
    <x v="1"/>
    <x v="0"/>
    <x v="3"/>
    <x v="1"/>
    <x v="0"/>
    <x v="2"/>
    <s v="18 Aug 1990"/>
    <x v="710"/>
    <x v="0"/>
    <s v="tier - 3"/>
    <x v="1"/>
    <x v="16"/>
  </r>
  <r>
    <x v="717"/>
    <s v="  Conrad F"/>
    <n v="32.299999999999997"/>
    <n v="6.55"/>
    <s v="Yes"/>
    <x v="0"/>
    <x v="0"/>
    <x v="1"/>
    <x v="1"/>
    <x v="0"/>
    <x v="0"/>
    <s v="9 Nov 1969"/>
    <x v="711"/>
    <x v="0"/>
    <s v="tier - 2"/>
    <x v="2"/>
    <x v="34"/>
  </r>
  <r>
    <x v="718"/>
    <s v="  Josh"/>
    <n v="39.51"/>
    <n v="5.79"/>
    <s v="Yes"/>
    <x v="0"/>
    <x v="0"/>
    <x v="0"/>
    <x v="1"/>
    <x v="0"/>
    <x v="1"/>
    <s v="5 Sep 1978"/>
    <x v="712"/>
    <x v="0"/>
    <s v="tier - 1"/>
    <x v="0"/>
    <x v="27"/>
  </r>
  <r>
    <x v="719"/>
    <s v="  Maxime"/>
    <n v="50.46"/>
    <n v="4.5599999999999996"/>
    <s v="No"/>
    <x v="0"/>
    <x v="0"/>
    <x v="0"/>
    <x v="1"/>
    <x v="0"/>
    <x v="2"/>
    <s v="12 Dec 1976"/>
    <x v="713"/>
    <x v="0"/>
    <s v="tier - 3"/>
    <x v="0"/>
    <x v="35"/>
  </r>
  <r>
    <x v="720"/>
    <s v="  Natalie"/>
    <n v="31.73"/>
    <n v="7"/>
    <s v="No"/>
    <x v="0"/>
    <x v="0"/>
    <x v="0"/>
    <x v="1"/>
    <x v="0"/>
    <x v="0"/>
    <s v="14 Oct 1970"/>
    <x v="714"/>
    <x v="0"/>
    <s v="tier - 3"/>
    <x v="1"/>
    <x v="33"/>
  </r>
  <r>
    <x v="721"/>
    <s v="  Melissa"/>
    <n v="32.1"/>
    <n v="6.57"/>
    <s v="Yes"/>
    <x v="0"/>
    <x v="1"/>
    <x v="3"/>
    <x v="1"/>
    <x v="0"/>
    <x v="0"/>
    <s v="6 Nov 1973"/>
    <x v="715"/>
    <x v="0"/>
    <s v="tier - 3"/>
    <x v="0"/>
    <x v="29"/>
  </r>
  <r>
    <x v="722"/>
    <s v="  Laura P"/>
    <n v="27.83"/>
    <n v="11.61"/>
    <s v="Yes"/>
    <x v="0"/>
    <x v="1"/>
    <x v="3"/>
    <x v="1"/>
    <x v="1"/>
    <x v="0"/>
    <s v="15 Oct 1985"/>
    <x v="716"/>
    <x v="0"/>
    <s v="tier - 1"/>
    <x v="1"/>
    <x v="20"/>
  </r>
  <r>
    <x v="723"/>
    <s v="  Lisa"/>
    <n v="27.72"/>
    <n v="8.16"/>
    <s v="Yes"/>
    <x v="0"/>
    <x v="1"/>
    <x v="3"/>
    <x v="1"/>
    <x v="1"/>
    <x v="0"/>
    <s v="6 Oct 1984"/>
    <x v="717"/>
    <x v="0"/>
    <s v="tier - 1"/>
    <x v="0"/>
    <x v="21"/>
  </r>
  <r>
    <x v="724"/>
    <s v="  William D"/>
    <n v="36.765000000000001"/>
    <n v="4.4800000000000004"/>
    <s v="Yes"/>
    <x v="0"/>
    <x v="0"/>
    <x v="1"/>
    <x v="1"/>
    <x v="0"/>
    <x v="2"/>
    <s v="9 Aug 1985"/>
    <x v="718"/>
    <x v="0"/>
    <s v="tier - 2"/>
    <x v="1"/>
    <x v="20"/>
  </r>
  <r>
    <x v="725"/>
    <s v="  James"/>
    <n v="48.36"/>
    <n v="4.08"/>
    <s v="No"/>
    <x v="0"/>
    <x v="0"/>
    <x v="0"/>
    <x v="1"/>
    <x v="0"/>
    <x v="2"/>
    <s v="5 Oct 1970"/>
    <x v="719"/>
    <x v="0"/>
    <s v="tier - 2"/>
    <x v="1"/>
    <x v="33"/>
  </r>
  <r>
    <x v="726"/>
    <s v="  John"/>
    <n v="31.445"/>
    <n v="4.4000000000000004"/>
    <s v="Yes"/>
    <x v="0"/>
    <x v="0"/>
    <x v="1"/>
    <x v="1"/>
    <x v="0"/>
    <x v="2"/>
    <s v="1 Nov 1988"/>
    <x v="720"/>
    <x v="0"/>
    <s v="tier - 3"/>
    <x v="0"/>
    <x v="15"/>
  </r>
  <r>
    <x v="727"/>
    <s v="  Adam S"/>
    <n v="27.55"/>
    <n v="9.02"/>
    <s v="No"/>
    <x v="0"/>
    <x v="0"/>
    <x v="0"/>
    <x v="1"/>
    <x v="1"/>
    <x v="0"/>
    <s v="22 Nov 1981"/>
    <x v="721"/>
    <x v="0"/>
    <s v="tier - 1"/>
    <x v="0"/>
    <x v="19"/>
  </r>
  <r>
    <x v="728"/>
    <s v="  Armando"/>
    <n v="33.11"/>
    <n v="8.06"/>
    <s v="No"/>
    <x v="0"/>
    <x v="0"/>
    <x v="0"/>
    <x v="1"/>
    <x v="0"/>
    <x v="0"/>
    <s v="1 Oct 1981"/>
    <x v="722"/>
    <x v="0"/>
    <s v="tier - 3"/>
    <x v="2"/>
    <x v="19"/>
  </r>
  <r>
    <x v="729"/>
    <s v="  Dana"/>
    <n v="36.85"/>
    <n v="6.21"/>
    <s v="Yes"/>
    <x v="0"/>
    <x v="0"/>
    <x v="1"/>
    <x v="1"/>
    <x v="0"/>
    <x v="1"/>
    <s v="23 Oct 1988"/>
    <x v="723"/>
    <x v="0"/>
    <s v="tier - 1"/>
    <x v="2"/>
    <x v="15"/>
  </r>
  <r>
    <x v="730"/>
    <s v="  Jennifer L"/>
    <n v="36.299999999999997"/>
    <n v="5.79"/>
    <s v="Yes"/>
    <x v="0"/>
    <x v="0"/>
    <x v="1"/>
    <x v="1"/>
    <x v="0"/>
    <x v="1"/>
    <s v="22 Jul 1985"/>
    <x v="724"/>
    <x v="0"/>
    <s v="tier - 1"/>
    <x v="1"/>
    <x v="20"/>
  </r>
  <r>
    <x v="731"/>
    <s v="  Benjamin"/>
    <n v="45.34"/>
    <n v="5.69"/>
    <s v="Yes"/>
    <x v="0"/>
    <x v="0"/>
    <x v="0"/>
    <x v="1"/>
    <x v="0"/>
    <x v="2"/>
    <s v="20 Dec 1985"/>
    <x v="725"/>
    <x v="3"/>
    <s v="tier - 2"/>
    <x v="1"/>
    <x v="20"/>
  </r>
  <r>
    <x v="732"/>
    <s v="  Tanya"/>
    <n v="31.8"/>
    <n v="5.36"/>
    <s v="Yes"/>
    <x v="0"/>
    <x v="0"/>
    <x v="1"/>
    <x v="1"/>
    <x v="0"/>
    <x v="2"/>
    <s v="22 Sep 1985"/>
    <x v="725"/>
    <x v="0"/>
    <s v="tier - 2"/>
    <x v="1"/>
    <x v="20"/>
  </r>
  <r>
    <x v="733"/>
    <s v="  Tracy"/>
    <n v="41.02"/>
    <n v="11.37"/>
    <s v="No"/>
    <x v="0"/>
    <x v="0"/>
    <x v="0"/>
    <x v="1"/>
    <x v="0"/>
    <x v="0"/>
    <s v="10 Sep 1999"/>
    <x v="726"/>
    <x v="0"/>
    <s v="tier - 2"/>
    <x v="14"/>
    <x v="7"/>
  </r>
  <r>
    <x v="734"/>
    <s v="  Emily S"/>
    <n v="32.68"/>
    <n v="11.87"/>
    <s v="No"/>
    <x v="0"/>
    <x v="0"/>
    <x v="0"/>
    <x v="1"/>
    <x v="0"/>
    <x v="0"/>
    <s v="12 Aug 1992"/>
    <x v="727"/>
    <x v="0"/>
    <s v="tier - 1"/>
    <x v="11"/>
    <x v="0"/>
  </r>
  <r>
    <x v="735"/>
    <s v="  Kelly R"/>
    <n v="21.7"/>
    <n v="4.9000000000000004"/>
    <s v="No"/>
    <x v="0"/>
    <x v="1"/>
    <x v="3"/>
    <x v="0"/>
    <x v="2"/>
    <x v="2"/>
    <s v="29 Jun 1972"/>
    <x v="728"/>
    <x v="0"/>
    <s v="tier - 2"/>
    <x v="0"/>
    <x v="30"/>
  </r>
  <r>
    <x v="736"/>
    <s v="  Kyle"/>
    <n v="40.479999999999997"/>
    <n v="6.7"/>
    <s v="No"/>
    <x v="0"/>
    <x v="0"/>
    <x v="2"/>
    <x v="1"/>
    <x v="0"/>
    <x v="0"/>
    <s v="19 Sep 1978"/>
    <x v="729"/>
    <x v="0"/>
    <s v="tier - 2"/>
    <x v="0"/>
    <x v="27"/>
  </r>
  <r>
    <x v="737"/>
    <s v="  Bruce A Jr"/>
    <n v="34.5"/>
    <n v="10.3"/>
    <s v="No"/>
    <x v="0"/>
    <x v="0"/>
    <x v="2"/>
    <x v="1"/>
    <x v="0"/>
    <x v="0"/>
    <s v="11 Aug 1983"/>
    <x v="730"/>
    <x v="0"/>
    <s v="tier - 1"/>
    <x v="2"/>
    <x v="22"/>
  </r>
  <r>
    <x v="738"/>
    <s v="  Cary J"/>
    <n v="45.9"/>
    <n v="11.14"/>
    <s v="Yes"/>
    <x v="0"/>
    <x v="0"/>
    <x v="3"/>
    <x v="1"/>
    <x v="0"/>
    <x v="0"/>
    <s v="10 Oct 1979"/>
    <x v="731"/>
    <x v="0"/>
    <s v="tier - 1"/>
    <x v="2"/>
    <x v="25"/>
  </r>
  <r>
    <x v="739"/>
    <s v="  Jill M"/>
    <n v="33.479999999999997"/>
    <n v="4.74"/>
    <s v="Yes"/>
    <x v="0"/>
    <x v="0"/>
    <x v="1"/>
    <x v="1"/>
    <x v="0"/>
    <x v="2"/>
    <s v="11 Nov 1972"/>
    <x v="732"/>
    <x v="0"/>
    <s v="tier - 2"/>
    <x v="0"/>
    <x v="30"/>
  </r>
  <r>
    <x v="740"/>
    <s v="  Chris"/>
    <n v="28.31"/>
    <n v="5.96"/>
    <s v="Yes"/>
    <x v="0"/>
    <x v="0"/>
    <x v="1"/>
    <x v="1"/>
    <x v="1"/>
    <x v="1"/>
    <s v="8 Sep 1972"/>
    <x v="733"/>
    <x v="0"/>
    <s v="tier - 2"/>
    <x v="1"/>
    <x v="30"/>
  </r>
  <r>
    <x v="741"/>
    <s v="  Michael E"/>
    <n v="21.565000000000001"/>
    <n v="4.95"/>
    <s v="No"/>
    <x v="1"/>
    <x v="0"/>
    <x v="3"/>
    <x v="0"/>
    <x v="2"/>
    <x v="2"/>
    <s v="11 Oct 1970"/>
    <x v="734"/>
    <x v="0"/>
    <s v="tier - 2"/>
    <x v="0"/>
    <x v="33"/>
  </r>
  <r>
    <x v="742"/>
    <s v="  Lauren"/>
    <n v="35.590000000000003"/>
    <n v="5.21"/>
    <s v="Yes"/>
    <x v="0"/>
    <x v="1"/>
    <x v="3"/>
    <x v="1"/>
    <x v="0"/>
    <x v="2"/>
    <s v="17 Oct 1995"/>
    <x v="735"/>
    <x v="0"/>
    <s v="tier - 1"/>
    <x v="14"/>
    <x v="4"/>
  </r>
  <r>
    <x v="743"/>
    <s v="  Kathryn E"/>
    <n v="43.44"/>
    <n v="4.8600000000000003"/>
    <s v="Yes"/>
    <x v="0"/>
    <x v="0"/>
    <x v="0"/>
    <x v="1"/>
    <x v="0"/>
    <x v="2"/>
    <s v="25 Sep 1984"/>
    <x v="736"/>
    <x v="0"/>
    <s v="tier - 1"/>
    <x v="0"/>
    <x v="21"/>
  </r>
  <r>
    <x v="744"/>
    <s v="  Polly"/>
    <n v="21.754999999999999"/>
    <n v="7.79"/>
    <s v="Yes"/>
    <x v="0"/>
    <x v="0"/>
    <x v="0"/>
    <x v="1"/>
    <x v="2"/>
    <x v="0"/>
    <s v="30 Jun 1981"/>
    <x v="737"/>
    <x v="3"/>
    <s v="tier - 3"/>
    <x v="0"/>
    <x v="19"/>
  </r>
  <r>
    <x v="745"/>
    <s v="  Mark H"/>
    <n v="44.55"/>
    <n v="7.12"/>
    <s v="Yes"/>
    <x v="0"/>
    <x v="0"/>
    <x v="3"/>
    <x v="1"/>
    <x v="0"/>
    <x v="0"/>
    <s v="16 Oct 1993"/>
    <x v="738"/>
    <x v="0"/>
    <s v="tier - 1"/>
    <x v="7"/>
    <x v="1"/>
  </r>
  <r>
    <x v="746"/>
    <s v="  Jessie M"/>
    <n v="43.32"/>
    <n v="4.67"/>
    <s v="Yes"/>
    <x v="0"/>
    <x v="0"/>
    <x v="0"/>
    <x v="1"/>
    <x v="0"/>
    <x v="2"/>
    <s v="24 Nov 1981"/>
    <x v="739"/>
    <x v="0"/>
    <s v="tier - 1"/>
    <x v="2"/>
    <x v="19"/>
  </r>
  <r>
    <x v="747"/>
    <s v="  Chris"/>
    <n v="31.23"/>
    <n v="9.1199999999999992"/>
    <s v="Yes"/>
    <x v="0"/>
    <x v="1"/>
    <x v="3"/>
    <x v="1"/>
    <x v="0"/>
    <x v="0"/>
    <s v="26 Aug 1981"/>
    <x v="740"/>
    <x v="0"/>
    <s v="tier - 3"/>
    <x v="0"/>
    <x v="19"/>
  </r>
  <r>
    <x v="748"/>
    <s v="  Daniel"/>
    <n v="42.81"/>
    <n v="4.1500000000000004"/>
    <s v="No"/>
    <x v="0"/>
    <x v="0"/>
    <x v="3"/>
    <x v="1"/>
    <x v="0"/>
    <x v="2"/>
    <s v="4 Jul 1996"/>
    <x v="741"/>
    <x v="0"/>
    <s v="tier - 3"/>
    <x v="11"/>
    <x v="8"/>
  </r>
  <r>
    <x v="749"/>
    <s v="  Megan"/>
    <n v="35.909999999999997"/>
    <n v="6.72"/>
    <s v="Yes"/>
    <x v="0"/>
    <x v="0"/>
    <x v="1"/>
    <x v="1"/>
    <x v="0"/>
    <x v="0"/>
    <s v="17 Sep 1974"/>
    <x v="742"/>
    <x v="0"/>
    <s v="tier - 1"/>
    <x v="0"/>
    <x v="28"/>
  </r>
  <r>
    <x v="750"/>
    <s v="  Kevin"/>
    <n v="36.65"/>
    <n v="5.01"/>
    <s v="Yes"/>
    <x v="0"/>
    <x v="1"/>
    <x v="3"/>
    <x v="1"/>
    <x v="0"/>
    <x v="2"/>
    <s v="4 Sep 1969"/>
    <x v="743"/>
    <x v="0"/>
    <s v="tier - 2"/>
    <x v="1"/>
    <x v="34"/>
  </r>
  <r>
    <x v="751"/>
    <s v="  Caroline S"/>
    <n v="22.04"/>
    <n v="10.9"/>
    <s v="Yes"/>
    <x v="0"/>
    <x v="0"/>
    <x v="1"/>
    <x v="1"/>
    <x v="2"/>
    <x v="0"/>
    <s v="27 Jul 2004"/>
    <x v="744"/>
    <x v="0"/>
    <s v="tier - 2"/>
    <x v="2"/>
    <x v="9"/>
  </r>
  <r>
    <x v="752"/>
    <s v="  Nuta"/>
    <n v="31.824999999999999"/>
    <n v="5.52"/>
    <s v="Yes"/>
    <x v="0"/>
    <x v="0"/>
    <x v="3"/>
    <x v="1"/>
    <x v="0"/>
    <x v="2"/>
    <s v="19 Nov 1985"/>
    <x v="745"/>
    <x v="0"/>
    <s v="tier - 1"/>
    <x v="2"/>
    <x v="20"/>
  </r>
  <r>
    <x v="753"/>
    <s v="  Margie"/>
    <n v="53.58"/>
    <n v="4.55"/>
    <s v="No"/>
    <x v="0"/>
    <x v="0"/>
    <x v="3"/>
    <x v="1"/>
    <x v="0"/>
    <x v="2"/>
    <s v="15 Dec 1985"/>
    <x v="746"/>
    <x v="0"/>
    <s v="tier - 1"/>
    <x v="0"/>
    <x v="20"/>
  </r>
  <r>
    <x v="754"/>
    <s v="  Heidi"/>
    <n v="34.299999999999997"/>
    <n v="11.76"/>
    <s v="No"/>
    <x v="0"/>
    <x v="0"/>
    <x v="0"/>
    <x v="1"/>
    <x v="0"/>
    <x v="0"/>
    <s v="13 Aug 1990"/>
    <x v="747"/>
    <x v="0"/>
    <s v="tier - 2"/>
    <x v="8"/>
    <x v="16"/>
  </r>
  <r>
    <x v="755"/>
    <s v="  Diego J"/>
    <n v="32.11"/>
    <n v="7.06"/>
    <s v="No"/>
    <x v="0"/>
    <x v="0"/>
    <x v="0"/>
    <x v="1"/>
    <x v="0"/>
    <x v="0"/>
    <s v="25 Sep 1986"/>
    <x v="748"/>
    <x v="0"/>
    <s v="tier - 2"/>
    <x v="0"/>
    <x v="18"/>
  </r>
  <r>
    <x v="756"/>
    <s v="  Enrique M Sr"/>
    <n v="31.78"/>
    <n v="11.35"/>
    <s v="Yes"/>
    <x v="0"/>
    <x v="1"/>
    <x v="3"/>
    <x v="1"/>
    <x v="0"/>
    <x v="0"/>
    <s v="21 Oct 1983"/>
    <x v="749"/>
    <x v="0"/>
    <s v="tier - 1"/>
    <x v="0"/>
    <x v="22"/>
  </r>
  <r>
    <x v="757"/>
    <s v="  Greg"/>
    <n v="46.89"/>
    <n v="5.52"/>
    <s v="No"/>
    <x v="0"/>
    <x v="0"/>
    <x v="0"/>
    <x v="1"/>
    <x v="0"/>
    <x v="2"/>
    <s v="19 Aug 1983"/>
    <x v="750"/>
    <x v="1"/>
    <s v="tier - 2"/>
    <x v="0"/>
    <x v="22"/>
  </r>
  <r>
    <x v="758"/>
    <s v="  Filip"/>
    <n v="39.35"/>
    <n v="7.86"/>
    <s v="Yes"/>
    <x v="0"/>
    <x v="0"/>
    <x v="3"/>
    <x v="1"/>
    <x v="0"/>
    <x v="0"/>
    <s v="30 Oct 1980"/>
    <x v="751"/>
    <x v="0"/>
    <s v="tier - 1"/>
    <x v="1"/>
    <x v="24"/>
  </r>
  <r>
    <x v="759"/>
    <s v="  Rosemary E"/>
    <n v="39.200000000000003"/>
    <n v="11.38"/>
    <s v="No"/>
    <x v="0"/>
    <x v="0"/>
    <x v="0"/>
    <x v="1"/>
    <x v="0"/>
    <x v="0"/>
    <s v="24 Jun 1989"/>
    <x v="752"/>
    <x v="0"/>
    <s v="tier - 2"/>
    <x v="1"/>
    <x v="13"/>
  </r>
  <r>
    <x v="760"/>
    <s v="  Lisa"/>
    <n v="39.159999999999997"/>
    <n v="10.48"/>
    <s v="No"/>
    <x v="0"/>
    <x v="0"/>
    <x v="0"/>
    <x v="1"/>
    <x v="0"/>
    <x v="0"/>
    <s v="7 Jul 1996"/>
    <x v="753"/>
    <x v="0"/>
    <s v="tier - 3"/>
    <x v="11"/>
    <x v="8"/>
  </r>
  <r>
    <x v="761"/>
    <s v="  Jason"/>
    <n v="44.1"/>
    <n v="5.04"/>
    <s v="Yes"/>
    <x v="0"/>
    <x v="0"/>
    <x v="0"/>
    <x v="1"/>
    <x v="0"/>
    <x v="2"/>
    <s v="9 Nov 1970"/>
    <x v="754"/>
    <x v="0"/>
    <s v="tier - 1"/>
    <x v="0"/>
    <x v="33"/>
  </r>
  <r>
    <x v="762"/>
    <s v="  Courtney"/>
    <n v="33.200000000000003"/>
    <n v="9.06"/>
    <s v="No"/>
    <x v="0"/>
    <x v="0"/>
    <x v="0"/>
    <x v="1"/>
    <x v="0"/>
    <x v="0"/>
    <s v="13 Aug 1984"/>
    <x v="755"/>
    <x v="0"/>
    <s v="tier - 1"/>
    <x v="1"/>
    <x v="21"/>
  </r>
  <r>
    <x v="763"/>
    <s v="  Jennifer R"/>
    <n v="29.92"/>
    <n v="11.07"/>
    <s v="No"/>
    <x v="0"/>
    <x v="0"/>
    <x v="0"/>
    <x v="1"/>
    <x v="0"/>
    <x v="0"/>
    <s v="18 Nov 1976"/>
    <x v="756"/>
    <x v="0"/>
    <s v="tier - 2"/>
    <x v="0"/>
    <x v="35"/>
  </r>
  <r>
    <x v="764"/>
    <s v="  Lauren E"/>
    <n v="25"/>
    <n v="10.45"/>
    <s v="No"/>
    <x v="0"/>
    <x v="0"/>
    <x v="0"/>
    <x v="1"/>
    <x v="1"/>
    <x v="0"/>
    <s v="6 Aug 1982"/>
    <x v="757"/>
    <x v="3"/>
    <s v="tier - 2"/>
    <x v="1"/>
    <x v="23"/>
  </r>
  <r>
    <x v="765"/>
    <s v="  Ashley M"/>
    <n v="38.869999999999997"/>
    <n v="8.6300000000000008"/>
    <s v="Yes"/>
    <x v="0"/>
    <x v="0"/>
    <x v="3"/>
    <x v="1"/>
    <x v="0"/>
    <x v="0"/>
    <s v="16 Aug 1997"/>
    <x v="758"/>
    <x v="0"/>
    <s v="tier - 2"/>
    <x v="11"/>
    <x v="6"/>
  </r>
  <r>
    <x v="766"/>
    <s v="  Alison R"/>
    <n v="32.299999999999997"/>
    <n v="5.28"/>
    <s v="Yes"/>
    <x v="0"/>
    <x v="0"/>
    <x v="1"/>
    <x v="1"/>
    <x v="0"/>
    <x v="2"/>
    <s v="28 Oct 1982"/>
    <x v="759"/>
    <x v="0"/>
    <s v="tier - 1"/>
    <x v="1"/>
    <x v="23"/>
  </r>
  <r>
    <x v="767"/>
    <s v="  Madeleine"/>
    <n v="31.16"/>
    <n v="7.49"/>
    <s v="Yes"/>
    <x v="0"/>
    <x v="0"/>
    <x v="1"/>
    <x v="1"/>
    <x v="0"/>
    <x v="0"/>
    <s v="9 Sep 1987"/>
    <x v="760"/>
    <x v="0"/>
    <s v="tier - 3"/>
    <x v="8"/>
    <x v="17"/>
  </r>
  <r>
    <x v="768"/>
    <s v="  Stacey"/>
    <n v="54.59"/>
    <n v="4.2699999999999996"/>
    <s v="No"/>
    <x v="0"/>
    <x v="0"/>
    <x v="0"/>
    <x v="1"/>
    <x v="0"/>
    <x v="2"/>
    <s v="10 Dec 1985"/>
    <x v="761"/>
    <x v="3"/>
    <s v="tier - 3"/>
    <x v="10"/>
    <x v="20"/>
  </r>
  <r>
    <x v="769"/>
    <s v="  Kimberly"/>
    <n v="21.09"/>
    <n v="9.2200000000000006"/>
    <s v="Yes"/>
    <x v="0"/>
    <x v="0"/>
    <x v="1"/>
    <x v="1"/>
    <x v="2"/>
    <x v="0"/>
    <s v="20 Aug 1970"/>
    <x v="762"/>
    <x v="0"/>
    <s v="tier - 1"/>
    <x v="0"/>
    <x v="33"/>
  </r>
  <r>
    <x v="770"/>
    <s v="  Matthew D"/>
    <n v="52.41"/>
    <n v="5.99"/>
    <s v="No"/>
    <x v="0"/>
    <x v="0"/>
    <x v="3"/>
    <x v="1"/>
    <x v="0"/>
    <x v="1"/>
    <s v="22 Aug 1971"/>
    <x v="763"/>
    <x v="0"/>
    <s v="tier - 3"/>
    <x v="0"/>
    <x v="32"/>
  </r>
  <r>
    <x v="771"/>
    <s v="  Michael"/>
    <n v="41.47"/>
    <n v="5.86"/>
    <s v="Yes"/>
    <x v="0"/>
    <x v="0"/>
    <x v="1"/>
    <x v="1"/>
    <x v="0"/>
    <x v="1"/>
    <s v="4 Sep 1987"/>
    <x v="764"/>
    <x v="0"/>
    <s v="tier - 2"/>
    <x v="2"/>
    <x v="17"/>
  </r>
  <r>
    <x v="772"/>
    <s v="  Ben"/>
    <n v="33.1"/>
    <n v="5.19"/>
    <s v="Yes"/>
    <x v="0"/>
    <x v="0"/>
    <x v="1"/>
    <x v="1"/>
    <x v="0"/>
    <x v="2"/>
    <s v="30 Dec 1976"/>
    <x v="765"/>
    <x v="0"/>
    <s v="tier - 3"/>
    <x v="0"/>
    <x v="35"/>
  </r>
  <r>
    <x v="773"/>
    <s v="  Chris"/>
    <n v="30.8"/>
    <n v="4.37"/>
    <s v="Yes"/>
    <x v="0"/>
    <x v="0"/>
    <x v="1"/>
    <x v="1"/>
    <x v="0"/>
    <x v="2"/>
    <s v="5 Aug 1975"/>
    <x v="766"/>
    <x v="0"/>
    <s v="tier - 3"/>
    <x v="0"/>
    <x v="31"/>
  </r>
  <r>
    <x v="774"/>
    <s v="  Jeremy J"/>
    <n v="42.06"/>
    <n v="5.32"/>
    <s v="No"/>
    <x v="0"/>
    <x v="0"/>
    <x v="3"/>
    <x v="1"/>
    <x v="0"/>
    <x v="2"/>
    <s v="22 Jul 1985"/>
    <x v="767"/>
    <x v="1"/>
    <s v="tier - 2"/>
    <x v="0"/>
    <x v="20"/>
  </r>
  <r>
    <x v="775"/>
    <s v="  Amy L"/>
    <n v="39.270000000000003"/>
    <n v="5.64"/>
    <s v="No"/>
    <x v="0"/>
    <x v="1"/>
    <x v="3"/>
    <x v="1"/>
    <x v="0"/>
    <x v="2"/>
    <s v="26 Aug 1984"/>
    <x v="768"/>
    <x v="1"/>
    <s v="tier - 3"/>
    <x v="1"/>
    <x v="21"/>
  </r>
  <r>
    <x v="776"/>
    <s v="  Karen L"/>
    <n v="30.71"/>
    <n v="5.59"/>
    <s v="Yes"/>
    <x v="0"/>
    <x v="0"/>
    <x v="3"/>
    <x v="1"/>
    <x v="0"/>
    <x v="2"/>
    <s v="1 Nov 1984"/>
    <x v="769"/>
    <x v="0"/>
    <s v="tier - 3"/>
    <x v="1"/>
    <x v="21"/>
  </r>
  <r>
    <x v="777"/>
    <s v="  Tennille"/>
    <n v="47.19"/>
    <n v="5.29"/>
    <s v="No"/>
    <x v="0"/>
    <x v="0"/>
    <x v="0"/>
    <x v="1"/>
    <x v="0"/>
    <x v="2"/>
    <s v="27 Jul 1981"/>
    <x v="770"/>
    <x v="0"/>
    <s v="tier - 2"/>
    <x v="0"/>
    <x v="19"/>
  </r>
  <r>
    <x v="778"/>
    <s v="  Matt"/>
    <n v="30.02"/>
    <n v="6.65"/>
    <s v="No"/>
    <x v="0"/>
    <x v="0"/>
    <x v="0"/>
    <x v="1"/>
    <x v="0"/>
    <x v="0"/>
    <s v="8 Jun 1980"/>
    <x v="771"/>
    <x v="0"/>
    <s v="tier - 3"/>
    <x v="2"/>
    <x v="24"/>
  </r>
  <r>
    <x v="779"/>
    <s v="  Emily"/>
    <n v="37.909999999999997"/>
    <n v="5.68"/>
    <s v="Yes"/>
    <x v="0"/>
    <x v="0"/>
    <x v="0"/>
    <x v="1"/>
    <x v="0"/>
    <x v="2"/>
    <s v="1 Dec 1970"/>
    <x v="772"/>
    <x v="0"/>
    <s v="tier - 2"/>
    <x v="0"/>
    <x v="33"/>
  </r>
  <r>
    <x v="780"/>
    <s v="  Justin E"/>
    <n v="54.61"/>
    <n v="4.49"/>
    <s v="No"/>
    <x v="0"/>
    <x v="0"/>
    <x v="0"/>
    <x v="1"/>
    <x v="0"/>
    <x v="2"/>
    <s v="9 Oct 1982"/>
    <x v="773"/>
    <x v="0"/>
    <s v="tier - 3"/>
    <x v="2"/>
    <x v="23"/>
  </r>
  <r>
    <x v="781"/>
    <s v="  Shalane"/>
    <n v="36.005000000000003"/>
    <n v="6.9"/>
    <s v="No"/>
    <x v="0"/>
    <x v="0"/>
    <x v="0"/>
    <x v="1"/>
    <x v="0"/>
    <x v="0"/>
    <s v="28 Aug 1982"/>
    <x v="774"/>
    <x v="0"/>
    <s v="tier - 2"/>
    <x v="0"/>
    <x v="23"/>
  </r>
  <r>
    <x v="782"/>
    <s v="  Jessica N"/>
    <n v="28.7"/>
    <n v="11.52"/>
    <s v="No"/>
    <x v="0"/>
    <x v="0"/>
    <x v="0"/>
    <x v="1"/>
    <x v="1"/>
    <x v="0"/>
    <s v="7 Jul 1994"/>
    <x v="775"/>
    <x v="0"/>
    <s v="tier - 1"/>
    <x v="11"/>
    <x v="11"/>
  </r>
  <r>
    <x v="783"/>
    <s v="  Melanie"/>
    <n v="34.295000000000002"/>
    <n v="11.24"/>
    <s v="No"/>
    <x v="0"/>
    <x v="0"/>
    <x v="0"/>
    <x v="1"/>
    <x v="0"/>
    <x v="0"/>
    <s v="23 Oct 1976"/>
    <x v="776"/>
    <x v="0"/>
    <s v="tier - 1"/>
    <x v="0"/>
    <x v="35"/>
  </r>
  <r>
    <x v="784"/>
    <s v="  Ruth Angelica"/>
    <n v="27.55"/>
    <n v="10.98"/>
    <s v="No"/>
    <x v="0"/>
    <x v="0"/>
    <x v="0"/>
    <x v="1"/>
    <x v="1"/>
    <x v="0"/>
    <s v="12 Aug 1982"/>
    <x v="777"/>
    <x v="0"/>
    <s v="tier - 1"/>
    <x v="0"/>
    <x v="23"/>
  </r>
  <r>
    <x v="785"/>
    <s v="  Una M"/>
    <n v="40.700000000000003"/>
    <n v="5.42"/>
    <s v="No"/>
    <x v="0"/>
    <x v="0"/>
    <x v="0"/>
    <x v="1"/>
    <x v="0"/>
    <x v="2"/>
    <s v="2 Oct 1982"/>
    <x v="778"/>
    <x v="0"/>
    <s v="tier - 2"/>
    <x v="1"/>
    <x v="23"/>
  </r>
  <r>
    <x v="786"/>
    <s v="  Taralyn"/>
    <n v="18.335000000000001"/>
    <n v="10.97"/>
    <s v="No"/>
    <x v="0"/>
    <x v="0"/>
    <x v="0"/>
    <x v="1"/>
    <x v="3"/>
    <x v="0"/>
    <s v="3 Dec 1969"/>
    <x v="779"/>
    <x v="0"/>
    <s v="tier - 3"/>
    <x v="0"/>
    <x v="34"/>
  </r>
  <r>
    <x v="787"/>
    <s v="  James A"/>
    <n v="33.914999999999999"/>
    <n v="9.56"/>
    <s v="Yes"/>
    <x v="0"/>
    <x v="0"/>
    <x v="1"/>
    <x v="1"/>
    <x v="0"/>
    <x v="0"/>
    <s v="18 Dec 1986"/>
    <x v="780"/>
    <x v="0"/>
    <s v="tier - 3"/>
    <x v="1"/>
    <x v="18"/>
  </r>
  <r>
    <x v="788"/>
    <s v="  Ning"/>
    <n v="33.534999999999997"/>
    <n v="9.4"/>
    <s v="Yes"/>
    <x v="0"/>
    <x v="0"/>
    <x v="1"/>
    <x v="1"/>
    <x v="0"/>
    <x v="0"/>
    <s v="6 Aug 1989"/>
    <x v="781"/>
    <x v="0"/>
    <s v="tier - 2"/>
    <x v="8"/>
    <x v="13"/>
  </r>
  <r>
    <x v="789"/>
    <s v="  Joel"/>
    <n v="23.655000000000001"/>
    <n v="8.48"/>
    <s v="Yes"/>
    <x v="0"/>
    <x v="0"/>
    <x v="1"/>
    <x v="1"/>
    <x v="2"/>
    <x v="0"/>
    <s v="11 Dec 1968"/>
    <x v="782"/>
    <x v="1"/>
    <s v="tier - 2"/>
    <x v="0"/>
    <x v="36"/>
  </r>
  <r>
    <x v="790"/>
    <s v="  Pamela J"/>
    <n v="28"/>
    <n v="5.57"/>
    <s v="No"/>
    <x v="0"/>
    <x v="0"/>
    <x v="0"/>
    <x v="1"/>
    <x v="1"/>
    <x v="2"/>
    <s v="20 Sep 1984"/>
    <x v="783"/>
    <x v="0"/>
    <s v="tier - 2"/>
    <x v="8"/>
    <x v="21"/>
  </r>
  <r>
    <x v="791"/>
    <s v="  Brittney"/>
    <n v="30.23"/>
    <n v="6.94"/>
    <s v="Yes"/>
    <x v="0"/>
    <x v="1"/>
    <x v="3"/>
    <x v="1"/>
    <x v="0"/>
    <x v="0"/>
    <s v="20 Jul 1981"/>
    <x v="784"/>
    <x v="0"/>
    <s v="tier - 1"/>
    <x v="1"/>
    <x v="19"/>
  </r>
  <r>
    <x v="792"/>
    <s v="  Sheila"/>
    <n v="51.14"/>
    <n v="4.05"/>
    <s v="No"/>
    <x v="0"/>
    <x v="0"/>
    <x v="3"/>
    <x v="1"/>
    <x v="0"/>
    <x v="2"/>
    <s v="5 Oct 1984"/>
    <x v="785"/>
    <x v="0"/>
    <s v="tier - 3"/>
    <x v="2"/>
    <x v="21"/>
  </r>
  <r>
    <x v="793"/>
    <s v="  Koji"/>
    <n v="24.32"/>
    <n v="10.220000000000001"/>
    <s v="No"/>
    <x v="0"/>
    <x v="0"/>
    <x v="0"/>
    <x v="1"/>
    <x v="2"/>
    <x v="0"/>
    <s v="22 Nov 1982"/>
    <x v="786"/>
    <x v="0"/>
    <s v="tier - 1"/>
    <x v="0"/>
    <x v="23"/>
  </r>
  <r>
    <x v="794"/>
    <s v="  Sarah"/>
    <n v="38.06"/>
    <n v="9.24"/>
    <s v="No"/>
    <x v="0"/>
    <x v="0"/>
    <x v="0"/>
    <x v="1"/>
    <x v="0"/>
    <x v="0"/>
    <s v="29 Dec 1982"/>
    <x v="787"/>
    <x v="1"/>
    <s v="tier - 2"/>
    <x v="5"/>
    <x v="23"/>
  </r>
  <r>
    <x v="795"/>
    <s v="  Colleen M"/>
    <n v="37.700000000000003"/>
    <n v="8.6"/>
    <s v="No"/>
    <x v="0"/>
    <x v="0"/>
    <x v="0"/>
    <x v="1"/>
    <x v="0"/>
    <x v="0"/>
    <s v="7 Nov 1982"/>
    <x v="788"/>
    <x v="0"/>
    <s v="tier - 3"/>
    <x v="2"/>
    <x v="23"/>
  </r>
  <r>
    <x v="796"/>
    <s v="  Deedra G"/>
    <n v="44"/>
    <n v="9.32"/>
    <s v="Yes"/>
    <x v="0"/>
    <x v="0"/>
    <x v="1"/>
    <x v="1"/>
    <x v="0"/>
    <x v="0"/>
    <s v="28 Aug 1982"/>
    <x v="789"/>
    <x v="1"/>
    <s v="tier - 2"/>
    <x v="3"/>
    <x v="23"/>
  </r>
  <r>
    <x v="797"/>
    <s v="  Kulwinder"/>
    <n v="41.45"/>
    <n v="6.12"/>
    <s v="Yes"/>
    <x v="0"/>
    <x v="0"/>
    <x v="0"/>
    <x v="1"/>
    <x v="0"/>
    <x v="1"/>
    <s v="29 Aug 1973"/>
    <x v="790"/>
    <x v="0"/>
    <s v="tier - 1"/>
    <x v="0"/>
    <x v="29"/>
  </r>
  <r>
    <x v="798"/>
    <s v="  Ann M"/>
    <n v="25.364999999999998"/>
    <n v="9.19"/>
    <s v="Yes"/>
    <x v="0"/>
    <x v="0"/>
    <x v="0"/>
    <x v="1"/>
    <x v="1"/>
    <x v="0"/>
    <s v="4 Sep 2003"/>
    <x v="791"/>
    <x v="0"/>
    <s v="tier - 1"/>
    <x v="1"/>
    <x v="12"/>
  </r>
  <r>
    <x v="799"/>
    <s v="  Sarah E"/>
    <n v="34.56"/>
    <n v="5.84"/>
    <s v="Yes"/>
    <x v="0"/>
    <x v="1"/>
    <x v="3"/>
    <x v="1"/>
    <x v="0"/>
    <x v="1"/>
    <s v="6 Jun 1990"/>
    <x v="792"/>
    <x v="0"/>
    <s v="tier - 2"/>
    <x v="11"/>
    <x v="16"/>
  </r>
  <r>
    <x v="800"/>
    <s v="  Apryl J"/>
    <n v="28.2"/>
    <n v="7.19"/>
    <s v="Yes"/>
    <x v="0"/>
    <x v="0"/>
    <x v="1"/>
    <x v="1"/>
    <x v="1"/>
    <x v="0"/>
    <s v="8 Dec 1984"/>
    <x v="793"/>
    <x v="0"/>
    <s v="tier - 3"/>
    <x v="4"/>
    <x v="21"/>
  </r>
  <r>
    <x v="801"/>
    <s v="  Ilana"/>
    <n v="30.43"/>
    <n v="9.39"/>
    <s v="No"/>
    <x v="0"/>
    <x v="0"/>
    <x v="0"/>
    <x v="1"/>
    <x v="0"/>
    <x v="0"/>
    <s v="8 Nov 1970"/>
    <x v="794"/>
    <x v="0"/>
    <s v="tier - 3"/>
    <x v="0"/>
    <x v="33"/>
  </r>
  <r>
    <x v="802"/>
    <s v="  Katherine"/>
    <n v="32.395000000000003"/>
    <n v="4.2699999999999996"/>
    <s v="Yes"/>
    <x v="0"/>
    <x v="0"/>
    <x v="3"/>
    <x v="1"/>
    <x v="0"/>
    <x v="2"/>
    <s v="1 Jul 1984"/>
    <x v="795"/>
    <x v="1"/>
    <s v="tier - 2"/>
    <x v="0"/>
    <x v="21"/>
  </r>
  <r>
    <x v="803"/>
    <s v="  Katherine"/>
    <n v="24.035"/>
    <n v="11.71"/>
    <s v="No"/>
    <x v="0"/>
    <x v="0"/>
    <x v="0"/>
    <x v="1"/>
    <x v="2"/>
    <x v="0"/>
    <s v="19 Nov 1989"/>
    <x v="796"/>
    <x v="0"/>
    <s v="tier - 1"/>
    <x v="0"/>
    <x v="13"/>
  </r>
  <r>
    <x v="804"/>
    <s v="  Karl"/>
    <n v="37.119999999999997"/>
    <n v="5.29"/>
    <s v="No"/>
    <x v="0"/>
    <x v="0"/>
    <x v="1"/>
    <x v="1"/>
    <x v="0"/>
    <x v="2"/>
    <s v="27 Sep 1982"/>
    <x v="797"/>
    <x v="0"/>
    <s v="tier - 2"/>
    <x v="0"/>
    <x v="23"/>
  </r>
  <r>
    <x v="805"/>
    <s v="  Stephen"/>
    <n v="34.840000000000003"/>
    <n v="6"/>
    <s v="Yes"/>
    <x v="0"/>
    <x v="1"/>
    <x v="3"/>
    <x v="1"/>
    <x v="0"/>
    <x v="1"/>
    <s v="17 Sep 1981"/>
    <x v="798"/>
    <x v="1"/>
    <s v="tier - 1"/>
    <x v="1"/>
    <x v="19"/>
  </r>
  <r>
    <x v="806"/>
    <s v="  Will"/>
    <n v="29.53"/>
    <n v="10.64"/>
    <s v="No"/>
    <x v="0"/>
    <x v="0"/>
    <x v="0"/>
    <x v="1"/>
    <x v="1"/>
    <x v="0"/>
    <s v="20 Oct 1989"/>
    <x v="799"/>
    <x v="1"/>
    <s v="tier - 1"/>
    <x v="2"/>
    <x v="13"/>
  </r>
  <r>
    <x v="807"/>
    <s v="  Bradley D"/>
    <n v="42.51"/>
    <n v="8.2100000000000009"/>
    <s v="Yes"/>
    <x v="0"/>
    <x v="0"/>
    <x v="0"/>
    <x v="1"/>
    <x v="0"/>
    <x v="0"/>
    <s v="9 Jul 1985"/>
    <x v="800"/>
    <x v="0"/>
    <s v="tier - 3"/>
    <x v="1"/>
    <x v="20"/>
  </r>
  <r>
    <x v="808"/>
    <s v="  Amy M"/>
    <n v="38.14"/>
    <n v="5.58"/>
    <s v="No"/>
    <x v="0"/>
    <x v="1"/>
    <x v="3"/>
    <x v="1"/>
    <x v="0"/>
    <x v="2"/>
    <s v="13 Jul 1968"/>
    <x v="801"/>
    <x v="1"/>
    <s v="tier - 1"/>
    <x v="1"/>
    <x v="36"/>
  </r>
  <r>
    <x v="809"/>
    <s v="  Matthew W"/>
    <n v="39.93"/>
    <n v="8.75"/>
    <s v="No"/>
    <x v="0"/>
    <x v="0"/>
    <x v="0"/>
    <x v="1"/>
    <x v="0"/>
    <x v="0"/>
    <s v="12 Dec 1971"/>
    <x v="802"/>
    <x v="0"/>
    <s v="tier - 1"/>
    <x v="0"/>
    <x v="32"/>
  </r>
  <r>
    <x v="810"/>
    <s v="  Doug"/>
    <n v="38.83"/>
    <n v="11.86"/>
    <s v="No"/>
    <x v="0"/>
    <x v="0"/>
    <x v="0"/>
    <x v="1"/>
    <x v="0"/>
    <x v="0"/>
    <s v="12 Jun 1983"/>
    <x v="803"/>
    <x v="1"/>
    <s v="tier - 3"/>
    <x v="1"/>
    <x v="22"/>
  </r>
  <r>
    <x v="811"/>
    <s v="  Tom"/>
    <n v="37.4"/>
    <n v="11.46"/>
    <s v="No"/>
    <x v="0"/>
    <x v="0"/>
    <x v="0"/>
    <x v="1"/>
    <x v="0"/>
    <x v="0"/>
    <s v="13 Jun 1994"/>
    <x v="804"/>
    <x v="0"/>
    <s v="tier - 1"/>
    <x v="1"/>
    <x v="11"/>
  </r>
  <r>
    <x v="812"/>
    <s v="  Jonathan"/>
    <n v="21.4"/>
    <n v="9.0299999999999994"/>
    <s v="No"/>
    <x v="0"/>
    <x v="0"/>
    <x v="0"/>
    <x v="1"/>
    <x v="2"/>
    <x v="0"/>
    <s v="21 Oct 1978"/>
    <x v="805"/>
    <x v="0"/>
    <s v="tier - 3"/>
    <x v="0"/>
    <x v="27"/>
  </r>
  <r>
    <x v="813"/>
    <s v="  Wayne A"/>
    <n v="38.380000000000003"/>
    <n v="8.26"/>
    <s v="Yes"/>
    <x v="0"/>
    <x v="0"/>
    <x v="1"/>
    <x v="1"/>
    <x v="0"/>
    <x v="0"/>
    <s v="18 Jul 1968"/>
    <x v="806"/>
    <x v="1"/>
    <s v="tier - 1"/>
    <x v="1"/>
    <x v="36"/>
  </r>
  <r>
    <x v="814"/>
    <s v="  Nobuyori"/>
    <n v="33.659999999999997"/>
    <n v="5.42"/>
    <s v="Yes"/>
    <x v="0"/>
    <x v="0"/>
    <x v="1"/>
    <x v="1"/>
    <x v="0"/>
    <x v="2"/>
    <s v="7 Aug 1986"/>
    <x v="807"/>
    <x v="1"/>
    <s v="tier - 2"/>
    <x v="5"/>
    <x v="18"/>
  </r>
  <r>
    <x v="815"/>
    <s v="  Rich"/>
    <n v="31.79"/>
    <n v="11.33"/>
    <s v="Yes"/>
    <x v="0"/>
    <x v="1"/>
    <x v="3"/>
    <x v="1"/>
    <x v="0"/>
    <x v="0"/>
    <s v="5 Jun 1986"/>
    <x v="808"/>
    <x v="1"/>
    <s v="tier - 1"/>
    <x v="5"/>
    <x v="18"/>
  </r>
  <r>
    <x v="816"/>
    <s v="  Marcos S"/>
    <n v="29.7"/>
    <n v="7.69"/>
    <s v="Yes"/>
    <x v="0"/>
    <x v="1"/>
    <x v="3"/>
    <x v="1"/>
    <x v="1"/>
    <x v="0"/>
    <s v="17 Jun 1970"/>
    <x v="809"/>
    <x v="0"/>
    <s v="tier - 1"/>
    <x v="0"/>
    <x v="33"/>
  </r>
  <r>
    <x v="817"/>
    <s v="  Dave"/>
    <n v="25.46"/>
    <n v="8.77"/>
    <s v="Yes"/>
    <x v="0"/>
    <x v="1"/>
    <x v="3"/>
    <x v="1"/>
    <x v="1"/>
    <x v="0"/>
    <s v="9 Dec 1966"/>
    <x v="810"/>
    <x v="1"/>
    <s v="tier - 2"/>
    <x v="0"/>
    <x v="37"/>
  </r>
  <r>
    <x v="818"/>
    <s v="  Andy"/>
    <n v="39.14"/>
    <n v="4.91"/>
    <s v="No"/>
    <x v="1"/>
    <x v="0"/>
    <x v="3"/>
    <x v="1"/>
    <x v="0"/>
    <x v="2"/>
    <s v="10 Oct 1988"/>
    <x v="811"/>
    <x v="0"/>
    <s v="tier - 2"/>
    <x v="8"/>
    <x v="15"/>
  </r>
  <r>
    <x v="819"/>
    <s v="  Mary"/>
    <n v="41.2"/>
    <n v="4.95"/>
    <s v="No"/>
    <x v="0"/>
    <x v="0"/>
    <x v="3"/>
    <x v="1"/>
    <x v="0"/>
    <x v="2"/>
    <s v="21 Sep 1981"/>
    <x v="812"/>
    <x v="0"/>
    <s v="tier - 3"/>
    <x v="0"/>
    <x v="19"/>
  </r>
  <r>
    <x v="820"/>
    <s v="  Marcus B"/>
    <n v="28.81"/>
    <n v="10.8"/>
    <s v="Yes"/>
    <x v="0"/>
    <x v="1"/>
    <x v="3"/>
    <x v="1"/>
    <x v="1"/>
    <x v="0"/>
    <s v="3 Sep 1981"/>
    <x v="813"/>
    <x v="0"/>
    <s v="tier - 3"/>
    <x v="2"/>
    <x v="19"/>
  </r>
  <r>
    <x v="821"/>
    <s v="  Thomas K"/>
    <n v="37.409999999999997"/>
    <n v="7.21"/>
    <s v="No"/>
    <x v="0"/>
    <x v="0"/>
    <x v="1"/>
    <x v="1"/>
    <x v="0"/>
    <x v="0"/>
    <s v="8 Oct 1981"/>
    <x v="814"/>
    <x v="0"/>
    <s v="tier - 1"/>
    <x v="0"/>
    <x v="19"/>
  </r>
  <r>
    <x v="822"/>
    <s v="  Robert"/>
    <n v="52.54"/>
    <n v="5.12"/>
    <s v="No"/>
    <x v="0"/>
    <x v="1"/>
    <x v="3"/>
    <x v="1"/>
    <x v="0"/>
    <x v="2"/>
    <s v="23 Nov 1980"/>
    <x v="815"/>
    <x v="0"/>
    <s v="tier - 2"/>
    <x v="0"/>
    <x v="24"/>
  </r>
  <r>
    <x v="823"/>
    <s v="  Geoff"/>
    <n v="17.29"/>
    <n v="4.62"/>
    <s v="No"/>
    <x v="1"/>
    <x v="0"/>
    <x v="3"/>
    <x v="0"/>
    <x v="3"/>
    <x v="2"/>
    <s v="24 Dec 1985"/>
    <x v="816"/>
    <x v="1"/>
    <s v="tier - 3"/>
    <x v="1"/>
    <x v="20"/>
  </r>
  <r>
    <x v="824"/>
    <s v="  Chris J"/>
    <n v="31.74"/>
    <n v="7.68"/>
    <s v="Yes"/>
    <x v="0"/>
    <x v="0"/>
    <x v="0"/>
    <x v="1"/>
    <x v="0"/>
    <x v="0"/>
    <s v="29 Jun 1991"/>
    <x v="817"/>
    <x v="3"/>
    <s v="tier - 2"/>
    <x v="10"/>
    <x v="14"/>
  </r>
  <r>
    <x v="825"/>
    <s v="  Kate A"/>
    <n v="26.504999999999999"/>
    <n v="6.79"/>
    <s v="Yes"/>
    <x v="0"/>
    <x v="1"/>
    <x v="3"/>
    <x v="1"/>
    <x v="1"/>
    <x v="0"/>
    <s v="17 Aug 1975"/>
    <x v="818"/>
    <x v="0"/>
    <s v="tier - 1"/>
    <x v="1"/>
    <x v="31"/>
  </r>
  <r>
    <x v="826"/>
    <s v="  Kelli"/>
    <n v="36.479999999999997"/>
    <n v="11.09"/>
    <s v="No"/>
    <x v="0"/>
    <x v="0"/>
    <x v="0"/>
    <x v="1"/>
    <x v="0"/>
    <x v="0"/>
    <s v="8 Jul 1994"/>
    <x v="819"/>
    <x v="0"/>
    <s v="tier - 2"/>
    <x v="11"/>
    <x v="11"/>
  </r>
  <r>
    <x v="827"/>
    <s v="  Maggie M"/>
    <n v="39.159999999999997"/>
    <n v="5.24"/>
    <s v="Yes"/>
    <x v="0"/>
    <x v="1"/>
    <x v="3"/>
    <x v="1"/>
    <x v="0"/>
    <x v="2"/>
    <s v="15 Jul 1979"/>
    <x v="820"/>
    <x v="1"/>
    <s v="tier - 1"/>
    <x v="5"/>
    <x v="25"/>
  </r>
  <r>
    <x v="828"/>
    <s v="  Michelle L"/>
    <n v="28.22"/>
    <n v="7.51"/>
    <s v="Yes"/>
    <x v="0"/>
    <x v="1"/>
    <x v="3"/>
    <x v="1"/>
    <x v="1"/>
    <x v="0"/>
    <s v="30 Nov 2000"/>
    <x v="821"/>
    <x v="0"/>
    <s v="tier - 1"/>
    <x v="1"/>
    <x v="10"/>
  </r>
  <r>
    <x v="829"/>
    <s v="  Ashley K"/>
    <n v="35"/>
    <n v="4.13"/>
    <s v="No"/>
    <x v="0"/>
    <x v="0"/>
    <x v="1"/>
    <x v="1"/>
    <x v="0"/>
    <x v="2"/>
    <s v="15 Jun 1977"/>
    <x v="822"/>
    <x v="0"/>
    <s v="tier - 1"/>
    <x v="0"/>
    <x v="26"/>
  </r>
  <r>
    <x v="830"/>
    <s v="  Michael"/>
    <n v="36.24"/>
    <n v="8.3800000000000008"/>
    <s v="Yes"/>
    <x v="0"/>
    <x v="0"/>
    <x v="3"/>
    <x v="1"/>
    <x v="0"/>
    <x v="0"/>
    <s v="4 Nov 1979"/>
    <x v="823"/>
    <x v="0"/>
    <s v="tier - 2"/>
    <x v="2"/>
    <x v="25"/>
  </r>
  <r>
    <x v="831"/>
    <s v="  Ryan K"/>
    <n v="36.954999999999998"/>
    <n v="8.07"/>
    <s v="No"/>
    <x v="0"/>
    <x v="0"/>
    <x v="0"/>
    <x v="1"/>
    <x v="0"/>
    <x v="0"/>
    <s v="19 Jun 1981"/>
    <x v="824"/>
    <x v="0"/>
    <s v="tier - 2"/>
    <x v="4"/>
    <x v="19"/>
  </r>
  <r>
    <x v="832"/>
    <s v="  Matthew J"/>
    <n v="29.64"/>
    <n v="8.9499999999999993"/>
    <s v="No"/>
    <x v="0"/>
    <x v="0"/>
    <x v="0"/>
    <x v="1"/>
    <x v="1"/>
    <x v="0"/>
    <s v="5 Aug 1978"/>
    <x v="825"/>
    <x v="0"/>
    <s v="tier - 1"/>
    <x v="0"/>
    <x v="27"/>
  </r>
  <r>
    <x v="833"/>
    <s v="  Karine"/>
    <n v="42.74"/>
    <n v="6.31"/>
    <s v="Yes"/>
    <x v="0"/>
    <x v="0"/>
    <x v="3"/>
    <x v="1"/>
    <x v="0"/>
    <x v="1"/>
    <s v="23 Oct 1969"/>
    <x v="826"/>
    <x v="0"/>
    <s v="tier - 2"/>
    <x v="0"/>
    <x v="34"/>
  </r>
  <r>
    <x v="834"/>
    <s v="  Antonia G"/>
    <n v="36.130000000000003"/>
    <n v="7.19"/>
    <s v="Yes"/>
    <x v="0"/>
    <x v="0"/>
    <x v="1"/>
    <x v="1"/>
    <x v="0"/>
    <x v="0"/>
    <s v="23 Jun 1981"/>
    <x v="827"/>
    <x v="0"/>
    <s v="tier - 2"/>
    <x v="2"/>
    <x v="19"/>
  </r>
  <r>
    <x v="835"/>
    <s v="  Casondra L"/>
    <n v="31.55"/>
    <n v="6.11"/>
    <s v="Yes"/>
    <x v="0"/>
    <x v="0"/>
    <x v="3"/>
    <x v="1"/>
    <x v="0"/>
    <x v="1"/>
    <s v="24 Dec 2004"/>
    <x v="828"/>
    <x v="0"/>
    <s v="tier - 1"/>
    <x v="1"/>
    <x v="9"/>
  </r>
  <r>
    <x v="836"/>
    <s v="  Wendy"/>
    <n v="52.75"/>
    <n v="6.02"/>
    <s v="No"/>
    <x v="0"/>
    <x v="0"/>
    <x v="3"/>
    <x v="1"/>
    <x v="0"/>
    <x v="1"/>
    <s v="10 Sep 1985"/>
    <x v="829"/>
    <x v="0"/>
    <s v="tier - 1"/>
    <x v="8"/>
    <x v="20"/>
  </r>
  <r>
    <x v="837"/>
    <s v="  Eric D"/>
    <n v="36.67"/>
    <n v="11.86"/>
    <s v="No"/>
    <x v="0"/>
    <x v="0"/>
    <x v="0"/>
    <x v="1"/>
    <x v="0"/>
    <x v="0"/>
    <s v="21 Dec 1989"/>
    <x v="830"/>
    <x v="0"/>
    <s v="tier - 3"/>
    <x v="8"/>
    <x v="13"/>
  </r>
  <r>
    <x v="838"/>
    <s v="  Elizabeth"/>
    <n v="38.06"/>
    <n v="8.25"/>
    <s v="No"/>
    <x v="0"/>
    <x v="0"/>
    <x v="0"/>
    <x v="1"/>
    <x v="0"/>
    <x v="0"/>
    <s v="5 Sep 1984"/>
    <x v="831"/>
    <x v="0"/>
    <s v="tier - 3"/>
    <x v="1"/>
    <x v="21"/>
  </r>
  <r>
    <x v="839"/>
    <s v="  Laura F"/>
    <n v="38"/>
    <n v="8.1300000000000008"/>
    <s v="No"/>
    <x v="0"/>
    <x v="0"/>
    <x v="0"/>
    <x v="1"/>
    <x v="0"/>
    <x v="0"/>
    <s v="29 Nov 1978"/>
    <x v="832"/>
    <x v="0"/>
    <s v="tier - 2"/>
    <x v="0"/>
    <x v="27"/>
  </r>
  <r>
    <x v="840"/>
    <s v="  Amelia F"/>
    <n v="35.1"/>
    <n v="10.1"/>
    <s v="No"/>
    <x v="0"/>
    <x v="0"/>
    <x v="0"/>
    <x v="1"/>
    <x v="0"/>
    <x v="0"/>
    <s v="30 Aug 1980"/>
    <x v="833"/>
    <x v="0"/>
    <s v="tier - 2"/>
    <x v="1"/>
    <x v="24"/>
  </r>
  <r>
    <x v="841"/>
    <s v="  Amy L"/>
    <n v="33.82"/>
    <n v="5.89"/>
    <s v="Yes"/>
    <x v="0"/>
    <x v="0"/>
    <x v="1"/>
    <x v="1"/>
    <x v="0"/>
    <x v="1"/>
    <s v="5 Oct 1980"/>
    <x v="834"/>
    <x v="0"/>
    <s v="tier - 3"/>
    <x v="0"/>
    <x v="24"/>
  </r>
  <r>
    <x v="842"/>
    <s v="  Katie J"/>
    <n v="37.43"/>
    <n v="4.97"/>
    <s v="No"/>
    <x v="0"/>
    <x v="0"/>
    <x v="1"/>
    <x v="1"/>
    <x v="0"/>
    <x v="2"/>
    <s v="15 Dec 1978"/>
    <x v="835"/>
    <x v="3"/>
    <s v="tier - 2"/>
    <x v="1"/>
    <x v="27"/>
  </r>
  <r>
    <x v="843"/>
    <s v="  Laura E"/>
    <n v="30.5"/>
    <n v="9.9"/>
    <s v="No"/>
    <x v="0"/>
    <x v="0"/>
    <x v="0"/>
    <x v="1"/>
    <x v="0"/>
    <x v="0"/>
    <s v="18 Aug 1980"/>
    <x v="836"/>
    <x v="0"/>
    <s v="tier - 2"/>
    <x v="0"/>
    <x v="24"/>
  </r>
  <r>
    <x v="844"/>
    <s v="  Mayumi"/>
    <n v="24.53"/>
    <n v="9.0500000000000007"/>
    <s v="No"/>
    <x v="0"/>
    <x v="0"/>
    <x v="0"/>
    <x v="1"/>
    <x v="2"/>
    <x v="0"/>
    <s v="3 Jun 1975"/>
    <x v="837"/>
    <x v="0"/>
    <s v="tier - 3"/>
    <x v="0"/>
    <x v="31"/>
  </r>
  <r>
    <x v="845"/>
    <s v="  Vanessa"/>
    <n v="25.74"/>
    <n v="10.93"/>
    <s v="No"/>
    <x v="0"/>
    <x v="0"/>
    <x v="0"/>
    <x v="1"/>
    <x v="1"/>
    <x v="0"/>
    <s v="10 Dec 1985"/>
    <x v="838"/>
    <x v="0"/>
    <s v="tier - 2"/>
    <x v="4"/>
    <x v="20"/>
  </r>
  <r>
    <x v="846"/>
    <s v="  Natali N"/>
    <n v="34.08"/>
    <n v="7.58"/>
    <s v="Yes"/>
    <x v="0"/>
    <x v="0"/>
    <x v="1"/>
    <x v="1"/>
    <x v="0"/>
    <x v="0"/>
    <s v="18 Oct 1982"/>
    <x v="839"/>
    <x v="1"/>
    <s v="tier - 1"/>
    <x v="1"/>
    <x v="23"/>
  </r>
  <r>
    <x v="847"/>
    <s v="  Beth"/>
    <n v="31.35"/>
    <n v="11"/>
    <s v="Yes"/>
    <x v="0"/>
    <x v="1"/>
    <x v="3"/>
    <x v="1"/>
    <x v="0"/>
    <x v="0"/>
    <s v="1 Sep 1982"/>
    <x v="840"/>
    <x v="0"/>
    <s v="tier - 1"/>
    <x v="0"/>
    <x v="23"/>
  </r>
  <r>
    <x v="848"/>
    <s v="  Alex"/>
    <n v="26.79"/>
    <n v="5.0599999999999996"/>
    <s v="No"/>
    <x v="0"/>
    <x v="0"/>
    <x v="3"/>
    <x v="1"/>
    <x v="1"/>
    <x v="2"/>
    <s v="6 Jul 1969"/>
    <x v="841"/>
    <x v="0"/>
    <s v="tier - 3"/>
    <x v="0"/>
    <x v="34"/>
  </r>
  <r>
    <x v="849"/>
    <s v="  Spencer"/>
    <n v="42.78"/>
    <n v="6.11"/>
    <s v="Yes"/>
    <x v="0"/>
    <x v="0"/>
    <x v="3"/>
    <x v="1"/>
    <x v="0"/>
    <x v="1"/>
    <s v="2 Jun 1978"/>
    <x v="842"/>
    <x v="0"/>
    <s v="tier - 2"/>
    <x v="0"/>
    <x v="27"/>
  </r>
  <r>
    <x v="850"/>
    <s v="  Andee W"/>
    <n v="46.75"/>
    <n v="6.66"/>
    <s v="Yes"/>
    <x v="0"/>
    <x v="0"/>
    <x v="1"/>
    <x v="1"/>
    <x v="0"/>
    <x v="0"/>
    <s v="29 Oct 1995"/>
    <x v="843"/>
    <x v="0"/>
    <s v="tier - 3"/>
    <x v="1"/>
    <x v="4"/>
  </r>
  <r>
    <x v="851"/>
    <s v="  Amy"/>
    <n v="32.15"/>
    <n v="4.0199999999999996"/>
    <s v="Yes"/>
    <x v="0"/>
    <x v="1"/>
    <x v="3"/>
    <x v="1"/>
    <x v="0"/>
    <x v="2"/>
    <s v="26 Jul 1980"/>
    <x v="844"/>
    <x v="0"/>
    <s v="tier - 1"/>
    <x v="2"/>
    <x v="24"/>
  </r>
  <r>
    <x v="852"/>
    <s v="  Joshua"/>
    <n v="43.4"/>
    <n v="8.81"/>
    <s v="Yes"/>
    <x v="0"/>
    <x v="0"/>
    <x v="1"/>
    <x v="1"/>
    <x v="0"/>
    <x v="0"/>
    <s v="22 Oct 1980"/>
    <x v="845"/>
    <x v="0"/>
    <s v="tier - 3"/>
    <x v="0"/>
    <x v="24"/>
  </r>
  <r>
    <x v="853"/>
    <s v="  C Fred"/>
    <n v="31.57"/>
    <n v="7.92"/>
    <s v="Yes"/>
    <x v="0"/>
    <x v="0"/>
    <x v="1"/>
    <x v="1"/>
    <x v="0"/>
    <x v="0"/>
    <s v="21 Jul 1980"/>
    <x v="846"/>
    <x v="0"/>
    <s v="tier - 1"/>
    <x v="8"/>
    <x v="24"/>
  </r>
  <r>
    <x v="854"/>
    <s v="  Jeremy"/>
    <n v="24.32"/>
    <n v="7.48"/>
    <s v="No"/>
    <x v="0"/>
    <x v="0"/>
    <x v="0"/>
    <x v="1"/>
    <x v="2"/>
    <x v="0"/>
    <s v="28 Jun 1980"/>
    <x v="847"/>
    <x v="0"/>
    <s v="tier - 3"/>
    <x v="2"/>
    <x v="24"/>
  </r>
  <r>
    <x v="855"/>
    <s v="  Patrick Sr"/>
    <n v="31.07"/>
    <n v="4.62"/>
    <s v="Yes"/>
    <x v="0"/>
    <x v="0"/>
    <x v="1"/>
    <x v="1"/>
    <x v="0"/>
    <x v="2"/>
    <s v="24 Jun 1978"/>
    <x v="848"/>
    <x v="0"/>
    <s v="tier - 2"/>
    <x v="0"/>
    <x v="27"/>
  </r>
  <r>
    <x v="856"/>
    <s v="  Kelly M"/>
    <n v="35.814999999999998"/>
    <n v="8.4700000000000006"/>
    <s v="No"/>
    <x v="0"/>
    <x v="0"/>
    <x v="0"/>
    <x v="1"/>
    <x v="0"/>
    <x v="0"/>
    <s v="6 Oct 1982"/>
    <x v="849"/>
    <x v="0"/>
    <s v="tier - 3"/>
    <x v="8"/>
    <x v="23"/>
  </r>
  <r>
    <x v="857"/>
    <s v="  Katherine"/>
    <n v="40.81"/>
    <n v="10.58"/>
    <s v="Yes"/>
    <x v="0"/>
    <x v="0"/>
    <x v="0"/>
    <x v="1"/>
    <x v="0"/>
    <x v="0"/>
    <s v="18 Jun 1992"/>
    <x v="850"/>
    <x v="0"/>
    <s v="tier - 2"/>
    <x v="1"/>
    <x v="0"/>
  </r>
  <r>
    <x v="858"/>
    <s v="  Keila L"/>
    <n v="24.605"/>
    <n v="7.48"/>
    <s v="No"/>
    <x v="0"/>
    <x v="0"/>
    <x v="0"/>
    <x v="1"/>
    <x v="2"/>
    <x v="0"/>
    <s v="11 Aug 1987"/>
    <x v="851"/>
    <x v="0"/>
    <s v="tier - 1"/>
    <x v="1"/>
    <x v="17"/>
  </r>
  <r>
    <x v="859"/>
    <s v="  Zanae E"/>
    <n v="21.47"/>
    <n v="7.82"/>
    <s v="No"/>
    <x v="0"/>
    <x v="0"/>
    <x v="0"/>
    <x v="1"/>
    <x v="2"/>
    <x v="0"/>
    <s v="29 Jun 1968"/>
    <x v="852"/>
    <x v="1"/>
    <s v="tier - 2"/>
    <x v="0"/>
    <x v="36"/>
  </r>
  <r>
    <x v="860"/>
    <s v="  Alex"/>
    <n v="52.89"/>
    <n v="4.96"/>
    <s v="Yes"/>
    <x v="0"/>
    <x v="0"/>
    <x v="3"/>
    <x v="1"/>
    <x v="0"/>
    <x v="2"/>
    <s v="1 Aug 1993"/>
    <x v="853"/>
    <x v="0"/>
    <s v="tier - 2"/>
    <x v="11"/>
    <x v="1"/>
  </r>
  <r>
    <x v="861"/>
    <s v="  Kathryn"/>
    <n v="32.965000000000003"/>
    <n v="6.15"/>
    <s v="Yes"/>
    <x v="0"/>
    <x v="0"/>
    <x v="3"/>
    <x v="1"/>
    <x v="0"/>
    <x v="1"/>
    <s v="7 Jul 1984"/>
    <x v="854"/>
    <x v="0"/>
    <s v="tier - 1"/>
    <x v="8"/>
    <x v="21"/>
  </r>
  <r>
    <x v="862"/>
    <s v="  Jason L"/>
    <n v="36.799999999999997"/>
    <n v="4.62"/>
    <s v="No"/>
    <x v="0"/>
    <x v="1"/>
    <x v="3"/>
    <x v="1"/>
    <x v="0"/>
    <x v="2"/>
    <s v="8 Aug 1999"/>
    <x v="855"/>
    <x v="0"/>
    <s v="tier - 1"/>
    <x v="16"/>
    <x v="7"/>
  </r>
  <r>
    <x v="863"/>
    <s v="  Benjamin J"/>
    <n v="34.299999999999997"/>
    <n v="4.87"/>
    <s v="No"/>
    <x v="0"/>
    <x v="0"/>
    <x v="1"/>
    <x v="1"/>
    <x v="0"/>
    <x v="2"/>
    <s v="21 Nov 1984"/>
    <x v="856"/>
    <x v="0"/>
    <s v="tier - 2"/>
    <x v="8"/>
    <x v="21"/>
  </r>
  <r>
    <x v="864"/>
    <s v="  Steven M"/>
    <n v="35.244999999999997"/>
    <n v="4.63"/>
    <s v="No"/>
    <x v="0"/>
    <x v="0"/>
    <x v="0"/>
    <x v="1"/>
    <x v="0"/>
    <x v="2"/>
    <s v="24 Jun 1976"/>
    <x v="857"/>
    <x v="1"/>
    <s v="tier - 2"/>
    <x v="2"/>
    <x v="35"/>
  </r>
  <r>
    <x v="865"/>
    <s v="  Erika"/>
    <n v="26.23"/>
    <n v="11.93"/>
    <s v="No"/>
    <x v="0"/>
    <x v="0"/>
    <x v="0"/>
    <x v="1"/>
    <x v="1"/>
    <x v="0"/>
    <s v="30 Jul 1978"/>
    <x v="858"/>
    <x v="0"/>
    <s v="tier - 3"/>
    <x v="0"/>
    <x v="27"/>
  </r>
  <r>
    <x v="866"/>
    <s v="  Chad"/>
    <n v="36.1"/>
    <n v="5.65"/>
    <s v="Yes"/>
    <x v="0"/>
    <x v="0"/>
    <x v="1"/>
    <x v="1"/>
    <x v="0"/>
    <x v="2"/>
    <s v="29 Jun 1984"/>
    <x v="859"/>
    <x v="0"/>
    <s v="tier - 2"/>
    <x v="2"/>
    <x v="21"/>
  </r>
  <r>
    <x v="867"/>
    <s v="  Mark"/>
    <n v="37.1"/>
    <n v="11.21"/>
    <s v="Yes"/>
    <x v="0"/>
    <x v="1"/>
    <x v="3"/>
    <x v="1"/>
    <x v="0"/>
    <x v="0"/>
    <s v="6 Sep 1978"/>
    <x v="860"/>
    <x v="1"/>
    <s v="tier - 2"/>
    <x v="0"/>
    <x v="27"/>
  </r>
  <r>
    <x v="868"/>
    <s v="  David"/>
    <n v="27.5"/>
    <n v="10.62"/>
    <s v="Yes"/>
    <x v="0"/>
    <x v="1"/>
    <x v="3"/>
    <x v="1"/>
    <x v="1"/>
    <x v="0"/>
    <s v="17 Jul 1981"/>
    <x v="861"/>
    <x v="0"/>
    <s v="tier - 1"/>
    <x v="1"/>
    <x v="19"/>
  </r>
  <r>
    <x v="869"/>
    <s v="  Matthew R"/>
    <n v="24.7"/>
    <n v="10.7"/>
    <s v="Yes"/>
    <x v="0"/>
    <x v="1"/>
    <x v="3"/>
    <x v="1"/>
    <x v="2"/>
    <x v="0"/>
    <s v="22 Jun 1980"/>
    <x v="862"/>
    <x v="0"/>
    <s v="tier - 2"/>
    <x v="2"/>
    <x v="24"/>
  </r>
  <r>
    <x v="870"/>
    <s v="  Orla"/>
    <n v="26.78"/>
    <n v="10.02"/>
    <s v="Yes"/>
    <x v="0"/>
    <x v="1"/>
    <x v="3"/>
    <x v="1"/>
    <x v="1"/>
    <x v="0"/>
    <s v="7 Oct 1980"/>
    <x v="863"/>
    <x v="0"/>
    <s v="tier - 1"/>
    <x v="0"/>
    <x v="24"/>
  </r>
  <r>
    <x v="871"/>
    <s v="  Shaista S"/>
    <n v="45.8"/>
    <n v="4.8499999999999996"/>
    <s v="No"/>
    <x v="0"/>
    <x v="0"/>
    <x v="0"/>
    <x v="1"/>
    <x v="0"/>
    <x v="2"/>
    <s v="30 Sep 1980"/>
    <x v="864"/>
    <x v="0"/>
    <s v="tier - 3"/>
    <x v="0"/>
    <x v="24"/>
  </r>
  <r>
    <x v="872"/>
    <s v="  Emily"/>
    <n v="29"/>
    <n v="4.3899999999999997"/>
    <s v="Yes"/>
    <x v="0"/>
    <x v="0"/>
    <x v="1"/>
    <x v="1"/>
    <x v="1"/>
    <x v="2"/>
    <s v="16 Aug 1982"/>
    <x v="865"/>
    <x v="1"/>
    <s v="tier - 2"/>
    <x v="5"/>
    <x v="23"/>
  </r>
  <r>
    <x v="873"/>
    <s v="  Julie A"/>
    <n v="33.534999999999997"/>
    <n v="8.24"/>
    <s v="Yes"/>
    <x v="0"/>
    <x v="0"/>
    <x v="0"/>
    <x v="1"/>
    <x v="0"/>
    <x v="0"/>
    <s v="19 Jul 1975"/>
    <x v="866"/>
    <x v="0"/>
    <s v="tier - 3"/>
    <x v="0"/>
    <x v="31"/>
  </r>
  <r>
    <x v="874"/>
    <s v="  Megumi"/>
    <n v="32.774999999999999"/>
    <n v="9.77"/>
    <s v="Yes"/>
    <x v="0"/>
    <x v="0"/>
    <x v="0"/>
    <x v="1"/>
    <x v="0"/>
    <x v="0"/>
    <s v="26 Aug 1968"/>
    <x v="867"/>
    <x v="1"/>
    <s v="tier - 3"/>
    <x v="0"/>
    <x v="36"/>
  </r>
  <r>
    <x v="875"/>
    <s v="  Skylar"/>
    <n v="37.51"/>
    <n v="5.5"/>
    <s v="Yes"/>
    <x v="0"/>
    <x v="0"/>
    <x v="1"/>
    <x v="1"/>
    <x v="0"/>
    <x v="2"/>
    <s v="14 Sep 1982"/>
    <x v="868"/>
    <x v="1"/>
    <s v="tier - 2"/>
    <x v="2"/>
    <x v="23"/>
  </r>
  <r>
    <x v="876"/>
    <s v="  Victoria"/>
    <n v="39.86"/>
    <n v="11.84"/>
    <s v="Yes"/>
    <x v="0"/>
    <x v="0"/>
    <x v="3"/>
    <x v="1"/>
    <x v="0"/>
    <x v="0"/>
    <s v="11 Aug 1983"/>
    <x v="869"/>
    <x v="0"/>
    <s v="tier - 3"/>
    <x v="1"/>
    <x v="22"/>
  </r>
  <r>
    <x v="877"/>
    <s v="  Amanda L"/>
    <n v="42.13"/>
    <n v="4.66"/>
    <s v="No"/>
    <x v="0"/>
    <x v="0"/>
    <x v="0"/>
    <x v="1"/>
    <x v="0"/>
    <x v="2"/>
    <s v="21 Nov 1983"/>
    <x v="870"/>
    <x v="0"/>
    <s v="tier - 3"/>
    <x v="1"/>
    <x v="22"/>
  </r>
  <r>
    <x v="878"/>
    <s v="  Renee"/>
    <n v="35.99"/>
    <n v="11.11"/>
    <s v="No"/>
    <x v="0"/>
    <x v="0"/>
    <x v="0"/>
    <x v="1"/>
    <x v="0"/>
    <x v="0"/>
    <s v="28 Jun 1991"/>
    <x v="871"/>
    <x v="0"/>
    <s v="tier - 2"/>
    <x v="11"/>
    <x v="14"/>
  </r>
  <r>
    <x v="879"/>
    <s v="  Nellie A"/>
    <n v="35.200000000000003"/>
    <n v="7.72"/>
    <s v="Yes"/>
    <x v="0"/>
    <x v="1"/>
    <x v="3"/>
    <x v="1"/>
    <x v="0"/>
    <x v="0"/>
    <s v="15 Sep 1977"/>
    <x v="872"/>
    <x v="1"/>
    <s v="tier - 3"/>
    <x v="1"/>
    <x v="26"/>
  </r>
  <r>
    <x v="880"/>
    <s v="  Tamara"/>
    <n v="29.91"/>
    <n v="5.55"/>
    <s v="Yes"/>
    <x v="0"/>
    <x v="0"/>
    <x v="1"/>
    <x v="1"/>
    <x v="0"/>
    <x v="2"/>
    <s v="13 Jul 1986"/>
    <x v="873"/>
    <x v="0"/>
    <s v="tier - 1"/>
    <x v="8"/>
    <x v="18"/>
  </r>
  <r>
    <x v="881"/>
    <s v="  Joan"/>
    <n v="36.479999999999997"/>
    <n v="5.05"/>
    <s v="Yes"/>
    <x v="0"/>
    <x v="0"/>
    <x v="3"/>
    <x v="1"/>
    <x v="0"/>
    <x v="2"/>
    <s v="2 Sep 1986"/>
    <x v="874"/>
    <x v="0"/>
    <s v="tier - 3"/>
    <x v="0"/>
    <x v="18"/>
  </r>
  <r>
    <x v="882"/>
    <s v="  Aimee J"/>
    <n v="27.5"/>
    <n v="8.69"/>
    <s v="Yes"/>
    <x v="0"/>
    <x v="1"/>
    <x v="3"/>
    <x v="1"/>
    <x v="1"/>
    <x v="0"/>
    <s v="24 Jul 1982"/>
    <x v="875"/>
    <x v="0"/>
    <s v="tier - 1"/>
    <x v="0"/>
    <x v="23"/>
  </r>
  <r>
    <x v="883"/>
    <s v="  Suzanne"/>
    <n v="33.44"/>
    <n v="5.9"/>
    <s v="Yes"/>
    <x v="0"/>
    <x v="0"/>
    <x v="3"/>
    <x v="1"/>
    <x v="0"/>
    <x v="1"/>
    <s v="14 Aug 1981"/>
    <x v="876"/>
    <x v="1"/>
    <s v="tier - 2"/>
    <x v="1"/>
    <x v="19"/>
  </r>
  <r>
    <x v="884"/>
    <s v="  Kristin A"/>
    <n v="28.215"/>
    <n v="6.29"/>
    <s v="Yes"/>
    <x v="0"/>
    <x v="0"/>
    <x v="3"/>
    <x v="1"/>
    <x v="1"/>
    <x v="1"/>
    <s v="13 Jun 1981"/>
    <x v="877"/>
    <x v="1"/>
    <s v="tier - 3"/>
    <x v="1"/>
    <x v="19"/>
  </r>
  <r>
    <x v="885"/>
    <s v="  Bronwyn"/>
    <n v="27.17"/>
    <n v="5.84"/>
    <s v="Yes"/>
    <x v="0"/>
    <x v="0"/>
    <x v="3"/>
    <x v="1"/>
    <x v="1"/>
    <x v="1"/>
    <s v="25 Oct 1973"/>
    <x v="878"/>
    <x v="0"/>
    <s v="tier - 2"/>
    <x v="0"/>
    <x v="29"/>
  </r>
  <r>
    <x v="886"/>
    <s v="  Taylor J"/>
    <n v="35.380000000000003"/>
    <n v="6.12"/>
    <s v="No"/>
    <x v="0"/>
    <x v="0"/>
    <x v="0"/>
    <x v="1"/>
    <x v="0"/>
    <x v="1"/>
    <s v="4 Aug 1981"/>
    <x v="879"/>
    <x v="1"/>
    <s v="tier - 3"/>
    <x v="1"/>
    <x v="19"/>
  </r>
  <r>
    <x v="887"/>
    <s v="  Kimberly M"/>
    <n v="43.48"/>
    <n v="6.24"/>
    <s v="No"/>
    <x v="0"/>
    <x v="0"/>
    <x v="0"/>
    <x v="1"/>
    <x v="0"/>
    <x v="1"/>
    <s v="18 Dec 1976"/>
    <x v="880"/>
    <x v="0"/>
    <s v="tier - 1"/>
    <x v="0"/>
    <x v="35"/>
  </r>
  <r>
    <x v="888"/>
    <s v="  Joshua E"/>
    <n v="41.73"/>
    <n v="6.25"/>
    <s v="No"/>
    <x v="0"/>
    <x v="0"/>
    <x v="3"/>
    <x v="1"/>
    <x v="0"/>
    <x v="1"/>
    <s v="2 Nov 1985"/>
    <x v="881"/>
    <x v="0"/>
    <s v="tier - 1"/>
    <x v="1"/>
    <x v="20"/>
  </r>
  <r>
    <x v="889"/>
    <s v="  Jeffrey"/>
    <n v="28.9"/>
    <n v="11.96"/>
    <s v="No"/>
    <x v="0"/>
    <x v="0"/>
    <x v="0"/>
    <x v="1"/>
    <x v="1"/>
    <x v="0"/>
    <s v="26 Dec 1966"/>
    <x v="882"/>
    <x v="1"/>
    <s v="tier - 1"/>
    <x v="1"/>
    <x v="37"/>
  </r>
  <r>
    <x v="890"/>
    <s v="  Andrew R"/>
    <n v="25.74"/>
    <n v="7.69"/>
    <s v="No"/>
    <x v="0"/>
    <x v="0"/>
    <x v="0"/>
    <x v="1"/>
    <x v="1"/>
    <x v="0"/>
    <s v="6 Jun 1965"/>
    <x v="883"/>
    <x v="1"/>
    <s v="tier - 3"/>
    <x v="0"/>
    <x v="38"/>
  </r>
  <r>
    <x v="891"/>
    <s v="  Francisco J"/>
    <n v="36.06"/>
    <n v="8.83"/>
    <s v="No"/>
    <x v="0"/>
    <x v="0"/>
    <x v="0"/>
    <x v="1"/>
    <x v="0"/>
    <x v="0"/>
    <s v="25 Jun 1965"/>
    <x v="884"/>
    <x v="1"/>
    <s v="tier - 1"/>
    <x v="0"/>
    <x v="38"/>
  </r>
  <r>
    <x v="892"/>
    <s v="  Rhonda"/>
    <n v="43.28"/>
    <n v="4.41"/>
    <s v="No"/>
    <x v="0"/>
    <x v="0"/>
    <x v="0"/>
    <x v="1"/>
    <x v="0"/>
    <x v="2"/>
    <s v="11 Aug 1972"/>
    <x v="885"/>
    <x v="0"/>
    <s v="tier - 3"/>
    <x v="1"/>
    <x v="30"/>
  </r>
  <r>
    <x v="893"/>
    <s v="  John"/>
    <n v="28.785"/>
    <n v="9.1"/>
    <s v="Yes"/>
    <x v="0"/>
    <x v="1"/>
    <x v="3"/>
    <x v="1"/>
    <x v="1"/>
    <x v="0"/>
    <s v="11 Jul 1965"/>
    <x v="886"/>
    <x v="1"/>
    <s v="tier - 3"/>
    <x v="1"/>
    <x v="38"/>
  </r>
  <r>
    <x v="894"/>
    <s v="  Miles J"/>
    <n v="25.46"/>
    <n v="11.52"/>
    <s v="Yes"/>
    <x v="0"/>
    <x v="1"/>
    <x v="3"/>
    <x v="1"/>
    <x v="1"/>
    <x v="0"/>
    <s v="15 Nov 2004"/>
    <x v="887"/>
    <x v="0"/>
    <s v="tier - 2"/>
    <x v="8"/>
    <x v="9"/>
  </r>
  <r>
    <x v="895"/>
    <s v="  Justyna I"/>
    <n v="30.8"/>
    <n v="10.95"/>
    <s v="No"/>
    <x v="0"/>
    <x v="0"/>
    <x v="0"/>
    <x v="1"/>
    <x v="0"/>
    <x v="0"/>
    <s v="19 Jun 1979"/>
    <x v="888"/>
    <x v="0"/>
    <s v="tier - 3"/>
    <x v="8"/>
    <x v="25"/>
  </r>
  <r>
    <x v="896"/>
    <s v="  Lucille"/>
    <n v="28.88"/>
    <n v="11.5"/>
    <s v="No"/>
    <x v="0"/>
    <x v="0"/>
    <x v="0"/>
    <x v="1"/>
    <x v="1"/>
    <x v="0"/>
    <s v="25 Jul 1984"/>
    <x v="889"/>
    <x v="0"/>
    <s v="tier - 1"/>
    <x v="1"/>
    <x v="21"/>
  </r>
  <r>
    <x v="897"/>
    <s v="  April"/>
    <n v="23"/>
    <n v="9.8800000000000008"/>
    <s v="No"/>
    <x v="0"/>
    <x v="0"/>
    <x v="0"/>
    <x v="1"/>
    <x v="2"/>
    <x v="0"/>
    <s v="19 Sep 1979"/>
    <x v="890"/>
    <x v="0"/>
    <s v="tier - 3"/>
    <x v="2"/>
    <x v="25"/>
  </r>
  <r>
    <x v="898"/>
    <s v="  Robert"/>
    <n v="38.25"/>
    <n v="6.2"/>
    <s v="No"/>
    <x v="0"/>
    <x v="0"/>
    <x v="3"/>
    <x v="1"/>
    <x v="0"/>
    <x v="1"/>
    <s v="15 Jun 1986"/>
    <x v="891"/>
    <x v="0"/>
    <s v="tier - 2"/>
    <x v="1"/>
    <x v="18"/>
  </r>
  <r>
    <x v="899"/>
    <s v="  Alyssa"/>
    <n v="39.25"/>
    <n v="8.41"/>
    <s v="Yes"/>
    <x v="0"/>
    <x v="0"/>
    <x v="3"/>
    <x v="1"/>
    <x v="0"/>
    <x v="0"/>
    <s v="18 Dec 1977"/>
    <x v="892"/>
    <x v="0"/>
    <s v="tier - 1"/>
    <x v="2"/>
    <x v="26"/>
  </r>
  <r>
    <x v="900"/>
    <s v="  Jessica E"/>
    <n v="26.6"/>
    <n v="5.07"/>
    <s v="Yes"/>
    <x v="0"/>
    <x v="0"/>
    <x v="1"/>
    <x v="1"/>
    <x v="1"/>
    <x v="2"/>
    <s v="26 Jun 1979"/>
    <x v="893"/>
    <x v="0"/>
    <s v="tier - 1"/>
    <x v="0"/>
    <x v="25"/>
  </r>
  <r>
    <x v="901"/>
    <s v="  Patrick J"/>
    <n v="35.700000000000003"/>
    <n v="4.0599999999999996"/>
    <s v="No"/>
    <x v="0"/>
    <x v="1"/>
    <x v="3"/>
    <x v="1"/>
    <x v="0"/>
    <x v="2"/>
    <s v="1 Dec 1977"/>
    <x v="894"/>
    <x v="0"/>
    <s v="tier - 1"/>
    <x v="2"/>
    <x v="26"/>
  </r>
  <r>
    <x v="902"/>
    <s v="  Emilie"/>
    <n v="20.100000000000001"/>
    <n v="10.52"/>
    <s v="No"/>
    <x v="0"/>
    <x v="0"/>
    <x v="0"/>
    <x v="1"/>
    <x v="2"/>
    <x v="0"/>
    <s v="5 Oct 1993"/>
    <x v="895"/>
    <x v="0"/>
    <s v="tier - 2"/>
    <x v="11"/>
    <x v="1"/>
  </r>
  <r>
    <x v="903"/>
    <s v="  Caitlin B"/>
    <n v="22.23"/>
    <n v="9.65"/>
    <s v="No"/>
    <x v="0"/>
    <x v="0"/>
    <x v="0"/>
    <x v="1"/>
    <x v="2"/>
    <x v="0"/>
    <s v="21 Jun 1983"/>
    <x v="896"/>
    <x v="0"/>
    <s v="tier - 2"/>
    <x v="1"/>
    <x v="22"/>
  </r>
  <r>
    <x v="904"/>
    <s v="  Joseph W"/>
    <n v="36.47"/>
    <n v="6.21"/>
    <s v="No"/>
    <x v="0"/>
    <x v="0"/>
    <x v="0"/>
    <x v="1"/>
    <x v="0"/>
    <x v="1"/>
    <s v="16 Jul 1981"/>
    <x v="897"/>
    <x v="0"/>
    <s v="tier - 3"/>
    <x v="8"/>
    <x v="19"/>
  </r>
  <r>
    <x v="905"/>
    <s v="  Wendy"/>
    <n v="49.64"/>
    <n v="4.76"/>
    <s v="No"/>
    <x v="0"/>
    <x v="1"/>
    <x v="3"/>
    <x v="1"/>
    <x v="0"/>
    <x v="2"/>
    <s v="9 Dec 1965"/>
    <x v="898"/>
    <x v="1"/>
    <s v="tier - 3"/>
    <x v="0"/>
    <x v="38"/>
  </r>
  <r>
    <x v="906"/>
    <s v="  Leah L"/>
    <n v="36.799999999999997"/>
    <n v="5.73"/>
    <s v="Yes"/>
    <x v="0"/>
    <x v="1"/>
    <x v="3"/>
    <x v="1"/>
    <x v="0"/>
    <x v="1"/>
    <s v="24 Nov 1981"/>
    <x v="899"/>
    <x v="0"/>
    <s v="tier - 1"/>
    <x v="2"/>
    <x v="19"/>
  </r>
  <r>
    <x v="907"/>
    <s v="  Wayne L"/>
    <n v="33.880000000000003"/>
    <n v="10.78"/>
    <s v="Yes"/>
    <x v="0"/>
    <x v="0"/>
    <x v="0"/>
    <x v="1"/>
    <x v="0"/>
    <x v="0"/>
    <s v="22 Jul 1993"/>
    <x v="900"/>
    <x v="0"/>
    <s v="tier - 2"/>
    <x v="14"/>
    <x v="1"/>
  </r>
  <r>
    <x v="908"/>
    <s v="  Jason M"/>
    <n v="32.01"/>
    <n v="5.08"/>
    <s v="Yes"/>
    <x v="0"/>
    <x v="0"/>
    <x v="3"/>
    <x v="1"/>
    <x v="0"/>
    <x v="2"/>
    <s v="5 Dec 1965"/>
    <x v="901"/>
    <x v="1"/>
    <s v="tier - 2"/>
    <x v="0"/>
    <x v="38"/>
  </r>
  <r>
    <x v="909"/>
    <s v="  Floris"/>
    <n v="33.630000000000003"/>
    <n v="11.39"/>
    <s v="No"/>
    <x v="0"/>
    <x v="0"/>
    <x v="0"/>
    <x v="1"/>
    <x v="0"/>
    <x v="0"/>
    <s v="19 Sep 1983"/>
    <x v="902"/>
    <x v="0"/>
    <s v="tier - 2"/>
    <x v="2"/>
    <x v="22"/>
  </r>
  <r>
    <x v="910"/>
    <s v="  Marc"/>
    <n v="34.865000000000002"/>
    <n v="5.35"/>
    <s v="Yes"/>
    <x v="0"/>
    <x v="0"/>
    <x v="3"/>
    <x v="1"/>
    <x v="0"/>
    <x v="2"/>
    <s v="12 Nov 1978"/>
    <x v="903"/>
    <x v="0"/>
    <s v="tier - 2"/>
    <x v="1"/>
    <x v="27"/>
  </r>
  <r>
    <x v="911"/>
    <s v="  Christopher"/>
    <n v="43.11"/>
    <n v="5.6"/>
    <s v="No"/>
    <x v="0"/>
    <x v="0"/>
    <x v="0"/>
    <x v="1"/>
    <x v="0"/>
    <x v="2"/>
    <s v="2 Dec 1978"/>
    <x v="904"/>
    <x v="0"/>
    <s v="tier - 3"/>
    <x v="1"/>
    <x v="27"/>
  </r>
  <r>
    <x v="912"/>
    <s v="  Kevin"/>
    <n v="30.305"/>
    <n v="4.2699999999999996"/>
    <s v="Yes"/>
    <x v="0"/>
    <x v="0"/>
    <x v="3"/>
    <x v="1"/>
    <x v="0"/>
    <x v="2"/>
    <s v="25 Aug 1977"/>
    <x v="905"/>
    <x v="1"/>
    <s v="tier - 2"/>
    <x v="2"/>
    <x v="26"/>
  </r>
  <r>
    <x v="913"/>
    <s v="  Aharon N"/>
    <n v="25.175000000000001"/>
    <n v="5.57"/>
    <s v="Yes"/>
    <x v="0"/>
    <x v="0"/>
    <x v="3"/>
    <x v="1"/>
    <x v="1"/>
    <x v="2"/>
    <s v="1 Sep 1979"/>
    <x v="906"/>
    <x v="1"/>
    <s v="tier - 2"/>
    <x v="2"/>
    <x v="25"/>
  </r>
  <r>
    <x v="914"/>
    <s v="  Lawrence D"/>
    <n v="26.8"/>
    <n v="5.68"/>
    <s v="Yes"/>
    <x v="0"/>
    <x v="0"/>
    <x v="3"/>
    <x v="1"/>
    <x v="1"/>
    <x v="2"/>
    <s v="7 Jul 1980"/>
    <x v="907"/>
    <x v="0"/>
    <s v="tier - 3"/>
    <x v="1"/>
    <x v="24"/>
  </r>
  <r>
    <x v="915"/>
    <s v="  Malcolm"/>
    <n v="21.78"/>
    <n v="5.3"/>
    <s v="No"/>
    <x v="1"/>
    <x v="0"/>
    <x v="3"/>
    <x v="1"/>
    <x v="2"/>
    <x v="2"/>
    <s v="25 Sep 1977"/>
    <x v="908"/>
    <x v="1"/>
    <s v="tier - 1"/>
    <x v="2"/>
    <x v="26"/>
  </r>
  <r>
    <x v="916"/>
    <s v="  Anna E"/>
    <n v="30.14"/>
    <n v="9.4499999999999993"/>
    <s v="Yes"/>
    <x v="0"/>
    <x v="0"/>
    <x v="0"/>
    <x v="1"/>
    <x v="0"/>
    <x v="0"/>
    <s v="30 Sep 1977"/>
    <x v="909"/>
    <x v="1"/>
    <s v="tier - 3"/>
    <x v="12"/>
    <x v="26"/>
  </r>
  <r>
    <x v="917"/>
    <s v="  Jenny"/>
    <n v="29.7"/>
    <n v="6.79"/>
    <s v="Yes"/>
    <x v="0"/>
    <x v="0"/>
    <x v="0"/>
    <x v="1"/>
    <x v="1"/>
    <x v="0"/>
    <s v="1 Jun 2001"/>
    <x v="910"/>
    <x v="0"/>
    <s v="tier - 2"/>
    <x v="1"/>
    <x v="3"/>
  </r>
  <r>
    <x v="918"/>
    <s v="  Melissa L"/>
    <n v="32.395000000000003"/>
    <n v="11.1"/>
    <s v="Yes"/>
    <x v="0"/>
    <x v="0"/>
    <x v="0"/>
    <x v="1"/>
    <x v="0"/>
    <x v="0"/>
    <s v="4 Aug 1967"/>
    <x v="911"/>
    <x v="1"/>
    <s v="tier - 3"/>
    <x v="0"/>
    <x v="39"/>
  </r>
  <r>
    <x v="919"/>
    <s v="  Chia J"/>
    <n v="36.64"/>
    <n v="7.26"/>
    <s v="No"/>
    <x v="0"/>
    <x v="0"/>
    <x v="0"/>
    <x v="1"/>
    <x v="0"/>
    <x v="0"/>
    <s v="14 Jun 1996"/>
    <x v="912"/>
    <x v="0"/>
    <s v="tier - 3"/>
    <x v="1"/>
    <x v="8"/>
  </r>
  <r>
    <x v="920"/>
    <s v="  Laura A"/>
    <n v="39.049999999999997"/>
    <n v="5.27"/>
    <s v="Yes"/>
    <x v="0"/>
    <x v="0"/>
    <x v="3"/>
    <x v="1"/>
    <x v="0"/>
    <x v="2"/>
    <s v="15 Dec 1988"/>
    <x v="913"/>
    <x v="0"/>
    <s v="tier - 3"/>
    <x v="7"/>
    <x v="15"/>
  </r>
  <r>
    <x v="921"/>
    <s v="  Aditi"/>
    <n v="33.1"/>
    <n v="5.46"/>
    <s v="Yes"/>
    <x v="0"/>
    <x v="0"/>
    <x v="3"/>
    <x v="1"/>
    <x v="0"/>
    <x v="2"/>
    <s v="28 Oct 1997"/>
    <x v="914"/>
    <x v="0"/>
    <s v="tier - 1"/>
    <x v="1"/>
    <x v="6"/>
  </r>
  <r>
    <x v="922"/>
    <s v="  Leah A"/>
    <n v="31.824999999999999"/>
    <n v="8.1300000000000008"/>
    <s v="No"/>
    <x v="0"/>
    <x v="0"/>
    <x v="0"/>
    <x v="1"/>
    <x v="0"/>
    <x v="0"/>
    <s v="10 Jul 1983"/>
    <x v="915"/>
    <x v="1"/>
    <s v="tier - 2"/>
    <x v="2"/>
    <x v="22"/>
  </r>
  <r>
    <x v="923"/>
    <s v="  Marianne"/>
    <n v="29"/>
    <n v="4.25"/>
    <s v="Yes"/>
    <x v="0"/>
    <x v="0"/>
    <x v="3"/>
    <x v="1"/>
    <x v="1"/>
    <x v="2"/>
    <s v="18 Oct 1978"/>
    <x v="916"/>
    <x v="0"/>
    <s v="tier - 3"/>
    <x v="1"/>
    <x v="27"/>
  </r>
  <r>
    <x v="924"/>
    <s v="  Carla"/>
    <n v="30.495000000000001"/>
    <n v="8.68"/>
    <s v="No"/>
    <x v="0"/>
    <x v="0"/>
    <x v="0"/>
    <x v="1"/>
    <x v="0"/>
    <x v="0"/>
    <s v="10 Oct 1976"/>
    <x v="917"/>
    <x v="1"/>
    <s v="tier - 1"/>
    <x v="1"/>
    <x v="35"/>
  </r>
  <r>
    <x v="925"/>
    <s v="  Oksana"/>
    <n v="25.2"/>
    <n v="6.25"/>
    <s v="Yes"/>
    <x v="0"/>
    <x v="0"/>
    <x v="3"/>
    <x v="1"/>
    <x v="1"/>
    <x v="1"/>
    <s v="14 Dec 1978"/>
    <x v="918"/>
    <x v="0"/>
    <s v="tier - 1"/>
    <x v="0"/>
    <x v="27"/>
  </r>
  <r>
    <x v="926"/>
    <s v="  Rebecca B"/>
    <n v="22.77"/>
    <n v="4.47"/>
    <s v="Yes"/>
    <x v="0"/>
    <x v="0"/>
    <x v="3"/>
    <x v="1"/>
    <x v="2"/>
    <x v="2"/>
    <s v="22 Aug 1984"/>
    <x v="919"/>
    <x v="0"/>
    <s v="tier - 2"/>
    <x v="1"/>
    <x v="21"/>
  </r>
  <r>
    <x v="927"/>
    <s v="  Maria A"/>
    <n v="23.18"/>
    <n v="8.31"/>
    <s v="No"/>
    <x v="0"/>
    <x v="0"/>
    <x v="0"/>
    <x v="1"/>
    <x v="2"/>
    <x v="0"/>
    <s v="15 Dec 1988"/>
    <x v="920"/>
    <x v="0"/>
    <s v="tier - 2"/>
    <x v="1"/>
    <x v="15"/>
  </r>
  <r>
    <x v="928"/>
    <s v="  Lisa M"/>
    <n v="35.409999999999997"/>
    <n v="5.68"/>
    <s v="No"/>
    <x v="0"/>
    <x v="0"/>
    <x v="0"/>
    <x v="1"/>
    <x v="0"/>
    <x v="2"/>
    <s v="14 Aug 1994"/>
    <x v="921"/>
    <x v="0"/>
    <s v="tier - 2"/>
    <x v="11"/>
    <x v="11"/>
  </r>
  <r>
    <x v="929"/>
    <s v="  Steve Jr"/>
    <n v="32.11"/>
    <n v="4.75"/>
    <s v="Yes"/>
    <x v="0"/>
    <x v="0"/>
    <x v="1"/>
    <x v="1"/>
    <x v="0"/>
    <x v="2"/>
    <s v="17 Jul 1967"/>
    <x v="922"/>
    <x v="1"/>
    <s v="tier - 2"/>
    <x v="0"/>
    <x v="39"/>
  </r>
  <r>
    <x v="930"/>
    <s v="  Tiffany"/>
    <n v="34.479999999999997"/>
    <n v="6.31"/>
    <s v="No"/>
    <x v="0"/>
    <x v="1"/>
    <x v="3"/>
    <x v="1"/>
    <x v="0"/>
    <x v="1"/>
    <s v="30 Sep 1997"/>
    <x v="923"/>
    <x v="0"/>
    <s v="tier - 2"/>
    <x v="1"/>
    <x v="6"/>
  </r>
  <r>
    <x v="931"/>
    <s v="  Greg"/>
    <n v="34.39"/>
    <n v="6.28"/>
    <s v="Yes"/>
    <x v="0"/>
    <x v="0"/>
    <x v="3"/>
    <x v="1"/>
    <x v="0"/>
    <x v="1"/>
    <s v="3 Jul 1968"/>
    <x v="924"/>
    <x v="1"/>
    <s v="tier - 2"/>
    <x v="1"/>
    <x v="36"/>
  </r>
  <r>
    <x v="932"/>
    <s v="  Dale"/>
    <n v="26.4"/>
    <n v="9.2899999999999991"/>
    <s v="Yes"/>
    <x v="0"/>
    <x v="1"/>
    <x v="3"/>
    <x v="1"/>
    <x v="1"/>
    <x v="0"/>
    <s v="17 Sep 1996"/>
    <x v="925"/>
    <x v="0"/>
    <s v="tier - 3"/>
    <x v="2"/>
    <x v="8"/>
  </r>
  <r>
    <x v="933"/>
    <s v="  Brittany A"/>
    <n v="28.1"/>
    <n v="5.79"/>
    <s v="Yes"/>
    <x v="0"/>
    <x v="1"/>
    <x v="3"/>
    <x v="1"/>
    <x v="1"/>
    <x v="1"/>
    <s v="28 Nov 1978"/>
    <x v="926"/>
    <x v="0"/>
    <s v="tier - 1"/>
    <x v="2"/>
    <x v="27"/>
  </r>
  <r>
    <x v="934"/>
    <s v="  Robert S"/>
    <n v="27"/>
    <n v="4.54"/>
    <s v="Yes"/>
    <x v="0"/>
    <x v="0"/>
    <x v="3"/>
    <x v="1"/>
    <x v="1"/>
    <x v="2"/>
    <s v="6 Nov 1978"/>
    <x v="927"/>
    <x v="0"/>
    <s v="tier - 1"/>
    <x v="2"/>
    <x v="27"/>
  </r>
  <r>
    <x v="935"/>
    <s v="  Cameron"/>
    <n v="28.594999999999999"/>
    <n v="4.68"/>
    <s v="Yes"/>
    <x v="0"/>
    <x v="0"/>
    <x v="3"/>
    <x v="1"/>
    <x v="1"/>
    <x v="2"/>
    <s v="29 Nov 1978"/>
    <x v="928"/>
    <x v="0"/>
    <s v="tier - 2"/>
    <x v="2"/>
    <x v="27"/>
  </r>
  <r>
    <x v="936"/>
    <s v="  Ulrike"/>
    <n v="36.799999999999997"/>
    <n v="5.88"/>
    <s v="No"/>
    <x v="0"/>
    <x v="0"/>
    <x v="3"/>
    <x v="1"/>
    <x v="0"/>
    <x v="1"/>
    <s v="24 Aug 1978"/>
    <x v="929"/>
    <x v="0"/>
    <s v="tier - 1"/>
    <x v="0"/>
    <x v="27"/>
  </r>
  <r>
    <x v="937"/>
    <s v="  Katlyn A"/>
    <n v="23.75"/>
    <n v="5.42"/>
    <s v="Yes"/>
    <x v="0"/>
    <x v="1"/>
    <x v="3"/>
    <x v="1"/>
    <x v="2"/>
    <x v="2"/>
    <s v="13 Dec 2001"/>
    <x v="930"/>
    <x v="0"/>
    <s v="tier - 3"/>
    <x v="1"/>
    <x v="3"/>
  </r>
  <r>
    <x v="938"/>
    <s v="  Morgan B"/>
    <n v="35.619999999999997"/>
    <n v="4.16"/>
    <s v="No"/>
    <x v="0"/>
    <x v="0"/>
    <x v="0"/>
    <x v="1"/>
    <x v="0"/>
    <x v="2"/>
    <s v="20 Jun 1980"/>
    <x v="931"/>
    <x v="0"/>
    <s v="tier - 2"/>
    <x v="8"/>
    <x v="24"/>
  </r>
  <r>
    <x v="939"/>
    <s v="  Peter"/>
    <n v="30.69"/>
    <n v="7.05"/>
    <s v="Yes"/>
    <x v="0"/>
    <x v="0"/>
    <x v="1"/>
    <x v="1"/>
    <x v="0"/>
    <x v="0"/>
    <s v="24 Jul 1980"/>
    <x v="932"/>
    <x v="0"/>
    <s v="tier - 1"/>
    <x v="0"/>
    <x v="24"/>
  </r>
  <r>
    <x v="940"/>
    <s v="  Chandler"/>
    <n v="35.799999999999997"/>
    <n v="5.63"/>
    <s v="Yes"/>
    <x v="0"/>
    <x v="0"/>
    <x v="1"/>
    <x v="1"/>
    <x v="0"/>
    <x v="2"/>
    <s v="15 Jun 1999"/>
    <x v="933"/>
    <x v="0"/>
    <s v="tier - 2"/>
    <x v="14"/>
    <x v="7"/>
  </r>
  <r>
    <x v="941"/>
    <s v="  Silvana M"/>
    <n v="28.785"/>
    <n v="4.24"/>
    <s v="Yes"/>
    <x v="0"/>
    <x v="0"/>
    <x v="1"/>
    <x v="1"/>
    <x v="1"/>
    <x v="2"/>
    <s v="16 Oct 1980"/>
    <x v="934"/>
    <x v="0"/>
    <s v="tier - 2"/>
    <x v="8"/>
    <x v="24"/>
  </r>
  <r>
    <x v="942"/>
    <s v="  Natty"/>
    <n v="28.594999999999999"/>
    <n v="4.96"/>
    <s v="Yes"/>
    <x v="0"/>
    <x v="0"/>
    <x v="1"/>
    <x v="1"/>
    <x v="1"/>
    <x v="2"/>
    <s v="10 Aug 1993"/>
    <x v="935"/>
    <x v="0"/>
    <s v="tier - 2"/>
    <x v="1"/>
    <x v="1"/>
  </r>
  <r>
    <x v="943"/>
    <s v="  Nicholas T"/>
    <n v="48.75"/>
    <n v="4.34"/>
    <s v="No"/>
    <x v="0"/>
    <x v="0"/>
    <x v="0"/>
    <x v="1"/>
    <x v="0"/>
    <x v="2"/>
    <s v="30 Sep 1998"/>
    <x v="936"/>
    <x v="0"/>
    <s v="tier - 3"/>
    <x v="9"/>
    <x v="2"/>
  </r>
  <r>
    <x v="944"/>
    <s v="  Rebecca"/>
    <n v="28.31"/>
    <n v="5.43"/>
    <s v="Yes"/>
    <x v="0"/>
    <x v="0"/>
    <x v="1"/>
    <x v="1"/>
    <x v="1"/>
    <x v="2"/>
    <s v="27 Dec 1965"/>
    <x v="937"/>
    <x v="1"/>
    <s v="tier - 3"/>
    <x v="1"/>
    <x v="38"/>
  </r>
  <r>
    <x v="945"/>
    <s v="  John"/>
    <n v="38.39"/>
    <n v="8.33"/>
    <s v="Yes"/>
    <x v="0"/>
    <x v="0"/>
    <x v="3"/>
    <x v="1"/>
    <x v="0"/>
    <x v="0"/>
    <s v="9 Oct 1976"/>
    <x v="938"/>
    <x v="0"/>
    <s v="tier - 1"/>
    <x v="2"/>
    <x v="35"/>
  </r>
  <r>
    <x v="946"/>
    <s v="  Antony G"/>
    <n v="25.87"/>
    <n v="5.63"/>
    <s v="Yes"/>
    <x v="0"/>
    <x v="0"/>
    <x v="3"/>
    <x v="1"/>
    <x v="1"/>
    <x v="2"/>
    <s v="24 Nov 1996"/>
    <x v="939"/>
    <x v="0"/>
    <s v="tier - 2"/>
    <x v="16"/>
    <x v="8"/>
  </r>
  <r>
    <x v="947"/>
    <s v="  Eric"/>
    <n v="43.7"/>
    <n v="7.23"/>
    <s v="No"/>
    <x v="0"/>
    <x v="0"/>
    <x v="0"/>
    <x v="1"/>
    <x v="0"/>
    <x v="0"/>
    <s v="13 Sep 1995"/>
    <x v="940"/>
    <x v="0"/>
    <s v="tier - 1"/>
    <x v="1"/>
    <x v="4"/>
  </r>
  <r>
    <x v="948"/>
    <s v="  Erik"/>
    <n v="40.945"/>
    <n v="10.57"/>
    <s v="No"/>
    <x v="0"/>
    <x v="0"/>
    <x v="0"/>
    <x v="1"/>
    <x v="0"/>
    <x v="0"/>
    <s v="11 Oct 1971"/>
    <x v="941"/>
    <x v="0"/>
    <s v="tier - 1"/>
    <x v="0"/>
    <x v="32"/>
  </r>
  <r>
    <x v="949"/>
    <s v="  Matthew T"/>
    <n v="27.94"/>
    <n v="7.92"/>
    <s v="No"/>
    <x v="0"/>
    <x v="0"/>
    <x v="0"/>
    <x v="1"/>
    <x v="1"/>
    <x v="0"/>
    <s v="19 Dec 1981"/>
    <x v="942"/>
    <x v="0"/>
    <s v="tier - 2"/>
    <x v="13"/>
    <x v="19"/>
  </r>
  <r>
    <x v="950"/>
    <s v="  Cassandra"/>
    <n v="31.9"/>
    <n v="10.119999999999999"/>
    <s v="No"/>
    <x v="0"/>
    <x v="0"/>
    <x v="1"/>
    <x v="1"/>
    <x v="0"/>
    <x v="0"/>
    <s v="18 Dec 1982"/>
    <x v="943"/>
    <x v="0"/>
    <s v="tier - 1"/>
    <x v="0"/>
    <x v="23"/>
  </r>
  <r>
    <x v="951"/>
    <s v="  Rosemary C"/>
    <n v="31.64"/>
    <n v="7.91"/>
    <s v="No"/>
    <x v="0"/>
    <x v="0"/>
    <x v="0"/>
    <x v="1"/>
    <x v="0"/>
    <x v="0"/>
    <s v="12 Jul 1987"/>
    <x v="944"/>
    <x v="0"/>
    <s v="tier - 3"/>
    <x v="11"/>
    <x v="17"/>
  </r>
  <r>
    <x v="952"/>
    <s v="  Carrie A"/>
    <n v="46.7"/>
    <n v="10.9"/>
    <s v="No"/>
    <x v="0"/>
    <x v="0"/>
    <x v="0"/>
    <x v="1"/>
    <x v="0"/>
    <x v="0"/>
    <s v="29 Dec 1978"/>
    <x v="945"/>
    <x v="3"/>
    <s v="tier - 2"/>
    <x v="2"/>
    <x v="27"/>
  </r>
  <r>
    <x v="953"/>
    <s v="  Gerardo Sr"/>
    <n v="18.335000000000001"/>
    <n v="11.83"/>
    <s v="No"/>
    <x v="0"/>
    <x v="0"/>
    <x v="0"/>
    <x v="1"/>
    <x v="3"/>
    <x v="0"/>
    <s v="2 Jun 1979"/>
    <x v="946"/>
    <x v="0"/>
    <s v="tier - 3"/>
    <x v="1"/>
    <x v="25"/>
  </r>
  <r>
    <x v="954"/>
    <s v="  Matthew R"/>
    <n v="31.24"/>
    <n v="7.42"/>
    <s v="Yes"/>
    <x v="0"/>
    <x v="0"/>
    <x v="1"/>
    <x v="1"/>
    <x v="0"/>
    <x v="0"/>
    <s v="10 Sep 1980"/>
    <x v="947"/>
    <x v="1"/>
    <s v="tier - 1"/>
    <x v="5"/>
    <x v="24"/>
  </r>
  <r>
    <x v="955"/>
    <s v="  Meghan E"/>
    <n v="39.22"/>
    <n v="5.62"/>
    <s v="Yes"/>
    <x v="0"/>
    <x v="0"/>
    <x v="3"/>
    <x v="1"/>
    <x v="0"/>
    <x v="2"/>
    <s v="4 Dec 1978"/>
    <x v="948"/>
    <x v="1"/>
    <s v="tier - 2"/>
    <x v="0"/>
    <x v="27"/>
  </r>
  <r>
    <x v="956"/>
    <s v="  Eric"/>
    <n v="24.414999999999999"/>
    <n v="7.16"/>
    <s v="No"/>
    <x v="0"/>
    <x v="0"/>
    <x v="0"/>
    <x v="1"/>
    <x v="2"/>
    <x v="0"/>
    <s v="29 Aug 1977"/>
    <x v="949"/>
    <x v="0"/>
    <s v="tier - 3"/>
    <x v="1"/>
    <x v="26"/>
  </r>
  <r>
    <x v="957"/>
    <s v="  Lisa B"/>
    <n v="32.299999999999997"/>
    <n v="9.89"/>
    <s v="No"/>
    <x v="0"/>
    <x v="0"/>
    <x v="0"/>
    <x v="1"/>
    <x v="0"/>
    <x v="0"/>
    <s v="18 Jul 1965"/>
    <x v="950"/>
    <x v="1"/>
    <s v="tier - 2"/>
    <x v="0"/>
    <x v="38"/>
  </r>
  <r>
    <x v="958"/>
    <s v="  Jane R"/>
    <n v="39.94"/>
    <n v="5.14"/>
    <s v="No"/>
    <x v="0"/>
    <x v="0"/>
    <x v="0"/>
    <x v="1"/>
    <x v="0"/>
    <x v="2"/>
    <s v="4 Sep 1978"/>
    <x v="951"/>
    <x v="3"/>
    <s v="tier - 1"/>
    <x v="2"/>
    <x v="27"/>
  </r>
  <r>
    <x v="959"/>
    <s v="  Allison M"/>
    <n v="30"/>
    <n v="5.61"/>
    <s v="Yes"/>
    <x v="0"/>
    <x v="1"/>
    <x v="3"/>
    <x v="1"/>
    <x v="0"/>
    <x v="2"/>
    <s v="12 Dec 1976"/>
    <x v="952"/>
    <x v="1"/>
    <s v="tier - 2"/>
    <x v="0"/>
    <x v="35"/>
  </r>
  <r>
    <x v="960"/>
    <s v="  Sarah E"/>
    <n v="35.340000000000003"/>
    <n v="5.51"/>
    <s v="Yes"/>
    <x v="0"/>
    <x v="1"/>
    <x v="3"/>
    <x v="1"/>
    <x v="0"/>
    <x v="2"/>
    <s v="30 Jun 1981"/>
    <x v="953"/>
    <x v="0"/>
    <s v="tier - 1"/>
    <x v="1"/>
    <x v="19"/>
  </r>
  <r>
    <x v="961"/>
    <s v="  Philip J"/>
    <n v="32.204999999999998"/>
    <n v="8.3800000000000008"/>
    <s v="Yes"/>
    <x v="0"/>
    <x v="0"/>
    <x v="1"/>
    <x v="1"/>
    <x v="0"/>
    <x v="0"/>
    <s v="21 Dec 1997"/>
    <x v="954"/>
    <x v="0"/>
    <s v="tier - 1"/>
    <x v="1"/>
    <x v="6"/>
  </r>
  <r>
    <x v="962"/>
    <s v="  Jillian A"/>
    <n v="33.880000000000003"/>
    <n v="4.68"/>
    <s v="No"/>
    <x v="1"/>
    <x v="0"/>
    <x v="3"/>
    <x v="1"/>
    <x v="0"/>
    <x v="2"/>
    <s v="6 Dec 1974"/>
    <x v="955"/>
    <x v="3"/>
    <s v="tier - 3"/>
    <x v="0"/>
    <x v="28"/>
  </r>
  <r>
    <x v="963"/>
    <s v="  Laura D"/>
    <n v="26.63"/>
    <n v="4.3600000000000003"/>
    <s v="Yes"/>
    <x v="0"/>
    <x v="0"/>
    <x v="1"/>
    <x v="1"/>
    <x v="1"/>
    <x v="2"/>
    <s v="25 Dec 1999"/>
    <x v="956"/>
    <x v="0"/>
    <s v="tier - 2"/>
    <x v="14"/>
    <x v="7"/>
  </r>
  <r>
    <x v="964"/>
    <s v="  Megan E"/>
    <n v="28.7"/>
    <n v="7.74"/>
    <s v="No"/>
    <x v="0"/>
    <x v="0"/>
    <x v="0"/>
    <x v="1"/>
    <x v="1"/>
    <x v="0"/>
    <s v="2 Dec 1997"/>
    <x v="957"/>
    <x v="0"/>
    <s v="tier - 3"/>
    <x v="1"/>
    <x v="6"/>
  </r>
  <r>
    <x v="965"/>
    <s v="  Shannon J"/>
    <n v="25.65"/>
    <n v="4.05"/>
    <s v="Yes"/>
    <x v="0"/>
    <x v="0"/>
    <x v="1"/>
    <x v="1"/>
    <x v="1"/>
    <x v="2"/>
    <s v="9 Nov 1974"/>
    <x v="958"/>
    <x v="0"/>
    <s v="tier - 3"/>
    <x v="0"/>
    <x v="28"/>
  </r>
  <r>
    <x v="966"/>
    <s v="  Rachelle M"/>
    <n v="36.384999999999998"/>
    <n v="11.49"/>
    <s v="No"/>
    <x v="0"/>
    <x v="0"/>
    <x v="0"/>
    <x v="1"/>
    <x v="0"/>
    <x v="0"/>
    <s v="21 Dec 1991"/>
    <x v="959"/>
    <x v="0"/>
    <s v="tier - 1"/>
    <x v="1"/>
    <x v="14"/>
  </r>
  <r>
    <x v="967"/>
    <s v="  Casey"/>
    <n v="34.69"/>
    <n v="5.65"/>
    <s v="No"/>
    <x v="0"/>
    <x v="0"/>
    <x v="0"/>
    <x v="1"/>
    <x v="0"/>
    <x v="2"/>
    <s v="12 Oct 1989"/>
    <x v="960"/>
    <x v="0"/>
    <s v="tier - 2"/>
    <x v="1"/>
    <x v="13"/>
  </r>
  <r>
    <x v="968"/>
    <s v="  Jessica L"/>
    <n v="37.68"/>
    <n v="4.29"/>
    <s v="Yes"/>
    <x v="0"/>
    <x v="0"/>
    <x v="0"/>
    <x v="1"/>
    <x v="0"/>
    <x v="2"/>
    <s v="5 Oct 2001"/>
    <x v="961"/>
    <x v="0"/>
    <s v="tier - 2"/>
    <x v="1"/>
    <x v="3"/>
  </r>
  <r>
    <x v="969"/>
    <s v="  Brandon F"/>
    <n v="35.49"/>
    <n v="4.74"/>
    <s v="Yes"/>
    <x v="0"/>
    <x v="1"/>
    <x v="3"/>
    <x v="1"/>
    <x v="0"/>
    <x v="2"/>
    <s v="17 Nov 1994"/>
    <x v="962"/>
    <x v="0"/>
    <s v="tier - 3"/>
    <x v="1"/>
    <x v="11"/>
  </r>
  <r>
    <x v="970"/>
    <s v="  Melissa"/>
    <n v="44.7"/>
    <n v="7.6"/>
    <s v="Yes"/>
    <x v="0"/>
    <x v="0"/>
    <x v="1"/>
    <x v="1"/>
    <x v="0"/>
    <x v="0"/>
    <s v="10 Oct 1962"/>
    <x v="963"/>
    <x v="1"/>
    <s v="tier - 2"/>
    <x v="0"/>
    <x v="40"/>
  </r>
  <r>
    <x v="971"/>
    <s v="  Danielle N"/>
    <n v="38.380000000000003"/>
    <n v="8.5"/>
    <s v="Yes"/>
    <x v="0"/>
    <x v="0"/>
    <x v="1"/>
    <x v="1"/>
    <x v="0"/>
    <x v="0"/>
    <s v="20 Jul 1977"/>
    <x v="964"/>
    <x v="0"/>
    <s v="tier - 1"/>
    <x v="8"/>
    <x v="26"/>
  </r>
  <r>
    <x v="972"/>
    <s v="  Matthew"/>
    <n v="35.244999999999997"/>
    <n v="11.22"/>
    <s v="Yes"/>
    <x v="0"/>
    <x v="0"/>
    <x v="0"/>
    <x v="1"/>
    <x v="0"/>
    <x v="0"/>
    <s v="29 Oct 1987"/>
    <x v="965"/>
    <x v="0"/>
    <s v="tier - 3"/>
    <x v="7"/>
    <x v="17"/>
  </r>
  <r>
    <x v="973"/>
    <s v="  Bettina"/>
    <n v="49.84"/>
    <n v="5.0999999999999996"/>
    <s v="Yes"/>
    <x v="0"/>
    <x v="1"/>
    <x v="3"/>
    <x v="1"/>
    <x v="0"/>
    <x v="2"/>
    <s v="9 Jul 1966"/>
    <x v="966"/>
    <x v="1"/>
    <s v="tier - 3"/>
    <x v="1"/>
    <x v="37"/>
  </r>
  <r>
    <x v="974"/>
    <s v="  Alexander"/>
    <n v="49.06"/>
    <n v="5.43"/>
    <s v="Yes"/>
    <x v="0"/>
    <x v="0"/>
    <x v="3"/>
    <x v="1"/>
    <x v="0"/>
    <x v="2"/>
    <s v="28 Dec 1981"/>
    <x v="967"/>
    <x v="0"/>
    <s v="tier - 2"/>
    <x v="2"/>
    <x v="19"/>
  </r>
  <r>
    <x v="975"/>
    <s v="  Holli"/>
    <n v="30.88"/>
    <n v="5.82"/>
    <s v="No"/>
    <x v="0"/>
    <x v="0"/>
    <x v="1"/>
    <x v="1"/>
    <x v="0"/>
    <x v="1"/>
    <s v="19 Jun 1970"/>
    <x v="968"/>
    <x v="0"/>
    <s v="tier - 2"/>
    <x v="0"/>
    <x v="33"/>
  </r>
  <r>
    <x v="976"/>
    <s v="  Heather C"/>
    <n v="33.35"/>
    <n v="6.05"/>
    <s v="No"/>
    <x v="0"/>
    <x v="1"/>
    <x v="3"/>
    <x v="1"/>
    <x v="0"/>
    <x v="1"/>
    <s v="10 Aug 1975"/>
    <x v="969"/>
    <x v="0"/>
    <s v="tier - 2"/>
    <x v="0"/>
    <x v="31"/>
  </r>
  <r>
    <x v="977"/>
    <s v="  Kyle"/>
    <n v="38"/>
    <n v="6.38"/>
    <s v="Yes"/>
    <x v="0"/>
    <x v="0"/>
    <x v="3"/>
    <x v="1"/>
    <x v="0"/>
    <x v="1"/>
    <s v="23 Nov 1972"/>
    <x v="970"/>
    <x v="0"/>
    <s v="tier - 2"/>
    <x v="0"/>
    <x v="30"/>
  </r>
  <r>
    <x v="978"/>
    <s v="  Thomas J"/>
    <n v="36.08"/>
    <n v="5.73"/>
    <s v="Yes"/>
    <x v="0"/>
    <x v="0"/>
    <x v="3"/>
    <x v="1"/>
    <x v="0"/>
    <x v="1"/>
    <s v="28 Aug 1983"/>
    <x v="971"/>
    <x v="0"/>
    <s v="tier - 1"/>
    <x v="8"/>
    <x v="22"/>
  </r>
  <r>
    <x v="979"/>
    <s v="  Chris"/>
    <n v="35.700000000000003"/>
    <n v="5.47"/>
    <s v="Yes"/>
    <x v="0"/>
    <x v="0"/>
    <x v="3"/>
    <x v="1"/>
    <x v="0"/>
    <x v="2"/>
    <s v="20 Aug 1983"/>
    <x v="972"/>
    <x v="0"/>
    <s v="tier - 3"/>
    <x v="8"/>
    <x v="22"/>
  </r>
  <r>
    <x v="980"/>
    <s v="  Graham"/>
    <n v="34.01"/>
    <n v="11.3"/>
    <s v="No"/>
    <x v="0"/>
    <x v="0"/>
    <x v="0"/>
    <x v="1"/>
    <x v="0"/>
    <x v="0"/>
    <s v="22 Aug 1962"/>
    <x v="973"/>
    <x v="1"/>
    <s v="tier - 1"/>
    <x v="0"/>
    <x v="40"/>
  </r>
  <r>
    <x v="981"/>
    <s v="  Garrett"/>
    <n v="31.54"/>
    <n v="6.72"/>
    <s v="No"/>
    <x v="0"/>
    <x v="0"/>
    <x v="0"/>
    <x v="1"/>
    <x v="0"/>
    <x v="0"/>
    <s v="18 Sep 1995"/>
    <x v="974"/>
    <x v="0"/>
    <s v="tier - 3"/>
    <x v="1"/>
    <x v="4"/>
  </r>
  <r>
    <x v="982"/>
    <s v="  Andrew"/>
    <n v="23.3"/>
    <n v="5.36"/>
    <s v="Yes"/>
    <x v="0"/>
    <x v="0"/>
    <x v="3"/>
    <x v="1"/>
    <x v="2"/>
    <x v="2"/>
    <s v="8 Nov 1980"/>
    <x v="975"/>
    <x v="0"/>
    <s v="tier - 2"/>
    <x v="1"/>
    <x v="24"/>
  </r>
  <r>
    <x v="983"/>
    <s v="  Annabelle M"/>
    <n v="27.75"/>
    <n v="9.8800000000000008"/>
    <s v="No"/>
    <x v="0"/>
    <x v="0"/>
    <x v="0"/>
    <x v="1"/>
    <x v="1"/>
    <x v="0"/>
    <s v="3 Nov 1989"/>
    <x v="976"/>
    <x v="0"/>
    <s v="tier - 1"/>
    <x v="1"/>
    <x v="13"/>
  </r>
  <r>
    <x v="984"/>
    <s v="  Daniel T"/>
    <n v="42.46"/>
    <n v="4.1100000000000003"/>
    <s v="No"/>
    <x v="0"/>
    <x v="0"/>
    <x v="0"/>
    <x v="1"/>
    <x v="0"/>
    <x v="2"/>
    <s v="17 Jul 1978"/>
    <x v="977"/>
    <x v="0"/>
    <s v="tier - 3"/>
    <x v="1"/>
    <x v="27"/>
  </r>
  <r>
    <x v="985"/>
    <s v="  Deanne"/>
    <n v="54.47"/>
    <n v="7.48"/>
    <s v="No"/>
    <x v="0"/>
    <x v="0"/>
    <x v="0"/>
    <x v="1"/>
    <x v="0"/>
    <x v="0"/>
    <s v="20 Dec 1976"/>
    <x v="978"/>
    <x v="0"/>
    <s v="tier - 2"/>
    <x v="1"/>
    <x v="35"/>
  </r>
  <r>
    <x v="986"/>
    <s v="  Carrie"/>
    <n v="24.93"/>
    <n v="9.18"/>
    <s v="Yes"/>
    <x v="0"/>
    <x v="1"/>
    <x v="3"/>
    <x v="1"/>
    <x v="1"/>
    <x v="0"/>
    <s v="6 Nov 1977"/>
    <x v="979"/>
    <x v="1"/>
    <s v="tier - 2"/>
    <x v="2"/>
    <x v="26"/>
  </r>
  <r>
    <x v="987"/>
    <s v="  Suzanne"/>
    <n v="48.12"/>
    <n v="4.51"/>
    <s v="Yes"/>
    <x v="0"/>
    <x v="0"/>
    <x v="3"/>
    <x v="1"/>
    <x v="0"/>
    <x v="2"/>
    <s v="12 Dec 2003"/>
    <x v="980"/>
    <x v="0"/>
    <s v="tier - 2"/>
    <x v="1"/>
    <x v="12"/>
  </r>
  <r>
    <x v="988"/>
    <s v="  Jasmine P"/>
    <n v="24.91"/>
    <n v="7.33"/>
    <s v="Yes"/>
    <x v="0"/>
    <x v="1"/>
    <x v="3"/>
    <x v="1"/>
    <x v="1"/>
    <x v="0"/>
    <s v="28 Nov 1985"/>
    <x v="981"/>
    <x v="0"/>
    <s v="tier - 3"/>
    <x v="1"/>
    <x v="20"/>
  </r>
  <r>
    <x v="989"/>
    <s v="  Jennifer"/>
    <n v="27.645"/>
    <n v="10.56"/>
    <s v="No"/>
    <x v="0"/>
    <x v="0"/>
    <x v="0"/>
    <x v="1"/>
    <x v="1"/>
    <x v="0"/>
    <s v="27 Dec 1982"/>
    <x v="982"/>
    <x v="0"/>
    <s v="tier - 3"/>
    <x v="1"/>
    <x v="23"/>
  </r>
  <r>
    <x v="990"/>
    <s v="  Tracie"/>
    <n v="33.700000000000003"/>
    <n v="4.01"/>
    <s v="No"/>
    <x v="0"/>
    <x v="0"/>
    <x v="1"/>
    <x v="1"/>
    <x v="0"/>
    <x v="2"/>
    <s v="12 Dec 1970"/>
    <x v="983"/>
    <x v="0"/>
    <s v="tier - 1"/>
    <x v="0"/>
    <x v="33"/>
  </r>
  <r>
    <x v="991"/>
    <s v="  Tristan D"/>
    <n v="38.93"/>
    <n v="5.64"/>
    <s v="Yes"/>
    <x v="0"/>
    <x v="0"/>
    <x v="3"/>
    <x v="1"/>
    <x v="0"/>
    <x v="2"/>
    <s v="28 Jun 1975"/>
    <x v="984"/>
    <x v="1"/>
    <s v="tier - 3"/>
    <x v="2"/>
    <x v="31"/>
  </r>
  <r>
    <x v="992"/>
    <s v="  Peiweng"/>
    <n v="32.774999999999999"/>
    <n v="8.02"/>
    <s v="Yes"/>
    <x v="0"/>
    <x v="0"/>
    <x v="1"/>
    <x v="1"/>
    <x v="0"/>
    <x v="0"/>
    <s v="11 Aug 1965"/>
    <x v="985"/>
    <x v="1"/>
    <s v="tier - 1"/>
    <x v="0"/>
    <x v="38"/>
  </r>
  <r>
    <x v="993"/>
    <s v="  Theresa M"/>
    <n v="29.83"/>
    <n v="7.2"/>
    <s v="Yes"/>
    <x v="0"/>
    <x v="0"/>
    <x v="0"/>
    <x v="1"/>
    <x v="1"/>
    <x v="0"/>
    <s v="15 Dec 1975"/>
    <x v="986"/>
    <x v="1"/>
    <s v="tier - 2"/>
    <x v="2"/>
    <x v="31"/>
  </r>
  <r>
    <x v="994"/>
    <s v="  Daniel J"/>
    <n v="28.31"/>
    <n v="4.55"/>
    <s v="No"/>
    <x v="1"/>
    <x v="0"/>
    <x v="3"/>
    <x v="1"/>
    <x v="1"/>
    <x v="2"/>
    <s v="21 Oct 1965"/>
    <x v="987"/>
    <x v="1"/>
    <s v="tier - 1"/>
    <x v="2"/>
    <x v="38"/>
  </r>
  <r>
    <x v="995"/>
    <s v="  Courtney M"/>
    <n v="29.79"/>
    <n v="9.0299999999999994"/>
    <s v="No"/>
    <x v="0"/>
    <x v="0"/>
    <x v="0"/>
    <x v="1"/>
    <x v="1"/>
    <x v="0"/>
    <s v="7 Nov 1993"/>
    <x v="988"/>
    <x v="0"/>
    <s v="tier - 1"/>
    <x v="14"/>
    <x v="1"/>
  </r>
  <r>
    <x v="996"/>
    <s v="  Jose A"/>
    <n v="36.6"/>
    <n v="5.2"/>
    <s v="Yes"/>
    <x v="0"/>
    <x v="1"/>
    <x v="3"/>
    <x v="1"/>
    <x v="0"/>
    <x v="2"/>
    <s v="28 Aug 2001"/>
    <x v="989"/>
    <x v="0"/>
    <s v="tier - 2"/>
    <x v="1"/>
    <x v="3"/>
  </r>
  <r>
    <x v="997"/>
    <s v="  Lauren"/>
    <n v="35.93"/>
    <n v="8.3000000000000007"/>
    <s v="Yes"/>
    <x v="0"/>
    <x v="0"/>
    <x v="0"/>
    <x v="1"/>
    <x v="0"/>
    <x v="0"/>
    <s v="12 Oct 1994"/>
    <x v="990"/>
    <x v="0"/>
    <s v="tier - 2"/>
    <x v="14"/>
    <x v="11"/>
  </r>
  <r>
    <x v="998"/>
    <s v="  Jonathon M"/>
    <n v="28.6"/>
    <n v="5.56"/>
    <s v="Yes"/>
    <x v="0"/>
    <x v="1"/>
    <x v="3"/>
    <x v="1"/>
    <x v="1"/>
    <x v="2"/>
    <s v="21 Dec 1975"/>
    <x v="991"/>
    <x v="1"/>
    <s v="tier - 3"/>
    <x v="0"/>
    <x v="31"/>
  </r>
  <r>
    <x v="999"/>
    <s v="  Stephanie A"/>
    <n v="39.17"/>
    <n v="4.1500000000000004"/>
    <s v="No"/>
    <x v="0"/>
    <x v="0"/>
    <x v="0"/>
    <x v="1"/>
    <x v="0"/>
    <x v="2"/>
    <s v="10 Jun 1967"/>
    <x v="992"/>
    <x v="1"/>
    <s v="tier - 1"/>
    <x v="1"/>
    <x v="39"/>
  </r>
  <r>
    <x v="1000"/>
    <s v="  Patrick"/>
    <n v="26.41"/>
    <n v="5.99"/>
    <s v="Yes"/>
    <x v="0"/>
    <x v="1"/>
    <x v="3"/>
    <x v="1"/>
    <x v="1"/>
    <x v="1"/>
    <s v="11 Oct 1973"/>
    <x v="993"/>
    <x v="0"/>
    <s v="tier - 2"/>
    <x v="0"/>
    <x v="29"/>
  </r>
  <r>
    <x v="1001"/>
    <s v="  Krista"/>
    <n v="30.63"/>
    <n v="5.8"/>
    <s v="Yes"/>
    <x v="0"/>
    <x v="0"/>
    <x v="0"/>
    <x v="1"/>
    <x v="0"/>
    <x v="1"/>
    <s v="1 Sep 1978"/>
    <x v="994"/>
    <x v="1"/>
    <s v="tier - 1"/>
    <x v="1"/>
    <x v="27"/>
  </r>
  <r>
    <x v="1002"/>
    <s v="  Jenessa"/>
    <n v="31.73"/>
    <n v="7.32"/>
    <s v="Yes"/>
    <x v="0"/>
    <x v="0"/>
    <x v="1"/>
    <x v="1"/>
    <x v="0"/>
    <x v="0"/>
    <s v="16 Dec 1973"/>
    <x v="995"/>
    <x v="1"/>
    <s v="tier - 1"/>
    <x v="2"/>
    <x v="29"/>
  </r>
  <r>
    <x v="1003"/>
    <s v="  Ryan M"/>
    <n v="30.7"/>
    <n v="5.16"/>
    <s v="No"/>
    <x v="0"/>
    <x v="0"/>
    <x v="1"/>
    <x v="1"/>
    <x v="0"/>
    <x v="2"/>
    <s v="30 Aug 1973"/>
    <x v="996"/>
    <x v="1"/>
    <s v="tier - 1"/>
    <x v="0"/>
    <x v="29"/>
  </r>
  <r>
    <x v="1004"/>
    <s v="  Thomas"/>
    <n v="25.934999999999999"/>
    <n v="5.96"/>
    <s v="Yes"/>
    <x v="0"/>
    <x v="0"/>
    <x v="1"/>
    <x v="1"/>
    <x v="1"/>
    <x v="1"/>
    <s v="3 Sep 1973"/>
    <x v="997"/>
    <x v="0"/>
    <s v="tier - 2"/>
    <x v="0"/>
    <x v="29"/>
  </r>
  <r>
    <x v="1005"/>
    <s v="  Amanda N"/>
    <n v="35.9"/>
    <n v="4.8499999999999996"/>
    <s v="Yes"/>
    <x v="0"/>
    <x v="1"/>
    <x v="3"/>
    <x v="1"/>
    <x v="0"/>
    <x v="2"/>
    <s v="21 Jun 1990"/>
    <x v="998"/>
    <x v="0"/>
    <s v="tier - 3"/>
    <x v="7"/>
    <x v="16"/>
  </r>
  <r>
    <x v="1006"/>
    <s v="  Teresa P"/>
    <n v="26.7"/>
    <n v="5.09"/>
    <s v="Yes"/>
    <x v="0"/>
    <x v="1"/>
    <x v="3"/>
    <x v="1"/>
    <x v="1"/>
    <x v="2"/>
    <s v="28 Jun 1982"/>
    <x v="999"/>
    <x v="1"/>
    <s v="tier - 3"/>
    <x v="1"/>
    <x v="23"/>
  </r>
  <r>
    <x v="1007"/>
    <s v="  Dorian"/>
    <n v="33.71"/>
    <n v="4.9400000000000004"/>
    <s v="No"/>
    <x v="0"/>
    <x v="0"/>
    <x v="0"/>
    <x v="1"/>
    <x v="0"/>
    <x v="2"/>
    <s v="5 Nov 1963"/>
    <x v="1000"/>
    <x v="1"/>
    <s v="tier - 1"/>
    <x v="0"/>
    <x v="41"/>
  </r>
  <r>
    <x v="1008"/>
    <s v="  Amy"/>
    <n v="41.91"/>
    <n v="4.92"/>
    <s v="Yes"/>
    <x v="0"/>
    <x v="0"/>
    <x v="1"/>
    <x v="1"/>
    <x v="0"/>
    <x v="2"/>
    <s v="8 Jun 1983"/>
    <x v="1001"/>
    <x v="0"/>
    <s v="tier - 2"/>
    <x v="13"/>
    <x v="22"/>
  </r>
  <r>
    <x v="1009"/>
    <s v="  Aberu"/>
    <n v="39.82"/>
    <n v="6.05"/>
    <s v="Yes"/>
    <x v="0"/>
    <x v="0"/>
    <x v="1"/>
    <x v="1"/>
    <x v="0"/>
    <x v="1"/>
    <s v="21 Oct 1997"/>
    <x v="1002"/>
    <x v="0"/>
    <s v="tier - 1"/>
    <x v="14"/>
    <x v="6"/>
  </r>
  <r>
    <x v="1010"/>
    <s v="  Ashley"/>
    <n v="28.12"/>
    <n v="4.67"/>
    <s v="No"/>
    <x v="0"/>
    <x v="0"/>
    <x v="1"/>
    <x v="1"/>
    <x v="1"/>
    <x v="2"/>
    <s v="23 Nov 1962"/>
    <x v="1003"/>
    <x v="1"/>
    <s v="tier - 3"/>
    <x v="0"/>
    <x v="40"/>
  </r>
  <r>
    <x v="1011"/>
    <s v="  Anna E"/>
    <n v="26.98"/>
    <n v="9.81"/>
    <s v="Yes"/>
    <x v="0"/>
    <x v="0"/>
    <x v="0"/>
    <x v="1"/>
    <x v="1"/>
    <x v="0"/>
    <s v="24 Oct 1978"/>
    <x v="1004"/>
    <x v="0"/>
    <s v="tier - 3"/>
    <x v="0"/>
    <x v="27"/>
  </r>
  <r>
    <x v="1012"/>
    <s v="  Tania K"/>
    <n v="27.2"/>
    <n v="6.06"/>
    <s v="Yes"/>
    <x v="0"/>
    <x v="0"/>
    <x v="1"/>
    <x v="1"/>
    <x v="1"/>
    <x v="1"/>
    <s v="30 Jun 1978"/>
    <x v="1005"/>
    <x v="0"/>
    <s v="tier - 2"/>
    <x v="0"/>
    <x v="27"/>
  </r>
  <r>
    <x v="1013"/>
    <s v="  Ashley E"/>
    <n v="25.3"/>
    <n v="5.19"/>
    <s v="Yes"/>
    <x v="0"/>
    <x v="0"/>
    <x v="1"/>
    <x v="1"/>
    <x v="1"/>
    <x v="2"/>
    <s v="3 Sep 1976"/>
    <x v="1006"/>
    <x v="0"/>
    <s v="tier - 3"/>
    <x v="0"/>
    <x v="35"/>
  </r>
  <r>
    <x v="1014"/>
    <s v="  Aleksandra"/>
    <n v="30.25"/>
    <n v="10.16"/>
    <s v="No"/>
    <x v="0"/>
    <x v="0"/>
    <x v="0"/>
    <x v="1"/>
    <x v="0"/>
    <x v="0"/>
    <s v="30 Jun 1976"/>
    <x v="1007"/>
    <x v="0"/>
    <s v="tier - 2"/>
    <x v="0"/>
    <x v="35"/>
  </r>
  <r>
    <x v="1015"/>
    <s v="  Valery L"/>
    <n v="54"/>
    <n v="4.68"/>
    <s v="Yes"/>
    <x v="1"/>
    <x v="0"/>
    <x v="1"/>
    <x v="1"/>
    <x v="0"/>
    <x v="2"/>
    <s v="2 Sep 1976"/>
    <x v="1008"/>
    <x v="0"/>
    <s v="tier - 2"/>
    <x v="0"/>
    <x v="35"/>
  </r>
  <r>
    <x v="1016"/>
    <s v="  Joanna G"/>
    <n v="51.86"/>
    <n v="5.32"/>
    <s v="Yes"/>
    <x v="0"/>
    <x v="0"/>
    <x v="0"/>
    <x v="1"/>
    <x v="0"/>
    <x v="2"/>
    <s v="27 Sep 1982"/>
    <x v="1009"/>
    <x v="0"/>
    <s v="tier - 2"/>
    <x v="8"/>
    <x v="23"/>
  </r>
  <r>
    <x v="1017"/>
    <s v="  Stefanie F"/>
    <n v="31.39"/>
    <n v="6.99"/>
    <s v="No"/>
    <x v="0"/>
    <x v="0"/>
    <x v="0"/>
    <x v="1"/>
    <x v="0"/>
    <x v="0"/>
    <s v="5 Sep 1964"/>
    <x v="1010"/>
    <x v="1"/>
    <s v="tier - 3"/>
    <x v="0"/>
    <x v="42"/>
  </r>
  <r>
    <x v="1018"/>
    <s v="  Stephen"/>
    <n v="39.97"/>
    <n v="5.55"/>
    <s v="No"/>
    <x v="0"/>
    <x v="0"/>
    <x v="0"/>
    <x v="1"/>
    <x v="0"/>
    <x v="2"/>
    <s v="5 Aug 1974"/>
    <x v="1011"/>
    <x v="0"/>
    <s v="tier - 1"/>
    <x v="2"/>
    <x v="28"/>
  </r>
  <r>
    <x v="1019"/>
    <s v="  Liza J"/>
    <n v="41.23"/>
    <n v="6.94"/>
    <s v="No"/>
    <x v="0"/>
    <x v="0"/>
    <x v="0"/>
    <x v="1"/>
    <x v="0"/>
    <x v="0"/>
    <s v="28 Nov 2000"/>
    <x v="1012"/>
    <x v="0"/>
    <s v="tier - 1"/>
    <x v="9"/>
    <x v="10"/>
  </r>
  <r>
    <x v="1020"/>
    <s v="  Ian M"/>
    <n v="49.45"/>
    <n v="4.2"/>
    <s v="Yes"/>
    <x v="0"/>
    <x v="0"/>
    <x v="0"/>
    <x v="1"/>
    <x v="0"/>
    <x v="2"/>
    <s v="26 Sep 1974"/>
    <x v="1013"/>
    <x v="0"/>
    <s v="tier - 2"/>
    <x v="2"/>
    <x v="28"/>
  </r>
  <r>
    <x v="1021"/>
    <s v="  Claudia L"/>
    <n v="41.04"/>
    <n v="5.59"/>
    <s v="No"/>
    <x v="0"/>
    <x v="0"/>
    <x v="0"/>
    <x v="1"/>
    <x v="0"/>
    <x v="2"/>
    <s v="22 Dec 1974"/>
    <x v="1014"/>
    <x v="0"/>
    <s v="tier - 2"/>
    <x v="0"/>
    <x v="28"/>
  </r>
  <r>
    <x v="1022"/>
    <s v="  Jessica M"/>
    <n v="27.93"/>
    <n v="9.9600000000000009"/>
    <s v="No"/>
    <x v="0"/>
    <x v="0"/>
    <x v="0"/>
    <x v="1"/>
    <x v="1"/>
    <x v="0"/>
    <s v="6 Jun 1974"/>
    <x v="1015"/>
    <x v="0"/>
    <s v="tier - 3"/>
    <x v="0"/>
    <x v="28"/>
  </r>
  <r>
    <x v="1023"/>
    <s v="  Billy Jr"/>
    <n v="21.01"/>
    <n v="7.37"/>
    <s v="No"/>
    <x v="0"/>
    <x v="0"/>
    <x v="0"/>
    <x v="1"/>
    <x v="2"/>
    <x v="0"/>
    <s v="26 Jun 1978"/>
    <x v="1016"/>
    <x v="1"/>
    <s v="tier - 3"/>
    <x v="5"/>
    <x v="27"/>
  </r>
  <r>
    <x v="1024"/>
    <s v="  David"/>
    <n v="52.37"/>
    <n v="5.0599999999999996"/>
    <s v="Yes"/>
    <x v="1"/>
    <x v="0"/>
    <x v="1"/>
    <x v="1"/>
    <x v="0"/>
    <x v="2"/>
    <s v="7 Aug 1979"/>
    <x v="1017"/>
    <x v="0"/>
    <s v="tier - 2"/>
    <x v="1"/>
    <x v="25"/>
  </r>
  <r>
    <x v="1025"/>
    <s v="  Tim"/>
    <n v="40.369999999999997"/>
    <n v="8.2100000000000009"/>
    <s v="No"/>
    <x v="0"/>
    <x v="0"/>
    <x v="0"/>
    <x v="1"/>
    <x v="0"/>
    <x v="0"/>
    <s v="22 Jun 1993"/>
    <x v="1018"/>
    <x v="0"/>
    <s v="tier - 1"/>
    <x v="1"/>
    <x v="1"/>
  </r>
  <r>
    <x v="1026"/>
    <s v="  Emma M"/>
    <n v="41.47"/>
    <n v="10.34"/>
    <s v="No"/>
    <x v="0"/>
    <x v="0"/>
    <x v="1"/>
    <x v="1"/>
    <x v="0"/>
    <x v="0"/>
    <s v="12 Jul 1976"/>
    <x v="1019"/>
    <x v="1"/>
    <s v="tier - 2"/>
    <x v="5"/>
    <x v="35"/>
  </r>
  <r>
    <x v="1027"/>
    <s v="  Tim"/>
    <n v="33.725000000000001"/>
    <n v="5.51"/>
    <s v="Yes"/>
    <x v="0"/>
    <x v="0"/>
    <x v="1"/>
    <x v="1"/>
    <x v="0"/>
    <x v="2"/>
    <s v="20 Jul 1976"/>
    <x v="1020"/>
    <x v="1"/>
    <s v="tier - 2"/>
    <x v="5"/>
    <x v="35"/>
  </r>
  <r>
    <x v="1028"/>
    <s v="  Patrick"/>
    <n v="28.1"/>
    <n v="11.2"/>
    <s v="No"/>
    <x v="0"/>
    <x v="0"/>
    <x v="0"/>
    <x v="1"/>
    <x v="1"/>
    <x v="0"/>
    <s v="7 Jul 1976"/>
    <x v="1021"/>
    <x v="1"/>
    <s v="tier - 1"/>
    <x v="5"/>
    <x v="35"/>
  </r>
  <r>
    <x v="1029"/>
    <s v="  Bridget K"/>
    <n v="37.43"/>
    <n v="4.3499999999999996"/>
    <s v="Yes"/>
    <x v="0"/>
    <x v="1"/>
    <x v="3"/>
    <x v="1"/>
    <x v="0"/>
    <x v="2"/>
    <s v="12 Jun 1976"/>
    <x v="1022"/>
    <x v="0"/>
    <s v="tier - 1"/>
    <x v="0"/>
    <x v="35"/>
  </r>
  <r>
    <x v="1030"/>
    <s v="  Gabriel"/>
    <n v="23.7"/>
    <n v="10.45"/>
    <s v="No"/>
    <x v="0"/>
    <x v="0"/>
    <x v="0"/>
    <x v="1"/>
    <x v="2"/>
    <x v="0"/>
    <s v="21 Sep 1963"/>
    <x v="1023"/>
    <x v="1"/>
    <s v="tier - 3"/>
    <x v="1"/>
    <x v="41"/>
  </r>
  <r>
    <x v="1031"/>
    <s v="  Natasha"/>
    <n v="24.795000000000002"/>
    <n v="4.07"/>
    <s v="Yes"/>
    <x v="0"/>
    <x v="1"/>
    <x v="3"/>
    <x v="1"/>
    <x v="2"/>
    <x v="2"/>
    <s v="4 Sep 1971"/>
    <x v="1024"/>
    <x v="0"/>
    <s v="tier - 3"/>
    <x v="0"/>
    <x v="32"/>
  </r>
  <r>
    <x v="1032"/>
    <s v="  Abby A"/>
    <n v="31.9"/>
    <n v="8.34"/>
    <s v="No"/>
    <x v="0"/>
    <x v="0"/>
    <x v="0"/>
    <x v="1"/>
    <x v="0"/>
    <x v="0"/>
    <s v="18 Sep 1971"/>
    <x v="1025"/>
    <x v="0"/>
    <s v="tier - 3"/>
    <x v="0"/>
    <x v="32"/>
  </r>
  <r>
    <x v="1033"/>
    <s v="  Michelle"/>
    <n v="32.68"/>
    <n v="7.41"/>
    <s v="No"/>
    <x v="0"/>
    <x v="0"/>
    <x v="0"/>
    <x v="1"/>
    <x v="0"/>
    <x v="0"/>
    <s v="11 Jun 1979"/>
    <x v="1026"/>
    <x v="0"/>
    <s v="tier - 2"/>
    <x v="1"/>
    <x v="25"/>
  </r>
  <r>
    <x v="1034"/>
    <s v="  Mckendree"/>
    <n v="47.13"/>
    <n v="4.3099999999999996"/>
    <s v="No"/>
    <x v="0"/>
    <x v="0"/>
    <x v="0"/>
    <x v="1"/>
    <x v="0"/>
    <x v="2"/>
    <s v="4 Sep 1977"/>
    <x v="1027"/>
    <x v="1"/>
    <s v="tier - 1"/>
    <x v="1"/>
    <x v="26"/>
  </r>
  <r>
    <x v="1035"/>
    <s v="  Tara"/>
    <n v="36.67"/>
    <n v="10.83"/>
    <s v="No"/>
    <x v="0"/>
    <x v="0"/>
    <x v="0"/>
    <x v="1"/>
    <x v="0"/>
    <x v="0"/>
    <s v="28 Sep 1975"/>
    <x v="1028"/>
    <x v="1"/>
    <s v="tier - 2"/>
    <x v="1"/>
    <x v="31"/>
  </r>
  <r>
    <x v="1036"/>
    <s v="  Daniel"/>
    <n v="33.630000000000003"/>
    <n v="11.31"/>
    <s v="No"/>
    <x v="0"/>
    <x v="0"/>
    <x v="0"/>
    <x v="1"/>
    <x v="0"/>
    <x v="0"/>
    <s v="24 Sep 1963"/>
    <x v="1029"/>
    <x v="1"/>
    <s v="tier - 2"/>
    <x v="0"/>
    <x v="41"/>
  </r>
  <r>
    <x v="1037"/>
    <s v="  Joshua P"/>
    <n v="32.67"/>
    <n v="11.81"/>
    <s v="Yes"/>
    <x v="0"/>
    <x v="0"/>
    <x v="0"/>
    <x v="1"/>
    <x v="0"/>
    <x v="0"/>
    <s v="9 Sep 1972"/>
    <x v="1030"/>
    <x v="0"/>
    <s v="tier - 3"/>
    <x v="0"/>
    <x v="30"/>
  </r>
  <r>
    <x v="1038"/>
    <s v="  Erin C"/>
    <n v="33.299999999999997"/>
    <n v="8.26"/>
    <s v="Yes"/>
    <x v="0"/>
    <x v="0"/>
    <x v="1"/>
    <x v="1"/>
    <x v="0"/>
    <x v="0"/>
    <s v="4 Sep 1972"/>
    <x v="1031"/>
    <x v="1"/>
    <s v="tier - 1"/>
    <x v="2"/>
    <x v="30"/>
  </r>
  <r>
    <x v="1039"/>
    <s v="  Shure"/>
    <n v="30.78"/>
    <n v="10.74"/>
    <s v="Yes"/>
    <x v="0"/>
    <x v="0"/>
    <x v="1"/>
    <x v="1"/>
    <x v="0"/>
    <x v="0"/>
    <s v="12 Jun 1966"/>
    <x v="1032"/>
    <x v="1"/>
    <s v="tier - 1"/>
    <x v="0"/>
    <x v="37"/>
  </r>
  <r>
    <x v="1040"/>
    <s v="  Richard"/>
    <n v="28.975000000000001"/>
    <n v="7.69"/>
    <s v="Yes"/>
    <x v="0"/>
    <x v="0"/>
    <x v="0"/>
    <x v="1"/>
    <x v="1"/>
    <x v="0"/>
    <s v="19 Jun 1984"/>
    <x v="1033"/>
    <x v="0"/>
    <s v="tier - 2"/>
    <x v="7"/>
    <x v="21"/>
  </r>
  <r>
    <x v="1041"/>
    <s v="  Brenda"/>
    <n v="33.4"/>
    <n v="4.84"/>
    <s v="No"/>
    <x v="0"/>
    <x v="0"/>
    <x v="0"/>
    <x v="1"/>
    <x v="0"/>
    <x v="2"/>
    <s v="26 Dec 1972"/>
    <x v="1034"/>
    <x v="0"/>
    <s v="tier - 3"/>
    <x v="2"/>
    <x v="30"/>
  </r>
  <r>
    <x v="1042"/>
    <s v="  Joseph M"/>
    <n v="21.5"/>
    <n v="9.77"/>
    <s v="Yes"/>
    <x v="0"/>
    <x v="0"/>
    <x v="0"/>
    <x v="1"/>
    <x v="2"/>
    <x v="0"/>
    <s v="9 Sep 1992"/>
    <x v="1035"/>
    <x v="0"/>
    <s v="tier - 2"/>
    <x v="1"/>
    <x v="0"/>
  </r>
  <r>
    <x v="1043"/>
    <s v="  Stephen J"/>
    <n v="38.14"/>
    <n v="5.84"/>
    <s v="No"/>
    <x v="0"/>
    <x v="0"/>
    <x v="0"/>
    <x v="1"/>
    <x v="0"/>
    <x v="1"/>
    <s v="10 Nov 1993"/>
    <x v="1036"/>
    <x v="0"/>
    <s v="tier - 1"/>
    <x v="1"/>
    <x v="1"/>
  </r>
  <r>
    <x v="1044"/>
    <s v="  Kathya"/>
    <n v="35.42"/>
    <n v="8.6999999999999993"/>
    <s v="Yes"/>
    <x v="0"/>
    <x v="0"/>
    <x v="3"/>
    <x v="1"/>
    <x v="0"/>
    <x v="0"/>
    <s v="26 Dec 1977"/>
    <x v="1037"/>
    <x v="0"/>
    <s v="tier - 2"/>
    <x v="0"/>
    <x v="26"/>
  </r>
  <r>
    <x v="1045"/>
    <s v="  Wesley"/>
    <n v="35.625"/>
    <n v="10.79"/>
    <s v="No"/>
    <x v="0"/>
    <x v="0"/>
    <x v="0"/>
    <x v="1"/>
    <x v="0"/>
    <x v="0"/>
    <s v="21 Jun 1977"/>
    <x v="1038"/>
    <x v="0"/>
    <s v="tier - 1"/>
    <x v="0"/>
    <x v="26"/>
  </r>
  <r>
    <x v="1046"/>
    <s v="  Tim"/>
    <n v="45.51"/>
    <n v="4.32"/>
    <s v="No"/>
    <x v="0"/>
    <x v="0"/>
    <x v="3"/>
    <x v="1"/>
    <x v="0"/>
    <x v="2"/>
    <s v="29 Dec 1977"/>
    <x v="1039"/>
    <x v="0"/>
    <s v="tier - 3"/>
    <x v="2"/>
    <x v="26"/>
  </r>
  <r>
    <x v="1047"/>
    <s v="  Jamie L"/>
    <n v="37.1"/>
    <n v="7.19"/>
    <s v="Yes"/>
    <x v="0"/>
    <x v="0"/>
    <x v="0"/>
    <x v="1"/>
    <x v="0"/>
    <x v="0"/>
    <s v="13 Aug 1979"/>
    <x v="1040"/>
    <x v="0"/>
    <s v="tier - 2"/>
    <x v="2"/>
    <x v="25"/>
  </r>
  <r>
    <x v="1048"/>
    <s v="  Alexandra"/>
    <n v="30.5"/>
    <n v="11.94"/>
    <s v="Yes"/>
    <x v="0"/>
    <x v="0"/>
    <x v="0"/>
    <x v="1"/>
    <x v="0"/>
    <x v="0"/>
    <s v="26 Jul 1977"/>
    <x v="1041"/>
    <x v="0"/>
    <s v="tier - 2"/>
    <x v="0"/>
    <x v="26"/>
  </r>
  <r>
    <x v="1049"/>
    <s v="  Tiffany"/>
    <n v="28.16"/>
    <n v="5.56"/>
    <s v="No"/>
    <x v="0"/>
    <x v="0"/>
    <x v="1"/>
    <x v="1"/>
    <x v="1"/>
    <x v="2"/>
    <s v="24 Jul 1983"/>
    <x v="1042"/>
    <x v="0"/>
    <s v="tier - 3"/>
    <x v="8"/>
    <x v="22"/>
  </r>
  <r>
    <x v="1050"/>
    <s v="  Rebecca J"/>
    <n v="29.1"/>
    <n v="5.64"/>
    <s v="Yes"/>
    <x v="0"/>
    <x v="0"/>
    <x v="0"/>
    <x v="1"/>
    <x v="1"/>
    <x v="2"/>
    <s v="27 Dec 1981"/>
    <x v="1043"/>
    <x v="0"/>
    <s v="tier - 3"/>
    <x v="8"/>
    <x v="19"/>
  </r>
  <r>
    <x v="1051"/>
    <s v="  Austin T"/>
    <n v="30.22"/>
    <n v="4.6500000000000004"/>
    <s v="No"/>
    <x v="0"/>
    <x v="0"/>
    <x v="0"/>
    <x v="1"/>
    <x v="0"/>
    <x v="2"/>
    <s v="6 Nov 1975"/>
    <x v="1044"/>
    <x v="0"/>
    <s v="tier - 3"/>
    <x v="2"/>
    <x v="31"/>
  </r>
  <r>
    <x v="1052"/>
    <s v="  Jamie T"/>
    <n v="24.29"/>
    <n v="9.0500000000000007"/>
    <s v="No"/>
    <x v="0"/>
    <x v="0"/>
    <x v="0"/>
    <x v="1"/>
    <x v="2"/>
    <x v="0"/>
    <s v="12 Dec 1983"/>
    <x v="1045"/>
    <x v="0"/>
    <s v="tier - 1"/>
    <x v="0"/>
    <x v="22"/>
  </r>
  <r>
    <x v="1053"/>
    <s v="  Matthew T"/>
    <n v="29.39"/>
    <n v="4.5199999999999996"/>
    <s v="Yes"/>
    <x v="0"/>
    <x v="0"/>
    <x v="0"/>
    <x v="1"/>
    <x v="1"/>
    <x v="2"/>
    <s v="6 Aug 1975"/>
    <x v="1046"/>
    <x v="0"/>
    <s v="tier - 2"/>
    <x v="2"/>
    <x v="31"/>
  </r>
  <r>
    <x v="1054"/>
    <s v="  Emily"/>
    <n v="25.66"/>
    <n v="4.62"/>
    <s v="Yes"/>
    <x v="0"/>
    <x v="0"/>
    <x v="3"/>
    <x v="1"/>
    <x v="1"/>
    <x v="2"/>
    <s v="21 Aug 1975"/>
    <x v="1047"/>
    <x v="0"/>
    <s v="tier - 1"/>
    <x v="2"/>
    <x v="31"/>
  </r>
  <r>
    <x v="1055"/>
    <s v="  Gillian"/>
    <n v="39.11"/>
    <n v="5.87"/>
    <s v="No"/>
    <x v="0"/>
    <x v="0"/>
    <x v="0"/>
    <x v="1"/>
    <x v="0"/>
    <x v="1"/>
    <s v="21 Sep 1988"/>
    <x v="1048"/>
    <x v="0"/>
    <s v="tier - 1"/>
    <x v="1"/>
    <x v="15"/>
  </r>
  <r>
    <x v="1056"/>
    <s v="  Brenn E"/>
    <n v="43.78"/>
    <n v="5.71"/>
    <s v="No"/>
    <x v="0"/>
    <x v="0"/>
    <x v="3"/>
    <x v="1"/>
    <x v="0"/>
    <x v="1"/>
    <s v="26 Sep 1975"/>
    <x v="1049"/>
    <x v="0"/>
    <s v="tier - 3"/>
    <x v="0"/>
    <x v="31"/>
  </r>
  <r>
    <x v="1057"/>
    <s v="  Lisa M"/>
    <n v="24.35"/>
    <n v="9.08"/>
    <s v="No"/>
    <x v="0"/>
    <x v="0"/>
    <x v="0"/>
    <x v="1"/>
    <x v="2"/>
    <x v="0"/>
    <s v="6 Dec 1982"/>
    <x v="1050"/>
    <x v="0"/>
    <s v="tier - 2"/>
    <x v="11"/>
    <x v="23"/>
  </r>
  <r>
    <x v="1058"/>
    <s v="  Matt"/>
    <n v="40.299999999999997"/>
    <n v="5.3"/>
    <s v="Yes"/>
    <x v="0"/>
    <x v="0"/>
    <x v="1"/>
    <x v="1"/>
    <x v="0"/>
    <x v="2"/>
    <s v="11 Nov 1987"/>
    <x v="1051"/>
    <x v="0"/>
    <s v="tier - 2"/>
    <x v="11"/>
    <x v="17"/>
  </r>
  <r>
    <x v="1059"/>
    <s v="  Thomas A"/>
    <n v="32.774999999999999"/>
    <n v="11.76"/>
    <s v="Yes"/>
    <x v="0"/>
    <x v="0"/>
    <x v="0"/>
    <x v="1"/>
    <x v="0"/>
    <x v="0"/>
    <s v="30 Dec 1983"/>
    <x v="1052"/>
    <x v="0"/>
    <s v="tier - 1"/>
    <x v="0"/>
    <x v="22"/>
  </r>
  <r>
    <x v="1060"/>
    <s v="  Kevin J"/>
    <n v="39.6"/>
    <n v="5.1100000000000003"/>
    <s v="Yes"/>
    <x v="0"/>
    <x v="0"/>
    <x v="1"/>
    <x v="1"/>
    <x v="0"/>
    <x v="2"/>
    <s v="25 Jul 1983"/>
    <x v="1053"/>
    <x v="0"/>
    <s v="tier - 3"/>
    <x v="0"/>
    <x v="22"/>
  </r>
  <r>
    <x v="1061"/>
    <s v="  William H"/>
    <n v="30.97"/>
    <n v="5.54"/>
    <s v="No"/>
    <x v="0"/>
    <x v="0"/>
    <x v="1"/>
    <x v="1"/>
    <x v="0"/>
    <x v="2"/>
    <s v="11 Jul 1973"/>
    <x v="1054"/>
    <x v="0"/>
    <s v="tier - 1"/>
    <x v="0"/>
    <x v="29"/>
  </r>
  <r>
    <x v="1062"/>
    <s v="  Gal"/>
    <n v="27.645"/>
    <n v="8.8699999999999992"/>
    <s v="Yes"/>
    <x v="0"/>
    <x v="0"/>
    <x v="0"/>
    <x v="1"/>
    <x v="1"/>
    <x v="0"/>
    <s v="24 Sep 1977"/>
    <x v="1055"/>
    <x v="0"/>
    <s v="tier - 1"/>
    <x v="4"/>
    <x v="26"/>
  </r>
  <r>
    <x v="1063"/>
    <s v="  Anton"/>
    <n v="34.43"/>
    <n v="5.96"/>
    <s v="Yes"/>
    <x v="0"/>
    <x v="0"/>
    <x v="1"/>
    <x v="1"/>
    <x v="0"/>
    <x v="1"/>
    <s v="12 Nov 1977"/>
    <x v="1056"/>
    <x v="1"/>
    <s v="tier - 2"/>
    <x v="5"/>
    <x v="26"/>
  </r>
  <r>
    <x v="1064"/>
    <s v="  Yazmin"/>
    <n v="39.6"/>
    <n v="4.4400000000000004"/>
    <s v="Yes"/>
    <x v="0"/>
    <x v="1"/>
    <x v="3"/>
    <x v="1"/>
    <x v="0"/>
    <x v="2"/>
    <s v="15 Oct 1977"/>
    <x v="1057"/>
    <x v="0"/>
    <s v="tier - 2"/>
    <x v="0"/>
    <x v="26"/>
  </r>
  <r>
    <x v="1065"/>
    <s v="  Florian"/>
    <n v="22.1"/>
    <n v="4.6500000000000004"/>
    <s v="Yes"/>
    <x v="0"/>
    <x v="0"/>
    <x v="1"/>
    <x v="1"/>
    <x v="2"/>
    <x v="2"/>
    <s v="17 Jul 1979"/>
    <x v="1058"/>
    <x v="3"/>
    <s v="tier - 2"/>
    <x v="10"/>
    <x v="25"/>
  </r>
  <r>
    <x v="1066"/>
    <s v="  Karen L"/>
    <n v="33.25"/>
    <n v="5.64"/>
    <s v="Yes"/>
    <x v="0"/>
    <x v="1"/>
    <x v="3"/>
    <x v="1"/>
    <x v="0"/>
    <x v="2"/>
    <s v="2 Sep 1977"/>
    <x v="1059"/>
    <x v="0"/>
    <s v="tier - 3"/>
    <x v="2"/>
    <x v="26"/>
  </r>
  <r>
    <x v="1067"/>
    <s v="  Scott"/>
    <n v="33.33"/>
    <n v="10.19"/>
    <s v="No"/>
    <x v="0"/>
    <x v="0"/>
    <x v="0"/>
    <x v="1"/>
    <x v="0"/>
    <x v="0"/>
    <s v="3 Aug 1975"/>
    <x v="1060"/>
    <x v="0"/>
    <s v="tier - 2"/>
    <x v="12"/>
    <x v="31"/>
  </r>
  <r>
    <x v="1068"/>
    <s v="  Claire"/>
    <n v="30.5"/>
    <n v="10.79"/>
    <s v="No"/>
    <x v="0"/>
    <x v="0"/>
    <x v="0"/>
    <x v="1"/>
    <x v="0"/>
    <x v="0"/>
    <s v="21 Oct 1965"/>
    <x v="1061"/>
    <x v="1"/>
    <s v="tier - 2"/>
    <x v="1"/>
    <x v="38"/>
  </r>
  <r>
    <x v="1069"/>
    <s v="  Lynn M"/>
    <n v="30.3"/>
    <n v="4.24"/>
    <s v="No"/>
    <x v="0"/>
    <x v="0"/>
    <x v="0"/>
    <x v="1"/>
    <x v="0"/>
    <x v="2"/>
    <s v="10 Aug 1969"/>
    <x v="1062"/>
    <x v="0"/>
    <s v="tier - 3"/>
    <x v="0"/>
    <x v="34"/>
  </r>
  <r>
    <x v="1070"/>
    <s v="  Sharon"/>
    <n v="26.22"/>
    <n v="5.83"/>
    <s v="No"/>
    <x v="0"/>
    <x v="0"/>
    <x v="1"/>
    <x v="1"/>
    <x v="1"/>
    <x v="1"/>
    <s v="16 Aug 1974"/>
    <x v="1063"/>
    <x v="0"/>
    <s v="tier - 1"/>
    <x v="1"/>
    <x v="28"/>
  </r>
  <r>
    <x v="1071"/>
    <s v="  Candice"/>
    <n v="29.99"/>
    <n v="11.85"/>
    <s v="No"/>
    <x v="0"/>
    <x v="0"/>
    <x v="0"/>
    <x v="1"/>
    <x v="0"/>
    <x v="0"/>
    <s v="11 Oct 1973"/>
    <x v="1064"/>
    <x v="0"/>
    <s v="tier - 1"/>
    <x v="12"/>
    <x v="29"/>
  </r>
  <r>
    <x v="1072"/>
    <s v="  Jennifer D"/>
    <n v="36.380000000000003"/>
    <n v="5.98"/>
    <s v="No"/>
    <x v="0"/>
    <x v="0"/>
    <x v="3"/>
    <x v="1"/>
    <x v="0"/>
    <x v="1"/>
    <s v="28 Oct 1980"/>
    <x v="1065"/>
    <x v="0"/>
    <s v="tier - 3"/>
    <x v="11"/>
    <x v="24"/>
  </r>
  <r>
    <x v="1073"/>
    <s v="  Eric"/>
    <n v="31.16"/>
    <n v="4.26"/>
    <s v="Yes"/>
    <x v="0"/>
    <x v="1"/>
    <x v="3"/>
    <x v="1"/>
    <x v="0"/>
    <x v="2"/>
    <s v="25 Jun 1973"/>
    <x v="1066"/>
    <x v="1"/>
    <s v="tier - 3"/>
    <x v="2"/>
    <x v="29"/>
  </r>
  <r>
    <x v="1074"/>
    <s v="  Bryan"/>
    <n v="25.55"/>
    <n v="4.96"/>
    <s v="Yes"/>
    <x v="0"/>
    <x v="0"/>
    <x v="3"/>
    <x v="1"/>
    <x v="1"/>
    <x v="2"/>
    <s v="17 Jun 1976"/>
    <x v="1067"/>
    <x v="0"/>
    <s v="tier - 3"/>
    <x v="1"/>
    <x v="35"/>
  </r>
  <r>
    <x v="1075"/>
    <s v="  Devon R"/>
    <n v="28.77"/>
    <n v="4"/>
    <s v="Yes"/>
    <x v="0"/>
    <x v="0"/>
    <x v="0"/>
    <x v="1"/>
    <x v="1"/>
    <x v="2"/>
    <s v="23 Aug 1999"/>
    <x v="1068"/>
    <x v="0"/>
    <s v="tier - 3"/>
    <x v="2"/>
    <x v="7"/>
  </r>
  <r>
    <x v="1076"/>
    <s v="  Elena"/>
    <n v="23.14"/>
    <n v="4.1500000000000004"/>
    <s v="Yes"/>
    <x v="0"/>
    <x v="0"/>
    <x v="3"/>
    <x v="1"/>
    <x v="2"/>
    <x v="2"/>
    <s v="9 Sep 1969"/>
    <x v="1069"/>
    <x v="0"/>
    <s v="tier - 1"/>
    <x v="0"/>
    <x v="34"/>
  </r>
  <r>
    <x v="1077"/>
    <s v="  Chris"/>
    <n v="39.6"/>
    <n v="11.36"/>
    <s v="No"/>
    <x v="0"/>
    <x v="0"/>
    <x v="0"/>
    <x v="1"/>
    <x v="0"/>
    <x v="0"/>
    <s v="6 Sep 1974"/>
    <x v="1070"/>
    <x v="0"/>
    <s v="tier - 3"/>
    <x v="1"/>
    <x v="28"/>
  </r>
  <r>
    <x v="1078"/>
    <s v="  Bert"/>
    <n v="29.2"/>
    <n v="7.53"/>
    <s v="No"/>
    <x v="0"/>
    <x v="0"/>
    <x v="0"/>
    <x v="1"/>
    <x v="1"/>
    <x v="0"/>
    <s v="23 Aug 1971"/>
    <x v="1071"/>
    <x v="0"/>
    <s v="tier - 3"/>
    <x v="2"/>
    <x v="32"/>
  </r>
  <r>
    <x v="1079"/>
    <s v="  John P"/>
    <n v="32.774999999999999"/>
    <n v="7.95"/>
    <s v="No"/>
    <x v="0"/>
    <x v="0"/>
    <x v="0"/>
    <x v="1"/>
    <x v="0"/>
    <x v="0"/>
    <s v="18 Jun 1971"/>
    <x v="1072"/>
    <x v="0"/>
    <s v="tier - 1"/>
    <x v="2"/>
    <x v="32"/>
  </r>
  <r>
    <x v="1080"/>
    <s v="  Daniel P"/>
    <n v="24.035"/>
    <n v="8.5"/>
    <s v="No"/>
    <x v="0"/>
    <x v="0"/>
    <x v="0"/>
    <x v="1"/>
    <x v="2"/>
    <x v="0"/>
    <s v="29 Aug 1965"/>
    <x v="1073"/>
    <x v="1"/>
    <s v="tier - 2"/>
    <x v="0"/>
    <x v="38"/>
  </r>
  <r>
    <x v="1081"/>
    <s v="  Lisa K"/>
    <n v="30.55"/>
    <n v="5.89"/>
    <s v="No"/>
    <x v="0"/>
    <x v="1"/>
    <x v="3"/>
    <x v="1"/>
    <x v="0"/>
    <x v="1"/>
    <s v="7 Nov 2001"/>
    <x v="1074"/>
    <x v="0"/>
    <s v="tier - 3"/>
    <x v="9"/>
    <x v="3"/>
  </r>
  <r>
    <x v="1082"/>
    <s v="  Kristine"/>
    <n v="28.81"/>
    <n v="8.76"/>
    <s v="No"/>
    <x v="0"/>
    <x v="0"/>
    <x v="1"/>
    <x v="1"/>
    <x v="1"/>
    <x v="0"/>
    <s v="14 Jun 1976"/>
    <x v="1075"/>
    <x v="0"/>
    <s v="tier - 1"/>
    <x v="2"/>
    <x v="35"/>
  </r>
  <r>
    <x v="1083"/>
    <s v="  Paul A"/>
    <n v="31.66"/>
    <n v="4.1100000000000003"/>
    <s v="No"/>
    <x v="0"/>
    <x v="0"/>
    <x v="0"/>
    <x v="1"/>
    <x v="0"/>
    <x v="2"/>
    <s v="19 Oct 1976"/>
    <x v="1076"/>
    <x v="0"/>
    <s v="tier - 3"/>
    <x v="8"/>
    <x v="35"/>
  </r>
  <r>
    <x v="1084"/>
    <s v="  Bryan"/>
    <n v="28.215"/>
    <n v="7.56"/>
    <s v="Yes"/>
    <x v="0"/>
    <x v="0"/>
    <x v="3"/>
    <x v="1"/>
    <x v="1"/>
    <x v="0"/>
    <s v="22 Aug 1988"/>
    <x v="1077"/>
    <x v="0"/>
    <s v="tier - 1"/>
    <x v="7"/>
    <x v="15"/>
  </r>
  <r>
    <x v="1085"/>
    <s v="  Chris"/>
    <n v="26.12"/>
    <n v="4.17"/>
    <s v="Yes"/>
    <x v="0"/>
    <x v="1"/>
    <x v="3"/>
    <x v="1"/>
    <x v="1"/>
    <x v="2"/>
    <s v="14 Jul 1976"/>
    <x v="1078"/>
    <x v="0"/>
    <s v="tier - 3"/>
    <x v="2"/>
    <x v="35"/>
  </r>
  <r>
    <x v="1086"/>
    <s v="  Milah B"/>
    <n v="36.630000000000003"/>
    <n v="11.42"/>
    <s v="No"/>
    <x v="0"/>
    <x v="0"/>
    <x v="1"/>
    <x v="1"/>
    <x v="0"/>
    <x v="0"/>
    <s v="14 Nov 1972"/>
    <x v="1079"/>
    <x v="1"/>
    <s v="tier - 1"/>
    <x v="1"/>
    <x v="30"/>
  </r>
  <r>
    <x v="1087"/>
    <s v="  Annette M"/>
    <n v="33.344999999999999"/>
    <n v="7.33"/>
    <s v="No"/>
    <x v="0"/>
    <x v="0"/>
    <x v="1"/>
    <x v="1"/>
    <x v="0"/>
    <x v="0"/>
    <s v="22 Nov 1972"/>
    <x v="1080"/>
    <x v="1"/>
    <s v="tier - 2"/>
    <x v="1"/>
    <x v="30"/>
  </r>
  <r>
    <x v="1088"/>
    <s v="  Yoko"/>
    <n v="27.11"/>
    <n v="6.7"/>
    <s v="No"/>
    <x v="0"/>
    <x v="0"/>
    <x v="0"/>
    <x v="1"/>
    <x v="1"/>
    <x v="0"/>
    <s v="18 Jun 1974"/>
    <x v="1081"/>
    <x v="0"/>
    <s v="tier - 3"/>
    <x v="0"/>
    <x v="28"/>
  </r>
  <r>
    <x v="1089"/>
    <s v="  Laura"/>
    <n v="26.6"/>
    <n v="5.27"/>
    <s v="Yes"/>
    <x v="0"/>
    <x v="1"/>
    <x v="3"/>
    <x v="1"/>
    <x v="1"/>
    <x v="2"/>
    <s v="9 Sep 1973"/>
    <x v="1082"/>
    <x v="0"/>
    <s v="tier - 3"/>
    <x v="1"/>
    <x v="29"/>
  </r>
  <r>
    <x v="1090"/>
    <s v="  Tess A"/>
    <n v="30.41"/>
    <n v="7.72"/>
    <s v="No"/>
    <x v="0"/>
    <x v="0"/>
    <x v="0"/>
    <x v="1"/>
    <x v="0"/>
    <x v="0"/>
    <s v="16 Dec 1978"/>
    <x v="1083"/>
    <x v="0"/>
    <s v="tier - 3"/>
    <x v="12"/>
    <x v="27"/>
  </r>
  <r>
    <x v="1091"/>
    <s v="  William G"/>
    <n v="28.98"/>
    <n v="8.68"/>
    <s v="No"/>
    <x v="0"/>
    <x v="0"/>
    <x v="1"/>
    <x v="1"/>
    <x v="1"/>
    <x v="0"/>
    <s v="28 Nov 1997"/>
    <x v="1084"/>
    <x v="0"/>
    <s v="tier - 2"/>
    <x v="1"/>
    <x v="6"/>
  </r>
  <r>
    <x v="1092"/>
    <s v="  Paige"/>
    <n v="31.24"/>
    <n v="9.8000000000000007"/>
    <s v="No"/>
    <x v="0"/>
    <x v="0"/>
    <x v="0"/>
    <x v="1"/>
    <x v="0"/>
    <x v="0"/>
    <s v="6 Sep 1967"/>
    <x v="1085"/>
    <x v="1"/>
    <s v="tier - 2"/>
    <x v="0"/>
    <x v="39"/>
  </r>
  <r>
    <x v="1093"/>
    <s v="  Matthew J"/>
    <n v="31.54"/>
    <n v="4.4400000000000004"/>
    <s v="No"/>
    <x v="0"/>
    <x v="0"/>
    <x v="0"/>
    <x v="1"/>
    <x v="0"/>
    <x v="2"/>
    <s v="7 Jul 1975"/>
    <x v="1086"/>
    <x v="0"/>
    <s v="tier - 2"/>
    <x v="1"/>
    <x v="31"/>
  </r>
  <r>
    <x v="1094"/>
    <s v="  Matthew"/>
    <n v="38.6"/>
    <n v="7.19"/>
    <s v="Yes"/>
    <x v="0"/>
    <x v="0"/>
    <x v="1"/>
    <x v="1"/>
    <x v="0"/>
    <x v="0"/>
    <s v="6 Jun 1972"/>
    <x v="1087"/>
    <x v="0"/>
    <s v="tier - 1"/>
    <x v="2"/>
    <x v="30"/>
  </r>
  <r>
    <x v="1095"/>
    <s v="  Maria"/>
    <n v="37.950000000000003"/>
    <n v="6.06"/>
    <s v="No"/>
    <x v="0"/>
    <x v="0"/>
    <x v="0"/>
    <x v="1"/>
    <x v="0"/>
    <x v="1"/>
    <s v="25 Dec 1976"/>
    <x v="1088"/>
    <x v="1"/>
    <s v="tier - 2"/>
    <x v="0"/>
    <x v="35"/>
  </r>
  <r>
    <x v="1096"/>
    <s v="  Stephanie D"/>
    <n v="38.97"/>
    <n v="5.12"/>
    <s v="No"/>
    <x v="0"/>
    <x v="0"/>
    <x v="0"/>
    <x v="1"/>
    <x v="0"/>
    <x v="2"/>
    <s v="27 Sep 1992"/>
    <x v="1089"/>
    <x v="0"/>
    <s v="tier - 3"/>
    <x v="14"/>
    <x v="0"/>
  </r>
  <r>
    <x v="1097"/>
    <s v="  Tiffany"/>
    <n v="21.2"/>
    <n v="10.72"/>
    <s v="No"/>
    <x v="0"/>
    <x v="0"/>
    <x v="0"/>
    <x v="1"/>
    <x v="2"/>
    <x v="0"/>
    <s v="17 Aug 1974"/>
    <x v="1090"/>
    <x v="1"/>
    <s v="tier - 2"/>
    <x v="5"/>
    <x v="28"/>
  </r>
  <r>
    <x v="1098"/>
    <s v="  Sara M"/>
    <n v="23.96"/>
    <n v="9.58"/>
    <s v="Yes"/>
    <x v="0"/>
    <x v="1"/>
    <x v="3"/>
    <x v="1"/>
    <x v="2"/>
    <x v="0"/>
    <s v="15 Jul 1983"/>
    <x v="1091"/>
    <x v="0"/>
    <s v="tier - 3"/>
    <x v="1"/>
    <x v="22"/>
  </r>
  <r>
    <x v="1099"/>
    <s v="  Scott A"/>
    <n v="35.93"/>
    <n v="6.4"/>
    <s v="Yes"/>
    <x v="0"/>
    <x v="0"/>
    <x v="3"/>
    <x v="1"/>
    <x v="0"/>
    <x v="0"/>
    <s v="8 Sep 1974"/>
    <x v="1092"/>
    <x v="1"/>
    <s v="tier - 2"/>
    <x v="2"/>
    <x v="28"/>
  </r>
  <r>
    <x v="1100"/>
    <s v="  Lauren"/>
    <n v="26.11"/>
    <n v="6.8"/>
    <s v="Yes"/>
    <x v="0"/>
    <x v="0"/>
    <x v="1"/>
    <x v="1"/>
    <x v="1"/>
    <x v="0"/>
    <s v="21 Jul 1974"/>
    <x v="1093"/>
    <x v="0"/>
    <s v="tier - 2"/>
    <x v="0"/>
    <x v="28"/>
  </r>
  <r>
    <x v="1101"/>
    <s v="  Scott"/>
    <n v="32.299999999999997"/>
    <n v="9.48"/>
    <s v="No"/>
    <x v="0"/>
    <x v="0"/>
    <x v="1"/>
    <x v="1"/>
    <x v="0"/>
    <x v="0"/>
    <s v="11 Oct 1973"/>
    <x v="1094"/>
    <x v="0"/>
    <s v="tier - 1"/>
    <x v="1"/>
    <x v="29"/>
  </r>
  <r>
    <x v="1102"/>
    <s v="  Brian A"/>
    <n v="28.69"/>
    <n v="7.45"/>
    <s v="No"/>
    <x v="0"/>
    <x v="0"/>
    <x v="1"/>
    <x v="1"/>
    <x v="1"/>
    <x v="0"/>
    <s v="16 Dec 1979"/>
    <x v="1095"/>
    <x v="0"/>
    <s v="tier - 1"/>
    <x v="7"/>
    <x v="25"/>
  </r>
  <r>
    <x v="1103"/>
    <s v="  Kaitlin R"/>
    <n v="31.28"/>
    <n v="6.94"/>
    <s v="Yes"/>
    <x v="0"/>
    <x v="0"/>
    <x v="3"/>
    <x v="1"/>
    <x v="0"/>
    <x v="0"/>
    <s v="1 Dec 1993"/>
    <x v="1096"/>
    <x v="0"/>
    <s v="tier - 3"/>
    <x v="14"/>
    <x v="1"/>
  </r>
  <r>
    <x v="1104"/>
    <s v="  Mohammad"/>
    <n v="30.21"/>
    <n v="7.83"/>
    <s v="No"/>
    <x v="0"/>
    <x v="0"/>
    <x v="0"/>
    <x v="1"/>
    <x v="0"/>
    <x v="0"/>
    <s v="7 Dec 1972"/>
    <x v="1097"/>
    <x v="0"/>
    <s v="tier - 2"/>
    <x v="0"/>
    <x v="30"/>
  </r>
  <r>
    <x v="1105"/>
    <s v="  Charlie"/>
    <n v="38.28"/>
    <n v="10.17"/>
    <s v="Yes"/>
    <x v="0"/>
    <x v="0"/>
    <x v="0"/>
    <x v="1"/>
    <x v="0"/>
    <x v="0"/>
    <s v="2 Dec 1972"/>
    <x v="1098"/>
    <x v="1"/>
    <s v="tier - 2"/>
    <x v="0"/>
    <x v="30"/>
  </r>
  <r>
    <x v="1106"/>
    <s v="  Brent"/>
    <n v="29.9"/>
    <n v="8.9600000000000009"/>
    <s v="Yes"/>
    <x v="0"/>
    <x v="0"/>
    <x v="0"/>
    <x v="1"/>
    <x v="0"/>
    <x v="0"/>
    <s v="4 Nov 1977"/>
    <x v="1099"/>
    <x v="0"/>
    <s v="tier - 2"/>
    <x v="8"/>
    <x v="26"/>
  </r>
  <r>
    <x v="1107"/>
    <s v="  Kelli M"/>
    <n v="23.18"/>
    <n v="6.96"/>
    <s v="Yes"/>
    <x v="0"/>
    <x v="0"/>
    <x v="1"/>
    <x v="1"/>
    <x v="2"/>
    <x v="0"/>
    <s v="9 Nov 1965"/>
    <x v="1100"/>
    <x v="1"/>
    <s v="tier - 1"/>
    <x v="2"/>
    <x v="38"/>
  </r>
  <r>
    <x v="1108"/>
    <s v="  Sheridan H"/>
    <n v="33.020000000000003"/>
    <n v="5.07"/>
    <s v="Yes"/>
    <x v="0"/>
    <x v="0"/>
    <x v="0"/>
    <x v="1"/>
    <x v="0"/>
    <x v="2"/>
    <s v="2 Dec 1977"/>
    <x v="1101"/>
    <x v="0"/>
    <s v="tier - 1"/>
    <x v="2"/>
    <x v="26"/>
  </r>
  <r>
    <x v="1109"/>
    <s v="  Sarah M"/>
    <n v="27.29"/>
    <n v="5.85"/>
    <s v="No"/>
    <x v="0"/>
    <x v="0"/>
    <x v="1"/>
    <x v="1"/>
    <x v="1"/>
    <x v="1"/>
    <s v="12 Aug 1970"/>
    <x v="1102"/>
    <x v="1"/>
    <s v="tier - 3"/>
    <x v="0"/>
    <x v="33"/>
  </r>
  <r>
    <x v="1110"/>
    <s v="  Jennifer"/>
    <n v="23.18"/>
    <n v="10.56"/>
    <s v="No"/>
    <x v="0"/>
    <x v="0"/>
    <x v="1"/>
    <x v="1"/>
    <x v="2"/>
    <x v="0"/>
    <s v="18 Oct 1970"/>
    <x v="1103"/>
    <x v="1"/>
    <s v="tier - 2"/>
    <x v="2"/>
    <x v="33"/>
  </r>
  <r>
    <x v="1111"/>
    <s v="  Laura J"/>
    <n v="32.659999999999997"/>
    <n v="8.92"/>
    <s v="Yes"/>
    <x v="0"/>
    <x v="0"/>
    <x v="0"/>
    <x v="1"/>
    <x v="0"/>
    <x v="0"/>
    <s v="8 Dec 1982"/>
    <x v="1104"/>
    <x v="0"/>
    <s v="tier - 1"/>
    <x v="1"/>
    <x v="23"/>
  </r>
  <r>
    <x v="1112"/>
    <s v="  Thomas"/>
    <n v="30.78"/>
    <n v="8.6300000000000008"/>
    <s v="No"/>
    <x v="0"/>
    <x v="0"/>
    <x v="0"/>
    <x v="1"/>
    <x v="0"/>
    <x v="0"/>
    <s v="23 Aug 1990"/>
    <x v="1105"/>
    <x v="0"/>
    <s v="tier - 2"/>
    <x v="11"/>
    <x v="16"/>
  </r>
  <r>
    <x v="1113"/>
    <s v="  Gisele"/>
    <n v="47.2"/>
    <n v="6.29"/>
    <s v="Yes"/>
    <x v="0"/>
    <x v="1"/>
    <x v="3"/>
    <x v="1"/>
    <x v="0"/>
    <x v="1"/>
    <s v="24 Oct 1970"/>
    <x v="1106"/>
    <x v="0"/>
    <s v="tier - 2"/>
    <x v="1"/>
    <x v="33"/>
  </r>
  <r>
    <x v="1114"/>
    <s v="  Myra L"/>
    <n v="31.6"/>
    <n v="5.75"/>
    <s v="No"/>
    <x v="0"/>
    <x v="0"/>
    <x v="1"/>
    <x v="1"/>
    <x v="0"/>
    <x v="1"/>
    <s v="29 Dec 1971"/>
    <x v="1107"/>
    <x v="1"/>
    <s v="tier - 1"/>
    <x v="1"/>
    <x v="32"/>
  </r>
  <r>
    <x v="1115"/>
    <s v="  Melissa M"/>
    <n v="33.914999999999999"/>
    <n v="6.66"/>
    <s v="Yes"/>
    <x v="0"/>
    <x v="0"/>
    <x v="3"/>
    <x v="1"/>
    <x v="0"/>
    <x v="0"/>
    <s v="25 Dec 1973"/>
    <x v="1108"/>
    <x v="0"/>
    <s v="tier - 3"/>
    <x v="2"/>
    <x v="29"/>
  </r>
  <r>
    <x v="1116"/>
    <s v="  Eleanor F"/>
    <n v="23.54"/>
    <n v="5.0999999999999996"/>
    <s v="No"/>
    <x v="0"/>
    <x v="0"/>
    <x v="1"/>
    <x v="1"/>
    <x v="2"/>
    <x v="2"/>
    <s v="10 Sep 1976"/>
    <x v="1109"/>
    <x v="0"/>
    <s v="tier - 1"/>
    <x v="1"/>
    <x v="35"/>
  </r>
  <r>
    <x v="1117"/>
    <s v="  Elizabeth"/>
    <n v="27.074999999999999"/>
    <n v="4.41"/>
    <s v="No"/>
    <x v="0"/>
    <x v="0"/>
    <x v="1"/>
    <x v="1"/>
    <x v="1"/>
    <x v="2"/>
    <s v="25 Dec 1986"/>
    <x v="1110"/>
    <x v="0"/>
    <s v="tier - 3"/>
    <x v="11"/>
    <x v="18"/>
  </r>
  <r>
    <x v="1118"/>
    <s v="  Kenneth"/>
    <n v="25.8"/>
    <n v="5.52"/>
    <s v="Yes"/>
    <x v="0"/>
    <x v="0"/>
    <x v="0"/>
    <x v="1"/>
    <x v="1"/>
    <x v="2"/>
    <s v="5 Dec 1981"/>
    <x v="1111"/>
    <x v="0"/>
    <s v="tier - 3"/>
    <x v="4"/>
    <x v="19"/>
  </r>
  <r>
    <x v="1119"/>
    <s v="  Robert G"/>
    <n v="36.1"/>
    <n v="4.62"/>
    <s v="Yes"/>
    <x v="0"/>
    <x v="1"/>
    <x v="3"/>
    <x v="1"/>
    <x v="0"/>
    <x v="2"/>
    <s v="6 Dec 1975"/>
    <x v="1112"/>
    <x v="1"/>
    <s v="tier - 3"/>
    <x v="3"/>
    <x v="31"/>
  </r>
  <r>
    <x v="1120"/>
    <s v="  Thomas C"/>
    <n v="30.495000000000001"/>
    <n v="5.74"/>
    <s v="Yes"/>
    <x v="0"/>
    <x v="1"/>
    <x v="3"/>
    <x v="1"/>
    <x v="0"/>
    <x v="1"/>
    <s v="5 Oct 1980"/>
    <x v="1113"/>
    <x v="0"/>
    <s v="tier - 1"/>
    <x v="11"/>
    <x v="24"/>
  </r>
  <r>
    <x v="1121"/>
    <s v="  Matthew J"/>
    <n v="21.4"/>
    <n v="6.3"/>
    <s v="Yes"/>
    <x v="0"/>
    <x v="1"/>
    <x v="3"/>
    <x v="1"/>
    <x v="2"/>
    <x v="1"/>
    <s v="21 Aug 1974"/>
    <x v="1114"/>
    <x v="0"/>
    <s v="tier - 1"/>
    <x v="1"/>
    <x v="28"/>
  </r>
  <r>
    <x v="1122"/>
    <s v="  Mallory D"/>
    <n v="32.299999999999997"/>
    <n v="10.27"/>
    <s v="No"/>
    <x v="0"/>
    <x v="0"/>
    <x v="0"/>
    <x v="1"/>
    <x v="0"/>
    <x v="0"/>
    <s v="6 Aug 1971"/>
    <x v="1115"/>
    <x v="0"/>
    <s v="tier - 1"/>
    <x v="2"/>
    <x v="32"/>
  </r>
  <r>
    <x v="1123"/>
    <s v="  Christopher D"/>
    <n v="29.78"/>
    <n v="5.85"/>
    <s v="No"/>
    <x v="0"/>
    <x v="1"/>
    <x v="3"/>
    <x v="1"/>
    <x v="1"/>
    <x v="1"/>
    <s v="27 Oct 1973"/>
    <x v="1116"/>
    <x v="1"/>
    <s v="tier - 2"/>
    <x v="5"/>
    <x v="29"/>
  </r>
  <r>
    <x v="1124"/>
    <s v="  Jamie"/>
    <n v="34.76"/>
    <n v="5.92"/>
    <s v="Yes"/>
    <x v="0"/>
    <x v="0"/>
    <x v="3"/>
    <x v="1"/>
    <x v="0"/>
    <x v="1"/>
    <s v="2 Jul 1971"/>
    <x v="1117"/>
    <x v="0"/>
    <s v="tier - 3"/>
    <x v="0"/>
    <x v="32"/>
  </r>
  <r>
    <x v="1125"/>
    <s v="  Ariell"/>
    <n v="18.335000000000001"/>
    <n v="10.01"/>
    <s v="Yes"/>
    <x v="0"/>
    <x v="0"/>
    <x v="1"/>
    <x v="1"/>
    <x v="3"/>
    <x v="0"/>
    <s v="26 Nov 1969"/>
    <x v="1118"/>
    <x v="0"/>
    <s v="tier - 3"/>
    <x v="0"/>
    <x v="34"/>
  </r>
  <r>
    <x v="1126"/>
    <s v="  Christopher"/>
    <n v="32.299999999999997"/>
    <n v="9.59"/>
    <s v="No"/>
    <x v="0"/>
    <x v="0"/>
    <x v="0"/>
    <x v="1"/>
    <x v="0"/>
    <x v="0"/>
    <s v="16 Oct 1973"/>
    <x v="1119"/>
    <x v="0"/>
    <s v="tier - 3"/>
    <x v="6"/>
    <x v="29"/>
  </r>
  <r>
    <x v="1127"/>
    <s v="  Ryan"/>
    <n v="27.74"/>
    <n v="10.37"/>
    <s v="No"/>
    <x v="0"/>
    <x v="0"/>
    <x v="0"/>
    <x v="1"/>
    <x v="1"/>
    <x v="0"/>
    <s v="18 Sep 1973"/>
    <x v="1120"/>
    <x v="1"/>
    <s v="tier - 3"/>
    <x v="5"/>
    <x v="29"/>
  </r>
  <r>
    <x v="1128"/>
    <s v="  Thomas B"/>
    <n v="24"/>
    <n v="4.01"/>
    <s v="Yes"/>
    <x v="0"/>
    <x v="0"/>
    <x v="3"/>
    <x v="1"/>
    <x v="2"/>
    <x v="2"/>
    <s v="3 Nov 1976"/>
    <x v="1121"/>
    <x v="0"/>
    <s v="tier - 1"/>
    <x v="1"/>
    <x v="35"/>
  </r>
  <r>
    <x v="1129"/>
    <s v="  Katie"/>
    <n v="31.78"/>
    <n v="4.24"/>
    <s v="Yes"/>
    <x v="0"/>
    <x v="1"/>
    <x v="3"/>
    <x v="1"/>
    <x v="0"/>
    <x v="2"/>
    <s v="16 Oct 1973"/>
    <x v="1122"/>
    <x v="1"/>
    <s v="tier - 3"/>
    <x v="0"/>
    <x v="29"/>
  </r>
  <r>
    <x v="1130"/>
    <s v="  Rachelle L"/>
    <n v="32.25"/>
    <n v="5.36"/>
    <s v="Yes"/>
    <x v="0"/>
    <x v="0"/>
    <x v="0"/>
    <x v="1"/>
    <x v="0"/>
    <x v="2"/>
    <s v="8 Jun 1963"/>
    <x v="1123"/>
    <x v="1"/>
    <s v="tier - 1"/>
    <x v="0"/>
    <x v="41"/>
  </r>
  <r>
    <x v="1131"/>
    <s v="  Colleen"/>
    <n v="30.114999999999998"/>
    <n v="4.99"/>
    <s v="No"/>
    <x v="0"/>
    <x v="0"/>
    <x v="1"/>
    <x v="1"/>
    <x v="0"/>
    <x v="2"/>
    <s v="12 Oct 1977"/>
    <x v="1124"/>
    <x v="0"/>
    <s v="tier - 1"/>
    <x v="8"/>
    <x v="26"/>
  </r>
  <r>
    <x v="1132"/>
    <s v="  Gregory A"/>
    <n v="22.41"/>
    <n v="8.68"/>
    <s v="No"/>
    <x v="0"/>
    <x v="0"/>
    <x v="0"/>
    <x v="1"/>
    <x v="2"/>
    <x v="0"/>
    <s v="9 Jul 1988"/>
    <x v="1125"/>
    <x v="0"/>
    <s v="tier - 1"/>
    <x v="1"/>
    <x v="15"/>
  </r>
  <r>
    <x v="1133"/>
    <s v="  Lara"/>
    <n v="45.72"/>
    <n v="4.2300000000000004"/>
    <s v="Yes"/>
    <x v="0"/>
    <x v="0"/>
    <x v="0"/>
    <x v="1"/>
    <x v="0"/>
    <x v="2"/>
    <s v="12 Oct 1996"/>
    <x v="1126"/>
    <x v="0"/>
    <s v="tier - 1"/>
    <x v="14"/>
    <x v="8"/>
  </r>
  <r>
    <x v="1134"/>
    <s v="  Megan"/>
    <n v="25"/>
    <n v="5.32"/>
    <s v="Yes"/>
    <x v="0"/>
    <x v="0"/>
    <x v="1"/>
    <x v="1"/>
    <x v="1"/>
    <x v="2"/>
    <s v="1 Jul 1988"/>
    <x v="1127"/>
    <x v="0"/>
    <s v="tier - 1"/>
    <x v="11"/>
    <x v="15"/>
  </r>
  <r>
    <x v="1135"/>
    <s v="  Sara"/>
    <n v="39.5"/>
    <n v="6.66"/>
    <s v="No"/>
    <x v="0"/>
    <x v="0"/>
    <x v="0"/>
    <x v="1"/>
    <x v="0"/>
    <x v="0"/>
    <s v="8 Oct 1971"/>
    <x v="1128"/>
    <x v="1"/>
    <s v="tier - 1"/>
    <x v="5"/>
    <x v="32"/>
  </r>
  <r>
    <x v="1136"/>
    <s v="  Lucie J"/>
    <n v="37.729999999999997"/>
    <n v="7.4"/>
    <s v="No"/>
    <x v="0"/>
    <x v="0"/>
    <x v="0"/>
    <x v="1"/>
    <x v="0"/>
    <x v="0"/>
    <s v="24 Nov 1969"/>
    <x v="1129"/>
    <x v="0"/>
    <s v="tier - 3"/>
    <x v="0"/>
    <x v="34"/>
  </r>
  <r>
    <x v="1137"/>
    <s v="  Elizabeth S"/>
    <n v="40.659999999999997"/>
    <n v="10.08"/>
    <s v="No"/>
    <x v="0"/>
    <x v="0"/>
    <x v="0"/>
    <x v="1"/>
    <x v="0"/>
    <x v="0"/>
    <s v="26 Nov 1971"/>
    <x v="1130"/>
    <x v="0"/>
    <s v="tier - 1"/>
    <x v="0"/>
    <x v="32"/>
  </r>
  <r>
    <x v="1138"/>
    <s v="  Carma S"/>
    <n v="34.200000000000003"/>
    <n v="8.58"/>
    <s v="No"/>
    <x v="0"/>
    <x v="0"/>
    <x v="0"/>
    <x v="1"/>
    <x v="0"/>
    <x v="0"/>
    <s v="2 Dec 1975"/>
    <x v="1131"/>
    <x v="0"/>
    <s v="tier - 2"/>
    <x v="8"/>
    <x v="31"/>
  </r>
  <r>
    <x v="1139"/>
    <s v="  Ryan"/>
    <n v="46.51"/>
    <n v="5.84"/>
    <s v="No"/>
    <x v="0"/>
    <x v="0"/>
    <x v="3"/>
    <x v="1"/>
    <x v="0"/>
    <x v="1"/>
    <s v="29 Dec 1971"/>
    <x v="1132"/>
    <x v="1"/>
    <s v="tier - 2"/>
    <x v="0"/>
    <x v="32"/>
  </r>
  <r>
    <x v="1140"/>
    <s v="  Daniel"/>
    <n v="28.88"/>
    <n v="4.8600000000000003"/>
    <s v="Yes"/>
    <x v="0"/>
    <x v="1"/>
    <x v="3"/>
    <x v="1"/>
    <x v="1"/>
    <x v="2"/>
    <s v="20 Oct 1971"/>
    <x v="1133"/>
    <x v="1"/>
    <s v="tier - 3"/>
    <x v="2"/>
    <x v="32"/>
  </r>
  <r>
    <x v="1141"/>
    <s v="  Sarah"/>
    <n v="33.914999999999999"/>
    <n v="11.52"/>
    <s v="No"/>
    <x v="0"/>
    <x v="0"/>
    <x v="0"/>
    <x v="1"/>
    <x v="0"/>
    <x v="0"/>
    <s v="17 Oct 1976"/>
    <x v="1134"/>
    <x v="0"/>
    <s v="tier - 3"/>
    <x v="8"/>
    <x v="35"/>
  </r>
  <r>
    <x v="1142"/>
    <s v="  Matthew J"/>
    <n v="24.32"/>
    <n v="6.15"/>
    <s v="Yes"/>
    <x v="0"/>
    <x v="1"/>
    <x v="3"/>
    <x v="1"/>
    <x v="2"/>
    <x v="1"/>
    <s v="30 Oct 1976"/>
    <x v="1135"/>
    <x v="0"/>
    <s v="tier - 2"/>
    <x v="2"/>
    <x v="35"/>
  </r>
  <r>
    <x v="1143"/>
    <s v="  Francesca"/>
    <n v="25.8"/>
    <n v="9.94"/>
    <s v="No"/>
    <x v="0"/>
    <x v="0"/>
    <x v="0"/>
    <x v="1"/>
    <x v="1"/>
    <x v="0"/>
    <s v="3 Nov 1976"/>
    <x v="1136"/>
    <x v="0"/>
    <s v="tier - 1"/>
    <x v="8"/>
    <x v="35"/>
  </r>
  <r>
    <x v="1144"/>
    <s v="  Nicole"/>
    <n v="21.56"/>
    <n v="10.56"/>
    <s v="No"/>
    <x v="0"/>
    <x v="0"/>
    <x v="0"/>
    <x v="1"/>
    <x v="2"/>
    <x v="0"/>
    <s v="27 Nov 1974"/>
    <x v="1137"/>
    <x v="0"/>
    <s v="tier - 1"/>
    <x v="8"/>
    <x v="28"/>
  </r>
  <r>
    <x v="1145"/>
    <s v="  Toshiyuki"/>
    <n v="31.6"/>
    <n v="6.79"/>
    <s v="No"/>
    <x v="0"/>
    <x v="0"/>
    <x v="0"/>
    <x v="1"/>
    <x v="0"/>
    <x v="0"/>
    <s v="8 Jun 1974"/>
    <x v="1138"/>
    <x v="0"/>
    <s v="tier - 3"/>
    <x v="8"/>
    <x v="28"/>
  </r>
  <r>
    <x v="1146"/>
    <s v="  Tom L"/>
    <n v="42.93"/>
    <n v="4.8"/>
    <s v="No"/>
    <x v="0"/>
    <x v="0"/>
    <x v="3"/>
    <x v="1"/>
    <x v="0"/>
    <x v="2"/>
    <s v="14 Nov 1987"/>
    <x v="1139"/>
    <x v="0"/>
    <s v="tier - 3"/>
    <x v="11"/>
    <x v="17"/>
  </r>
  <r>
    <x v="1147"/>
    <s v="  Brian"/>
    <n v="26.72"/>
    <n v="5.75"/>
    <s v="No"/>
    <x v="0"/>
    <x v="0"/>
    <x v="1"/>
    <x v="1"/>
    <x v="1"/>
    <x v="1"/>
    <s v="17 Jul 1979"/>
    <x v="1140"/>
    <x v="0"/>
    <s v="tier - 2"/>
    <x v="11"/>
    <x v="25"/>
  </r>
  <r>
    <x v="1148"/>
    <s v="  Matthew"/>
    <n v="26.67"/>
    <n v="5.81"/>
    <s v="No"/>
    <x v="0"/>
    <x v="0"/>
    <x v="1"/>
    <x v="1"/>
    <x v="1"/>
    <x v="1"/>
    <s v="4 Jun 1969"/>
    <x v="1141"/>
    <x v="0"/>
    <s v="tier - 2"/>
    <x v="0"/>
    <x v="34"/>
  </r>
  <r>
    <x v="1149"/>
    <s v="  Julee"/>
    <n v="42.68"/>
    <n v="9.2799999999999994"/>
    <s v="No"/>
    <x v="0"/>
    <x v="0"/>
    <x v="1"/>
    <x v="1"/>
    <x v="0"/>
    <x v="0"/>
    <s v="28 Nov 1976"/>
    <x v="1142"/>
    <x v="0"/>
    <s v="tier - 3"/>
    <x v="12"/>
    <x v="35"/>
  </r>
  <r>
    <x v="1150"/>
    <s v="  Christopher M"/>
    <n v="24.31"/>
    <n v="6.37"/>
    <s v="No"/>
    <x v="0"/>
    <x v="0"/>
    <x v="0"/>
    <x v="1"/>
    <x v="2"/>
    <x v="1"/>
    <s v="24 Aug 1969"/>
    <x v="1143"/>
    <x v="1"/>
    <s v="tier - 2"/>
    <x v="0"/>
    <x v="34"/>
  </r>
  <r>
    <x v="1151"/>
    <s v="  Ciaran"/>
    <n v="44.75"/>
    <n v="5.09"/>
    <s v="Yes"/>
    <x v="0"/>
    <x v="0"/>
    <x v="0"/>
    <x v="1"/>
    <x v="0"/>
    <x v="2"/>
    <s v="22 Aug 1992"/>
    <x v="1144"/>
    <x v="0"/>
    <s v="tier - 1"/>
    <x v="1"/>
    <x v="0"/>
  </r>
  <r>
    <x v="1152"/>
    <s v="  Kara"/>
    <n v="30.78"/>
    <n v="7.94"/>
    <s v="No"/>
    <x v="0"/>
    <x v="0"/>
    <x v="1"/>
    <x v="1"/>
    <x v="0"/>
    <x v="0"/>
    <s v="29 Nov 1971"/>
    <x v="1145"/>
    <x v="0"/>
    <s v="tier - 2"/>
    <x v="2"/>
    <x v="32"/>
  </r>
  <r>
    <x v="1153"/>
    <s v="  Makie"/>
    <n v="21.86"/>
    <n v="10.95"/>
    <s v="No"/>
    <x v="0"/>
    <x v="0"/>
    <x v="0"/>
    <x v="1"/>
    <x v="2"/>
    <x v="0"/>
    <s v="21 Dec 1973"/>
    <x v="1146"/>
    <x v="0"/>
    <s v="tier - 3"/>
    <x v="11"/>
    <x v="29"/>
  </r>
  <r>
    <x v="1154"/>
    <s v="  Emily E"/>
    <n v="49.09"/>
    <n v="6.3"/>
    <s v="Yes"/>
    <x v="0"/>
    <x v="0"/>
    <x v="0"/>
    <x v="1"/>
    <x v="0"/>
    <x v="1"/>
    <s v="28 Jul 1975"/>
    <x v="1147"/>
    <x v="0"/>
    <s v="tier - 2"/>
    <x v="8"/>
    <x v="31"/>
  </r>
  <r>
    <x v="1155"/>
    <s v="  Cary"/>
    <n v="47.74"/>
    <n v="8.0500000000000007"/>
    <s v="Yes"/>
    <x v="0"/>
    <x v="0"/>
    <x v="1"/>
    <x v="1"/>
    <x v="0"/>
    <x v="0"/>
    <s v="22 Sep 1972"/>
    <x v="1148"/>
    <x v="0"/>
    <s v="tier - 1"/>
    <x v="8"/>
    <x v="30"/>
  </r>
  <r>
    <x v="1156"/>
    <s v="  Steven"/>
    <n v="30.2"/>
    <n v="9.8800000000000008"/>
    <s v="Yes"/>
    <x v="0"/>
    <x v="0"/>
    <x v="1"/>
    <x v="1"/>
    <x v="0"/>
    <x v="0"/>
    <s v="22 Sep 1972"/>
    <x v="1149"/>
    <x v="0"/>
    <s v="tier - 1"/>
    <x v="0"/>
    <x v="30"/>
  </r>
  <r>
    <x v="1157"/>
    <s v="  Jose Antonio Sr"/>
    <n v="33.25"/>
    <n v="7.42"/>
    <s v="Yes"/>
    <x v="0"/>
    <x v="0"/>
    <x v="1"/>
    <x v="1"/>
    <x v="0"/>
    <x v="0"/>
    <s v="14 Aug 1974"/>
    <x v="1150"/>
    <x v="1"/>
    <s v="tier - 1"/>
    <x v="2"/>
    <x v="28"/>
  </r>
  <r>
    <x v="1158"/>
    <s v="  Tatiana"/>
    <n v="26.6"/>
    <n v="8.4499999999999993"/>
    <s v="Yes"/>
    <x v="0"/>
    <x v="0"/>
    <x v="3"/>
    <x v="1"/>
    <x v="1"/>
    <x v="0"/>
    <s v="1 Dec 1973"/>
    <x v="1151"/>
    <x v="0"/>
    <s v="tier - 1"/>
    <x v="1"/>
    <x v="29"/>
  </r>
  <r>
    <x v="1159"/>
    <s v="  Dan T"/>
    <n v="26.35"/>
    <n v="6.21"/>
    <s v="No"/>
    <x v="0"/>
    <x v="0"/>
    <x v="1"/>
    <x v="1"/>
    <x v="1"/>
    <x v="1"/>
    <s v="4 Dec 1966"/>
    <x v="1152"/>
    <x v="1"/>
    <s v="tier - 2"/>
    <x v="0"/>
    <x v="37"/>
  </r>
  <r>
    <x v="1160"/>
    <s v="  Liisa A"/>
    <n v="39.994999999999997"/>
    <n v="4.6500000000000004"/>
    <s v="No"/>
    <x v="0"/>
    <x v="0"/>
    <x v="0"/>
    <x v="1"/>
    <x v="0"/>
    <x v="2"/>
    <s v="28 Nov 1973"/>
    <x v="1153"/>
    <x v="0"/>
    <s v="tier - 3"/>
    <x v="1"/>
    <x v="29"/>
  </r>
  <r>
    <x v="1161"/>
    <s v="  Kathryn E"/>
    <n v="22.92"/>
    <n v="5.87"/>
    <s v="Yes"/>
    <x v="0"/>
    <x v="0"/>
    <x v="3"/>
    <x v="1"/>
    <x v="2"/>
    <x v="1"/>
    <s v="18 Oct 1981"/>
    <x v="1154"/>
    <x v="0"/>
    <s v="tier - 1"/>
    <x v="11"/>
    <x v="19"/>
  </r>
  <r>
    <x v="1162"/>
    <s v="  Maxwell"/>
    <n v="24.78"/>
    <n v="4.24"/>
    <s v="Yes"/>
    <x v="0"/>
    <x v="0"/>
    <x v="1"/>
    <x v="1"/>
    <x v="2"/>
    <x v="2"/>
    <s v="15 Dec 1964"/>
    <x v="1155"/>
    <x v="1"/>
    <s v="tier - 3"/>
    <x v="0"/>
    <x v="42"/>
  </r>
  <r>
    <x v="1163"/>
    <s v="  Pascale"/>
    <n v="34.07"/>
    <n v="7.81"/>
    <s v="Yes"/>
    <x v="0"/>
    <x v="0"/>
    <x v="0"/>
    <x v="1"/>
    <x v="0"/>
    <x v="0"/>
    <s v="27 Dec 1972"/>
    <x v="1156"/>
    <x v="1"/>
    <s v="tier - 3"/>
    <x v="5"/>
    <x v="30"/>
  </r>
  <r>
    <x v="1164"/>
    <s v="  Becca"/>
    <n v="30.14"/>
    <n v="9.85"/>
    <s v="No"/>
    <x v="0"/>
    <x v="0"/>
    <x v="0"/>
    <x v="1"/>
    <x v="0"/>
    <x v="0"/>
    <s v="29 Aug 1982"/>
    <x v="1157"/>
    <x v="0"/>
    <s v="tier - 1"/>
    <x v="7"/>
    <x v="23"/>
  </r>
  <r>
    <x v="1165"/>
    <s v="  Grace"/>
    <n v="18.05"/>
    <n v="6.94"/>
    <s v="No"/>
    <x v="0"/>
    <x v="0"/>
    <x v="0"/>
    <x v="1"/>
    <x v="3"/>
    <x v="0"/>
    <s v="29 Oct 1975"/>
    <x v="1158"/>
    <x v="1"/>
    <s v="tier - 3"/>
    <x v="1"/>
    <x v="31"/>
  </r>
  <r>
    <x v="1166"/>
    <s v="  Samantha"/>
    <n v="37.4"/>
    <n v="11.3"/>
    <s v="Yes"/>
    <x v="0"/>
    <x v="0"/>
    <x v="1"/>
    <x v="1"/>
    <x v="0"/>
    <x v="0"/>
    <s v="16 Dec 1970"/>
    <x v="1159"/>
    <x v="0"/>
    <s v="tier - 3"/>
    <x v="2"/>
    <x v="33"/>
  </r>
  <r>
    <x v="1167"/>
    <s v="  Nicole R"/>
    <n v="25.75"/>
    <n v="9.23"/>
    <s v="No"/>
    <x v="0"/>
    <x v="0"/>
    <x v="0"/>
    <x v="1"/>
    <x v="1"/>
    <x v="0"/>
    <s v="23 Jun 1998"/>
    <x v="1160"/>
    <x v="0"/>
    <s v="tier - 2"/>
    <x v="14"/>
    <x v="2"/>
  </r>
  <r>
    <x v="1168"/>
    <s v="  David W"/>
    <n v="32.299999999999997"/>
    <n v="4.37"/>
    <s v="No"/>
    <x v="0"/>
    <x v="0"/>
    <x v="1"/>
    <x v="1"/>
    <x v="0"/>
    <x v="2"/>
    <s v="19 Dec 1979"/>
    <x v="1161"/>
    <x v="0"/>
    <s v="tier - 2"/>
    <x v="11"/>
    <x v="25"/>
  </r>
  <r>
    <x v="1169"/>
    <s v="  Grant"/>
    <n v="28.61"/>
    <n v="5.76"/>
    <s v="No"/>
    <x v="0"/>
    <x v="1"/>
    <x v="3"/>
    <x v="1"/>
    <x v="1"/>
    <x v="1"/>
    <s v="23 Oct 1972"/>
    <x v="1162"/>
    <x v="0"/>
    <s v="tier - 2"/>
    <x v="2"/>
    <x v="30"/>
  </r>
  <r>
    <x v="1170"/>
    <s v="  Sophia"/>
    <n v="45.41"/>
    <n v="4.96"/>
    <s v="No"/>
    <x v="0"/>
    <x v="0"/>
    <x v="3"/>
    <x v="1"/>
    <x v="0"/>
    <x v="2"/>
    <s v="22 Jun 1968"/>
    <x v="1163"/>
    <x v="1"/>
    <s v="tier - 2"/>
    <x v="0"/>
    <x v="36"/>
  </r>
  <r>
    <x v="1171"/>
    <s v="  Christina"/>
    <n v="31.2"/>
    <n v="11.04"/>
    <s v="Yes"/>
    <x v="0"/>
    <x v="0"/>
    <x v="1"/>
    <x v="1"/>
    <x v="0"/>
    <x v="0"/>
    <s v="30 Sep 1970"/>
    <x v="1164"/>
    <x v="0"/>
    <s v="tier - 2"/>
    <x v="2"/>
    <x v="33"/>
  </r>
  <r>
    <x v="1172"/>
    <s v="  Sam L"/>
    <n v="29.83"/>
    <n v="7.81"/>
    <s v="Yes"/>
    <x v="0"/>
    <x v="0"/>
    <x v="3"/>
    <x v="1"/>
    <x v="1"/>
    <x v="0"/>
    <s v="19 Jul 1971"/>
    <x v="1165"/>
    <x v="0"/>
    <s v="tier - 1"/>
    <x v="1"/>
    <x v="32"/>
  </r>
  <r>
    <x v="1173"/>
    <s v="  Haley R"/>
    <n v="29.06"/>
    <n v="4.55"/>
    <s v="No"/>
    <x v="0"/>
    <x v="0"/>
    <x v="0"/>
    <x v="1"/>
    <x v="1"/>
    <x v="2"/>
    <s v="8 Jul 1974"/>
    <x v="1166"/>
    <x v="0"/>
    <s v="tier - 2"/>
    <x v="2"/>
    <x v="28"/>
  </r>
  <r>
    <x v="1174"/>
    <s v="  Ethan"/>
    <n v="27.454999999999998"/>
    <n v="6.13"/>
    <s v="No"/>
    <x v="0"/>
    <x v="0"/>
    <x v="1"/>
    <x v="1"/>
    <x v="1"/>
    <x v="1"/>
    <s v="8 Aug 1981"/>
    <x v="1167"/>
    <x v="0"/>
    <s v="tier - 3"/>
    <x v="2"/>
    <x v="19"/>
  </r>
  <r>
    <x v="1175"/>
    <s v="  Andrew W"/>
    <n v="23.01"/>
    <n v="6.04"/>
    <s v="Yes"/>
    <x v="0"/>
    <x v="0"/>
    <x v="3"/>
    <x v="1"/>
    <x v="2"/>
    <x v="1"/>
    <s v="16 Sep 1966"/>
    <x v="1168"/>
    <x v="1"/>
    <s v="tier - 2"/>
    <x v="0"/>
    <x v="37"/>
  </r>
  <r>
    <x v="1176"/>
    <s v="  Mark G"/>
    <n v="31.39"/>
    <n v="8.85"/>
    <s v="Yes"/>
    <x v="0"/>
    <x v="0"/>
    <x v="0"/>
    <x v="1"/>
    <x v="0"/>
    <x v="0"/>
    <s v="7 Nov 1964"/>
    <x v="1169"/>
    <x v="1"/>
    <s v="tier - 3"/>
    <x v="0"/>
    <x v="42"/>
  </r>
  <r>
    <x v="1177"/>
    <s v="  Kasey E"/>
    <n v="34.770000000000003"/>
    <n v="10.54"/>
    <s v="No"/>
    <x v="0"/>
    <x v="0"/>
    <x v="1"/>
    <x v="1"/>
    <x v="0"/>
    <x v="0"/>
    <s v="19 Sep 1977"/>
    <x v="1170"/>
    <x v="0"/>
    <s v="tier - 3"/>
    <x v="8"/>
    <x v="26"/>
  </r>
  <r>
    <x v="1178"/>
    <s v="  Jeff"/>
    <n v="24.48"/>
    <n v="4.37"/>
    <s v="Yes"/>
    <x v="0"/>
    <x v="0"/>
    <x v="1"/>
    <x v="1"/>
    <x v="2"/>
    <x v="2"/>
    <s v="10 Jul 1972"/>
    <x v="1171"/>
    <x v="0"/>
    <s v="tier - 1"/>
    <x v="11"/>
    <x v="30"/>
  </r>
  <r>
    <x v="1179"/>
    <s v="  Amy"/>
    <n v="22.61"/>
    <n v="9.6300000000000008"/>
    <s v="No"/>
    <x v="0"/>
    <x v="0"/>
    <x v="1"/>
    <x v="1"/>
    <x v="2"/>
    <x v="0"/>
    <s v="27 Jun 1975"/>
    <x v="1172"/>
    <x v="0"/>
    <s v="tier - 1"/>
    <x v="8"/>
    <x v="31"/>
  </r>
  <r>
    <x v="1180"/>
    <s v="  Adam"/>
    <n v="34.299999999999997"/>
    <n v="10.37"/>
    <s v="No"/>
    <x v="0"/>
    <x v="0"/>
    <x v="0"/>
    <x v="1"/>
    <x v="0"/>
    <x v="0"/>
    <s v="12 Sep 1970"/>
    <x v="1173"/>
    <x v="1"/>
    <s v="tier - 1"/>
    <x v="5"/>
    <x v="33"/>
  </r>
  <r>
    <x v="1181"/>
    <s v="  Kristin M"/>
    <n v="46.09"/>
    <n v="5.44"/>
    <s v="No"/>
    <x v="0"/>
    <x v="0"/>
    <x v="1"/>
    <x v="1"/>
    <x v="0"/>
    <x v="2"/>
    <s v="18 Aug 1970"/>
    <x v="1174"/>
    <x v="1"/>
    <s v="tier - 1"/>
    <x v="2"/>
    <x v="33"/>
  </r>
  <r>
    <x v="1182"/>
    <s v="  Mary-Lynn B"/>
    <n v="44.744999999999997"/>
    <n v="5.19"/>
    <s v="No"/>
    <x v="0"/>
    <x v="0"/>
    <x v="1"/>
    <x v="1"/>
    <x v="0"/>
    <x v="2"/>
    <s v="4 Jul 1970"/>
    <x v="1175"/>
    <x v="0"/>
    <s v="tier - 1"/>
    <x v="0"/>
    <x v="33"/>
  </r>
  <r>
    <x v="1183"/>
    <s v="  Jamie A"/>
    <n v="26.33"/>
    <n v="11.8"/>
    <s v="Yes"/>
    <x v="0"/>
    <x v="0"/>
    <x v="3"/>
    <x v="1"/>
    <x v="1"/>
    <x v="0"/>
    <s v="14 Jul 2001"/>
    <x v="1176"/>
    <x v="0"/>
    <s v="tier - 2"/>
    <x v="1"/>
    <x v="3"/>
  </r>
  <r>
    <x v="1184"/>
    <s v="  Jeffrey A"/>
    <n v="26.6"/>
    <n v="8.3800000000000008"/>
    <s v="No"/>
    <x v="0"/>
    <x v="0"/>
    <x v="1"/>
    <x v="1"/>
    <x v="1"/>
    <x v="0"/>
    <s v="5 Sep 1965"/>
    <x v="1177"/>
    <x v="1"/>
    <s v="tier - 1"/>
    <x v="1"/>
    <x v="38"/>
  </r>
  <r>
    <x v="1185"/>
    <s v="  Nicole"/>
    <n v="27.5"/>
    <n v="7.58"/>
    <s v="No"/>
    <x v="0"/>
    <x v="0"/>
    <x v="0"/>
    <x v="1"/>
    <x v="1"/>
    <x v="0"/>
    <s v="7 Jul 1973"/>
    <x v="1178"/>
    <x v="0"/>
    <s v="tier - 2"/>
    <x v="8"/>
    <x v="29"/>
  </r>
  <r>
    <x v="1186"/>
    <s v="  Audrey"/>
    <n v="41.55"/>
    <n v="4.6100000000000003"/>
    <s v="No"/>
    <x v="0"/>
    <x v="0"/>
    <x v="3"/>
    <x v="1"/>
    <x v="0"/>
    <x v="2"/>
    <s v="8 Aug 1996"/>
    <x v="1179"/>
    <x v="0"/>
    <s v="tier - 3"/>
    <x v="9"/>
    <x v="8"/>
  </r>
  <r>
    <x v="1187"/>
    <s v="  Jacob"/>
    <n v="41.47"/>
    <n v="4.7"/>
    <s v="Yes"/>
    <x v="0"/>
    <x v="1"/>
    <x v="3"/>
    <x v="1"/>
    <x v="0"/>
    <x v="2"/>
    <s v="7 Jun 1977"/>
    <x v="1180"/>
    <x v="1"/>
    <s v="tier - 2"/>
    <x v="0"/>
    <x v="26"/>
  </r>
  <r>
    <x v="1188"/>
    <s v="  Daniel S"/>
    <n v="24.795000000000002"/>
    <n v="6.05"/>
    <s v="Yes"/>
    <x v="0"/>
    <x v="0"/>
    <x v="0"/>
    <x v="1"/>
    <x v="2"/>
    <x v="1"/>
    <s v="17 Sep 1973"/>
    <x v="1181"/>
    <x v="0"/>
    <s v="tier - 1"/>
    <x v="0"/>
    <x v="29"/>
  </r>
  <r>
    <x v="1189"/>
    <s v="  Marc C"/>
    <n v="29.48"/>
    <n v="5.63"/>
    <s v="Yes"/>
    <x v="0"/>
    <x v="1"/>
    <x v="3"/>
    <x v="1"/>
    <x v="1"/>
    <x v="2"/>
    <s v="28 Jun 1972"/>
    <x v="1182"/>
    <x v="0"/>
    <s v="tier - 2"/>
    <x v="11"/>
    <x v="30"/>
  </r>
  <r>
    <x v="1190"/>
    <s v="  Mark S"/>
    <n v="28.09"/>
    <n v="6.06"/>
    <s v="No"/>
    <x v="0"/>
    <x v="1"/>
    <x v="3"/>
    <x v="1"/>
    <x v="1"/>
    <x v="1"/>
    <s v="26 Sep 1972"/>
    <x v="1183"/>
    <x v="0"/>
    <s v="tier - 3"/>
    <x v="11"/>
    <x v="30"/>
  </r>
  <r>
    <x v="1191"/>
    <s v="  Dan"/>
    <n v="32.729999999999997"/>
    <n v="5.19"/>
    <s v="No"/>
    <x v="0"/>
    <x v="0"/>
    <x v="3"/>
    <x v="1"/>
    <x v="0"/>
    <x v="2"/>
    <s v="13 Aug 1992"/>
    <x v="1184"/>
    <x v="0"/>
    <s v="tier - 1"/>
    <x v="1"/>
    <x v="0"/>
  </r>
  <r>
    <x v="1192"/>
    <s v="  Gabriela"/>
    <n v="27.36"/>
    <n v="8.9600000000000009"/>
    <s v="No"/>
    <x v="0"/>
    <x v="0"/>
    <x v="0"/>
    <x v="1"/>
    <x v="1"/>
    <x v="0"/>
    <s v="4 Nov 1968"/>
    <x v="1185"/>
    <x v="1"/>
    <s v="tier - 3"/>
    <x v="2"/>
    <x v="36"/>
  </r>
  <r>
    <x v="1193"/>
    <s v="  Amanda"/>
    <n v="27.265000000000001"/>
    <n v="11.39"/>
    <s v="No"/>
    <x v="0"/>
    <x v="0"/>
    <x v="0"/>
    <x v="1"/>
    <x v="1"/>
    <x v="0"/>
    <s v="23 Oct 1971"/>
    <x v="1186"/>
    <x v="0"/>
    <s v="tier - 3"/>
    <x v="0"/>
    <x v="32"/>
  </r>
  <r>
    <x v="1194"/>
    <s v="  Dara"/>
    <n v="48.07"/>
    <n v="4.0599999999999996"/>
    <s v="Yes"/>
    <x v="0"/>
    <x v="0"/>
    <x v="0"/>
    <x v="1"/>
    <x v="0"/>
    <x v="2"/>
    <s v="17 Jul 1971"/>
    <x v="1187"/>
    <x v="0"/>
    <s v="tier - 2"/>
    <x v="2"/>
    <x v="32"/>
  </r>
  <r>
    <x v="1195"/>
    <s v="  Rachelle R"/>
    <n v="30.8"/>
    <n v="5.23"/>
    <s v="Yes"/>
    <x v="0"/>
    <x v="0"/>
    <x v="0"/>
    <x v="1"/>
    <x v="0"/>
    <x v="2"/>
    <s v="20 Oct 1969"/>
    <x v="1188"/>
    <x v="1"/>
    <s v="tier - 3"/>
    <x v="1"/>
    <x v="34"/>
  </r>
  <r>
    <x v="1196"/>
    <s v="  Brenda J"/>
    <n v="32.299999999999997"/>
    <n v="5.05"/>
    <s v="Yes"/>
    <x v="0"/>
    <x v="0"/>
    <x v="0"/>
    <x v="1"/>
    <x v="0"/>
    <x v="2"/>
    <s v="9 Nov 1971"/>
    <x v="1189"/>
    <x v="0"/>
    <s v="tier - 3"/>
    <x v="8"/>
    <x v="32"/>
  </r>
  <r>
    <x v="1197"/>
    <s v="  Tim"/>
    <n v="39.700000000000003"/>
    <n v="7.34"/>
    <s v="No"/>
    <x v="0"/>
    <x v="0"/>
    <x v="0"/>
    <x v="1"/>
    <x v="0"/>
    <x v="0"/>
    <s v="13 Aug 1969"/>
    <x v="1190"/>
    <x v="1"/>
    <s v="tier - 3"/>
    <x v="1"/>
    <x v="34"/>
  </r>
  <r>
    <x v="1198"/>
    <s v="  Sylvain"/>
    <n v="35.97"/>
    <n v="8.1300000000000008"/>
    <s v="No"/>
    <x v="0"/>
    <x v="0"/>
    <x v="0"/>
    <x v="1"/>
    <x v="0"/>
    <x v="0"/>
    <s v="6 Jul 1998"/>
    <x v="1191"/>
    <x v="0"/>
    <s v="tier - 2"/>
    <x v="9"/>
    <x v="2"/>
  </r>
  <r>
    <x v="1199"/>
    <s v="  Lisa M"/>
    <n v="25.86"/>
    <n v="6.68"/>
    <s v="Yes"/>
    <x v="0"/>
    <x v="0"/>
    <x v="3"/>
    <x v="1"/>
    <x v="1"/>
    <x v="0"/>
    <s v="22 Dec 1971"/>
    <x v="1192"/>
    <x v="0"/>
    <s v="tier - 2"/>
    <x v="2"/>
    <x v="32"/>
  </r>
  <r>
    <x v="1200"/>
    <s v="  Ryan"/>
    <n v="30.03"/>
    <n v="11.51"/>
    <s v="No"/>
    <x v="0"/>
    <x v="0"/>
    <x v="0"/>
    <x v="1"/>
    <x v="0"/>
    <x v="0"/>
    <s v="3 Jul 1971"/>
    <x v="1193"/>
    <x v="0"/>
    <s v="tier - 3"/>
    <x v="8"/>
    <x v="32"/>
  </r>
  <r>
    <x v="1201"/>
    <s v="  Kaitlin M"/>
    <n v="25.76"/>
    <n v="6.02"/>
    <s v="Yes"/>
    <x v="0"/>
    <x v="1"/>
    <x v="3"/>
    <x v="1"/>
    <x v="1"/>
    <x v="1"/>
    <s v="3 Oct 1971"/>
    <x v="1194"/>
    <x v="0"/>
    <s v="tier - 1"/>
    <x v="0"/>
    <x v="32"/>
  </r>
  <r>
    <x v="1202"/>
    <s v="  William R"/>
    <n v="22.42"/>
    <n v="7.96"/>
    <s v="No"/>
    <x v="0"/>
    <x v="0"/>
    <x v="0"/>
    <x v="1"/>
    <x v="2"/>
    <x v="0"/>
    <s v="8 Nov 1971"/>
    <x v="1195"/>
    <x v="0"/>
    <s v="tier - 3"/>
    <x v="2"/>
    <x v="32"/>
  </r>
  <r>
    <x v="1203"/>
    <s v="  Bruce"/>
    <n v="33.18"/>
    <n v="6.01"/>
    <s v="Yes"/>
    <x v="0"/>
    <x v="0"/>
    <x v="3"/>
    <x v="1"/>
    <x v="0"/>
    <x v="1"/>
    <s v="5 Nov 1966"/>
    <x v="1196"/>
    <x v="1"/>
    <s v="tier - 3"/>
    <x v="0"/>
    <x v="37"/>
  </r>
  <r>
    <x v="1204"/>
    <s v="  Veronica"/>
    <n v="43.04"/>
    <n v="5.9"/>
    <s v="Yes"/>
    <x v="0"/>
    <x v="0"/>
    <x v="0"/>
    <x v="1"/>
    <x v="0"/>
    <x v="1"/>
    <s v="8 Jul 1996"/>
    <x v="1197"/>
    <x v="0"/>
    <s v="tier - 3"/>
    <x v="1"/>
    <x v="8"/>
  </r>
  <r>
    <x v="1205"/>
    <s v="  Warren"/>
    <n v="34.15"/>
    <n v="4.49"/>
    <s v="Yes"/>
    <x v="0"/>
    <x v="0"/>
    <x v="3"/>
    <x v="1"/>
    <x v="0"/>
    <x v="2"/>
    <s v="17 Aug 1962"/>
    <x v="1198"/>
    <x v="1"/>
    <s v="tier - 2"/>
    <x v="0"/>
    <x v="40"/>
  </r>
  <r>
    <x v="1206"/>
    <s v="  Daniela"/>
    <n v="25.78"/>
    <n v="6.25"/>
    <s v="No"/>
    <x v="0"/>
    <x v="0"/>
    <x v="0"/>
    <x v="1"/>
    <x v="1"/>
    <x v="1"/>
    <s v="14 Sep 1972"/>
    <x v="1199"/>
    <x v="0"/>
    <s v="tier - 3"/>
    <x v="1"/>
    <x v="30"/>
  </r>
  <r>
    <x v="1207"/>
    <s v="  Deirdre A"/>
    <n v="21.02"/>
    <n v="9.6199999999999992"/>
    <s v="Yes"/>
    <x v="0"/>
    <x v="1"/>
    <x v="3"/>
    <x v="1"/>
    <x v="2"/>
    <x v="0"/>
    <s v="19 Aug 1985"/>
    <x v="1200"/>
    <x v="0"/>
    <s v="tier - 3"/>
    <x v="7"/>
    <x v="20"/>
  </r>
  <r>
    <x v="1208"/>
    <s v="  Mathias"/>
    <n v="37.51"/>
    <n v="11.06"/>
    <s v="No"/>
    <x v="0"/>
    <x v="0"/>
    <x v="1"/>
    <x v="1"/>
    <x v="0"/>
    <x v="0"/>
    <s v="3 Dec 1983"/>
    <x v="1201"/>
    <x v="0"/>
    <s v="tier - 2"/>
    <x v="1"/>
    <x v="22"/>
  </r>
  <r>
    <x v="1209"/>
    <s v="  Matthew"/>
    <n v="25.745000000000001"/>
    <n v="6.11"/>
    <s v="Yes"/>
    <x v="0"/>
    <x v="0"/>
    <x v="0"/>
    <x v="1"/>
    <x v="1"/>
    <x v="1"/>
    <s v="11 Sep 1964"/>
    <x v="1202"/>
    <x v="1"/>
    <s v="tier - 3"/>
    <x v="0"/>
    <x v="42"/>
  </r>
  <r>
    <x v="1210"/>
    <s v="  Kurt"/>
    <n v="31.35"/>
    <n v="11.49"/>
    <s v="No"/>
    <x v="0"/>
    <x v="0"/>
    <x v="1"/>
    <x v="1"/>
    <x v="0"/>
    <x v="0"/>
    <s v="26 Dec 1971"/>
    <x v="1203"/>
    <x v="0"/>
    <s v="tier - 3"/>
    <x v="6"/>
    <x v="32"/>
  </r>
  <r>
    <x v="1211"/>
    <s v="  Samuel"/>
    <n v="29.83"/>
    <n v="8.68"/>
    <s v="No"/>
    <x v="0"/>
    <x v="0"/>
    <x v="1"/>
    <x v="1"/>
    <x v="1"/>
    <x v="0"/>
    <s v="6 Oct 1971"/>
    <x v="1204"/>
    <x v="0"/>
    <s v="tier - 2"/>
    <x v="4"/>
    <x v="32"/>
  </r>
  <r>
    <x v="1212"/>
    <s v="  Emily"/>
    <n v="25.49"/>
    <n v="5.68"/>
    <s v="Yes"/>
    <x v="0"/>
    <x v="1"/>
    <x v="3"/>
    <x v="1"/>
    <x v="1"/>
    <x v="2"/>
    <s v="11 Aug 1970"/>
    <x v="1205"/>
    <x v="0"/>
    <s v="tier - 3"/>
    <x v="1"/>
    <x v="33"/>
  </r>
  <r>
    <x v="1213"/>
    <s v="  Tiffany"/>
    <n v="34.1"/>
    <n v="8.4499999999999993"/>
    <s v="No"/>
    <x v="0"/>
    <x v="0"/>
    <x v="0"/>
    <x v="1"/>
    <x v="0"/>
    <x v="0"/>
    <s v="3 Jul 1988"/>
    <x v="1206"/>
    <x v="1"/>
    <s v="tier - 3"/>
    <x v="14"/>
    <x v="15"/>
  </r>
  <r>
    <x v="1214"/>
    <s v="  Alex F"/>
    <n v="25.84"/>
    <n v="8.51"/>
    <s v="No"/>
    <x v="0"/>
    <x v="0"/>
    <x v="1"/>
    <x v="1"/>
    <x v="1"/>
    <x v="0"/>
    <s v="28 Dec 1979"/>
    <x v="1207"/>
    <x v="1"/>
    <s v="tier - 1"/>
    <x v="11"/>
    <x v="25"/>
  </r>
  <r>
    <x v="1215"/>
    <s v="  Alice"/>
    <n v="20.6"/>
    <n v="7.62"/>
    <s v="No"/>
    <x v="0"/>
    <x v="0"/>
    <x v="0"/>
    <x v="1"/>
    <x v="2"/>
    <x v="0"/>
    <s v="30 Aug 1974"/>
    <x v="1208"/>
    <x v="1"/>
    <s v="tier - 2"/>
    <x v="8"/>
    <x v="28"/>
  </r>
  <r>
    <x v="1216"/>
    <s v="  Allison M"/>
    <n v="28.88"/>
    <n v="10.18"/>
    <s v="No"/>
    <x v="0"/>
    <x v="0"/>
    <x v="0"/>
    <x v="1"/>
    <x v="1"/>
    <x v="0"/>
    <s v="22 Aug 1969"/>
    <x v="1209"/>
    <x v="1"/>
    <s v="tier - 2"/>
    <x v="2"/>
    <x v="34"/>
  </r>
  <r>
    <x v="1217"/>
    <s v="  Johannes Fiskerstand"/>
    <n v="28.24"/>
    <n v="5.36"/>
    <s v="No"/>
    <x v="0"/>
    <x v="0"/>
    <x v="0"/>
    <x v="1"/>
    <x v="1"/>
    <x v="2"/>
    <s v="27 Oct 1969"/>
    <x v="1210"/>
    <x v="1"/>
    <s v="tier - 1"/>
    <x v="12"/>
    <x v="34"/>
  </r>
  <r>
    <x v="1218"/>
    <s v="  Stephen"/>
    <n v="25.46"/>
    <n v="11.78"/>
    <s v="Yes"/>
    <x v="0"/>
    <x v="0"/>
    <x v="3"/>
    <x v="1"/>
    <x v="1"/>
    <x v="0"/>
    <s v="3 Jul 1969"/>
    <x v="1211"/>
    <x v="1"/>
    <s v="tier - 3"/>
    <x v="2"/>
    <x v="34"/>
  </r>
  <r>
    <x v="1219"/>
    <s v="  Jon M"/>
    <n v="29.64"/>
    <n v="10.82"/>
    <s v="Yes"/>
    <x v="0"/>
    <x v="0"/>
    <x v="0"/>
    <x v="1"/>
    <x v="1"/>
    <x v="0"/>
    <s v="19 Dec 1976"/>
    <x v="1212"/>
    <x v="1"/>
    <s v="tier - 2"/>
    <x v="2"/>
    <x v="35"/>
  </r>
  <r>
    <x v="1220"/>
    <s v="  Fasil"/>
    <n v="31.27"/>
    <n v="7.73"/>
    <s v="Yes"/>
    <x v="0"/>
    <x v="0"/>
    <x v="3"/>
    <x v="1"/>
    <x v="0"/>
    <x v="0"/>
    <s v="19 Oct 1972"/>
    <x v="1213"/>
    <x v="1"/>
    <s v="tier - 1"/>
    <x v="8"/>
    <x v="30"/>
  </r>
  <r>
    <x v="1221"/>
    <s v="  Megan C"/>
    <n v="19.95"/>
    <n v="6.24"/>
    <s v="Yes"/>
    <x v="0"/>
    <x v="0"/>
    <x v="0"/>
    <x v="1"/>
    <x v="2"/>
    <x v="1"/>
    <s v="8 Aug 1972"/>
    <x v="1214"/>
    <x v="1"/>
    <s v="tier - 1"/>
    <x v="0"/>
    <x v="30"/>
  </r>
  <r>
    <x v="1222"/>
    <s v="  Lisa J"/>
    <n v="21.3"/>
    <n v="10.42"/>
    <s v="No"/>
    <x v="0"/>
    <x v="0"/>
    <x v="1"/>
    <x v="1"/>
    <x v="2"/>
    <x v="0"/>
    <s v="2 Jul 1975"/>
    <x v="1215"/>
    <x v="1"/>
    <s v="tier - 3"/>
    <x v="1"/>
    <x v="31"/>
  </r>
  <r>
    <x v="1223"/>
    <s v="  Doron P"/>
    <n v="31.635000000000002"/>
    <n v="11.11"/>
    <s v="No"/>
    <x v="0"/>
    <x v="0"/>
    <x v="0"/>
    <x v="1"/>
    <x v="0"/>
    <x v="0"/>
    <s v="16 Nov 1972"/>
    <x v="1216"/>
    <x v="1"/>
    <s v="tier - 3"/>
    <x v="2"/>
    <x v="30"/>
  </r>
  <r>
    <x v="1224"/>
    <s v="  Katharina"/>
    <n v="23.9"/>
    <n v="7.67"/>
    <s v="Yes"/>
    <x v="0"/>
    <x v="0"/>
    <x v="1"/>
    <x v="1"/>
    <x v="2"/>
    <x v="0"/>
    <s v="5 Sep 1997"/>
    <x v="1217"/>
    <x v="1"/>
    <s v="tier - 2"/>
    <x v="1"/>
    <x v="6"/>
  </r>
  <r>
    <x v="1225"/>
    <s v="  Carl"/>
    <n v="34.15"/>
    <n v="6.15"/>
    <s v="No"/>
    <x v="0"/>
    <x v="0"/>
    <x v="0"/>
    <x v="1"/>
    <x v="0"/>
    <x v="1"/>
    <s v="30 Dec 1974"/>
    <x v="1218"/>
    <x v="1"/>
    <s v="tier - 1"/>
    <x v="5"/>
    <x v="28"/>
  </r>
  <r>
    <x v="1226"/>
    <s v="  Kelsey J"/>
    <n v="28.71"/>
    <n v="5.71"/>
    <s v="No"/>
    <x v="0"/>
    <x v="0"/>
    <x v="0"/>
    <x v="1"/>
    <x v="1"/>
    <x v="1"/>
    <s v="12 Jun 1981"/>
    <x v="1219"/>
    <x v="1"/>
    <s v="tier - 1"/>
    <x v="7"/>
    <x v="19"/>
  </r>
  <r>
    <x v="1227"/>
    <s v="  Stephen A"/>
    <n v="36.700000000000003"/>
    <n v="8.6999999999999993"/>
    <s v="Yes"/>
    <x v="0"/>
    <x v="0"/>
    <x v="1"/>
    <x v="1"/>
    <x v="0"/>
    <x v="0"/>
    <s v="13 Oct 1973"/>
    <x v="1220"/>
    <x v="1"/>
    <s v="tier - 2"/>
    <x v="1"/>
    <x v="29"/>
  </r>
  <r>
    <x v="1228"/>
    <s v="  Dan"/>
    <n v="34.1"/>
    <n v="9.0399999999999991"/>
    <s v="Yes"/>
    <x v="0"/>
    <x v="0"/>
    <x v="1"/>
    <x v="1"/>
    <x v="0"/>
    <x v="0"/>
    <s v="10 Jul 1972"/>
    <x v="1221"/>
    <x v="1"/>
    <s v="tier - 3"/>
    <x v="7"/>
    <x v="30"/>
  </r>
  <r>
    <x v="1229"/>
    <s v="  Katie C"/>
    <n v="25.7"/>
    <n v="5.61"/>
    <s v="No"/>
    <x v="0"/>
    <x v="0"/>
    <x v="0"/>
    <x v="1"/>
    <x v="1"/>
    <x v="2"/>
    <s v="16 Oct 1985"/>
    <x v="1222"/>
    <x v="1"/>
    <s v="tier - 2"/>
    <x v="14"/>
    <x v="20"/>
  </r>
  <r>
    <x v="1230"/>
    <s v="  Melissa K"/>
    <n v="21.68"/>
    <n v="8.1199999999999992"/>
    <s v="No"/>
    <x v="0"/>
    <x v="0"/>
    <x v="0"/>
    <x v="1"/>
    <x v="2"/>
    <x v="0"/>
    <s v="24 Dec 1970"/>
    <x v="1223"/>
    <x v="1"/>
    <s v="tier - 1"/>
    <x v="8"/>
    <x v="33"/>
  </r>
  <r>
    <x v="1231"/>
    <s v="  Kara H"/>
    <n v="25.175000000000001"/>
    <n v="4.74"/>
    <s v="No"/>
    <x v="0"/>
    <x v="0"/>
    <x v="0"/>
    <x v="1"/>
    <x v="1"/>
    <x v="2"/>
    <s v="26 Sep 1967"/>
    <x v="1224"/>
    <x v="1"/>
    <s v="tier - 2"/>
    <x v="2"/>
    <x v="39"/>
  </r>
  <r>
    <x v="1232"/>
    <s v="  Juan Carlos"/>
    <n v="44.77"/>
    <n v="4.0599999999999996"/>
    <s v="No"/>
    <x v="0"/>
    <x v="0"/>
    <x v="1"/>
    <x v="1"/>
    <x v="0"/>
    <x v="2"/>
    <s v="28 Jun 1967"/>
    <x v="1225"/>
    <x v="1"/>
    <s v="tier - 3"/>
    <x v="0"/>
    <x v="39"/>
  </r>
  <r>
    <x v="1233"/>
    <s v="  John III"/>
    <n v="37.07"/>
    <n v="5.69"/>
    <s v="No"/>
    <x v="0"/>
    <x v="0"/>
    <x v="1"/>
    <x v="1"/>
    <x v="0"/>
    <x v="2"/>
    <s v="23 Sep 1968"/>
    <x v="1226"/>
    <x v="1"/>
    <s v="tier - 1"/>
    <x v="1"/>
    <x v="36"/>
  </r>
  <r>
    <x v="1234"/>
    <s v="  Sarah M"/>
    <n v="39.799999999999997"/>
    <n v="5.66"/>
    <s v="No"/>
    <x v="0"/>
    <x v="1"/>
    <x v="3"/>
    <x v="1"/>
    <x v="0"/>
    <x v="2"/>
    <s v="15 Aug 1975"/>
    <x v="1227"/>
    <x v="1"/>
    <s v="tier - 2"/>
    <x v="2"/>
    <x v="31"/>
  </r>
  <r>
    <x v="1235"/>
    <s v="  Kristin C"/>
    <n v="26.36"/>
    <n v="4.32"/>
    <s v="No"/>
    <x v="0"/>
    <x v="1"/>
    <x v="3"/>
    <x v="1"/>
    <x v="1"/>
    <x v="2"/>
    <s v="5 Sep 1973"/>
    <x v="1228"/>
    <x v="1"/>
    <s v="tier - 2"/>
    <x v="1"/>
    <x v="29"/>
  </r>
  <r>
    <x v="1236"/>
    <s v="  Casey M"/>
    <n v="29.925000000000001"/>
    <n v="8.2899999999999991"/>
    <s v="No"/>
    <x v="0"/>
    <x v="0"/>
    <x v="1"/>
    <x v="1"/>
    <x v="0"/>
    <x v="0"/>
    <s v="27 Nov 1973"/>
    <x v="1229"/>
    <x v="1"/>
    <s v="tier - 3"/>
    <x v="1"/>
    <x v="29"/>
  </r>
  <r>
    <x v="1237"/>
    <s v="  Samuel"/>
    <n v="37.29"/>
    <n v="10.46"/>
    <s v="No"/>
    <x v="0"/>
    <x v="0"/>
    <x v="0"/>
    <x v="1"/>
    <x v="0"/>
    <x v="0"/>
    <s v="21 Jun 1970"/>
    <x v="1230"/>
    <x v="1"/>
    <s v="tier - 1"/>
    <x v="8"/>
    <x v="33"/>
  </r>
  <r>
    <x v="1238"/>
    <s v="  Braulio"/>
    <n v="30.2"/>
    <n v="11.96"/>
    <s v="No"/>
    <x v="0"/>
    <x v="0"/>
    <x v="0"/>
    <x v="1"/>
    <x v="0"/>
    <x v="0"/>
    <s v="14 Sep 1988"/>
    <x v="1231"/>
    <x v="1"/>
    <s v="tier - 1"/>
    <x v="11"/>
    <x v="15"/>
  </r>
  <r>
    <x v="1239"/>
    <s v="  Anne-Marie"/>
    <n v="24.225000000000001"/>
    <n v="4.25"/>
    <s v="Yes"/>
    <x v="0"/>
    <x v="1"/>
    <x v="3"/>
    <x v="1"/>
    <x v="2"/>
    <x v="2"/>
    <s v="24 Sep 1963"/>
    <x v="1232"/>
    <x v="1"/>
    <s v="tier - 1"/>
    <x v="0"/>
    <x v="41"/>
  </r>
  <r>
    <x v="1240"/>
    <s v="  Samuel K"/>
    <n v="31.445"/>
    <n v="8.33"/>
    <s v="No"/>
    <x v="0"/>
    <x v="0"/>
    <x v="0"/>
    <x v="1"/>
    <x v="0"/>
    <x v="0"/>
    <s v="12 Jul 1962"/>
    <x v="1233"/>
    <x v="1"/>
    <s v="tier - 3"/>
    <x v="1"/>
    <x v="40"/>
  </r>
  <r>
    <x v="1241"/>
    <s v="  Yuki"/>
    <n v="38.880000000000003"/>
    <n v="4.29"/>
    <s v="No"/>
    <x v="0"/>
    <x v="0"/>
    <x v="3"/>
    <x v="1"/>
    <x v="0"/>
    <x v="2"/>
    <s v="17 Nov 1991"/>
    <x v="1234"/>
    <x v="1"/>
    <s v="tier - 2"/>
    <x v="1"/>
    <x v="14"/>
  </r>
  <r>
    <x v="1242"/>
    <s v="  Rafer"/>
    <n v="43.89"/>
    <n v="6.32"/>
    <s v="Yes"/>
    <x v="0"/>
    <x v="0"/>
    <x v="0"/>
    <x v="1"/>
    <x v="0"/>
    <x v="1"/>
    <s v="21 Aug 1991"/>
    <x v="1235"/>
    <x v="1"/>
    <s v="tier - 1"/>
    <x v="14"/>
    <x v="14"/>
  </r>
  <r>
    <x v="1243"/>
    <s v="  Claire"/>
    <n v="25.6"/>
    <n v="5.65"/>
    <s v="No"/>
    <x v="0"/>
    <x v="0"/>
    <x v="1"/>
    <x v="1"/>
    <x v="1"/>
    <x v="2"/>
    <s v="1 Dec 1970"/>
    <x v="1236"/>
    <x v="1"/>
    <s v="tier - 3"/>
    <x v="2"/>
    <x v="33"/>
  </r>
  <r>
    <x v="1244"/>
    <s v="  Erynn J"/>
    <n v="29.545000000000002"/>
    <n v="8.41"/>
    <s v="Yes"/>
    <x v="0"/>
    <x v="0"/>
    <x v="3"/>
    <x v="1"/>
    <x v="1"/>
    <x v="0"/>
    <s v="21 Jul 1982"/>
    <x v="1237"/>
    <x v="1"/>
    <s v="tier - 1"/>
    <x v="11"/>
    <x v="23"/>
  </r>
  <r>
    <x v="1245"/>
    <s v="  Mahesh"/>
    <n v="23.25"/>
    <n v="11.96"/>
    <s v="Yes"/>
    <x v="0"/>
    <x v="0"/>
    <x v="0"/>
    <x v="1"/>
    <x v="2"/>
    <x v="0"/>
    <s v="19 Jul 1968"/>
    <x v="1238"/>
    <x v="1"/>
    <s v="tier - 1"/>
    <x v="0"/>
    <x v="36"/>
  </r>
  <r>
    <x v="1246"/>
    <s v="  Stanley"/>
    <n v="43.95"/>
    <n v="5.17"/>
    <s v="Yes"/>
    <x v="0"/>
    <x v="1"/>
    <x v="3"/>
    <x v="1"/>
    <x v="0"/>
    <x v="2"/>
    <s v="8 Aug 1973"/>
    <x v="1239"/>
    <x v="1"/>
    <s v="tier - 2"/>
    <x v="11"/>
    <x v="29"/>
  </r>
  <r>
    <x v="1247"/>
    <s v="  Gregory"/>
    <n v="21.85"/>
    <n v="8.76"/>
    <s v="No"/>
    <x v="0"/>
    <x v="0"/>
    <x v="0"/>
    <x v="1"/>
    <x v="2"/>
    <x v="0"/>
    <s v="29 Sep 1974"/>
    <x v="1240"/>
    <x v="1"/>
    <s v="tier - 1"/>
    <x v="1"/>
    <x v="28"/>
  </r>
  <r>
    <x v="1248"/>
    <s v="  Eric"/>
    <n v="25.73"/>
    <n v="7.99"/>
    <s v="No"/>
    <x v="0"/>
    <x v="0"/>
    <x v="1"/>
    <x v="1"/>
    <x v="1"/>
    <x v="0"/>
    <s v="17 Jun 1969"/>
    <x v="1241"/>
    <x v="1"/>
    <s v="tier - 1"/>
    <x v="1"/>
    <x v="34"/>
  </r>
  <r>
    <x v="1249"/>
    <s v="  Rachel M"/>
    <n v="32.229999999999997"/>
    <n v="8.59"/>
    <s v="No"/>
    <x v="0"/>
    <x v="0"/>
    <x v="0"/>
    <x v="1"/>
    <x v="0"/>
    <x v="0"/>
    <s v="6 Sep 1971"/>
    <x v="1242"/>
    <x v="1"/>
    <s v="tier - 1"/>
    <x v="7"/>
    <x v="32"/>
  </r>
  <r>
    <x v="1250"/>
    <s v="  Fritz"/>
    <n v="32.204999999999998"/>
    <n v="6.14"/>
    <s v="No"/>
    <x v="0"/>
    <x v="0"/>
    <x v="1"/>
    <x v="1"/>
    <x v="0"/>
    <x v="1"/>
    <s v="29 Sep 1973"/>
    <x v="1243"/>
    <x v="1"/>
    <s v="tier - 3"/>
    <x v="8"/>
    <x v="29"/>
  </r>
  <r>
    <x v="1251"/>
    <s v="  Brad"/>
    <n v="26.41"/>
    <n v="4.08"/>
    <s v="No"/>
    <x v="0"/>
    <x v="0"/>
    <x v="1"/>
    <x v="1"/>
    <x v="1"/>
    <x v="2"/>
    <s v="19 Sep 1973"/>
    <x v="1244"/>
    <x v="1"/>
    <s v="tier - 3"/>
    <x v="0"/>
    <x v="29"/>
  </r>
  <r>
    <x v="1252"/>
    <s v="  Claire M"/>
    <n v="30.2"/>
    <n v="6.25"/>
    <s v="Yes"/>
    <x v="0"/>
    <x v="0"/>
    <x v="0"/>
    <x v="1"/>
    <x v="0"/>
    <x v="1"/>
    <s v="7 Jul 1969"/>
    <x v="1245"/>
    <x v="1"/>
    <s v="tier - 2"/>
    <x v="13"/>
    <x v="34"/>
  </r>
  <r>
    <x v="1253"/>
    <s v="  Jennifer"/>
    <n v="31.26"/>
    <n v="5.94"/>
    <s v="Yes"/>
    <x v="0"/>
    <x v="0"/>
    <x v="3"/>
    <x v="1"/>
    <x v="0"/>
    <x v="1"/>
    <s v="5 Jun 1975"/>
    <x v="1246"/>
    <x v="1"/>
    <s v="tier - 1"/>
    <x v="3"/>
    <x v="31"/>
  </r>
  <r>
    <x v="1254"/>
    <s v="  Maria S"/>
    <n v="33.725000000000001"/>
    <n v="6.45"/>
    <s v="Yes"/>
    <x v="0"/>
    <x v="0"/>
    <x v="0"/>
    <x v="1"/>
    <x v="0"/>
    <x v="0"/>
    <s v="24 Oct 1980"/>
    <x v="1247"/>
    <x v="1"/>
    <s v="tier - 1"/>
    <x v="11"/>
    <x v="24"/>
  </r>
  <r>
    <x v="1255"/>
    <s v="  Katherine E"/>
    <n v="28.9"/>
    <n v="5.74"/>
    <s v="Yes"/>
    <x v="0"/>
    <x v="0"/>
    <x v="0"/>
    <x v="1"/>
    <x v="1"/>
    <x v="1"/>
    <s v="11 Oct 1973"/>
    <x v="1248"/>
    <x v="1"/>
    <s v="tier - 2"/>
    <x v="7"/>
    <x v="29"/>
  </r>
  <r>
    <x v="1256"/>
    <s v="  Michael"/>
    <n v="45.69"/>
    <n v="4.43"/>
    <s v="Yes"/>
    <x v="0"/>
    <x v="0"/>
    <x v="0"/>
    <x v="1"/>
    <x v="0"/>
    <x v="2"/>
    <s v="25 Nov 1979"/>
    <x v="1249"/>
    <x v="1"/>
    <s v="tier - 2"/>
    <x v="7"/>
    <x v="25"/>
  </r>
  <r>
    <x v="1257"/>
    <s v="  Roxanne"/>
    <n v="21.03"/>
    <n v="6.5"/>
    <s v="No"/>
    <x v="0"/>
    <x v="0"/>
    <x v="0"/>
    <x v="1"/>
    <x v="2"/>
    <x v="0"/>
    <s v="27 Dec 1968"/>
    <x v="1250"/>
    <x v="1"/>
    <s v="tier - 1"/>
    <x v="12"/>
    <x v="36"/>
  </r>
  <r>
    <x v="1258"/>
    <s v="  Israel"/>
    <n v="37"/>
    <n v="8.75"/>
    <s v="No"/>
    <x v="0"/>
    <x v="0"/>
    <x v="0"/>
    <x v="1"/>
    <x v="0"/>
    <x v="0"/>
    <s v="23 Aug 1968"/>
    <x v="1251"/>
    <x v="1"/>
    <s v="tier - 1"/>
    <x v="5"/>
    <x v="36"/>
  </r>
  <r>
    <x v="1259"/>
    <s v="  Samalya"/>
    <n v="25.4"/>
    <n v="11.96"/>
    <s v="No"/>
    <x v="0"/>
    <x v="0"/>
    <x v="0"/>
    <x v="1"/>
    <x v="1"/>
    <x v="0"/>
    <s v="29 Aug 1968"/>
    <x v="1252"/>
    <x v="1"/>
    <s v="tier - 3"/>
    <x v="2"/>
    <x v="36"/>
  </r>
  <r>
    <x v="1260"/>
    <s v="  Peter"/>
    <n v="32.299999999999997"/>
    <n v="10.54"/>
    <s v="No"/>
    <x v="0"/>
    <x v="0"/>
    <x v="0"/>
    <x v="1"/>
    <x v="0"/>
    <x v="0"/>
    <s v="8 Nov 1968"/>
    <x v="1253"/>
    <x v="1"/>
    <s v="tier - 1"/>
    <x v="2"/>
    <x v="36"/>
  </r>
  <r>
    <x v="1261"/>
    <s v="  Alicia"/>
    <n v="23.94"/>
    <n v="4.54"/>
    <s v="Yes"/>
    <x v="0"/>
    <x v="1"/>
    <x v="3"/>
    <x v="1"/>
    <x v="2"/>
    <x v="2"/>
    <s v="14 Oct 1964"/>
    <x v="1254"/>
    <x v="1"/>
    <s v="tier - 1"/>
    <x v="1"/>
    <x v="42"/>
  </r>
  <r>
    <x v="1262"/>
    <s v="  Sarah K"/>
    <n v="46.4"/>
    <n v="5.71"/>
    <s v="No"/>
    <x v="0"/>
    <x v="0"/>
    <x v="0"/>
    <x v="1"/>
    <x v="0"/>
    <x v="1"/>
    <s v="3 Aug 1976"/>
    <x v="1255"/>
    <x v="1"/>
    <s v="tier - 2"/>
    <x v="11"/>
    <x v="35"/>
  </r>
  <r>
    <x v="1263"/>
    <s v="  Guomin"/>
    <n v="40.375"/>
    <n v="6.25"/>
    <s v="Yes"/>
    <x v="0"/>
    <x v="0"/>
    <x v="0"/>
    <x v="1"/>
    <x v="0"/>
    <x v="1"/>
    <s v="27 Jul 1964"/>
    <x v="1256"/>
    <x v="1"/>
    <s v="tier - 1"/>
    <x v="0"/>
    <x v="42"/>
  </r>
  <r>
    <x v="1264"/>
    <s v="  Javier"/>
    <n v="28.7"/>
    <n v="9.4700000000000006"/>
    <s v="No"/>
    <x v="0"/>
    <x v="0"/>
    <x v="1"/>
    <x v="1"/>
    <x v="1"/>
    <x v="0"/>
    <s v="22 Sep 1969"/>
    <x v="1257"/>
    <x v="1"/>
    <s v="tier - 1"/>
    <x v="1"/>
    <x v="34"/>
  </r>
  <r>
    <x v="1265"/>
    <s v="  Matt"/>
    <n v="26.63"/>
    <n v="5.7"/>
    <s v="No"/>
    <x v="0"/>
    <x v="0"/>
    <x v="0"/>
    <x v="1"/>
    <x v="1"/>
    <x v="1"/>
    <s v="28 Jun 1987"/>
    <x v="1258"/>
    <x v="1"/>
    <s v="tier - 1"/>
    <x v="1"/>
    <x v="17"/>
  </r>
  <r>
    <x v="1266"/>
    <s v="  Thomas S"/>
    <n v="22.515000000000001"/>
    <n v="11.18"/>
    <s v="No"/>
    <x v="0"/>
    <x v="0"/>
    <x v="1"/>
    <x v="1"/>
    <x v="2"/>
    <x v="0"/>
    <s v="21 Aug 1978"/>
    <x v="1259"/>
    <x v="1"/>
    <s v="tier - 3"/>
    <x v="7"/>
    <x v="27"/>
  </r>
  <r>
    <x v="1267"/>
    <s v="  Martha Patricia"/>
    <n v="36.575000000000003"/>
    <n v="10.98"/>
    <s v="No"/>
    <x v="0"/>
    <x v="0"/>
    <x v="0"/>
    <x v="1"/>
    <x v="0"/>
    <x v="0"/>
    <s v="19 Oct 1972"/>
    <x v="1260"/>
    <x v="1"/>
    <s v="tier - 1"/>
    <x v="1"/>
    <x v="30"/>
  </r>
  <r>
    <x v="1268"/>
    <s v="  Alicia"/>
    <n v="23.66"/>
    <n v="5.1100000000000003"/>
    <s v="Yes"/>
    <x v="0"/>
    <x v="1"/>
    <x v="3"/>
    <x v="1"/>
    <x v="2"/>
    <x v="2"/>
    <s v="25 Oct 1977"/>
    <x v="1261"/>
    <x v="1"/>
    <s v="tier - 1"/>
    <x v="1"/>
    <x v="26"/>
  </r>
  <r>
    <x v="1269"/>
    <s v="  Jennifer V"/>
    <n v="18.62"/>
    <n v="10.24"/>
    <s v="No"/>
    <x v="0"/>
    <x v="0"/>
    <x v="0"/>
    <x v="1"/>
    <x v="2"/>
    <x v="0"/>
    <s v="26 Sep 1971"/>
    <x v="1262"/>
    <x v="1"/>
    <s v="tier - 3"/>
    <x v="2"/>
    <x v="32"/>
  </r>
  <r>
    <x v="1270"/>
    <s v="  Michael W"/>
    <n v="19.190000000000001"/>
    <n v="7.71"/>
    <s v="Yes"/>
    <x v="0"/>
    <x v="0"/>
    <x v="3"/>
    <x v="1"/>
    <x v="2"/>
    <x v="0"/>
    <s v="29 Jun 1971"/>
    <x v="1263"/>
    <x v="1"/>
    <s v="tier - 2"/>
    <x v="0"/>
    <x v="32"/>
  </r>
  <r>
    <x v="1271"/>
    <s v="  Eddie C"/>
    <n v="27.5"/>
    <n v="6.03"/>
    <s v="No"/>
    <x v="0"/>
    <x v="0"/>
    <x v="0"/>
    <x v="1"/>
    <x v="1"/>
    <x v="1"/>
    <s v="17 Jul 1969"/>
    <x v="1264"/>
    <x v="1"/>
    <s v="tier - 1"/>
    <x v="8"/>
    <x v="34"/>
  </r>
  <r>
    <x v="1272"/>
    <s v="  Maxime M"/>
    <n v="27.36"/>
    <n v="5.96"/>
    <s v="No"/>
    <x v="0"/>
    <x v="1"/>
    <x v="3"/>
    <x v="1"/>
    <x v="1"/>
    <x v="1"/>
    <s v="11 Dec 1966"/>
    <x v="1265"/>
    <x v="1"/>
    <s v="tier - 3"/>
    <x v="2"/>
    <x v="37"/>
  </r>
  <r>
    <x v="1273"/>
    <s v="  Mark D"/>
    <n v="20.350000000000001"/>
    <n v="4.16"/>
    <s v="No"/>
    <x v="0"/>
    <x v="0"/>
    <x v="0"/>
    <x v="1"/>
    <x v="2"/>
    <x v="2"/>
    <s v="25 Dec 1969"/>
    <x v="1266"/>
    <x v="1"/>
    <s v="tier - 3"/>
    <x v="0"/>
    <x v="34"/>
  </r>
  <r>
    <x v="1274"/>
    <s v="  Adam"/>
    <n v="24.035"/>
    <n v="6.11"/>
    <s v="No"/>
    <x v="0"/>
    <x v="0"/>
    <x v="0"/>
    <x v="1"/>
    <x v="2"/>
    <x v="1"/>
    <s v="3 Nov 1966"/>
    <x v="1267"/>
    <x v="1"/>
    <s v="tier - 3"/>
    <x v="0"/>
    <x v="37"/>
  </r>
  <r>
    <x v="1275"/>
    <s v="  Justin M"/>
    <n v="23.56"/>
    <n v="5.97"/>
    <s v="No"/>
    <x v="0"/>
    <x v="0"/>
    <x v="0"/>
    <x v="1"/>
    <x v="2"/>
    <x v="1"/>
    <s v="29 Nov 1967"/>
    <x v="1268"/>
    <x v="1"/>
    <s v="tier - 1"/>
    <x v="1"/>
    <x v="39"/>
  </r>
  <r>
    <x v="1276"/>
    <s v="  Svetlana V"/>
    <n v="27.17"/>
    <n v="10.81"/>
    <s v="No"/>
    <x v="0"/>
    <x v="0"/>
    <x v="1"/>
    <x v="1"/>
    <x v="1"/>
    <x v="0"/>
    <s v="14 Dec 1972"/>
    <x v="1269"/>
    <x v="1"/>
    <s v="tier - 1"/>
    <x v="1"/>
    <x v="30"/>
  </r>
  <r>
    <x v="1277"/>
    <s v="  Jana L"/>
    <n v="34.32"/>
    <n v="5.7"/>
    <s v="Yes"/>
    <x v="0"/>
    <x v="1"/>
    <x v="3"/>
    <x v="1"/>
    <x v="0"/>
    <x v="1"/>
    <s v="20 Jul 1966"/>
    <x v="1270"/>
    <x v="1"/>
    <s v="tier - 2"/>
    <x v="2"/>
    <x v="37"/>
  </r>
  <r>
    <x v="1278"/>
    <s v="  Laura"/>
    <n v="23.87"/>
    <n v="4.7699999999999996"/>
    <s v="Yes"/>
    <x v="0"/>
    <x v="1"/>
    <x v="3"/>
    <x v="1"/>
    <x v="2"/>
    <x v="2"/>
    <s v="23 Jun 1967"/>
    <x v="1271"/>
    <x v="1"/>
    <s v="tier - 2"/>
    <x v="1"/>
    <x v="39"/>
  </r>
  <r>
    <x v="1279"/>
    <s v="  Torrey C III"/>
    <n v="30.15"/>
    <n v="4.25"/>
    <s v="No"/>
    <x v="0"/>
    <x v="0"/>
    <x v="3"/>
    <x v="1"/>
    <x v="0"/>
    <x v="2"/>
    <s v="2 Jul 1966"/>
    <x v="1272"/>
    <x v="1"/>
    <s v="tier - 3"/>
    <x v="2"/>
    <x v="37"/>
  </r>
  <r>
    <x v="1280"/>
    <s v="  Paul"/>
    <n v="26.36"/>
    <n v="5.52"/>
    <s v="No"/>
    <x v="0"/>
    <x v="0"/>
    <x v="0"/>
    <x v="1"/>
    <x v="1"/>
    <x v="2"/>
    <s v="27 Jun 1965"/>
    <x v="1273"/>
    <x v="1"/>
    <s v="tier - 3"/>
    <x v="1"/>
    <x v="38"/>
  </r>
  <r>
    <x v="1281"/>
    <s v="  Jennifer D"/>
    <n v="45.32"/>
    <n v="6.53"/>
    <s v="Yes"/>
    <x v="0"/>
    <x v="0"/>
    <x v="3"/>
    <x v="1"/>
    <x v="0"/>
    <x v="0"/>
    <s v="23 Jul 1992"/>
    <x v="1274"/>
    <x v="1"/>
    <s v="tier - 3"/>
    <x v="14"/>
    <x v="0"/>
  </r>
  <r>
    <x v="1282"/>
    <s v="  Erik"/>
    <n v="31.93"/>
    <n v="4.82"/>
    <s v="Yes"/>
    <x v="0"/>
    <x v="0"/>
    <x v="3"/>
    <x v="1"/>
    <x v="0"/>
    <x v="2"/>
    <s v="6 Jul 1990"/>
    <x v="1275"/>
    <x v="1"/>
    <s v="tier - 3"/>
    <x v="1"/>
    <x v="16"/>
  </r>
  <r>
    <x v="1283"/>
    <s v="  Lana J"/>
    <n v="36"/>
    <n v="11.94"/>
    <s v="Yes"/>
    <x v="0"/>
    <x v="0"/>
    <x v="3"/>
    <x v="1"/>
    <x v="0"/>
    <x v="0"/>
    <s v="8 Aug 1964"/>
    <x v="1276"/>
    <x v="1"/>
    <s v="tier - 3"/>
    <x v="0"/>
    <x v="42"/>
  </r>
  <r>
    <x v="1284"/>
    <s v="  Rebecca E"/>
    <n v="32"/>
    <n v="7.85"/>
    <s v="Yes"/>
    <x v="0"/>
    <x v="0"/>
    <x v="3"/>
    <x v="1"/>
    <x v="0"/>
    <x v="0"/>
    <s v="22 Nov 1976"/>
    <x v="1277"/>
    <x v="1"/>
    <s v="tier - 2"/>
    <x v="11"/>
    <x v="35"/>
  </r>
  <r>
    <x v="1285"/>
    <s v="  Katie M"/>
    <n v="29.37"/>
    <n v="8.01"/>
    <s v="Yes"/>
    <x v="0"/>
    <x v="0"/>
    <x v="3"/>
    <x v="1"/>
    <x v="1"/>
    <x v="0"/>
    <s v="7 Sep 1962"/>
    <x v="1278"/>
    <x v="1"/>
    <s v="tier - 3"/>
    <x v="0"/>
    <x v="40"/>
  </r>
  <r>
    <x v="1286"/>
    <s v="  Elizabeth A"/>
    <n v="23.6"/>
    <n v="7.4"/>
    <s v="Yes"/>
    <x v="0"/>
    <x v="0"/>
    <x v="3"/>
    <x v="1"/>
    <x v="2"/>
    <x v="0"/>
    <s v="2 Aug 1977"/>
    <x v="1279"/>
    <x v="1"/>
    <s v="tier - 2"/>
    <x v="11"/>
    <x v="26"/>
  </r>
  <r>
    <x v="1287"/>
    <s v="  Sarah"/>
    <n v="33.155000000000001"/>
    <n v="8.3800000000000008"/>
    <s v="Yes"/>
    <x v="0"/>
    <x v="0"/>
    <x v="0"/>
    <x v="1"/>
    <x v="0"/>
    <x v="0"/>
    <s v="30 Sep 1976"/>
    <x v="1280"/>
    <x v="1"/>
    <s v="tier - 1"/>
    <x v="7"/>
    <x v="35"/>
  </r>
  <r>
    <x v="1288"/>
    <s v="  Annie J"/>
    <n v="24.32"/>
    <n v="11.56"/>
    <s v="Yes"/>
    <x v="0"/>
    <x v="0"/>
    <x v="3"/>
    <x v="1"/>
    <x v="2"/>
    <x v="0"/>
    <s v="24 Oct 1972"/>
    <x v="1281"/>
    <x v="1"/>
    <s v="tier - 3"/>
    <x v="0"/>
    <x v="30"/>
  </r>
  <r>
    <x v="1289"/>
    <s v="  Annie"/>
    <n v="36.299999999999997"/>
    <n v="4.6100000000000003"/>
    <s v="No"/>
    <x v="0"/>
    <x v="0"/>
    <x v="0"/>
    <x v="1"/>
    <x v="0"/>
    <x v="2"/>
    <s v="30 Jul 1967"/>
    <x v="1282"/>
    <x v="1"/>
    <s v="tier - 2"/>
    <x v="2"/>
    <x v="39"/>
  </r>
  <r>
    <x v="1290"/>
    <s v="  Lindsey"/>
    <n v="34.4"/>
    <n v="4.95"/>
    <s v="No"/>
    <x v="0"/>
    <x v="1"/>
    <x v="3"/>
    <x v="1"/>
    <x v="0"/>
    <x v="2"/>
    <s v="5 Oct 1967"/>
    <x v="1283"/>
    <x v="1"/>
    <s v="tier - 3"/>
    <x v="2"/>
    <x v="39"/>
  </r>
  <r>
    <x v="1291"/>
    <s v="  Laura"/>
    <n v="30.9"/>
    <n v="5.04"/>
    <s v="No"/>
    <x v="0"/>
    <x v="0"/>
    <x v="0"/>
    <x v="1"/>
    <x v="0"/>
    <x v="2"/>
    <s v="25 Jun 1992"/>
    <x v="1284"/>
    <x v="1"/>
    <s v="tier - 1"/>
    <x v="1"/>
    <x v="0"/>
  </r>
  <r>
    <x v="1292"/>
    <s v="  Amy T"/>
    <n v="28.6"/>
    <n v="5.42"/>
    <s v="No"/>
    <x v="0"/>
    <x v="0"/>
    <x v="0"/>
    <x v="1"/>
    <x v="1"/>
    <x v="2"/>
    <s v="9 Dec 1974"/>
    <x v="1285"/>
    <x v="1"/>
    <s v="tier - 1"/>
    <x v="5"/>
    <x v="28"/>
  </r>
  <r>
    <x v="1293"/>
    <s v="  Katarina D"/>
    <n v="27.83"/>
    <n v="5.39"/>
    <s v="No"/>
    <x v="0"/>
    <x v="0"/>
    <x v="0"/>
    <x v="1"/>
    <x v="1"/>
    <x v="2"/>
    <s v="29 Aug 1986"/>
    <x v="1286"/>
    <x v="1"/>
    <s v="tier - 1"/>
    <x v="14"/>
    <x v="18"/>
  </r>
  <r>
    <x v="1294"/>
    <s v="  B"/>
    <n v="39.64"/>
    <n v="6"/>
    <s v="No"/>
    <x v="0"/>
    <x v="1"/>
    <x v="3"/>
    <x v="1"/>
    <x v="0"/>
    <x v="1"/>
    <s v="25 Nov 1989"/>
    <x v="1287"/>
    <x v="1"/>
    <s v="tier - 2"/>
    <x v="16"/>
    <x v="13"/>
  </r>
  <r>
    <x v="1295"/>
    <s v="  Alison"/>
    <n v="38.479999999999997"/>
    <n v="6.02"/>
    <s v="No"/>
    <x v="0"/>
    <x v="0"/>
    <x v="3"/>
    <x v="1"/>
    <x v="0"/>
    <x v="1"/>
    <s v="11 Nov 1967"/>
    <x v="1288"/>
    <x v="1"/>
    <s v="tier - 2"/>
    <x v="2"/>
    <x v="39"/>
  </r>
  <r>
    <x v="1296"/>
    <s v="  Neil K"/>
    <n v="36.200000000000003"/>
    <n v="4.62"/>
    <s v="No"/>
    <x v="0"/>
    <x v="0"/>
    <x v="1"/>
    <x v="1"/>
    <x v="0"/>
    <x v="2"/>
    <s v="24 Dec 1999"/>
    <x v="1289"/>
    <x v="1"/>
    <s v="tier - 1"/>
    <x v="2"/>
    <x v="7"/>
  </r>
  <r>
    <x v="1297"/>
    <s v="  Anne Hunter"/>
    <n v="27.13"/>
    <n v="5.59"/>
    <s v="No"/>
    <x v="0"/>
    <x v="0"/>
    <x v="3"/>
    <x v="1"/>
    <x v="1"/>
    <x v="2"/>
    <s v="23 Oct 1967"/>
    <x v="1290"/>
    <x v="1"/>
    <s v="tier - 1"/>
    <x v="4"/>
    <x v="39"/>
  </r>
  <r>
    <x v="1298"/>
    <s v="  Sandra"/>
    <n v="20.75"/>
    <n v="5.18"/>
    <s v="Yes"/>
    <x v="0"/>
    <x v="0"/>
    <x v="1"/>
    <x v="1"/>
    <x v="2"/>
    <x v="2"/>
    <s v="28 Oct 1970"/>
    <x v="1291"/>
    <x v="1"/>
    <s v="tier - 2"/>
    <x v="9"/>
    <x v="33"/>
  </r>
  <r>
    <x v="1299"/>
    <s v="  Robert"/>
    <n v="26.6"/>
    <n v="6.29"/>
    <s v="No"/>
    <x v="0"/>
    <x v="0"/>
    <x v="1"/>
    <x v="1"/>
    <x v="1"/>
    <x v="1"/>
    <s v="18 Dec 1970"/>
    <x v="1292"/>
    <x v="1"/>
    <s v="tier - 2"/>
    <x v="2"/>
    <x v="33"/>
  </r>
  <r>
    <x v="1300"/>
    <s v="  Rodney"/>
    <n v="25.3"/>
    <n v="4.49"/>
    <s v="No"/>
    <x v="0"/>
    <x v="0"/>
    <x v="1"/>
    <x v="1"/>
    <x v="1"/>
    <x v="2"/>
    <s v="2 Oct 1967"/>
    <x v="1293"/>
    <x v="1"/>
    <s v="tier - 2"/>
    <x v="0"/>
    <x v="39"/>
  </r>
  <r>
    <x v="1301"/>
    <s v="  Carl R"/>
    <n v="18.84"/>
    <n v="11.82"/>
    <s v="Yes"/>
    <x v="0"/>
    <x v="1"/>
    <x v="3"/>
    <x v="1"/>
    <x v="2"/>
    <x v="0"/>
    <s v="28 Jul 1968"/>
    <x v="1294"/>
    <x v="1"/>
    <s v="tier - 3"/>
    <x v="1"/>
    <x v="36"/>
  </r>
  <r>
    <x v="1302"/>
    <s v="  Maximilian"/>
    <n v="19.57"/>
    <n v="7.41"/>
    <s v="Yes"/>
    <x v="0"/>
    <x v="0"/>
    <x v="3"/>
    <x v="1"/>
    <x v="2"/>
    <x v="0"/>
    <s v="20 Dec 1971"/>
    <x v="1295"/>
    <x v="1"/>
    <s v="tier - 3"/>
    <x v="1"/>
    <x v="32"/>
  </r>
  <r>
    <x v="1303"/>
    <s v="  Erik"/>
    <n v="30.495000000000001"/>
    <n v="5.97"/>
    <s v="No"/>
    <x v="0"/>
    <x v="0"/>
    <x v="0"/>
    <x v="1"/>
    <x v="0"/>
    <x v="1"/>
    <s v="6 Sep 1994"/>
    <x v="1296"/>
    <x v="1"/>
    <s v="tier - 3"/>
    <x v="1"/>
    <x v="11"/>
  </r>
  <r>
    <x v="1304"/>
    <s v="  Christopher"/>
    <n v="30.114999999999998"/>
    <n v="5.74"/>
    <s v="No"/>
    <x v="0"/>
    <x v="1"/>
    <x v="3"/>
    <x v="1"/>
    <x v="0"/>
    <x v="1"/>
    <s v="13 Nov 1968"/>
    <x v="1297"/>
    <x v="1"/>
    <s v="tier - 1"/>
    <x v="8"/>
    <x v="36"/>
  </r>
  <r>
    <x v="1305"/>
    <s v="  Eirik"/>
    <n v="24.78"/>
    <n v="9.85"/>
    <s v="No"/>
    <x v="0"/>
    <x v="0"/>
    <x v="0"/>
    <x v="1"/>
    <x v="2"/>
    <x v="0"/>
    <s v="12 Nov 1968"/>
    <x v="1298"/>
    <x v="1"/>
    <s v="tier - 3"/>
    <x v="0"/>
    <x v="36"/>
  </r>
  <r>
    <x v="1306"/>
    <s v="  Rik"/>
    <n v="24.77"/>
    <n v="7.59"/>
    <s v="No"/>
    <x v="0"/>
    <x v="0"/>
    <x v="0"/>
    <x v="1"/>
    <x v="2"/>
    <x v="0"/>
    <s v="10 Nov 1969"/>
    <x v="1299"/>
    <x v="1"/>
    <s v="tier - 3"/>
    <x v="1"/>
    <x v="34"/>
  </r>
  <r>
    <x v="1307"/>
    <s v="  Matthew R"/>
    <n v="16.579999999999998"/>
    <n v="6.98"/>
    <s v="Yes"/>
    <x v="0"/>
    <x v="1"/>
    <x v="3"/>
    <x v="1"/>
    <x v="3"/>
    <x v="0"/>
    <s v="4 Dec 1965"/>
    <x v="1300"/>
    <x v="1"/>
    <s v="tier - 3"/>
    <x v="2"/>
    <x v="38"/>
  </r>
  <r>
    <x v="1308"/>
    <s v="  Daniel G"/>
    <n v="38.17"/>
    <n v="4.7300000000000004"/>
    <s v="Yes"/>
    <x v="0"/>
    <x v="0"/>
    <x v="0"/>
    <x v="1"/>
    <x v="0"/>
    <x v="2"/>
    <s v="14 Aug 1969"/>
    <x v="1301"/>
    <x v="1"/>
    <s v="tier - 3"/>
    <x v="1"/>
    <x v="34"/>
  </r>
  <r>
    <x v="1309"/>
    <s v="  Yannick"/>
    <n v="39.424999999999997"/>
    <n v="4.76"/>
    <s v="Yes"/>
    <x v="0"/>
    <x v="0"/>
    <x v="0"/>
    <x v="1"/>
    <x v="0"/>
    <x v="2"/>
    <s v="19 Jun 1965"/>
    <x v="1302"/>
    <x v="1"/>
    <s v="tier - 2"/>
    <x v="2"/>
    <x v="38"/>
  </r>
  <r>
    <x v="1310"/>
    <s v="  Sean R"/>
    <n v="33.44"/>
    <n v="6.24"/>
    <s v="Yes"/>
    <x v="0"/>
    <x v="0"/>
    <x v="0"/>
    <x v="1"/>
    <x v="0"/>
    <x v="1"/>
    <s v="9 Jul 1966"/>
    <x v="1303"/>
    <x v="1"/>
    <s v="tier - 2"/>
    <x v="1"/>
    <x v="37"/>
  </r>
  <r>
    <x v="1311"/>
    <s v="  Peter"/>
    <n v="33.344999999999999"/>
    <n v="5.44"/>
    <s v="Yes"/>
    <x v="0"/>
    <x v="0"/>
    <x v="0"/>
    <x v="1"/>
    <x v="0"/>
    <x v="2"/>
    <s v="21 Oct 1973"/>
    <x v="1304"/>
    <x v="1"/>
    <s v="tier - 1"/>
    <x v="0"/>
    <x v="29"/>
  </r>
  <r>
    <x v="1312"/>
    <s v="  Sara A"/>
    <n v="38.79"/>
    <n v="5.08"/>
    <s v="No"/>
    <x v="0"/>
    <x v="1"/>
    <x v="3"/>
    <x v="1"/>
    <x v="0"/>
    <x v="2"/>
    <s v="18 Dec 1965"/>
    <x v="1305"/>
    <x v="1"/>
    <s v="tier - 3"/>
    <x v="0"/>
    <x v="38"/>
  </r>
  <r>
    <x v="1313"/>
    <s v="  Erin C"/>
    <n v="30.684999999999999"/>
    <n v="4.87"/>
    <s v="No"/>
    <x v="0"/>
    <x v="1"/>
    <x v="3"/>
    <x v="1"/>
    <x v="0"/>
    <x v="2"/>
    <s v="17 Sep 2000"/>
    <x v="1306"/>
    <x v="1"/>
    <s v="tier - 3"/>
    <x v="1"/>
    <x v="10"/>
  </r>
  <r>
    <x v="1314"/>
    <s v="  Thibaud"/>
    <n v="22.135000000000002"/>
    <n v="8.17"/>
    <s v="No"/>
    <x v="0"/>
    <x v="0"/>
    <x v="0"/>
    <x v="1"/>
    <x v="2"/>
    <x v="0"/>
    <s v="24 Oct 1968"/>
    <x v="1307"/>
    <x v="1"/>
    <s v="tier - 1"/>
    <x v="0"/>
    <x v="36"/>
  </r>
  <r>
    <x v="1315"/>
    <s v="  Lisa"/>
    <n v="33.33"/>
    <n v="7.61"/>
    <s v="No"/>
    <x v="0"/>
    <x v="0"/>
    <x v="0"/>
    <x v="1"/>
    <x v="0"/>
    <x v="0"/>
    <s v="15 Dec 1974"/>
    <x v="1308"/>
    <x v="1"/>
    <s v="tier - 1"/>
    <x v="1"/>
    <x v="28"/>
  </r>
  <r>
    <x v="1316"/>
    <s v="  Gretchen K"/>
    <n v="31.13"/>
    <n v="10.1"/>
    <s v="No"/>
    <x v="0"/>
    <x v="0"/>
    <x v="0"/>
    <x v="1"/>
    <x v="0"/>
    <x v="0"/>
    <s v="26 Jun 1991"/>
    <x v="1309"/>
    <x v="1"/>
    <s v="tier - 2"/>
    <x v="1"/>
    <x v="14"/>
  </r>
  <r>
    <x v="1317"/>
    <s v="  Martina"/>
    <n v="28.9"/>
    <n v="11.24"/>
    <s v="No"/>
    <x v="0"/>
    <x v="0"/>
    <x v="0"/>
    <x v="1"/>
    <x v="1"/>
    <x v="0"/>
    <s v="21 Jul 1996"/>
    <x v="1310"/>
    <x v="1"/>
    <s v="tier - 3"/>
    <x v="1"/>
    <x v="8"/>
  </r>
  <r>
    <x v="1318"/>
    <s v="  Dustin J"/>
    <n v="43.31"/>
    <n v="6.1"/>
    <s v="Yes"/>
    <x v="1"/>
    <x v="0"/>
    <x v="3"/>
    <x v="1"/>
    <x v="0"/>
    <x v="1"/>
    <s v="10 Dec 1974"/>
    <x v="1311"/>
    <x v="1"/>
    <s v="tier - 3"/>
    <x v="1"/>
    <x v="28"/>
  </r>
  <r>
    <x v="1319"/>
    <s v="  Kelsey"/>
    <n v="22.8"/>
    <n v="6.98"/>
    <s v="No"/>
    <x v="0"/>
    <x v="0"/>
    <x v="0"/>
    <x v="1"/>
    <x v="2"/>
    <x v="0"/>
    <s v="25 Oct 1989"/>
    <x v="1312"/>
    <x v="1"/>
    <s v="tier - 1"/>
    <x v="1"/>
    <x v="13"/>
  </r>
  <r>
    <x v="1320"/>
    <s v="  Daniel V"/>
    <n v="19.09"/>
    <n v="4"/>
    <s v="Yes"/>
    <x v="0"/>
    <x v="0"/>
    <x v="3"/>
    <x v="1"/>
    <x v="2"/>
    <x v="2"/>
    <s v="30 Aug 1974"/>
    <x v="1313"/>
    <x v="1"/>
    <s v="tier - 2"/>
    <x v="7"/>
    <x v="28"/>
  </r>
  <r>
    <x v="1321"/>
    <s v="  Saeger"/>
    <n v="23.37"/>
    <n v="4.2300000000000004"/>
    <s v="No"/>
    <x v="0"/>
    <x v="0"/>
    <x v="0"/>
    <x v="1"/>
    <x v="2"/>
    <x v="2"/>
    <s v="17 Dec 2001"/>
    <x v="1314"/>
    <x v="1"/>
    <s v="tier - 1"/>
    <x v="14"/>
    <x v="3"/>
  </r>
  <r>
    <x v="1322"/>
    <s v="  Buzunesh"/>
    <n v="33.44"/>
    <n v="4.72"/>
    <s v="Yes"/>
    <x v="0"/>
    <x v="0"/>
    <x v="0"/>
    <x v="1"/>
    <x v="0"/>
    <x v="2"/>
    <s v="18 Sep 2000"/>
    <x v="1315"/>
    <x v="1"/>
    <s v="tier - 1"/>
    <x v="2"/>
    <x v="10"/>
  </r>
  <r>
    <x v="1323"/>
    <s v="  Mirte"/>
    <n v="28.05"/>
    <n v="5.63"/>
    <s v="Yes"/>
    <x v="0"/>
    <x v="0"/>
    <x v="0"/>
    <x v="1"/>
    <x v="1"/>
    <x v="2"/>
    <s v="9 Nov 1971"/>
    <x v="1316"/>
    <x v="1"/>
    <s v="tier - 2"/>
    <x v="1"/>
    <x v="32"/>
  </r>
  <r>
    <x v="1324"/>
    <s v="  Megan"/>
    <n v="27.72"/>
    <n v="5.83"/>
    <s v="Yes"/>
    <x v="0"/>
    <x v="0"/>
    <x v="0"/>
    <x v="1"/>
    <x v="1"/>
    <x v="1"/>
    <s v="7 Nov 1966"/>
    <x v="1317"/>
    <x v="1"/>
    <s v="tier - 3"/>
    <x v="2"/>
    <x v="37"/>
  </r>
  <r>
    <x v="1325"/>
    <s v="  Kerry A"/>
    <n v="29.81"/>
    <n v="9.23"/>
    <s v="No"/>
    <x v="0"/>
    <x v="0"/>
    <x v="0"/>
    <x v="1"/>
    <x v="1"/>
    <x v="0"/>
    <s v="20 Nov 1966"/>
    <x v="1318"/>
    <x v="1"/>
    <s v="tier - 3"/>
    <x v="2"/>
    <x v="37"/>
  </r>
  <r>
    <x v="1326"/>
    <s v="  Kristin"/>
    <n v="23.98"/>
    <n v="9.89"/>
    <s v="No"/>
    <x v="0"/>
    <x v="0"/>
    <x v="0"/>
    <x v="1"/>
    <x v="2"/>
    <x v="0"/>
    <s v="4 Sep 1967"/>
    <x v="1319"/>
    <x v="1"/>
    <s v="tier - 2"/>
    <x v="1"/>
    <x v="39"/>
  </r>
  <r>
    <x v="1327"/>
    <s v="  Christopher R"/>
    <n v="17.34"/>
    <n v="12"/>
    <s v="No"/>
    <x v="0"/>
    <x v="0"/>
    <x v="0"/>
    <x v="1"/>
    <x v="3"/>
    <x v="0"/>
    <s v="7 Oct 1972"/>
    <x v="1320"/>
    <x v="1"/>
    <s v="tier - 2"/>
    <x v="1"/>
    <x v="30"/>
  </r>
  <r>
    <x v="1328"/>
    <s v="  Elizabeth A"/>
    <n v="40.39"/>
    <n v="4.24"/>
    <s v="Yes"/>
    <x v="0"/>
    <x v="1"/>
    <x v="3"/>
    <x v="1"/>
    <x v="0"/>
    <x v="2"/>
    <s v="9 Sep 1966"/>
    <x v="1321"/>
    <x v="1"/>
    <s v="tier - 1"/>
    <x v="0"/>
    <x v="37"/>
  </r>
  <r>
    <x v="1329"/>
    <s v="  Andrew"/>
    <n v="25.96"/>
    <n v="4.68"/>
    <s v="Yes"/>
    <x v="0"/>
    <x v="1"/>
    <x v="3"/>
    <x v="1"/>
    <x v="1"/>
    <x v="2"/>
    <s v="5 Jul 1966"/>
    <x v="1322"/>
    <x v="1"/>
    <s v="tier - 1"/>
    <x v="0"/>
    <x v="37"/>
  </r>
  <r>
    <x v="1330"/>
    <s v="  Dawn M"/>
    <n v="17.68"/>
    <n v="8.57"/>
    <s v="Yes"/>
    <x v="0"/>
    <x v="1"/>
    <x v="3"/>
    <x v="1"/>
    <x v="3"/>
    <x v="0"/>
    <s v="20 Aug 1980"/>
    <x v="1323"/>
    <x v="1"/>
    <s v="tier - 1"/>
    <x v="11"/>
    <x v="24"/>
  </r>
  <r>
    <x v="1331"/>
    <s v="  Jonathan P"/>
    <n v="30.875"/>
    <n v="4.0999999999999996"/>
    <s v="No"/>
    <x v="0"/>
    <x v="0"/>
    <x v="0"/>
    <x v="1"/>
    <x v="0"/>
    <x v="2"/>
    <s v="30 Nov 1969"/>
    <x v="1324"/>
    <x v="1"/>
    <s v="tier - 2"/>
    <x v="2"/>
    <x v="34"/>
  </r>
  <r>
    <x v="1332"/>
    <s v="  Gina"/>
    <n v="30.81"/>
    <n v="4.49"/>
    <s v="No"/>
    <x v="0"/>
    <x v="0"/>
    <x v="0"/>
    <x v="1"/>
    <x v="0"/>
    <x v="2"/>
    <s v="25 Jun 1969"/>
    <x v="1325"/>
    <x v="1"/>
    <s v="tier - 2"/>
    <x v="2"/>
    <x v="34"/>
  </r>
  <r>
    <x v="1333"/>
    <s v="  Dino"/>
    <n v="36.85"/>
    <n v="8.8000000000000007"/>
    <s v="No"/>
    <x v="0"/>
    <x v="0"/>
    <x v="1"/>
    <x v="1"/>
    <x v="0"/>
    <x v="0"/>
    <s v="6 Aug 1966"/>
    <x v="1326"/>
    <x v="1"/>
    <s v="tier - 1"/>
    <x v="5"/>
    <x v="37"/>
  </r>
  <r>
    <x v="1334"/>
    <s v="  Jan"/>
    <n v="35.86"/>
    <n v="7.93"/>
    <s v="No"/>
    <x v="0"/>
    <x v="0"/>
    <x v="1"/>
    <x v="1"/>
    <x v="0"/>
    <x v="0"/>
    <s v="3 Sep 1972"/>
    <x v="1327"/>
    <x v="1"/>
    <s v="tier - 2"/>
    <x v="11"/>
    <x v="30"/>
  </r>
  <r>
    <x v="1335"/>
    <s v="  Jonathan E"/>
    <n v="30.3"/>
    <n v="9.4499999999999993"/>
    <s v="No"/>
    <x v="0"/>
    <x v="0"/>
    <x v="1"/>
    <x v="1"/>
    <x v="0"/>
    <x v="0"/>
    <s v="14 Jun 1970"/>
    <x v="1328"/>
    <x v="1"/>
    <s v="tier - 2"/>
    <x v="1"/>
    <x v="33"/>
  </r>
  <r>
    <x v="1336"/>
    <s v="  Mark A"/>
    <n v="32.015000000000001"/>
    <n v="7.67"/>
    <s v="No"/>
    <x v="0"/>
    <x v="0"/>
    <x v="0"/>
    <x v="1"/>
    <x v="0"/>
    <x v="0"/>
    <s v="28 Jun 1976"/>
    <x v="1329"/>
    <x v="1"/>
    <s v="tier - 2"/>
    <x v="7"/>
    <x v="35"/>
  </r>
  <r>
    <x v="1337"/>
    <s v="  Mary"/>
    <n v="25.06"/>
    <n v="10.53"/>
    <s v="No"/>
    <x v="0"/>
    <x v="0"/>
    <x v="1"/>
    <x v="1"/>
    <x v="1"/>
    <x v="0"/>
    <s v="30 Dec 1969"/>
    <x v="1330"/>
    <x v="1"/>
    <s v="tier - 1"/>
    <x v="5"/>
    <x v="34"/>
  </r>
  <r>
    <x v="1338"/>
    <s v="  Samuel"/>
    <n v="18.829999999999998"/>
    <n v="10.08"/>
    <s v="Yes"/>
    <x v="0"/>
    <x v="0"/>
    <x v="0"/>
    <x v="1"/>
    <x v="2"/>
    <x v="0"/>
    <s v="17 Dec 1989"/>
    <x v="1331"/>
    <x v="1"/>
    <s v="tier - 2"/>
    <x v="14"/>
    <x v="13"/>
  </r>
  <r>
    <x v="1339"/>
    <s v="  Stan J"/>
    <n v="47.52"/>
    <n v="11.39"/>
    <s v="Yes"/>
    <x v="0"/>
    <x v="0"/>
    <x v="3"/>
    <x v="1"/>
    <x v="0"/>
    <x v="0"/>
    <s v="20 Aug 1969"/>
    <x v="1332"/>
    <x v="1"/>
    <s v="tier - 1"/>
    <x v="2"/>
    <x v="34"/>
  </r>
  <r>
    <x v="1340"/>
    <s v="  Jessica L"/>
    <n v="37.82"/>
    <n v="6.36"/>
    <s v="No"/>
    <x v="0"/>
    <x v="0"/>
    <x v="0"/>
    <x v="1"/>
    <x v="0"/>
    <x v="1"/>
    <s v="2 Oct 1981"/>
    <x v="1333"/>
    <x v="1"/>
    <s v="tier - 1"/>
    <x v="14"/>
    <x v="19"/>
  </r>
  <r>
    <x v="1341"/>
    <s v="  Krysta"/>
    <n v="44.16"/>
    <n v="5.31"/>
    <s v="Yes"/>
    <x v="0"/>
    <x v="0"/>
    <x v="0"/>
    <x v="1"/>
    <x v="0"/>
    <x v="2"/>
    <s v="11 Oct 1969"/>
    <x v="1334"/>
    <x v="1"/>
    <s v="tier - 2"/>
    <x v="2"/>
    <x v="34"/>
  </r>
  <r>
    <x v="1342"/>
    <s v="  Natascia"/>
    <n v="37.049999999999997"/>
    <n v="4.74"/>
    <s v="No"/>
    <x v="0"/>
    <x v="1"/>
    <x v="3"/>
    <x v="1"/>
    <x v="0"/>
    <x v="2"/>
    <s v="26 Dec 1971"/>
    <x v="1335"/>
    <x v="1"/>
    <s v="tier - 1"/>
    <x v="7"/>
    <x v="32"/>
  </r>
  <r>
    <x v="1343"/>
    <s v="  Jenny"/>
    <n v="18.66"/>
    <n v="11.35"/>
    <s v="No"/>
    <x v="0"/>
    <x v="0"/>
    <x v="0"/>
    <x v="1"/>
    <x v="2"/>
    <x v="0"/>
    <s v="4 Oct 2004"/>
    <x v="1336"/>
    <x v="1"/>
    <s v="tier - 2"/>
    <x v="4"/>
    <x v="9"/>
  </r>
  <r>
    <x v="1344"/>
    <s v="  Brian"/>
    <n v="36.200000000000003"/>
    <n v="6.81"/>
    <s v="Yes"/>
    <x v="0"/>
    <x v="0"/>
    <x v="3"/>
    <x v="1"/>
    <x v="0"/>
    <x v="0"/>
    <s v="14 Jun 1967"/>
    <x v="1337"/>
    <x v="1"/>
    <s v="tier - 3"/>
    <x v="8"/>
    <x v="39"/>
  </r>
  <r>
    <x v="1345"/>
    <s v="  Monica"/>
    <n v="18.87"/>
    <n v="8.06"/>
    <s v="No"/>
    <x v="0"/>
    <x v="0"/>
    <x v="0"/>
    <x v="1"/>
    <x v="2"/>
    <x v="0"/>
    <s v="22 Jun 1970"/>
    <x v="1338"/>
    <x v="1"/>
    <s v="tier - 1"/>
    <x v="1"/>
    <x v="33"/>
  </r>
  <r>
    <x v="1346"/>
    <s v="  Tyler"/>
    <n v="32.299999999999997"/>
    <n v="6.74"/>
    <s v="Yes"/>
    <x v="0"/>
    <x v="0"/>
    <x v="3"/>
    <x v="1"/>
    <x v="0"/>
    <x v="0"/>
    <s v="14 Nov 1988"/>
    <x v="1339"/>
    <x v="1"/>
    <s v="tier - 1"/>
    <x v="16"/>
    <x v="15"/>
  </r>
  <r>
    <x v="1347"/>
    <s v="  Kelly C"/>
    <n v="22.64"/>
    <n v="6.54"/>
    <s v="Yes"/>
    <x v="0"/>
    <x v="0"/>
    <x v="1"/>
    <x v="1"/>
    <x v="2"/>
    <x v="0"/>
    <s v="25 Sep 1972"/>
    <x v="1340"/>
    <x v="1"/>
    <s v="tier - 2"/>
    <x v="2"/>
    <x v="30"/>
  </r>
  <r>
    <x v="1348"/>
    <s v="  Emily"/>
    <n v="28.69"/>
    <n v="5.4"/>
    <s v="No"/>
    <x v="0"/>
    <x v="0"/>
    <x v="0"/>
    <x v="1"/>
    <x v="1"/>
    <x v="2"/>
    <s v="6 Oct 1968"/>
    <x v="1341"/>
    <x v="1"/>
    <s v="tier - 1"/>
    <x v="1"/>
    <x v="36"/>
  </r>
  <r>
    <x v="1349"/>
    <s v="  James V"/>
    <n v="28.16"/>
    <n v="5.58"/>
    <s v="Yes"/>
    <x v="0"/>
    <x v="0"/>
    <x v="0"/>
    <x v="1"/>
    <x v="1"/>
    <x v="2"/>
    <s v="22 Nov 1963"/>
    <x v="1342"/>
    <x v="1"/>
    <s v="tier - 3"/>
    <x v="1"/>
    <x v="41"/>
  </r>
  <r>
    <x v="1350"/>
    <s v="  Angie"/>
    <n v="45.54"/>
    <n v="5.84"/>
    <s v="No"/>
    <x v="0"/>
    <x v="1"/>
    <x v="3"/>
    <x v="1"/>
    <x v="0"/>
    <x v="1"/>
    <s v="10 Dec 1995"/>
    <x v="1343"/>
    <x v="1"/>
    <s v="tier - 2"/>
    <x v="14"/>
    <x v="4"/>
  </r>
  <r>
    <x v="1351"/>
    <s v="  Michael J"/>
    <n v="28.7"/>
    <n v="4.2"/>
    <s v="No"/>
    <x v="0"/>
    <x v="0"/>
    <x v="0"/>
    <x v="1"/>
    <x v="1"/>
    <x v="2"/>
    <s v="11 Jul 1963"/>
    <x v="1344"/>
    <x v="1"/>
    <s v="tier - 1"/>
    <x v="1"/>
    <x v="41"/>
  </r>
  <r>
    <x v="1352"/>
    <s v="  Sabina"/>
    <n v="27.74"/>
    <n v="6.06"/>
    <s v="Yes"/>
    <x v="0"/>
    <x v="0"/>
    <x v="0"/>
    <x v="1"/>
    <x v="1"/>
    <x v="1"/>
    <s v="20 Sep 2002"/>
    <x v="1345"/>
    <x v="1"/>
    <s v="tier - 3"/>
    <x v="1"/>
    <x v="5"/>
  </r>
  <r>
    <x v="1353"/>
    <s v="  Amy C"/>
    <n v="36.954999999999998"/>
    <n v="7.57"/>
    <s v="No"/>
    <x v="0"/>
    <x v="0"/>
    <x v="0"/>
    <x v="1"/>
    <x v="0"/>
    <x v="0"/>
    <s v="19 Aug 1989"/>
    <x v="1346"/>
    <x v="1"/>
    <s v="tier - 3"/>
    <x v="0"/>
    <x v="13"/>
  </r>
  <r>
    <x v="1354"/>
    <s v="  Victoria U"/>
    <n v="30.69"/>
    <n v="6.15"/>
    <s v="No"/>
    <x v="0"/>
    <x v="0"/>
    <x v="0"/>
    <x v="1"/>
    <x v="0"/>
    <x v="1"/>
    <s v="2 Nov 1968"/>
    <x v="1347"/>
    <x v="1"/>
    <s v="tier - 2"/>
    <x v="7"/>
    <x v="36"/>
  </r>
  <r>
    <x v="1355"/>
    <s v="  Amelia B"/>
    <n v="24.984999999999999"/>
    <n v="4.5599999999999996"/>
    <s v="No"/>
    <x v="0"/>
    <x v="0"/>
    <x v="0"/>
    <x v="1"/>
    <x v="1"/>
    <x v="2"/>
    <s v="12 Jul 1964"/>
    <x v="1348"/>
    <x v="1"/>
    <s v="tier - 3"/>
    <x v="2"/>
    <x v="42"/>
  </r>
  <r>
    <x v="1356"/>
    <s v="  Jackie J"/>
    <n v="39.42"/>
    <n v="4.72"/>
    <s v="Yes"/>
    <x v="0"/>
    <x v="0"/>
    <x v="3"/>
    <x v="1"/>
    <x v="0"/>
    <x v="2"/>
    <s v="29 Nov 1965"/>
    <x v="1349"/>
    <x v="1"/>
    <s v="tier - 1"/>
    <x v="1"/>
    <x v="38"/>
  </r>
  <r>
    <x v="1357"/>
    <s v="  Justin"/>
    <n v="16.8"/>
    <n v="7.98"/>
    <s v="No"/>
    <x v="0"/>
    <x v="0"/>
    <x v="0"/>
    <x v="1"/>
    <x v="3"/>
    <x v="0"/>
    <s v="26 Sep 1965"/>
    <x v="1350"/>
    <x v="1"/>
    <s v="tier - 3"/>
    <x v="1"/>
    <x v="38"/>
  </r>
  <r>
    <x v="1358"/>
    <s v="  Kerry"/>
    <n v="23.274999999999999"/>
    <n v="6.26"/>
    <s v="Yes"/>
    <x v="0"/>
    <x v="1"/>
    <x v="3"/>
    <x v="1"/>
    <x v="2"/>
    <x v="1"/>
    <s v="4 Jul 1964"/>
    <x v="1351"/>
    <x v="1"/>
    <s v="tier - 1"/>
    <x v="2"/>
    <x v="42"/>
  </r>
  <r>
    <x v="1359"/>
    <s v="  Cindy G"/>
    <n v="22.8"/>
    <n v="4.29"/>
    <s v="Yes"/>
    <x v="0"/>
    <x v="1"/>
    <x v="3"/>
    <x v="1"/>
    <x v="2"/>
    <x v="2"/>
    <s v="3 Jul 1964"/>
    <x v="1352"/>
    <x v="1"/>
    <s v="tier - 1"/>
    <x v="0"/>
    <x v="42"/>
  </r>
  <r>
    <x v="1360"/>
    <s v="  Gennaro"/>
    <n v="24.3"/>
    <n v="5.43"/>
    <s v="No"/>
    <x v="0"/>
    <x v="0"/>
    <x v="1"/>
    <x v="1"/>
    <x v="2"/>
    <x v="2"/>
    <s v="13 Dec 1964"/>
    <x v="1353"/>
    <x v="1"/>
    <s v="tier - 2"/>
    <x v="2"/>
    <x v="42"/>
  </r>
  <r>
    <x v="1361"/>
    <s v="  Terry"/>
    <n v="25.13"/>
    <n v="8"/>
    <s v="Yes"/>
    <x v="0"/>
    <x v="0"/>
    <x v="3"/>
    <x v="1"/>
    <x v="1"/>
    <x v="0"/>
    <s v="7 Jun 1979"/>
    <x v="1354"/>
    <x v="1"/>
    <s v="tier - 1"/>
    <x v="14"/>
    <x v="25"/>
  </r>
  <r>
    <x v="1362"/>
    <s v="  Patrick J"/>
    <n v="22.72"/>
    <n v="9.9600000000000009"/>
    <s v="Yes"/>
    <x v="0"/>
    <x v="0"/>
    <x v="1"/>
    <x v="1"/>
    <x v="2"/>
    <x v="0"/>
    <s v="6 Dec 1972"/>
    <x v="1355"/>
    <x v="1"/>
    <s v="tier - 2"/>
    <x v="7"/>
    <x v="30"/>
  </r>
  <r>
    <x v="1363"/>
    <s v="  Keara"/>
    <n v="32.6"/>
    <n v="6.8"/>
    <s v="Yes"/>
    <x v="0"/>
    <x v="0"/>
    <x v="0"/>
    <x v="1"/>
    <x v="0"/>
    <x v="0"/>
    <s v="13 Jun 1964"/>
    <x v="1356"/>
    <x v="1"/>
    <s v="tier - 2"/>
    <x v="0"/>
    <x v="42"/>
  </r>
  <r>
    <x v="1364"/>
    <s v="  Nicole"/>
    <n v="17.28"/>
    <n v="6.22"/>
    <s v="Yes"/>
    <x v="0"/>
    <x v="0"/>
    <x v="1"/>
    <x v="1"/>
    <x v="3"/>
    <x v="1"/>
    <s v="28 Jul 1997"/>
    <x v="1357"/>
    <x v="1"/>
    <s v="tier - 2"/>
    <x v="14"/>
    <x v="6"/>
  </r>
  <r>
    <x v="1365"/>
    <s v="  Katena"/>
    <n v="27.92"/>
    <n v="5.79"/>
    <s v="No"/>
    <x v="0"/>
    <x v="0"/>
    <x v="3"/>
    <x v="1"/>
    <x v="1"/>
    <x v="1"/>
    <s v="19 Dec 1967"/>
    <x v="1358"/>
    <x v="1"/>
    <s v="tier - 1"/>
    <x v="6"/>
    <x v="39"/>
  </r>
  <r>
    <x v="1366"/>
    <s v="  Bean K"/>
    <n v="38.284999999999997"/>
    <n v="5.41"/>
    <s v="No"/>
    <x v="0"/>
    <x v="0"/>
    <x v="0"/>
    <x v="1"/>
    <x v="0"/>
    <x v="2"/>
    <s v="2 Oct 1970"/>
    <x v="1359"/>
    <x v="1"/>
    <s v="tier - 3"/>
    <x v="8"/>
    <x v="33"/>
  </r>
  <r>
    <x v="1367"/>
    <s v="  Brian"/>
    <n v="16.48"/>
    <n v="11.05"/>
    <s v="No"/>
    <x v="0"/>
    <x v="0"/>
    <x v="0"/>
    <x v="1"/>
    <x v="3"/>
    <x v="0"/>
    <s v="7 Oct 1970"/>
    <x v="1360"/>
    <x v="1"/>
    <s v="tier - 2"/>
    <x v="2"/>
    <x v="33"/>
  </r>
  <r>
    <x v="1368"/>
    <s v="  Jan-Patrick"/>
    <n v="38.57"/>
    <n v="6.27"/>
    <s v="No"/>
    <x v="0"/>
    <x v="0"/>
    <x v="0"/>
    <x v="1"/>
    <x v="0"/>
    <x v="1"/>
    <s v="23 Oct 1983"/>
    <x v="1361"/>
    <x v="1"/>
    <s v="tier - 1"/>
    <x v="11"/>
    <x v="22"/>
  </r>
  <r>
    <x v="1369"/>
    <s v="  Jesse J"/>
    <n v="43.85"/>
    <n v="4.7699999999999996"/>
    <s v="Yes"/>
    <x v="0"/>
    <x v="0"/>
    <x v="0"/>
    <x v="1"/>
    <x v="0"/>
    <x v="2"/>
    <s v="9 Jun 1985"/>
    <x v="1362"/>
    <x v="1"/>
    <s v="tier - 1"/>
    <x v="1"/>
    <x v="20"/>
  </r>
  <r>
    <x v="1370"/>
    <s v="  Lindsey M"/>
    <n v="30.11"/>
    <n v="4.08"/>
    <s v="No"/>
    <x v="0"/>
    <x v="0"/>
    <x v="0"/>
    <x v="1"/>
    <x v="0"/>
    <x v="2"/>
    <s v="17 Jul 1980"/>
    <x v="1363"/>
    <x v="1"/>
    <s v="tier - 3"/>
    <x v="11"/>
    <x v="24"/>
  </r>
  <r>
    <x v="1371"/>
    <s v="  Marguerite K"/>
    <n v="31.59"/>
    <n v="6.01"/>
    <s v="No"/>
    <x v="0"/>
    <x v="0"/>
    <x v="0"/>
    <x v="1"/>
    <x v="0"/>
    <x v="1"/>
    <s v="12 Sep 1971"/>
    <x v="1364"/>
    <x v="1"/>
    <s v="tier - 3"/>
    <x v="1"/>
    <x v="32"/>
  </r>
  <r>
    <x v="1372"/>
    <s v="  Travis"/>
    <n v="40.15"/>
    <n v="11.84"/>
    <s v="No"/>
    <x v="0"/>
    <x v="0"/>
    <x v="0"/>
    <x v="1"/>
    <x v="0"/>
    <x v="0"/>
    <s v="14 Jun 1966"/>
    <x v="1365"/>
    <x v="1"/>
    <s v="tier - 1"/>
    <x v="1"/>
    <x v="37"/>
  </r>
  <r>
    <x v="1373"/>
    <s v="  Ricky"/>
    <n v="40.700000000000003"/>
    <n v="6.27"/>
    <s v="Yes"/>
    <x v="0"/>
    <x v="1"/>
    <x v="3"/>
    <x v="1"/>
    <x v="0"/>
    <x v="1"/>
    <s v="23 Jun 1965"/>
    <x v="1366"/>
    <x v="1"/>
    <s v="tier - 2"/>
    <x v="2"/>
    <x v="38"/>
  </r>
  <r>
    <x v="1374"/>
    <s v="  Colleen L"/>
    <n v="40.76"/>
    <n v="5.28"/>
    <s v="No"/>
    <x v="0"/>
    <x v="0"/>
    <x v="0"/>
    <x v="1"/>
    <x v="0"/>
    <x v="2"/>
    <s v="7 Sep 1966"/>
    <x v="1367"/>
    <x v="1"/>
    <s v="tier - 2"/>
    <x v="7"/>
    <x v="37"/>
  </r>
  <r>
    <x v="1375"/>
    <s v="  Charlie A"/>
    <n v="29.7"/>
    <n v="7.03"/>
    <s v="No"/>
    <x v="0"/>
    <x v="0"/>
    <x v="0"/>
    <x v="1"/>
    <x v="1"/>
    <x v="0"/>
    <s v="10 Sep 2004"/>
    <x v="1368"/>
    <x v="1"/>
    <s v="tier - 2"/>
    <x v="0"/>
    <x v="9"/>
  </r>
  <r>
    <x v="1376"/>
    <s v="  Rick"/>
    <n v="40.58"/>
    <n v="5.32"/>
    <s v="Yes"/>
    <x v="0"/>
    <x v="1"/>
    <x v="3"/>
    <x v="1"/>
    <x v="0"/>
    <x v="2"/>
    <s v="13 Oct 1970"/>
    <x v="1369"/>
    <x v="1"/>
    <s v="tier - 1"/>
    <x v="10"/>
    <x v="33"/>
  </r>
  <r>
    <x v="1377"/>
    <s v="  Lauren C"/>
    <n v="33.06"/>
    <n v="9.59"/>
    <s v="Yes"/>
    <x v="0"/>
    <x v="0"/>
    <x v="0"/>
    <x v="1"/>
    <x v="0"/>
    <x v="0"/>
    <s v="7 Jun 1983"/>
    <x v="1370"/>
    <x v="1"/>
    <s v="tier - 3"/>
    <x v="14"/>
    <x v="22"/>
  </r>
  <r>
    <x v="1378"/>
    <s v="  Daniel"/>
    <n v="26.62"/>
    <n v="6.15"/>
    <s v="Yes"/>
    <x v="0"/>
    <x v="0"/>
    <x v="0"/>
    <x v="1"/>
    <x v="1"/>
    <x v="1"/>
    <s v="11 Aug 1969"/>
    <x v="1371"/>
    <x v="1"/>
    <s v="tier - 1"/>
    <x v="1"/>
    <x v="34"/>
  </r>
  <r>
    <x v="1379"/>
    <s v="  Jaime"/>
    <n v="37.1"/>
    <n v="11.08"/>
    <s v="No"/>
    <x v="0"/>
    <x v="0"/>
    <x v="0"/>
    <x v="1"/>
    <x v="0"/>
    <x v="0"/>
    <s v="6 Oct 1989"/>
    <x v="1372"/>
    <x v="1"/>
    <s v="tier - 3"/>
    <x v="14"/>
    <x v="13"/>
  </r>
  <r>
    <x v="1380"/>
    <s v="  Erik R"/>
    <n v="18.28"/>
    <n v="7.95"/>
    <s v="No"/>
    <x v="0"/>
    <x v="0"/>
    <x v="0"/>
    <x v="1"/>
    <x v="3"/>
    <x v="0"/>
    <s v="24 Jun 1968"/>
    <x v="1373"/>
    <x v="1"/>
    <s v="tier - 1"/>
    <x v="8"/>
    <x v="36"/>
  </r>
  <r>
    <x v="1381"/>
    <s v="  Katie"/>
    <n v="35.814999999999998"/>
    <n v="6.23"/>
    <s v="No"/>
    <x v="0"/>
    <x v="0"/>
    <x v="0"/>
    <x v="1"/>
    <x v="0"/>
    <x v="1"/>
    <s v="19 Dec 1971"/>
    <x v="1374"/>
    <x v="1"/>
    <s v="tier - 1"/>
    <x v="1"/>
    <x v="32"/>
  </r>
  <r>
    <x v="1382"/>
    <s v="  Thomas A"/>
    <n v="30.69"/>
    <n v="6.5"/>
    <s v="No"/>
    <x v="0"/>
    <x v="0"/>
    <x v="0"/>
    <x v="1"/>
    <x v="0"/>
    <x v="0"/>
    <s v="12 Jun 1988"/>
    <x v="1375"/>
    <x v="1"/>
    <s v="tier - 1"/>
    <x v="14"/>
    <x v="15"/>
  </r>
  <r>
    <x v="1383"/>
    <s v="  Jean-Marc"/>
    <n v="26.125"/>
    <n v="5.22"/>
    <s v="No"/>
    <x v="0"/>
    <x v="0"/>
    <x v="0"/>
    <x v="1"/>
    <x v="1"/>
    <x v="2"/>
    <s v="23 Jul 1970"/>
    <x v="1376"/>
    <x v="1"/>
    <s v="tier - 1"/>
    <x v="1"/>
    <x v="33"/>
  </r>
  <r>
    <x v="1384"/>
    <s v="  Kerry L"/>
    <n v="34.58"/>
    <n v="6.3"/>
    <s v="No"/>
    <x v="0"/>
    <x v="1"/>
    <x v="3"/>
    <x v="1"/>
    <x v="0"/>
    <x v="1"/>
    <s v="3 Oct 1965"/>
    <x v="1377"/>
    <x v="1"/>
    <s v="tier - 1"/>
    <x v="12"/>
    <x v="38"/>
  </r>
  <r>
    <x v="1385"/>
    <s v="  Ulrich"/>
    <n v="27.4"/>
    <n v="8.84"/>
    <s v="No"/>
    <x v="0"/>
    <x v="0"/>
    <x v="0"/>
    <x v="1"/>
    <x v="1"/>
    <x v="0"/>
    <s v="14 Nov 1968"/>
    <x v="1378"/>
    <x v="1"/>
    <s v="tier - 1"/>
    <x v="2"/>
    <x v="36"/>
  </r>
  <r>
    <x v="1386"/>
    <s v="  Justin P"/>
    <n v="27.53"/>
    <n v="4.1100000000000003"/>
    <s v="No"/>
    <x v="0"/>
    <x v="0"/>
    <x v="3"/>
    <x v="1"/>
    <x v="1"/>
    <x v="2"/>
    <s v="1 Dec 1971"/>
    <x v="1379"/>
    <x v="1"/>
    <s v="tier - 1"/>
    <x v="1"/>
    <x v="32"/>
  </r>
  <r>
    <x v="1387"/>
    <s v="  Hannah E"/>
    <n v="33"/>
    <n v="4.57"/>
    <s v="No"/>
    <x v="0"/>
    <x v="0"/>
    <x v="0"/>
    <x v="1"/>
    <x v="0"/>
    <x v="2"/>
    <s v="23 Jul 1973"/>
    <x v="1380"/>
    <x v="1"/>
    <s v="tier - 2"/>
    <x v="2"/>
    <x v="29"/>
  </r>
  <r>
    <x v="1388"/>
    <s v="  David"/>
    <n v="25.78"/>
    <n v="11.06"/>
    <s v="Yes"/>
    <x v="0"/>
    <x v="0"/>
    <x v="0"/>
    <x v="1"/>
    <x v="1"/>
    <x v="0"/>
    <s v="27 Oct 1965"/>
    <x v="1381"/>
    <x v="1"/>
    <s v="tier - 1"/>
    <x v="0"/>
    <x v="38"/>
  </r>
  <r>
    <x v="1389"/>
    <s v="  Jim"/>
    <n v="22.66"/>
    <n v="10.68"/>
    <s v="No"/>
    <x v="0"/>
    <x v="0"/>
    <x v="0"/>
    <x v="1"/>
    <x v="2"/>
    <x v="0"/>
    <s v="25 Dec 1965"/>
    <x v="1382"/>
    <x v="1"/>
    <s v="tier - 3"/>
    <x v="5"/>
    <x v="38"/>
  </r>
  <r>
    <x v="1390"/>
    <s v="  Joseph P"/>
    <n v="38.81"/>
    <n v="6.14"/>
    <s v="Yes"/>
    <x v="0"/>
    <x v="0"/>
    <x v="3"/>
    <x v="1"/>
    <x v="0"/>
    <x v="1"/>
    <s v="6 Nov 1965"/>
    <x v="1383"/>
    <x v="1"/>
    <s v="tier - 3"/>
    <x v="2"/>
    <x v="38"/>
  </r>
  <r>
    <x v="1391"/>
    <s v="  Michael"/>
    <n v="38.51"/>
    <n v="5.45"/>
    <s v="Yes"/>
    <x v="0"/>
    <x v="0"/>
    <x v="0"/>
    <x v="1"/>
    <x v="0"/>
    <x v="2"/>
    <s v="20 Jun 1964"/>
    <x v="1384"/>
    <x v="1"/>
    <s v="tier - 1"/>
    <x v="13"/>
    <x v="42"/>
  </r>
  <r>
    <x v="1392"/>
    <s v="  Gina M"/>
    <n v="22.98"/>
    <n v="6.14"/>
    <s v="Yes"/>
    <x v="0"/>
    <x v="0"/>
    <x v="0"/>
    <x v="1"/>
    <x v="2"/>
    <x v="1"/>
    <s v="17 Jul 1986"/>
    <x v="1385"/>
    <x v="1"/>
    <s v="tier - 3"/>
    <x v="16"/>
    <x v="18"/>
  </r>
  <r>
    <x v="1393"/>
    <s v="  Shantel C"/>
    <n v="15.65"/>
    <n v="7.85"/>
    <s v="No"/>
    <x v="0"/>
    <x v="0"/>
    <x v="0"/>
    <x v="1"/>
    <x v="3"/>
    <x v="0"/>
    <s v="4 Oct 1966"/>
    <x v="1386"/>
    <x v="1"/>
    <s v="tier - 2"/>
    <x v="8"/>
    <x v="37"/>
  </r>
  <r>
    <x v="1394"/>
    <s v="  Brian"/>
    <n v="39.97"/>
    <n v="4.09"/>
    <s v="No"/>
    <x v="0"/>
    <x v="0"/>
    <x v="3"/>
    <x v="1"/>
    <x v="0"/>
    <x v="2"/>
    <s v="20 Jul 1994"/>
    <x v="1387"/>
    <x v="1"/>
    <s v="tier - 2"/>
    <x v="9"/>
    <x v="11"/>
  </r>
  <r>
    <x v="1395"/>
    <s v="  Brian"/>
    <n v="37.22"/>
    <n v="4.62"/>
    <s v="No"/>
    <x v="0"/>
    <x v="1"/>
    <x v="3"/>
    <x v="1"/>
    <x v="0"/>
    <x v="2"/>
    <s v="6 Jul 1966"/>
    <x v="1388"/>
    <x v="1"/>
    <s v="tier - 1"/>
    <x v="8"/>
    <x v="37"/>
  </r>
  <r>
    <x v="1396"/>
    <s v="  Jessica R"/>
    <n v="41.325000000000003"/>
    <n v="5.77"/>
    <s v="No"/>
    <x v="0"/>
    <x v="0"/>
    <x v="0"/>
    <x v="1"/>
    <x v="0"/>
    <x v="1"/>
    <s v="23 Aug 1966"/>
    <x v="1389"/>
    <x v="1"/>
    <s v="tier - 3"/>
    <x v="8"/>
    <x v="37"/>
  </r>
  <r>
    <x v="1397"/>
    <s v="  Robyn"/>
    <n v="40.31"/>
    <n v="5.84"/>
    <s v="No"/>
    <x v="0"/>
    <x v="0"/>
    <x v="0"/>
    <x v="1"/>
    <x v="0"/>
    <x v="1"/>
    <s v="9 Nov 1966"/>
    <x v="1390"/>
    <x v="1"/>
    <s v="tier - 1"/>
    <x v="2"/>
    <x v="37"/>
  </r>
  <r>
    <x v="1398"/>
    <s v="  Ashley"/>
    <n v="29.48"/>
    <n v="4.91"/>
    <s v="No"/>
    <x v="0"/>
    <x v="0"/>
    <x v="0"/>
    <x v="1"/>
    <x v="1"/>
    <x v="2"/>
    <s v="1 Dec 1970"/>
    <x v="1391"/>
    <x v="1"/>
    <s v="tier - 1"/>
    <x v="11"/>
    <x v="33"/>
  </r>
  <r>
    <x v="1399"/>
    <s v="  Dana"/>
    <n v="33.155000000000001"/>
    <n v="5.07"/>
    <s v="No"/>
    <x v="0"/>
    <x v="0"/>
    <x v="0"/>
    <x v="1"/>
    <x v="0"/>
    <x v="2"/>
    <s v="21 Oct 1982"/>
    <x v="1392"/>
    <x v="1"/>
    <s v="tier - 2"/>
    <x v="11"/>
    <x v="23"/>
  </r>
  <r>
    <x v="1400"/>
    <s v="  Jessica F"/>
    <n v="42.85"/>
    <n v="5.81"/>
    <s v="Yes"/>
    <x v="0"/>
    <x v="0"/>
    <x v="0"/>
    <x v="1"/>
    <x v="0"/>
    <x v="1"/>
    <s v="12 Oct 1969"/>
    <x v="1393"/>
    <x v="1"/>
    <s v="tier - 1"/>
    <x v="8"/>
    <x v="34"/>
  </r>
  <r>
    <x v="1401"/>
    <s v="  Lindsey"/>
    <n v="32.340000000000003"/>
    <n v="11.2"/>
    <s v="No"/>
    <x v="0"/>
    <x v="0"/>
    <x v="0"/>
    <x v="1"/>
    <x v="0"/>
    <x v="0"/>
    <s v="26 Nov 1984"/>
    <x v="1394"/>
    <x v="1"/>
    <s v="tier - 3"/>
    <x v="14"/>
    <x v="21"/>
  </r>
  <r>
    <x v="1402"/>
    <s v="  Kelly A"/>
    <n v="27.5"/>
    <n v="10.75"/>
    <s v="No"/>
    <x v="0"/>
    <x v="0"/>
    <x v="0"/>
    <x v="1"/>
    <x v="1"/>
    <x v="0"/>
    <s v="9 Nov 1964"/>
    <x v="1395"/>
    <x v="1"/>
    <s v="tier - 1"/>
    <x v="1"/>
    <x v="42"/>
  </r>
  <r>
    <x v="1403"/>
    <s v="  Brooke E"/>
    <n v="25.8"/>
    <n v="7.8"/>
    <s v="No"/>
    <x v="0"/>
    <x v="0"/>
    <x v="0"/>
    <x v="1"/>
    <x v="1"/>
    <x v="0"/>
    <s v="5 Sep 1988"/>
    <x v="1396"/>
    <x v="1"/>
    <s v="tier - 1"/>
    <x v="2"/>
    <x v="15"/>
  </r>
  <r>
    <x v="1404"/>
    <s v="  Katelyn E"/>
    <n v="25"/>
    <n v="7.04"/>
    <s v="No"/>
    <x v="0"/>
    <x v="0"/>
    <x v="0"/>
    <x v="1"/>
    <x v="1"/>
    <x v="0"/>
    <s v="12 Nov 1969"/>
    <x v="1397"/>
    <x v="1"/>
    <s v="tier - 1"/>
    <x v="2"/>
    <x v="34"/>
  </r>
  <r>
    <x v="1405"/>
    <s v="  Adam"/>
    <n v="41.2"/>
    <n v="4.18"/>
    <s v="Yes"/>
    <x v="0"/>
    <x v="0"/>
    <x v="0"/>
    <x v="1"/>
    <x v="0"/>
    <x v="2"/>
    <s v="9 Jun 1963"/>
    <x v="1398"/>
    <x v="1"/>
    <s v="tier - 3"/>
    <x v="0"/>
    <x v="41"/>
  </r>
  <r>
    <x v="1406"/>
    <s v="  Dana"/>
    <n v="17.78"/>
    <n v="8.19"/>
    <s v="No"/>
    <x v="0"/>
    <x v="0"/>
    <x v="0"/>
    <x v="1"/>
    <x v="3"/>
    <x v="0"/>
    <s v="2 Dec 1964"/>
    <x v="1399"/>
    <x v="1"/>
    <s v="tier - 1"/>
    <x v="1"/>
    <x v="42"/>
  </r>
  <r>
    <x v="1407"/>
    <s v="  Eric W"/>
    <n v="40.119999999999997"/>
    <n v="6.22"/>
    <s v="Yes"/>
    <x v="0"/>
    <x v="1"/>
    <x v="3"/>
    <x v="1"/>
    <x v="0"/>
    <x v="1"/>
    <s v="6 Nov 1979"/>
    <x v="1400"/>
    <x v="1"/>
    <s v="tier - 1"/>
    <x v="14"/>
    <x v="25"/>
  </r>
  <r>
    <x v="1408"/>
    <s v="  Matthew D"/>
    <n v="19.350000000000001"/>
    <n v="8.2200000000000006"/>
    <s v="Yes"/>
    <x v="0"/>
    <x v="0"/>
    <x v="0"/>
    <x v="1"/>
    <x v="2"/>
    <x v="0"/>
    <s v="25 Jul 1966"/>
    <x v="1401"/>
    <x v="1"/>
    <s v="tier - 3"/>
    <x v="5"/>
    <x v="37"/>
  </r>
  <r>
    <x v="1409"/>
    <s v="  Eoghan"/>
    <n v="36.69"/>
    <n v="6.15"/>
    <s v="No"/>
    <x v="0"/>
    <x v="0"/>
    <x v="0"/>
    <x v="1"/>
    <x v="0"/>
    <x v="1"/>
    <s v="20 Nov 1982"/>
    <x v="1402"/>
    <x v="1"/>
    <s v="tier - 3"/>
    <x v="14"/>
    <x v="23"/>
  </r>
  <r>
    <x v="1410"/>
    <s v="  Pamela W"/>
    <n v="28.51"/>
    <n v="5.65"/>
    <s v="Yes"/>
    <x v="0"/>
    <x v="0"/>
    <x v="3"/>
    <x v="1"/>
    <x v="1"/>
    <x v="2"/>
    <s v="3 Oct 1965"/>
    <x v="1403"/>
    <x v="1"/>
    <s v="tier - 1"/>
    <x v="1"/>
    <x v="38"/>
  </r>
  <r>
    <x v="1411"/>
    <s v="  Lindsey M"/>
    <n v="30.21"/>
    <n v="5.5"/>
    <s v="No"/>
    <x v="0"/>
    <x v="0"/>
    <x v="3"/>
    <x v="1"/>
    <x v="0"/>
    <x v="2"/>
    <s v="27 Jun 1964"/>
    <x v="1404"/>
    <x v="1"/>
    <s v="tier - 3"/>
    <x v="0"/>
    <x v="42"/>
  </r>
  <r>
    <x v="1412"/>
    <s v="  Kassie"/>
    <n v="24.33"/>
    <n v="8"/>
    <s v="No"/>
    <x v="0"/>
    <x v="0"/>
    <x v="0"/>
    <x v="1"/>
    <x v="2"/>
    <x v="0"/>
    <s v="11 Sep 1964"/>
    <x v="1405"/>
    <x v="1"/>
    <s v="tier - 3"/>
    <x v="2"/>
    <x v="42"/>
  </r>
  <r>
    <x v="1413"/>
    <s v="  Matthew"/>
    <n v="19.855"/>
    <n v="5.71"/>
    <s v="Yes"/>
    <x v="0"/>
    <x v="0"/>
    <x v="0"/>
    <x v="1"/>
    <x v="2"/>
    <x v="1"/>
    <s v="25 Sep 1965"/>
    <x v="1406"/>
    <x v="1"/>
    <s v="tier - 2"/>
    <x v="1"/>
    <x v="38"/>
  </r>
  <r>
    <x v="1414"/>
    <s v="  Ruben Dario"/>
    <n v="25.364999999999998"/>
    <n v="11.71"/>
    <s v="No"/>
    <x v="0"/>
    <x v="0"/>
    <x v="0"/>
    <x v="1"/>
    <x v="1"/>
    <x v="0"/>
    <s v="11 Jul 1964"/>
    <x v="1407"/>
    <x v="1"/>
    <s v="tier - 2"/>
    <x v="2"/>
    <x v="42"/>
  </r>
  <r>
    <x v="1415"/>
    <s v="  Kevin"/>
    <n v="29.6"/>
    <n v="6.17"/>
    <s v="Yes"/>
    <x v="0"/>
    <x v="1"/>
    <x v="3"/>
    <x v="1"/>
    <x v="1"/>
    <x v="1"/>
    <s v="10 Nov 1965"/>
    <x v="1408"/>
    <x v="1"/>
    <s v="tier - 3"/>
    <x v="1"/>
    <x v="38"/>
  </r>
  <r>
    <x v="1416"/>
    <s v="  Lindsay M"/>
    <n v="39.43"/>
    <n v="6.1"/>
    <s v="Yes"/>
    <x v="0"/>
    <x v="1"/>
    <x v="3"/>
    <x v="1"/>
    <x v="0"/>
    <x v="1"/>
    <s v="27 Jun 1964"/>
    <x v="1409"/>
    <x v="1"/>
    <s v="tier - 2"/>
    <x v="2"/>
    <x v="42"/>
  </r>
  <r>
    <x v="1417"/>
    <s v="  Amanda"/>
    <n v="27.34"/>
    <n v="5.19"/>
    <s v="Yes"/>
    <x v="0"/>
    <x v="0"/>
    <x v="3"/>
    <x v="1"/>
    <x v="1"/>
    <x v="2"/>
    <s v="29 Sep 1964"/>
    <x v="1410"/>
    <x v="1"/>
    <s v="tier - 2"/>
    <x v="0"/>
    <x v="42"/>
  </r>
  <r>
    <x v="1418"/>
    <s v="  James"/>
    <n v="39.01"/>
    <n v="5.37"/>
    <s v="Yes"/>
    <x v="0"/>
    <x v="0"/>
    <x v="0"/>
    <x v="1"/>
    <x v="0"/>
    <x v="2"/>
    <s v="7 Jul 1974"/>
    <x v="1411"/>
    <x v="1"/>
    <s v="tier - 3"/>
    <x v="2"/>
    <x v="28"/>
  </r>
  <r>
    <x v="1419"/>
    <s v="  Samuel H"/>
    <n v="18.989999999999998"/>
    <n v="10.82"/>
    <s v="Yes"/>
    <x v="0"/>
    <x v="0"/>
    <x v="0"/>
    <x v="1"/>
    <x v="2"/>
    <x v="0"/>
    <s v="24 Aug 1967"/>
    <x v="1412"/>
    <x v="1"/>
    <s v="tier - 3"/>
    <x v="8"/>
    <x v="39"/>
  </r>
  <r>
    <x v="1420"/>
    <s v="  Jenni"/>
    <n v="42.3"/>
    <n v="6.06"/>
    <s v="Yes"/>
    <x v="0"/>
    <x v="0"/>
    <x v="0"/>
    <x v="1"/>
    <x v="0"/>
    <x v="1"/>
    <s v="14 Jul 1967"/>
    <x v="1413"/>
    <x v="1"/>
    <s v="tier - 2"/>
    <x v="2"/>
    <x v="39"/>
  </r>
  <r>
    <x v="1421"/>
    <s v="  Estuardo F"/>
    <n v="39.805"/>
    <n v="5.91"/>
    <s v="No"/>
    <x v="0"/>
    <x v="0"/>
    <x v="0"/>
    <x v="1"/>
    <x v="0"/>
    <x v="1"/>
    <s v="29 Oct 1967"/>
    <x v="1414"/>
    <x v="1"/>
    <s v="tier - 1"/>
    <x v="0"/>
    <x v="39"/>
  </r>
  <r>
    <x v="1422"/>
    <s v="  Brett"/>
    <n v="33.700000000000003"/>
    <n v="5.87"/>
    <s v="No"/>
    <x v="0"/>
    <x v="0"/>
    <x v="0"/>
    <x v="1"/>
    <x v="0"/>
    <x v="1"/>
    <s v="2 Jun 2004"/>
    <x v="1415"/>
    <x v="1"/>
    <s v="tier - 3"/>
    <x v="0"/>
    <x v="9"/>
  </r>
  <r>
    <x v="1423"/>
    <s v="  Sharon E"/>
    <n v="36.195"/>
    <n v="6.22"/>
    <s v="No"/>
    <x v="0"/>
    <x v="0"/>
    <x v="0"/>
    <x v="1"/>
    <x v="0"/>
    <x v="1"/>
    <s v="19 Nov 1964"/>
    <x v="1416"/>
    <x v="1"/>
    <s v="tier - 1"/>
    <x v="11"/>
    <x v="42"/>
  </r>
  <r>
    <x v="1424"/>
    <s v="  Jacob W√¶ver"/>
    <n v="32.6"/>
    <n v="5.73"/>
    <s v="No"/>
    <x v="0"/>
    <x v="1"/>
    <x v="3"/>
    <x v="1"/>
    <x v="0"/>
    <x v="1"/>
    <s v="20 Dec 1964"/>
    <x v="1417"/>
    <x v="1"/>
    <s v="tier - 1"/>
    <x v="4"/>
    <x v="42"/>
  </r>
  <r>
    <x v="1425"/>
    <s v="  Scott"/>
    <n v="30.2"/>
    <n v="5.7"/>
    <s v="No"/>
    <x v="0"/>
    <x v="0"/>
    <x v="0"/>
    <x v="1"/>
    <x v="0"/>
    <x v="1"/>
    <s v="2 Aug 1964"/>
    <x v="1418"/>
    <x v="1"/>
    <s v="tier - 3"/>
    <x v="4"/>
    <x v="42"/>
  </r>
  <r>
    <x v="1426"/>
    <s v="  Brooke S"/>
    <n v="27.645"/>
    <n v="9.91"/>
    <s v="No"/>
    <x v="0"/>
    <x v="0"/>
    <x v="0"/>
    <x v="1"/>
    <x v="1"/>
    <x v="0"/>
    <s v="19 Oct 1991"/>
    <x v="1419"/>
    <x v="1"/>
    <s v="tier - 1"/>
    <x v="9"/>
    <x v="14"/>
  </r>
  <r>
    <x v="1427"/>
    <s v="  Kaye A"/>
    <n v="26.41"/>
    <n v="11.4"/>
    <s v="No"/>
    <x v="0"/>
    <x v="0"/>
    <x v="0"/>
    <x v="1"/>
    <x v="1"/>
    <x v="0"/>
    <s v="25 Dec 1964"/>
    <x v="1420"/>
    <x v="1"/>
    <s v="tier - 2"/>
    <x v="5"/>
    <x v="42"/>
  </r>
  <r>
    <x v="1428"/>
    <s v="  Carolyn"/>
    <n v="34.1"/>
    <n v="6.29"/>
    <s v="Yes"/>
    <x v="0"/>
    <x v="1"/>
    <x v="3"/>
    <x v="1"/>
    <x v="0"/>
    <x v="1"/>
    <s v="1 Nov 1965"/>
    <x v="1421"/>
    <x v="1"/>
    <s v="tier - 2"/>
    <x v="1"/>
    <x v="38"/>
  </r>
  <r>
    <x v="1429"/>
    <s v="  Daniel C"/>
    <n v="17.3"/>
    <n v="9.2799999999999994"/>
    <s v="No"/>
    <x v="0"/>
    <x v="0"/>
    <x v="0"/>
    <x v="1"/>
    <x v="3"/>
    <x v="0"/>
    <s v="29 Sep 1964"/>
    <x v="1422"/>
    <x v="1"/>
    <s v="tier - 2"/>
    <x v="0"/>
    <x v="42"/>
  </r>
  <r>
    <x v="1430"/>
    <s v="  Laurie A"/>
    <n v="35.020000000000003"/>
    <n v="4.78"/>
    <s v="No"/>
    <x v="0"/>
    <x v="1"/>
    <x v="3"/>
    <x v="1"/>
    <x v="0"/>
    <x v="2"/>
    <s v="22 Dec 1967"/>
    <x v="1423"/>
    <x v="1"/>
    <s v="tier - 3"/>
    <x v="0"/>
    <x v="39"/>
  </r>
  <r>
    <x v="1431"/>
    <s v="  Nicole"/>
    <n v="37.1"/>
    <n v="8.8699999999999992"/>
    <s v="Yes"/>
    <x v="0"/>
    <x v="0"/>
    <x v="0"/>
    <x v="1"/>
    <x v="0"/>
    <x v="0"/>
    <s v="4 Jul 1983"/>
    <x v="1424"/>
    <x v="1"/>
    <s v="tier - 2"/>
    <x v="14"/>
    <x v="22"/>
  </r>
  <r>
    <x v="1432"/>
    <s v="  Shelby"/>
    <n v="16.79"/>
    <n v="11.4"/>
    <s v="No"/>
    <x v="0"/>
    <x v="0"/>
    <x v="0"/>
    <x v="1"/>
    <x v="3"/>
    <x v="0"/>
    <s v="12 Dec 1993"/>
    <x v="1425"/>
    <x v="1"/>
    <s v="tier - 2"/>
    <x v="1"/>
    <x v="1"/>
  </r>
  <r>
    <x v="1433"/>
    <s v="  Allison"/>
    <n v="31.635000000000002"/>
    <n v="9.1300000000000008"/>
    <s v="Yes"/>
    <x v="0"/>
    <x v="0"/>
    <x v="0"/>
    <x v="1"/>
    <x v="0"/>
    <x v="0"/>
    <s v="17 Oct 1982"/>
    <x v="1426"/>
    <x v="1"/>
    <s v="tier - 3"/>
    <x v="11"/>
    <x v="23"/>
  </r>
  <r>
    <x v="1434"/>
    <s v="  Leticia"/>
    <n v="24.19"/>
    <n v="6.22"/>
    <s v="Yes"/>
    <x v="0"/>
    <x v="1"/>
    <x v="3"/>
    <x v="1"/>
    <x v="2"/>
    <x v="1"/>
    <s v="9 Jun 1965"/>
    <x v="1427"/>
    <x v="1"/>
    <s v="tier - 2"/>
    <x v="8"/>
    <x v="38"/>
  </r>
  <r>
    <x v="1435"/>
    <s v="  John S"/>
    <n v="35.29"/>
    <n v="5.9"/>
    <s v="No"/>
    <x v="0"/>
    <x v="1"/>
    <x v="3"/>
    <x v="1"/>
    <x v="0"/>
    <x v="1"/>
    <s v="29 Oct 1965"/>
    <x v="1428"/>
    <x v="1"/>
    <s v="tier - 1"/>
    <x v="2"/>
    <x v="38"/>
  </r>
  <r>
    <x v="1436"/>
    <s v="  April"/>
    <n v="35.299999999999997"/>
    <n v="4.45"/>
    <s v="No"/>
    <x v="0"/>
    <x v="0"/>
    <x v="0"/>
    <x v="1"/>
    <x v="0"/>
    <x v="2"/>
    <s v="16 Oct 1979"/>
    <x v="1429"/>
    <x v="1"/>
    <s v="tier - 3"/>
    <x v="11"/>
    <x v="25"/>
  </r>
  <r>
    <x v="1437"/>
    <s v="  Ashley N"/>
    <n v="35.64"/>
    <n v="6.17"/>
    <s v="No"/>
    <x v="0"/>
    <x v="1"/>
    <x v="3"/>
    <x v="1"/>
    <x v="0"/>
    <x v="1"/>
    <s v="24 Nov 1966"/>
    <x v="1430"/>
    <x v="1"/>
    <s v="tier - 1"/>
    <x v="1"/>
    <x v="37"/>
  </r>
  <r>
    <x v="1438"/>
    <s v="  Madeleine"/>
    <n v="33.1"/>
    <n v="4.93"/>
    <s v="No"/>
    <x v="0"/>
    <x v="0"/>
    <x v="0"/>
    <x v="1"/>
    <x v="0"/>
    <x v="2"/>
    <s v="7 Sep 1986"/>
    <x v="1431"/>
    <x v="1"/>
    <s v="tier - 2"/>
    <x v="14"/>
    <x v="18"/>
  </r>
  <r>
    <x v="1439"/>
    <s v="  Nelly S"/>
    <n v="26.41"/>
    <n v="7.32"/>
    <s v="Yes"/>
    <x v="0"/>
    <x v="0"/>
    <x v="3"/>
    <x v="1"/>
    <x v="1"/>
    <x v="0"/>
    <s v="2 Sep 1984"/>
    <x v="1432"/>
    <x v="1"/>
    <s v="tier - 2"/>
    <x v="16"/>
    <x v="21"/>
  </r>
  <r>
    <x v="1440"/>
    <s v="  Meredith S"/>
    <n v="29.9"/>
    <n v="5.27"/>
    <s v="No"/>
    <x v="0"/>
    <x v="1"/>
    <x v="3"/>
    <x v="1"/>
    <x v="0"/>
    <x v="2"/>
    <s v="21 Jun 1968"/>
    <x v="1433"/>
    <x v="1"/>
    <s v="tier - 3"/>
    <x v="2"/>
    <x v="36"/>
  </r>
  <r>
    <x v="1441"/>
    <s v="  Kevin"/>
    <n v="25.24"/>
    <n v="5.82"/>
    <s v="No"/>
    <x v="0"/>
    <x v="0"/>
    <x v="3"/>
    <x v="1"/>
    <x v="1"/>
    <x v="1"/>
    <s v="9 Dec 1968"/>
    <x v="1434"/>
    <x v="1"/>
    <s v="tier - 1"/>
    <x v="8"/>
    <x v="36"/>
  </r>
  <r>
    <x v="1442"/>
    <s v="  Lisa"/>
    <n v="25.08"/>
    <n v="5.8"/>
    <s v="No"/>
    <x v="0"/>
    <x v="1"/>
    <x v="3"/>
    <x v="1"/>
    <x v="1"/>
    <x v="1"/>
    <s v="25 Oct 1968"/>
    <x v="1435"/>
    <x v="1"/>
    <s v="tier - 3"/>
    <x v="2"/>
    <x v="36"/>
  </r>
  <r>
    <x v="1443"/>
    <s v="  Katherine A"/>
    <n v="29.164999999999999"/>
    <n v="4.87"/>
    <s v="No"/>
    <x v="1"/>
    <x v="0"/>
    <x v="3"/>
    <x v="1"/>
    <x v="1"/>
    <x v="2"/>
    <s v="20 Jul 1963"/>
    <x v="1436"/>
    <x v="1"/>
    <s v="tier - 1"/>
    <x v="1"/>
    <x v="41"/>
  </r>
  <r>
    <x v="1444"/>
    <s v="  Steve"/>
    <n v="15.05"/>
    <n v="8.1199999999999992"/>
    <s v="No"/>
    <x v="0"/>
    <x v="0"/>
    <x v="0"/>
    <x v="1"/>
    <x v="3"/>
    <x v="0"/>
    <s v="4 Jun 1963"/>
    <x v="1437"/>
    <x v="1"/>
    <s v="tier - 1"/>
    <x v="1"/>
    <x v="41"/>
  </r>
  <r>
    <x v="1445"/>
    <s v="  Kate L"/>
    <n v="19.95"/>
    <n v="4.3600000000000003"/>
    <s v="No"/>
    <x v="0"/>
    <x v="0"/>
    <x v="1"/>
    <x v="1"/>
    <x v="2"/>
    <x v="2"/>
    <s v="6 Nov 1991"/>
    <x v="1438"/>
    <x v="1"/>
    <s v="tier - 3"/>
    <x v="14"/>
    <x v="14"/>
  </r>
  <r>
    <x v="1446"/>
    <s v="  Beth"/>
    <n v="16.66"/>
    <n v="9.16"/>
    <s v="No"/>
    <x v="0"/>
    <x v="0"/>
    <x v="0"/>
    <x v="1"/>
    <x v="3"/>
    <x v="0"/>
    <s v="16 Sep 1974"/>
    <x v="1439"/>
    <x v="1"/>
    <s v="tier - 3"/>
    <x v="1"/>
    <x v="28"/>
  </r>
  <r>
    <x v="1447"/>
    <s v="  Katharine"/>
    <n v="16.62"/>
    <n v="9.14"/>
    <s v="No"/>
    <x v="0"/>
    <x v="0"/>
    <x v="0"/>
    <x v="1"/>
    <x v="3"/>
    <x v="0"/>
    <s v="4 Nov 1962"/>
    <x v="1440"/>
    <x v="1"/>
    <s v="tier - 2"/>
    <x v="0"/>
    <x v="40"/>
  </r>
  <r>
    <x v="1448"/>
    <s v="  Heather L"/>
    <n v="15.36"/>
    <n v="5.49"/>
    <s v="Yes"/>
    <x v="0"/>
    <x v="0"/>
    <x v="1"/>
    <x v="1"/>
    <x v="3"/>
    <x v="2"/>
    <s v="15 Sep 1962"/>
    <x v="1441"/>
    <x v="1"/>
    <s v="tier - 3"/>
    <x v="2"/>
    <x v="40"/>
  </r>
  <r>
    <x v="1449"/>
    <s v="  Desiree"/>
    <n v="27.74"/>
    <n v="5.96"/>
    <s v="Yes"/>
    <x v="0"/>
    <x v="0"/>
    <x v="0"/>
    <x v="1"/>
    <x v="1"/>
    <x v="1"/>
    <s v="5 Oct 1987"/>
    <x v="1442"/>
    <x v="1"/>
    <s v="tier - 3"/>
    <x v="1"/>
    <x v="17"/>
  </r>
  <r>
    <x v="1450"/>
    <s v="  Peter B"/>
    <n v="22.44"/>
    <n v="4.62"/>
    <s v="Yes"/>
    <x v="0"/>
    <x v="0"/>
    <x v="0"/>
    <x v="1"/>
    <x v="2"/>
    <x v="2"/>
    <s v="29 Aug 1991"/>
    <x v="1443"/>
    <x v="1"/>
    <s v="tier - 3"/>
    <x v="14"/>
    <x v="14"/>
  </r>
  <r>
    <x v="1451"/>
    <s v="  Adam"/>
    <n v="37.049999999999997"/>
    <n v="9.9600000000000009"/>
    <s v="Yes"/>
    <x v="0"/>
    <x v="0"/>
    <x v="0"/>
    <x v="1"/>
    <x v="0"/>
    <x v="0"/>
    <s v="14 Aug 1977"/>
    <x v="1444"/>
    <x v="1"/>
    <s v="tier - 1"/>
    <x v="1"/>
    <x v="26"/>
  </r>
  <r>
    <x v="1452"/>
    <s v="  Jeremy J"/>
    <n v="22.95"/>
    <n v="10.53"/>
    <s v="No"/>
    <x v="0"/>
    <x v="0"/>
    <x v="1"/>
    <x v="1"/>
    <x v="2"/>
    <x v="0"/>
    <s v="20 Jul 1964"/>
    <x v="1445"/>
    <x v="1"/>
    <s v="tier - 2"/>
    <x v="1"/>
    <x v="42"/>
  </r>
  <r>
    <x v="1453"/>
    <s v="  Adam C"/>
    <n v="34.200000000000003"/>
    <n v="6.69"/>
    <s v="Yes"/>
    <x v="0"/>
    <x v="0"/>
    <x v="0"/>
    <x v="1"/>
    <x v="0"/>
    <x v="0"/>
    <s v="2 Jul 1964"/>
    <x v="1446"/>
    <x v="1"/>
    <s v="tier - 1"/>
    <x v="1"/>
    <x v="42"/>
  </r>
  <r>
    <x v="1454"/>
    <s v="  Jon"/>
    <n v="30.59"/>
    <n v="9.5500000000000007"/>
    <s v="Yes"/>
    <x v="0"/>
    <x v="0"/>
    <x v="0"/>
    <x v="1"/>
    <x v="0"/>
    <x v="0"/>
    <s v="24 Jun 1964"/>
    <x v="1447"/>
    <x v="1"/>
    <s v="tier - 3"/>
    <x v="1"/>
    <x v="42"/>
  </r>
  <r>
    <x v="1455"/>
    <s v="  Steven J"/>
    <n v="25.51"/>
    <n v="6.05"/>
    <s v="No"/>
    <x v="0"/>
    <x v="0"/>
    <x v="0"/>
    <x v="1"/>
    <x v="1"/>
    <x v="1"/>
    <s v="19 Jul 1963"/>
    <x v="1448"/>
    <x v="1"/>
    <s v="tier - 1"/>
    <x v="2"/>
    <x v="41"/>
  </r>
  <r>
    <x v="1456"/>
    <s v="  Jessica P"/>
    <n v="29.04"/>
    <n v="10.56"/>
    <s v="Yes"/>
    <x v="0"/>
    <x v="0"/>
    <x v="3"/>
    <x v="1"/>
    <x v="1"/>
    <x v="0"/>
    <s v="15 Oct 1964"/>
    <x v="1449"/>
    <x v="1"/>
    <s v="tier - 3"/>
    <x v="1"/>
    <x v="42"/>
  </r>
  <r>
    <x v="1457"/>
    <s v="  Ashley"/>
    <n v="22.135000000000002"/>
    <n v="10.81"/>
    <s v="Yes"/>
    <x v="0"/>
    <x v="0"/>
    <x v="3"/>
    <x v="1"/>
    <x v="2"/>
    <x v="0"/>
    <s v="29 Jul 1966"/>
    <x v="1450"/>
    <x v="1"/>
    <s v="tier - 3"/>
    <x v="1"/>
    <x v="37"/>
  </r>
  <r>
    <x v="1458"/>
    <s v="  Arturo H"/>
    <n v="21.375"/>
    <n v="4.32"/>
    <s v="No"/>
    <x v="0"/>
    <x v="0"/>
    <x v="0"/>
    <x v="1"/>
    <x v="2"/>
    <x v="2"/>
    <s v="17 Jul 1963"/>
    <x v="1451"/>
    <x v="1"/>
    <s v="tier - 1"/>
    <x v="0"/>
    <x v="41"/>
  </r>
  <r>
    <x v="1459"/>
    <s v="  Ketil"/>
    <n v="29.19"/>
    <n v="4.37"/>
    <s v="No"/>
    <x v="0"/>
    <x v="0"/>
    <x v="0"/>
    <x v="1"/>
    <x v="1"/>
    <x v="2"/>
    <s v="23 Jun 1974"/>
    <x v="1452"/>
    <x v="1"/>
    <s v="tier - 1"/>
    <x v="1"/>
    <x v="28"/>
  </r>
  <r>
    <x v="1460"/>
    <s v="  Katie"/>
    <n v="31.92"/>
    <n v="4.8099999999999996"/>
    <s v="Yes"/>
    <x v="0"/>
    <x v="1"/>
    <x v="3"/>
    <x v="1"/>
    <x v="0"/>
    <x v="2"/>
    <s v="23 Nov 1989"/>
    <x v="1453"/>
    <x v="1"/>
    <s v="tier - 3"/>
    <x v="14"/>
    <x v="13"/>
  </r>
  <r>
    <x v="1461"/>
    <s v="  Christi"/>
    <n v="26.315000000000001"/>
    <n v="4.5599999999999996"/>
    <s v="Yes"/>
    <x v="0"/>
    <x v="1"/>
    <x v="3"/>
    <x v="1"/>
    <x v="1"/>
    <x v="2"/>
    <s v="13 Aug 1986"/>
    <x v="1454"/>
    <x v="1"/>
    <s v="tier - 2"/>
    <x v="14"/>
    <x v="18"/>
  </r>
  <r>
    <x v="1462"/>
    <s v="  Alan"/>
    <n v="35.299999999999997"/>
    <n v="4.3899999999999997"/>
    <s v="No"/>
    <x v="0"/>
    <x v="0"/>
    <x v="0"/>
    <x v="1"/>
    <x v="0"/>
    <x v="2"/>
    <s v="6 Dec 1966"/>
    <x v="1455"/>
    <x v="1"/>
    <s v="tier - 3"/>
    <x v="0"/>
    <x v="37"/>
  </r>
  <r>
    <x v="1463"/>
    <s v="  Edivaldo B"/>
    <n v="18.91"/>
    <n v="11.44"/>
    <s v="No"/>
    <x v="0"/>
    <x v="0"/>
    <x v="0"/>
    <x v="1"/>
    <x v="2"/>
    <x v="0"/>
    <s v="30 Dec 1967"/>
    <x v="1456"/>
    <x v="1"/>
    <s v="tier - 1"/>
    <x v="1"/>
    <x v="39"/>
  </r>
  <r>
    <x v="1464"/>
    <s v="  Eve"/>
    <n v="22.41"/>
    <n v="11.37"/>
    <s v="Yes"/>
    <x v="0"/>
    <x v="0"/>
    <x v="3"/>
    <x v="1"/>
    <x v="2"/>
    <x v="0"/>
    <s v="28 Aug 1967"/>
    <x v="1457"/>
    <x v="1"/>
    <s v="tier - 2"/>
    <x v="1"/>
    <x v="39"/>
  </r>
  <r>
    <x v="1465"/>
    <s v="  Devin"/>
    <n v="22.704999999999998"/>
    <n v="6.14"/>
    <s v="No"/>
    <x v="0"/>
    <x v="0"/>
    <x v="0"/>
    <x v="1"/>
    <x v="2"/>
    <x v="1"/>
    <s v="16 Nov 1966"/>
    <x v="1458"/>
    <x v="1"/>
    <s v="tier - 1"/>
    <x v="7"/>
    <x v="37"/>
  </r>
  <r>
    <x v="1466"/>
    <s v="  Shaun R"/>
    <n v="37.18"/>
    <n v="4.8899999999999997"/>
    <s v="No"/>
    <x v="0"/>
    <x v="0"/>
    <x v="0"/>
    <x v="1"/>
    <x v="0"/>
    <x v="2"/>
    <s v="29 Oct 1990"/>
    <x v="1459"/>
    <x v="1"/>
    <s v="tier - 1"/>
    <x v="2"/>
    <x v="16"/>
  </r>
  <r>
    <x v="1467"/>
    <s v="  Adrian"/>
    <n v="35.97"/>
    <n v="4.5999999999999996"/>
    <s v="No"/>
    <x v="0"/>
    <x v="0"/>
    <x v="0"/>
    <x v="1"/>
    <x v="0"/>
    <x v="2"/>
    <s v="28 Oct 1963"/>
    <x v="1460"/>
    <x v="1"/>
    <s v="tier - 1"/>
    <x v="7"/>
    <x v="41"/>
  </r>
  <r>
    <x v="1468"/>
    <s v="  Andrew"/>
    <n v="35.799999999999997"/>
    <n v="4.42"/>
    <s v="No"/>
    <x v="0"/>
    <x v="0"/>
    <x v="0"/>
    <x v="1"/>
    <x v="0"/>
    <x v="2"/>
    <s v="29 Aug 1963"/>
    <x v="1461"/>
    <x v="1"/>
    <s v="tier - 3"/>
    <x v="12"/>
    <x v="41"/>
  </r>
  <r>
    <x v="1469"/>
    <s v="  Mallory"/>
    <n v="28.31"/>
    <n v="7.48"/>
    <s v="Yes"/>
    <x v="0"/>
    <x v="0"/>
    <x v="0"/>
    <x v="1"/>
    <x v="1"/>
    <x v="0"/>
    <s v="2 Aug 1963"/>
    <x v="1462"/>
    <x v="1"/>
    <s v="tier - 2"/>
    <x v="2"/>
    <x v="41"/>
  </r>
  <r>
    <x v="1470"/>
    <s v="  Shawn E"/>
    <n v="38.06"/>
    <n v="10.74"/>
    <s v="No"/>
    <x v="0"/>
    <x v="0"/>
    <x v="0"/>
    <x v="1"/>
    <x v="0"/>
    <x v="0"/>
    <s v="22 Sep 1963"/>
    <x v="1463"/>
    <x v="1"/>
    <s v="tier - 3"/>
    <x v="2"/>
    <x v="41"/>
  </r>
  <r>
    <x v="1471"/>
    <s v="  Sarah E"/>
    <n v="28"/>
    <n v="5.19"/>
    <s v="No"/>
    <x v="0"/>
    <x v="0"/>
    <x v="3"/>
    <x v="1"/>
    <x v="1"/>
    <x v="2"/>
    <s v="29 Dec 1966"/>
    <x v="1464"/>
    <x v="1"/>
    <s v="tier - 3"/>
    <x v="2"/>
    <x v="37"/>
  </r>
  <r>
    <x v="1472"/>
    <s v="  Josh"/>
    <n v="34.32"/>
    <n v="9.17"/>
    <s v="No"/>
    <x v="0"/>
    <x v="0"/>
    <x v="0"/>
    <x v="1"/>
    <x v="0"/>
    <x v="0"/>
    <s v="26 Sep 1962"/>
    <x v="1465"/>
    <x v="1"/>
    <s v="tier - 2"/>
    <x v="8"/>
    <x v="40"/>
  </r>
  <r>
    <x v="1473"/>
    <s v="  Johann A"/>
    <n v="22.3"/>
    <n v="4.95"/>
    <s v="Yes"/>
    <x v="0"/>
    <x v="0"/>
    <x v="0"/>
    <x v="1"/>
    <x v="2"/>
    <x v="2"/>
    <s v="29 Dec 1989"/>
    <x v="1466"/>
    <x v="1"/>
    <s v="tier - 3"/>
    <x v="5"/>
    <x v="13"/>
  </r>
  <r>
    <x v="1474"/>
    <s v="  Robin M"/>
    <n v="27.835000000000001"/>
    <n v="6.03"/>
    <s v="No"/>
    <x v="0"/>
    <x v="0"/>
    <x v="3"/>
    <x v="1"/>
    <x v="1"/>
    <x v="1"/>
    <s v="21 Aug 1972"/>
    <x v="1467"/>
    <x v="1"/>
    <s v="tier - 2"/>
    <x v="11"/>
    <x v="30"/>
  </r>
  <r>
    <x v="1475"/>
    <s v="  Kyle K"/>
    <n v="39.229999999999997"/>
    <n v="5.36"/>
    <s v="No"/>
    <x v="0"/>
    <x v="0"/>
    <x v="0"/>
    <x v="1"/>
    <x v="0"/>
    <x v="2"/>
    <s v="14 Jul 1979"/>
    <x v="1468"/>
    <x v="1"/>
    <s v="tier - 1"/>
    <x v="16"/>
    <x v="25"/>
  </r>
  <r>
    <x v="1476"/>
    <s v="  Alison"/>
    <n v="19.95"/>
    <n v="6.11"/>
    <s v="No"/>
    <x v="0"/>
    <x v="0"/>
    <x v="3"/>
    <x v="1"/>
    <x v="2"/>
    <x v="1"/>
    <s v="4 Aug 1964"/>
    <x v="1469"/>
    <x v="1"/>
    <s v="tier - 3"/>
    <x v="8"/>
    <x v="42"/>
  </r>
  <r>
    <x v="1477"/>
    <s v="  Michael A"/>
    <n v="34.64"/>
    <n v="4.88"/>
    <s v="No"/>
    <x v="0"/>
    <x v="1"/>
    <x v="3"/>
    <x v="1"/>
    <x v="0"/>
    <x v="2"/>
    <s v="9 Aug 1995"/>
    <x v="1470"/>
    <x v="1"/>
    <s v="tier - 3"/>
    <x v="1"/>
    <x v="4"/>
  </r>
  <r>
    <x v="1478"/>
    <s v="  Byron A"/>
    <n v="18.75"/>
    <n v="6.72"/>
    <s v="No"/>
    <x v="0"/>
    <x v="0"/>
    <x v="0"/>
    <x v="1"/>
    <x v="2"/>
    <x v="0"/>
    <s v="26 Nov 1968"/>
    <x v="1471"/>
    <x v="1"/>
    <s v="tier - 1"/>
    <x v="1"/>
    <x v="36"/>
  </r>
  <r>
    <x v="1479"/>
    <s v="  Carine A"/>
    <n v="26.48"/>
    <n v="4.2"/>
    <s v="No"/>
    <x v="0"/>
    <x v="0"/>
    <x v="3"/>
    <x v="1"/>
    <x v="1"/>
    <x v="2"/>
    <s v="12 Nov 1968"/>
    <x v="1472"/>
    <x v="1"/>
    <s v="tier - 3"/>
    <x v="1"/>
    <x v="36"/>
  </r>
  <r>
    <x v="1480"/>
    <s v="  Nathaniel"/>
    <n v="34.83"/>
    <n v="5.79"/>
    <s v="No"/>
    <x v="0"/>
    <x v="0"/>
    <x v="3"/>
    <x v="1"/>
    <x v="0"/>
    <x v="1"/>
    <s v="1 Sep 1967"/>
    <x v="1473"/>
    <x v="1"/>
    <s v="tier - 3"/>
    <x v="0"/>
    <x v="39"/>
  </r>
  <r>
    <x v="1481"/>
    <s v="  Lindsay A"/>
    <n v="25.46"/>
    <n v="4.29"/>
    <s v="No"/>
    <x v="0"/>
    <x v="0"/>
    <x v="0"/>
    <x v="1"/>
    <x v="1"/>
    <x v="2"/>
    <s v="3 Dec 1968"/>
    <x v="1474"/>
    <x v="1"/>
    <s v="tier - 3"/>
    <x v="1"/>
    <x v="36"/>
  </r>
  <r>
    <x v="1482"/>
    <s v="  Justin R"/>
    <n v="23.31"/>
    <n v="8.27"/>
    <s v="No"/>
    <x v="0"/>
    <x v="0"/>
    <x v="0"/>
    <x v="1"/>
    <x v="2"/>
    <x v="0"/>
    <s v="12 Jul 1966"/>
    <x v="1475"/>
    <x v="1"/>
    <s v="tier - 2"/>
    <x v="1"/>
    <x v="37"/>
  </r>
  <r>
    <x v="1483"/>
    <s v="  Casey"/>
    <n v="29"/>
    <n v="4.5599999999999996"/>
    <s v="No"/>
    <x v="0"/>
    <x v="0"/>
    <x v="0"/>
    <x v="1"/>
    <x v="1"/>
    <x v="2"/>
    <s v="16 Oct 1962"/>
    <x v="1476"/>
    <x v="1"/>
    <s v="tier - 3"/>
    <x v="1"/>
    <x v="40"/>
  </r>
  <r>
    <x v="1484"/>
    <s v="  Amanda L"/>
    <n v="32.869999999999997"/>
    <n v="5.33"/>
    <s v="No"/>
    <x v="0"/>
    <x v="0"/>
    <x v="0"/>
    <x v="1"/>
    <x v="0"/>
    <x v="2"/>
    <s v="28 Nov 1961"/>
    <x v="1477"/>
    <x v="1"/>
    <s v="tier - 3"/>
    <x v="0"/>
    <x v="43"/>
  </r>
  <r>
    <x v="1485"/>
    <s v="  Ayako N"/>
    <n v="26.18"/>
    <n v="5.63"/>
    <s v="No"/>
    <x v="0"/>
    <x v="0"/>
    <x v="0"/>
    <x v="1"/>
    <x v="1"/>
    <x v="2"/>
    <s v="28 Nov 1961"/>
    <x v="1478"/>
    <x v="1"/>
    <s v="tier - 1"/>
    <x v="2"/>
    <x v="43"/>
  </r>
  <r>
    <x v="1486"/>
    <s v="  Emilee"/>
    <n v="25.3"/>
    <n v="5.12"/>
    <s v="No"/>
    <x v="0"/>
    <x v="0"/>
    <x v="0"/>
    <x v="1"/>
    <x v="1"/>
    <x v="2"/>
    <s v="26 Nov 1969"/>
    <x v="1479"/>
    <x v="1"/>
    <s v="tier - 1"/>
    <x v="7"/>
    <x v="34"/>
  </r>
  <r>
    <x v="1487"/>
    <s v="  Stephen M"/>
    <n v="36.94"/>
    <n v="5.15"/>
    <s v="Yes"/>
    <x v="0"/>
    <x v="0"/>
    <x v="3"/>
    <x v="1"/>
    <x v="0"/>
    <x v="2"/>
    <s v="18 Jun 1970"/>
    <x v="1480"/>
    <x v="1"/>
    <s v="tier - 2"/>
    <x v="0"/>
    <x v="33"/>
  </r>
  <r>
    <x v="1488"/>
    <s v="  Annemarie A"/>
    <n v="22.86"/>
    <n v="7.5"/>
    <s v="No"/>
    <x v="0"/>
    <x v="0"/>
    <x v="0"/>
    <x v="1"/>
    <x v="2"/>
    <x v="0"/>
    <s v="11 Aug 1988"/>
    <x v="1481"/>
    <x v="1"/>
    <s v="tier - 1"/>
    <x v="9"/>
    <x v="15"/>
  </r>
  <r>
    <x v="1489"/>
    <s v="  Ashley R"/>
    <n v="18.760000000000002"/>
    <n v="4.88"/>
    <s v="Yes"/>
    <x v="0"/>
    <x v="1"/>
    <x v="3"/>
    <x v="1"/>
    <x v="2"/>
    <x v="2"/>
    <s v="18 Nov 1998"/>
    <x v="1482"/>
    <x v="1"/>
    <s v="tier - 3"/>
    <x v="1"/>
    <x v="2"/>
  </r>
  <r>
    <x v="1490"/>
    <s v="  Leslie A"/>
    <n v="24.36"/>
    <n v="5.57"/>
    <s v="No"/>
    <x v="0"/>
    <x v="0"/>
    <x v="0"/>
    <x v="1"/>
    <x v="2"/>
    <x v="2"/>
    <s v="19 Aug 1963"/>
    <x v="1483"/>
    <x v="1"/>
    <s v="tier - 1"/>
    <x v="1"/>
    <x v="41"/>
  </r>
  <r>
    <x v="1491"/>
    <s v="  Mauricio J"/>
    <n v="32.299999999999997"/>
    <n v="5.31"/>
    <s v="No"/>
    <x v="0"/>
    <x v="0"/>
    <x v="0"/>
    <x v="1"/>
    <x v="0"/>
    <x v="2"/>
    <s v="28 Dec 1970"/>
    <x v="1484"/>
    <x v="1"/>
    <s v="tier - 1"/>
    <x v="1"/>
    <x v="33"/>
  </r>
  <r>
    <x v="1492"/>
    <s v="  Kieran"/>
    <n v="22.704999999999998"/>
    <n v="4.57"/>
    <s v="Yes"/>
    <x v="0"/>
    <x v="0"/>
    <x v="0"/>
    <x v="1"/>
    <x v="2"/>
    <x v="2"/>
    <s v="4 Oct 1965"/>
    <x v="1485"/>
    <x v="1"/>
    <s v="tier - 1"/>
    <x v="0"/>
    <x v="38"/>
  </r>
  <r>
    <x v="1493"/>
    <s v="  Elizabeth A"/>
    <n v="21.79"/>
    <n v="8.6999999999999993"/>
    <s v="Yes"/>
    <x v="0"/>
    <x v="0"/>
    <x v="3"/>
    <x v="1"/>
    <x v="2"/>
    <x v="0"/>
    <s v="22 Nov 1962"/>
    <x v="1486"/>
    <x v="1"/>
    <s v="tier - 3"/>
    <x v="0"/>
    <x v="40"/>
  </r>
  <r>
    <x v="1494"/>
    <s v="  Zeke M"/>
    <n v="24.52"/>
    <n v="4.76"/>
    <s v="No"/>
    <x v="0"/>
    <x v="0"/>
    <x v="0"/>
    <x v="1"/>
    <x v="2"/>
    <x v="2"/>
    <s v="22 Jul 1962"/>
    <x v="1487"/>
    <x v="1"/>
    <s v="tier - 1"/>
    <x v="2"/>
    <x v="40"/>
  </r>
  <r>
    <x v="1495"/>
    <s v="  Chip"/>
    <n v="39.520000000000003"/>
    <n v="11.81"/>
    <s v="No"/>
    <x v="0"/>
    <x v="0"/>
    <x v="0"/>
    <x v="1"/>
    <x v="0"/>
    <x v="0"/>
    <s v="5 Sep 1972"/>
    <x v="1488"/>
    <x v="1"/>
    <s v="tier - 1"/>
    <x v="2"/>
    <x v="30"/>
  </r>
  <r>
    <x v="1496"/>
    <s v="  Miguel Angel Sr"/>
    <n v="24.49"/>
    <n v="4.67"/>
    <s v="No"/>
    <x v="0"/>
    <x v="0"/>
    <x v="0"/>
    <x v="1"/>
    <x v="2"/>
    <x v="2"/>
    <s v="17 Dec 1966"/>
    <x v="1489"/>
    <x v="1"/>
    <s v="tier - 1"/>
    <x v="1"/>
    <x v="37"/>
  </r>
  <r>
    <x v="1497"/>
    <s v="  Brian"/>
    <n v="26.315000000000001"/>
    <n v="6.02"/>
    <s v="No"/>
    <x v="0"/>
    <x v="0"/>
    <x v="0"/>
    <x v="1"/>
    <x v="1"/>
    <x v="1"/>
    <s v="11 Jul 1962"/>
    <x v="1490"/>
    <x v="1"/>
    <s v="tier - 2"/>
    <x v="2"/>
    <x v="40"/>
  </r>
  <r>
    <x v="1498"/>
    <s v="  Meghan"/>
    <n v="22.58"/>
    <n v="7.46"/>
    <s v="No"/>
    <x v="0"/>
    <x v="0"/>
    <x v="0"/>
    <x v="1"/>
    <x v="2"/>
    <x v="0"/>
    <s v="14 Sep 1965"/>
    <x v="1491"/>
    <x v="1"/>
    <s v="tier - 2"/>
    <x v="2"/>
    <x v="38"/>
  </r>
  <r>
    <x v="1499"/>
    <s v="  Meredith L"/>
    <n v="19.475000000000001"/>
    <n v="4.74"/>
    <s v="No"/>
    <x v="0"/>
    <x v="0"/>
    <x v="3"/>
    <x v="1"/>
    <x v="2"/>
    <x v="2"/>
    <s v="27 Aug 1962"/>
    <x v="1492"/>
    <x v="1"/>
    <s v="tier - 2"/>
    <x v="0"/>
    <x v="40"/>
  </r>
  <r>
    <x v="1500"/>
    <s v="  Millicent M"/>
    <n v="26.33"/>
    <n v="4.79"/>
    <s v="No"/>
    <x v="0"/>
    <x v="0"/>
    <x v="0"/>
    <x v="1"/>
    <x v="1"/>
    <x v="2"/>
    <s v="24 Sep 1974"/>
    <x v="1493"/>
    <x v="1"/>
    <s v="tier - 3"/>
    <x v="11"/>
    <x v="28"/>
  </r>
  <r>
    <x v="1501"/>
    <s v="  Kathleen"/>
    <n v="17.29"/>
    <n v="5.35"/>
    <s v="Yes"/>
    <x v="0"/>
    <x v="0"/>
    <x v="0"/>
    <x v="1"/>
    <x v="3"/>
    <x v="2"/>
    <s v="7 Jul 1992"/>
    <x v="1494"/>
    <x v="1"/>
    <s v="tier - 2"/>
    <x v="2"/>
    <x v="0"/>
  </r>
  <r>
    <x v="1502"/>
    <s v="  Kimberly K"/>
    <n v="42.88"/>
    <n v="4.87"/>
    <s v="No"/>
    <x v="1"/>
    <x v="0"/>
    <x v="3"/>
    <x v="1"/>
    <x v="0"/>
    <x v="2"/>
    <s v="28 Nov 1964"/>
    <x v="1495"/>
    <x v="1"/>
    <s v="tier - 3"/>
    <x v="2"/>
    <x v="42"/>
  </r>
  <r>
    <x v="1503"/>
    <s v="  Justin C"/>
    <n v="32.200000000000003"/>
    <n v="10.09"/>
    <s v="Yes"/>
    <x v="0"/>
    <x v="0"/>
    <x v="0"/>
    <x v="1"/>
    <x v="0"/>
    <x v="0"/>
    <s v="8 Jul 1970"/>
    <x v="1496"/>
    <x v="1"/>
    <s v="tier - 1"/>
    <x v="2"/>
    <x v="33"/>
  </r>
  <r>
    <x v="1504"/>
    <s v="  Tristan P"/>
    <n v="18.75"/>
    <n v="5.47"/>
    <s v="Yes"/>
    <x v="0"/>
    <x v="1"/>
    <x v="3"/>
    <x v="1"/>
    <x v="2"/>
    <x v="2"/>
    <s v="17 Jul 1988"/>
    <x v="1497"/>
    <x v="1"/>
    <s v="tier - 1"/>
    <x v="14"/>
    <x v="15"/>
  </r>
  <r>
    <x v="1505"/>
    <s v="  Traci A"/>
    <n v="22.36"/>
    <n v="8.6"/>
    <s v="No"/>
    <x v="0"/>
    <x v="0"/>
    <x v="0"/>
    <x v="1"/>
    <x v="2"/>
    <x v="0"/>
    <s v="2 Sep 1962"/>
    <x v="1498"/>
    <x v="1"/>
    <s v="tier - 3"/>
    <x v="5"/>
    <x v="40"/>
  </r>
  <r>
    <x v="1506"/>
    <s v="  Justin P"/>
    <n v="23.94"/>
    <n v="10.74"/>
    <s v="Yes"/>
    <x v="0"/>
    <x v="0"/>
    <x v="0"/>
    <x v="1"/>
    <x v="2"/>
    <x v="0"/>
    <s v="1 Oct 1962"/>
    <x v="1499"/>
    <x v="1"/>
    <s v="tier - 1"/>
    <x v="12"/>
    <x v="40"/>
  </r>
  <r>
    <x v="1507"/>
    <s v="  Logan M"/>
    <n v="30.1"/>
    <n v="4.3899999999999997"/>
    <s v="No"/>
    <x v="0"/>
    <x v="1"/>
    <x v="3"/>
    <x v="1"/>
    <x v="0"/>
    <x v="2"/>
    <s v="25 Sep 1975"/>
    <x v="1500"/>
    <x v="1"/>
    <s v="tier - 3"/>
    <x v="11"/>
    <x v="31"/>
  </r>
  <r>
    <x v="1508"/>
    <s v="  Sebastien"/>
    <n v="21.93"/>
    <n v="6.3"/>
    <s v="No"/>
    <x v="0"/>
    <x v="0"/>
    <x v="0"/>
    <x v="1"/>
    <x v="2"/>
    <x v="1"/>
    <s v="7 Oct 1972"/>
    <x v="1501"/>
    <x v="1"/>
    <s v="tier - 3"/>
    <x v="14"/>
    <x v="30"/>
  </r>
  <r>
    <x v="1509"/>
    <s v="  Tiffany A"/>
    <n v="39.75"/>
    <n v="5.41"/>
    <s v="No"/>
    <x v="1"/>
    <x v="0"/>
    <x v="3"/>
    <x v="1"/>
    <x v="0"/>
    <x v="2"/>
    <s v="5 Dec 1963"/>
    <x v="1502"/>
    <x v="1"/>
    <s v="tier - 3"/>
    <x v="7"/>
    <x v="41"/>
  </r>
  <r>
    <x v="1510"/>
    <s v="  Matthew"/>
    <n v="26.03"/>
    <n v="4.47"/>
    <s v="No"/>
    <x v="0"/>
    <x v="1"/>
    <x v="3"/>
    <x v="1"/>
    <x v="1"/>
    <x v="2"/>
    <s v="29 Oct 1983"/>
    <x v="1503"/>
    <x v="1"/>
    <s v="tier - 1"/>
    <x v="14"/>
    <x v="22"/>
  </r>
  <r>
    <x v="1511"/>
    <s v="  Luke"/>
    <n v="34.51"/>
    <n v="6.26"/>
    <s v="No"/>
    <x v="0"/>
    <x v="0"/>
    <x v="0"/>
    <x v="1"/>
    <x v="0"/>
    <x v="1"/>
    <s v="24 Jul 1978"/>
    <x v="1504"/>
    <x v="1"/>
    <s v="tier - 1"/>
    <x v="8"/>
    <x v="27"/>
  </r>
  <r>
    <x v="1512"/>
    <s v="  Leigh"/>
    <n v="19.32"/>
    <n v="11.58"/>
    <s v="Yes"/>
    <x v="0"/>
    <x v="0"/>
    <x v="3"/>
    <x v="1"/>
    <x v="2"/>
    <x v="0"/>
    <s v="20 Jul 1963"/>
    <x v="1505"/>
    <x v="1"/>
    <s v="tier - 3"/>
    <x v="8"/>
    <x v="41"/>
  </r>
  <r>
    <x v="1513"/>
    <s v="  Yosuke"/>
    <n v="28.5"/>
    <n v="4.3600000000000003"/>
    <s v="No"/>
    <x v="0"/>
    <x v="0"/>
    <x v="0"/>
    <x v="1"/>
    <x v="1"/>
    <x v="2"/>
    <s v="25 Sep 1967"/>
    <x v="1506"/>
    <x v="1"/>
    <s v="tier - 3"/>
    <x v="11"/>
    <x v="39"/>
  </r>
  <r>
    <x v="1514"/>
    <s v="  Matthew"/>
    <n v="30.875"/>
    <n v="4.1399999999999997"/>
    <s v="Yes"/>
    <x v="0"/>
    <x v="0"/>
    <x v="0"/>
    <x v="1"/>
    <x v="0"/>
    <x v="2"/>
    <s v="9 Nov 2004"/>
    <x v="1507"/>
    <x v="1"/>
    <s v="tier - 3"/>
    <x v="5"/>
    <x v="9"/>
  </r>
  <r>
    <x v="1515"/>
    <s v="  Jacob"/>
    <n v="24.02"/>
    <n v="4.38"/>
    <s v="No"/>
    <x v="0"/>
    <x v="0"/>
    <x v="0"/>
    <x v="1"/>
    <x v="2"/>
    <x v="2"/>
    <s v="27 Sep 1993"/>
    <x v="1508"/>
    <x v="1"/>
    <s v="tier - 2"/>
    <x v="1"/>
    <x v="1"/>
  </r>
  <r>
    <x v="1516"/>
    <s v="  Jodi"/>
    <n v="36.08"/>
    <n v="11.61"/>
    <s v="Yes"/>
    <x v="0"/>
    <x v="0"/>
    <x v="0"/>
    <x v="1"/>
    <x v="0"/>
    <x v="0"/>
    <s v="22 Sep 1973"/>
    <x v="1509"/>
    <x v="1"/>
    <s v="tier - 1"/>
    <x v="1"/>
    <x v="29"/>
  </r>
  <r>
    <x v="1517"/>
    <s v="  Lauren"/>
    <n v="32.200000000000003"/>
    <n v="10.59"/>
    <s v="Yes"/>
    <x v="0"/>
    <x v="0"/>
    <x v="0"/>
    <x v="1"/>
    <x v="0"/>
    <x v="0"/>
    <s v="27 Sep 1963"/>
    <x v="1510"/>
    <x v="1"/>
    <s v="tier - 3"/>
    <x v="11"/>
    <x v="41"/>
  </r>
  <r>
    <x v="1518"/>
    <s v="  Misti C"/>
    <n v="28.05"/>
    <n v="11.85"/>
    <s v="Yes"/>
    <x v="0"/>
    <x v="0"/>
    <x v="0"/>
    <x v="1"/>
    <x v="1"/>
    <x v="0"/>
    <s v="6 Aug 1984"/>
    <x v="1511"/>
    <x v="1"/>
    <s v="tier - 3"/>
    <x v="1"/>
    <x v="21"/>
  </r>
  <r>
    <x v="1519"/>
    <s v="  Angela J"/>
    <n v="19"/>
    <n v="5.46"/>
    <s v="Yes"/>
    <x v="0"/>
    <x v="0"/>
    <x v="3"/>
    <x v="1"/>
    <x v="2"/>
    <x v="2"/>
    <s v="9 Jul 2004"/>
    <x v="1512"/>
    <x v="1"/>
    <s v="tier - 1"/>
    <x v="4"/>
    <x v="9"/>
  </r>
  <r>
    <x v="1520"/>
    <s v="  Jonathan D"/>
    <n v="16.13"/>
    <n v="4.54"/>
    <s v="Yes"/>
    <x v="0"/>
    <x v="0"/>
    <x v="1"/>
    <x v="1"/>
    <x v="3"/>
    <x v="2"/>
    <s v="16 Aug 1963"/>
    <x v="1513"/>
    <x v="1"/>
    <s v="tier - 2"/>
    <x v="5"/>
    <x v="41"/>
  </r>
  <r>
    <x v="1521"/>
    <s v="  Victoria"/>
    <n v="18.77"/>
    <n v="11.98"/>
    <s v="Yes"/>
    <x v="0"/>
    <x v="0"/>
    <x v="1"/>
    <x v="1"/>
    <x v="2"/>
    <x v="0"/>
    <s v="1 Sep 1963"/>
    <x v="1514"/>
    <x v="1"/>
    <s v="tier - 2"/>
    <x v="0"/>
    <x v="41"/>
  </r>
  <r>
    <x v="1522"/>
    <s v="  Adrian R"/>
    <n v="28.88"/>
    <n v="6.59"/>
    <s v="Yes"/>
    <x v="0"/>
    <x v="0"/>
    <x v="3"/>
    <x v="1"/>
    <x v="1"/>
    <x v="0"/>
    <s v="14 Aug 1963"/>
    <x v="1515"/>
    <x v="1"/>
    <s v="tier - 2"/>
    <x v="0"/>
    <x v="41"/>
  </r>
  <r>
    <x v="1523"/>
    <s v="  Andrew"/>
    <n v="27.55"/>
    <n v="10.83"/>
    <s v="Yes"/>
    <x v="0"/>
    <x v="0"/>
    <x v="3"/>
    <x v="1"/>
    <x v="1"/>
    <x v="0"/>
    <s v="22 Dec 1966"/>
    <x v="1516"/>
    <x v="1"/>
    <s v="tier - 3"/>
    <x v="0"/>
    <x v="37"/>
  </r>
  <r>
    <x v="1524"/>
    <s v="  Jason A"/>
    <n v="15.6"/>
    <n v="8.6"/>
    <s v="No"/>
    <x v="0"/>
    <x v="0"/>
    <x v="0"/>
    <x v="1"/>
    <x v="3"/>
    <x v="0"/>
    <s v="20 Aug 1961"/>
    <x v="1517"/>
    <x v="1"/>
    <s v="tier - 1"/>
    <x v="1"/>
    <x v="43"/>
  </r>
  <r>
    <x v="1525"/>
    <s v="  Rachel"/>
    <n v="21.99"/>
    <n v="11.17"/>
    <s v="No"/>
    <x v="0"/>
    <x v="0"/>
    <x v="0"/>
    <x v="1"/>
    <x v="2"/>
    <x v="0"/>
    <s v="4 Nov 1960"/>
    <x v="1518"/>
    <x v="1"/>
    <s v="tier - 1"/>
    <x v="2"/>
    <x v="44"/>
  </r>
  <r>
    <x v="1526"/>
    <s v="  Susan"/>
    <n v="34.85"/>
    <n v="5.75"/>
    <s v="No"/>
    <x v="0"/>
    <x v="0"/>
    <x v="0"/>
    <x v="1"/>
    <x v="0"/>
    <x v="1"/>
    <s v="22 Jun 1960"/>
    <x v="1519"/>
    <x v="1"/>
    <s v="tier - 1"/>
    <x v="2"/>
    <x v="44"/>
  </r>
  <r>
    <x v="1527"/>
    <s v="  Cameron M"/>
    <n v="24.51"/>
    <n v="4.83"/>
    <s v="Yes"/>
    <x v="0"/>
    <x v="1"/>
    <x v="3"/>
    <x v="1"/>
    <x v="2"/>
    <x v="2"/>
    <s v="23 Sep 1960"/>
    <x v="1520"/>
    <x v="1"/>
    <s v="tier - 3"/>
    <x v="0"/>
    <x v="44"/>
  </r>
  <r>
    <x v="1528"/>
    <s v="  Claudia A"/>
    <n v="19.399999999999999"/>
    <n v="11.93"/>
    <s v="No"/>
    <x v="0"/>
    <x v="0"/>
    <x v="0"/>
    <x v="1"/>
    <x v="2"/>
    <x v="0"/>
    <s v="28 Nov 1960"/>
    <x v="1521"/>
    <x v="1"/>
    <s v="tier - 1"/>
    <x v="0"/>
    <x v="44"/>
  </r>
  <r>
    <x v="1529"/>
    <s v="  Kate"/>
    <n v="15.1"/>
    <n v="8.41"/>
    <s v="No"/>
    <x v="0"/>
    <x v="0"/>
    <x v="0"/>
    <x v="1"/>
    <x v="3"/>
    <x v="0"/>
    <s v="27 Nov 1979"/>
    <x v="1522"/>
    <x v="1"/>
    <s v="tier - 2"/>
    <x v="14"/>
    <x v="25"/>
  </r>
  <r>
    <x v="1530"/>
    <s v="  Nicole M"/>
    <n v="23.37"/>
    <n v="5.59"/>
    <s v="Yes"/>
    <x v="0"/>
    <x v="0"/>
    <x v="0"/>
    <x v="1"/>
    <x v="2"/>
    <x v="2"/>
    <s v="30 Oct 1981"/>
    <x v="1523"/>
    <x v="1"/>
    <s v="tier - 1"/>
    <x v="1"/>
    <x v="19"/>
  </r>
  <r>
    <x v="1531"/>
    <s v="  Jack"/>
    <n v="42.4"/>
    <n v="4.0599999999999996"/>
    <s v="No"/>
    <x v="0"/>
    <x v="0"/>
    <x v="0"/>
    <x v="1"/>
    <x v="0"/>
    <x v="2"/>
    <s v="24 Jun 1962"/>
    <x v="1524"/>
    <x v="1"/>
    <s v="tier - 1"/>
    <x v="1"/>
    <x v="40"/>
  </r>
  <r>
    <x v="1532"/>
    <s v="  Gregory"/>
    <n v="28.405000000000001"/>
    <n v="7.02"/>
    <s v="Yes"/>
    <x v="0"/>
    <x v="0"/>
    <x v="0"/>
    <x v="1"/>
    <x v="1"/>
    <x v="0"/>
    <s v="13 Dec 1969"/>
    <x v="1525"/>
    <x v="1"/>
    <s v="tier - 3"/>
    <x v="1"/>
    <x v="34"/>
  </r>
  <r>
    <x v="1533"/>
    <s v="  Rebecca"/>
    <n v="23.4"/>
    <n v="4.47"/>
    <s v="No"/>
    <x v="0"/>
    <x v="0"/>
    <x v="0"/>
    <x v="1"/>
    <x v="2"/>
    <x v="2"/>
    <s v="27 Sep 1972"/>
    <x v="1526"/>
    <x v="1"/>
    <s v="tier - 2"/>
    <x v="1"/>
    <x v="30"/>
  </r>
  <r>
    <x v="1534"/>
    <s v="  Adam"/>
    <n v="33.44"/>
    <n v="4.54"/>
    <s v="No"/>
    <x v="0"/>
    <x v="0"/>
    <x v="0"/>
    <x v="1"/>
    <x v="0"/>
    <x v="2"/>
    <s v="20 Jul 1962"/>
    <x v="1527"/>
    <x v="1"/>
    <s v="tier - 1"/>
    <x v="1"/>
    <x v="40"/>
  </r>
  <r>
    <x v="1535"/>
    <s v="  Ryan"/>
    <n v="21.12"/>
    <n v="4.99"/>
    <s v="No"/>
    <x v="0"/>
    <x v="0"/>
    <x v="3"/>
    <x v="1"/>
    <x v="2"/>
    <x v="2"/>
    <s v="23 Sep 1964"/>
    <x v="1528"/>
    <x v="1"/>
    <s v="tier - 1"/>
    <x v="8"/>
    <x v="42"/>
  </r>
  <r>
    <x v="1536"/>
    <s v="  Jackie K"/>
    <n v="18.48"/>
    <n v="10.84"/>
    <s v="Yes"/>
    <x v="0"/>
    <x v="0"/>
    <x v="1"/>
    <x v="1"/>
    <x v="3"/>
    <x v="0"/>
    <s v="4 Nov 1965"/>
    <x v="1529"/>
    <x v="1"/>
    <s v="tier - 2"/>
    <x v="7"/>
    <x v="38"/>
  </r>
  <r>
    <x v="1537"/>
    <s v="  Chris"/>
    <n v="16.815000000000001"/>
    <n v="5.63"/>
    <s v="No"/>
    <x v="0"/>
    <x v="0"/>
    <x v="3"/>
    <x v="1"/>
    <x v="3"/>
    <x v="2"/>
    <s v="9 Nov 1961"/>
    <x v="1530"/>
    <x v="1"/>
    <s v="tier - 1"/>
    <x v="2"/>
    <x v="43"/>
  </r>
  <r>
    <x v="1538"/>
    <s v="  Tyler C"/>
    <n v="26.72"/>
    <n v="4.1399999999999997"/>
    <s v="No"/>
    <x v="0"/>
    <x v="0"/>
    <x v="0"/>
    <x v="1"/>
    <x v="1"/>
    <x v="2"/>
    <s v="23 Sep 1969"/>
    <x v="1531"/>
    <x v="1"/>
    <s v="tier - 1"/>
    <x v="1"/>
    <x v="34"/>
  </r>
  <r>
    <x v="1539"/>
    <s v="  Yoshie"/>
    <n v="41.42"/>
    <n v="5.17"/>
    <s v="No"/>
    <x v="0"/>
    <x v="1"/>
    <x v="3"/>
    <x v="1"/>
    <x v="0"/>
    <x v="2"/>
    <s v="6 Aug 1967"/>
    <x v="1532"/>
    <x v="1"/>
    <s v="tier - 3"/>
    <x v="8"/>
    <x v="39"/>
  </r>
  <r>
    <x v="1540"/>
    <s v="  Lauren A"/>
    <n v="20.69"/>
    <n v="6.93"/>
    <s v="No"/>
    <x v="0"/>
    <x v="0"/>
    <x v="1"/>
    <x v="1"/>
    <x v="2"/>
    <x v="0"/>
    <s v="26 Oct 1985"/>
    <x v="1533"/>
    <x v="1"/>
    <s v="tier - 1"/>
    <x v="14"/>
    <x v="20"/>
  </r>
  <r>
    <x v="1541"/>
    <s v="  Mason D"/>
    <n v="41.23"/>
    <n v="4.24"/>
    <s v="No"/>
    <x v="0"/>
    <x v="0"/>
    <x v="0"/>
    <x v="1"/>
    <x v="0"/>
    <x v="2"/>
    <s v="6 Nov 1961"/>
    <x v="1534"/>
    <x v="1"/>
    <s v="tier - 2"/>
    <x v="2"/>
    <x v="43"/>
  </r>
  <r>
    <x v="1542"/>
    <s v="  Ryan"/>
    <n v="29.9"/>
    <n v="5.91"/>
    <s v="No"/>
    <x v="0"/>
    <x v="0"/>
    <x v="0"/>
    <x v="1"/>
    <x v="0"/>
    <x v="1"/>
    <s v="17 Jul 1978"/>
    <x v="1535"/>
    <x v="1"/>
    <s v="tier - 2"/>
    <x v="14"/>
    <x v="27"/>
  </r>
  <r>
    <x v="1543"/>
    <s v="  Arturo"/>
    <n v="34.104999999999997"/>
    <n v="5.93"/>
    <s v="No"/>
    <x v="0"/>
    <x v="0"/>
    <x v="0"/>
    <x v="1"/>
    <x v="0"/>
    <x v="1"/>
    <s v="30 Oct 1971"/>
    <x v="1536"/>
    <x v="1"/>
    <s v="tier - 2"/>
    <x v="2"/>
    <x v="32"/>
  </r>
  <r>
    <x v="1544"/>
    <s v="  Jake"/>
    <n v="24.97"/>
    <n v="5.66"/>
    <s v="No"/>
    <x v="0"/>
    <x v="0"/>
    <x v="0"/>
    <x v="1"/>
    <x v="1"/>
    <x v="2"/>
    <s v="2 Aug 1962"/>
    <x v="1537"/>
    <x v="1"/>
    <s v="tier - 3"/>
    <x v="1"/>
    <x v="40"/>
  </r>
  <r>
    <x v="1545"/>
    <s v="  Sarah E"/>
    <n v="34.799999999999997"/>
    <n v="4.1900000000000004"/>
    <s v="No"/>
    <x v="0"/>
    <x v="0"/>
    <x v="3"/>
    <x v="1"/>
    <x v="0"/>
    <x v="2"/>
    <s v="12 Aug 1992"/>
    <x v="1538"/>
    <x v="1"/>
    <s v="tier - 2"/>
    <x v="14"/>
    <x v="0"/>
  </r>
  <r>
    <x v="1546"/>
    <s v="  Alison L"/>
    <n v="32.965000000000003"/>
    <n v="9.2100000000000009"/>
    <s v="Yes"/>
    <x v="0"/>
    <x v="0"/>
    <x v="0"/>
    <x v="1"/>
    <x v="0"/>
    <x v="0"/>
    <s v="14 Sep 1963"/>
    <x v="1539"/>
    <x v="1"/>
    <s v="tier - 1"/>
    <x v="1"/>
    <x v="41"/>
  </r>
  <r>
    <x v="1547"/>
    <s v="  Karen A"/>
    <n v="27.265000000000001"/>
    <n v="5.51"/>
    <s v="No"/>
    <x v="0"/>
    <x v="0"/>
    <x v="3"/>
    <x v="1"/>
    <x v="1"/>
    <x v="2"/>
    <s v="16 Aug 1999"/>
    <x v="1540"/>
    <x v="1"/>
    <s v="tier - 3"/>
    <x v="2"/>
    <x v="7"/>
  </r>
  <r>
    <x v="1548"/>
    <s v="  Thomas R"/>
    <n v="17.059999999999999"/>
    <n v="8.5"/>
    <s v="No"/>
    <x v="0"/>
    <x v="0"/>
    <x v="0"/>
    <x v="1"/>
    <x v="3"/>
    <x v="0"/>
    <s v="7 Sep 1961"/>
    <x v="1541"/>
    <x v="1"/>
    <s v="tier - 2"/>
    <x v="12"/>
    <x v="43"/>
  </r>
  <r>
    <x v="1549"/>
    <s v="  Stephanie W"/>
    <n v="36.29"/>
    <n v="6.23"/>
    <s v="No"/>
    <x v="0"/>
    <x v="0"/>
    <x v="0"/>
    <x v="1"/>
    <x v="0"/>
    <x v="1"/>
    <s v="6 Dec 1961"/>
    <x v="1542"/>
    <x v="1"/>
    <s v="tier - 2"/>
    <x v="13"/>
    <x v="43"/>
  </r>
  <r>
    <x v="1550"/>
    <s v="  Ezra"/>
    <n v="28.594999999999999"/>
    <n v="8.5299999999999994"/>
    <s v="Yes"/>
    <x v="0"/>
    <x v="0"/>
    <x v="3"/>
    <x v="1"/>
    <x v="1"/>
    <x v="0"/>
    <s v="6 Dec 1961"/>
    <x v="1543"/>
    <x v="1"/>
    <s v="tier - 2"/>
    <x v="5"/>
    <x v="43"/>
  </r>
  <r>
    <x v="1551"/>
    <s v="  Jim"/>
    <n v="17.8"/>
    <n v="5.75"/>
    <s v="Yes"/>
    <x v="0"/>
    <x v="1"/>
    <x v="3"/>
    <x v="1"/>
    <x v="3"/>
    <x v="1"/>
    <s v="5 Aug 1962"/>
    <x v="1544"/>
    <x v="1"/>
    <s v="tier - 1"/>
    <x v="8"/>
    <x v="40"/>
  </r>
  <r>
    <x v="1552"/>
    <s v="  Ari L"/>
    <n v="21.4"/>
    <n v="5.6"/>
    <s v="No"/>
    <x v="0"/>
    <x v="0"/>
    <x v="0"/>
    <x v="1"/>
    <x v="2"/>
    <x v="2"/>
    <s v="15 Oct 1982"/>
    <x v="1545"/>
    <x v="1"/>
    <s v="tier - 2"/>
    <x v="1"/>
    <x v="23"/>
  </r>
  <r>
    <x v="1553"/>
    <s v="  Fanny"/>
    <n v="23.01"/>
    <n v="4.68"/>
    <s v="No"/>
    <x v="0"/>
    <x v="0"/>
    <x v="0"/>
    <x v="1"/>
    <x v="2"/>
    <x v="2"/>
    <s v="7 Dec 1962"/>
    <x v="1546"/>
    <x v="1"/>
    <s v="tier - 1"/>
    <x v="8"/>
    <x v="40"/>
  </r>
  <r>
    <x v="1554"/>
    <s v="  Heather"/>
    <n v="19.86"/>
    <n v="5.62"/>
    <s v="Yes"/>
    <x v="0"/>
    <x v="0"/>
    <x v="0"/>
    <x v="1"/>
    <x v="2"/>
    <x v="2"/>
    <s v="13 Nov 1965"/>
    <x v="1547"/>
    <x v="1"/>
    <s v="tier - 3"/>
    <x v="8"/>
    <x v="38"/>
  </r>
  <r>
    <x v="1555"/>
    <s v="  Peter W"/>
    <n v="33.58"/>
    <n v="5.08"/>
    <s v="No"/>
    <x v="0"/>
    <x v="0"/>
    <x v="0"/>
    <x v="1"/>
    <x v="0"/>
    <x v="2"/>
    <s v="24 Nov 1962"/>
    <x v="1548"/>
    <x v="1"/>
    <s v="tier - 2"/>
    <x v="2"/>
    <x v="40"/>
  </r>
  <r>
    <x v="1556"/>
    <s v="  Catherine A"/>
    <n v="29.81"/>
    <n v="5.28"/>
    <s v="No"/>
    <x v="0"/>
    <x v="0"/>
    <x v="0"/>
    <x v="1"/>
    <x v="1"/>
    <x v="2"/>
    <s v="11 Oct 1962"/>
    <x v="1549"/>
    <x v="1"/>
    <s v="tier - 3"/>
    <x v="9"/>
    <x v="40"/>
  </r>
  <r>
    <x v="1557"/>
    <s v="  Kelly A"/>
    <n v="27.4"/>
    <n v="4.6100000000000003"/>
    <s v="No"/>
    <x v="0"/>
    <x v="0"/>
    <x v="0"/>
    <x v="1"/>
    <x v="1"/>
    <x v="2"/>
    <s v="1 Jul 1994"/>
    <x v="1550"/>
    <x v="1"/>
    <s v="tier - 3"/>
    <x v="1"/>
    <x v="11"/>
  </r>
  <r>
    <x v="1558"/>
    <s v="  Janel N"/>
    <n v="17.98"/>
    <n v="6.57"/>
    <s v="Yes"/>
    <x v="0"/>
    <x v="0"/>
    <x v="1"/>
    <x v="1"/>
    <x v="3"/>
    <x v="0"/>
    <s v="23 Aug 1976"/>
    <x v="1551"/>
    <x v="1"/>
    <s v="tier - 2"/>
    <x v="1"/>
    <x v="35"/>
  </r>
  <r>
    <x v="1559"/>
    <s v="  Yann Kai"/>
    <n v="37.9"/>
    <n v="5.83"/>
    <s v="No"/>
    <x v="0"/>
    <x v="0"/>
    <x v="0"/>
    <x v="1"/>
    <x v="0"/>
    <x v="1"/>
    <s v="11 Nov 1960"/>
    <x v="1552"/>
    <x v="1"/>
    <s v="tier - 1"/>
    <x v="1"/>
    <x v="44"/>
  </r>
  <r>
    <x v="1560"/>
    <s v="  Zachary R"/>
    <n v="25.27"/>
    <n v="6.98"/>
    <s v="Yes"/>
    <x v="0"/>
    <x v="0"/>
    <x v="0"/>
    <x v="1"/>
    <x v="1"/>
    <x v="0"/>
    <s v="2 Oct 1990"/>
    <x v="1553"/>
    <x v="1"/>
    <s v="tier - 1"/>
    <x v="1"/>
    <x v="16"/>
  </r>
  <r>
    <x v="1561"/>
    <s v="  Alejandro Sr"/>
    <n v="29.26"/>
    <n v="4.03"/>
    <s v="No"/>
    <x v="0"/>
    <x v="0"/>
    <x v="3"/>
    <x v="1"/>
    <x v="1"/>
    <x v="2"/>
    <s v="24 Sep 1964"/>
    <x v="1554"/>
    <x v="1"/>
    <s v="tier - 2"/>
    <x v="7"/>
    <x v="42"/>
  </r>
  <r>
    <x v="1562"/>
    <s v="  Nicholas R"/>
    <n v="27.835000000000001"/>
    <n v="4.5599999999999996"/>
    <s v="No"/>
    <x v="0"/>
    <x v="0"/>
    <x v="3"/>
    <x v="1"/>
    <x v="1"/>
    <x v="2"/>
    <s v="30 Sep 1979"/>
    <x v="1555"/>
    <x v="1"/>
    <s v="tier - 3"/>
    <x v="14"/>
    <x v="25"/>
  </r>
  <r>
    <x v="1563"/>
    <s v="  Paul"/>
    <n v="46.53"/>
    <n v="5.38"/>
    <s v="Yes"/>
    <x v="0"/>
    <x v="0"/>
    <x v="0"/>
    <x v="1"/>
    <x v="0"/>
    <x v="2"/>
    <s v="6 Jun 1984"/>
    <x v="1556"/>
    <x v="1"/>
    <s v="tier - 2"/>
    <x v="9"/>
    <x v="21"/>
  </r>
  <r>
    <x v="1564"/>
    <s v="  Michael D"/>
    <n v="20.58"/>
    <n v="11.04"/>
    <s v="Yes"/>
    <x v="0"/>
    <x v="0"/>
    <x v="3"/>
    <x v="1"/>
    <x v="2"/>
    <x v="0"/>
    <s v="9 Dec 1959"/>
    <x v="1557"/>
    <x v="1"/>
    <s v="tier - 3"/>
    <x v="2"/>
    <x v="45"/>
  </r>
  <r>
    <x v="1565"/>
    <s v="  Marina"/>
    <n v="19.53"/>
    <n v="6.09"/>
    <s v="Yes"/>
    <x v="0"/>
    <x v="0"/>
    <x v="0"/>
    <x v="1"/>
    <x v="2"/>
    <x v="1"/>
    <s v="25 Nov 1959"/>
    <x v="1558"/>
    <x v="1"/>
    <s v="tier - 1"/>
    <x v="2"/>
    <x v="45"/>
  </r>
  <r>
    <x v="1566"/>
    <s v="  Caroline"/>
    <n v="27.7"/>
    <n v="4.71"/>
    <s v="No"/>
    <x v="0"/>
    <x v="0"/>
    <x v="3"/>
    <x v="1"/>
    <x v="1"/>
    <x v="2"/>
    <s v="20 Dec 1959"/>
    <x v="1559"/>
    <x v="1"/>
    <s v="tier - 3"/>
    <x v="0"/>
    <x v="45"/>
  </r>
  <r>
    <x v="1567"/>
    <s v="  Ross P"/>
    <n v="18.920000000000002"/>
    <n v="8.18"/>
    <s v="No"/>
    <x v="0"/>
    <x v="0"/>
    <x v="0"/>
    <x v="1"/>
    <x v="2"/>
    <x v="0"/>
    <s v="19 Dec 1992"/>
    <x v="1560"/>
    <x v="1"/>
    <s v="tier - 3"/>
    <x v="9"/>
    <x v="0"/>
  </r>
  <r>
    <x v="1568"/>
    <s v="  Aoife"/>
    <n v="17.760000000000002"/>
    <n v="11.18"/>
    <s v="Yes"/>
    <x v="0"/>
    <x v="0"/>
    <x v="1"/>
    <x v="1"/>
    <x v="3"/>
    <x v="0"/>
    <s v="22 Jul 1961"/>
    <x v="1561"/>
    <x v="1"/>
    <s v="tier - 2"/>
    <x v="1"/>
    <x v="43"/>
  </r>
  <r>
    <x v="1569"/>
    <s v="  Wesley"/>
    <n v="29.83"/>
    <n v="5.03"/>
    <s v="Yes"/>
    <x v="0"/>
    <x v="0"/>
    <x v="0"/>
    <x v="1"/>
    <x v="1"/>
    <x v="2"/>
    <s v="17 Jun 1994"/>
    <x v="1562"/>
    <x v="1"/>
    <s v="tier - 3"/>
    <x v="1"/>
    <x v="11"/>
  </r>
  <r>
    <x v="1570"/>
    <s v="  Rebecca J"/>
    <n v="23.465"/>
    <n v="5.56"/>
    <s v="No"/>
    <x v="0"/>
    <x v="0"/>
    <x v="3"/>
    <x v="1"/>
    <x v="2"/>
    <x v="2"/>
    <s v="3 Nov 1961"/>
    <x v="1563"/>
    <x v="1"/>
    <s v="tier - 3"/>
    <x v="1"/>
    <x v="43"/>
  </r>
  <r>
    <x v="1571"/>
    <s v="  Barry P"/>
    <n v="29.355"/>
    <n v="4.33"/>
    <s v="No"/>
    <x v="0"/>
    <x v="0"/>
    <x v="0"/>
    <x v="1"/>
    <x v="1"/>
    <x v="2"/>
    <s v="14 Nov 1966"/>
    <x v="1564"/>
    <x v="1"/>
    <s v="tier - 3"/>
    <x v="8"/>
    <x v="37"/>
  </r>
  <r>
    <x v="1572"/>
    <s v="  Maciej"/>
    <n v="35.49"/>
    <n v="5.21"/>
    <s v="Yes"/>
    <x v="0"/>
    <x v="1"/>
    <x v="3"/>
    <x v="1"/>
    <x v="0"/>
    <x v="2"/>
    <s v="29 Jun 1975"/>
    <x v="1565"/>
    <x v="1"/>
    <s v="tier - 2"/>
    <x v="1"/>
    <x v="31"/>
  </r>
  <r>
    <x v="1573"/>
    <s v="  Jerry D"/>
    <n v="26.315000000000001"/>
    <n v="5.89"/>
    <s v="No"/>
    <x v="0"/>
    <x v="0"/>
    <x v="0"/>
    <x v="1"/>
    <x v="1"/>
    <x v="1"/>
    <s v="13 Aug 1960"/>
    <x v="1566"/>
    <x v="1"/>
    <s v="tier - 1"/>
    <x v="2"/>
    <x v="44"/>
  </r>
  <r>
    <x v="1574"/>
    <s v="  Eric A"/>
    <n v="19.79"/>
    <n v="4.8099999999999996"/>
    <s v="Yes"/>
    <x v="0"/>
    <x v="0"/>
    <x v="0"/>
    <x v="1"/>
    <x v="2"/>
    <x v="2"/>
    <s v="11 Jul 1960"/>
    <x v="1567"/>
    <x v="1"/>
    <s v="tier - 1"/>
    <x v="0"/>
    <x v="44"/>
  </r>
  <r>
    <x v="1575"/>
    <s v="  Cathi"/>
    <n v="40.564999999999998"/>
    <n v="5.66"/>
    <s v="No"/>
    <x v="0"/>
    <x v="0"/>
    <x v="3"/>
    <x v="1"/>
    <x v="0"/>
    <x v="2"/>
    <s v="16 Dec 1960"/>
    <x v="1568"/>
    <x v="1"/>
    <s v="tier - 2"/>
    <x v="2"/>
    <x v="44"/>
  </r>
  <r>
    <x v="1576"/>
    <s v="  Alex M"/>
    <n v="18.03"/>
    <n v="10.66"/>
    <s v="Yes"/>
    <x v="0"/>
    <x v="0"/>
    <x v="1"/>
    <x v="1"/>
    <x v="3"/>
    <x v="0"/>
    <s v="19 Aug 1985"/>
    <x v="1569"/>
    <x v="1"/>
    <s v="tier - 1"/>
    <x v="1"/>
    <x v="20"/>
  </r>
  <r>
    <x v="1577"/>
    <s v="  Liang"/>
    <n v="34.65"/>
    <n v="5.98"/>
    <s v="Yes"/>
    <x v="0"/>
    <x v="0"/>
    <x v="0"/>
    <x v="1"/>
    <x v="0"/>
    <x v="1"/>
    <s v="28 Jul 1960"/>
    <x v="1570"/>
    <x v="1"/>
    <s v="tier - 2"/>
    <x v="0"/>
    <x v="44"/>
  </r>
  <r>
    <x v="1578"/>
    <s v="  Lexy"/>
    <n v="42.94"/>
    <n v="4.34"/>
    <s v="No"/>
    <x v="0"/>
    <x v="0"/>
    <x v="0"/>
    <x v="1"/>
    <x v="0"/>
    <x v="2"/>
    <s v="24 Jul 1960"/>
    <x v="1571"/>
    <x v="1"/>
    <s v="tier - 3"/>
    <x v="2"/>
    <x v="44"/>
  </r>
  <r>
    <x v="1579"/>
    <s v="  Michael"/>
    <n v="31.254999999999999"/>
    <n v="5.17"/>
    <s v="No"/>
    <x v="0"/>
    <x v="0"/>
    <x v="0"/>
    <x v="1"/>
    <x v="0"/>
    <x v="2"/>
    <s v="7 Aug 1975"/>
    <x v="1572"/>
    <x v="1"/>
    <s v="tier - 2"/>
    <x v="1"/>
    <x v="31"/>
  </r>
  <r>
    <x v="1580"/>
    <s v="  Samuel L"/>
    <n v="45.43"/>
    <n v="4.2300000000000004"/>
    <s v="Yes"/>
    <x v="0"/>
    <x v="1"/>
    <x v="3"/>
    <x v="1"/>
    <x v="0"/>
    <x v="2"/>
    <s v="30 Aug 1990"/>
    <x v="1573"/>
    <x v="1"/>
    <s v="tier - 2"/>
    <x v="9"/>
    <x v="16"/>
  </r>
  <r>
    <x v="1581"/>
    <s v="  Spencer A"/>
    <n v="32.340000000000003"/>
    <n v="4.88"/>
    <s v="Yes"/>
    <x v="0"/>
    <x v="1"/>
    <x v="3"/>
    <x v="1"/>
    <x v="0"/>
    <x v="2"/>
    <s v="14 Oct 1963"/>
    <x v="1574"/>
    <x v="1"/>
    <s v="tier - 1"/>
    <x v="1"/>
    <x v="41"/>
  </r>
  <r>
    <x v="1582"/>
    <s v="  Rochelle"/>
    <n v="25.46"/>
    <n v="9.7100000000000009"/>
    <s v="Yes"/>
    <x v="0"/>
    <x v="0"/>
    <x v="3"/>
    <x v="1"/>
    <x v="1"/>
    <x v="0"/>
    <s v="11 Jul 1960"/>
    <x v="1575"/>
    <x v="1"/>
    <s v="tier - 3"/>
    <x v="12"/>
    <x v="44"/>
  </r>
  <r>
    <x v="1583"/>
    <s v="  Paula"/>
    <n v="37.145000000000003"/>
    <n v="5.32"/>
    <s v="No"/>
    <x v="0"/>
    <x v="0"/>
    <x v="0"/>
    <x v="1"/>
    <x v="0"/>
    <x v="2"/>
    <s v="15 Jul 1968"/>
    <x v="1576"/>
    <x v="1"/>
    <s v="tier - 3"/>
    <x v="14"/>
    <x v="36"/>
  </r>
  <r>
    <x v="1584"/>
    <s v="  Madeline E"/>
    <n v="30.8"/>
    <n v="5.83"/>
    <s v="Yes"/>
    <x v="0"/>
    <x v="0"/>
    <x v="0"/>
    <x v="1"/>
    <x v="0"/>
    <x v="1"/>
    <s v="14 Aug 1992"/>
    <x v="1577"/>
    <x v="1"/>
    <s v="tier - 1"/>
    <x v="1"/>
    <x v="0"/>
  </r>
  <r>
    <x v="1585"/>
    <s v="  Maria Isabel"/>
    <n v="29.5"/>
    <n v="5.54"/>
    <s v="Yes"/>
    <x v="0"/>
    <x v="0"/>
    <x v="0"/>
    <x v="1"/>
    <x v="1"/>
    <x v="2"/>
    <s v="10 Sep 1964"/>
    <x v="1578"/>
    <x v="1"/>
    <s v="tier - 1"/>
    <x v="8"/>
    <x v="42"/>
  </r>
  <r>
    <x v="1586"/>
    <s v="  Arthur M"/>
    <n v="43.39"/>
    <n v="5.85"/>
    <s v="No"/>
    <x v="1"/>
    <x v="0"/>
    <x v="3"/>
    <x v="1"/>
    <x v="0"/>
    <x v="1"/>
    <s v="18 Nov 1961"/>
    <x v="1579"/>
    <x v="1"/>
    <s v="tier - 3"/>
    <x v="8"/>
    <x v="43"/>
  </r>
  <r>
    <x v="1587"/>
    <s v="  Joseph R"/>
    <n v="15.08"/>
    <n v="4.8499999999999996"/>
    <s v="Yes"/>
    <x v="0"/>
    <x v="1"/>
    <x v="3"/>
    <x v="1"/>
    <x v="3"/>
    <x v="2"/>
    <s v="26 Jul 1969"/>
    <x v="1580"/>
    <x v="1"/>
    <s v="tier - 3"/>
    <x v="1"/>
    <x v="34"/>
  </r>
  <r>
    <x v="1588"/>
    <s v="  Sachiko"/>
    <n v="20.48"/>
    <n v="11.09"/>
    <s v="No"/>
    <x v="0"/>
    <x v="0"/>
    <x v="0"/>
    <x v="1"/>
    <x v="2"/>
    <x v="0"/>
    <s v="24 Dec 1961"/>
    <x v="1581"/>
    <x v="1"/>
    <s v="tier - 3"/>
    <x v="8"/>
    <x v="43"/>
  </r>
  <r>
    <x v="1589"/>
    <s v="  Christopher"/>
    <n v="34.450000000000003"/>
    <n v="5.58"/>
    <s v="Yes"/>
    <x v="0"/>
    <x v="0"/>
    <x v="0"/>
    <x v="1"/>
    <x v="0"/>
    <x v="2"/>
    <s v="20 Jul 1984"/>
    <x v="1582"/>
    <x v="1"/>
    <s v="tier - 3"/>
    <x v="9"/>
    <x v="21"/>
  </r>
  <r>
    <x v="1590"/>
    <s v="  Joseph"/>
    <n v="34.21"/>
    <n v="9.7200000000000006"/>
    <s v="Yes"/>
    <x v="0"/>
    <x v="0"/>
    <x v="0"/>
    <x v="1"/>
    <x v="0"/>
    <x v="0"/>
    <s v="4 Aug 1963"/>
    <x v="1583"/>
    <x v="1"/>
    <s v="tier - 2"/>
    <x v="11"/>
    <x v="41"/>
  </r>
  <r>
    <x v="1591"/>
    <s v="  Lawrence"/>
    <n v="28.8"/>
    <n v="11.41"/>
    <s v="Yes"/>
    <x v="0"/>
    <x v="0"/>
    <x v="0"/>
    <x v="1"/>
    <x v="1"/>
    <x v="0"/>
    <s v="14 Sep 1985"/>
    <x v="1584"/>
    <x v="1"/>
    <s v="tier - 1"/>
    <x v="14"/>
    <x v="20"/>
  </r>
  <r>
    <x v="1592"/>
    <s v="  Katie"/>
    <n v="31.74"/>
    <n v="4.46"/>
    <s v="No"/>
    <x v="0"/>
    <x v="1"/>
    <x v="3"/>
    <x v="1"/>
    <x v="0"/>
    <x v="2"/>
    <s v="24 Nov 1986"/>
    <x v="1585"/>
    <x v="1"/>
    <s v="tier - 2"/>
    <x v="9"/>
    <x v="18"/>
  </r>
  <r>
    <x v="1593"/>
    <s v="  Ruben"/>
    <n v="21.78"/>
    <n v="9.31"/>
    <s v="Yes"/>
    <x v="0"/>
    <x v="0"/>
    <x v="0"/>
    <x v="1"/>
    <x v="2"/>
    <x v="0"/>
    <s v="2 Aug 1981"/>
    <x v="1586"/>
    <x v="1"/>
    <s v="tier - 2"/>
    <x v="8"/>
    <x v="19"/>
  </r>
  <r>
    <x v="1594"/>
    <s v="  Sarah"/>
    <n v="23.75"/>
    <n v="5.03"/>
    <s v="No"/>
    <x v="0"/>
    <x v="0"/>
    <x v="3"/>
    <x v="1"/>
    <x v="2"/>
    <x v="2"/>
    <s v="29 Aug 1985"/>
    <x v="1587"/>
    <x v="1"/>
    <s v="tier - 3"/>
    <x v="14"/>
    <x v="20"/>
  </r>
  <r>
    <x v="1595"/>
    <s v="  Angela R"/>
    <n v="33.21"/>
    <n v="5.07"/>
    <s v="Yes"/>
    <x v="0"/>
    <x v="0"/>
    <x v="3"/>
    <x v="1"/>
    <x v="0"/>
    <x v="2"/>
    <s v="23 Oct 1969"/>
    <x v="1588"/>
    <x v="1"/>
    <s v="tier - 2"/>
    <x v="14"/>
    <x v="34"/>
  </r>
  <r>
    <x v="1596"/>
    <s v="  Chatham"/>
    <n v="17.7"/>
    <n v="10.42"/>
    <s v="Yes"/>
    <x v="0"/>
    <x v="0"/>
    <x v="1"/>
    <x v="1"/>
    <x v="3"/>
    <x v="0"/>
    <s v="16 Jul 2004"/>
    <x v="1589"/>
    <x v="1"/>
    <s v="tier - 2"/>
    <x v="6"/>
    <x v="9"/>
  </r>
  <r>
    <x v="1597"/>
    <s v="  Derek"/>
    <n v="17.2"/>
    <n v="6.45"/>
    <s v="No"/>
    <x v="0"/>
    <x v="0"/>
    <x v="1"/>
    <x v="1"/>
    <x v="3"/>
    <x v="0"/>
    <s v="6 Aug 1959"/>
    <x v="1590"/>
    <x v="1"/>
    <s v="tier - 1"/>
    <x v="1"/>
    <x v="45"/>
  </r>
  <r>
    <x v="1598"/>
    <s v="  Kalvin J"/>
    <n v="19.21"/>
    <n v="5.52"/>
    <s v="No"/>
    <x v="0"/>
    <x v="0"/>
    <x v="1"/>
    <x v="1"/>
    <x v="2"/>
    <x v="2"/>
    <s v="10 Nov 1966"/>
    <x v="1591"/>
    <x v="1"/>
    <s v="tier - 3"/>
    <x v="14"/>
    <x v="37"/>
  </r>
  <r>
    <x v="1599"/>
    <s v="  Dave"/>
    <n v="23.2"/>
    <n v="4.41"/>
    <s v="No"/>
    <x v="0"/>
    <x v="1"/>
    <x v="3"/>
    <x v="1"/>
    <x v="2"/>
    <x v="2"/>
    <s v="8 Dec 1986"/>
    <x v="1592"/>
    <x v="1"/>
    <s v="tier - 2"/>
    <x v="1"/>
    <x v="18"/>
  </r>
  <r>
    <x v="1600"/>
    <s v="  Barbara G"/>
    <n v="32.5"/>
    <n v="4.6900000000000004"/>
    <s v="Yes"/>
    <x v="0"/>
    <x v="1"/>
    <x v="3"/>
    <x v="1"/>
    <x v="0"/>
    <x v="2"/>
    <s v="25 Nov 1958"/>
    <x v="1593"/>
    <x v="1"/>
    <s v="tier - 3"/>
    <x v="2"/>
    <x v="46"/>
  </r>
  <r>
    <x v="1601"/>
    <s v="  Skylar"/>
    <n v="20.9"/>
    <n v="6.94"/>
    <s v="No"/>
    <x v="0"/>
    <x v="0"/>
    <x v="0"/>
    <x v="1"/>
    <x v="2"/>
    <x v="0"/>
    <s v="10 Dec 1958"/>
    <x v="1594"/>
    <x v="1"/>
    <s v="tier - 1"/>
    <x v="0"/>
    <x v="46"/>
  </r>
  <r>
    <x v="1602"/>
    <s v="  Nick"/>
    <n v="19.11"/>
    <n v="4.3499999999999996"/>
    <s v="No"/>
    <x v="0"/>
    <x v="0"/>
    <x v="1"/>
    <x v="1"/>
    <x v="2"/>
    <x v="2"/>
    <s v="7 Jun 2003"/>
    <x v="1595"/>
    <x v="0"/>
    <s v="tier - 1"/>
    <x v="2"/>
    <x v="12"/>
  </r>
  <r>
    <x v="1603"/>
    <s v="  Sunny S"/>
    <n v="31.17"/>
    <n v="5.28"/>
    <s v="No"/>
    <x v="0"/>
    <x v="0"/>
    <x v="3"/>
    <x v="1"/>
    <x v="0"/>
    <x v="2"/>
    <s v="21 Jul 1960"/>
    <x v="1596"/>
    <x v="0"/>
    <s v="tier - 2"/>
    <x v="1"/>
    <x v="44"/>
  </r>
  <r>
    <x v="1604"/>
    <s v="  Anne-Marie"/>
    <n v="36.08"/>
    <n v="4.29"/>
    <s v="No"/>
    <x v="0"/>
    <x v="0"/>
    <x v="0"/>
    <x v="1"/>
    <x v="0"/>
    <x v="2"/>
    <s v="19 Dec 1978"/>
    <x v="1597"/>
    <x v="0"/>
    <s v="tier - 1"/>
    <x v="1"/>
    <x v="27"/>
  </r>
  <r>
    <x v="1605"/>
    <s v="  Nicholas"/>
    <n v="28.024999999999999"/>
    <n v="5.69"/>
    <s v="Yes"/>
    <x v="0"/>
    <x v="0"/>
    <x v="0"/>
    <x v="1"/>
    <x v="1"/>
    <x v="2"/>
    <s v="5 Oct 1959"/>
    <x v="1598"/>
    <x v="0"/>
    <s v="tier - 2"/>
    <x v="2"/>
    <x v="45"/>
  </r>
  <r>
    <x v="1606"/>
    <s v="  Scott M"/>
    <n v="24.32"/>
    <n v="5.56"/>
    <s v="Yes"/>
    <x v="0"/>
    <x v="0"/>
    <x v="0"/>
    <x v="1"/>
    <x v="2"/>
    <x v="2"/>
    <s v="25 Sep 1985"/>
    <x v="1599"/>
    <x v="0"/>
    <s v="tier - 2"/>
    <x v="1"/>
    <x v="20"/>
  </r>
  <r>
    <x v="1607"/>
    <s v="  Marisa A"/>
    <n v="38"/>
    <n v="5.41"/>
    <s v="Yes"/>
    <x v="0"/>
    <x v="0"/>
    <x v="3"/>
    <x v="1"/>
    <x v="0"/>
    <x v="2"/>
    <s v="29 Dec 1959"/>
    <x v="1600"/>
    <x v="0"/>
    <s v="tier - 3"/>
    <x v="0"/>
    <x v="45"/>
  </r>
  <r>
    <x v="1608"/>
    <s v="  Katie"/>
    <n v="31.6"/>
    <n v="10.85"/>
    <s v="Yes"/>
    <x v="0"/>
    <x v="0"/>
    <x v="0"/>
    <x v="1"/>
    <x v="0"/>
    <x v="0"/>
    <s v="7 Jul 1959"/>
    <x v="1601"/>
    <x v="0"/>
    <s v="tier - 2"/>
    <x v="0"/>
    <x v="45"/>
  </r>
  <r>
    <x v="1609"/>
    <s v="  Amy L"/>
    <n v="31.02"/>
    <n v="11.63"/>
    <s v="Yes"/>
    <x v="0"/>
    <x v="0"/>
    <x v="0"/>
    <x v="1"/>
    <x v="0"/>
    <x v="0"/>
    <s v="27 Jul 1962"/>
    <x v="1602"/>
    <x v="0"/>
    <s v="tier - 2"/>
    <x v="0"/>
    <x v="40"/>
  </r>
  <r>
    <x v="1610"/>
    <s v="  Jenna M"/>
    <n v="29.26"/>
    <n v="5.68"/>
    <s v="Yes"/>
    <x v="0"/>
    <x v="0"/>
    <x v="3"/>
    <x v="1"/>
    <x v="1"/>
    <x v="2"/>
    <s v="18 Jun 1960"/>
    <x v="1603"/>
    <x v="0"/>
    <s v="tier - 1"/>
    <x v="1"/>
    <x v="44"/>
  </r>
  <r>
    <x v="1611"/>
    <s v="  Elizabeth M"/>
    <n v="15.09"/>
    <n v="7.59"/>
    <s v="Yes"/>
    <x v="0"/>
    <x v="0"/>
    <x v="1"/>
    <x v="1"/>
    <x v="3"/>
    <x v="0"/>
    <s v="29 Aug 1959"/>
    <x v="1604"/>
    <x v="0"/>
    <s v="tier - 2"/>
    <x v="4"/>
    <x v="45"/>
  </r>
  <r>
    <x v="1612"/>
    <s v="  Lyazid"/>
    <n v="22.63"/>
    <n v="5.09"/>
    <s v="Yes"/>
    <x v="0"/>
    <x v="0"/>
    <x v="0"/>
    <x v="1"/>
    <x v="2"/>
    <x v="2"/>
    <s v="13 Jul 1990"/>
    <x v="1605"/>
    <x v="0"/>
    <s v="tier - 1"/>
    <x v="9"/>
    <x v="16"/>
  </r>
  <r>
    <x v="1613"/>
    <s v="  Lindsey A"/>
    <n v="23.46"/>
    <n v="4.21"/>
    <s v="No"/>
    <x v="0"/>
    <x v="0"/>
    <x v="3"/>
    <x v="1"/>
    <x v="2"/>
    <x v="2"/>
    <s v="6 Sep 1959"/>
    <x v="1606"/>
    <x v="0"/>
    <s v="tier - 1"/>
    <x v="5"/>
    <x v="45"/>
  </r>
  <r>
    <x v="1614"/>
    <s v="  Chris"/>
    <n v="22.56"/>
    <n v="4.34"/>
    <s v="Yes"/>
    <x v="0"/>
    <x v="0"/>
    <x v="0"/>
    <x v="1"/>
    <x v="2"/>
    <x v="2"/>
    <s v="23 Dec 1963"/>
    <x v="1607"/>
    <x v="0"/>
    <s v="tier - 1"/>
    <x v="0"/>
    <x v="41"/>
  </r>
  <r>
    <x v="1615"/>
    <s v="  Jennifer A"/>
    <n v="19.28"/>
    <n v="11.85"/>
    <s v="No"/>
    <x v="0"/>
    <x v="0"/>
    <x v="1"/>
    <x v="1"/>
    <x v="2"/>
    <x v="0"/>
    <s v="6 Jul 1963"/>
    <x v="1608"/>
    <x v="0"/>
    <s v="tier - 2"/>
    <x v="0"/>
    <x v="41"/>
  </r>
  <r>
    <x v="1616"/>
    <s v="  Leif S"/>
    <n v="15.37"/>
    <n v="9.61"/>
    <s v="Yes"/>
    <x v="0"/>
    <x v="0"/>
    <x v="1"/>
    <x v="1"/>
    <x v="3"/>
    <x v="0"/>
    <s v="8 Jul 1963"/>
    <x v="1609"/>
    <x v="0"/>
    <s v="tier - 3"/>
    <x v="2"/>
    <x v="41"/>
  </r>
  <r>
    <x v="1617"/>
    <s v="  Stephanie A"/>
    <n v="18.71"/>
    <n v="5.29"/>
    <s v="Yes"/>
    <x v="0"/>
    <x v="0"/>
    <x v="0"/>
    <x v="1"/>
    <x v="2"/>
    <x v="2"/>
    <s v="8 Nov 1960"/>
    <x v="1610"/>
    <x v="0"/>
    <s v="tier - 3"/>
    <x v="8"/>
    <x v="44"/>
  </r>
  <r>
    <x v="1618"/>
    <s v="  Bo"/>
    <n v="20.61"/>
    <n v="6.89"/>
    <s v="No"/>
    <x v="0"/>
    <x v="0"/>
    <x v="0"/>
    <x v="1"/>
    <x v="2"/>
    <x v="0"/>
    <s v="12 Sep 1991"/>
    <x v="1611"/>
    <x v="0"/>
    <s v="tier - 3"/>
    <x v="1"/>
    <x v="14"/>
  </r>
  <r>
    <x v="1619"/>
    <s v="  Leah"/>
    <n v="15.99"/>
    <n v="4.57"/>
    <s v="Yes"/>
    <x v="0"/>
    <x v="1"/>
    <x v="3"/>
    <x v="1"/>
    <x v="3"/>
    <x v="2"/>
    <s v="26 Sep 1976"/>
    <x v="1612"/>
    <x v="0"/>
    <s v="tier - 3"/>
    <x v="9"/>
    <x v="35"/>
  </r>
  <r>
    <x v="1620"/>
    <s v="  Kara Lynne"/>
    <n v="33.155000000000001"/>
    <n v="4.32"/>
    <s v="No"/>
    <x v="0"/>
    <x v="0"/>
    <x v="0"/>
    <x v="1"/>
    <x v="0"/>
    <x v="2"/>
    <s v="14 Jun 1961"/>
    <x v="1613"/>
    <x v="0"/>
    <s v="tier - 1"/>
    <x v="1"/>
    <x v="43"/>
  </r>
  <r>
    <x v="1621"/>
    <s v="  Jeffrey"/>
    <n v="26.22"/>
    <n v="5.57"/>
    <s v="Yes"/>
    <x v="0"/>
    <x v="1"/>
    <x v="3"/>
    <x v="1"/>
    <x v="1"/>
    <x v="2"/>
    <s v="6 Jul 2004"/>
    <x v="1614"/>
    <x v="0"/>
    <s v="tier - 3"/>
    <x v="0"/>
    <x v="9"/>
  </r>
  <r>
    <x v="1622"/>
    <s v="  Justin"/>
    <n v="21.85"/>
    <n v="5.26"/>
    <s v="Yes"/>
    <x v="0"/>
    <x v="1"/>
    <x v="3"/>
    <x v="1"/>
    <x v="2"/>
    <x v="2"/>
    <s v="7 Jul 1984"/>
    <x v="1615"/>
    <x v="0"/>
    <s v="tier - 1"/>
    <x v="1"/>
    <x v="21"/>
  </r>
  <r>
    <x v="1623"/>
    <s v="  Emily"/>
    <n v="30.495000000000001"/>
    <n v="6.25"/>
    <s v="No"/>
    <x v="0"/>
    <x v="0"/>
    <x v="0"/>
    <x v="1"/>
    <x v="0"/>
    <x v="1"/>
    <s v="25 Dec 1968"/>
    <x v="1616"/>
    <x v="0"/>
    <s v="tier - 1"/>
    <x v="14"/>
    <x v="36"/>
  </r>
  <r>
    <x v="1624"/>
    <s v="  Rebecca"/>
    <n v="34.104999999999997"/>
    <n v="5.67"/>
    <s v="Yes"/>
    <x v="0"/>
    <x v="0"/>
    <x v="0"/>
    <x v="1"/>
    <x v="0"/>
    <x v="2"/>
    <s v="17 Nov 1983"/>
    <x v="1617"/>
    <x v="0"/>
    <s v="tier - 1"/>
    <x v="14"/>
    <x v="22"/>
  </r>
  <r>
    <x v="1625"/>
    <s v="  Allie"/>
    <n v="32.770000000000003"/>
    <n v="4.42"/>
    <s v="Yes"/>
    <x v="0"/>
    <x v="0"/>
    <x v="3"/>
    <x v="1"/>
    <x v="0"/>
    <x v="2"/>
    <s v="21 Sep 1958"/>
    <x v="1618"/>
    <x v="0"/>
    <s v="tier - 2"/>
    <x v="1"/>
    <x v="46"/>
  </r>
  <r>
    <x v="1626"/>
    <s v="  Trasi"/>
    <n v="16.850000000000001"/>
    <n v="11.75"/>
    <s v="Yes"/>
    <x v="0"/>
    <x v="0"/>
    <x v="1"/>
    <x v="1"/>
    <x v="3"/>
    <x v="0"/>
    <s v="25 Sep 1961"/>
    <x v="1619"/>
    <x v="0"/>
    <s v="tier - 1"/>
    <x v="2"/>
    <x v="43"/>
  </r>
  <r>
    <x v="1627"/>
    <s v="  Kevin"/>
    <n v="34.700000000000003"/>
    <n v="6.06"/>
    <s v="No"/>
    <x v="0"/>
    <x v="0"/>
    <x v="3"/>
    <x v="1"/>
    <x v="0"/>
    <x v="1"/>
    <s v="10 Oct 1959"/>
    <x v="1620"/>
    <x v="0"/>
    <s v="tier - 1"/>
    <x v="1"/>
    <x v="45"/>
  </r>
  <r>
    <x v="1628"/>
    <s v="  Fernando"/>
    <n v="37.049999999999997"/>
    <n v="5.48"/>
    <s v="No"/>
    <x v="0"/>
    <x v="0"/>
    <x v="3"/>
    <x v="1"/>
    <x v="0"/>
    <x v="2"/>
    <s v="8 Nov 1959"/>
    <x v="1621"/>
    <x v="0"/>
    <s v="tier - 3"/>
    <x v="1"/>
    <x v="45"/>
  </r>
  <r>
    <x v="1629"/>
    <s v="  Ieva"/>
    <n v="18.78"/>
    <n v="4.45"/>
    <s v="No"/>
    <x v="0"/>
    <x v="1"/>
    <x v="3"/>
    <x v="1"/>
    <x v="2"/>
    <x v="2"/>
    <s v="26 Dec 1974"/>
    <x v="1622"/>
    <x v="0"/>
    <s v="tier - 2"/>
    <x v="14"/>
    <x v="28"/>
  </r>
  <r>
    <x v="1630"/>
    <s v="  Chris"/>
    <n v="28.024999999999999"/>
    <n v="5"/>
    <s v="No"/>
    <x v="0"/>
    <x v="0"/>
    <x v="3"/>
    <x v="1"/>
    <x v="1"/>
    <x v="2"/>
    <s v="13 Jul 1972"/>
    <x v="1623"/>
    <x v="0"/>
    <s v="tier - 2"/>
    <x v="14"/>
    <x v="30"/>
  </r>
  <r>
    <x v="1631"/>
    <s v="  Drew L"/>
    <n v="35.090000000000003"/>
    <n v="5.84"/>
    <s v="No"/>
    <x v="0"/>
    <x v="0"/>
    <x v="0"/>
    <x v="1"/>
    <x v="0"/>
    <x v="1"/>
    <s v="6 Sep 2004"/>
    <x v="1624"/>
    <x v="0"/>
    <s v="tier - 2"/>
    <x v="8"/>
    <x v="9"/>
  </r>
  <r>
    <x v="1632"/>
    <s v="  Christina"/>
    <n v="34.42"/>
    <n v="5.21"/>
    <s v="Yes"/>
    <x v="0"/>
    <x v="0"/>
    <x v="0"/>
    <x v="1"/>
    <x v="0"/>
    <x v="2"/>
    <s v="15 Dec 1968"/>
    <x v="1625"/>
    <x v="0"/>
    <s v="tier - 3"/>
    <x v="1"/>
    <x v="36"/>
  </r>
  <r>
    <x v="1633"/>
    <s v="  Alexander G"/>
    <n v="29.4"/>
    <n v="4.26"/>
    <s v="No"/>
    <x v="0"/>
    <x v="0"/>
    <x v="0"/>
    <x v="1"/>
    <x v="1"/>
    <x v="2"/>
    <s v="15 Oct 1958"/>
    <x v="1626"/>
    <x v="0"/>
    <s v="tier - 3"/>
    <x v="0"/>
    <x v="46"/>
  </r>
  <r>
    <x v="1634"/>
    <s v="  Meaghan"/>
    <n v="21.31"/>
    <n v="4.17"/>
    <s v="No"/>
    <x v="0"/>
    <x v="0"/>
    <x v="0"/>
    <x v="1"/>
    <x v="2"/>
    <x v="2"/>
    <s v="10 Jul 1958"/>
    <x v="1627"/>
    <x v="0"/>
    <s v="tier - 2"/>
    <x v="2"/>
    <x v="46"/>
  </r>
  <r>
    <x v="1635"/>
    <s v="  Kristin"/>
    <n v="19.559999999999999"/>
    <n v="11.96"/>
    <s v="No"/>
    <x v="0"/>
    <x v="0"/>
    <x v="0"/>
    <x v="1"/>
    <x v="2"/>
    <x v="0"/>
    <s v="26 Sep 1969"/>
    <x v="1628"/>
    <x v="0"/>
    <s v="tier - 3"/>
    <x v="16"/>
    <x v="34"/>
  </r>
  <r>
    <x v="1636"/>
    <s v="  Andrea K"/>
    <n v="37.335000000000001"/>
    <n v="6.26"/>
    <s v="Yes"/>
    <x v="0"/>
    <x v="0"/>
    <x v="3"/>
    <x v="1"/>
    <x v="0"/>
    <x v="1"/>
    <s v="24 Dec 1959"/>
    <x v="1629"/>
    <x v="0"/>
    <s v="tier - 2"/>
    <x v="1"/>
    <x v="45"/>
  </r>
  <r>
    <x v="1637"/>
    <s v="  Kris"/>
    <n v="19.53"/>
    <n v="11.68"/>
    <s v="No"/>
    <x v="0"/>
    <x v="0"/>
    <x v="0"/>
    <x v="1"/>
    <x v="2"/>
    <x v="0"/>
    <s v="10 Oct 1967"/>
    <x v="1630"/>
    <x v="0"/>
    <s v="tier - 1"/>
    <x v="14"/>
    <x v="39"/>
  </r>
  <r>
    <x v="1638"/>
    <s v="  Alden W"/>
    <n v="34.1"/>
    <n v="5.16"/>
    <s v="No"/>
    <x v="0"/>
    <x v="0"/>
    <x v="0"/>
    <x v="1"/>
    <x v="0"/>
    <x v="2"/>
    <s v="16 Nov 1988"/>
    <x v="1631"/>
    <x v="0"/>
    <s v="tier - 2"/>
    <x v="2"/>
    <x v="15"/>
  </r>
  <r>
    <x v="1639"/>
    <s v="  Suzanne M"/>
    <n v="16.5"/>
    <n v="6.9"/>
    <s v="Yes"/>
    <x v="0"/>
    <x v="0"/>
    <x v="1"/>
    <x v="1"/>
    <x v="3"/>
    <x v="0"/>
    <s v="16 Jul 1963"/>
    <x v="1632"/>
    <x v="0"/>
    <s v="tier - 2"/>
    <x v="1"/>
    <x v="41"/>
  </r>
  <r>
    <x v="1640"/>
    <s v="  Heidi Z"/>
    <n v="30.69"/>
    <n v="4.83"/>
    <s v="No"/>
    <x v="0"/>
    <x v="0"/>
    <x v="3"/>
    <x v="1"/>
    <x v="0"/>
    <x v="2"/>
    <s v="22 Jun 1965"/>
    <x v="1633"/>
    <x v="0"/>
    <s v="tier - 3"/>
    <x v="8"/>
    <x v="38"/>
  </r>
  <r>
    <x v="1641"/>
    <s v="  Carolyn"/>
    <n v="28.93"/>
    <n v="4.87"/>
    <s v="No"/>
    <x v="0"/>
    <x v="0"/>
    <x v="3"/>
    <x v="1"/>
    <x v="1"/>
    <x v="2"/>
    <s v="14 Sep 1958"/>
    <x v="1634"/>
    <x v="0"/>
    <s v="tier - 1"/>
    <x v="6"/>
    <x v="46"/>
  </r>
  <r>
    <x v="1642"/>
    <s v="  Sabine"/>
    <n v="38.9"/>
    <n v="4.28"/>
    <s v="No"/>
    <x v="0"/>
    <x v="0"/>
    <x v="0"/>
    <x v="1"/>
    <x v="0"/>
    <x v="2"/>
    <s v="29 Jul 1958"/>
    <x v="1635"/>
    <x v="0"/>
    <s v="tier - 2"/>
    <x v="5"/>
    <x v="46"/>
  </r>
  <r>
    <x v="1643"/>
    <s v="  Bobby"/>
    <n v="26.9"/>
    <n v="4.07"/>
    <s v="No"/>
    <x v="0"/>
    <x v="0"/>
    <x v="0"/>
    <x v="1"/>
    <x v="1"/>
    <x v="2"/>
    <s v="20 Sep 1958"/>
    <x v="1636"/>
    <x v="0"/>
    <s v="tier - 3"/>
    <x v="0"/>
    <x v="46"/>
  </r>
  <r>
    <x v="1644"/>
    <s v="  Fan"/>
    <n v="24.86"/>
    <n v="6.23"/>
    <s v="No"/>
    <x v="0"/>
    <x v="0"/>
    <x v="0"/>
    <x v="1"/>
    <x v="2"/>
    <x v="1"/>
    <s v="10 Aug 1999"/>
    <x v="1637"/>
    <x v="0"/>
    <s v="tier - 1"/>
    <x v="1"/>
    <x v="7"/>
  </r>
  <r>
    <x v="1645"/>
    <s v="  Rachel M"/>
    <n v="39.14"/>
    <n v="6.24"/>
    <s v="No"/>
    <x v="1"/>
    <x v="0"/>
    <x v="3"/>
    <x v="1"/>
    <x v="0"/>
    <x v="1"/>
    <s v="15 Aug 1967"/>
    <x v="1638"/>
    <x v="0"/>
    <s v="tier - 2"/>
    <x v="14"/>
    <x v="39"/>
  </r>
  <r>
    <x v="1646"/>
    <s v="  Greg"/>
    <n v="39.799999999999997"/>
    <n v="6.17"/>
    <s v="No"/>
    <x v="0"/>
    <x v="1"/>
    <x v="3"/>
    <x v="1"/>
    <x v="0"/>
    <x v="1"/>
    <s v="4 Nov 1967"/>
    <x v="1639"/>
    <x v="0"/>
    <s v="tier - 2"/>
    <x v="11"/>
    <x v="39"/>
  </r>
  <r>
    <x v="1647"/>
    <s v="  Dan"/>
    <n v="34.32"/>
    <n v="5.16"/>
    <s v="No"/>
    <x v="0"/>
    <x v="0"/>
    <x v="3"/>
    <x v="1"/>
    <x v="0"/>
    <x v="2"/>
    <s v="29 Jun 1959"/>
    <x v="1640"/>
    <x v="0"/>
    <s v="tier - 1"/>
    <x v="8"/>
    <x v="45"/>
  </r>
  <r>
    <x v="1648"/>
    <s v="  Jennifer A"/>
    <n v="32.51"/>
    <n v="4.3"/>
    <s v="No"/>
    <x v="0"/>
    <x v="0"/>
    <x v="0"/>
    <x v="1"/>
    <x v="0"/>
    <x v="2"/>
    <s v="3 Aug 1959"/>
    <x v="1641"/>
    <x v="0"/>
    <s v="tier - 3"/>
    <x v="9"/>
    <x v="45"/>
  </r>
  <r>
    <x v="1649"/>
    <s v="  Jessica"/>
    <n v="30.71"/>
    <n v="6.14"/>
    <s v="No"/>
    <x v="0"/>
    <x v="1"/>
    <x v="3"/>
    <x v="1"/>
    <x v="0"/>
    <x v="1"/>
    <s v="10 Nov 1996"/>
    <x v="1642"/>
    <x v="0"/>
    <s v="tier - 3"/>
    <x v="8"/>
    <x v="8"/>
  </r>
  <r>
    <x v="1650"/>
    <s v="  Chaiwat"/>
    <n v="28.9"/>
    <n v="5.36"/>
    <s v="No"/>
    <x v="0"/>
    <x v="0"/>
    <x v="3"/>
    <x v="1"/>
    <x v="1"/>
    <x v="2"/>
    <s v="27 Nov 1976"/>
    <x v="1643"/>
    <x v="0"/>
    <s v="tier - 3"/>
    <x v="1"/>
    <x v="35"/>
  </r>
  <r>
    <x v="1651"/>
    <s v="  Kerri"/>
    <n v="36.19"/>
    <n v="4.3"/>
    <s v="No"/>
    <x v="0"/>
    <x v="0"/>
    <x v="0"/>
    <x v="1"/>
    <x v="0"/>
    <x v="2"/>
    <s v="20 Nov 1959"/>
    <x v="1644"/>
    <x v="0"/>
    <s v="tier - 2"/>
    <x v="0"/>
    <x v="45"/>
  </r>
  <r>
    <x v="1652"/>
    <s v="  Lisa"/>
    <n v="29.6"/>
    <n v="4.09"/>
    <s v="No"/>
    <x v="0"/>
    <x v="0"/>
    <x v="0"/>
    <x v="1"/>
    <x v="1"/>
    <x v="2"/>
    <s v="20 Oct 1979"/>
    <x v="1645"/>
    <x v="0"/>
    <s v="tier - 2"/>
    <x v="0"/>
    <x v="25"/>
  </r>
  <r>
    <x v="1653"/>
    <s v="  Nicholas G"/>
    <n v="30.95"/>
    <n v="6.27"/>
    <s v="No"/>
    <x v="0"/>
    <x v="1"/>
    <x v="3"/>
    <x v="1"/>
    <x v="0"/>
    <x v="1"/>
    <s v="22 Jul 1989"/>
    <x v="1646"/>
    <x v="0"/>
    <s v="tier - 3"/>
    <x v="1"/>
    <x v="13"/>
  </r>
  <r>
    <x v="1654"/>
    <s v="  Vasilis S"/>
    <n v="19.95"/>
    <n v="5.39"/>
    <s v="No"/>
    <x v="0"/>
    <x v="0"/>
    <x v="3"/>
    <x v="1"/>
    <x v="2"/>
    <x v="2"/>
    <s v="14 Jul 1989"/>
    <x v="1647"/>
    <x v="0"/>
    <s v="tier - 3"/>
    <x v="2"/>
    <x v="13"/>
  </r>
  <r>
    <x v="1655"/>
    <s v="  Michael P"/>
    <n v="23.65"/>
    <n v="5.75"/>
    <s v="Yes"/>
    <x v="0"/>
    <x v="0"/>
    <x v="0"/>
    <x v="1"/>
    <x v="2"/>
    <x v="1"/>
    <s v="12 Sep 1998"/>
    <x v="1648"/>
    <x v="0"/>
    <s v="tier - 1"/>
    <x v="8"/>
    <x v="2"/>
  </r>
  <r>
    <x v="1656"/>
    <s v="  Colleen C"/>
    <n v="43.34"/>
    <n v="4.91"/>
    <s v="No"/>
    <x v="0"/>
    <x v="0"/>
    <x v="3"/>
    <x v="1"/>
    <x v="0"/>
    <x v="2"/>
    <s v="3 Dec 1962"/>
    <x v="1649"/>
    <x v="0"/>
    <s v="tier - 1"/>
    <x v="7"/>
    <x v="40"/>
  </r>
  <r>
    <x v="1657"/>
    <s v="  Annika"/>
    <n v="31.98"/>
    <n v="4.46"/>
    <s v="Yes"/>
    <x v="0"/>
    <x v="0"/>
    <x v="3"/>
    <x v="1"/>
    <x v="0"/>
    <x v="2"/>
    <s v="14 Oct 1963"/>
    <x v="1650"/>
    <x v="0"/>
    <s v="tier - 1"/>
    <x v="8"/>
    <x v="41"/>
  </r>
  <r>
    <x v="1658"/>
    <s v="  Kelly"/>
    <n v="35.86"/>
    <n v="6.22"/>
    <s v="No"/>
    <x v="0"/>
    <x v="0"/>
    <x v="3"/>
    <x v="1"/>
    <x v="0"/>
    <x v="1"/>
    <s v="18 Jul 1967"/>
    <x v="1651"/>
    <x v="0"/>
    <s v="tier - 3"/>
    <x v="16"/>
    <x v="39"/>
  </r>
  <r>
    <x v="1659"/>
    <s v="  Nicholas C"/>
    <n v="15.2"/>
    <n v="8.82"/>
    <s v="No"/>
    <x v="0"/>
    <x v="0"/>
    <x v="0"/>
    <x v="1"/>
    <x v="3"/>
    <x v="0"/>
    <s v="8 Nov 1965"/>
    <x v="1652"/>
    <x v="0"/>
    <s v="tier - 3"/>
    <x v="11"/>
    <x v="38"/>
  </r>
  <r>
    <x v="1660"/>
    <s v="  Kelly K"/>
    <n v="37.200000000000003"/>
    <n v="10.14"/>
    <s v="No"/>
    <x v="0"/>
    <x v="0"/>
    <x v="0"/>
    <x v="1"/>
    <x v="0"/>
    <x v="0"/>
    <s v="21 Aug 1991"/>
    <x v="1653"/>
    <x v="0"/>
    <s v="tier - 3"/>
    <x v="2"/>
    <x v="14"/>
  </r>
  <r>
    <x v="1661"/>
    <s v="  Andrew"/>
    <n v="17.91"/>
    <n v="4.66"/>
    <s v="No"/>
    <x v="0"/>
    <x v="0"/>
    <x v="1"/>
    <x v="1"/>
    <x v="3"/>
    <x v="2"/>
    <s v="1 Sep 1967"/>
    <x v="1654"/>
    <x v="0"/>
    <s v="tier - 3"/>
    <x v="14"/>
    <x v="39"/>
  </r>
  <r>
    <x v="1662"/>
    <s v="  Hannah"/>
    <n v="20.76"/>
    <n v="6.26"/>
    <s v="No"/>
    <x v="0"/>
    <x v="0"/>
    <x v="0"/>
    <x v="1"/>
    <x v="2"/>
    <x v="1"/>
    <s v="13 Nov 1981"/>
    <x v="1655"/>
    <x v="0"/>
    <s v="tier - 1"/>
    <x v="1"/>
    <x v="19"/>
  </r>
  <r>
    <x v="1663"/>
    <s v="  Patricio Sr"/>
    <n v="38.99"/>
    <n v="5.21"/>
    <s v="No"/>
    <x v="1"/>
    <x v="0"/>
    <x v="3"/>
    <x v="1"/>
    <x v="0"/>
    <x v="2"/>
    <s v="20 Oct 1969"/>
    <x v="1656"/>
    <x v="0"/>
    <s v="tier - 1"/>
    <x v="1"/>
    <x v="34"/>
  </r>
  <r>
    <x v="1664"/>
    <s v="  Robert B"/>
    <n v="42.655000000000001"/>
    <n v="5.94"/>
    <s v="Yes"/>
    <x v="0"/>
    <x v="1"/>
    <x v="3"/>
    <x v="1"/>
    <x v="0"/>
    <x v="1"/>
    <s v="23 Jul 1958"/>
    <x v="1657"/>
    <x v="0"/>
    <s v="tier - 1"/>
    <x v="1"/>
    <x v="46"/>
  </r>
  <r>
    <x v="1665"/>
    <s v="  Benjamin M"/>
    <n v="30.57"/>
    <n v="5.34"/>
    <s v="No"/>
    <x v="0"/>
    <x v="1"/>
    <x v="3"/>
    <x v="1"/>
    <x v="0"/>
    <x v="2"/>
    <s v="4 Sep 1982"/>
    <x v="1658"/>
    <x v="0"/>
    <s v="tier - 2"/>
    <x v="2"/>
    <x v="23"/>
  </r>
  <r>
    <x v="1666"/>
    <s v="  Robert"/>
    <n v="17.7"/>
    <n v="6.38"/>
    <s v="No"/>
    <x v="0"/>
    <x v="0"/>
    <x v="1"/>
    <x v="1"/>
    <x v="3"/>
    <x v="1"/>
    <s v="24 Sep 2002"/>
    <x v="1659"/>
    <x v="0"/>
    <s v="tier - 2"/>
    <x v="1"/>
    <x v="5"/>
  </r>
  <r>
    <x v="1667"/>
    <s v="  Eric R"/>
    <n v="34.770000000000003"/>
    <n v="4.47"/>
    <s v="No"/>
    <x v="0"/>
    <x v="0"/>
    <x v="3"/>
    <x v="1"/>
    <x v="0"/>
    <x v="2"/>
    <s v="29 Jul 1962"/>
    <x v="1660"/>
    <x v="0"/>
    <s v="tier - 3"/>
    <x v="11"/>
    <x v="40"/>
  </r>
  <r>
    <x v="1668"/>
    <s v="  Matthew"/>
    <n v="16.88"/>
    <n v="9.9600000000000009"/>
    <s v="No"/>
    <x v="0"/>
    <x v="0"/>
    <x v="0"/>
    <x v="1"/>
    <x v="3"/>
    <x v="0"/>
    <s v="27 Jul 1965"/>
    <x v="1661"/>
    <x v="0"/>
    <s v="tier - 2"/>
    <x v="14"/>
    <x v="38"/>
  </r>
  <r>
    <x v="1669"/>
    <s v="  Bob R"/>
    <n v="40.26"/>
    <n v="9.92"/>
    <s v="Yes"/>
    <x v="0"/>
    <x v="0"/>
    <x v="0"/>
    <x v="1"/>
    <x v="0"/>
    <x v="0"/>
    <s v="10 Dec 1975"/>
    <x v="1662"/>
    <x v="0"/>
    <s v="tier - 3"/>
    <x v="9"/>
    <x v="31"/>
  </r>
  <r>
    <x v="1670"/>
    <s v="  Stephanie J"/>
    <n v="25.6"/>
    <n v="6.03"/>
    <s v="No"/>
    <x v="0"/>
    <x v="1"/>
    <x v="3"/>
    <x v="1"/>
    <x v="1"/>
    <x v="1"/>
    <s v="18 Oct 1979"/>
    <x v="1663"/>
    <x v="0"/>
    <s v="tier - 3"/>
    <x v="14"/>
    <x v="25"/>
  </r>
  <r>
    <x v="1671"/>
    <s v="  Jake"/>
    <n v="33.549999999999997"/>
    <n v="10.9"/>
    <s v="Yes"/>
    <x v="0"/>
    <x v="0"/>
    <x v="0"/>
    <x v="1"/>
    <x v="0"/>
    <x v="0"/>
    <s v="5 Jun 1981"/>
    <x v="1664"/>
    <x v="0"/>
    <s v="tier - 3"/>
    <x v="14"/>
    <x v="19"/>
  </r>
  <r>
    <x v="1672"/>
    <s v="  Alison L"/>
    <n v="16.690000000000001"/>
    <n v="10.66"/>
    <s v="No"/>
    <x v="0"/>
    <x v="0"/>
    <x v="0"/>
    <x v="1"/>
    <x v="3"/>
    <x v="0"/>
    <s v="11 Nov 1970"/>
    <x v="1665"/>
    <x v="0"/>
    <s v="tier - 2"/>
    <x v="9"/>
    <x v="33"/>
  </r>
  <r>
    <x v="1673"/>
    <s v="  Lindsay M"/>
    <n v="19.95"/>
    <n v="4.05"/>
    <s v="No"/>
    <x v="0"/>
    <x v="0"/>
    <x v="3"/>
    <x v="1"/>
    <x v="2"/>
    <x v="2"/>
    <s v="17 Oct 1958"/>
    <x v="1666"/>
    <x v="0"/>
    <s v="tier - 2"/>
    <x v="8"/>
    <x v="46"/>
  </r>
  <r>
    <x v="1674"/>
    <s v="  Guillaume"/>
    <n v="17.55"/>
    <n v="4.2300000000000004"/>
    <s v="No"/>
    <x v="0"/>
    <x v="0"/>
    <x v="1"/>
    <x v="1"/>
    <x v="3"/>
    <x v="2"/>
    <s v="4 Jul 1981"/>
    <x v="1667"/>
    <x v="0"/>
    <s v="tier - 1"/>
    <x v="2"/>
    <x v="19"/>
  </r>
  <r>
    <x v="1675"/>
    <s v="  Kaylee"/>
    <n v="22.01"/>
    <n v="5.01"/>
    <s v="No"/>
    <x v="0"/>
    <x v="0"/>
    <x v="3"/>
    <x v="1"/>
    <x v="2"/>
    <x v="2"/>
    <s v="8 Nov 1968"/>
    <x v="1668"/>
    <x v="0"/>
    <s v="tier - 2"/>
    <x v="1"/>
    <x v="36"/>
  </r>
  <r>
    <x v="1676"/>
    <s v="  Theresa"/>
    <n v="41.8"/>
    <n v="5.82"/>
    <s v="Yes"/>
    <x v="0"/>
    <x v="1"/>
    <x v="3"/>
    <x v="1"/>
    <x v="0"/>
    <x v="1"/>
    <s v="29 Nov 1962"/>
    <x v="1669"/>
    <x v="0"/>
    <s v="tier - 1"/>
    <x v="11"/>
    <x v="40"/>
  </r>
  <r>
    <x v="1677"/>
    <s v="  Travis G"/>
    <n v="19.170000000000002"/>
    <n v="7.94"/>
    <s v="No"/>
    <x v="0"/>
    <x v="0"/>
    <x v="0"/>
    <x v="1"/>
    <x v="2"/>
    <x v="0"/>
    <s v="29 Jul 1958"/>
    <x v="1670"/>
    <x v="0"/>
    <s v="tier - 3"/>
    <x v="2"/>
    <x v="46"/>
  </r>
  <r>
    <x v="1678"/>
    <s v="  Emma L"/>
    <n v="32.799999999999997"/>
    <n v="6.16"/>
    <s v="Yes"/>
    <x v="0"/>
    <x v="1"/>
    <x v="3"/>
    <x v="1"/>
    <x v="0"/>
    <x v="1"/>
    <s v="2 Aug 1995"/>
    <x v="1671"/>
    <x v="0"/>
    <s v="tier - 2"/>
    <x v="8"/>
    <x v="4"/>
  </r>
  <r>
    <x v="1679"/>
    <s v="  Linda"/>
    <n v="35.814999999999998"/>
    <n v="4.1500000000000004"/>
    <s v="No"/>
    <x v="0"/>
    <x v="0"/>
    <x v="3"/>
    <x v="1"/>
    <x v="0"/>
    <x v="2"/>
    <s v="8 Aug 1960"/>
    <x v="1672"/>
    <x v="0"/>
    <s v="tier - 2"/>
    <x v="1"/>
    <x v="44"/>
  </r>
  <r>
    <x v="1680"/>
    <s v="  Owen R"/>
    <n v="24.3"/>
    <n v="6.23"/>
    <s v="No"/>
    <x v="0"/>
    <x v="0"/>
    <x v="0"/>
    <x v="1"/>
    <x v="2"/>
    <x v="1"/>
    <s v="25 Nov 1979"/>
    <x v="1673"/>
    <x v="0"/>
    <s v="tier - 1"/>
    <x v="2"/>
    <x v="25"/>
  </r>
  <r>
    <x v="1681"/>
    <s v="  Jacob"/>
    <n v="19.059999999999999"/>
    <n v="7.41"/>
    <s v="No"/>
    <x v="0"/>
    <x v="0"/>
    <x v="0"/>
    <x v="1"/>
    <x v="2"/>
    <x v="0"/>
    <s v="11 Sep 1970"/>
    <x v="1674"/>
    <x v="0"/>
    <s v="tier - 3"/>
    <x v="2"/>
    <x v="33"/>
  </r>
  <r>
    <x v="1682"/>
    <s v="  Jacqueline"/>
    <n v="33.25"/>
    <n v="5.62"/>
    <s v="Yes"/>
    <x v="0"/>
    <x v="0"/>
    <x v="3"/>
    <x v="1"/>
    <x v="0"/>
    <x v="2"/>
    <s v="15 Aug 1971"/>
    <x v="1675"/>
    <x v="0"/>
    <s v="tier - 3"/>
    <x v="9"/>
    <x v="32"/>
  </r>
  <r>
    <x v="1683"/>
    <s v="  Yefeng"/>
    <n v="21.37"/>
    <n v="4.54"/>
    <s v="Yes"/>
    <x v="0"/>
    <x v="1"/>
    <x v="3"/>
    <x v="1"/>
    <x v="2"/>
    <x v="2"/>
    <s v="12 Jun 1968"/>
    <x v="1676"/>
    <x v="0"/>
    <s v="tier - 2"/>
    <x v="16"/>
    <x v="36"/>
  </r>
  <r>
    <x v="1684"/>
    <s v="  Thomas J"/>
    <n v="34.43"/>
    <n v="8.6199999999999992"/>
    <s v="Yes"/>
    <x v="0"/>
    <x v="0"/>
    <x v="3"/>
    <x v="1"/>
    <x v="0"/>
    <x v="0"/>
    <s v="26 Oct 1975"/>
    <x v="1677"/>
    <x v="0"/>
    <s v="tier - 1"/>
    <x v="9"/>
    <x v="31"/>
  </r>
  <r>
    <x v="1685"/>
    <s v="  Ken"/>
    <n v="20.86"/>
    <n v="4.3600000000000003"/>
    <s v="Yes"/>
    <x v="0"/>
    <x v="0"/>
    <x v="0"/>
    <x v="1"/>
    <x v="2"/>
    <x v="2"/>
    <s v="7 Nov 1972"/>
    <x v="1678"/>
    <x v="0"/>
    <s v="tier - 1"/>
    <x v="1"/>
    <x v="30"/>
  </r>
  <r>
    <x v="1686"/>
    <s v="  Annie E"/>
    <n v="18.34"/>
    <n v="10.01"/>
    <s v="No"/>
    <x v="0"/>
    <x v="0"/>
    <x v="0"/>
    <x v="1"/>
    <x v="3"/>
    <x v="0"/>
    <s v="5 Sep 1978"/>
    <x v="1679"/>
    <x v="0"/>
    <s v="tier - 1"/>
    <x v="2"/>
    <x v="27"/>
  </r>
  <r>
    <x v="1687"/>
    <s v="  Noel K"/>
    <n v="34.15"/>
    <n v="5.42"/>
    <s v="No"/>
    <x v="0"/>
    <x v="0"/>
    <x v="0"/>
    <x v="1"/>
    <x v="0"/>
    <x v="2"/>
    <s v="25 Nov 1971"/>
    <x v="1680"/>
    <x v="0"/>
    <s v="tier - 1"/>
    <x v="9"/>
    <x v="32"/>
  </r>
  <r>
    <x v="1688"/>
    <s v="  Mark S"/>
    <n v="18.350000000000001"/>
    <n v="5.12"/>
    <s v="No"/>
    <x v="0"/>
    <x v="0"/>
    <x v="0"/>
    <x v="1"/>
    <x v="3"/>
    <x v="2"/>
    <s v="25 Oct 1962"/>
    <x v="1681"/>
    <x v="0"/>
    <s v="tier - 2"/>
    <x v="1"/>
    <x v="40"/>
  </r>
  <r>
    <x v="1689"/>
    <s v="  Federica"/>
    <n v="22.13"/>
    <n v="9.1999999999999993"/>
    <s v="Yes"/>
    <x v="0"/>
    <x v="0"/>
    <x v="0"/>
    <x v="1"/>
    <x v="2"/>
    <x v="0"/>
    <s v="4 Jun 1959"/>
    <x v="1682"/>
    <x v="0"/>
    <s v="tier - 1"/>
    <x v="0"/>
    <x v="45"/>
  </r>
  <r>
    <x v="1690"/>
    <s v="  Pamela L"/>
    <n v="22.51"/>
    <n v="6.08"/>
    <s v="Yes"/>
    <x v="0"/>
    <x v="0"/>
    <x v="3"/>
    <x v="1"/>
    <x v="2"/>
    <x v="1"/>
    <s v="3 Dec 1959"/>
    <x v="1683"/>
    <x v="0"/>
    <s v="tier - 3"/>
    <x v="2"/>
    <x v="45"/>
  </r>
  <r>
    <x v="1691"/>
    <s v="  Andrew W"/>
    <n v="31"/>
    <n v="4.7699999999999996"/>
    <s v="No"/>
    <x v="0"/>
    <x v="0"/>
    <x v="3"/>
    <x v="1"/>
    <x v="0"/>
    <x v="2"/>
    <s v="17 Jun 1962"/>
    <x v="1684"/>
    <x v="0"/>
    <s v="tier - 1"/>
    <x v="1"/>
    <x v="40"/>
  </r>
  <r>
    <x v="1692"/>
    <s v="  Randall"/>
    <n v="28.27"/>
    <n v="4.62"/>
    <s v="No"/>
    <x v="0"/>
    <x v="0"/>
    <x v="3"/>
    <x v="1"/>
    <x v="1"/>
    <x v="2"/>
    <s v="23 Nov 1978"/>
    <x v="1685"/>
    <x v="0"/>
    <s v="tier - 1"/>
    <x v="1"/>
    <x v="27"/>
  </r>
  <r>
    <x v="1693"/>
    <s v="  Tracy L"/>
    <n v="29.92"/>
    <n v="9.07"/>
    <s v="Yes"/>
    <x v="0"/>
    <x v="0"/>
    <x v="3"/>
    <x v="1"/>
    <x v="0"/>
    <x v="0"/>
    <s v="25 Jul 1960"/>
    <x v="1686"/>
    <x v="0"/>
    <s v="tier - 2"/>
    <x v="8"/>
    <x v="44"/>
  </r>
  <r>
    <x v="1694"/>
    <s v="  Azelie"/>
    <n v="25.9"/>
    <n v="9.1199999999999992"/>
    <s v="Yes"/>
    <x v="0"/>
    <x v="0"/>
    <x v="3"/>
    <x v="1"/>
    <x v="1"/>
    <x v="0"/>
    <s v="16 Sep 1969"/>
    <x v="1687"/>
    <x v="0"/>
    <s v="tier - 2"/>
    <x v="9"/>
    <x v="34"/>
  </r>
  <r>
    <x v="1695"/>
    <s v="  Monica M"/>
    <n v="27.74"/>
    <n v="7.32"/>
    <s v="Yes"/>
    <x v="0"/>
    <x v="0"/>
    <x v="3"/>
    <x v="1"/>
    <x v="1"/>
    <x v="0"/>
    <s v="13 Dec 1963"/>
    <x v="1688"/>
    <x v="0"/>
    <s v="tier - 3"/>
    <x v="11"/>
    <x v="41"/>
  </r>
  <r>
    <x v="1696"/>
    <s v="  Katarina K"/>
    <n v="17.260000000000002"/>
    <n v="11.73"/>
    <s v="No"/>
    <x v="0"/>
    <x v="0"/>
    <x v="1"/>
    <x v="1"/>
    <x v="3"/>
    <x v="0"/>
    <s v="14 Jul 2001"/>
    <x v="1689"/>
    <x v="0"/>
    <s v="tier - 3"/>
    <x v="8"/>
    <x v="3"/>
  </r>
  <r>
    <x v="1697"/>
    <s v="  Jamie L"/>
    <n v="19.855"/>
    <n v="6.64"/>
    <s v="Yes"/>
    <x v="0"/>
    <x v="0"/>
    <x v="3"/>
    <x v="1"/>
    <x v="2"/>
    <x v="0"/>
    <s v="17 Dec 1988"/>
    <x v="1690"/>
    <x v="0"/>
    <s v="tier - 3"/>
    <x v="9"/>
    <x v="15"/>
  </r>
  <r>
    <x v="1698"/>
    <s v="  Brian"/>
    <n v="41.69"/>
    <n v="5.78"/>
    <s v="No"/>
    <x v="0"/>
    <x v="0"/>
    <x v="0"/>
    <x v="1"/>
    <x v="0"/>
    <x v="1"/>
    <s v="18 Jul 1968"/>
    <x v="1691"/>
    <x v="0"/>
    <s v="tier - 1"/>
    <x v="14"/>
    <x v="36"/>
  </r>
  <r>
    <x v="1699"/>
    <s v="  Stacey L"/>
    <n v="16.12"/>
    <n v="10.45"/>
    <s v="No"/>
    <x v="0"/>
    <x v="0"/>
    <x v="0"/>
    <x v="1"/>
    <x v="3"/>
    <x v="0"/>
    <s v="6 Sep 1962"/>
    <x v="1692"/>
    <x v="0"/>
    <s v="tier - 2"/>
    <x v="2"/>
    <x v="40"/>
  </r>
  <r>
    <x v="1700"/>
    <s v="  Stephen"/>
    <n v="37.43"/>
    <n v="4.5199999999999996"/>
    <s v="No"/>
    <x v="0"/>
    <x v="0"/>
    <x v="3"/>
    <x v="1"/>
    <x v="0"/>
    <x v="2"/>
    <s v="4 Sep 1964"/>
    <x v="1693"/>
    <x v="0"/>
    <s v="tier - 2"/>
    <x v="1"/>
    <x v="42"/>
  </r>
  <r>
    <x v="1701"/>
    <s v="  Joshua"/>
    <n v="31.065000000000001"/>
    <n v="5.71"/>
    <s v="No"/>
    <x v="0"/>
    <x v="0"/>
    <x v="0"/>
    <x v="1"/>
    <x v="0"/>
    <x v="1"/>
    <s v="25 Oct 1990"/>
    <x v="1694"/>
    <x v="0"/>
    <s v="tier - 1"/>
    <x v="1"/>
    <x v="16"/>
  </r>
  <r>
    <x v="1702"/>
    <s v="  Josh"/>
    <n v="25.08"/>
    <n v="4.7699999999999996"/>
    <s v="No"/>
    <x v="0"/>
    <x v="0"/>
    <x v="0"/>
    <x v="1"/>
    <x v="1"/>
    <x v="2"/>
    <s v="20 Jul 1976"/>
    <x v="1695"/>
    <x v="0"/>
    <s v="tier - 1"/>
    <x v="14"/>
    <x v="35"/>
  </r>
  <r>
    <x v="1703"/>
    <s v="  Heather"/>
    <n v="15.2"/>
    <n v="7.81"/>
    <s v="Yes"/>
    <x v="0"/>
    <x v="0"/>
    <x v="3"/>
    <x v="1"/>
    <x v="3"/>
    <x v="0"/>
    <s v="17 Jul 2004"/>
    <x v="1696"/>
    <x v="0"/>
    <s v="tier - 3"/>
    <x v="3"/>
    <x v="9"/>
  </r>
  <r>
    <x v="1704"/>
    <s v="  James C"/>
    <n v="22.34"/>
    <n v="5.19"/>
    <s v="Yes"/>
    <x v="0"/>
    <x v="0"/>
    <x v="0"/>
    <x v="1"/>
    <x v="2"/>
    <x v="2"/>
    <s v="28 Jun 1974"/>
    <x v="1697"/>
    <x v="0"/>
    <s v="tier - 2"/>
    <x v="14"/>
    <x v="28"/>
  </r>
  <r>
    <x v="1705"/>
    <s v="  Kim"/>
    <n v="40.15"/>
    <n v="5.93"/>
    <s v="No"/>
    <x v="0"/>
    <x v="0"/>
    <x v="3"/>
    <x v="1"/>
    <x v="0"/>
    <x v="1"/>
    <s v="2 Oct 1959"/>
    <x v="1698"/>
    <x v="0"/>
    <s v="tier - 3"/>
    <x v="1"/>
    <x v="45"/>
  </r>
  <r>
    <x v="1706"/>
    <s v="  Marie E"/>
    <n v="37.729999999999997"/>
    <n v="6.29"/>
    <s v="No"/>
    <x v="0"/>
    <x v="0"/>
    <x v="3"/>
    <x v="1"/>
    <x v="0"/>
    <x v="1"/>
    <s v="30 Jul 1974"/>
    <x v="1699"/>
    <x v="0"/>
    <s v="tier - 2"/>
    <x v="1"/>
    <x v="28"/>
  </r>
  <r>
    <x v="1707"/>
    <s v="  Dariusz"/>
    <n v="25.35"/>
    <n v="4.9000000000000004"/>
    <s v="No"/>
    <x v="0"/>
    <x v="0"/>
    <x v="0"/>
    <x v="1"/>
    <x v="1"/>
    <x v="2"/>
    <s v="28 Oct 1965"/>
    <x v="1700"/>
    <x v="0"/>
    <s v="tier - 2"/>
    <x v="14"/>
    <x v="38"/>
  </r>
  <r>
    <x v="1708"/>
    <s v="  Jessica E"/>
    <n v="26.41"/>
    <n v="5.07"/>
    <s v="Yes"/>
    <x v="0"/>
    <x v="0"/>
    <x v="3"/>
    <x v="1"/>
    <x v="1"/>
    <x v="2"/>
    <s v="6 Jun 1960"/>
    <x v="1701"/>
    <x v="0"/>
    <s v="tier - 2"/>
    <x v="1"/>
    <x v="44"/>
  </r>
  <r>
    <x v="1709"/>
    <s v="  Kristen"/>
    <n v="27.6"/>
    <n v="5.33"/>
    <s v="No"/>
    <x v="0"/>
    <x v="0"/>
    <x v="3"/>
    <x v="1"/>
    <x v="1"/>
    <x v="2"/>
    <s v="22 Dec 1988"/>
    <x v="1702"/>
    <x v="0"/>
    <s v="tier - 2"/>
    <x v="2"/>
    <x v="15"/>
  </r>
  <r>
    <x v="1710"/>
    <s v="  Jose Guadalupe P"/>
    <n v="33.82"/>
    <n v="8.93"/>
    <s v="Yes"/>
    <x v="0"/>
    <x v="0"/>
    <x v="3"/>
    <x v="1"/>
    <x v="0"/>
    <x v="0"/>
    <s v="26 Jun 1973"/>
    <x v="1703"/>
    <x v="0"/>
    <s v="tier - 2"/>
    <x v="14"/>
    <x v="29"/>
  </r>
  <r>
    <x v="1711"/>
    <s v="  Cynthia"/>
    <n v="32.9"/>
    <n v="4.3499999999999996"/>
    <s v="No"/>
    <x v="0"/>
    <x v="0"/>
    <x v="0"/>
    <x v="1"/>
    <x v="0"/>
    <x v="2"/>
    <s v="20 Sep 1976"/>
    <x v="1704"/>
    <x v="0"/>
    <s v="tier - 2"/>
    <x v="1"/>
    <x v="35"/>
  </r>
  <r>
    <x v="1712"/>
    <s v="  Tyler"/>
    <n v="30.875"/>
    <n v="9.5399999999999991"/>
    <s v="Yes"/>
    <x v="0"/>
    <x v="0"/>
    <x v="3"/>
    <x v="1"/>
    <x v="0"/>
    <x v="0"/>
    <s v="29 Aug 1974"/>
    <x v="1705"/>
    <x v="0"/>
    <s v="tier - 1"/>
    <x v="1"/>
    <x v="28"/>
  </r>
  <r>
    <x v="1713"/>
    <s v="  Holly J"/>
    <n v="32.64"/>
    <n v="5.91"/>
    <s v="No"/>
    <x v="0"/>
    <x v="0"/>
    <x v="0"/>
    <x v="1"/>
    <x v="0"/>
    <x v="1"/>
    <s v="9 Oct 1997"/>
    <x v="1706"/>
    <x v="0"/>
    <s v="tier - 2"/>
    <x v="1"/>
    <x v="6"/>
  </r>
  <r>
    <x v="1714"/>
    <s v="  Kristen"/>
    <n v="22.135000000000002"/>
    <n v="5.0999999999999996"/>
    <s v="No"/>
    <x v="0"/>
    <x v="0"/>
    <x v="0"/>
    <x v="1"/>
    <x v="2"/>
    <x v="2"/>
    <s v="26 Jun 1984"/>
    <x v="1707"/>
    <x v="0"/>
    <s v="tier - 3"/>
    <x v="2"/>
    <x v="21"/>
  </r>
  <r>
    <x v="1715"/>
    <s v="  Thomas"/>
    <n v="16.53"/>
    <n v="5.08"/>
    <s v="No"/>
    <x v="0"/>
    <x v="0"/>
    <x v="1"/>
    <x v="1"/>
    <x v="3"/>
    <x v="2"/>
    <s v="11 Nov 1982"/>
    <x v="1708"/>
    <x v="0"/>
    <s v="tier - 3"/>
    <x v="2"/>
    <x v="23"/>
  </r>
  <r>
    <x v="1716"/>
    <s v="  Tricity M"/>
    <n v="32.774999999999999"/>
    <n v="4.75"/>
    <s v="No"/>
    <x v="0"/>
    <x v="0"/>
    <x v="0"/>
    <x v="1"/>
    <x v="0"/>
    <x v="2"/>
    <s v="25 Dec 1962"/>
    <x v="1709"/>
    <x v="0"/>
    <s v="tier - 1"/>
    <x v="16"/>
    <x v="40"/>
  </r>
  <r>
    <x v="1717"/>
    <s v="  Sarah A"/>
    <n v="30.9"/>
    <n v="6.05"/>
    <s v="No"/>
    <x v="0"/>
    <x v="0"/>
    <x v="3"/>
    <x v="1"/>
    <x v="0"/>
    <x v="1"/>
    <s v="12 Oct 1980"/>
    <x v="1710"/>
    <x v="0"/>
    <s v="tier - 3"/>
    <x v="14"/>
    <x v="24"/>
  </r>
  <r>
    <x v="1718"/>
    <s v="  Lisa M"/>
    <n v="15.58"/>
    <n v="11.56"/>
    <s v="No"/>
    <x v="0"/>
    <x v="0"/>
    <x v="0"/>
    <x v="1"/>
    <x v="3"/>
    <x v="0"/>
    <s v="24 Jul 1982"/>
    <x v="1711"/>
    <x v="0"/>
    <s v="tier - 1"/>
    <x v="1"/>
    <x v="23"/>
  </r>
  <r>
    <x v="1719"/>
    <s v="  Tracy A"/>
    <n v="26.315000000000001"/>
    <n v="5.76"/>
    <s v="No"/>
    <x v="0"/>
    <x v="0"/>
    <x v="0"/>
    <x v="1"/>
    <x v="1"/>
    <x v="1"/>
    <s v="19 Sep 1980"/>
    <x v="1712"/>
    <x v="0"/>
    <s v="tier - 2"/>
    <x v="1"/>
    <x v="24"/>
  </r>
  <r>
    <x v="1720"/>
    <s v="  Patrick"/>
    <n v="35.61"/>
    <n v="5.65"/>
    <s v="No"/>
    <x v="1"/>
    <x v="0"/>
    <x v="3"/>
    <x v="1"/>
    <x v="0"/>
    <x v="2"/>
    <s v="5 Dec 1988"/>
    <x v="1713"/>
    <x v="0"/>
    <s v="tier - 3"/>
    <x v="1"/>
    <x v="15"/>
  </r>
  <r>
    <x v="1721"/>
    <s v="  Trent"/>
    <n v="37.56"/>
    <n v="5.88"/>
    <s v="No"/>
    <x v="1"/>
    <x v="0"/>
    <x v="3"/>
    <x v="1"/>
    <x v="0"/>
    <x v="1"/>
    <s v="16 Sep 1978"/>
    <x v="1714"/>
    <x v="0"/>
    <s v="tier - 2"/>
    <x v="14"/>
    <x v="27"/>
  </r>
  <r>
    <x v="1722"/>
    <s v="  Julie"/>
    <n v="15.49"/>
    <n v="9.6"/>
    <s v="No"/>
    <x v="0"/>
    <x v="0"/>
    <x v="0"/>
    <x v="1"/>
    <x v="3"/>
    <x v="0"/>
    <s v="22 Oct 1958"/>
    <x v="1715"/>
    <x v="0"/>
    <s v="tier - 2"/>
    <x v="8"/>
    <x v="46"/>
  </r>
  <r>
    <x v="1723"/>
    <s v="  Sawomir"/>
    <n v="23.48"/>
    <n v="6.24"/>
    <s v="No"/>
    <x v="0"/>
    <x v="0"/>
    <x v="3"/>
    <x v="1"/>
    <x v="2"/>
    <x v="1"/>
    <s v="21 Jun 1958"/>
    <x v="1716"/>
    <x v="0"/>
    <s v="tier - 2"/>
    <x v="0"/>
    <x v="46"/>
  </r>
  <r>
    <x v="1724"/>
    <s v="  Micah"/>
    <n v="30.02"/>
    <n v="7.63"/>
    <s v="Yes"/>
    <x v="0"/>
    <x v="0"/>
    <x v="3"/>
    <x v="1"/>
    <x v="0"/>
    <x v="0"/>
    <s v="27 Aug 1985"/>
    <x v="1717"/>
    <x v="0"/>
    <s v="tier - 3"/>
    <x v="1"/>
    <x v="20"/>
  </r>
  <r>
    <x v="1725"/>
    <s v="  Kelly H"/>
    <n v="26.885000000000002"/>
    <n v="8.66"/>
    <s v="Yes"/>
    <x v="0"/>
    <x v="0"/>
    <x v="3"/>
    <x v="1"/>
    <x v="1"/>
    <x v="0"/>
    <s v="8 Aug 1993"/>
    <x v="1718"/>
    <x v="0"/>
    <s v="tier - 1"/>
    <x v="8"/>
    <x v="1"/>
  </r>
  <r>
    <x v="1726"/>
    <s v="  Lindsay M"/>
    <n v="25.84"/>
    <n v="8.5500000000000007"/>
    <s v="Yes"/>
    <x v="0"/>
    <x v="0"/>
    <x v="3"/>
    <x v="1"/>
    <x v="1"/>
    <x v="0"/>
    <s v="6 Oct 1987"/>
    <x v="1719"/>
    <x v="0"/>
    <s v="tier - 1"/>
    <x v="2"/>
    <x v="17"/>
  </r>
  <r>
    <x v="1727"/>
    <s v="  Austen G"/>
    <n v="27.454999999999998"/>
    <n v="4.54"/>
    <s v="No"/>
    <x v="0"/>
    <x v="0"/>
    <x v="0"/>
    <x v="1"/>
    <x v="1"/>
    <x v="2"/>
    <s v="12 Dec 1993"/>
    <x v="1720"/>
    <x v="0"/>
    <s v="tier - 3"/>
    <x v="12"/>
    <x v="1"/>
  </r>
  <r>
    <x v="1728"/>
    <s v="  Tory J"/>
    <n v="24.605"/>
    <n v="5.7"/>
    <s v="No"/>
    <x v="0"/>
    <x v="0"/>
    <x v="0"/>
    <x v="1"/>
    <x v="2"/>
    <x v="1"/>
    <s v="6 Jul 1982"/>
    <x v="1721"/>
    <x v="0"/>
    <s v="tier - 1"/>
    <x v="14"/>
    <x v="23"/>
  </r>
  <r>
    <x v="1729"/>
    <s v="  Robert J"/>
    <n v="30.8"/>
    <n v="5.07"/>
    <s v="No"/>
    <x v="0"/>
    <x v="0"/>
    <x v="0"/>
    <x v="1"/>
    <x v="0"/>
    <x v="2"/>
    <s v="11 Sep 1974"/>
    <x v="1722"/>
    <x v="0"/>
    <s v="tier - 3"/>
    <x v="1"/>
    <x v="28"/>
  </r>
  <r>
    <x v="1730"/>
    <s v="  Steph"/>
    <n v="34.799999999999997"/>
    <n v="4.38"/>
    <s v="No"/>
    <x v="0"/>
    <x v="0"/>
    <x v="3"/>
    <x v="1"/>
    <x v="0"/>
    <x v="2"/>
    <s v="6 Aug 1988"/>
    <x v="1723"/>
    <x v="0"/>
    <s v="tier - 2"/>
    <x v="1"/>
    <x v="15"/>
  </r>
  <r>
    <x v="1731"/>
    <s v="  Kate"/>
    <n v="34.21"/>
    <n v="4.54"/>
    <s v="No"/>
    <x v="0"/>
    <x v="0"/>
    <x v="3"/>
    <x v="1"/>
    <x v="0"/>
    <x v="2"/>
    <s v="21 Aug 1988"/>
    <x v="1724"/>
    <x v="0"/>
    <s v="tier - 1"/>
    <x v="1"/>
    <x v="15"/>
  </r>
  <r>
    <x v="1732"/>
    <s v="  Kristina"/>
    <n v="31"/>
    <n v="5.38"/>
    <s v="No"/>
    <x v="0"/>
    <x v="0"/>
    <x v="3"/>
    <x v="1"/>
    <x v="0"/>
    <x v="2"/>
    <s v="8 Sep 2002"/>
    <x v="1725"/>
    <x v="0"/>
    <s v="tier - 1"/>
    <x v="2"/>
    <x v="5"/>
  </r>
  <r>
    <x v="1733"/>
    <s v="  Flo"/>
    <n v="26.125"/>
    <n v="5.55"/>
    <s v="No"/>
    <x v="0"/>
    <x v="0"/>
    <x v="3"/>
    <x v="1"/>
    <x v="1"/>
    <x v="2"/>
    <s v="30 Jul 1972"/>
    <x v="1726"/>
    <x v="0"/>
    <s v="tier - 2"/>
    <x v="9"/>
    <x v="30"/>
  </r>
  <r>
    <x v="1734"/>
    <s v="  Sarah P"/>
    <n v="30.13"/>
    <n v="4.03"/>
    <s v="Yes"/>
    <x v="0"/>
    <x v="0"/>
    <x v="3"/>
    <x v="1"/>
    <x v="0"/>
    <x v="2"/>
    <s v="24 Aug 2003"/>
    <x v="1727"/>
    <x v="0"/>
    <s v="tier - 3"/>
    <x v="2"/>
    <x v="12"/>
  </r>
  <r>
    <x v="1735"/>
    <s v="  Anabel"/>
    <n v="34.19"/>
    <n v="4.1900000000000004"/>
    <s v="No"/>
    <x v="0"/>
    <x v="0"/>
    <x v="0"/>
    <x v="1"/>
    <x v="0"/>
    <x v="2"/>
    <s v="8 Aug 1969"/>
    <x v="1728"/>
    <x v="0"/>
    <s v="tier - 3"/>
    <x v="14"/>
    <x v="34"/>
  </r>
  <r>
    <x v="1736"/>
    <s v="  Ian"/>
    <n v="22.515000000000001"/>
    <n v="4.37"/>
    <s v="No"/>
    <x v="0"/>
    <x v="1"/>
    <x v="3"/>
    <x v="1"/>
    <x v="2"/>
    <x v="2"/>
    <s v="5 Dec 1965"/>
    <x v="1729"/>
    <x v="0"/>
    <s v="tier - 3"/>
    <x v="14"/>
    <x v="38"/>
  </r>
  <r>
    <x v="1737"/>
    <s v="  Alex"/>
    <n v="18.239999999999998"/>
    <n v="5.31"/>
    <s v="Yes"/>
    <x v="0"/>
    <x v="1"/>
    <x v="3"/>
    <x v="1"/>
    <x v="3"/>
    <x v="2"/>
    <s v="28 Sep 1995"/>
    <x v="1730"/>
    <x v="0"/>
    <s v="tier - 3"/>
    <x v="1"/>
    <x v="4"/>
  </r>
  <r>
    <x v="1738"/>
    <s v="  Richard J"/>
    <n v="37.28"/>
    <n v="4.66"/>
    <s v="No"/>
    <x v="1"/>
    <x v="0"/>
    <x v="3"/>
    <x v="1"/>
    <x v="0"/>
    <x v="2"/>
    <s v="20 Dec 2003"/>
    <x v="1731"/>
    <x v="0"/>
    <s v="tier - 1"/>
    <x v="1"/>
    <x v="12"/>
  </r>
  <r>
    <x v="1739"/>
    <s v="  Jacqueline N"/>
    <n v="18.2"/>
    <n v="6.19"/>
    <s v="No"/>
    <x v="0"/>
    <x v="1"/>
    <x v="3"/>
    <x v="1"/>
    <x v="3"/>
    <x v="1"/>
    <s v="10 Oct 1958"/>
    <x v="1732"/>
    <x v="0"/>
    <s v="tier - 2"/>
    <x v="1"/>
    <x v="46"/>
  </r>
  <r>
    <x v="1740"/>
    <s v="  Cindy"/>
    <n v="20.53"/>
    <n v="4.8600000000000003"/>
    <s v="No"/>
    <x v="0"/>
    <x v="0"/>
    <x v="3"/>
    <x v="1"/>
    <x v="2"/>
    <x v="2"/>
    <s v="23 Dec 1995"/>
    <x v="1733"/>
    <x v="0"/>
    <s v="tier - 1"/>
    <x v="0"/>
    <x v="4"/>
  </r>
  <r>
    <x v="1741"/>
    <s v="  Marcia"/>
    <n v="23.79"/>
    <n v="4.74"/>
    <s v="No"/>
    <x v="0"/>
    <x v="0"/>
    <x v="0"/>
    <x v="1"/>
    <x v="2"/>
    <x v="2"/>
    <s v="25 Jun 2001"/>
    <x v="1734"/>
    <x v="0"/>
    <s v="tier - 1"/>
    <x v="0"/>
    <x v="3"/>
  </r>
  <r>
    <x v="1742"/>
    <s v="  Samantha R"/>
    <n v="29.8"/>
    <n v="6.03"/>
    <s v="No"/>
    <x v="0"/>
    <x v="0"/>
    <x v="0"/>
    <x v="1"/>
    <x v="1"/>
    <x v="1"/>
    <s v="25 Jun 1963"/>
    <x v="1735"/>
    <x v="0"/>
    <s v="tier - 2"/>
    <x v="9"/>
    <x v="41"/>
  </r>
  <r>
    <x v="1743"/>
    <s v="  Katie"/>
    <n v="31.54"/>
    <n v="4.71"/>
    <s v="No"/>
    <x v="0"/>
    <x v="0"/>
    <x v="0"/>
    <x v="1"/>
    <x v="0"/>
    <x v="2"/>
    <s v="10 Jul 1970"/>
    <x v="1736"/>
    <x v="0"/>
    <s v="tier - 2"/>
    <x v="2"/>
    <x v="33"/>
  </r>
  <r>
    <x v="1744"/>
    <s v="  John P"/>
    <n v="20.82"/>
    <n v="5.55"/>
    <s v="No"/>
    <x v="0"/>
    <x v="0"/>
    <x v="3"/>
    <x v="1"/>
    <x v="2"/>
    <x v="2"/>
    <s v="24 Jul 1975"/>
    <x v="1737"/>
    <x v="0"/>
    <s v="tier - 1"/>
    <x v="14"/>
    <x v="31"/>
  </r>
  <r>
    <x v="1745"/>
    <s v="  Rachel"/>
    <n v="38.83"/>
    <n v="4.78"/>
    <s v="No"/>
    <x v="0"/>
    <x v="1"/>
    <x v="3"/>
    <x v="1"/>
    <x v="0"/>
    <x v="2"/>
    <s v="25 Sep 1977"/>
    <x v="1738"/>
    <x v="0"/>
    <s v="tier - 1"/>
    <x v="1"/>
    <x v="26"/>
  </r>
  <r>
    <x v="1746"/>
    <s v="  Isabelle"/>
    <n v="23.44"/>
    <n v="4.6500000000000004"/>
    <s v="Yes"/>
    <x v="0"/>
    <x v="0"/>
    <x v="3"/>
    <x v="1"/>
    <x v="2"/>
    <x v="2"/>
    <s v="5 Nov 1993"/>
    <x v="1739"/>
    <x v="0"/>
    <s v="tier - 1"/>
    <x v="8"/>
    <x v="1"/>
  </r>
  <r>
    <x v="1747"/>
    <s v="  Neil"/>
    <n v="24.13"/>
    <n v="5.2"/>
    <s v="No"/>
    <x v="0"/>
    <x v="0"/>
    <x v="3"/>
    <x v="1"/>
    <x v="2"/>
    <x v="2"/>
    <s v="28 Aug 1974"/>
    <x v="1740"/>
    <x v="0"/>
    <s v="tier - 1"/>
    <x v="1"/>
    <x v="28"/>
  </r>
  <r>
    <x v="1748"/>
    <s v="  Tom"/>
    <n v="42.13"/>
    <n v="4.54"/>
    <s v="Yes"/>
    <x v="0"/>
    <x v="0"/>
    <x v="3"/>
    <x v="1"/>
    <x v="0"/>
    <x v="2"/>
    <s v="23 Sep 1989"/>
    <x v="1741"/>
    <x v="0"/>
    <s v="tier - 2"/>
    <x v="8"/>
    <x v="13"/>
  </r>
  <r>
    <x v="1749"/>
    <s v="  Nathan"/>
    <n v="17.86"/>
    <n v="4.1100000000000003"/>
    <s v="No"/>
    <x v="0"/>
    <x v="0"/>
    <x v="3"/>
    <x v="1"/>
    <x v="3"/>
    <x v="2"/>
    <s v="29 Jul 1962"/>
    <x v="1742"/>
    <x v="0"/>
    <s v="tier - 2"/>
    <x v="14"/>
    <x v="40"/>
  </r>
  <r>
    <x v="1750"/>
    <s v="  Kelli N"/>
    <n v="32.78"/>
    <n v="4.63"/>
    <s v="No"/>
    <x v="0"/>
    <x v="0"/>
    <x v="0"/>
    <x v="1"/>
    <x v="0"/>
    <x v="2"/>
    <s v="19 Oct 1995"/>
    <x v="1743"/>
    <x v="0"/>
    <s v="tier - 3"/>
    <x v="8"/>
    <x v="4"/>
  </r>
  <r>
    <x v="1751"/>
    <s v="  Scott M"/>
    <n v="23.9"/>
    <n v="6.06"/>
    <s v="Yes"/>
    <x v="0"/>
    <x v="1"/>
    <x v="3"/>
    <x v="1"/>
    <x v="2"/>
    <x v="1"/>
    <s v="8 Aug 1974"/>
    <x v="1744"/>
    <x v="0"/>
    <s v="tier - 3"/>
    <x v="2"/>
    <x v="28"/>
  </r>
  <r>
    <x v="1752"/>
    <s v="  Grant A"/>
    <n v="15.47"/>
    <n v="8.43"/>
    <s v="No"/>
    <x v="0"/>
    <x v="0"/>
    <x v="0"/>
    <x v="1"/>
    <x v="3"/>
    <x v="0"/>
    <s v="10 Sep 2003"/>
    <x v="1745"/>
    <x v="0"/>
    <s v="tier - 2"/>
    <x v="2"/>
    <x v="12"/>
  </r>
  <r>
    <x v="1753"/>
    <s v="  Jonathan C"/>
    <n v="28.54"/>
    <n v="5.51"/>
    <s v="No"/>
    <x v="0"/>
    <x v="1"/>
    <x v="3"/>
    <x v="1"/>
    <x v="1"/>
    <x v="2"/>
    <s v="21 Oct 1968"/>
    <x v="1746"/>
    <x v="0"/>
    <s v="tier - 3"/>
    <x v="1"/>
    <x v="36"/>
  </r>
  <r>
    <x v="1754"/>
    <s v="  Rachael M"/>
    <n v="18.54"/>
    <n v="4.95"/>
    <s v="No"/>
    <x v="0"/>
    <x v="0"/>
    <x v="0"/>
    <x v="1"/>
    <x v="2"/>
    <x v="2"/>
    <s v="25 Aug 1977"/>
    <x v="1747"/>
    <x v="0"/>
    <s v="tier - 3"/>
    <x v="9"/>
    <x v="26"/>
  </r>
  <r>
    <x v="1755"/>
    <s v="  Pilar"/>
    <n v="32.18"/>
    <n v="6.44"/>
    <s v="Yes"/>
    <x v="0"/>
    <x v="1"/>
    <x v="3"/>
    <x v="1"/>
    <x v="0"/>
    <x v="0"/>
    <s v="16 Jul 1980"/>
    <x v="1748"/>
    <x v="0"/>
    <s v="tier - 3"/>
    <x v="1"/>
    <x v="24"/>
  </r>
  <r>
    <x v="1756"/>
    <s v="  Kyle M"/>
    <n v="37.380000000000003"/>
    <n v="6.05"/>
    <s v="Yes"/>
    <x v="0"/>
    <x v="0"/>
    <x v="0"/>
    <x v="1"/>
    <x v="0"/>
    <x v="1"/>
    <s v="22 Aug 1971"/>
    <x v="1749"/>
    <x v="0"/>
    <s v="tier - 2"/>
    <x v="9"/>
    <x v="32"/>
  </r>
  <r>
    <x v="1757"/>
    <s v="  Christie"/>
    <n v="31.12"/>
    <n v="4.76"/>
    <s v="Yes"/>
    <x v="0"/>
    <x v="1"/>
    <x v="3"/>
    <x v="1"/>
    <x v="0"/>
    <x v="2"/>
    <s v="10 Jun 1996"/>
    <x v="1750"/>
    <x v="0"/>
    <s v="tier - 3"/>
    <x v="0"/>
    <x v="8"/>
  </r>
  <r>
    <x v="1758"/>
    <s v="  David A"/>
    <n v="22.01"/>
    <n v="6.72"/>
    <s v="Yes"/>
    <x v="0"/>
    <x v="0"/>
    <x v="3"/>
    <x v="1"/>
    <x v="2"/>
    <x v="0"/>
    <s v="26 Dec 2003"/>
    <x v="1751"/>
    <x v="0"/>
    <s v="tier - 2"/>
    <x v="2"/>
    <x v="12"/>
  </r>
  <r>
    <x v="1759"/>
    <s v="  Masahiro"/>
    <n v="27.645"/>
    <n v="5.7"/>
    <s v="No"/>
    <x v="0"/>
    <x v="0"/>
    <x v="0"/>
    <x v="1"/>
    <x v="1"/>
    <x v="1"/>
    <s v="28 Jun 2002"/>
    <x v="1752"/>
    <x v="0"/>
    <s v="tier - 3"/>
    <x v="0"/>
    <x v="5"/>
  </r>
  <r>
    <x v="1760"/>
    <s v="  Logan B"/>
    <n v="29.64"/>
    <n v="5.31"/>
    <s v="Yes"/>
    <x v="0"/>
    <x v="0"/>
    <x v="0"/>
    <x v="1"/>
    <x v="1"/>
    <x v="2"/>
    <s v="3 Jun 1998"/>
    <x v="1753"/>
    <x v="0"/>
    <s v="tier - 3"/>
    <x v="5"/>
    <x v="2"/>
  </r>
  <r>
    <x v="1761"/>
    <s v="  Stephanie L"/>
    <n v="33.700000000000003"/>
    <n v="4.32"/>
    <s v="Yes"/>
    <x v="0"/>
    <x v="0"/>
    <x v="3"/>
    <x v="1"/>
    <x v="0"/>
    <x v="2"/>
    <s v="16 Sep 1965"/>
    <x v="1754"/>
    <x v="0"/>
    <s v="tier - 2"/>
    <x v="14"/>
    <x v="38"/>
  </r>
  <r>
    <x v="1762"/>
    <s v="  Angela H"/>
    <n v="27.5"/>
    <n v="4.2300000000000004"/>
    <s v="Yes"/>
    <x v="0"/>
    <x v="0"/>
    <x v="3"/>
    <x v="1"/>
    <x v="1"/>
    <x v="2"/>
    <s v="7 Jun 1964"/>
    <x v="1755"/>
    <x v="0"/>
    <s v="tier - 2"/>
    <x v="1"/>
    <x v="42"/>
  </r>
  <r>
    <x v="1763"/>
    <s v="  Britt K"/>
    <n v="16.12"/>
    <n v="6.09"/>
    <s v="No"/>
    <x v="0"/>
    <x v="0"/>
    <x v="0"/>
    <x v="1"/>
    <x v="3"/>
    <x v="1"/>
    <s v="18 Aug 2004"/>
    <x v="1756"/>
    <x v="0"/>
    <s v="tier - 2"/>
    <x v="4"/>
    <x v="9"/>
  </r>
  <r>
    <x v="1764"/>
    <s v="  Joyce R"/>
    <n v="26.73"/>
    <n v="4.74"/>
    <s v="Yes"/>
    <x v="0"/>
    <x v="0"/>
    <x v="3"/>
    <x v="1"/>
    <x v="1"/>
    <x v="2"/>
    <s v="22 Oct 1982"/>
    <x v="1757"/>
    <x v="0"/>
    <s v="tier - 1"/>
    <x v="0"/>
    <x v="23"/>
  </r>
  <r>
    <x v="1765"/>
    <s v="  Ben"/>
    <n v="37.25"/>
    <n v="6.23"/>
    <s v="Yes"/>
    <x v="0"/>
    <x v="0"/>
    <x v="0"/>
    <x v="1"/>
    <x v="0"/>
    <x v="1"/>
    <s v="25 Aug 1975"/>
    <x v="1758"/>
    <x v="0"/>
    <s v="tier - 3"/>
    <x v="14"/>
    <x v="31"/>
  </r>
  <r>
    <x v="1766"/>
    <s v="  Sarah M"/>
    <n v="23.56"/>
    <n v="5.45"/>
    <s v="Yes"/>
    <x v="0"/>
    <x v="0"/>
    <x v="3"/>
    <x v="1"/>
    <x v="2"/>
    <x v="2"/>
    <s v="12 Jul 1963"/>
    <x v="1759"/>
    <x v="0"/>
    <s v="tier - 3"/>
    <x v="9"/>
    <x v="41"/>
  </r>
  <r>
    <x v="1767"/>
    <s v="  Sarah"/>
    <n v="15.84"/>
    <n v="10.34"/>
    <s v="No"/>
    <x v="0"/>
    <x v="0"/>
    <x v="1"/>
    <x v="1"/>
    <x v="3"/>
    <x v="0"/>
    <s v="1 Nov 2003"/>
    <x v="1760"/>
    <x v="0"/>
    <s v="tier - 3"/>
    <x v="1"/>
    <x v="12"/>
  </r>
  <r>
    <x v="1768"/>
    <s v="  Katie"/>
    <n v="36.630000000000003"/>
    <n v="5.15"/>
    <s v="No"/>
    <x v="0"/>
    <x v="0"/>
    <x v="0"/>
    <x v="1"/>
    <x v="0"/>
    <x v="2"/>
    <s v="18 Oct 1992"/>
    <x v="1761"/>
    <x v="0"/>
    <s v="tier - 1"/>
    <x v="1"/>
    <x v="0"/>
  </r>
  <r>
    <x v="1769"/>
    <s v="  Michaela L"/>
    <n v="16.47"/>
    <n v="11.72"/>
    <s v="No"/>
    <x v="0"/>
    <x v="0"/>
    <x v="0"/>
    <x v="1"/>
    <x v="3"/>
    <x v="0"/>
    <s v="2 Nov 2003"/>
    <x v="1762"/>
    <x v="0"/>
    <s v="tier - 1"/>
    <x v="1"/>
    <x v="12"/>
  </r>
  <r>
    <x v="1770"/>
    <s v="  Shalaleh"/>
    <n v="25.8"/>
    <n v="5.29"/>
    <s v="No"/>
    <x v="0"/>
    <x v="0"/>
    <x v="0"/>
    <x v="1"/>
    <x v="1"/>
    <x v="2"/>
    <s v="8 Jun 1971"/>
    <x v="1763"/>
    <x v="3"/>
    <s v="tier - 1"/>
    <x v="1"/>
    <x v="32"/>
  </r>
  <r>
    <x v="1771"/>
    <s v="  Karen"/>
    <n v="23.6"/>
    <n v="4.33"/>
    <s v="No"/>
    <x v="0"/>
    <x v="0"/>
    <x v="0"/>
    <x v="1"/>
    <x v="2"/>
    <x v="2"/>
    <s v="29 Dec 1990"/>
    <x v="1764"/>
    <x v="3"/>
    <s v="tier - 2"/>
    <x v="2"/>
    <x v="16"/>
  </r>
  <r>
    <x v="1772"/>
    <s v="  Zuzana"/>
    <n v="32.11"/>
    <n v="6.24"/>
    <s v="No"/>
    <x v="0"/>
    <x v="1"/>
    <x v="3"/>
    <x v="1"/>
    <x v="0"/>
    <x v="1"/>
    <s v="16 Jun 1965"/>
    <x v="1765"/>
    <x v="3"/>
    <s v="tier - 2"/>
    <x v="9"/>
    <x v="38"/>
  </r>
  <r>
    <x v="1773"/>
    <s v="  Daniel J"/>
    <n v="30.114999999999998"/>
    <n v="11.61"/>
    <s v="No"/>
    <x v="0"/>
    <x v="0"/>
    <x v="0"/>
    <x v="1"/>
    <x v="0"/>
    <x v="0"/>
    <s v="12 Jul 1968"/>
    <x v="1766"/>
    <x v="3"/>
    <s v="tier - 1"/>
    <x v="14"/>
    <x v="36"/>
  </r>
  <r>
    <x v="1774"/>
    <s v="  Alexandra"/>
    <n v="20.28"/>
    <n v="11.07"/>
    <s v="Yes"/>
    <x v="0"/>
    <x v="0"/>
    <x v="0"/>
    <x v="1"/>
    <x v="2"/>
    <x v="0"/>
    <s v="16 Nov 1963"/>
    <x v="1767"/>
    <x v="3"/>
    <s v="tier - 2"/>
    <x v="1"/>
    <x v="41"/>
  </r>
  <r>
    <x v="1775"/>
    <s v="  Jessica"/>
    <n v="20.234999999999999"/>
    <n v="5.19"/>
    <s v="No"/>
    <x v="0"/>
    <x v="1"/>
    <x v="3"/>
    <x v="1"/>
    <x v="2"/>
    <x v="2"/>
    <s v="25 Aug 2002"/>
    <x v="1768"/>
    <x v="3"/>
    <s v="tier - 1"/>
    <x v="1"/>
    <x v="5"/>
  </r>
  <r>
    <x v="1776"/>
    <s v="  Matthew M"/>
    <n v="25.27"/>
    <n v="5.7"/>
    <s v="Yes"/>
    <x v="0"/>
    <x v="0"/>
    <x v="3"/>
    <x v="1"/>
    <x v="1"/>
    <x v="1"/>
    <s v="26 Jul 1970"/>
    <x v="1769"/>
    <x v="3"/>
    <s v="tier - 3"/>
    <x v="1"/>
    <x v="33"/>
  </r>
  <r>
    <x v="1777"/>
    <s v="  Nadine A"/>
    <n v="24.24"/>
    <n v="6.15"/>
    <s v="No"/>
    <x v="0"/>
    <x v="0"/>
    <x v="0"/>
    <x v="1"/>
    <x v="2"/>
    <x v="1"/>
    <s v="25 Oct 1990"/>
    <x v="1770"/>
    <x v="3"/>
    <s v="tier - 3"/>
    <x v="0"/>
    <x v="16"/>
  </r>
  <r>
    <x v="1778"/>
    <s v="  Peter J"/>
    <n v="35.75"/>
    <n v="5.07"/>
    <s v="No"/>
    <x v="0"/>
    <x v="0"/>
    <x v="0"/>
    <x v="1"/>
    <x v="0"/>
    <x v="2"/>
    <s v="1 Jul 1994"/>
    <x v="1771"/>
    <x v="3"/>
    <s v="tier - 3"/>
    <x v="0"/>
    <x v="11"/>
  </r>
  <r>
    <x v="1779"/>
    <s v="  Colleen M"/>
    <n v="29.92"/>
    <n v="10.97"/>
    <s v="Yes"/>
    <x v="0"/>
    <x v="0"/>
    <x v="3"/>
    <x v="1"/>
    <x v="0"/>
    <x v="0"/>
    <s v="14 Jul 2003"/>
    <x v="1772"/>
    <x v="3"/>
    <s v="tier - 1"/>
    <x v="1"/>
    <x v="12"/>
  </r>
  <r>
    <x v="1780"/>
    <s v="  Julie A"/>
    <n v="26.2"/>
    <n v="10.93"/>
    <s v="Yes"/>
    <x v="0"/>
    <x v="0"/>
    <x v="3"/>
    <x v="1"/>
    <x v="1"/>
    <x v="0"/>
    <s v="21 Jun 1966"/>
    <x v="1773"/>
    <x v="3"/>
    <s v="tier - 3"/>
    <x v="1"/>
    <x v="37"/>
  </r>
  <r>
    <x v="1781"/>
    <s v="  Douglas W"/>
    <n v="26.695"/>
    <n v="4.21"/>
    <s v="Yes"/>
    <x v="0"/>
    <x v="1"/>
    <x v="3"/>
    <x v="1"/>
    <x v="1"/>
    <x v="2"/>
    <s v="10 Oct 1979"/>
    <x v="1774"/>
    <x v="3"/>
    <s v="tier - 2"/>
    <x v="1"/>
    <x v="25"/>
  </r>
  <r>
    <x v="1782"/>
    <s v="  Catherine"/>
    <n v="23.16"/>
    <n v="5.5"/>
    <s v="No"/>
    <x v="0"/>
    <x v="0"/>
    <x v="0"/>
    <x v="1"/>
    <x v="2"/>
    <x v="2"/>
    <s v="8 Dec 1963"/>
    <x v="1775"/>
    <x v="3"/>
    <s v="tier - 2"/>
    <x v="1"/>
    <x v="41"/>
  </r>
  <r>
    <x v="1783"/>
    <s v="  James A"/>
    <n v="32.585000000000001"/>
    <n v="4.93"/>
    <s v="Yes"/>
    <x v="0"/>
    <x v="0"/>
    <x v="3"/>
    <x v="1"/>
    <x v="0"/>
    <x v="2"/>
    <s v="12 Dec 1976"/>
    <x v="1776"/>
    <x v="3"/>
    <s v="tier - 2"/>
    <x v="1"/>
    <x v="35"/>
  </r>
  <r>
    <x v="1784"/>
    <s v="  Youngseong"/>
    <n v="33.97"/>
    <n v="5.6"/>
    <s v="Yes"/>
    <x v="0"/>
    <x v="0"/>
    <x v="0"/>
    <x v="1"/>
    <x v="0"/>
    <x v="2"/>
    <s v="26 Aug 1997"/>
    <x v="1777"/>
    <x v="3"/>
    <s v="tier - 2"/>
    <x v="8"/>
    <x v="6"/>
  </r>
  <r>
    <x v="1785"/>
    <s v="  John"/>
    <n v="16.57"/>
    <n v="9.99"/>
    <s v="No"/>
    <x v="0"/>
    <x v="0"/>
    <x v="0"/>
    <x v="1"/>
    <x v="3"/>
    <x v="0"/>
    <s v="12 Nov 1979"/>
    <x v="1778"/>
    <x v="3"/>
    <s v="tier - 3"/>
    <x v="1"/>
    <x v="25"/>
  </r>
  <r>
    <x v="1786"/>
    <s v="  Brandon S"/>
    <n v="17.55"/>
    <n v="5.93"/>
    <s v="No"/>
    <x v="0"/>
    <x v="1"/>
    <x v="3"/>
    <x v="1"/>
    <x v="3"/>
    <x v="1"/>
    <s v="4 Dec 1989"/>
    <x v="1779"/>
    <x v="3"/>
    <s v="tier - 2"/>
    <x v="12"/>
    <x v="13"/>
  </r>
  <r>
    <x v="1787"/>
    <s v="  Sean P"/>
    <n v="29.41"/>
    <n v="6.29"/>
    <s v="Yes"/>
    <x v="0"/>
    <x v="0"/>
    <x v="3"/>
    <x v="1"/>
    <x v="1"/>
    <x v="1"/>
    <s v="17 Oct 1977"/>
    <x v="1780"/>
    <x v="3"/>
    <s v="tier - 2"/>
    <x v="0"/>
    <x v="26"/>
  </r>
  <r>
    <x v="1788"/>
    <s v="  Scott"/>
    <n v="17.91"/>
    <n v="5.65"/>
    <s v="No"/>
    <x v="0"/>
    <x v="0"/>
    <x v="3"/>
    <x v="1"/>
    <x v="3"/>
    <x v="2"/>
    <s v="28 Sep 2001"/>
    <x v="1781"/>
    <x v="3"/>
    <s v="tier - 2"/>
    <x v="2"/>
    <x v="3"/>
  </r>
  <r>
    <x v="1789"/>
    <s v="  Janez"/>
    <n v="31.57"/>
    <n v="6.15"/>
    <s v="No"/>
    <x v="0"/>
    <x v="0"/>
    <x v="3"/>
    <x v="1"/>
    <x v="0"/>
    <x v="1"/>
    <s v="27 Jun 1975"/>
    <x v="1782"/>
    <x v="3"/>
    <s v="tier - 3"/>
    <x v="9"/>
    <x v="31"/>
  </r>
  <r>
    <x v="1790"/>
    <s v="  John I"/>
    <n v="33.18"/>
    <n v="5.22"/>
    <s v="No"/>
    <x v="1"/>
    <x v="0"/>
    <x v="3"/>
    <x v="1"/>
    <x v="0"/>
    <x v="2"/>
    <s v="17 Oct 1965"/>
    <x v="1783"/>
    <x v="3"/>
    <s v="tier - 2"/>
    <x v="1"/>
    <x v="38"/>
  </r>
  <r>
    <x v="1791"/>
    <s v="  Heather"/>
    <n v="37"/>
    <n v="11.66"/>
    <s v="No"/>
    <x v="0"/>
    <x v="0"/>
    <x v="0"/>
    <x v="1"/>
    <x v="0"/>
    <x v="0"/>
    <s v="24 Oct 1999"/>
    <x v="1784"/>
    <x v="3"/>
    <s v="tier - 1"/>
    <x v="1"/>
    <x v="7"/>
  </r>
  <r>
    <x v="1792"/>
    <s v="  Michael"/>
    <n v="18.905000000000001"/>
    <n v="4.91"/>
    <s v="Yes"/>
    <x v="0"/>
    <x v="0"/>
    <x v="3"/>
    <x v="1"/>
    <x v="2"/>
    <x v="2"/>
    <s v="12 Jul 1993"/>
    <x v="1785"/>
    <x v="3"/>
    <s v="tier - 1"/>
    <x v="1"/>
    <x v="1"/>
  </r>
  <r>
    <x v="1793"/>
    <s v="  Kathleen"/>
    <n v="20.03"/>
    <n v="9.25"/>
    <s v="Yes"/>
    <x v="0"/>
    <x v="0"/>
    <x v="0"/>
    <x v="1"/>
    <x v="2"/>
    <x v="0"/>
    <s v="4 Jul 1963"/>
    <x v="1786"/>
    <x v="3"/>
    <s v="tier - 2"/>
    <x v="14"/>
    <x v="41"/>
  </r>
  <r>
    <x v="1794"/>
    <s v="  Ryan M"/>
    <n v="16.7"/>
    <n v="11.48"/>
    <s v="No"/>
    <x v="0"/>
    <x v="0"/>
    <x v="0"/>
    <x v="1"/>
    <x v="3"/>
    <x v="0"/>
    <s v="15 Jun 1997"/>
    <x v="1787"/>
    <x v="3"/>
    <s v="tier - 1"/>
    <x v="0"/>
    <x v="6"/>
  </r>
  <r>
    <x v="1795"/>
    <s v="  Sara"/>
    <n v="39.82"/>
    <n v="6.06"/>
    <s v="No"/>
    <x v="0"/>
    <x v="0"/>
    <x v="0"/>
    <x v="1"/>
    <x v="0"/>
    <x v="1"/>
    <s v="10 Sep 2004"/>
    <x v="1788"/>
    <x v="3"/>
    <s v="tier - 3"/>
    <x v="0"/>
    <x v="9"/>
  </r>
  <r>
    <x v="1796"/>
    <s v="  Deniz"/>
    <n v="22.04"/>
    <n v="5.86"/>
    <s v="No"/>
    <x v="0"/>
    <x v="0"/>
    <x v="3"/>
    <x v="1"/>
    <x v="2"/>
    <x v="1"/>
    <s v="3 Aug 1995"/>
    <x v="1789"/>
    <x v="3"/>
    <s v="tier - 1"/>
    <x v="0"/>
    <x v="4"/>
  </r>
  <r>
    <x v="1797"/>
    <s v="  Shannon L"/>
    <n v="28.27"/>
    <n v="5.33"/>
    <s v="No"/>
    <x v="0"/>
    <x v="0"/>
    <x v="0"/>
    <x v="1"/>
    <x v="1"/>
    <x v="2"/>
    <s v="25 Dec 1992"/>
    <x v="1790"/>
    <x v="3"/>
    <s v="tier - 3"/>
    <x v="2"/>
    <x v="0"/>
  </r>
  <r>
    <x v="1798"/>
    <s v="  Kaitlin M"/>
    <n v="18.5"/>
    <n v="5.33"/>
    <s v="No"/>
    <x v="0"/>
    <x v="0"/>
    <x v="0"/>
    <x v="1"/>
    <x v="2"/>
    <x v="2"/>
    <s v="4 Jul 1995"/>
    <x v="1791"/>
    <x v="3"/>
    <s v="tier - 3"/>
    <x v="1"/>
    <x v="4"/>
  </r>
  <r>
    <x v="1799"/>
    <s v="  Alfredo"/>
    <n v="38.6"/>
    <n v="6.02"/>
    <s v="No"/>
    <x v="0"/>
    <x v="0"/>
    <x v="3"/>
    <x v="1"/>
    <x v="0"/>
    <x v="1"/>
    <s v="15 Dec 1999"/>
    <x v="1792"/>
    <x v="3"/>
    <s v="tier - 2"/>
    <x v="0"/>
    <x v="7"/>
  </r>
  <r>
    <x v="1800"/>
    <s v="  Kristen"/>
    <n v="43.12"/>
    <n v="6.25"/>
    <s v="No"/>
    <x v="0"/>
    <x v="0"/>
    <x v="3"/>
    <x v="1"/>
    <x v="0"/>
    <x v="1"/>
    <s v="26 Sep 1964"/>
    <x v="1793"/>
    <x v="3"/>
    <s v="tier - 2"/>
    <x v="1"/>
    <x v="42"/>
  </r>
  <r>
    <x v="1801"/>
    <s v="  Daniel"/>
    <n v="30.5"/>
    <n v="4.8099999999999996"/>
    <s v="No"/>
    <x v="0"/>
    <x v="0"/>
    <x v="3"/>
    <x v="1"/>
    <x v="0"/>
    <x v="2"/>
    <s v="12 Aug 1986"/>
    <x v="1794"/>
    <x v="3"/>
    <s v="tier - 3"/>
    <x v="2"/>
    <x v="18"/>
  </r>
  <r>
    <x v="1802"/>
    <s v="  Jonathan"/>
    <n v="27.61"/>
    <n v="4.5999999999999996"/>
    <s v="No"/>
    <x v="0"/>
    <x v="0"/>
    <x v="3"/>
    <x v="1"/>
    <x v="1"/>
    <x v="2"/>
    <s v="23 Sep 1998"/>
    <x v="1795"/>
    <x v="3"/>
    <s v="tier - 1"/>
    <x v="4"/>
    <x v="2"/>
  </r>
  <r>
    <x v="1803"/>
    <s v="  Troy"/>
    <n v="27.1"/>
    <n v="5.08"/>
    <s v="No"/>
    <x v="0"/>
    <x v="0"/>
    <x v="3"/>
    <x v="1"/>
    <x v="1"/>
    <x v="2"/>
    <s v="17 Oct 1970"/>
    <x v="1796"/>
    <x v="3"/>
    <s v="tier - 3"/>
    <x v="1"/>
    <x v="33"/>
  </r>
  <r>
    <x v="1804"/>
    <s v="  Daniel C"/>
    <n v="35.93"/>
    <n v="5.43"/>
    <s v="No"/>
    <x v="1"/>
    <x v="0"/>
    <x v="3"/>
    <x v="1"/>
    <x v="0"/>
    <x v="2"/>
    <s v="30 Aug 1967"/>
    <x v="1797"/>
    <x v="3"/>
    <s v="tier - 1"/>
    <x v="9"/>
    <x v="39"/>
  </r>
  <r>
    <x v="1805"/>
    <s v="  Lauren"/>
    <n v="32.68"/>
    <n v="5.44"/>
    <s v="No"/>
    <x v="0"/>
    <x v="0"/>
    <x v="0"/>
    <x v="1"/>
    <x v="0"/>
    <x v="2"/>
    <s v="27 Dec 1992"/>
    <x v="1798"/>
    <x v="3"/>
    <s v="tier - 2"/>
    <x v="1"/>
    <x v="0"/>
  </r>
  <r>
    <x v="1806"/>
    <s v="  Jennefer"/>
    <n v="20.74"/>
    <n v="11.69"/>
    <s v="Yes"/>
    <x v="0"/>
    <x v="0"/>
    <x v="3"/>
    <x v="1"/>
    <x v="2"/>
    <x v="0"/>
    <s v="19 Nov 1979"/>
    <x v="1799"/>
    <x v="3"/>
    <s v="tier - 1"/>
    <x v="0"/>
    <x v="25"/>
  </r>
  <r>
    <x v="1807"/>
    <s v="  Tracey L"/>
    <n v="15.57"/>
    <n v="6.07"/>
    <s v="No"/>
    <x v="0"/>
    <x v="0"/>
    <x v="0"/>
    <x v="1"/>
    <x v="3"/>
    <x v="1"/>
    <s v="28 Nov 1995"/>
    <x v="1800"/>
    <x v="3"/>
    <s v="tier - 1"/>
    <x v="1"/>
    <x v="4"/>
  </r>
  <r>
    <x v="1808"/>
    <s v="  Ashley"/>
    <n v="23.844999999999999"/>
    <n v="4.3600000000000003"/>
    <s v="No"/>
    <x v="0"/>
    <x v="0"/>
    <x v="0"/>
    <x v="1"/>
    <x v="2"/>
    <x v="2"/>
    <s v="15 Oct 1979"/>
    <x v="1801"/>
    <x v="3"/>
    <s v="tier - 2"/>
    <x v="0"/>
    <x v="25"/>
  </r>
  <r>
    <x v="1809"/>
    <s v="  Cindy"/>
    <n v="22.895"/>
    <n v="5.24"/>
    <s v="No"/>
    <x v="0"/>
    <x v="0"/>
    <x v="3"/>
    <x v="1"/>
    <x v="2"/>
    <x v="2"/>
    <s v="18 Dec 1962"/>
    <x v="1802"/>
    <x v="3"/>
    <s v="tier - 1"/>
    <x v="9"/>
    <x v="40"/>
  </r>
  <r>
    <x v="1810"/>
    <s v="  Esther"/>
    <n v="21.945"/>
    <n v="5.37"/>
    <s v="No"/>
    <x v="0"/>
    <x v="0"/>
    <x v="3"/>
    <x v="1"/>
    <x v="2"/>
    <x v="2"/>
    <s v="24 Jul 2003"/>
    <x v="1803"/>
    <x v="3"/>
    <s v="tier - 3"/>
    <x v="1"/>
    <x v="12"/>
  </r>
  <r>
    <x v="1811"/>
    <s v="  Jackie"/>
    <n v="19.47"/>
    <n v="6.6"/>
    <s v="Yes"/>
    <x v="0"/>
    <x v="0"/>
    <x v="0"/>
    <x v="1"/>
    <x v="2"/>
    <x v="0"/>
    <s v="6 Dec 1963"/>
    <x v="1804"/>
    <x v="3"/>
    <s v="tier - 1"/>
    <x v="14"/>
    <x v="41"/>
  </r>
  <r>
    <x v="1812"/>
    <s v="  Timothy P"/>
    <n v="15.61"/>
    <n v="5.77"/>
    <s v="No"/>
    <x v="0"/>
    <x v="0"/>
    <x v="0"/>
    <x v="1"/>
    <x v="3"/>
    <x v="1"/>
    <s v="27 Sep 1995"/>
    <x v="1805"/>
    <x v="3"/>
    <s v="tier - 2"/>
    <x v="8"/>
    <x v="4"/>
  </r>
  <r>
    <x v="1813"/>
    <s v="  Lauren"/>
    <n v="28.6"/>
    <n v="6.08"/>
    <s v="No"/>
    <x v="0"/>
    <x v="1"/>
    <x v="3"/>
    <x v="1"/>
    <x v="1"/>
    <x v="1"/>
    <s v="3 Aug 1969"/>
    <x v="1806"/>
    <x v="3"/>
    <s v="tier - 3"/>
    <x v="1"/>
    <x v="34"/>
  </r>
  <r>
    <x v="1814"/>
    <s v="  Benjamin"/>
    <n v="46.53"/>
    <n v="4.16"/>
    <s v="No"/>
    <x v="0"/>
    <x v="0"/>
    <x v="0"/>
    <x v="1"/>
    <x v="0"/>
    <x v="2"/>
    <s v="20 Oct 1963"/>
    <x v="1807"/>
    <x v="3"/>
    <s v="tier - 1"/>
    <x v="14"/>
    <x v="41"/>
  </r>
  <r>
    <x v="1815"/>
    <s v="  Hugo M"/>
    <n v="34.99"/>
    <n v="5.0999999999999996"/>
    <s v="No"/>
    <x v="0"/>
    <x v="1"/>
    <x v="3"/>
    <x v="1"/>
    <x v="0"/>
    <x v="2"/>
    <s v="6 Aug 1998"/>
    <x v="1808"/>
    <x v="3"/>
    <s v="tier - 3"/>
    <x v="2"/>
    <x v="2"/>
  </r>
  <r>
    <x v="1816"/>
    <s v="  Daniel J"/>
    <n v="17.05"/>
    <n v="5.3"/>
    <s v="No"/>
    <x v="0"/>
    <x v="1"/>
    <x v="3"/>
    <x v="1"/>
    <x v="3"/>
    <x v="2"/>
    <s v="30 Nov 1992"/>
    <x v="1809"/>
    <x v="3"/>
    <s v="tier - 1"/>
    <x v="0"/>
    <x v="0"/>
  </r>
  <r>
    <x v="1817"/>
    <s v="  Justin R"/>
    <n v="37.18"/>
    <n v="4.9000000000000004"/>
    <s v="No"/>
    <x v="0"/>
    <x v="0"/>
    <x v="0"/>
    <x v="1"/>
    <x v="0"/>
    <x v="2"/>
    <s v="24 Oct 1988"/>
    <x v="1810"/>
    <x v="3"/>
    <s v="tier - 3"/>
    <x v="0"/>
    <x v="15"/>
  </r>
  <r>
    <x v="1818"/>
    <s v="  Colin"/>
    <n v="35.200000000000003"/>
    <n v="5.55"/>
    <s v="No"/>
    <x v="0"/>
    <x v="0"/>
    <x v="0"/>
    <x v="1"/>
    <x v="0"/>
    <x v="2"/>
    <s v="19 Dec 1983"/>
    <x v="1811"/>
    <x v="3"/>
    <s v="tier - 3"/>
    <x v="2"/>
    <x v="22"/>
  </r>
  <r>
    <x v="1819"/>
    <s v="  Rob"/>
    <n v="37.335000000000001"/>
    <n v="4.95"/>
    <s v="No"/>
    <x v="0"/>
    <x v="0"/>
    <x v="0"/>
    <x v="1"/>
    <x v="0"/>
    <x v="2"/>
    <s v="5 Jun 1989"/>
    <x v="1812"/>
    <x v="3"/>
    <s v="tier - 3"/>
    <x v="2"/>
    <x v="13"/>
  </r>
  <r>
    <x v="1820"/>
    <s v="  Patrick"/>
    <n v="27.265000000000001"/>
    <n v="6.46"/>
    <s v="Yes"/>
    <x v="0"/>
    <x v="0"/>
    <x v="0"/>
    <x v="1"/>
    <x v="1"/>
    <x v="0"/>
    <s v="28 Sep 1993"/>
    <x v="1813"/>
    <x v="3"/>
    <s v="tier - 2"/>
    <x v="0"/>
    <x v="1"/>
  </r>
  <r>
    <x v="1821"/>
    <s v="  Austin D"/>
    <n v="30.8"/>
    <n v="4.9000000000000004"/>
    <s v="Yes"/>
    <x v="0"/>
    <x v="0"/>
    <x v="0"/>
    <x v="1"/>
    <x v="0"/>
    <x v="2"/>
    <s v="2 Jul 1979"/>
    <x v="1814"/>
    <x v="3"/>
    <s v="tier - 1"/>
    <x v="8"/>
    <x v="25"/>
  </r>
  <r>
    <x v="1822"/>
    <s v="  Brittany"/>
    <n v="30.21"/>
    <n v="5.21"/>
    <s v="No"/>
    <x v="0"/>
    <x v="0"/>
    <x v="3"/>
    <x v="1"/>
    <x v="0"/>
    <x v="2"/>
    <s v="16 Sep 1991"/>
    <x v="1815"/>
    <x v="3"/>
    <s v="tier - 3"/>
    <x v="2"/>
    <x v="14"/>
  </r>
  <r>
    <x v="1823"/>
    <s v="  Matthew T"/>
    <n v="35.340000000000003"/>
    <n v="4.13"/>
    <s v="No"/>
    <x v="1"/>
    <x v="0"/>
    <x v="3"/>
    <x v="1"/>
    <x v="0"/>
    <x v="2"/>
    <s v="28 Dec 1985"/>
    <x v="1816"/>
    <x v="3"/>
    <s v="tier - 3"/>
    <x v="0"/>
    <x v="20"/>
  </r>
  <r>
    <x v="1824"/>
    <s v="  Becky G"/>
    <n v="26.695"/>
    <n v="5.28"/>
    <s v="No"/>
    <x v="0"/>
    <x v="0"/>
    <x v="0"/>
    <x v="1"/>
    <x v="1"/>
    <x v="2"/>
    <s v="29 Jul 1967"/>
    <x v="1817"/>
    <x v="3"/>
    <s v="tier - 1"/>
    <x v="1"/>
    <x v="39"/>
  </r>
  <r>
    <x v="1825"/>
    <s v="  Virginie"/>
    <n v="29.355"/>
    <n v="4.68"/>
    <s v="Yes"/>
    <x v="0"/>
    <x v="0"/>
    <x v="0"/>
    <x v="1"/>
    <x v="1"/>
    <x v="2"/>
    <s v="15 Nov 1966"/>
    <x v="1818"/>
    <x v="3"/>
    <s v="tier - 1"/>
    <x v="1"/>
    <x v="37"/>
  </r>
  <r>
    <x v="1826"/>
    <s v="  Allison A"/>
    <n v="29.59"/>
    <n v="4.0599999999999996"/>
    <s v="No"/>
    <x v="0"/>
    <x v="0"/>
    <x v="0"/>
    <x v="1"/>
    <x v="1"/>
    <x v="2"/>
    <s v="24 Aug 1991"/>
    <x v="1819"/>
    <x v="3"/>
    <s v="tier - 3"/>
    <x v="0"/>
    <x v="14"/>
  </r>
  <r>
    <x v="1827"/>
    <s v="  Julie"/>
    <n v="31.35"/>
    <n v="4.2"/>
    <s v="No"/>
    <x v="1"/>
    <x v="0"/>
    <x v="3"/>
    <x v="1"/>
    <x v="0"/>
    <x v="2"/>
    <s v="30 Jun 1987"/>
    <x v="1820"/>
    <x v="3"/>
    <s v="tier - 3"/>
    <x v="0"/>
    <x v="17"/>
  </r>
  <r>
    <x v="1828"/>
    <s v="  Katherine"/>
    <n v="20.52"/>
    <n v="4.83"/>
    <s v="No"/>
    <x v="0"/>
    <x v="0"/>
    <x v="0"/>
    <x v="1"/>
    <x v="2"/>
    <x v="2"/>
    <s v="6 Sep 1993"/>
    <x v="1821"/>
    <x v="3"/>
    <s v="tier - 3"/>
    <x v="1"/>
    <x v="1"/>
  </r>
  <r>
    <x v="1829"/>
    <s v="  Caleb"/>
    <n v="42.9"/>
    <n v="4.87"/>
    <s v="Yes"/>
    <x v="0"/>
    <x v="0"/>
    <x v="3"/>
    <x v="1"/>
    <x v="0"/>
    <x v="2"/>
    <s v="15 Dec 1982"/>
    <x v="1822"/>
    <x v="3"/>
    <s v="tier - 1"/>
    <x v="0"/>
    <x v="23"/>
  </r>
  <r>
    <x v="1830"/>
    <s v="  Jaime"/>
    <n v="24.6"/>
    <n v="5.86"/>
    <s v="No"/>
    <x v="0"/>
    <x v="1"/>
    <x v="3"/>
    <x v="1"/>
    <x v="2"/>
    <x v="1"/>
    <s v="30 Nov 1987"/>
    <x v="1823"/>
    <x v="3"/>
    <s v="tier - 3"/>
    <x v="4"/>
    <x v="17"/>
  </r>
  <r>
    <x v="1831"/>
    <s v="  Hannah"/>
    <n v="28.405000000000001"/>
    <n v="4.12"/>
    <s v="No"/>
    <x v="0"/>
    <x v="0"/>
    <x v="3"/>
    <x v="1"/>
    <x v="1"/>
    <x v="2"/>
    <s v="8 Nov 1980"/>
    <x v="1824"/>
    <x v="3"/>
    <s v="tier - 1"/>
    <x v="0"/>
    <x v="24"/>
  </r>
  <r>
    <x v="1832"/>
    <s v="  Zachariah"/>
    <n v="34.674999999999997"/>
    <n v="5.71"/>
    <s v="Yes"/>
    <x v="0"/>
    <x v="0"/>
    <x v="3"/>
    <x v="1"/>
    <x v="0"/>
    <x v="1"/>
    <s v="19 Aug 1992"/>
    <x v="1825"/>
    <x v="3"/>
    <s v="tier - 2"/>
    <x v="0"/>
    <x v="0"/>
  </r>
  <r>
    <x v="1833"/>
    <s v="  Patricia A"/>
    <n v="18.850000000000001"/>
    <n v="6.03"/>
    <s v="No"/>
    <x v="0"/>
    <x v="0"/>
    <x v="3"/>
    <x v="1"/>
    <x v="2"/>
    <x v="1"/>
    <s v="17 Sep 1985"/>
    <x v="1826"/>
    <x v="3"/>
    <s v="tier - 1"/>
    <x v="0"/>
    <x v="20"/>
  </r>
  <r>
    <x v="1834"/>
    <s v="  Elizabeth A"/>
    <n v="34.130000000000003"/>
    <n v="5.65"/>
    <s v="No"/>
    <x v="0"/>
    <x v="1"/>
    <x v="3"/>
    <x v="1"/>
    <x v="0"/>
    <x v="2"/>
    <s v="14 Jul 1963"/>
    <x v="1827"/>
    <x v="3"/>
    <s v="tier - 3"/>
    <x v="1"/>
    <x v="41"/>
  </r>
  <r>
    <x v="1835"/>
    <s v="  Benjamin"/>
    <n v="17.34"/>
    <n v="5.05"/>
    <s v="No"/>
    <x v="0"/>
    <x v="0"/>
    <x v="0"/>
    <x v="1"/>
    <x v="3"/>
    <x v="2"/>
    <s v="24 Sep 1978"/>
    <x v="1828"/>
    <x v="3"/>
    <s v="tier - 1"/>
    <x v="8"/>
    <x v="27"/>
  </r>
  <r>
    <x v="1836"/>
    <s v="  Breno"/>
    <n v="17.440000000000001"/>
    <n v="6.26"/>
    <s v="No"/>
    <x v="0"/>
    <x v="0"/>
    <x v="0"/>
    <x v="1"/>
    <x v="3"/>
    <x v="1"/>
    <s v="27 Aug 1994"/>
    <x v="1829"/>
    <x v="3"/>
    <s v="tier - 2"/>
    <x v="1"/>
    <x v="11"/>
  </r>
  <r>
    <x v="1837"/>
    <s v="  Takaya"/>
    <n v="33.659999999999997"/>
    <n v="4.08"/>
    <s v="Yes"/>
    <x v="0"/>
    <x v="1"/>
    <x v="3"/>
    <x v="1"/>
    <x v="0"/>
    <x v="2"/>
    <s v="8 Aug 1990"/>
    <x v="1830"/>
    <x v="3"/>
    <s v="tier - 2"/>
    <x v="0"/>
    <x v="16"/>
  </r>
  <r>
    <x v="1838"/>
    <s v="  Thomas IV"/>
    <n v="21.375"/>
    <n v="6.19"/>
    <s v="Yes"/>
    <x v="0"/>
    <x v="0"/>
    <x v="3"/>
    <x v="1"/>
    <x v="2"/>
    <x v="1"/>
    <s v="14 Jun 1972"/>
    <x v="1831"/>
    <x v="3"/>
    <s v="tier - 3"/>
    <x v="0"/>
    <x v="30"/>
  </r>
  <r>
    <x v="1839"/>
    <s v="  Bradley E"/>
    <n v="27.14"/>
    <n v="6.01"/>
    <s v="No"/>
    <x v="0"/>
    <x v="0"/>
    <x v="3"/>
    <x v="1"/>
    <x v="1"/>
    <x v="1"/>
    <s v="30 Oct 1979"/>
    <x v="1832"/>
    <x v="3"/>
    <s v="tier - 1"/>
    <x v="8"/>
    <x v="25"/>
  </r>
  <r>
    <x v="1840"/>
    <s v="  Megan"/>
    <n v="35.78"/>
    <n v="6.07"/>
    <s v="No"/>
    <x v="1"/>
    <x v="0"/>
    <x v="3"/>
    <x v="1"/>
    <x v="0"/>
    <x v="1"/>
    <s v="18 Oct 1997"/>
    <x v="1833"/>
    <x v="3"/>
    <s v="tier - 3"/>
    <x v="2"/>
    <x v="6"/>
  </r>
  <r>
    <x v="1841"/>
    <s v="  Ruby J"/>
    <n v="34.96"/>
    <n v="5.63"/>
    <s v="No"/>
    <x v="0"/>
    <x v="0"/>
    <x v="0"/>
    <x v="1"/>
    <x v="0"/>
    <x v="2"/>
    <s v="9 Oct 1980"/>
    <x v="1834"/>
    <x v="3"/>
    <s v="tier - 2"/>
    <x v="8"/>
    <x v="24"/>
  </r>
  <r>
    <x v="1842"/>
    <s v="  Bart"/>
    <n v="38.39"/>
    <n v="6.05"/>
    <s v="No"/>
    <x v="0"/>
    <x v="0"/>
    <x v="0"/>
    <x v="1"/>
    <x v="0"/>
    <x v="1"/>
    <s v="10 Aug 1966"/>
    <x v="1835"/>
    <x v="3"/>
    <s v="tier - 3"/>
    <x v="14"/>
    <x v="37"/>
  </r>
  <r>
    <x v="1843"/>
    <s v="  Robert A"/>
    <n v="33.82"/>
    <n v="4.6500000000000004"/>
    <s v="No"/>
    <x v="0"/>
    <x v="0"/>
    <x v="0"/>
    <x v="1"/>
    <x v="0"/>
    <x v="2"/>
    <s v="25 Jul 1988"/>
    <x v="1836"/>
    <x v="0"/>
    <s v="tier - 1"/>
    <x v="1"/>
    <x v="15"/>
  </r>
  <r>
    <x v="1844"/>
    <s v="  Adam"/>
    <n v="27.835000000000001"/>
    <n v="5.37"/>
    <s v="No"/>
    <x v="0"/>
    <x v="0"/>
    <x v="0"/>
    <x v="1"/>
    <x v="1"/>
    <x v="2"/>
    <s v="6 Oct 1983"/>
    <x v="1837"/>
    <x v="0"/>
    <s v="tier - 1"/>
    <x v="5"/>
    <x v="22"/>
  </r>
  <r>
    <x v="1845"/>
    <s v="  Yemane Adhane"/>
    <n v="33"/>
    <n v="5.39"/>
    <s v="No"/>
    <x v="0"/>
    <x v="0"/>
    <x v="0"/>
    <x v="1"/>
    <x v="0"/>
    <x v="2"/>
    <s v="9 Jul 2002"/>
    <x v="1838"/>
    <x v="1"/>
    <s v="tier - 3"/>
    <x v="2"/>
    <x v="5"/>
  </r>
  <r>
    <x v="1846"/>
    <s v="  Jesse A"/>
    <n v="26.885000000000002"/>
    <n v="5.86"/>
    <s v="No"/>
    <x v="0"/>
    <x v="0"/>
    <x v="0"/>
    <x v="1"/>
    <x v="1"/>
    <x v="1"/>
    <s v="8 Jun 1994"/>
    <x v="1839"/>
    <x v="0"/>
    <s v="tier - 1"/>
    <x v="2"/>
    <x v="11"/>
  </r>
  <r>
    <x v="1847"/>
    <s v="  Bird"/>
    <n v="29.26"/>
    <n v="4.4400000000000004"/>
    <s v="No"/>
    <x v="0"/>
    <x v="0"/>
    <x v="0"/>
    <x v="1"/>
    <x v="1"/>
    <x v="2"/>
    <s v="17 Oct 1987"/>
    <x v="1840"/>
    <x v="0"/>
    <s v="tier - 3"/>
    <x v="1"/>
    <x v="17"/>
  </r>
  <r>
    <x v="1848"/>
    <s v="  Patrick M"/>
    <n v="26.98"/>
    <n v="4.41"/>
    <s v="No"/>
    <x v="0"/>
    <x v="0"/>
    <x v="0"/>
    <x v="1"/>
    <x v="1"/>
    <x v="2"/>
    <s v="22 Aug 1966"/>
    <x v="1841"/>
    <x v="0"/>
    <s v="tier - 3"/>
    <x v="1"/>
    <x v="37"/>
  </r>
  <r>
    <x v="1849"/>
    <s v="  Kyle"/>
    <n v="32.11"/>
    <n v="5.19"/>
    <s v="No"/>
    <x v="0"/>
    <x v="1"/>
    <x v="3"/>
    <x v="1"/>
    <x v="0"/>
    <x v="2"/>
    <s v="7 Sep 1993"/>
    <x v="1842"/>
    <x v="1"/>
    <s v="tier - 3"/>
    <x v="5"/>
    <x v="1"/>
  </r>
  <r>
    <x v="1850"/>
    <s v="  Ryan"/>
    <n v="31.73"/>
    <n v="5.16"/>
    <s v="No"/>
    <x v="0"/>
    <x v="1"/>
    <x v="3"/>
    <x v="1"/>
    <x v="0"/>
    <x v="2"/>
    <s v="17 Sep 1985"/>
    <x v="1843"/>
    <x v="1"/>
    <s v="tier - 1"/>
    <x v="8"/>
    <x v="20"/>
  </r>
  <r>
    <x v="1851"/>
    <s v="  Yuri"/>
    <n v="22.515000000000001"/>
    <n v="4.24"/>
    <s v="No"/>
    <x v="0"/>
    <x v="0"/>
    <x v="0"/>
    <x v="1"/>
    <x v="2"/>
    <x v="2"/>
    <s v="2 Jul 1962"/>
    <x v="1844"/>
    <x v="1"/>
    <s v="tier - 2"/>
    <x v="14"/>
    <x v="40"/>
  </r>
  <r>
    <x v="1852"/>
    <s v="  Ryan"/>
    <n v="25.9"/>
    <n v="5.45"/>
    <s v="No"/>
    <x v="0"/>
    <x v="0"/>
    <x v="3"/>
    <x v="1"/>
    <x v="1"/>
    <x v="2"/>
    <s v="12 Jul 1985"/>
    <x v="1845"/>
    <x v="1"/>
    <s v="tier - 2"/>
    <x v="2"/>
    <x v="20"/>
  </r>
  <r>
    <x v="1853"/>
    <s v="  Debbie"/>
    <n v="27.72"/>
    <n v="5.03"/>
    <s v="Yes"/>
    <x v="0"/>
    <x v="0"/>
    <x v="3"/>
    <x v="1"/>
    <x v="1"/>
    <x v="2"/>
    <s v="18 Oct 1962"/>
    <x v="1846"/>
    <x v="0"/>
    <s v="tier - 1"/>
    <x v="1"/>
    <x v="40"/>
  </r>
  <r>
    <x v="1854"/>
    <s v="  Mark D"/>
    <n v="31.5"/>
    <n v="9.6199999999999992"/>
    <s v="Yes"/>
    <x v="0"/>
    <x v="0"/>
    <x v="3"/>
    <x v="1"/>
    <x v="0"/>
    <x v="0"/>
    <s v="13 Oct 1969"/>
    <x v="1847"/>
    <x v="0"/>
    <s v="tier - 2"/>
    <x v="0"/>
    <x v="34"/>
  </r>
  <r>
    <x v="1855"/>
    <s v="  Christopher"/>
    <n v="29.7"/>
    <n v="6.77"/>
    <s v="Yes"/>
    <x v="0"/>
    <x v="0"/>
    <x v="3"/>
    <x v="1"/>
    <x v="1"/>
    <x v="0"/>
    <s v="9 Jul 1966"/>
    <x v="1848"/>
    <x v="1"/>
    <s v="tier - 2"/>
    <x v="1"/>
    <x v="37"/>
  </r>
  <r>
    <x v="1856"/>
    <s v="  Daniell L"/>
    <n v="21.26"/>
    <n v="5.36"/>
    <s v="Yes"/>
    <x v="0"/>
    <x v="0"/>
    <x v="3"/>
    <x v="1"/>
    <x v="2"/>
    <x v="2"/>
    <s v="17 Dec 1967"/>
    <x v="1849"/>
    <x v="0"/>
    <s v="tier - 3"/>
    <x v="2"/>
    <x v="39"/>
  </r>
  <r>
    <x v="1857"/>
    <s v="  Janne"/>
    <n v="17.09"/>
    <n v="5.69"/>
    <s v="No"/>
    <x v="0"/>
    <x v="0"/>
    <x v="0"/>
    <x v="1"/>
    <x v="3"/>
    <x v="2"/>
    <s v="1 Aug 1965"/>
    <x v="1850"/>
    <x v="1"/>
    <s v="tier - 2"/>
    <x v="4"/>
    <x v="38"/>
  </r>
  <r>
    <x v="1858"/>
    <s v="  Martina"/>
    <n v="24.3"/>
    <n v="4.9000000000000004"/>
    <s v="Yes"/>
    <x v="0"/>
    <x v="1"/>
    <x v="3"/>
    <x v="1"/>
    <x v="2"/>
    <x v="2"/>
    <s v="14 Sep 1992"/>
    <x v="1851"/>
    <x v="1"/>
    <s v="tier - 1"/>
    <x v="1"/>
    <x v="0"/>
  </r>
  <r>
    <x v="1859"/>
    <s v="  Elizabeth L"/>
    <n v="29.734999999999999"/>
    <n v="5.78"/>
    <s v="No"/>
    <x v="0"/>
    <x v="0"/>
    <x v="0"/>
    <x v="1"/>
    <x v="1"/>
    <x v="1"/>
    <s v="4 Aug 1986"/>
    <x v="1852"/>
    <x v="0"/>
    <s v="tier - 3"/>
    <x v="12"/>
    <x v="18"/>
  </r>
  <r>
    <x v="1860"/>
    <s v="  Stephanie C"/>
    <n v="29.26"/>
    <n v="4.7"/>
    <s v="No"/>
    <x v="0"/>
    <x v="0"/>
    <x v="0"/>
    <x v="1"/>
    <x v="1"/>
    <x v="2"/>
    <s v="8 Sep 1967"/>
    <x v="1853"/>
    <x v="0"/>
    <s v="tier - 3"/>
    <x v="0"/>
    <x v="39"/>
  </r>
  <r>
    <x v="1861"/>
    <s v="  Katie"/>
    <n v="33"/>
    <n v="6.28"/>
    <s v="No"/>
    <x v="0"/>
    <x v="0"/>
    <x v="0"/>
    <x v="1"/>
    <x v="0"/>
    <x v="1"/>
    <s v="8 Dec 1975"/>
    <x v="1854"/>
    <x v="0"/>
    <s v="tier - 1"/>
    <x v="8"/>
    <x v="31"/>
  </r>
  <r>
    <x v="1862"/>
    <s v="  Callie"/>
    <n v="31.065000000000001"/>
    <n v="4.2300000000000004"/>
    <s v="No"/>
    <x v="0"/>
    <x v="0"/>
    <x v="0"/>
    <x v="1"/>
    <x v="0"/>
    <x v="2"/>
    <s v="19 Nov 1964"/>
    <x v="1855"/>
    <x v="0"/>
    <s v="tier - 3"/>
    <x v="1"/>
    <x v="42"/>
  </r>
  <r>
    <x v="1863"/>
    <s v="  Inna"/>
    <n v="26.51"/>
    <n v="6.17"/>
    <s v="No"/>
    <x v="0"/>
    <x v="0"/>
    <x v="0"/>
    <x v="1"/>
    <x v="1"/>
    <x v="1"/>
    <s v="27 Nov 1987"/>
    <x v="1856"/>
    <x v="0"/>
    <s v="tier - 2"/>
    <x v="3"/>
    <x v="17"/>
  </r>
  <r>
    <x v="1864"/>
    <s v="  Mary K"/>
    <n v="28.88"/>
    <n v="4.96"/>
    <s v="No"/>
    <x v="0"/>
    <x v="0"/>
    <x v="0"/>
    <x v="1"/>
    <x v="1"/>
    <x v="2"/>
    <s v="2 Jul 1983"/>
    <x v="1857"/>
    <x v="1"/>
    <s v="tier - 2"/>
    <x v="2"/>
    <x v="22"/>
  </r>
  <r>
    <x v="1865"/>
    <s v="  Samuel M"/>
    <n v="35.814999999999998"/>
    <n v="5.1100000000000003"/>
    <s v="Yes"/>
    <x v="0"/>
    <x v="0"/>
    <x v="3"/>
    <x v="1"/>
    <x v="0"/>
    <x v="2"/>
    <s v="23 Nov 1977"/>
    <x v="1858"/>
    <x v="1"/>
    <s v="tier - 3"/>
    <x v="1"/>
    <x v="26"/>
  </r>
  <r>
    <x v="1866"/>
    <s v="  Kimberly"/>
    <n v="21.28"/>
    <n v="4.05"/>
    <s v="No"/>
    <x v="1"/>
    <x v="0"/>
    <x v="3"/>
    <x v="1"/>
    <x v="2"/>
    <x v="2"/>
    <s v="26 Aug 1969"/>
    <x v="1859"/>
    <x v="1"/>
    <s v="tier - 1"/>
    <x v="0"/>
    <x v="34"/>
  </r>
  <r>
    <x v="1867"/>
    <s v="  Tom J"/>
    <n v="33.81"/>
    <n v="6.49"/>
    <s v="No"/>
    <x v="0"/>
    <x v="1"/>
    <x v="3"/>
    <x v="1"/>
    <x v="0"/>
    <x v="0"/>
    <s v="14 Oct 1974"/>
    <x v="1860"/>
    <x v="1"/>
    <s v="tier - 2"/>
    <x v="0"/>
    <x v="28"/>
  </r>
  <r>
    <x v="1868"/>
    <s v="  Zachary"/>
    <n v="44.22"/>
    <n v="4.1900000000000004"/>
    <s v="No"/>
    <x v="0"/>
    <x v="0"/>
    <x v="3"/>
    <x v="1"/>
    <x v="0"/>
    <x v="2"/>
    <s v="3 Sep 1974"/>
    <x v="1861"/>
    <x v="1"/>
    <s v="tier - 2"/>
    <x v="2"/>
    <x v="28"/>
  </r>
  <r>
    <x v="1869"/>
    <s v="  Dane"/>
    <n v="15.46"/>
    <n v="4.99"/>
    <s v="Yes"/>
    <x v="0"/>
    <x v="1"/>
    <x v="3"/>
    <x v="1"/>
    <x v="3"/>
    <x v="2"/>
    <s v="10 Dec 1980"/>
    <x v="1862"/>
    <x v="1"/>
    <s v="tier - 3"/>
    <x v="4"/>
    <x v="24"/>
  </r>
  <r>
    <x v="1870"/>
    <s v="  Dougie J"/>
    <n v="30.3"/>
    <n v="4.7699999999999996"/>
    <s v="Yes"/>
    <x v="0"/>
    <x v="0"/>
    <x v="3"/>
    <x v="1"/>
    <x v="0"/>
    <x v="2"/>
    <s v="4 Aug 2004"/>
    <x v="1863"/>
    <x v="1"/>
    <s v="tier - 1"/>
    <x v="8"/>
    <x v="9"/>
  </r>
  <r>
    <x v="1871"/>
    <s v="  Jeremiah H"/>
    <n v="16.670000000000002"/>
    <n v="5.46"/>
    <s v="No"/>
    <x v="0"/>
    <x v="0"/>
    <x v="0"/>
    <x v="1"/>
    <x v="3"/>
    <x v="2"/>
    <s v="4 Sep 1980"/>
    <x v="1864"/>
    <x v="0"/>
    <s v="tier - 1"/>
    <x v="1"/>
    <x v="24"/>
  </r>
  <r>
    <x v="1872"/>
    <s v="  Ashley J"/>
    <n v="28.594999999999999"/>
    <n v="5.43"/>
    <s v="No"/>
    <x v="0"/>
    <x v="0"/>
    <x v="0"/>
    <x v="1"/>
    <x v="1"/>
    <x v="2"/>
    <s v="21 Nov 1990"/>
    <x v="1865"/>
    <x v="0"/>
    <s v="tier - 2"/>
    <x v="1"/>
    <x v="16"/>
  </r>
  <r>
    <x v="1873"/>
    <s v="  Turner J"/>
    <n v="25.934999999999999"/>
    <n v="4.29"/>
    <s v="No"/>
    <x v="0"/>
    <x v="0"/>
    <x v="0"/>
    <x v="1"/>
    <x v="1"/>
    <x v="2"/>
    <s v="12 Jun 1999"/>
    <x v="1866"/>
    <x v="0"/>
    <s v="tier - 3"/>
    <x v="1"/>
    <x v="7"/>
  </r>
  <r>
    <x v="1874"/>
    <s v="  Roger"/>
    <n v="27.645"/>
    <n v="5.25"/>
    <s v="No"/>
    <x v="0"/>
    <x v="0"/>
    <x v="3"/>
    <x v="1"/>
    <x v="1"/>
    <x v="2"/>
    <s v="25 Dec 1983"/>
    <x v="1867"/>
    <x v="1"/>
    <s v="tier - 3"/>
    <x v="8"/>
    <x v="22"/>
  </r>
  <r>
    <x v="1875"/>
    <s v="  Pamela"/>
    <n v="30.1"/>
    <n v="4.04"/>
    <s v="No"/>
    <x v="0"/>
    <x v="0"/>
    <x v="3"/>
    <x v="1"/>
    <x v="0"/>
    <x v="2"/>
    <s v="16 Nov 1962"/>
    <x v="1868"/>
    <x v="0"/>
    <s v="tier - 2"/>
    <x v="1"/>
    <x v="40"/>
  </r>
  <r>
    <x v="1876"/>
    <s v="  Allison M"/>
    <n v="26.79"/>
    <n v="5"/>
    <s v="Yes"/>
    <x v="0"/>
    <x v="1"/>
    <x v="3"/>
    <x v="1"/>
    <x v="1"/>
    <x v="2"/>
    <s v="18 Jul 1976"/>
    <x v="1869"/>
    <x v="1"/>
    <s v="tier - 1"/>
    <x v="1"/>
    <x v="35"/>
  </r>
  <r>
    <x v="1877"/>
    <s v="  Katherine H"/>
    <n v="27.1"/>
    <n v="4.01"/>
    <s v="Yes"/>
    <x v="0"/>
    <x v="0"/>
    <x v="3"/>
    <x v="1"/>
    <x v="1"/>
    <x v="2"/>
    <s v="20 Sep 1979"/>
    <x v="1870"/>
    <x v="1"/>
    <s v="tier - 1"/>
    <x v="8"/>
    <x v="25"/>
  </r>
  <r>
    <x v="1878"/>
    <s v="  Robin"/>
    <n v="24.31"/>
    <n v="5.4"/>
    <s v="No"/>
    <x v="0"/>
    <x v="0"/>
    <x v="0"/>
    <x v="1"/>
    <x v="2"/>
    <x v="2"/>
    <s v="28 Sep 1979"/>
    <x v="1871"/>
    <x v="1"/>
    <s v="tier - 2"/>
    <x v="1"/>
    <x v="25"/>
  </r>
  <r>
    <x v="1879"/>
    <s v="  Terri"/>
    <n v="15.53"/>
    <n v="5.81"/>
    <s v="No"/>
    <x v="0"/>
    <x v="0"/>
    <x v="3"/>
    <x v="1"/>
    <x v="3"/>
    <x v="1"/>
    <s v="27 Aug 1963"/>
    <x v="1872"/>
    <x v="1"/>
    <s v="tier - 1"/>
    <x v="2"/>
    <x v="41"/>
  </r>
  <r>
    <x v="1880"/>
    <s v="  Eddie"/>
    <n v="30.7"/>
    <n v="5.82"/>
    <s v="No"/>
    <x v="0"/>
    <x v="0"/>
    <x v="3"/>
    <x v="1"/>
    <x v="0"/>
    <x v="1"/>
    <s v="17 Aug 1979"/>
    <x v="1873"/>
    <x v="1"/>
    <s v="tier - 1"/>
    <x v="1"/>
    <x v="25"/>
  </r>
  <r>
    <x v="1881"/>
    <s v="  Pamela"/>
    <n v="33.33"/>
    <n v="4.82"/>
    <s v="No"/>
    <x v="0"/>
    <x v="0"/>
    <x v="3"/>
    <x v="1"/>
    <x v="0"/>
    <x v="2"/>
    <s v="28 Sep 2003"/>
    <x v="1874"/>
    <x v="0"/>
    <s v="tier - 1"/>
    <x v="2"/>
    <x v="12"/>
  </r>
  <r>
    <x v="1882"/>
    <s v="  Joyce"/>
    <n v="32.4"/>
    <n v="5.08"/>
    <s v="No"/>
    <x v="0"/>
    <x v="0"/>
    <x v="3"/>
    <x v="1"/>
    <x v="0"/>
    <x v="2"/>
    <s v="19 Dec 1975"/>
    <x v="1875"/>
    <x v="1"/>
    <s v="tier - 3"/>
    <x v="0"/>
    <x v="31"/>
  </r>
  <r>
    <x v="1883"/>
    <s v="  Alison W"/>
    <n v="27.93"/>
    <n v="5.59"/>
    <s v="No"/>
    <x v="0"/>
    <x v="0"/>
    <x v="3"/>
    <x v="1"/>
    <x v="1"/>
    <x v="2"/>
    <s v="14 Oct 1989"/>
    <x v="1876"/>
    <x v="1"/>
    <s v="tier - 1"/>
    <x v="1"/>
    <x v="13"/>
  </r>
  <r>
    <x v="1884"/>
    <s v="  Tammara C"/>
    <n v="21.754999999999999"/>
    <n v="5.12"/>
    <s v="No"/>
    <x v="0"/>
    <x v="0"/>
    <x v="0"/>
    <x v="1"/>
    <x v="2"/>
    <x v="2"/>
    <s v="28 Aug 2001"/>
    <x v="1877"/>
    <x v="1"/>
    <s v="tier - 1"/>
    <x v="2"/>
    <x v="3"/>
  </r>
  <r>
    <x v="1885"/>
    <s v="  Dorota"/>
    <n v="25.934999999999999"/>
    <n v="4.95"/>
    <s v="No"/>
    <x v="0"/>
    <x v="0"/>
    <x v="0"/>
    <x v="1"/>
    <x v="1"/>
    <x v="2"/>
    <s v="12 Sep 1980"/>
    <x v="1878"/>
    <x v="0"/>
    <s v="tier - 2"/>
    <x v="2"/>
    <x v="24"/>
  </r>
  <r>
    <x v="1886"/>
    <s v="  Jose Norberto Sr"/>
    <n v="31.5"/>
    <n v="6.16"/>
    <s v="No"/>
    <x v="0"/>
    <x v="0"/>
    <x v="0"/>
    <x v="1"/>
    <x v="0"/>
    <x v="1"/>
    <s v="24 Aug 1965"/>
    <x v="1879"/>
    <x v="1"/>
    <s v="tier - 1"/>
    <x v="0"/>
    <x v="38"/>
  </r>
  <r>
    <x v="1887"/>
    <s v="  Peter"/>
    <n v="30.03"/>
    <n v="6.41"/>
    <s v="No"/>
    <x v="0"/>
    <x v="0"/>
    <x v="0"/>
    <x v="1"/>
    <x v="0"/>
    <x v="0"/>
    <s v="16 Jun 1971"/>
    <x v="1880"/>
    <x v="0"/>
    <s v="tier - 3"/>
    <x v="0"/>
    <x v="32"/>
  </r>
  <r>
    <x v="1888"/>
    <s v="  Bryant"/>
    <n v="33.479999999999997"/>
    <n v="8.94"/>
    <s v="No"/>
    <x v="0"/>
    <x v="0"/>
    <x v="0"/>
    <x v="1"/>
    <x v="0"/>
    <x v="0"/>
    <s v="27 Dec 1982"/>
    <x v="1881"/>
    <x v="0"/>
    <s v="tier - 3"/>
    <x v="8"/>
    <x v="23"/>
  </r>
  <r>
    <x v="1889"/>
    <s v="  Christina"/>
    <n v="16.510000000000002"/>
    <n v="4.42"/>
    <s v="Yes"/>
    <x v="0"/>
    <x v="1"/>
    <x v="3"/>
    <x v="1"/>
    <x v="3"/>
    <x v="2"/>
    <s v="26 Aug 1999"/>
    <x v="1882"/>
    <x v="1"/>
    <s v="tier - 2"/>
    <x v="8"/>
    <x v="7"/>
  </r>
  <r>
    <x v="1890"/>
    <s v="  John"/>
    <n v="33.155000000000001"/>
    <n v="5.3"/>
    <s v="Yes"/>
    <x v="0"/>
    <x v="0"/>
    <x v="3"/>
    <x v="1"/>
    <x v="0"/>
    <x v="2"/>
    <s v="18 Aug 1966"/>
    <x v="1883"/>
    <x v="1"/>
    <s v="tier - 3"/>
    <x v="10"/>
    <x v="37"/>
  </r>
  <r>
    <x v="1891"/>
    <s v="  Eduardo"/>
    <n v="37.29"/>
    <n v="4.6399999999999997"/>
    <s v="No"/>
    <x v="0"/>
    <x v="1"/>
    <x v="3"/>
    <x v="1"/>
    <x v="0"/>
    <x v="2"/>
    <s v="21 Dec 1983"/>
    <x v="1884"/>
    <x v="1"/>
    <s v="tier - 1"/>
    <x v="4"/>
    <x v="22"/>
  </r>
  <r>
    <x v="1892"/>
    <s v="  Laura M"/>
    <n v="20.23"/>
    <n v="6.16"/>
    <s v="Yes"/>
    <x v="0"/>
    <x v="0"/>
    <x v="3"/>
    <x v="1"/>
    <x v="2"/>
    <x v="1"/>
    <s v="14 Nov 1979"/>
    <x v="1885"/>
    <x v="1"/>
    <s v="tier - 2"/>
    <x v="2"/>
    <x v="25"/>
  </r>
  <r>
    <x v="1893"/>
    <s v="  Charlie"/>
    <n v="28.975000000000001"/>
    <n v="4.12"/>
    <s v="No"/>
    <x v="0"/>
    <x v="1"/>
    <x v="3"/>
    <x v="1"/>
    <x v="1"/>
    <x v="2"/>
    <s v="25 Jul 2003"/>
    <x v="1886"/>
    <x v="0"/>
    <s v="tier - 1"/>
    <x v="1"/>
    <x v="12"/>
  </r>
  <r>
    <x v="1894"/>
    <s v="  Melissa D"/>
    <n v="16.420000000000002"/>
    <n v="5.77"/>
    <s v="Yes"/>
    <x v="0"/>
    <x v="1"/>
    <x v="3"/>
    <x v="1"/>
    <x v="3"/>
    <x v="1"/>
    <s v="9 Nov 1970"/>
    <x v="1887"/>
    <x v="0"/>
    <s v="tier - 2"/>
    <x v="8"/>
    <x v="33"/>
  </r>
  <r>
    <x v="1895"/>
    <s v="  Dan C"/>
    <n v="17.559999999999999"/>
    <n v="6.2"/>
    <s v="No"/>
    <x v="0"/>
    <x v="0"/>
    <x v="3"/>
    <x v="1"/>
    <x v="3"/>
    <x v="1"/>
    <s v="9 Sep 1975"/>
    <x v="1888"/>
    <x v="0"/>
    <s v="tier - 2"/>
    <x v="0"/>
    <x v="31"/>
  </r>
  <r>
    <x v="1896"/>
    <s v="  Matthew"/>
    <n v="24.13"/>
    <n v="4.3899999999999997"/>
    <s v="No"/>
    <x v="0"/>
    <x v="0"/>
    <x v="3"/>
    <x v="1"/>
    <x v="2"/>
    <x v="2"/>
    <s v="14 Dec 2003"/>
    <x v="1889"/>
    <x v="0"/>
    <s v="tier - 2"/>
    <x v="2"/>
    <x v="12"/>
  </r>
  <r>
    <x v="1897"/>
    <s v="  Wesley C"/>
    <n v="19.95"/>
    <n v="5.13"/>
    <s v="No"/>
    <x v="1"/>
    <x v="0"/>
    <x v="1"/>
    <x v="1"/>
    <x v="2"/>
    <x v="2"/>
    <s v="7 Aug 1997"/>
    <x v="1890"/>
    <x v="0"/>
    <s v="tier - 3"/>
    <x v="6"/>
    <x v="6"/>
  </r>
  <r>
    <x v="1898"/>
    <s v="  Christopher"/>
    <n v="21.24"/>
    <n v="4.49"/>
    <s v="No"/>
    <x v="0"/>
    <x v="0"/>
    <x v="0"/>
    <x v="1"/>
    <x v="2"/>
    <x v="2"/>
    <s v="14 Nov 1969"/>
    <x v="1891"/>
    <x v="0"/>
    <s v="tier - 3"/>
    <x v="0"/>
    <x v="34"/>
  </r>
  <r>
    <x v="1899"/>
    <s v="  Jessica"/>
    <n v="44.22"/>
    <n v="6.35"/>
    <s v="No"/>
    <x v="0"/>
    <x v="0"/>
    <x v="0"/>
    <x v="1"/>
    <x v="0"/>
    <x v="1"/>
    <s v="3 Oct 1994"/>
    <x v="1892"/>
    <x v="0"/>
    <s v="tier - 3"/>
    <x v="8"/>
    <x v="11"/>
  </r>
  <r>
    <x v="1900"/>
    <s v="  Christin"/>
    <n v="41.1"/>
    <n v="5.79"/>
    <s v="No"/>
    <x v="0"/>
    <x v="0"/>
    <x v="0"/>
    <x v="1"/>
    <x v="0"/>
    <x v="1"/>
    <s v="22 Oct 1973"/>
    <x v="1893"/>
    <x v="0"/>
    <s v="tier - 2"/>
    <x v="2"/>
    <x v="29"/>
  </r>
  <r>
    <x v="1901"/>
    <s v="  Sara"/>
    <n v="34.200000000000003"/>
    <n v="4.78"/>
    <s v="Yes"/>
    <x v="0"/>
    <x v="0"/>
    <x v="0"/>
    <x v="1"/>
    <x v="0"/>
    <x v="2"/>
    <s v="13 Nov 1975"/>
    <x v="1894"/>
    <x v="0"/>
    <s v="tier - 3"/>
    <x v="8"/>
    <x v="31"/>
  </r>
  <r>
    <x v="1902"/>
    <s v="  Elizabeth"/>
    <n v="29.92"/>
    <n v="6.02"/>
    <s v="Yes"/>
    <x v="0"/>
    <x v="0"/>
    <x v="0"/>
    <x v="1"/>
    <x v="0"/>
    <x v="1"/>
    <s v="26 Aug 1983"/>
    <x v="1895"/>
    <x v="0"/>
    <s v="tier - 2"/>
    <x v="0"/>
    <x v="22"/>
  </r>
  <r>
    <x v="1903"/>
    <s v="  Margaret P"/>
    <n v="28.93"/>
    <n v="4.4400000000000004"/>
    <s v="No"/>
    <x v="0"/>
    <x v="0"/>
    <x v="0"/>
    <x v="1"/>
    <x v="1"/>
    <x v="2"/>
    <s v="2 Jun 1974"/>
    <x v="1896"/>
    <x v="0"/>
    <s v="tier - 2"/>
    <x v="2"/>
    <x v="28"/>
  </r>
  <r>
    <x v="1904"/>
    <s v="  Tiffany K"/>
    <n v="31.254999999999999"/>
    <n v="5.84"/>
    <s v="Yes"/>
    <x v="0"/>
    <x v="0"/>
    <x v="3"/>
    <x v="1"/>
    <x v="0"/>
    <x v="1"/>
    <s v="27 Jun 1973"/>
    <x v="1897"/>
    <x v="0"/>
    <s v="tier - 3"/>
    <x v="1"/>
    <x v="29"/>
  </r>
  <r>
    <x v="1905"/>
    <s v="  David M"/>
    <n v="29.83"/>
    <n v="5.39"/>
    <s v="No"/>
    <x v="0"/>
    <x v="0"/>
    <x v="0"/>
    <x v="1"/>
    <x v="1"/>
    <x v="2"/>
    <s v="8 Aug 1970"/>
    <x v="1898"/>
    <x v="0"/>
    <s v="tier - 3"/>
    <x v="1"/>
    <x v="33"/>
  </r>
  <r>
    <x v="1906"/>
    <s v="  Christine E"/>
    <n v="29.59"/>
    <n v="6.16"/>
    <s v="No"/>
    <x v="0"/>
    <x v="1"/>
    <x v="3"/>
    <x v="1"/>
    <x v="1"/>
    <x v="1"/>
    <s v="10 Jul 1971"/>
    <x v="1899"/>
    <x v="0"/>
    <s v="tier - 2"/>
    <x v="1"/>
    <x v="32"/>
  </r>
  <r>
    <x v="1907"/>
    <s v="  Donna"/>
    <n v="31.16"/>
    <n v="4.49"/>
    <s v="No"/>
    <x v="0"/>
    <x v="1"/>
    <x v="3"/>
    <x v="1"/>
    <x v="0"/>
    <x v="2"/>
    <s v="30 Dec 2003"/>
    <x v="1900"/>
    <x v="0"/>
    <s v="tier - 2"/>
    <x v="1"/>
    <x v="12"/>
  </r>
  <r>
    <x v="1908"/>
    <s v="  Rod"/>
    <n v="34.21"/>
    <n v="4.4800000000000004"/>
    <s v="Yes"/>
    <x v="0"/>
    <x v="0"/>
    <x v="3"/>
    <x v="1"/>
    <x v="0"/>
    <x v="2"/>
    <s v="13 Jun 1973"/>
    <x v="1901"/>
    <x v="0"/>
    <s v="tier - 2"/>
    <x v="8"/>
    <x v="29"/>
  </r>
  <r>
    <x v="1909"/>
    <s v="  Joe"/>
    <n v="34.86"/>
    <n v="10.97"/>
    <s v="No"/>
    <x v="0"/>
    <x v="0"/>
    <x v="0"/>
    <x v="1"/>
    <x v="0"/>
    <x v="0"/>
    <s v="10 Sep 1974"/>
    <x v="1902"/>
    <x v="0"/>
    <s v="tier - 1"/>
    <x v="0"/>
    <x v="28"/>
  </r>
  <r>
    <x v="1910"/>
    <s v="  Kayleigh"/>
    <n v="34.58"/>
    <n v="5.14"/>
    <s v="No"/>
    <x v="1"/>
    <x v="0"/>
    <x v="1"/>
    <x v="1"/>
    <x v="0"/>
    <x v="2"/>
    <s v="16 Dec 1964"/>
    <x v="1903"/>
    <x v="0"/>
    <s v="tier - 1"/>
    <x v="0"/>
    <x v="42"/>
  </r>
  <r>
    <x v="1911"/>
    <s v="  Lorcan A"/>
    <n v="17.940000000000001"/>
    <n v="5.17"/>
    <s v="Yes"/>
    <x v="0"/>
    <x v="0"/>
    <x v="0"/>
    <x v="1"/>
    <x v="3"/>
    <x v="2"/>
    <s v="3 Aug 2004"/>
    <x v="1904"/>
    <x v="0"/>
    <s v="tier - 1"/>
    <x v="2"/>
    <x v="9"/>
  </r>
  <r>
    <x v="1912"/>
    <s v="  Billy"/>
    <n v="26.8"/>
    <n v="6.18"/>
    <s v="Yes"/>
    <x v="0"/>
    <x v="1"/>
    <x v="3"/>
    <x v="1"/>
    <x v="1"/>
    <x v="1"/>
    <s v="7 Oct 1999"/>
    <x v="1905"/>
    <x v="0"/>
    <s v="tier - 1"/>
    <x v="2"/>
    <x v="7"/>
  </r>
  <r>
    <x v="1913"/>
    <s v="  Paul M"/>
    <n v="17.690000000000001"/>
    <n v="9.07"/>
    <s v="Yes"/>
    <x v="0"/>
    <x v="0"/>
    <x v="0"/>
    <x v="1"/>
    <x v="3"/>
    <x v="0"/>
    <s v="30 Nov 1970"/>
    <x v="1906"/>
    <x v="0"/>
    <s v="tier - 3"/>
    <x v="1"/>
    <x v="33"/>
  </r>
  <r>
    <x v="1914"/>
    <s v="  Brenda M"/>
    <n v="25.77"/>
    <n v="4.43"/>
    <s v="No"/>
    <x v="0"/>
    <x v="1"/>
    <x v="3"/>
    <x v="1"/>
    <x v="1"/>
    <x v="2"/>
    <s v="6 Jul 1968"/>
    <x v="1907"/>
    <x v="0"/>
    <s v="tier - 2"/>
    <x v="1"/>
    <x v="36"/>
  </r>
  <r>
    <x v="1915"/>
    <s v="  Jeff H"/>
    <n v="34.46"/>
    <n v="4.17"/>
    <s v="No"/>
    <x v="1"/>
    <x v="0"/>
    <x v="3"/>
    <x v="1"/>
    <x v="0"/>
    <x v="2"/>
    <s v="21 Oct 1961"/>
    <x v="1908"/>
    <x v="0"/>
    <s v="tier - 2"/>
    <x v="0"/>
    <x v="43"/>
  </r>
  <r>
    <x v="1916"/>
    <s v="  Michael"/>
    <n v="30.875"/>
    <n v="4.95"/>
    <s v="Yes"/>
    <x v="0"/>
    <x v="0"/>
    <x v="0"/>
    <x v="1"/>
    <x v="0"/>
    <x v="2"/>
    <s v="14 Sep 1972"/>
    <x v="1909"/>
    <x v="0"/>
    <s v="tier - 3"/>
    <x v="2"/>
    <x v="30"/>
  </r>
  <r>
    <x v="1917"/>
    <s v="  Jan"/>
    <n v="39.49"/>
    <n v="5.13"/>
    <s v="No"/>
    <x v="0"/>
    <x v="0"/>
    <x v="0"/>
    <x v="1"/>
    <x v="0"/>
    <x v="2"/>
    <s v="13 Jun 1975"/>
    <x v="1910"/>
    <x v="0"/>
    <s v="tier - 2"/>
    <x v="1"/>
    <x v="31"/>
  </r>
  <r>
    <x v="1918"/>
    <s v="  Bernard"/>
    <n v="28.88"/>
    <n v="4.0999999999999996"/>
    <s v="No"/>
    <x v="0"/>
    <x v="0"/>
    <x v="0"/>
    <x v="1"/>
    <x v="1"/>
    <x v="2"/>
    <s v="12 Oct 1976"/>
    <x v="1911"/>
    <x v="0"/>
    <s v="tier - 2"/>
    <x v="2"/>
    <x v="35"/>
  </r>
  <r>
    <x v="1919"/>
    <s v="  Craig"/>
    <n v="20.234999999999999"/>
    <n v="5.01"/>
    <s v="Yes"/>
    <x v="0"/>
    <x v="0"/>
    <x v="0"/>
    <x v="1"/>
    <x v="2"/>
    <x v="2"/>
    <s v="12 Jun 1970"/>
    <x v="1912"/>
    <x v="0"/>
    <s v="tier - 3"/>
    <x v="0"/>
    <x v="33"/>
  </r>
  <r>
    <x v="1920"/>
    <s v="  Bryn"/>
    <n v="30.67"/>
    <n v="5.09"/>
    <s v="Yes"/>
    <x v="0"/>
    <x v="0"/>
    <x v="0"/>
    <x v="1"/>
    <x v="0"/>
    <x v="2"/>
    <s v="28 Aug 1996"/>
    <x v="1913"/>
    <x v="0"/>
    <s v="tier - 1"/>
    <x v="8"/>
    <x v="8"/>
  </r>
  <r>
    <x v="1921"/>
    <s v="  Michael"/>
    <n v="30.875"/>
    <n v="6.49"/>
    <s v="No"/>
    <x v="0"/>
    <x v="0"/>
    <x v="0"/>
    <x v="1"/>
    <x v="0"/>
    <x v="0"/>
    <s v="11 Oct 1992"/>
    <x v="1914"/>
    <x v="0"/>
    <s v="tier - 3"/>
    <x v="2"/>
    <x v="0"/>
  </r>
  <r>
    <x v="1922"/>
    <s v="  Benjamin"/>
    <n v="23.8"/>
    <n v="4.08"/>
    <s v="No"/>
    <x v="0"/>
    <x v="0"/>
    <x v="0"/>
    <x v="1"/>
    <x v="2"/>
    <x v="2"/>
    <s v="9 Sep 1994"/>
    <x v="1915"/>
    <x v="0"/>
    <s v="tier - 2"/>
    <x v="2"/>
    <x v="11"/>
  </r>
  <r>
    <x v="1923"/>
    <s v="  Jay"/>
    <n v="15.37"/>
    <n v="8.6300000000000008"/>
    <s v="Yes"/>
    <x v="0"/>
    <x v="0"/>
    <x v="0"/>
    <x v="1"/>
    <x v="3"/>
    <x v="0"/>
    <s v="10 Jun 1995"/>
    <x v="1916"/>
    <x v="0"/>
    <s v="tier - 3"/>
    <x v="2"/>
    <x v="4"/>
  </r>
  <r>
    <x v="1924"/>
    <s v="  William"/>
    <n v="30.4"/>
    <n v="5.28"/>
    <s v="No"/>
    <x v="0"/>
    <x v="0"/>
    <x v="0"/>
    <x v="1"/>
    <x v="0"/>
    <x v="2"/>
    <s v="26 Nov 1970"/>
    <x v="1917"/>
    <x v="0"/>
    <s v="tier - 2"/>
    <x v="5"/>
    <x v="33"/>
  </r>
  <r>
    <x v="1925"/>
    <s v="  Shelley"/>
    <n v="19.48"/>
    <n v="5.63"/>
    <s v="Yes"/>
    <x v="0"/>
    <x v="0"/>
    <x v="3"/>
    <x v="1"/>
    <x v="2"/>
    <x v="2"/>
    <s v="23 Jul 1969"/>
    <x v="1918"/>
    <x v="0"/>
    <s v="tier - 1"/>
    <x v="8"/>
    <x v="34"/>
  </r>
  <r>
    <x v="1926"/>
    <s v="  Jekaterina"/>
    <n v="16.96"/>
    <n v="11.47"/>
    <s v="Yes"/>
    <x v="0"/>
    <x v="0"/>
    <x v="0"/>
    <x v="1"/>
    <x v="3"/>
    <x v="0"/>
    <s v="14 Jun 1987"/>
    <x v="1919"/>
    <x v="0"/>
    <s v="tier - 1"/>
    <x v="8"/>
    <x v="17"/>
  </r>
  <r>
    <x v="1927"/>
    <s v="  Daniel"/>
    <n v="19.05"/>
    <n v="4.92"/>
    <s v="No"/>
    <x v="0"/>
    <x v="0"/>
    <x v="3"/>
    <x v="1"/>
    <x v="2"/>
    <x v="2"/>
    <s v="14 Nov 1975"/>
    <x v="1920"/>
    <x v="0"/>
    <s v="tier - 3"/>
    <x v="1"/>
    <x v="31"/>
  </r>
  <r>
    <x v="1928"/>
    <s v="  Pauline"/>
    <n v="37.619999999999997"/>
    <n v="4.18"/>
    <s v="No"/>
    <x v="0"/>
    <x v="0"/>
    <x v="0"/>
    <x v="1"/>
    <x v="0"/>
    <x v="2"/>
    <s v="4 Dec 1995"/>
    <x v="1921"/>
    <x v="0"/>
    <s v="tier - 2"/>
    <x v="2"/>
    <x v="4"/>
  </r>
  <r>
    <x v="1929"/>
    <s v="  Colleen"/>
    <n v="29.1"/>
    <n v="4.67"/>
    <s v="No"/>
    <x v="0"/>
    <x v="0"/>
    <x v="0"/>
    <x v="1"/>
    <x v="1"/>
    <x v="2"/>
    <s v="14 Jun 1998"/>
    <x v="1922"/>
    <x v="0"/>
    <s v="tier - 2"/>
    <x v="0"/>
    <x v="2"/>
  </r>
  <r>
    <x v="1930"/>
    <s v="  Aleah K"/>
    <n v="26.62"/>
    <n v="6.24"/>
    <s v="No"/>
    <x v="0"/>
    <x v="0"/>
    <x v="0"/>
    <x v="1"/>
    <x v="1"/>
    <x v="1"/>
    <s v="24 Nov 1998"/>
    <x v="1923"/>
    <x v="0"/>
    <s v="tier - 3"/>
    <x v="2"/>
    <x v="2"/>
  </r>
  <r>
    <x v="1931"/>
    <s v="  Mare"/>
    <n v="25.74"/>
    <n v="5.99"/>
    <s v="No"/>
    <x v="0"/>
    <x v="0"/>
    <x v="0"/>
    <x v="1"/>
    <x v="1"/>
    <x v="1"/>
    <s v="14 Dec 1975"/>
    <x v="1924"/>
    <x v="0"/>
    <s v="tier - 1"/>
    <x v="2"/>
    <x v="31"/>
  </r>
  <r>
    <x v="1932"/>
    <s v="  Kevin"/>
    <n v="18.22"/>
    <n v="10.27"/>
    <s v="Yes"/>
    <x v="0"/>
    <x v="0"/>
    <x v="3"/>
    <x v="1"/>
    <x v="3"/>
    <x v="0"/>
    <s v="26 Sep 1972"/>
    <x v="1925"/>
    <x v="0"/>
    <s v="tier - 2"/>
    <x v="12"/>
    <x v="30"/>
  </r>
  <r>
    <x v="1933"/>
    <s v="  Jessica"/>
    <n v="26.03"/>
    <n v="5.97"/>
    <s v="No"/>
    <x v="0"/>
    <x v="1"/>
    <x v="3"/>
    <x v="1"/>
    <x v="1"/>
    <x v="1"/>
    <s v="22 Aug 1968"/>
    <x v="1926"/>
    <x v="0"/>
    <s v="tier - 2"/>
    <x v="2"/>
    <x v="36"/>
  </r>
  <r>
    <x v="1934"/>
    <s v="  Amanda R"/>
    <n v="17.29"/>
    <n v="4.9800000000000004"/>
    <s v="No"/>
    <x v="0"/>
    <x v="0"/>
    <x v="0"/>
    <x v="1"/>
    <x v="3"/>
    <x v="2"/>
    <s v="11 Dec 1968"/>
    <x v="1927"/>
    <x v="0"/>
    <s v="tier - 3"/>
    <x v="12"/>
    <x v="36"/>
  </r>
  <r>
    <x v="1935"/>
    <s v="  Murray W"/>
    <n v="18.170000000000002"/>
    <n v="6.91"/>
    <s v="Yes"/>
    <x v="0"/>
    <x v="0"/>
    <x v="3"/>
    <x v="1"/>
    <x v="3"/>
    <x v="0"/>
    <s v="2 Aug 2001"/>
    <x v="1928"/>
    <x v="0"/>
    <s v="tier - 1"/>
    <x v="2"/>
    <x v="3"/>
  </r>
  <r>
    <x v="1936"/>
    <s v="  Meghan P"/>
    <n v="32.54"/>
    <n v="6.38"/>
    <s v="No"/>
    <x v="1"/>
    <x v="0"/>
    <x v="3"/>
    <x v="1"/>
    <x v="0"/>
    <x v="1"/>
    <s v="17 Jul 1972"/>
    <x v="1929"/>
    <x v="0"/>
    <s v="tier - 3"/>
    <x v="8"/>
    <x v="30"/>
  </r>
  <r>
    <x v="1937"/>
    <s v="  David"/>
    <n v="30.25"/>
    <n v="4.7699999999999996"/>
    <s v="No"/>
    <x v="0"/>
    <x v="0"/>
    <x v="0"/>
    <x v="1"/>
    <x v="0"/>
    <x v="2"/>
    <s v="21 Aug 1963"/>
    <x v="1930"/>
    <x v="0"/>
    <s v="tier - 3"/>
    <x v="1"/>
    <x v="41"/>
  </r>
  <r>
    <x v="1938"/>
    <s v="  Seth"/>
    <n v="19.59"/>
    <n v="6.04"/>
    <s v="Yes"/>
    <x v="0"/>
    <x v="0"/>
    <x v="3"/>
    <x v="1"/>
    <x v="2"/>
    <x v="1"/>
    <s v="3 Dec 1970"/>
    <x v="1931"/>
    <x v="0"/>
    <s v="tier - 2"/>
    <x v="0"/>
    <x v="33"/>
  </r>
  <r>
    <x v="1939"/>
    <s v="  Michael P"/>
    <n v="45.9"/>
    <n v="4.3"/>
    <s v="Yes"/>
    <x v="0"/>
    <x v="0"/>
    <x v="3"/>
    <x v="1"/>
    <x v="0"/>
    <x v="2"/>
    <s v="5 Jun 2001"/>
    <x v="1932"/>
    <x v="0"/>
    <s v="tier - 2"/>
    <x v="1"/>
    <x v="3"/>
  </r>
  <r>
    <x v="1940"/>
    <s v="  Russell M"/>
    <n v="17.059999999999999"/>
    <n v="8.75"/>
    <s v="Yes"/>
    <x v="0"/>
    <x v="0"/>
    <x v="0"/>
    <x v="1"/>
    <x v="3"/>
    <x v="0"/>
    <s v="26 Dec 2000"/>
    <x v="1933"/>
    <x v="0"/>
    <s v="tier - 3"/>
    <x v="2"/>
    <x v="10"/>
  </r>
  <r>
    <x v="1941"/>
    <s v="  Martin"/>
    <n v="32.07"/>
    <n v="5.25"/>
    <s v="No"/>
    <x v="0"/>
    <x v="1"/>
    <x v="3"/>
    <x v="1"/>
    <x v="0"/>
    <x v="2"/>
    <s v="9 Jul 1966"/>
    <x v="1934"/>
    <x v="0"/>
    <s v="tier - 3"/>
    <x v="1"/>
    <x v="37"/>
  </r>
  <r>
    <x v="1942"/>
    <s v="  Michael"/>
    <n v="16.5"/>
    <n v="5.03"/>
    <s v="No"/>
    <x v="0"/>
    <x v="0"/>
    <x v="3"/>
    <x v="1"/>
    <x v="3"/>
    <x v="2"/>
    <s v="11 Oct 2002"/>
    <x v="1935"/>
    <x v="0"/>
    <s v="tier - 1"/>
    <x v="0"/>
    <x v="5"/>
  </r>
  <r>
    <x v="1943"/>
    <s v="  Miles"/>
    <n v="31.4"/>
    <n v="5.88"/>
    <s v="No"/>
    <x v="0"/>
    <x v="0"/>
    <x v="3"/>
    <x v="1"/>
    <x v="0"/>
    <x v="1"/>
    <s v="7 Jul 1973"/>
    <x v="1936"/>
    <x v="0"/>
    <s v="tier - 3"/>
    <x v="2"/>
    <x v="29"/>
  </r>
  <r>
    <x v="1944"/>
    <s v="  Amanda"/>
    <n v="20.36"/>
    <n v="4.49"/>
    <s v="No"/>
    <x v="0"/>
    <x v="0"/>
    <x v="0"/>
    <x v="1"/>
    <x v="2"/>
    <x v="2"/>
    <s v="4 Jun 1975"/>
    <x v="1937"/>
    <x v="0"/>
    <s v="tier - 1"/>
    <x v="2"/>
    <x v="31"/>
  </r>
  <r>
    <x v="1945"/>
    <s v="  Roger"/>
    <n v="25.46"/>
    <n v="4.1399999999999997"/>
    <s v="No"/>
    <x v="0"/>
    <x v="0"/>
    <x v="3"/>
    <x v="1"/>
    <x v="1"/>
    <x v="2"/>
    <s v="5 Dec 2004"/>
    <x v="1938"/>
    <x v="0"/>
    <s v="tier - 3"/>
    <x v="2"/>
    <x v="9"/>
  </r>
  <r>
    <x v="1946"/>
    <s v="  Brock J"/>
    <n v="17.09"/>
    <n v="5.8"/>
    <s v="Yes"/>
    <x v="0"/>
    <x v="0"/>
    <x v="0"/>
    <x v="1"/>
    <x v="3"/>
    <x v="1"/>
    <s v="21 Sep 1974"/>
    <x v="1939"/>
    <x v="0"/>
    <s v="tier - 2"/>
    <x v="8"/>
    <x v="28"/>
  </r>
  <r>
    <x v="1947"/>
    <s v="  Stephen F"/>
    <n v="20.83"/>
    <n v="5.12"/>
    <s v="No"/>
    <x v="0"/>
    <x v="0"/>
    <x v="0"/>
    <x v="1"/>
    <x v="2"/>
    <x v="2"/>
    <s v="27 Aug 1970"/>
    <x v="1940"/>
    <x v="0"/>
    <s v="tier - 3"/>
    <x v="1"/>
    <x v="33"/>
  </r>
  <r>
    <x v="1948"/>
    <s v="  Missy"/>
    <n v="18.920000000000002"/>
    <n v="5.98"/>
    <s v="Yes"/>
    <x v="0"/>
    <x v="0"/>
    <x v="3"/>
    <x v="1"/>
    <x v="2"/>
    <x v="1"/>
    <s v="5 Sep 2004"/>
    <x v="1941"/>
    <x v="0"/>
    <s v="tier - 2"/>
    <x v="2"/>
    <x v="9"/>
  </r>
  <r>
    <x v="1949"/>
    <s v="  William"/>
    <n v="37.1"/>
    <n v="5.46"/>
    <s v="No"/>
    <x v="0"/>
    <x v="0"/>
    <x v="0"/>
    <x v="1"/>
    <x v="0"/>
    <x v="2"/>
    <s v="22 Jul 1988"/>
    <x v="1942"/>
    <x v="0"/>
    <s v="tier - 1"/>
    <x v="2"/>
    <x v="15"/>
  </r>
  <r>
    <x v="1950"/>
    <s v="  Lauren M"/>
    <n v="22.515000000000001"/>
    <n v="4.91"/>
    <s v="Yes"/>
    <x v="0"/>
    <x v="1"/>
    <x v="3"/>
    <x v="1"/>
    <x v="2"/>
    <x v="2"/>
    <s v="22 Aug 1991"/>
    <x v="1943"/>
    <x v="0"/>
    <s v="tier - 2"/>
    <x v="2"/>
    <x v="14"/>
  </r>
  <r>
    <x v="1951"/>
    <s v="  Apolo U"/>
    <n v="32.700000000000003"/>
    <n v="4.66"/>
    <s v="No"/>
    <x v="0"/>
    <x v="0"/>
    <x v="0"/>
    <x v="1"/>
    <x v="0"/>
    <x v="2"/>
    <s v="25 Dec 1958"/>
    <x v="1944"/>
    <x v="0"/>
    <s v="tier - 1"/>
    <x v="0"/>
    <x v="46"/>
  </r>
  <r>
    <x v="1952"/>
    <s v="  Alfons"/>
    <n v="17.75"/>
    <n v="6.8"/>
    <s v="Yes"/>
    <x v="0"/>
    <x v="0"/>
    <x v="3"/>
    <x v="1"/>
    <x v="3"/>
    <x v="0"/>
    <s v="17 Jun 2002"/>
    <x v="1945"/>
    <x v="0"/>
    <s v="tier - 2"/>
    <x v="2"/>
    <x v="5"/>
  </r>
  <r>
    <x v="1953"/>
    <s v="  Amber"/>
    <n v="33.630000000000003"/>
    <n v="4.47"/>
    <s v="Yes"/>
    <x v="0"/>
    <x v="0"/>
    <x v="0"/>
    <x v="1"/>
    <x v="0"/>
    <x v="2"/>
    <s v="9 Nov 2000"/>
    <x v="1946"/>
    <x v="0"/>
    <s v="tier - 3"/>
    <x v="2"/>
    <x v="10"/>
  </r>
  <r>
    <x v="1954"/>
    <s v="  Leah C"/>
    <n v="34.799999999999997"/>
    <n v="4.08"/>
    <s v="Yes"/>
    <x v="0"/>
    <x v="0"/>
    <x v="3"/>
    <x v="1"/>
    <x v="0"/>
    <x v="2"/>
    <s v="9 Jul 1960"/>
    <x v="1947"/>
    <x v="0"/>
    <s v="tier - 2"/>
    <x v="0"/>
    <x v="44"/>
  </r>
  <r>
    <x v="1955"/>
    <s v="  Lilia"/>
    <n v="16.809999999999999"/>
    <n v="5.51"/>
    <s v="Yes"/>
    <x v="0"/>
    <x v="0"/>
    <x v="3"/>
    <x v="1"/>
    <x v="3"/>
    <x v="2"/>
    <s v="30 Jun 1958"/>
    <x v="1948"/>
    <x v="0"/>
    <s v="tier - 2"/>
    <x v="0"/>
    <x v="46"/>
  </r>
  <r>
    <x v="1956"/>
    <s v="  Danny"/>
    <n v="16.690000000000001"/>
    <n v="8.4"/>
    <s v="Yes"/>
    <x v="0"/>
    <x v="0"/>
    <x v="0"/>
    <x v="1"/>
    <x v="3"/>
    <x v="0"/>
    <s v="2 Jul 1994"/>
    <x v="1949"/>
    <x v="0"/>
    <s v="tier - 2"/>
    <x v="2"/>
    <x v="11"/>
  </r>
  <r>
    <x v="1957"/>
    <s v="  Lauren"/>
    <n v="23.21"/>
    <n v="5.14"/>
    <s v="Yes"/>
    <x v="0"/>
    <x v="0"/>
    <x v="3"/>
    <x v="1"/>
    <x v="2"/>
    <x v="2"/>
    <s v="13 Dec 1990"/>
    <x v="1950"/>
    <x v="0"/>
    <s v="tier - 3"/>
    <x v="2"/>
    <x v="16"/>
  </r>
  <r>
    <x v="1958"/>
    <s v="  Courtney"/>
    <n v="25.175000000000001"/>
    <n v="5.21"/>
    <s v="Yes"/>
    <x v="0"/>
    <x v="0"/>
    <x v="3"/>
    <x v="1"/>
    <x v="1"/>
    <x v="2"/>
    <s v="2 Oct 1970"/>
    <x v="1951"/>
    <x v="0"/>
    <s v="tier - 2"/>
    <x v="0"/>
    <x v="33"/>
  </r>
  <r>
    <x v="1959"/>
    <s v="  Elizabeth"/>
    <n v="34.770000000000003"/>
    <n v="6.23"/>
    <s v="No"/>
    <x v="0"/>
    <x v="0"/>
    <x v="0"/>
    <x v="1"/>
    <x v="0"/>
    <x v="1"/>
    <s v="21 Dec 1965"/>
    <x v="1952"/>
    <x v="0"/>
    <s v="tier - 1"/>
    <x v="12"/>
    <x v="38"/>
  </r>
  <r>
    <x v="1960"/>
    <s v="  Satomi"/>
    <n v="27.7"/>
    <n v="5.6"/>
    <s v="No"/>
    <x v="0"/>
    <x v="0"/>
    <x v="3"/>
    <x v="1"/>
    <x v="1"/>
    <x v="2"/>
    <s v="2 Dec 1999"/>
    <x v="1953"/>
    <x v="0"/>
    <s v="tier - 1"/>
    <x v="2"/>
    <x v="7"/>
  </r>
  <r>
    <x v="1961"/>
    <s v="  Matthew D"/>
    <n v="19.12"/>
    <n v="4.72"/>
    <s v="Yes"/>
    <x v="0"/>
    <x v="0"/>
    <x v="3"/>
    <x v="1"/>
    <x v="2"/>
    <x v="2"/>
    <s v="6 Jun 1968"/>
    <x v="1954"/>
    <x v="0"/>
    <s v="tier - 2"/>
    <x v="0"/>
    <x v="36"/>
  </r>
  <r>
    <x v="1962"/>
    <s v="  Peter T II"/>
    <n v="32.67"/>
    <n v="4.67"/>
    <s v="No"/>
    <x v="0"/>
    <x v="1"/>
    <x v="3"/>
    <x v="1"/>
    <x v="0"/>
    <x v="2"/>
    <s v="16 Oct 1969"/>
    <x v="1955"/>
    <x v="0"/>
    <s v="tier - 2"/>
    <x v="0"/>
    <x v="34"/>
  </r>
  <r>
    <x v="1963"/>
    <s v="  Manuel"/>
    <n v="28.5"/>
    <n v="6.11"/>
    <s v="No"/>
    <x v="0"/>
    <x v="0"/>
    <x v="3"/>
    <x v="1"/>
    <x v="1"/>
    <x v="1"/>
    <s v="15 Sep 1988"/>
    <x v="1956"/>
    <x v="0"/>
    <s v="tier - 3"/>
    <x v="3"/>
    <x v="15"/>
  </r>
  <r>
    <x v="1964"/>
    <s v="  Kindsey P"/>
    <n v="39.270000000000003"/>
    <n v="6.25"/>
    <s v="No"/>
    <x v="0"/>
    <x v="0"/>
    <x v="0"/>
    <x v="1"/>
    <x v="0"/>
    <x v="1"/>
    <s v="5 Dec 1985"/>
    <x v="1957"/>
    <x v="0"/>
    <s v="tier - 1"/>
    <x v="2"/>
    <x v="20"/>
  </r>
  <r>
    <x v="1965"/>
    <s v="  Thomas G"/>
    <n v="32.49"/>
    <n v="4"/>
    <s v="Yes"/>
    <x v="0"/>
    <x v="0"/>
    <x v="0"/>
    <x v="1"/>
    <x v="0"/>
    <x v="2"/>
    <s v="3 Oct 1981"/>
    <x v="1958"/>
    <x v="0"/>
    <s v="tier - 1"/>
    <x v="2"/>
    <x v="19"/>
  </r>
  <r>
    <x v="1966"/>
    <s v="  Kyle S"/>
    <n v="23.7"/>
    <n v="5.55"/>
    <s v="Yes"/>
    <x v="0"/>
    <x v="0"/>
    <x v="0"/>
    <x v="1"/>
    <x v="2"/>
    <x v="2"/>
    <s v="19 Oct 1965"/>
    <x v="1959"/>
    <x v="0"/>
    <s v="tier - 3"/>
    <x v="0"/>
    <x v="38"/>
  </r>
  <r>
    <x v="1967"/>
    <s v="  Alexander J"/>
    <n v="30.4"/>
    <n v="5.95"/>
    <s v="No"/>
    <x v="1"/>
    <x v="0"/>
    <x v="3"/>
    <x v="1"/>
    <x v="0"/>
    <x v="1"/>
    <s v="22 Jul 1984"/>
    <x v="1960"/>
    <x v="0"/>
    <s v="tier - 2"/>
    <x v="2"/>
    <x v="21"/>
  </r>
  <r>
    <x v="1968"/>
    <s v="  Dustin L"/>
    <n v="38.94"/>
    <n v="4.3600000000000003"/>
    <s v="No"/>
    <x v="0"/>
    <x v="1"/>
    <x v="3"/>
    <x v="1"/>
    <x v="0"/>
    <x v="2"/>
    <s v="6 Nov 1985"/>
    <x v="1961"/>
    <x v="0"/>
    <s v="tier - 1"/>
    <x v="2"/>
    <x v="20"/>
  </r>
  <r>
    <x v="1969"/>
    <s v="  Chloe"/>
    <n v="31.02"/>
    <n v="4.84"/>
    <s v="No"/>
    <x v="0"/>
    <x v="1"/>
    <x v="3"/>
    <x v="1"/>
    <x v="0"/>
    <x v="2"/>
    <s v="11 Jun 1992"/>
    <x v="1962"/>
    <x v="0"/>
    <s v="tier - 3"/>
    <x v="2"/>
    <x v="0"/>
  </r>
  <r>
    <x v="1970"/>
    <s v="  Cailtlin"/>
    <n v="17.5"/>
    <n v="4.5599999999999996"/>
    <s v="No"/>
    <x v="0"/>
    <x v="0"/>
    <x v="3"/>
    <x v="1"/>
    <x v="3"/>
    <x v="2"/>
    <s v="9 Sep 1997"/>
    <x v="1963"/>
    <x v="0"/>
    <s v="tier - 3"/>
    <x v="2"/>
    <x v="6"/>
  </r>
  <r>
    <x v="1971"/>
    <s v="  Joshua"/>
    <n v="34.799999999999997"/>
    <n v="4.42"/>
    <s v="Yes"/>
    <x v="1"/>
    <x v="0"/>
    <x v="1"/>
    <x v="1"/>
    <x v="0"/>
    <x v="2"/>
    <s v="7 Oct 1997"/>
    <x v="1964"/>
    <x v="3"/>
    <s v="tier - 1"/>
    <x v="2"/>
    <x v="6"/>
  </r>
  <r>
    <x v="1972"/>
    <s v="  Chuy"/>
    <n v="17.3"/>
    <n v="7.66"/>
    <s v="Yes"/>
    <x v="0"/>
    <x v="0"/>
    <x v="3"/>
    <x v="1"/>
    <x v="3"/>
    <x v="0"/>
    <s v="3 Jul 1992"/>
    <x v="1965"/>
    <x v="3"/>
    <s v="tier - 2"/>
    <x v="2"/>
    <x v="0"/>
  </r>
  <r>
    <x v="1973"/>
    <s v="  Laurie B"/>
    <n v="32.25"/>
    <n v="5.2"/>
    <s v="Yes"/>
    <x v="0"/>
    <x v="0"/>
    <x v="0"/>
    <x v="1"/>
    <x v="0"/>
    <x v="2"/>
    <s v="6 Dec 2002"/>
    <x v="1966"/>
    <x v="3"/>
    <s v="tier - 3"/>
    <x v="0"/>
    <x v="5"/>
  </r>
  <r>
    <x v="1974"/>
    <s v="  Rachel B"/>
    <n v="42.4"/>
    <n v="5.53"/>
    <s v="Yes"/>
    <x v="0"/>
    <x v="0"/>
    <x v="0"/>
    <x v="1"/>
    <x v="0"/>
    <x v="2"/>
    <s v="6 Jul 1960"/>
    <x v="1967"/>
    <x v="3"/>
    <s v="tier - 1"/>
    <x v="0"/>
    <x v="44"/>
  </r>
  <r>
    <x v="1975"/>
    <s v="  Liza"/>
    <n v="38.664999999999999"/>
    <n v="4.8600000000000003"/>
    <s v="No"/>
    <x v="1"/>
    <x v="0"/>
    <x v="3"/>
    <x v="1"/>
    <x v="0"/>
    <x v="2"/>
    <s v="4 Dec 1985"/>
    <x v="1968"/>
    <x v="3"/>
    <s v="tier - 1"/>
    <x v="2"/>
    <x v="20"/>
  </r>
  <r>
    <x v="1976"/>
    <s v="  Lindsey"/>
    <n v="29.92"/>
    <n v="5.49"/>
    <s v="Yes"/>
    <x v="0"/>
    <x v="0"/>
    <x v="0"/>
    <x v="1"/>
    <x v="0"/>
    <x v="2"/>
    <s v="21 Nov 1989"/>
    <x v="1969"/>
    <x v="3"/>
    <s v="tier - 2"/>
    <x v="2"/>
    <x v="13"/>
  </r>
  <r>
    <x v="1977"/>
    <s v="  Lindsay E"/>
    <n v="29.48"/>
    <n v="4.09"/>
    <s v="Yes"/>
    <x v="0"/>
    <x v="0"/>
    <x v="0"/>
    <x v="1"/>
    <x v="1"/>
    <x v="2"/>
    <s v="4 Jun 1991"/>
    <x v="1970"/>
    <x v="3"/>
    <s v="tier - 3"/>
    <x v="2"/>
    <x v="14"/>
  </r>
  <r>
    <x v="1978"/>
    <s v="  Kathleen M"/>
    <n v="28.785"/>
    <n v="4.3099999999999996"/>
    <s v="Yes"/>
    <x v="0"/>
    <x v="0"/>
    <x v="0"/>
    <x v="1"/>
    <x v="1"/>
    <x v="2"/>
    <s v="28 Jul 1961"/>
    <x v="1971"/>
    <x v="3"/>
    <s v="tier - 3"/>
    <x v="2"/>
    <x v="43"/>
  </r>
  <r>
    <x v="1979"/>
    <s v="  Aya"/>
    <n v="19.8"/>
    <n v="4"/>
    <s v="Yes"/>
    <x v="0"/>
    <x v="0"/>
    <x v="0"/>
    <x v="1"/>
    <x v="2"/>
    <x v="2"/>
    <s v="21 Dec 1999"/>
    <x v="1972"/>
    <x v="3"/>
    <s v="tier - 1"/>
    <x v="2"/>
    <x v="7"/>
  </r>
  <r>
    <x v="1980"/>
    <s v="  Carolyn R"/>
    <n v="35.53"/>
    <n v="4.68"/>
    <s v="No"/>
    <x v="0"/>
    <x v="1"/>
    <x v="3"/>
    <x v="1"/>
    <x v="0"/>
    <x v="2"/>
    <s v="29 Nov 1985"/>
    <x v="1973"/>
    <x v="3"/>
    <s v="tier - 2"/>
    <x v="2"/>
    <x v="20"/>
  </r>
  <r>
    <x v="1981"/>
    <s v="  Bethany"/>
    <n v="21.47"/>
    <n v="4.0199999999999996"/>
    <s v="Yes"/>
    <x v="0"/>
    <x v="0"/>
    <x v="3"/>
    <x v="1"/>
    <x v="2"/>
    <x v="2"/>
    <s v="22 Nov 1960"/>
    <x v="1974"/>
    <x v="3"/>
    <s v="tier - 2"/>
    <x v="4"/>
    <x v="44"/>
  </r>
  <r>
    <x v="1982"/>
    <s v="  Holly A"/>
    <n v="25.9"/>
    <n v="5.12"/>
    <s v="No"/>
    <x v="0"/>
    <x v="1"/>
    <x v="3"/>
    <x v="1"/>
    <x v="1"/>
    <x v="2"/>
    <s v="6 Sep 1999"/>
    <x v="1975"/>
    <x v="3"/>
    <s v="tier - 3"/>
    <x v="2"/>
    <x v="7"/>
  </r>
  <r>
    <x v="1983"/>
    <s v="  Ping"/>
    <n v="20.81"/>
    <n v="5.52"/>
    <s v="No"/>
    <x v="0"/>
    <x v="0"/>
    <x v="0"/>
    <x v="1"/>
    <x v="2"/>
    <x v="2"/>
    <s v="25 Nov 1963"/>
    <x v="1976"/>
    <x v="3"/>
    <s v="tier - 1"/>
    <x v="0"/>
    <x v="41"/>
  </r>
  <r>
    <x v="1984"/>
    <s v="  Tim"/>
    <n v="25.84"/>
    <n v="5.81"/>
    <s v="Yes"/>
    <x v="0"/>
    <x v="1"/>
    <x v="3"/>
    <x v="1"/>
    <x v="1"/>
    <x v="1"/>
    <s v="24 Dec 1990"/>
    <x v="1977"/>
    <x v="3"/>
    <s v="tier - 2"/>
    <x v="2"/>
    <x v="16"/>
  </r>
  <r>
    <x v="1985"/>
    <s v="  John"/>
    <n v="30.95"/>
    <n v="5.16"/>
    <s v="No"/>
    <x v="0"/>
    <x v="1"/>
    <x v="3"/>
    <x v="1"/>
    <x v="0"/>
    <x v="2"/>
    <s v="2 Dec 1977"/>
    <x v="1978"/>
    <x v="3"/>
    <s v="tier - 2"/>
    <x v="1"/>
    <x v="26"/>
  </r>
  <r>
    <x v="1986"/>
    <s v="  Cynthia"/>
    <n v="30.54"/>
    <n v="5"/>
    <s v="No"/>
    <x v="0"/>
    <x v="1"/>
    <x v="3"/>
    <x v="1"/>
    <x v="0"/>
    <x v="2"/>
    <s v="16 Sep 1974"/>
    <x v="1979"/>
    <x v="3"/>
    <s v="tier - 1"/>
    <x v="1"/>
    <x v="28"/>
  </r>
  <r>
    <x v="1987"/>
    <s v="  Emmett"/>
    <n v="33.914999999999999"/>
    <n v="5.84"/>
    <s v="Yes"/>
    <x v="0"/>
    <x v="0"/>
    <x v="0"/>
    <x v="1"/>
    <x v="0"/>
    <x v="1"/>
    <s v="11 Dec 1982"/>
    <x v="1980"/>
    <x v="3"/>
    <s v="tier - 2"/>
    <x v="1"/>
    <x v="23"/>
  </r>
  <r>
    <x v="1988"/>
    <s v="  Kate"/>
    <n v="33.31"/>
    <n v="4.1900000000000004"/>
    <s v="No"/>
    <x v="0"/>
    <x v="1"/>
    <x v="3"/>
    <x v="1"/>
    <x v="0"/>
    <x v="2"/>
    <s v="27 Sep 1985"/>
    <x v="1981"/>
    <x v="3"/>
    <s v="tier - 3"/>
    <x v="2"/>
    <x v="20"/>
  </r>
  <r>
    <x v="1989"/>
    <s v="  Christopher L"/>
    <n v="25.745000000000001"/>
    <n v="4.62"/>
    <s v="Yes"/>
    <x v="0"/>
    <x v="0"/>
    <x v="0"/>
    <x v="1"/>
    <x v="1"/>
    <x v="2"/>
    <s v="5 Dec 1990"/>
    <x v="1982"/>
    <x v="3"/>
    <s v="tier - 3"/>
    <x v="2"/>
    <x v="16"/>
  </r>
  <r>
    <x v="1990"/>
    <s v="  Christopher P"/>
    <n v="37.1"/>
    <n v="6.24"/>
    <s v="No"/>
    <x v="0"/>
    <x v="0"/>
    <x v="0"/>
    <x v="1"/>
    <x v="0"/>
    <x v="1"/>
    <s v="3 Aug 1961"/>
    <x v="1983"/>
    <x v="3"/>
    <s v="tier - 2"/>
    <x v="1"/>
    <x v="43"/>
  </r>
  <r>
    <x v="1991"/>
    <s v="  Christopher W"/>
    <n v="35.435000000000002"/>
    <n v="5.81"/>
    <s v="No"/>
    <x v="0"/>
    <x v="0"/>
    <x v="0"/>
    <x v="1"/>
    <x v="0"/>
    <x v="1"/>
    <s v="25 Jul 1962"/>
    <x v="1984"/>
    <x v="3"/>
    <s v="tier - 1"/>
    <x v="1"/>
    <x v="40"/>
  </r>
  <r>
    <x v="1992"/>
    <s v="  Norman H"/>
    <n v="20.399999999999999"/>
    <n v="4.83"/>
    <s v="No"/>
    <x v="0"/>
    <x v="0"/>
    <x v="0"/>
    <x v="1"/>
    <x v="2"/>
    <x v="2"/>
    <s v="5 Dec 1959"/>
    <x v="1985"/>
    <x v="3"/>
    <s v="tier - 1"/>
    <x v="1"/>
    <x v="45"/>
  </r>
  <r>
    <x v="1993"/>
    <s v="  Susan"/>
    <n v="42.13"/>
    <n v="5.72"/>
    <s v="Yes"/>
    <x v="0"/>
    <x v="1"/>
    <x v="3"/>
    <x v="1"/>
    <x v="0"/>
    <x v="1"/>
    <s v="1 Sep 2003"/>
    <x v="1986"/>
    <x v="3"/>
    <s v="tier - 3"/>
    <x v="2"/>
    <x v="12"/>
  </r>
  <r>
    <x v="1994"/>
    <s v="  Tatyana K"/>
    <n v="33.99"/>
    <n v="4.83"/>
    <s v="Yes"/>
    <x v="0"/>
    <x v="1"/>
    <x v="3"/>
    <x v="1"/>
    <x v="0"/>
    <x v="2"/>
    <s v="7 Jul 1992"/>
    <x v="1987"/>
    <x v="3"/>
    <s v="tier - 3"/>
    <x v="2"/>
    <x v="0"/>
  </r>
  <r>
    <x v="1995"/>
    <s v="  Chrissy"/>
    <n v="28.594999999999999"/>
    <n v="4.1399999999999997"/>
    <s v="Yes"/>
    <x v="0"/>
    <x v="1"/>
    <x v="3"/>
    <x v="1"/>
    <x v="1"/>
    <x v="2"/>
    <s v="14 Jul 1980"/>
    <x v="1988"/>
    <x v="3"/>
    <s v="tier - 3"/>
    <x v="2"/>
    <x v="24"/>
  </r>
  <r>
    <x v="1996"/>
    <s v="  Carrie"/>
    <n v="20.8"/>
    <n v="4.07"/>
    <s v="Yes"/>
    <x v="0"/>
    <x v="1"/>
    <x v="3"/>
    <x v="1"/>
    <x v="2"/>
    <x v="2"/>
    <s v="29 Nov 1978"/>
    <x v="1989"/>
    <x v="3"/>
    <s v="tier - 1"/>
    <x v="2"/>
    <x v="27"/>
  </r>
  <r>
    <x v="1997"/>
    <s v="  Halle"/>
    <n v="23.465"/>
    <n v="6.26"/>
    <s v="Yes"/>
    <x v="0"/>
    <x v="1"/>
    <x v="3"/>
    <x v="1"/>
    <x v="2"/>
    <x v="1"/>
    <s v="24 Dec 1961"/>
    <x v="1990"/>
    <x v="3"/>
    <s v="tier - 3"/>
    <x v="1"/>
    <x v="43"/>
  </r>
  <r>
    <x v="1998"/>
    <s v="  Carolyn"/>
    <n v="40.185000000000002"/>
    <n v="5.88"/>
    <s v="Yes"/>
    <x v="0"/>
    <x v="0"/>
    <x v="0"/>
    <x v="1"/>
    <x v="0"/>
    <x v="1"/>
    <s v="8 Nov 1976"/>
    <x v="1991"/>
    <x v="3"/>
    <s v="tier - 2"/>
    <x v="2"/>
    <x v="35"/>
  </r>
  <r>
    <x v="1999"/>
    <s v="  Tara D"/>
    <n v="21.89"/>
    <n v="5.72"/>
    <s v="Yes"/>
    <x v="0"/>
    <x v="0"/>
    <x v="0"/>
    <x v="1"/>
    <x v="2"/>
    <x v="1"/>
    <s v="9 Jul 1969"/>
    <x v="1992"/>
    <x v="3"/>
    <s v="tier - 3"/>
    <x v="8"/>
    <x v="34"/>
  </r>
  <r>
    <x v="2000"/>
    <s v="  Rasim M"/>
    <n v="29.34"/>
    <n v="6.09"/>
    <s v="Yes"/>
    <x v="1"/>
    <x v="0"/>
    <x v="1"/>
    <x v="1"/>
    <x v="1"/>
    <x v="1"/>
    <s v="21 Jul 1978"/>
    <x v="1993"/>
    <x v="3"/>
    <s v="tier - 3"/>
    <x v="1"/>
    <x v="27"/>
  </r>
  <r>
    <x v="2001"/>
    <s v="  Dina"/>
    <n v="22.61"/>
    <n v="4.25"/>
    <s v="Yes"/>
    <x v="0"/>
    <x v="0"/>
    <x v="0"/>
    <x v="1"/>
    <x v="2"/>
    <x v="2"/>
    <s v="5 Jun 1958"/>
    <x v="1994"/>
    <x v="3"/>
    <s v="tier - 2"/>
    <x v="1"/>
    <x v="46"/>
  </r>
  <r>
    <x v="2002"/>
    <s v="  Lisa"/>
    <n v="22.23"/>
    <n v="6.09"/>
    <s v="Yes"/>
    <x v="0"/>
    <x v="0"/>
    <x v="0"/>
    <x v="1"/>
    <x v="2"/>
    <x v="1"/>
    <s v="7 Nov 1985"/>
    <x v="1995"/>
    <x v="3"/>
    <s v="tier - 1"/>
    <x v="2"/>
    <x v="20"/>
  </r>
  <r>
    <x v="2003"/>
    <s v="  Caitrin"/>
    <n v="33.4"/>
    <n v="5.51"/>
    <s v="No"/>
    <x v="0"/>
    <x v="0"/>
    <x v="0"/>
    <x v="1"/>
    <x v="0"/>
    <x v="2"/>
    <s v="16 Jul 1987"/>
    <x v="1996"/>
    <x v="3"/>
    <s v="tier - 1"/>
    <x v="2"/>
    <x v="17"/>
  </r>
  <r>
    <x v="2004"/>
    <s v="  Adriana S"/>
    <n v="33.11"/>
    <n v="5.63"/>
    <s v="No"/>
    <x v="0"/>
    <x v="0"/>
    <x v="0"/>
    <x v="1"/>
    <x v="0"/>
    <x v="2"/>
    <s v="20 Oct 1959"/>
    <x v="1997"/>
    <x v="3"/>
    <s v="tier - 2"/>
    <x v="8"/>
    <x v="45"/>
  </r>
  <r>
    <x v="2005"/>
    <s v="  Megan"/>
    <n v="16.815000000000001"/>
    <n v="5.29"/>
    <s v="Yes"/>
    <x v="0"/>
    <x v="0"/>
    <x v="0"/>
    <x v="1"/>
    <x v="3"/>
    <x v="2"/>
    <s v="3 Nov 1975"/>
    <x v="1998"/>
    <x v="3"/>
    <s v="tier - 1"/>
    <x v="2"/>
    <x v="31"/>
  </r>
  <r>
    <x v="2006"/>
    <s v="  Kristen M"/>
    <n v="25.61"/>
    <n v="4"/>
    <s v="No"/>
    <x v="0"/>
    <x v="1"/>
    <x v="3"/>
    <x v="1"/>
    <x v="1"/>
    <x v="2"/>
    <s v="27 Jul 1993"/>
    <x v="1999"/>
    <x v="3"/>
    <s v="tier - 1"/>
    <x v="2"/>
    <x v="1"/>
  </r>
  <r>
    <x v="2007"/>
    <s v="  Alix"/>
    <n v="25.8"/>
    <n v="5.49"/>
    <s v="No"/>
    <x v="0"/>
    <x v="0"/>
    <x v="0"/>
    <x v="1"/>
    <x v="1"/>
    <x v="2"/>
    <s v="23 Aug 1973"/>
    <x v="2000"/>
    <x v="3"/>
    <s v="tier - 3"/>
    <x v="2"/>
    <x v="29"/>
  </r>
  <r>
    <x v="2008"/>
    <s v="  Kakushin"/>
    <n v="27.39"/>
    <n v="5.34"/>
    <s v="No"/>
    <x v="0"/>
    <x v="0"/>
    <x v="0"/>
    <x v="1"/>
    <x v="1"/>
    <x v="2"/>
    <s v="20 Jun 1998"/>
    <x v="2001"/>
    <x v="3"/>
    <s v="tier - 2"/>
    <x v="2"/>
    <x v="2"/>
  </r>
  <r>
    <x v="2009"/>
    <s v="  Michael J"/>
    <n v="17.03"/>
    <n v="4.12"/>
    <s v="No"/>
    <x v="0"/>
    <x v="0"/>
    <x v="3"/>
    <x v="1"/>
    <x v="3"/>
    <x v="2"/>
    <s v="13 Aug 1981"/>
    <x v="2002"/>
    <x v="3"/>
    <s v="tier - 2"/>
    <x v="2"/>
    <x v="19"/>
  </r>
  <r>
    <x v="2010"/>
    <s v="  Bradley"/>
    <n v="23.75"/>
    <n v="5.49"/>
    <s v="Yes"/>
    <x v="0"/>
    <x v="0"/>
    <x v="0"/>
    <x v="1"/>
    <x v="2"/>
    <x v="2"/>
    <s v="29 Oct 1982"/>
    <x v="2003"/>
    <x v="3"/>
    <s v="tier - 1"/>
    <x v="1"/>
    <x v="23"/>
  </r>
  <r>
    <x v="2011"/>
    <s v="  Matt"/>
    <n v="26.03"/>
    <n v="5.1100000000000003"/>
    <s v="Yes"/>
    <x v="0"/>
    <x v="0"/>
    <x v="3"/>
    <x v="1"/>
    <x v="1"/>
    <x v="2"/>
    <s v="30 Dec 1989"/>
    <x v="2004"/>
    <x v="3"/>
    <s v="tier - 3"/>
    <x v="2"/>
    <x v="13"/>
  </r>
  <r>
    <x v="2012"/>
    <s v="  Amanda C"/>
    <n v="16.079999999999998"/>
    <n v="5.94"/>
    <s v="No"/>
    <x v="0"/>
    <x v="0"/>
    <x v="0"/>
    <x v="1"/>
    <x v="3"/>
    <x v="1"/>
    <s v="19 Aug 1975"/>
    <x v="2005"/>
    <x v="3"/>
    <s v="tier - 3"/>
    <x v="2"/>
    <x v="31"/>
  </r>
  <r>
    <x v="2013"/>
    <s v="  Valur"/>
    <n v="30.875"/>
    <n v="5.54"/>
    <s v="No"/>
    <x v="0"/>
    <x v="0"/>
    <x v="0"/>
    <x v="1"/>
    <x v="0"/>
    <x v="2"/>
    <s v="30 Dec 1988"/>
    <x v="2006"/>
    <x v="3"/>
    <s v="tier - 1"/>
    <x v="2"/>
    <x v="15"/>
  </r>
  <r>
    <x v="2014"/>
    <s v="  Erica J"/>
    <n v="31.79"/>
    <n v="7.09"/>
    <s v="No"/>
    <x v="0"/>
    <x v="0"/>
    <x v="0"/>
    <x v="1"/>
    <x v="0"/>
    <x v="0"/>
    <s v="12 Jun 1976"/>
    <x v="2007"/>
    <x v="3"/>
    <s v="tier - 1"/>
    <x v="2"/>
    <x v="35"/>
  </r>
  <r>
    <x v="2015"/>
    <s v="  Stephen F"/>
    <n v="28.48"/>
    <n v="6.22"/>
    <s v="Yes"/>
    <x v="0"/>
    <x v="1"/>
    <x v="3"/>
    <x v="1"/>
    <x v="1"/>
    <x v="1"/>
    <s v="5 Oct 1991"/>
    <x v="2008"/>
    <x v="3"/>
    <s v="tier - 1"/>
    <x v="2"/>
    <x v="14"/>
  </r>
  <r>
    <x v="2016"/>
    <s v="  Lissa"/>
    <n v="26.6"/>
    <n v="4.33"/>
    <s v="No"/>
    <x v="0"/>
    <x v="0"/>
    <x v="3"/>
    <x v="1"/>
    <x v="1"/>
    <x v="2"/>
    <s v="4 Aug 1981"/>
    <x v="2009"/>
    <x v="0"/>
    <s v="tier - 3"/>
    <x v="1"/>
    <x v="19"/>
  </r>
  <r>
    <x v="2017"/>
    <s v="  Megan"/>
    <n v="25.27"/>
    <n v="5.83"/>
    <s v="No"/>
    <x v="0"/>
    <x v="0"/>
    <x v="3"/>
    <x v="1"/>
    <x v="1"/>
    <x v="1"/>
    <s v="16 Jun 1967"/>
    <x v="2010"/>
    <x v="3"/>
    <s v="tier - 1"/>
    <x v="1"/>
    <x v="39"/>
  </r>
  <r>
    <x v="2018"/>
    <s v="  Alyson"/>
    <n v="34.484999999999999"/>
    <n v="4.7"/>
    <s v="Yes"/>
    <x v="0"/>
    <x v="1"/>
    <x v="3"/>
    <x v="1"/>
    <x v="0"/>
    <x v="2"/>
    <s v="2 Sep 1979"/>
    <x v="2011"/>
    <x v="0"/>
    <s v="tier - 3"/>
    <x v="2"/>
    <x v="25"/>
  </r>
  <r>
    <x v="2019"/>
    <s v="  Chance B"/>
    <n v="15.57"/>
    <n v="4.07"/>
    <s v="Yes"/>
    <x v="0"/>
    <x v="0"/>
    <x v="3"/>
    <x v="1"/>
    <x v="3"/>
    <x v="2"/>
    <s v="25 Dec 1971"/>
    <x v="2012"/>
    <x v="0"/>
    <s v="tier - 3"/>
    <x v="2"/>
    <x v="32"/>
  </r>
  <r>
    <x v="2020"/>
    <s v="  Sean P"/>
    <n v="30.36"/>
    <n v="9.39"/>
    <s v="No"/>
    <x v="0"/>
    <x v="0"/>
    <x v="0"/>
    <x v="1"/>
    <x v="0"/>
    <x v="0"/>
    <s v="11 Aug 1958"/>
    <x v="2013"/>
    <x v="3"/>
    <s v="tier - 3"/>
    <x v="1"/>
    <x v="46"/>
  </r>
  <r>
    <x v="2021"/>
    <s v="  Therese"/>
    <n v="19.37"/>
    <n v="4.18"/>
    <s v="No"/>
    <x v="0"/>
    <x v="0"/>
    <x v="0"/>
    <x v="1"/>
    <x v="2"/>
    <x v="2"/>
    <s v="13 Sep 1963"/>
    <x v="2014"/>
    <x v="3"/>
    <s v="tier - 1"/>
    <x v="10"/>
    <x v="41"/>
  </r>
  <r>
    <x v="2022"/>
    <s v="  Beau"/>
    <n v="16.71"/>
    <n v="4.18"/>
    <s v="No"/>
    <x v="0"/>
    <x v="0"/>
    <x v="3"/>
    <x v="1"/>
    <x v="3"/>
    <x v="2"/>
    <s v="15 Sep 1962"/>
    <x v="2015"/>
    <x v="3"/>
    <s v="tier - 1"/>
    <x v="10"/>
    <x v="40"/>
  </r>
  <r>
    <x v="2023"/>
    <s v="  Kelsey M"/>
    <n v="24.1"/>
    <n v="4.4000000000000004"/>
    <s v="Yes"/>
    <x v="0"/>
    <x v="0"/>
    <x v="3"/>
    <x v="1"/>
    <x v="2"/>
    <x v="2"/>
    <s v="24 Jul 1972"/>
    <x v="2016"/>
    <x v="3"/>
    <s v="tier - 1"/>
    <x v="1"/>
    <x v="30"/>
  </r>
  <r>
    <x v="2024"/>
    <s v="  Gretchen"/>
    <n v="29.77"/>
    <n v="9.9"/>
    <s v="No"/>
    <x v="0"/>
    <x v="0"/>
    <x v="0"/>
    <x v="1"/>
    <x v="1"/>
    <x v="0"/>
    <s v="1 Jun 2004"/>
    <x v="2017"/>
    <x v="0"/>
    <s v="tier - 2"/>
    <x v="2"/>
    <x v="9"/>
  </r>
  <r>
    <x v="2025"/>
    <s v="  Nicholas E"/>
    <n v="46.53"/>
    <n v="4.84"/>
    <s v="Yes"/>
    <x v="0"/>
    <x v="0"/>
    <x v="0"/>
    <x v="1"/>
    <x v="0"/>
    <x v="2"/>
    <s v="30 Jul 1969"/>
    <x v="2018"/>
    <x v="0"/>
    <s v="tier - 2"/>
    <x v="2"/>
    <x v="34"/>
  </r>
  <r>
    <x v="2026"/>
    <s v="  Deborah"/>
    <n v="23.4"/>
    <n v="5.53"/>
    <s v="No"/>
    <x v="0"/>
    <x v="1"/>
    <x v="3"/>
    <x v="1"/>
    <x v="2"/>
    <x v="2"/>
    <s v="3 Sep 1976"/>
    <x v="2019"/>
    <x v="0"/>
    <s v="tier - 3"/>
    <x v="1"/>
    <x v="35"/>
  </r>
  <r>
    <x v="2027"/>
    <s v="  Chuck W"/>
    <n v="30"/>
    <n v="4.33"/>
    <s v="Yes"/>
    <x v="0"/>
    <x v="0"/>
    <x v="0"/>
    <x v="1"/>
    <x v="0"/>
    <x v="2"/>
    <s v="28 Oct 1998"/>
    <x v="2020"/>
    <x v="0"/>
    <s v="tier - 3"/>
    <x v="2"/>
    <x v="2"/>
  </r>
  <r>
    <x v="2028"/>
    <s v="  Daniel"/>
    <n v="29.15"/>
    <n v="4.91"/>
    <s v="Yes"/>
    <x v="0"/>
    <x v="0"/>
    <x v="0"/>
    <x v="1"/>
    <x v="1"/>
    <x v="2"/>
    <s v="3 Sep 1983"/>
    <x v="2021"/>
    <x v="0"/>
    <s v="tier - 1"/>
    <x v="1"/>
    <x v="22"/>
  </r>
  <r>
    <x v="2029"/>
    <s v="  Amany"/>
    <n v="34.865000000000002"/>
    <n v="4.8"/>
    <s v="No"/>
    <x v="0"/>
    <x v="0"/>
    <x v="0"/>
    <x v="1"/>
    <x v="0"/>
    <x v="2"/>
    <s v="10 Aug 1986"/>
    <x v="2022"/>
    <x v="0"/>
    <s v="tier - 1"/>
    <x v="2"/>
    <x v="18"/>
  </r>
  <r>
    <x v="2030"/>
    <s v="  Kipling"/>
    <n v="28.12"/>
    <n v="5.55"/>
    <s v="Yes"/>
    <x v="1"/>
    <x v="0"/>
    <x v="1"/>
    <x v="1"/>
    <x v="1"/>
    <x v="2"/>
    <s v="11 Nov 1970"/>
    <x v="2023"/>
    <x v="0"/>
    <s v="tier - 3"/>
    <x v="2"/>
    <x v="33"/>
  </r>
  <r>
    <x v="2031"/>
    <s v="  Duncan"/>
    <n v="29.45"/>
    <n v="5.24"/>
    <s v="Yes"/>
    <x v="0"/>
    <x v="0"/>
    <x v="0"/>
    <x v="1"/>
    <x v="1"/>
    <x v="2"/>
    <s v="21 Sep 1999"/>
    <x v="2024"/>
    <x v="3"/>
    <s v="tier - 2"/>
    <x v="2"/>
    <x v="7"/>
  </r>
  <r>
    <x v="2032"/>
    <s v="  Louis C"/>
    <n v="27.94"/>
    <n v="6.08"/>
    <s v="No"/>
    <x v="0"/>
    <x v="1"/>
    <x v="3"/>
    <x v="1"/>
    <x v="1"/>
    <x v="1"/>
    <s v="21 Dec 1983"/>
    <x v="2025"/>
    <x v="0"/>
    <s v="tier - 3"/>
    <x v="2"/>
    <x v="22"/>
  </r>
  <r>
    <x v="2033"/>
    <s v="  Daniel J"/>
    <n v="27.2"/>
    <n v="5.83"/>
    <s v="No"/>
    <x v="0"/>
    <x v="1"/>
    <x v="3"/>
    <x v="1"/>
    <x v="1"/>
    <x v="1"/>
    <s v="5 Sep 1988"/>
    <x v="2026"/>
    <x v="0"/>
    <s v="tier - 1"/>
    <x v="2"/>
    <x v="15"/>
  </r>
  <r>
    <x v="2034"/>
    <s v="  Ildiko M"/>
    <n v="33.344999999999999"/>
    <n v="4.29"/>
    <s v="No"/>
    <x v="0"/>
    <x v="0"/>
    <x v="3"/>
    <x v="1"/>
    <x v="0"/>
    <x v="2"/>
    <s v="9 Sep 1961"/>
    <x v="2027"/>
    <x v="0"/>
    <s v="tier - 2"/>
    <x v="0"/>
    <x v="43"/>
  </r>
  <r>
    <x v="2035"/>
    <s v="  Melinda E"/>
    <n v="29.925000000000001"/>
    <n v="5.3"/>
    <s v="No"/>
    <x v="0"/>
    <x v="0"/>
    <x v="3"/>
    <x v="1"/>
    <x v="0"/>
    <x v="2"/>
    <s v="9 Nov 2004"/>
    <x v="2028"/>
    <x v="0"/>
    <s v="tier - 1"/>
    <x v="2"/>
    <x v="9"/>
  </r>
  <r>
    <x v="2036"/>
    <s v="  Ashley M"/>
    <n v="24.225000000000001"/>
    <n v="4.42"/>
    <s v="No"/>
    <x v="0"/>
    <x v="0"/>
    <x v="3"/>
    <x v="1"/>
    <x v="2"/>
    <x v="2"/>
    <s v="22 Jul 2000"/>
    <x v="2029"/>
    <x v="3"/>
    <s v="tier - 1"/>
    <x v="2"/>
    <x v="10"/>
  </r>
  <r>
    <x v="2037"/>
    <s v="  Stephanie"/>
    <n v="29.68"/>
    <n v="5.68"/>
    <s v="No"/>
    <x v="1"/>
    <x v="0"/>
    <x v="3"/>
    <x v="1"/>
    <x v="1"/>
    <x v="2"/>
    <s v="9 Jul 1968"/>
    <x v="2030"/>
    <x v="0"/>
    <s v="tier - 1"/>
    <x v="2"/>
    <x v="36"/>
  </r>
  <r>
    <x v="2038"/>
    <s v="  Sean P"/>
    <n v="20.614999999999998"/>
    <n v="6.05"/>
    <s v="No"/>
    <x v="0"/>
    <x v="1"/>
    <x v="3"/>
    <x v="1"/>
    <x v="2"/>
    <x v="1"/>
    <s v="27 Sep 1995"/>
    <x v="2031"/>
    <x v="0"/>
    <s v="tier - 2"/>
    <x v="2"/>
    <x v="4"/>
  </r>
  <r>
    <x v="2039"/>
    <s v="  Emily G"/>
    <n v="32.119999999999997"/>
    <n v="5.33"/>
    <s v="No"/>
    <x v="1"/>
    <x v="0"/>
    <x v="3"/>
    <x v="1"/>
    <x v="0"/>
    <x v="2"/>
    <s v="8 Oct 1974"/>
    <x v="2032"/>
    <x v="0"/>
    <s v="tier - 3"/>
    <x v="2"/>
    <x v="28"/>
  </r>
  <r>
    <x v="2040"/>
    <s v="  Malcolm"/>
    <n v="27.36"/>
    <n v="6.22"/>
    <s v="No"/>
    <x v="0"/>
    <x v="0"/>
    <x v="0"/>
    <x v="1"/>
    <x v="1"/>
    <x v="1"/>
    <s v="29 Oct 1975"/>
    <x v="2033"/>
    <x v="0"/>
    <s v="tier - 1"/>
    <x v="2"/>
    <x v="31"/>
  </r>
  <r>
    <x v="2041"/>
    <s v="  Danilo"/>
    <n v="17.385000000000002"/>
    <n v="5.84"/>
    <s v="No"/>
    <x v="0"/>
    <x v="0"/>
    <x v="0"/>
    <x v="1"/>
    <x v="3"/>
    <x v="1"/>
    <s v="13 Dec 1960"/>
    <x v="2034"/>
    <x v="0"/>
    <s v="tier - 1"/>
    <x v="8"/>
    <x v="44"/>
  </r>
  <r>
    <x v="2042"/>
    <s v="  Mikko"/>
    <n v="30.13"/>
    <n v="5.71"/>
    <s v="No"/>
    <x v="1"/>
    <x v="0"/>
    <x v="3"/>
    <x v="1"/>
    <x v="0"/>
    <x v="1"/>
    <s v="14 Oct 1977"/>
    <x v="2035"/>
    <x v="0"/>
    <s v="tier - 2"/>
    <x v="1"/>
    <x v="26"/>
  </r>
  <r>
    <x v="2043"/>
    <s v="  Paula C"/>
    <n v="25.44"/>
    <n v="6.04"/>
    <s v="Yes"/>
    <x v="0"/>
    <x v="1"/>
    <x v="3"/>
    <x v="1"/>
    <x v="1"/>
    <x v="1"/>
    <s v="10 Sep 1984"/>
    <x v="2036"/>
    <x v="0"/>
    <s v="tier - 1"/>
    <x v="2"/>
    <x v="21"/>
  </r>
  <r>
    <x v="2044"/>
    <s v="  Kirsten N"/>
    <n v="39.805"/>
    <n v="4.38"/>
    <s v="No"/>
    <x v="1"/>
    <x v="0"/>
    <x v="3"/>
    <x v="1"/>
    <x v="0"/>
    <x v="2"/>
    <s v="25 Sep 1975"/>
    <x v="2037"/>
    <x v="0"/>
    <s v="tier - 3"/>
    <x v="2"/>
    <x v="31"/>
  </r>
  <r>
    <x v="2045"/>
    <s v="  Christy"/>
    <n v="30.4"/>
    <n v="5.56"/>
    <s v="Yes"/>
    <x v="1"/>
    <x v="0"/>
    <x v="3"/>
    <x v="1"/>
    <x v="0"/>
    <x v="2"/>
    <s v="21 Sep 1972"/>
    <x v="2038"/>
    <x v="0"/>
    <s v="tier - 1"/>
    <x v="2"/>
    <x v="30"/>
  </r>
  <r>
    <x v="2046"/>
    <s v="  Jennifer"/>
    <n v="23.18"/>
    <n v="4.24"/>
    <s v="No"/>
    <x v="1"/>
    <x v="0"/>
    <x v="3"/>
    <x v="1"/>
    <x v="2"/>
    <x v="2"/>
    <s v="13 Sep 1993"/>
    <x v="2039"/>
    <x v="3"/>
    <s v="tier - 3"/>
    <x v="2"/>
    <x v="1"/>
  </r>
  <r>
    <x v="2047"/>
    <s v="  Jingjing"/>
    <n v="39.615000000000002"/>
    <n v="6.32"/>
    <s v="No"/>
    <x v="0"/>
    <x v="1"/>
    <x v="3"/>
    <x v="1"/>
    <x v="0"/>
    <x v="1"/>
    <s v="10 Nov 1978"/>
    <x v="2040"/>
    <x v="3"/>
    <s v="tier - 3"/>
    <x v="12"/>
    <x v="27"/>
  </r>
  <r>
    <x v="2048"/>
    <s v="  Morgan"/>
    <n v="30.59"/>
    <n v="6.3"/>
    <s v="Yes"/>
    <x v="0"/>
    <x v="1"/>
    <x v="3"/>
    <x v="1"/>
    <x v="0"/>
    <x v="1"/>
    <s v="11 Sep 1969"/>
    <x v="2041"/>
    <x v="3"/>
    <s v="tier - 2"/>
    <x v="2"/>
    <x v="34"/>
  </r>
  <r>
    <x v="2049"/>
    <s v="  Patrick J"/>
    <n v="16.72"/>
    <n v="4.38"/>
    <s v="Yes"/>
    <x v="0"/>
    <x v="0"/>
    <x v="3"/>
    <x v="1"/>
    <x v="3"/>
    <x v="2"/>
    <s v="8 Sep 1994"/>
    <x v="2042"/>
    <x v="0"/>
    <s v="tier - 1"/>
    <x v="2"/>
    <x v="11"/>
  </r>
  <r>
    <x v="2050"/>
    <s v="  Frankline"/>
    <n v="26.22"/>
    <n v="4.6500000000000004"/>
    <s v="Yes"/>
    <x v="0"/>
    <x v="1"/>
    <x v="3"/>
    <x v="1"/>
    <x v="1"/>
    <x v="2"/>
    <s v="17 Dec 1975"/>
    <x v="2043"/>
    <x v="0"/>
    <s v="tier - 3"/>
    <x v="1"/>
    <x v="31"/>
  </r>
  <r>
    <x v="2051"/>
    <s v="  Laura T"/>
    <n v="31.824999999999999"/>
    <n v="4.7"/>
    <s v="No"/>
    <x v="0"/>
    <x v="1"/>
    <x v="3"/>
    <x v="1"/>
    <x v="0"/>
    <x v="2"/>
    <s v="2 Dec 1986"/>
    <x v="2044"/>
    <x v="0"/>
    <s v="tier - 2"/>
    <x v="2"/>
    <x v="18"/>
  </r>
  <r>
    <x v="2052"/>
    <s v="  Natalia"/>
    <n v="25.745000000000001"/>
    <n v="4.34"/>
    <s v="No"/>
    <x v="0"/>
    <x v="1"/>
    <x v="3"/>
    <x v="1"/>
    <x v="1"/>
    <x v="2"/>
    <s v="19 Oct 1972"/>
    <x v="2045"/>
    <x v="0"/>
    <s v="tier - 2"/>
    <x v="2"/>
    <x v="30"/>
  </r>
  <r>
    <x v="2053"/>
    <s v="  Jennifer L"/>
    <n v="24.605"/>
    <n v="5.62"/>
    <s v="No"/>
    <x v="0"/>
    <x v="1"/>
    <x v="3"/>
    <x v="1"/>
    <x v="2"/>
    <x v="2"/>
    <s v="9 Aug 1976"/>
    <x v="2046"/>
    <x v="0"/>
    <s v="tier - 3"/>
    <x v="2"/>
    <x v="35"/>
  </r>
  <r>
    <x v="2054"/>
    <s v="  Brooke"/>
    <n v="24.51"/>
    <n v="4.24"/>
    <s v="No"/>
    <x v="0"/>
    <x v="1"/>
    <x v="3"/>
    <x v="1"/>
    <x v="2"/>
    <x v="2"/>
    <s v="27 Sep 1981"/>
    <x v="2047"/>
    <x v="0"/>
    <s v="tier - 2"/>
    <x v="2"/>
    <x v="19"/>
  </r>
  <r>
    <x v="2055"/>
    <s v="  Jeremy M"/>
    <n v="31.065000000000001"/>
    <n v="4.57"/>
    <s v="Yes"/>
    <x v="0"/>
    <x v="0"/>
    <x v="0"/>
    <x v="1"/>
    <x v="0"/>
    <x v="2"/>
    <s v="19 Sep 1976"/>
    <x v="2048"/>
    <x v="0"/>
    <s v="tier - 1"/>
    <x v="2"/>
    <x v="35"/>
  </r>
  <r>
    <x v="2056"/>
    <s v="  Megan L"/>
    <n v="28.12"/>
    <n v="5.05"/>
    <s v="No"/>
    <x v="0"/>
    <x v="0"/>
    <x v="0"/>
    <x v="1"/>
    <x v="1"/>
    <x v="2"/>
    <s v="8 Oct 2003"/>
    <x v="2049"/>
    <x v="3"/>
    <s v="tier - 2"/>
    <x v="0"/>
    <x v="12"/>
  </r>
  <r>
    <x v="2057"/>
    <s v="  Bryan"/>
    <n v="38.06"/>
    <n v="6.16"/>
    <s v="No"/>
    <x v="0"/>
    <x v="0"/>
    <x v="0"/>
    <x v="1"/>
    <x v="0"/>
    <x v="1"/>
    <s v="13 Jul 1990"/>
    <x v="2050"/>
    <x v="3"/>
    <s v="tier - 1"/>
    <x v="2"/>
    <x v="16"/>
  </r>
  <r>
    <x v="2058"/>
    <s v="  Marny"/>
    <n v="24.96"/>
    <n v="4.57"/>
    <s v="No"/>
    <x v="0"/>
    <x v="0"/>
    <x v="0"/>
    <x v="1"/>
    <x v="1"/>
    <x v="2"/>
    <s v="1 Nov 1968"/>
    <x v="2051"/>
    <x v="0"/>
    <s v="tier - 3"/>
    <x v="2"/>
    <x v="36"/>
  </r>
  <r>
    <x v="2059"/>
    <s v="  Marc"/>
    <n v="17.670000000000002"/>
    <n v="5.53"/>
    <s v="Yes"/>
    <x v="0"/>
    <x v="0"/>
    <x v="0"/>
    <x v="1"/>
    <x v="3"/>
    <x v="2"/>
    <s v="30 Sep 1990"/>
    <x v="2052"/>
    <x v="3"/>
    <s v="tier - 2"/>
    <x v="2"/>
    <x v="16"/>
  </r>
  <r>
    <x v="2060"/>
    <s v="  Benjamin L"/>
    <n v="31.35"/>
    <n v="5.84"/>
    <s v="No"/>
    <x v="1"/>
    <x v="0"/>
    <x v="3"/>
    <x v="1"/>
    <x v="0"/>
    <x v="1"/>
    <s v="9 Jul 1990"/>
    <x v="2053"/>
    <x v="0"/>
    <s v="tier - 1"/>
    <x v="1"/>
    <x v="16"/>
  </r>
  <r>
    <x v="2061"/>
    <s v="  Rob G"/>
    <n v="28.31"/>
    <n v="6.41"/>
    <s v="No"/>
    <x v="1"/>
    <x v="0"/>
    <x v="3"/>
    <x v="1"/>
    <x v="1"/>
    <x v="0"/>
    <s v="6 Dec 1974"/>
    <x v="2054"/>
    <x v="3"/>
    <s v="tier - 1"/>
    <x v="2"/>
    <x v="28"/>
  </r>
  <r>
    <x v="2062"/>
    <s v="  Stefanie A"/>
    <n v="30.3"/>
    <n v="4.7300000000000004"/>
    <s v="Yes"/>
    <x v="0"/>
    <x v="1"/>
    <x v="3"/>
    <x v="1"/>
    <x v="0"/>
    <x v="2"/>
    <s v="7 Nov 1972"/>
    <x v="2055"/>
    <x v="0"/>
    <s v="tier - 2"/>
    <x v="1"/>
    <x v="30"/>
  </r>
  <r>
    <x v="2063"/>
    <s v="  Stephanie"/>
    <n v="26.4"/>
    <n v="6.22"/>
    <s v="Yes"/>
    <x v="0"/>
    <x v="0"/>
    <x v="0"/>
    <x v="1"/>
    <x v="1"/>
    <x v="1"/>
    <s v="12 Dec 1980"/>
    <x v="2056"/>
    <x v="3"/>
    <s v="tier - 3"/>
    <x v="1"/>
    <x v="24"/>
  </r>
  <r>
    <x v="2064"/>
    <s v="  Caroline F"/>
    <n v="22.135000000000002"/>
    <n v="4.46"/>
    <s v="Yes"/>
    <x v="0"/>
    <x v="0"/>
    <x v="0"/>
    <x v="1"/>
    <x v="2"/>
    <x v="2"/>
    <s v="4 Dec 1995"/>
    <x v="2057"/>
    <x v="3"/>
    <s v="tier - 2"/>
    <x v="2"/>
    <x v="4"/>
  </r>
  <r>
    <x v="2065"/>
    <s v="  Julia J"/>
    <n v="17.399999999999999"/>
    <n v="4.5"/>
    <s v="Yes"/>
    <x v="0"/>
    <x v="0"/>
    <x v="0"/>
    <x v="1"/>
    <x v="3"/>
    <x v="2"/>
    <s v="17 Nov 1981"/>
    <x v="2058"/>
    <x v="0"/>
    <s v="tier - 3"/>
    <x v="2"/>
    <x v="19"/>
  </r>
  <r>
    <x v="2066"/>
    <s v="  Jack"/>
    <n v="28.06"/>
    <n v="8.93"/>
    <s v="No"/>
    <x v="0"/>
    <x v="0"/>
    <x v="0"/>
    <x v="1"/>
    <x v="1"/>
    <x v="0"/>
    <s v="24 Aug 1971"/>
    <x v="2059"/>
    <x v="0"/>
    <s v="tier - 1"/>
    <x v="2"/>
    <x v="32"/>
  </r>
  <r>
    <x v="2067"/>
    <s v="  Bernat"/>
    <n v="31.13"/>
    <n v="11.02"/>
    <s v="No"/>
    <x v="0"/>
    <x v="0"/>
    <x v="0"/>
    <x v="1"/>
    <x v="0"/>
    <x v="0"/>
    <s v="8 Jul 1995"/>
    <x v="2060"/>
    <x v="3"/>
    <s v="tier - 1"/>
    <x v="2"/>
    <x v="4"/>
  </r>
  <r>
    <x v="2068"/>
    <s v="  Hicham"/>
    <n v="18.46"/>
    <n v="5.25"/>
    <s v="No"/>
    <x v="0"/>
    <x v="0"/>
    <x v="0"/>
    <x v="1"/>
    <x v="3"/>
    <x v="2"/>
    <s v="10 Jul 1967"/>
    <x v="2061"/>
    <x v="0"/>
    <s v="tier - 3"/>
    <x v="2"/>
    <x v="39"/>
  </r>
  <r>
    <x v="2069"/>
    <s v="  Sarah"/>
    <n v="17.3"/>
    <n v="4.75"/>
    <s v="No"/>
    <x v="0"/>
    <x v="0"/>
    <x v="0"/>
    <x v="1"/>
    <x v="3"/>
    <x v="2"/>
    <s v="28 Jul 1994"/>
    <x v="2062"/>
    <x v="3"/>
    <s v="tier - 2"/>
    <x v="2"/>
    <x v="11"/>
  </r>
  <r>
    <x v="2070"/>
    <s v="  Anthony S"/>
    <n v="35.625"/>
    <n v="4.68"/>
    <s v="Yes"/>
    <x v="0"/>
    <x v="1"/>
    <x v="3"/>
    <x v="1"/>
    <x v="0"/>
    <x v="2"/>
    <s v="1 Jul 1962"/>
    <x v="2063"/>
    <x v="3"/>
    <s v="tier - 2"/>
    <x v="2"/>
    <x v="40"/>
  </r>
  <r>
    <x v="2071"/>
    <s v="  Elisabetta"/>
    <n v="20.234999999999999"/>
    <n v="6.17"/>
    <s v="Yes"/>
    <x v="1"/>
    <x v="0"/>
    <x v="1"/>
    <x v="1"/>
    <x v="2"/>
    <x v="1"/>
    <s v="30 Oct 1969"/>
    <x v="2064"/>
    <x v="0"/>
    <s v="tier - 2"/>
    <x v="2"/>
    <x v="34"/>
  </r>
  <r>
    <x v="2072"/>
    <s v="  Trevor N"/>
    <n v="27.55"/>
    <n v="4.5599999999999996"/>
    <s v="Yes"/>
    <x v="0"/>
    <x v="1"/>
    <x v="3"/>
    <x v="1"/>
    <x v="1"/>
    <x v="2"/>
    <s v="15 Jul 1985"/>
    <x v="2065"/>
    <x v="0"/>
    <s v="tier - 1"/>
    <x v="2"/>
    <x v="20"/>
  </r>
  <r>
    <x v="2073"/>
    <s v="  Nancy"/>
    <n v="17.97"/>
    <n v="6.3"/>
    <s v="No"/>
    <x v="0"/>
    <x v="0"/>
    <x v="0"/>
    <x v="1"/>
    <x v="3"/>
    <x v="1"/>
    <s v="12 Oct 1990"/>
    <x v="2066"/>
    <x v="0"/>
    <s v="tier - 1"/>
    <x v="2"/>
    <x v="16"/>
  </r>
  <r>
    <x v="2074"/>
    <s v="  Allison R"/>
    <n v="29.98"/>
    <n v="6.03"/>
    <s v="No"/>
    <x v="1"/>
    <x v="0"/>
    <x v="3"/>
    <x v="1"/>
    <x v="0"/>
    <x v="1"/>
    <s v="28 Nov 2003"/>
    <x v="2067"/>
    <x v="0"/>
    <s v="tier - 3"/>
    <x v="1"/>
    <x v="12"/>
  </r>
  <r>
    <x v="2075"/>
    <s v="  Robert J"/>
    <n v="33.659999999999997"/>
    <n v="4.2"/>
    <s v="Yes"/>
    <x v="0"/>
    <x v="0"/>
    <x v="3"/>
    <x v="1"/>
    <x v="0"/>
    <x v="2"/>
    <s v="5 Sep 1972"/>
    <x v="2068"/>
    <x v="0"/>
    <s v="tier - 3"/>
    <x v="2"/>
    <x v="30"/>
  </r>
  <r>
    <x v="2076"/>
    <s v="  Nicholas"/>
    <n v="32.67"/>
    <n v="5.61"/>
    <s v="Yes"/>
    <x v="0"/>
    <x v="0"/>
    <x v="3"/>
    <x v="1"/>
    <x v="0"/>
    <x v="2"/>
    <s v="7 Dec 1985"/>
    <x v="2069"/>
    <x v="0"/>
    <s v="tier - 2"/>
    <x v="2"/>
    <x v="20"/>
  </r>
  <r>
    <x v="2077"/>
    <s v="  Kevin L"/>
    <n v="30.5"/>
    <n v="5.88"/>
    <s v="Yes"/>
    <x v="0"/>
    <x v="0"/>
    <x v="3"/>
    <x v="1"/>
    <x v="0"/>
    <x v="1"/>
    <s v="18 Jun 1970"/>
    <x v="2070"/>
    <x v="0"/>
    <s v="tier - 2"/>
    <x v="1"/>
    <x v="33"/>
  </r>
  <r>
    <x v="2078"/>
    <s v="  Bryan"/>
    <n v="23.1"/>
    <n v="5.92"/>
    <s v="Yes"/>
    <x v="0"/>
    <x v="0"/>
    <x v="3"/>
    <x v="1"/>
    <x v="2"/>
    <x v="1"/>
    <s v="25 Aug 2002"/>
    <x v="2071"/>
    <x v="3"/>
    <s v="tier - 1"/>
    <x v="6"/>
    <x v="5"/>
  </r>
  <r>
    <x v="2079"/>
    <s v="  Janae N"/>
    <n v="39.49"/>
    <n v="4.8099999999999996"/>
    <s v="No"/>
    <x v="0"/>
    <x v="0"/>
    <x v="3"/>
    <x v="1"/>
    <x v="0"/>
    <x v="2"/>
    <s v="22 Jul 1984"/>
    <x v="2072"/>
    <x v="0"/>
    <s v="tier - 3"/>
    <x v="2"/>
    <x v="21"/>
  </r>
  <r>
    <x v="2080"/>
    <s v="  Audrey"/>
    <n v="33.99"/>
    <n v="4.55"/>
    <s v="No"/>
    <x v="0"/>
    <x v="0"/>
    <x v="3"/>
    <x v="1"/>
    <x v="0"/>
    <x v="2"/>
    <s v="9 Sep 2003"/>
    <x v="2073"/>
    <x v="3"/>
    <s v="tier - 2"/>
    <x v="2"/>
    <x v="12"/>
  </r>
  <r>
    <x v="2081"/>
    <s v="  Laura"/>
    <n v="27.72"/>
    <n v="6.43"/>
    <s v="No"/>
    <x v="0"/>
    <x v="0"/>
    <x v="3"/>
    <x v="1"/>
    <x v="1"/>
    <x v="0"/>
    <s v="28 Nov 1993"/>
    <x v="2074"/>
    <x v="0"/>
    <s v="tier - 2"/>
    <x v="2"/>
    <x v="1"/>
  </r>
  <r>
    <x v="2082"/>
    <s v="  Nicole F"/>
    <n v="30.59"/>
    <n v="11.62"/>
    <s v="No"/>
    <x v="0"/>
    <x v="0"/>
    <x v="0"/>
    <x v="1"/>
    <x v="0"/>
    <x v="0"/>
    <s v="1 Nov 2004"/>
    <x v="2075"/>
    <x v="3"/>
    <s v="tier - 1"/>
    <x v="12"/>
    <x v="9"/>
  </r>
  <r>
    <x v="2083"/>
    <s v="  Krista L"/>
    <n v="22.6"/>
    <n v="6.04"/>
    <s v="No"/>
    <x v="0"/>
    <x v="0"/>
    <x v="3"/>
    <x v="1"/>
    <x v="2"/>
    <x v="1"/>
    <s v="12 Sep 2003"/>
    <x v="2076"/>
    <x v="3"/>
    <s v="tier - 3"/>
    <x v="1"/>
    <x v="12"/>
  </r>
  <r>
    <x v="2084"/>
    <s v="  Denise"/>
    <n v="28.785"/>
    <n v="8.82"/>
    <s v="No"/>
    <x v="0"/>
    <x v="0"/>
    <x v="0"/>
    <x v="1"/>
    <x v="1"/>
    <x v="0"/>
    <s v="11 Dec 1962"/>
    <x v="2077"/>
    <x v="3"/>
    <s v="tier - 3"/>
    <x v="2"/>
    <x v="40"/>
  </r>
  <r>
    <x v="2085"/>
    <s v="  Ariel"/>
    <n v="50.38"/>
    <n v="5.8"/>
    <s v="No"/>
    <x v="0"/>
    <x v="0"/>
    <x v="0"/>
    <x v="1"/>
    <x v="0"/>
    <x v="1"/>
    <s v="26 Oct 2000"/>
    <x v="2078"/>
    <x v="0"/>
    <s v="tier - 3"/>
    <x v="2"/>
    <x v="10"/>
  </r>
  <r>
    <x v="2086"/>
    <s v="  Jeremy"/>
    <n v="35.200000000000003"/>
    <n v="4.28"/>
    <s v="No"/>
    <x v="0"/>
    <x v="0"/>
    <x v="0"/>
    <x v="1"/>
    <x v="0"/>
    <x v="2"/>
    <s v="9 Aug 1997"/>
    <x v="2079"/>
    <x v="0"/>
    <s v="tier - 3"/>
    <x v="2"/>
    <x v="6"/>
  </r>
  <r>
    <x v="2087"/>
    <s v="  Rosalie"/>
    <n v="35.72"/>
    <n v="5.5"/>
    <s v="Yes"/>
    <x v="0"/>
    <x v="0"/>
    <x v="0"/>
    <x v="1"/>
    <x v="0"/>
    <x v="2"/>
    <s v="27 Dec 2000"/>
    <x v="2080"/>
    <x v="0"/>
    <s v="tier - 2"/>
    <x v="1"/>
    <x v="10"/>
  </r>
  <r>
    <x v="2088"/>
    <s v="  Jay"/>
    <n v="24.51"/>
    <n v="4.6900000000000004"/>
    <s v="No"/>
    <x v="0"/>
    <x v="0"/>
    <x v="0"/>
    <x v="1"/>
    <x v="2"/>
    <x v="2"/>
    <s v="25 Sep 1994"/>
    <x v="2081"/>
    <x v="0"/>
    <s v="tier - 2"/>
    <x v="2"/>
    <x v="11"/>
  </r>
  <r>
    <x v="2089"/>
    <s v="  Vitaliy"/>
    <n v="23.844999999999999"/>
    <n v="4.43"/>
    <s v="No"/>
    <x v="0"/>
    <x v="0"/>
    <x v="0"/>
    <x v="1"/>
    <x v="2"/>
    <x v="2"/>
    <s v="26 Jul 1972"/>
    <x v="2082"/>
    <x v="0"/>
    <s v="tier - 2"/>
    <x v="2"/>
    <x v="30"/>
  </r>
  <r>
    <x v="2090"/>
    <s v="  Benjamin W"/>
    <n v="15.68"/>
    <n v="6.16"/>
    <s v="Yes"/>
    <x v="0"/>
    <x v="0"/>
    <x v="3"/>
    <x v="1"/>
    <x v="3"/>
    <x v="1"/>
    <s v="26 Dec 2002"/>
    <x v="2083"/>
    <x v="0"/>
    <s v="tier - 3"/>
    <x v="2"/>
    <x v="5"/>
  </r>
  <r>
    <x v="2091"/>
    <s v="  Jesse"/>
    <n v="32.395000000000003"/>
    <n v="6.66"/>
    <s v="No"/>
    <x v="0"/>
    <x v="0"/>
    <x v="0"/>
    <x v="1"/>
    <x v="0"/>
    <x v="0"/>
    <s v="6 Nov 1999"/>
    <x v="2084"/>
    <x v="0"/>
    <s v="tier - 3"/>
    <x v="2"/>
    <x v="7"/>
  </r>
  <r>
    <x v="2092"/>
    <s v="  Mark"/>
    <n v="23.655000000000001"/>
    <n v="5.92"/>
    <s v="No"/>
    <x v="0"/>
    <x v="0"/>
    <x v="3"/>
    <x v="1"/>
    <x v="2"/>
    <x v="1"/>
    <s v="25 Aug 1971"/>
    <x v="2085"/>
    <x v="0"/>
    <s v="tier - 2"/>
    <x v="2"/>
    <x v="32"/>
  </r>
  <r>
    <x v="2093"/>
    <s v="  Lauren"/>
    <n v="28.4"/>
    <n v="5.97"/>
    <s v="No"/>
    <x v="0"/>
    <x v="1"/>
    <x v="3"/>
    <x v="1"/>
    <x v="1"/>
    <x v="1"/>
    <s v="21 Jul 1975"/>
    <x v="2086"/>
    <x v="0"/>
    <s v="tier - 1"/>
    <x v="1"/>
    <x v="31"/>
  </r>
  <r>
    <x v="2094"/>
    <s v="  Massimiliano"/>
    <n v="35.42"/>
    <n v="4.6399999999999997"/>
    <s v="Yes"/>
    <x v="0"/>
    <x v="0"/>
    <x v="0"/>
    <x v="1"/>
    <x v="0"/>
    <x v="2"/>
    <s v="5 Jul 1962"/>
    <x v="2087"/>
    <x v="3"/>
    <s v="tier - 1"/>
    <x v="2"/>
    <x v="40"/>
  </r>
  <r>
    <x v="2095"/>
    <s v="  Josh"/>
    <n v="26.18"/>
    <n v="6.12"/>
    <s v="No"/>
    <x v="1"/>
    <x v="0"/>
    <x v="3"/>
    <x v="1"/>
    <x v="1"/>
    <x v="1"/>
    <s v="11 Jun 1998"/>
    <x v="2088"/>
    <x v="3"/>
    <s v="tier - 3"/>
    <x v="4"/>
    <x v="2"/>
  </r>
  <r>
    <x v="2096"/>
    <s v="  Kiyokatsu"/>
    <n v="20.8"/>
    <n v="4.87"/>
    <s v="Yes"/>
    <x v="0"/>
    <x v="0"/>
    <x v="0"/>
    <x v="1"/>
    <x v="2"/>
    <x v="2"/>
    <s v="30 Oct 1995"/>
    <x v="2089"/>
    <x v="3"/>
    <s v="tier - 1"/>
    <x v="2"/>
    <x v="4"/>
  </r>
  <r>
    <x v="2097"/>
    <s v="  Amanda L"/>
    <n v="15.82"/>
    <n v="4.5999999999999996"/>
    <s v="No"/>
    <x v="0"/>
    <x v="0"/>
    <x v="0"/>
    <x v="1"/>
    <x v="3"/>
    <x v="2"/>
    <s v="11 Oct 1986"/>
    <x v="2090"/>
    <x v="3"/>
    <s v="tier - 2"/>
    <x v="2"/>
    <x v="18"/>
  </r>
  <r>
    <x v="2098"/>
    <s v="  Matthew"/>
    <n v="17.670000000000002"/>
    <n v="4.78"/>
    <s v="No"/>
    <x v="0"/>
    <x v="0"/>
    <x v="0"/>
    <x v="1"/>
    <x v="3"/>
    <x v="2"/>
    <s v="1 Nov 2004"/>
    <x v="2091"/>
    <x v="3"/>
    <s v="tier - 3"/>
    <x v="0"/>
    <x v="9"/>
  </r>
  <r>
    <x v="2099"/>
    <s v="  Julia M"/>
    <n v="31.92"/>
    <n v="11.05"/>
    <s v="No"/>
    <x v="0"/>
    <x v="0"/>
    <x v="0"/>
    <x v="1"/>
    <x v="0"/>
    <x v="0"/>
    <s v="2 Oct 1983"/>
    <x v="2092"/>
    <x v="0"/>
    <s v="tier - 2"/>
    <x v="1"/>
    <x v="22"/>
  </r>
  <r>
    <x v="2100"/>
    <s v="  Rhea"/>
    <n v="28.975000000000001"/>
    <n v="7.62"/>
    <s v="No"/>
    <x v="0"/>
    <x v="0"/>
    <x v="0"/>
    <x v="1"/>
    <x v="1"/>
    <x v="0"/>
    <s v="1 Oct 1984"/>
    <x v="2093"/>
    <x v="0"/>
    <s v="tier - 3"/>
    <x v="2"/>
    <x v="21"/>
  </r>
  <r>
    <x v="2101"/>
    <s v="  Justin"/>
    <n v="31.73"/>
    <n v="4.78"/>
    <s v="Yes"/>
    <x v="1"/>
    <x v="0"/>
    <x v="1"/>
    <x v="1"/>
    <x v="0"/>
    <x v="2"/>
    <s v="5 Oct 2003"/>
    <x v="2094"/>
    <x v="0"/>
    <s v="tier - 1"/>
    <x v="0"/>
    <x v="12"/>
  </r>
  <r>
    <x v="2102"/>
    <s v="  Shamus M"/>
    <n v="28.88"/>
    <n v="6.09"/>
    <s v="Yes"/>
    <x v="1"/>
    <x v="0"/>
    <x v="1"/>
    <x v="1"/>
    <x v="1"/>
    <x v="1"/>
    <s v="24 Sep 1990"/>
    <x v="2095"/>
    <x v="3"/>
    <s v="tier - 2"/>
    <x v="2"/>
    <x v="16"/>
  </r>
  <r>
    <x v="2103"/>
    <s v="  Mike"/>
    <n v="25.555"/>
    <n v="5.1100000000000003"/>
    <s v="No"/>
    <x v="0"/>
    <x v="1"/>
    <x v="3"/>
    <x v="1"/>
    <x v="1"/>
    <x v="2"/>
    <s v="24 Jun 1998"/>
    <x v="2096"/>
    <x v="3"/>
    <s v="tier - 3"/>
    <x v="2"/>
    <x v="2"/>
  </r>
  <r>
    <x v="2104"/>
    <s v="  Mary Beth"/>
    <n v="37.29"/>
    <n v="4.46"/>
    <s v="No"/>
    <x v="1"/>
    <x v="0"/>
    <x v="3"/>
    <x v="1"/>
    <x v="0"/>
    <x v="2"/>
    <s v="25 Nov 1976"/>
    <x v="2097"/>
    <x v="0"/>
    <s v="tier - 3"/>
    <x v="2"/>
    <x v="35"/>
  </r>
  <r>
    <x v="2105"/>
    <s v="  Erin"/>
    <n v="40.28"/>
    <n v="6.11"/>
    <s v="No"/>
    <x v="1"/>
    <x v="0"/>
    <x v="3"/>
    <x v="1"/>
    <x v="0"/>
    <x v="1"/>
    <s v="9 Oct 2004"/>
    <x v="2098"/>
    <x v="3"/>
    <s v="tier - 3"/>
    <x v="5"/>
    <x v="9"/>
  </r>
  <r>
    <x v="2106"/>
    <s v="  Hallie"/>
    <n v="40.185000000000002"/>
    <n v="4.66"/>
    <s v="No"/>
    <x v="1"/>
    <x v="0"/>
    <x v="3"/>
    <x v="1"/>
    <x v="0"/>
    <x v="2"/>
    <s v="7 Jul 1994"/>
    <x v="2099"/>
    <x v="3"/>
    <s v="tier - 3"/>
    <x v="0"/>
    <x v="11"/>
  </r>
  <r>
    <x v="2107"/>
    <s v="  Paige P"/>
    <n v="23.57"/>
    <n v="6.14"/>
    <s v="No"/>
    <x v="0"/>
    <x v="0"/>
    <x v="0"/>
    <x v="1"/>
    <x v="2"/>
    <x v="1"/>
    <s v="3 Jul 2003"/>
    <x v="2100"/>
    <x v="3"/>
    <s v="tier - 2"/>
    <x v="2"/>
    <x v="12"/>
  </r>
  <r>
    <x v="2108"/>
    <s v="  Ji"/>
    <n v="35.625"/>
    <n v="6.21"/>
    <s v="No"/>
    <x v="1"/>
    <x v="0"/>
    <x v="3"/>
    <x v="1"/>
    <x v="0"/>
    <x v="1"/>
    <s v="27 Dec 1995"/>
    <x v="2101"/>
    <x v="3"/>
    <s v="tier - 2"/>
    <x v="0"/>
    <x v="4"/>
  </r>
  <r>
    <x v="2109"/>
    <s v="  Carissa A"/>
    <n v="33.155000000000001"/>
    <n v="4.5999999999999996"/>
    <s v="No"/>
    <x v="1"/>
    <x v="0"/>
    <x v="3"/>
    <x v="1"/>
    <x v="0"/>
    <x v="2"/>
    <s v="17 Sep 2003"/>
    <x v="2102"/>
    <x v="3"/>
    <s v="tier - 3"/>
    <x v="2"/>
    <x v="12"/>
  </r>
  <r>
    <x v="2110"/>
    <s v="  Mona"/>
    <n v="31.92"/>
    <n v="5.04"/>
    <s v="No"/>
    <x v="1"/>
    <x v="0"/>
    <x v="3"/>
    <x v="1"/>
    <x v="0"/>
    <x v="2"/>
    <s v="17 Oct 1995"/>
    <x v="2103"/>
    <x v="0"/>
    <s v="tier - 3"/>
    <x v="2"/>
    <x v="4"/>
  </r>
  <r>
    <x v="2111"/>
    <s v="  Kristin R"/>
    <n v="30.305"/>
    <n v="5.08"/>
    <s v="No"/>
    <x v="1"/>
    <x v="0"/>
    <x v="3"/>
    <x v="1"/>
    <x v="0"/>
    <x v="2"/>
    <s v="29 Jul 1983"/>
    <x v="2104"/>
    <x v="0"/>
    <s v="tier - 3"/>
    <x v="2"/>
    <x v="22"/>
  </r>
  <r>
    <x v="2112"/>
    <s v="  Beth"/>
    <n v="30.114999999999998"/>
    <n v="4.38"/>
    <s v="No"/>
    <x v="1"/>
    <x v="0"/>
    <x v="3"/>
    <x v="1"/>
    <x v="0"/>
    <x v="2"/>
    <s v="7 Oct 1967"/>
    <x v="2105"/>
    <x v="0"/>
    <s v="tier - 2"/>
    <x v="2"/>
    <x v="39"/>
  </r>
  <r>
    <x v="2113"/>
    <s v="  Allison"/>
    <n v="24.09"/>
    <n v="4.79"/>
    <s v="No"/>
    <x v="1"/>
    <x v="0"/>
    <x v="3"/>
    <x v="1"/>
    <x v="2"/>
    <x v="2"/>
    <s v="22 Aug 1998"/>
    <x v="2106"/>
    <x v="0"/>
    <s v="tier - 1"/>
    <x v="2"/>
    <x v="2"/>
  </r>
  <r>
    <x v="2114"/>
    <s v="  Ashley E"/>
    <n v="28.215"/>
    <n v="4.21"/>
    <s v="No"/>
    <x v="1"/>
    <x v="0"/>
    <x v="3"/>
    <x v="1"/>
    <x v="1"/>
    <x v="2"/>
    <s v="22 Aug 1997"/>
    <x v="2107"/>
    <x v="0"/>
    <s v="tier - 2"/>
    <x v="2"/>
    <x v="6"/>
  </r>
  <r>
    <x v="2115"/>
    <s v="  Hilary K"/>
    <n v="26.315000000000001"/>
    <n v="5.47"/>
    <s v="No"/>
    <x v="1"/>
    <x v="0"/>
    <x v="3"/>
    <x v="1"/>
    <x v="1"/>
    <x v="2"/>
    <s v="5 Jul 1982"/>
    <x v="2108"/>
    <x v="0"/>
    <s v="tier - 3"/>
    <x v="2"/>
    <x v="23"/>
  </r>
  <r>
    <x v="2116"/>
    <s v="  Dominique"/>
    <n v="25.08"/>
    <n v="5.09"/>
    <s v="No"/>
    <x v="1"/>
    <x v="0"/>
    <x v="3"/>
    <x v="1"/>
    <x v="1"/>
    <x v="2"/>
    <s v="29 Aug 1975"/>
    <x v="2109"/>
    <x v="0"/>
    <s v="tier - 1"/>
    <x v="2"/>
    <x v="31"/>
  </r>
  <r>
    <x v="2117"/>
    <s v="  Carlos I"/>
    <n v="15.41"/>
    <n v="5.08"/>
    <s v="No"/>
    <x v="0"/>
    <x v="0"/>
    <x v="0"/>
    <x v="1"/>
    <x v="3"/>
    <x v="2"/>
    <s v="29 Jun 1977"/>
    <x v="2110"/>
    <x v="3"/>
    <s v="tier - 1"/>
    <x v="12"/>
    <x v="26"/>
  </r>
  <r>
    <x v="2118"/>
    <s v="  Matthew"/>
    <n v="23.83"/>
    <n v="5.68"/>
    <s v="No"/>
    <x v="0"/>
    <x v="0"/>
    <x v="0"/>
    <x v="1"/>
    <x v="2"/>
    <x v="2"/>
    <s v="22 Dec 1998"/>
    <x v="2111"/>
    <x v="3"/>
    <s v="tier - 1"/>
    <x v="5"/>
    <x v="2"/>
  </r>
  <r>
    <x v="2119"/>
    <s v="  Kara"/>
    <n v="36"/>
    <n v="4.66"/>
    <s v="No"/>
    <x v="1"/>
    <x v="0"/>
    <x v="3"/>
    <x v="1"/>
    <x v="0"/>
    <x v="2"/>
    <s v="30 Dec 1967"/>
    <x v="2112"/>
    <x v="0"/>
    <s v="tier - 2"/>
    <x v="2"/>
    <x v="39"/>
  </r>
  <r>
    <x v="2120"/>
    <s v="  Sarah S"/>
    <n v="28.82"/>
    <n v="5.59"/>
    <s v="No"/>
    <x v="1"/>
    <x v="0"/>
    <x v="3"/>
    <x v="1"/>
    <x v="1"/>
    <x v="2"/>
    <s v="9 Jul 1997"/>
    <x v="2113"/>
    <x v="3"/>
    <s v="tier - 2"/>
    <x v="2"/>
    <x v="6"/>
  </r>
  <r>
    <x v="2121"/>
    <s v="  Shauna R"/>
    <n v="28.05"/>
    <n v="6.2"/>
    <s v="No"/>
    <x v="1"/>
    <x v="0"/>
    <x v="3"/>
    <x v="1"/>
    <x v="1"/>
    <x v="1"/>
    <s v="19 Sep 1988"/>
    <x v="2114"/>
    <x v="0"/>
    <s v="tier - 1"/>
    <x v="2"/>
    <x v="15"/>
  </r>
  <r>
    <x v="2122"/>
    <s v="  Lindsay J"/>
    <n v="27.1"/>
    <n v="4.45"/>
    <s v="No"/>
    <x v="1"/>
    <x v="0"/>
    <x v="3"/>
    <x v="1"/>
    <x v="1"/>
    <x v="2"/>
    <s v="22 Sep 1971"/>
    <x v="2115"/>
    <x v="0"/>
    <s v="tier - 3"/>
    <x v="2"/>
    <x v="32"/>
  </r>
  <r>
    <x v="2123"/>
    <s v="  Danya A"/>
    <n v="24.3"/>
    <n v="6.1"/>
    <s v="Yes"/>
    <x v="1"/>
    <x v="0"/>
    <x v="3"/>
    <x v="1"/>
    <x v="2"/>
    <x v="1"/>
    <s v="20 Nov 1988"/>
    <x v="2116"/>
    <x v="3"/>
    <s v="tier - 2"/>
    <x v="2"/>
    <x v="15"/>
  </r>
  <r>
    <x v="2124"/>
    <s v="  Lorraine"/>
    <n v="30.72"/>
    <n v="6.06"/>
    <s v="No"/>
    <x v="1"/>
    <x v="0"/>
    <x v="3"/>
    <x v="1"/>
    <x v="0"/>
    <x v="1"/>
    <s v="16 Dec 1973"/>
    <x v="2117"/>
    <x v="0"/>
    <s v="tier - 2"/>
    <x v="2"/>
    <x v="29"/>
  </r>
  <r>
    <x v="2125"/>
    <s v="  Jennifer L"/>
    <n v="37.43"/>
    <n v="4.5599999999999996"/>
    <s v="No"/>
    <x v="0"/>
    <x v="1"/>
    <x v="3"/>
    <x v="1"/>
    <x v="0"/>
    <x v="2"/>
    <s v="13 Sep 1992"/>
    <x v="2118"/>
    <x v="0"/>
    <s v="tier - 3"/>
    <x v="2"/>
    <x v="0"/>
  </r>
  <r>
    <x v="2126"/>
    <s v="  Jesus Sr"/>
    <n v="25.74"/>
    <n v="6.41"/>
    <s v="Yes"/>
    <x v="0"/>
    <x v="1"/>
    <x v="3"/>
    <x v="1"/>
    <x v="1"/>
    <x v="0"/>
    <s v="27 Oct 1973"/>
    <x v="2119"/>
    <x v="3"/>
    <s v="tier - 1"/>
    <x v="2"/>
    <x v="29"/>
  </r>
  <r>
    <x v="2127"/>
    <s v="  Kristen"/>
    <n v="36.575000000000003"/>
    <n v="5.57"/>
    <s v="No"/>
    <x v="0"/>
    <x v="1"/>
    <x v="3"/>
    <x v="1"/>
    <x v="0"/>
    <x v="2"/>
    <s v="29 Aug 1964"/>
    <x v="2120"/>
    <x v="0"/>
    <s v="tier - 1"/>
    <x v="2"/>
    <x v="42"/>
  </r>
  <r>
    <x v="2128"/>
    <s v="  Catherine C"/>
    <n v="35.15"/>
    <n v="5.47"/>
    <s v="No"/>
    <x v="0"/>
    <x v="1"/>
    <x v="3"/>
    <x v="1"/>
    <x v="0"/>
    <x v="2"/>
    <s v="10 Aug 1971"/>
    <x v="2121"/>
    <x v="3"/>
    <s v="tier - 3"/>
    <x v="2"/>
    <x v="32"/>
  </r>
  <r>
    <x v="2129"/>
    <s v="  Paula"/>
    <n v="32.11"/>
    <n v="4.43"/>
    <s v="No"/>
    <x v="0"/>
    <x v="1"/>
    <x v="3"/>
    <x v="1"/>
    <x v="0"/>
    <x v="2"/>
    <s v="13 Oct 2000"/>
    <x v="2122"/>
    <x v="3"/>
    <s v="tier - 2"/>
    <x v="2"/>
    <x v="10"/>
  </r>
  <r>
    <x v="2130"/>
    <s v="  Evan"/>
    <n v="30.495000000000001"/>
    <n v="4.95"/>
    <s v="No"/>
    <x v="0"/>
    <x v="1"/>
    <x v="3"/>
    <x v="1"/>
    <x v="0"/>
    <x v="2"/>
    <s v="19 Nov 2000"/>
    <x v="2122"/>
    <x v="0"/>
    <s v="tier - 3"/>
    <x v="2"/>
    <x v="10"/>
  </r>
  <r>
    <x v="2131"/>
    <s v="  Nathan J"/>
    <n v="29.24"/>
    <n v="4.04"/>
    <s v="No"/>
    <x v="1"/>
    <x v="0"/>
    <x v="3"/>
    <x v="1"/>
    <x v="1"/>
    <x v="2"/>
    <s v="17 Dec 2000"/>
    <x v="2123"/>
    <x v="0"/>
    <s v="tier - 3"/>
    <x v="0"/>
    <x v="10"/>
  </r>
  <r>
    <x v="2132"/>
    <s v="  Ashley M"/>
    <n v="22.515000000000001"/>
    <n v="5.93"/>
    <s v="No"/>
    <x v="0"/>
    <x v="1"/>
    <x v="3"/>
    <x v="1"/>
    <x v="2"/>
    <x v="1"/>
    <s v="19 Dec 1978"/>
    <x v="2124"/>
    <x v="0"/>
    <s v="tier - 1"/>
    <x v="2"/>
    <x v="27"/>
  </r>
  <r>
    <x v="2133"/>
    <s v="  Jason"/>
    <n v="15.65"/>
    <n v="4.2300000000000004"/>
    <s v="No"/>
    <x v="0"/>
    <x v="0"/>
    <x v="0"/>
    <x v="1"/>
    <x v="3"/>
    <x v="2"/>
    <s v="15 Jul 1974"/>
    <x v="2125"/>
    <x v="0"/>
    <s v="tier - 3"/>
    <x v="1"/>
    <x v="28"/>
  </r>
  <r>
    <x v="2134"/>
    <s v="  Marshall"/>
    <n v="27.36"/>
    <n v="5.59"/>
    <s v="Yes"/>
    <x v="0"/>
    <x v="0"/>
    <x v="0"/>
    <x v="1"/>
    <x v="1"/>
    <x v="2"/>
    <s v="4 Oct 1976"/>
    <x v="2126"/>
    <x v="0"/>
    <s v="tier - 2"/>
    <x v="2"/>
    <x v="35"/>
  </r>
  <r>
    <x v="2135"/>
    <s v="  Lavar"/>
    <n v="22.3"/>
    <n v="4.8899999999999997"/>
    <s v="Yes"/>
    <x v="0"/>
    <x v="0"/>
    <x v="0"/>
    <x v="1"/>
    <x v="2"/>
    <x v="2"/>
    <s v="18 Jun 1992"/>
    <x v="2127"/>
    <x v="0"/>
    <s v="tier - 1"/>
    <x v="2"/>
    <x v="0"/>
  </r>
  <r>
    <x v="2136"/>
    <s v="  Charlie T"/>
    <n v="26.03"/>
    <n v="5.81"/>
    <s v="Yes"/>
    <x v="0"/>
    <x v="0"/>
    <x v="0"/>
    <x v="1"/>
    <x v="1"/>
    <x v="1"/>
    <s v="22 Nov 1981"/>
    <x v="2128"/>
    <x v="3"/>
    <s v="tier - 3"/>
    <x v="2"/>
    <x v="19"/>
  </r>
  <r>
    <x v="2137"/>
    <s v="  Lauren"/>
    <n v="27.74"/>
    <n v="4.29"/>
    <s v="No"/>
    <x v="1"/>
    <x v="0"/>
    <x v="3"/>
    <x v="1"/>
    <x v="1"/>
    <x v="2"/>
    <s v="4 Sep 1999"/>
    <x v="2129"/>
    <x v="0"/>
    <s v="tier - 3"/>
    <x v="0"/>
    <x v="7"/>
  </r>
  <r>
    <x v="2138"/>
    <s v="  Arthur"/>
    <n v="32.11"/>
    <n v="4.03"/>
    <s v="Yes"/>
    <x v="1"/>
    <x v="0"/>
    <x v="1"/>
    <x v="1"/>
    <x v="0"/>
    <x v="2"/>
    <s v="22 Jul 1963"/>
    <x v="2130"/>
    <x v="0"/>
    <s v="tier - 1"/>
    <x v="2"/>
    <x v="41"/>
  </r>
  <r>
    <x v="2139"/>
    <s v="  Thomas"/>
    <n v="25.175000000000001"/>
    <n v="6.29"/>
    <s v="Yes"/>
    <x v="1"/>
    <x v="0"/>
    <x v="1"/>
    <x v="1"/>
    <x v="1"/>
    <x v="1"/>
    <s v="20 Aug 1996"/>
    <x v="2131"/>
    <x v="3"/>
    <s v="tier - 1"/>
    <x v="2"/>
    <x v="8"/>
  </r>
  <r>
    <x v="2140"/>
    <s v="  Jennifer"/>
    <n v="39.49"/>
    <n v="4.4800000000000004"/>
    <s v="Yes"/>
    <x v="0"/>
    <x v="0"/>
    <x v="0"/>
    <x v="1"/>
    <x v="0"/>
    <x v="2"/>
    <s v="4 Nov 1979"/>
    <x v="2132"/>
    <x v="0"/>
    <s v="tier - 2"/>
    <x v="2"/>
    <x v="25"/>
  </r>
  <r>
    <x v="2141"/>
    <s v="  Tammy"/>
    <n v="34.869999999999997"/>
    <n v="5.51"/>
    <s v="Yes"/>
    <x v="0"/>
    <x v="0"/>
    <x v="0"/>
    <x v="1"/>
    <x v="0"/>
    <x v="2"/>
    <s v="12 Jun 1997"/>
    <x v="2133"/>
    <x v="3"/>
    <s v="tier - 3"/>
    <x v="0"/>
    <x v="6"/>
  </r>
  <r>
    <x v="2142"/>
    <s v="  Lena"/>
    <n v="34.6"/>
    <n v="4.5"/>
    <s v="Yes"/>
    <x v="0"/>
    <x v="0"/>
    <x v="0"/>
    <x v="1"/>
    <x v="0"/>
    <x v="2"/>
    <s v="30 Aug 2004"/>
    <x v="2134"/>
    <x v="0"/>
    <s v="tier - 2"/>
    <x v="0"/>
    <x v="9"/>
  </r>
  <r>
    <x v="2143"/>
    <s v="  Valentina"/>
    <n v="25.8"/>
    <n v="6.29"/>
    <s v="Yes"/>
    <x v="0"/>
    <x v="0"/>
    <x v="0"/>
    <x v="1"/>
    <x v="1"/>
    <x v="1"/>
    <s v="6 Dec 1974"/>
    <x v="2135"/>
    <x v="0"/>
    <s v="tier - 3"/>
    <x v="1"/>
    <x v="28"/>
  </r>
  <r>
    <x v="2144"/>
    <s v="  Russell N"/>
    <n v="35.86"/>
    <n v="4.33"/>
    <s v="No"/>
    <x v="0"/>
    <x v="0"/>
    <x v="3"/>
    <x v="1"/>
    <x v="0"/>
    <x v="2"/>
    <s v="1 Oct 1999"/>
    <x v="2136"/>
    <x v="3"/>
    <s v="tier - 3"/>
    <x v="5"/>
    <x v="7"/>
  </r>
  <r>
    <x v="2145"/>
    <s v="  Scott R"/>
    <n v="40.47"/>
    <n v="11.15"/>
    <s v="No"/>
    <x v="0"/>
    <x v="0"/>
    <x v="0"/>
    <x v="1"/>
    <x v="0"/>
    <x v="0"/>
    <s v="28 Dec 1993"/>
    <x v="2137"/>
    <x v="3"/>
    <s v="tier - 3"/>
    <x v="2"/>
    <x v="1"/>
  </r>
  <r>
    <x v="2146"/>
    <s v="  Jose Francisco Sr"/>
    <n v="32.01"/>
    <n v="6.45"/>
    <s v="No"/>
    <x v="0"/>
    <x v="0"/>
    <x v="3"/>
    <x v="1"/>
    <x v="0"/>
    <x v="0"/>
    <s v="5 Sep 2003"/>
    <x v="2138"/>
    <x v="3"/>
    <s v="tier - 1"/>
    <x v="1"/>
    <x v="12"/>
  </r>
  <r>
    <x v="2147"/>
    <s v="  Paul J"/>
    <n v="33"/>
    <n v="9.27"/>
    <s v="No"/>
    <x v="0"/>
    <x v="0"/>
    <x v="0"/>
    <x v="1"/>
    <x v="0"/>
    <x v="0"/>
    <s v="25 Dec 2004"/>
    <x v="2139"/>
    <x v="3"/>
    <s v="tier - 2"/>
    <x v="0"/>
    <x v="9"/>
  </r>
  <r>
    <x v="2148"/>
    <s v="  Adam"/>
    <n v="29.3"/>
    <n v="6.15"/>
    <s v="No"/>
    <x v="0"/>
    <x v="0"/>
    <x v="3"/>
    <x v="1"/>
    <x v="1"/>
    <x v="1"/>
    <s v="16 Jun 1992"/>
    <x v="2140"/>
    <x v="0"/>
    <s v="tier - 2"/>
    <x v="2"/>
    <x v="0"/>
  </r>
  <r>
    <x v="2149"/>
    <s v="  Edward J"/>
    <n v="25.8"/>
    <n v="4.13"/>
    <s v="No"/>
    <x v="0"/>
    <x v="0"/>
    <x v="3"/>
    <x v="1"/>
    <x v="1"/>
    <x v="2"/>
    <s v="18 Oct 1967"/>
    <x v="2141"/>
    <x v="3"/>
    <s v="tier - 3"/>
    <x v="2"/>
    <x v="39"/>
  </r>
  <r>
    <x v="2150"/>
    <s v="  Patrick A"/>
    <n v="23.4"/>
    <n v="4.24"/>
    <s v="No"/>
    <x v="0"/>
    <x v="0"/>
    <x v="3"/>
    <x v="1"/>
    <x v="2"/>
    <x v="2"/>
    <s v="5 Jun 1975"/>
    <x v="2142"/>
    <x v="3"/>
    <s v="tier - 2"/>
    <x v="2"/>
    <x v="31"/>
  </r>
  <r>
    <x v="2151"/>
    <s v="  Geraint H"/>
    <n v="27.93"/>
    <n v="9.8800000000000008"/>
    <s v="No"/>
    <x v="0"/>
    <x v="0"/>
    <x v="0"/>
    <x v="1"/>
    <x v="1"/>
    <x v="0"/>
    <s v="9 Dec 2003"/>
    <x v="2143"/>
    <x v="0"/>
    <s v="tier - 3"/>
    <x v="2"/>
    <x v="12"/>
  </r>
  <r>
    <x v="2152"/>
    <s v="  Dj"/>
    <n v="22"/>
    <n v="9.5"/>
    <s v="No"/>
    <x v="0"/>
    <x v="0"/>
    <x v="0"/>
    <x v="1"/>
    <x v="2"/>
    <x v="0"/>
    <s v="19 Nov 1962"/>
    <x v="2144"/>
    <x v="0"/>
    <s v="tier - 2"/>
    <x v="2"/>
    <x v="40"/>
  </r>
  <r>
    <x v="2153"/>
    <s v="  Zachary A"/>
    <n v="36.86"/>
    <n v="4.97"/>
    <s v="Yes"/>
    <x v="0"/>
    <x v="0"/>
    <x v="0"/>
    <x v="1"/>
    <x v="0"/>
    <x v="2"/>
    <s v="9 Aug 1973"/>
    <x v="2145"/>
    <x v="0"/>
    <s v="tier - 3"/>
    <x v="2"/>
    <x v="29"/>
  </r>
  <r>
    <x v="2154"/>
    <s v="  Brian W"/>
    <n v="31.254999999999999"/>
    <n v="5.49"/>
    <s v="Yes"/>
    <x v="0"/>
    <x v="0"/>
    <x v="0"/>
    <x v="1"/>
    <x v="0"/>
    <x v="2"/>
    <s v="9 Oct 1992"/>
    <x v="2146"/>
    <x v="3"/>
    <s v="tier - 2"/>
    <x v="2"/>
    <x v="0"/>
  </r>
  <r>
    <x v="2155"/>
    <s v="  Joe"/>
    <n v="23.06"/>
    <n v="4.47"/>
    <s v="No"/>
    <x v="0"/>
    <x v="0"/>
    <x v="0"/>
    <x v="1"/>
    <x v="2"/>
    <x v="2"/>
    <s v="29 Jul 1961"/>
    <x v="2147"/>
    <x v="0"/>
    <s v="tier - 2"/>
    <x v="0"/>
    <x v="43"/>
  </r>
  <r>
    <x v="2156"/>
    <s v="  Stephen"/>
    <n v="28.975000000000001"/>
    <n v="4.34"/>
    <s v="Yes"/>
    <x v="0"/>
    <x v="0"/>
    <x v="0"/>
    <x v="1"/>
    <x v="1"/>
    <x v="2"/>
    <s v="14 Jul 1970"/>
    <x v="2148"/>
    <x v="3"/>
    <s v="tier - 1"/>
    <x v="2"/>
    <x v="33"/>
  </r>
  <r>
    <x v="2157"/>
    <s v="  Ellen L"/>
    <n v="33.299999999999997"/>
    <n v="9.49"/>
    <s v="No"/>
    <x v="0"/>
    <x v="0"/>
    <x v="0"/>
    <x v="1"/>
    <x v="0"/>
    <x v="0"/>
    <s v="28 Dec 1965"/>
    <x v="2149"/>
    <x v="0"/>
    <s v="tier - 1"/>
    <x v="2"/>
    <x v="38"/>
  </r>
  <r>
    <x v="2158"/>
    <s v="  Cindy"/>
    <n v="33"/>
    <n v="10.16"/>
    <s v="No"/>
    <x v="0"/>
    <x v="0"/>
    <x v="0"/>
    <x v="1"/>
    <x v="0"/>
    <x v="0"/>
    <s v="6 Oct 1992"/>
    <x v="2150"/>
    <x v="3"/>
    <s v="tier - 2"/>
    <x v="2"/>
    <x v="0"/>
  </r>
  <r>
    <x v="2159"/>
    <s v="  Abigail R"/>
    <n v="31.46"/>
    <n v="11.19"/>
    <s v="No"/>
    <x v="0"/>
    <x v="0"/>
    <x v="0"/>
    <x v="1"/>
    <x v="0"/>
    <x v="0"/>
    <s v="4 Jul 1992"/>
    <x v="2150"/>
    <x v="0"/>
    <s v="tier - 3"/>
    <x v="2"/>
    <x v="0"/>
  </r>
  <r>
    <x v="2160"/>
    <s v="  Amy L"/>
    <n v="29.6"/>
    <n v="11.03"/>
    <s v="No"/>
    <x v="0"/>
    <x v="0"/>
    <x v="0"/>
    <x v="1"/>
    <x v="1"/>
    <x v="0"/>
    <s v="5 Dec 1972"/>
    <x v="2151"/>
    <x v="3"/>
    <s v="tier - 3"/>
    <x v="2"/>
    <x v="30"/>
  </r>
  <r>
    <x v="2161"/>
    <s v="  Amy"/>
    <n v="22.05"/>
    <n v="4.43"/>
    <s v="Yes"/>
    <x v="0"/>
    <x v="0"/>
    <x v="0"/>
    <x v="1"/>
    <x v="2"/>
    <x v="2"/>
    <s v="21 Jun 2003"/>
    <x v="2152"/>
    <x v="0"/>
    <s v="tier - 1"/>
    <x v="1"/>
    <x v="12"/>
  </r>
  <r>
    <x v="2162"/>
    <s v="  Grace H"/>
    <n v="27.06"/>
    <n v="6.14"/>
    <s v="No"/>
    <x v="1"/>
    <x v="0"/>
    <x v="3"/>
    <x v="1"/>
    <x v="1"/>
    <x v="1"/>
    <s v="24 Jul 1963"/>
    <x v="2153"/>
    <x v="0"/>
    <s v="tier - 2"/>
    <x v="2"/>
    <x v="41"/>
  </r>
  <r>
    <x v="2163"/>
    <s v="  Caitie J"/>
    <n v="20.49"/>
    <n v="4.87"/>
    <s v="No"/>
    <x v="0"/>
    <x v="0"/>
    <x v="0"/>
    <x v="1"/>
    <x v="2"/>
    <x v="2"/>
    <s v="10 Jun 1991"/>
    <x v="2154"/>
    <x v="0"/>
    <s v="tier - 2"/>
    <x v="2"/>
    <x v="14"/>
  </r>
  <r>
    <x v="2164"/>
    <s v="  Benjamin"/>
    <n v="28.4"/>
    <n v="4.3"/>
    <s v="No"/>
    <x v="0"/>
    <x v="1"/>
    <x v="3"/>
    <x v="1"/>
    <x v="1"/>
    <x v="2"/>
    <s v="22 Oct 1968"/>
    <x v="2155"/>
    <x v="0"/>
    <s v="tier - 1"/>
    <x v="2"/>
    <x v="36"/>
  </r>
  <r>
    <x v="2165"/>
    <s v="  Ian T"/>
    <n v="41.91"/>
    <n v="6.19"/>
    <s v="No"/>
    <x v="0"/>
    <x v="0"/>
    <x v="0"/>
    <x v="1"/>
    <x v="0"/>
    <x v="1"/>
    <s v="13 Aug 1977"/>
    <x v="2156"/>
    <x v="0"/>
    <s v="tier - 1"/>
    <x v="2"/>
    <x v="26"/>
  </r>
  <r>
    <x v="2166"/>
    <s v="  Tadese"/>
    <n v="24.6"/>
    <n v="6.19"/>
    <s v="No"/>
    <x v="0"/>
    <x v="1"/>
    <x v="3"/>
    <x v="1"/>
    <x v="2"/>
    <x v="1"/>
    <s v="25 Aug 1992"/>
    <x v="2157"/>
    <x v="3"/>
    <s v="tier - 1"/>
    <x v="0"/>
    <x v="0"/>
  </r>
  <r>
    <x v="2167"/>
    <s v="  Jonathan"/>
    <n v="20.9"/>
    <n v="5.12"/>
    <s v="No"/>
    <x v="0"/>
    <x v="1"/>
    <x v="3"/>
    <x v="1"/>
    <x v="2"/>
    <x v="2"/>
    <s v="13 Sep 1992"/>
    <x v="2158"/>
    <x v="0"/>
    <s v="tier - 3"/>
    <x v="2"/>
    <x v="0"/>
  </r>
  <r>
    <x v="2168"/>
    <s v="  Dathan"/>
    <n v="34.4"/>
    <n v="4.04"/>
    <s v="No"/>
    <x v="0"/>
    <x v="0"/>
    <x v="0"/>
    <x v="1"/>
    <x v="0"/>
    <x v="2"/>
    <s v="1 Nov 1991"/>
    <x v="2159"/>
    <x v="0"/>
    <s v="tier - 2"/>
    <x v="2"/>
    <x v="14"/>
  </r>
  <r>
    <x v="2169"/>
    <s v="  Eric"/>
    <n v="32.56"/>
    <n v="5.36"/>
    <s v="No"/>
    <x v="0"/>
    <x v="0"/>
    <x v="0"/>
    <x v="1"/>
    <x v="0"/>
    <x v="2"/>
    <s v="17 Dec 1988"/>
    <x v="2160"/>
    <x v="0"/>
    <s v="tier - 1"/>
    <x v="2"/>
    <x v="15"/>
  </r>
  <r>
    <x v="2170"/>
    <s v="  Allison M"/>
    <n v="27.98"/>
    <n v="4.38"/>
    <s v="No"/>
    <x v="1"/>
    <x v="0"/>
    <x v="3"/>
    <x v="1"/>
    <x v="1"/>
    <x v="2"/>
    <s v="10 Jun 1989"/>
    <x v="2161"/>
    <x v="0"/>
    <s v="tier - 3"/>
    <x v="2"/>
    <x v="13"/>
  </r>
  <r>
    <x v="2171"/>
    <s v="  Paul"/>
    <n v="26.51"/>
    <n v="4.58"/>
    <s v="No"/>
    <x v="0"/>
    <x v="0"/>
    <x v="0"/>
    <x v="1"/>
    <x v="1"/>
    <x v="2"/>
    <s v="30 Oct 1995"/>
    <x v="2162"/>
    <x v="0"/>
    <s v="tier - 2"/>
    <x v="0"/>
    <x v="4"/>
  </r>
  <r>
    <x v="2172"/>
    <s v="  Aaron R"/>
    <n v="29.734999999999999"/>
    <n v="11.92"/>
    <s v="No"/>
    <x v="0"/>
    <x v="0"/>
    <x v="0"/>
    <x v="1"/>
    <x v="1"/>
    <x v="0"/>
    <s v="5 Sep 2000"/>
    <x v="2163"/>
    <x v="3"/>
    <s v="tier - 3"/>
    <x v="15"/>
    <x v="10"/>
  </r>
  <r>
    <x v="2173"/>
    <s v="  Caitlin H"/>
    <n v="40.5"/>
    <n v="5.4"/>
    <s v="No"/>
    <x v="0"/>
    <x v="1"/>
    <x v="3"/>
    <x v="1"/>
    <x v="0"/>
    <x v="2"/>
    <s v="17 Oct 1990"/>
    <x v="2164"/>
    <x v="0"/>
    <s v="tier - 2"/>
    <x v="2"/>
    <x v="16"/>
  </r>
  <r>
    <x v="2174"/>
    <s v="  Harald E"/>
    <n v="25.64"/>
    <n v="4.76"/>
    <s v="No"/>
    <x v="0"/>
    <x v="0"/>
    <x v="3"/>
    <x v="1"/>
    <x v="1"/>
    <x v="2"/>
    <s v="17 Nov 1985"/>
    <x v="2165"/>
    <x v="0"/>
    <s v="tier - 1"/>
    <x v="8"/>
    <x v="20"/>
  </r>
  <r>
    <x v="2175"/>
    <s v="  Siobhan A"/>
    <n v="32.9"/>
    <n v="4.78"/>
    <s v="No"/>
    <x v="0"/>
    <x v="1"/>
    <x v="3"/>
    <x v="1"/>
    <x v="0"/>
    <x v="2"/>
    <s v="9 Nov 1975"/>
    <x v="2166"/>
    <x v="0"/>
    <s v="tier - 3"/>
    <x v="2"/>
    <x v="31"/>
  </r>
  <r>
    <x v="2176"/>
    <s v="  Andrea J"/>
    <n v="29.8"/>
    <n v="4.26"/>
    <s v="No"/>
    <x v="0"/>
    <x v="1"/>
    <x v="3"/>
    <x v="1"/>
    <x v="1"/>
    <x v="2"/>
    <s v="30 Oct 1969"/>
    <x v="2167"/>
    <x v="3"/>
    <s v="tier - 3"/>
    <x v="2"/>
    <x v="34"/>
  </r>
  <r>
    <x v="2177"/>
    <s v="  Marie"/>
    <n v="28.9"/>
    <n v="5.85"/>
    <s v="No"/>
    <x v="0"/>
    <x v="1"/>
    <x v="3"/>
    <x v="1"/>
    <x v="1"/>
    <x v="1"/>
    <s v="3 Aug 1979"/>
    <x v="2168"/>
    <x v="0"/>
    <s v="tier - 1"/>
    <x v="2"/>
    <x v="25"/>
  </r>
  <r>
    <x v="2178"/>
    <s v="  Rachel A"/>
    <n v="24.7"/>
    <n v="5.32"/>
    <s v="No"/>
    <x v="0"/>
    <x v="1"/>
    <x v="3"/>
    <x v="1"/>
    <x v="2"/>
    <x v="2"/>
    <s v="27 Sep 2002"/>
    <x v="2169"/>
    <x v="3"/>
    <s v="tier - 2"/>
    <x v="1"/>
    <x v="5"/>
  </r>
  <r>
    <x v="2179"/>
    <s v="  Emma"/>
    <n v="20.6"/>
    <n v="5.14"/>
    <s v="No"/>
    <x v="0"/>
    <x v="1"/>
    <x v="3"/>
    <x v="1"/>
    <x v="2"/>
    <x v="2"/>
    <s v="12 Oct 2000"/>
    <x v="2170"/>
    <x v="3"/>
    <s v="tier - 1"/>
    <x v="0"/>
    <x v="10"/>
  </r>
  <r>
    <x v="2180"/>
    <s v="  Kiersten"/>
    <n v="18.600000000000001"/>
    <n v="5"/>
    <s v="No"/>
    <x v="0"/>
    <x v="1"/>
    <x v="3"/>
    <x v="1"/>
    <x v="2"/>
    <x v="2"/>
    <s v="16 Nov 1990"/>
    <x v="2171"/>
    <x v="3"/>
    <s v="tier - 2"/>
    <x v="4"/>
    <x v="16"/>
  </r>
  <r>
    <x v="2181"/>
    <s v="  Rachael"/>
    <n v="17.8"/>
    <n v="4.55"/>
    <s v="No"/>
    <x v="0"/>
    <x v="1"/>
    <x v="3"/>
    <x v="1"/>
    <x v="3"/>
    <x v="2"/>
    <s v="20 Jun 1982"/>
    <x v="2172"/>
    <x v="0"/>
    <s v="tier - 2"/>
    <x v="1"/>
    <x v="23"/>
  </r>
  <r>
    <x v="2182"/>
    <s v="  Timothy P"/>
    <n v="35.200000000000003"/>
    <n v="5.97"/>
    <s v="No"/>
    <x v="1"/>
    <x v="0"/>
    <x v="3"/>
    <x v="1"/>
    <x v="0"/>
    <x v="1"/>
    <s v="28 Oct 1970"/>
    <x v="2173"/>
    <x v="0"/>
    <s v="tier - 3"/>
    <x v="2"/>
    <x v="33"/>
  </r>
  <r>
    <x v="2183"/>
    <s v="  Lelisa"/>
    <n v="33.770000000000003"/>
    <n v="4.0199999999999996"/>
    <s v="No"/>
    <x v="1"/>
    <x v="0"/>
    <x v="3"/>
    <x v="1"/>
    <x v="0"/>
    <x v="2"/>
    <s v="10 Oct 1988"/>
    <x v="2174"/>
    <x v="0"/>
    <s v="tier - 3"/>
    <x v="9"/>
    <x v="15"/>
  </r>
  <r>
    <x v="2184"/>
    <s v="  Nate"/>
    <n v="30.03"/>
    <n v="4.04"/>
    <s v="No"/>
    <x v="1"/>
    <x v="0"/>
    <x v="3"/>
    <x v="1"/>
    <x v="0"/>
    <x v="2"/>
    <s v="18 Sep 1976"/>
    <x v="2175"/>
    <x v="0"/>
    <s v="tier - 2"/>
    <x v="2"/>
    <x v="35"/>
  </r>
  <r>
    <x v="2185"/>
    <s v="  Chris C"/>
    <n v="29.37"/>
    <n v="5.54"/>
    <s v="No"/>
    <x v="1"/>
    <x v="0"/>
    <x v="3"/>
    <x v="1"/>
    <x v="1"/>
    <x v="2"/>
    <s v="15 Aug 1986"/>
    <x v="2176"/>
    <x v="3"/>
    <s v="tier - 1"/>
    <x v="0"/>
    <x v="18"/>
  </r>
  <r>
    <x v="2186"/>
    <s v="  Scott"/>
    <n v="28.5"/>
    <n v="4.03"/>
    <s v="No"/>
    <x v="1"/>
    <x v="0"/>
    <x v="3"/>
    <x v="1"/>
    <x v="1"/>
    <x v="2"/>
    <s v="26 Jul 1983"/>
    <x v="2177"/>
    <x v="0"/>
    <s v="tier - 2"/>
    <x v="2"/>
    <x v="22"/>
  </r>
  <r>
    <x v="2187"/>
    <s v="  Kevin"/>
    <n v="23.32"/>
    <n v="5.62"/>
    <s v="No"/>
    <x v="1"/>
    <x v="0"/>
    <x v="3"/>
    <x v="1"/>
    <x v="2"/>
    <x v="2"/>
    <s v="9 Sep 1979"/>
    <x v="2178"/>
    <x v="3"/>
    <s v="tier - 2"/>
    <x v="2"/>
    <x v="25"/>
  </r>
  <r>
    <x v="2188"/>
    <s v="  Erik C"/>
    <n v="26.125"/>
    <n v="5.27"/>
    <s v="No"/>
    <x v="1"/>
    <x v="0"/>
    <x v="3"/>
    <x v="1"/>
    <x v="1"/>
    <x v="2"/>
    <s v="29 Jul 1998"/>
    <x v="2179"/>
    <x v="3"/>
    <s v="tier - 3"/>
    <x v="0"/>
    <x v="2"/>
  </r>
  <r>
    <x v="2189"/>
    <s v="  Shawn C"/>
    <n v="25.46"/>
    <n v="5.18"/>
    <s v="No"/>
    <x v="1"/>
    <x v="0"/>
    <x v="3"/>
    <x v="1"/>
    <x v="1"/>
    <x v="2"/>
    <s v="19 Nov 1972"/>
    <x v="2180"/>
    <x v="0"/>
    <s v="tier - 2"/>
    <x v="2"/>
    <x v="30"/>
  </r>
  <r>
    <x v="2190"/>
    <s v="  Vajin L"/>
    <n v="23.75"/>
    <n v="5.27"/>
    <s v="No"/>
    <x v="1"/>
    <x v="0"/>
    <x v="3"/>
    <x v="1"/>
    <x v="2"/>
    <x v="2"/>
    <s v="8 Sep 1989"/>
    <x v="2181"/>
    <x v="0"/>
    <s v="tier - 3"/>
    <x v="2"/>
    <x v="13"/>
  </r>
  <r>
    <x v="2191"/>
    <s v="  John K"/>
    <n v="23.085000000000001"/>
    <n v="5.62"/>
    <s v="No"/>
    <x v="1"/>
    <x v="0"/>
    <x v="3"/>
    <x v="1"/>
    <x v="2"/>
    <x v="2"/>
    <s v="16 Jun 1964"/>
    <x v="2182"/>
    <x v="0"/>
    <s v="tier - 3"/>
    <x v="2"/>
    <x v="42"/>
  </r>
  <r>
    <x v="2192"/>
    <s v="  Kevin J"/>
    <n v="22.99"/>
    <n v="5.0599999999999996"/>
    <s v="No"/>
    <x v="1"/>
    <x v="0"/>
    <x v="3"/>
    <x v="1"/>
    <x v="2"/>
    <x v="2"/>
    <s v="16 Aug 1980"/>
    <x v="2183"/>
    <x v="3"/>
    <s v="tier - 2"/>
    <x v="0"/>
    <x v="24"/>
  </r>
  <r>
    <x v="2193"/>
    <s v="  Kirby W"/>
    <n v="21.47"/>
    <n v="4.6900000000000004"/>
    <s v="No"/>
    <x v="1"/>
    <x v="0"/>
    <x v="3"/>
    <x v="1"/>
    <x v="2"/>
    <x v="2"/>
    <s v="30 Oct 1989"/>
    <x v="2184"/>
    <x v="3"/>
    <s v="tier - 2"/>
    <x v="0"/>
    <x v="13"/>
  </r>
  <r>
    <x v="2194"/>
    <s v="  J A"/>
    <n v="15.96"/>
    <n v="5.44"/>
    <s v="No"/>
    <x v="1"/>
    <x v="0"/>
    <x v="3"/>
    <x v="1"/>
    <x v="3"/>
    <x v="2"/>
    <s v="12 Jun 1980"/>
    <x v="2185"/>
    <x v="3"/>
    <s v="tier - 3"/>
    <x v="2"/>
    <x v="24"/>
  </r>
  <r>
    <x v="2195"/>
    <s v="  Dustin G"/>
    <n v="39.5"/>
    <n v="5.05"/>
    <s v="No"/>
    <x v="1"/>
    <x v="0"/>
    <x v="3"/>
    <x v="1"/>
    <x v="0"/>
    <x v="2"/>
    <s v="17 Sep 2002"/>
    <x v="2186"/>
    <x v="3"/>
    <s v="tier - 3"/>
    <x v="2"/>
    <x v="5"/>
  </r>
  <r>
    <x v="2196"/>
    <s v="  Anthony G"/>
    <n v="33.770000000000003"/>
    <n v="6"/>
    <s v="No"/>
    <x v="1"/>
    <x v="0"/>
    <x v="3"/>
    <x v="1"/>
    <x v="0"/>
    <x v="1"/>
    <s v="22 Aug 1970"/>
    <x v="2187"/>
    <x v="0"/>
    <s v="tier - 3"/>
    <x v="2"/>
    <x v="33"/>
  </r>
  <r>
    <x v="2197"/>
    <s v="  Ryan"/>
    <n v="26.84"/>
    <n v="5.99"/>
    <s v="Yes"/>
    <x v="1"/>
    <x v="0"/>
    <x v="3"/>
    <x v="1"/>
    <x v="1"/>
    <x v="1"/>
    <s v="23 Dec 1971"/>
    <x v="2188"/>
    <x v="0"/>
    <s v="tier - 1"/>
    <x v="2"/>
    <x v="32"/>
  </r>
  <r>
    <x v="2198"/>
    <s v="  Eric N"/>
    <n v="35.53"/>
    <n v="4.3600000000000003"/>
    <s v="No"/>
    <x v="0"/>
    <x v="1"/>
    <x v="3"/>
    <x v="1"/>
    <x v="0"/>
    <x v="2"/>
    <s v="21 Jun 1986"/>
    <x v="2189"/>
    <x v="3"/>
    <s v="tier - 2"/>
    <x v="2"/>
    <x v="18"/>
  </r>
  <r>
    <x v="2199"/>
    <s v="  Connor"/>
    <n v="30.59"/>
    <n v="4.41"/>
    <s v="No"/>
    <x v="0"/>
    <x v="1"/>
    <x v="3"/>
    <x v="1"/>
    <x v="0"/>
    <x v="2"/>
    <s v="12 Nov 1999"/>
    <x v="2190"/>
    <x v="0"/>
    <s v="tier - 2"/>
    <x v="8"/>
    <x v="7"/>
  </r>
  <r>
    <x v="2200"/>
    <s v="  Patrick H"/>
    <n v="30.59"/>
    <n v="4.17"/>
    <s v="No"/>
    <x v="0"/>
    <x v="1"/>
    <x v="3"/>
    <x v="1"/>
    <x v="0"/>
    <x v="2"/>
    <s v="13 Jul 1990"/>
    <x v="2191"/>
    <x v="0"/>
    <s v="tier - 2"/>
    <x v="2"/>
    <x v="16"/>
  </r>
  <r>
    <x v="2201"/>
    <s v="  Tyler"/>
    <n v="27.835000000000001"/>
    <n v="4.4400000000000004"/>
    <s v="No"/>
    <x v="0"/>
    <x v="1"/>
    <x v="3"/>
    <x v="1"/>
    <x v="1"/>
    <x v="2"/>
    <s v="20 Jul 1986"/>
    <x v="2192"/>
    <x v="3"/>
    <s v="tier - 3"/>
    <x v="0"/>
    <x v="18"/>
  </r>
  <r>
    <x v="2202"/>
    <s v="  Deborah L"/>
    <n v="40.26"/>
    <n v="5.52"/>
    <s v="No"/>
    <x v="1"/>
    <x v="0"/>
    <x v="3"/>
    <x v="1"/>
    <x v="0"/>
    <x v="2"/>
    <s v="22 Nov 1991"/>
    <x v="2193"/>
    <x v="3"/>
    <s v="tier - 3"/>
    <x v="2"/>
    <x v="14"/>
  </r>
  <r>
    <x v="2203"/>
    <s v="  Andrea K"/>
    <n v="39.82"/>
    <n v="6.01"/>
    <s v="No"/>
    <x v="1"/>
    <x v="0"/>
    <x v="3"/>
    <x v="1"/>
    <x v="0"/>
    <x v="1"/>
    <s v="2 Nov 1991"/>
    <x v="2193"/>
    <x v="0"/>
    <s v="tier - 2"/>
    <x v="2"/>
    <x v="14"/>
  </r>
  <r>
    <x v="2204"/>
    <s v="  Elleree"/>
    <n v="39.159999999999997"/>
    <n v="5.81"/>
    <s v="No"/>
    <x v="1"/>
    <x v="0"/>
    <x v="3"/>
    <x v="1"/>
    <x v="0"/>
    <x v="1"/>
    <s v="15 Jun 1976"/>
    <x v="2194"/>
    <x v="0"/>
    <s v="tier - 2"/>
    <x v="1"/>
    <x v="35"/>
  </r>
  <r>
    <x v="2205"/>
    <s v="  Brandon J"/>
    <n v="25.555"/>
    <n v="4.37"/>
    <s v="No"/>
    <x v="0"/>
    <x v="1"/>
    <x v="3"/>
    <x v="1"/>
    <x v="1"/>
    <x v="2"/>
    <s v="8 Nov 1991"/>
    <x v="2195"/>
    <x v="3"/>
    <s v="tier - 2"/>
    <x v="1"/>
    <x v="14"/>
  </r>
  <r>
    <x v="2206"/>
    <s v="  Steve"/>
    <n v="25.175000000000001"/>
    <n v="5.74"/>
    <s v="No"/>
    <x v="0"/>
    <x v="1"/>
    <x v="3"/>
    <x v="1"/>
    <x v="1"/>
    <x v="1"/>
    <s v="5 Dec 2004"/>
    <x v="2196"/>
    <x v="0"/>
    <s v="tier - 2"/>
    <x v="0"/>
    <x v="9"/>
  </r>
  <r>
    <x v="2207"/>
    <s v="  Nina Wavik Sr"/>
    <n v="38.28"/>
    <n v="5.39"/>
    <s v="No"/>
    <x v="1"/>
    <x v="0"/>
    <x v="3"/>
    <x v="1"/>
    <x v="0"/>
    <x v="2"/>
    <s v="3 Dec 1979"/>
    <x v="2197"/>
    <x v="0"/>
    <s v="tier - 1"/>
    <x v="2"/>
    <x v="25"/>
  </r>
  <r>
    <x v="2208"/>
    <s v="  Dani"/>
    <n v="38.17"/>
    <n v="4.07"/>
    <s v="No"/>
    <x v="1"/>
    <x v="0"/>
    <x v="3"/>
    <x v="1"/>
    <x v="0"/>
    <x v="2"/>
    <s v="6 Jun 1964"/>
    <x v="2198"/>
    <x v="0"/>
    <s v="tier - 2"/>
    <x v="2"/>
    <x v="42"/>
  </r>
  <r>
    <x v="2209"/>
    <s v="  Jennifer A"/>
    <n v="36.85"/>
    <n v="5.49"/>
    <s v="No"/>
    <x v="1"/>
    <x v="0"/>
    <x v="3"/>
    <x v="1"/>
    <x v="0"/>
    <x v="2"/>
    <s v="30 Jul 1967"/>
    <x v="2199"/>
    <x v="3"/>
    <s v="tier - 2"/>
    <x v="2"/>
    <x v="39"/>
  </r>
  <r>
    <x v="2210"/>
    <s v="  Martin"/>
    <n v="22.61"/>
    <n v="5.68"/>
    <s v="No"/>
    <x v="0"/>
    <x v="1"/>
    <x v="3"/>
    <x v="1"/>
    <x v="2"/>
    <x v="2"/>
    <s v="16 Jun 1987"/>
    <x v="2200"/>
    <x v="0"/>
    <s v="tier - 2"/>
    <x v="2"/>
    <x v="17"/>
  </r>
  <r>
    <x v="2211"/>
    <s v="  Steve"/>
    <n v="21.754999999999999"/>
    <n v="6.09"/>
    <s v="No"/>
    <x v="0"/>
    <x v="1"/>
    <x v="3"/>
    <x v="1"/>
    <x v="2"/>
    <x v="1"/>
    <s v="15 Dec 1976"/>
    <x v="2201"/>
    <x v="0"/>
    <s v="tier - 3"/>
    <x v="2"/>
    <x v="35"/>
  </r>
  <r>
    <x v="2212"/>
    <s v="  Christopher"/>
    <n v="20.425000000000001"/>
    <n v="5.53"/>
    <s v="No"/>
    <x v="0"/>
    <x v="1"/>
    <x v="3"/>
    <x v="1"/>
    <x v="2"/>
    <x v="2"/>
    <s v="24 Sep 1980"/>
    <x v="2202"/>
    <x v="0"/>
    <s v="tier - 3"/>
    <x v="2"/>
    <x v="24"/>
  </r>
  <r>
    <x v="2213"/>
    <s v="  Kathryn M"/>
    <n v="31.35"/>
    <n v="4.28"/>
    <s v="No"/>
    <x v="1"/>
    <x v="0"/>
    <x v="3"/>
    <x v="1"/>
    <x v="0"/>
    <x v="2"/>
    <s v="12 Oct 1978"/>
    <x v="2203"/>
    <x v="3"/>
    <s v="tier - 1"/>
    <x v="2"/>
    <x v="27"/>
  </r>
  <r>
    <x v="2214"/>
    <s v="  Emily"/>
    <n v="31.13"/>
    <n v="6.01"/>
    <s v="No"/>
    <x v="1"/>
    <x v="0"/>
    <x v="3"/>
    <x v="1"/>
    <x v="0"/>
    <x v="1"/>
    <s v="20 Sep 1985"/>
    <x v="2204"/>
    <x v="3"/>
    <s v="tier - 3"/>
    <x v="12"/>
    <x v="20"/>
  </r>
  <r>
    <x v="2215"/>
    <s v="  Trent A"/>
    <n v="17.48"/>
    <n v="4.59"/>
    <s v="No"/>
    <x v="0"/>
    <x v="1"/>
    <x v="3"/>
    <x v="1"/>
    <x v="3"/>
    <x v="2"/>
    <s v="4 Aug 1982"/>
    <x v="2205"/>
    <x v="3"/>
    <s v="tier - 1"/>
    <x v="5"/>
    <x v="23"/>
  </r>
  <r>
    <x v="2216"/>
    <s v="  Jennifer E"/>
    <n v="22.57"/>
    <n v="5.8"/>
    <s v="Yes"/>
    <x v="0"/>
    <x v="0"/>
    <x v="3"/>
    <x v="1"/>
    <x v="2"/>
    <x v="1"/>
    <s v="7 Jul 1962"/>
    <x v="2206"/>
    <x v="0"/>
    <s v="tier - 1"/>
    <x v="2"/>
    <x v="40"/>
  </r>
  <r>
    <x v="2217"/>
    <s v="  Polly"/>
    <n v="26.73"/>
    <n v="5.08"/>
    <s v="No"/>
    <x v="1"/>
    <x v="0"/>
    <x v="3"/>
    <x v="1"/>
    <x v="1"/>
    <x v="2"/>
    <s v="30 Nov 1992"/>
    <x v="2207"/>
    <x v="3"/>
    <s v="tier - 3"/>
    <x v="2"/>
    <x v="0"/>
  </r>
  <r>
    <x v="2218"/>
    <s v="  Elizabeth"/>
    <n v="20.79"/>
    <n v="5.84"/>
    <s v="No"/>
    <x v="1"/>
    <x v="0"/>
    <x v="3"/>
    <x v="1"/>
    <x v="2"/>
    <x v="1"/>
    <s v="16 Aug 1982"/>
    <x v="2208"/>
    <x v="0"/>
    <s v="tier - 3"/>
    <x v="2"/>
    <x v="23"/>
  </r>
  <r>
    <x v="2219"/>
    <s v="  Tiffany A"/>
    <n v="20.149999999999999"/>
    <n v="4.1500000000000004"/>
    <s v="No"/>
    <x v="0"/>
    <x v="0"/>
    <x v="3"/>
    <x v="1"/>
    <x v="2"/>
    <x v="2"/>
    <s v="5 Aug 1978"/>
    <x v="2209"/>
    <x v="0"/>
    <s v="tier - 3"/>
    <x v="2"/>
    <x v="27"/>
  </r>
  <r>
    <x v="2220"/>
    <s v="  Cole"/>
    <n v="36.85"/>
    <n v="4.3600000000000003"/>
    <s v="Yes"/>
    <x v="0"/>
    <x v="0"/>
    <x v="0"/>
    <x v="1"/>
    <x v="0"/>
    <x v="2"/>
    <s v="24 Jun 1966"/>
    <x v="2210"/>
    <x v="0"/>
    <s v="tier - 2"/>
    <x v="2"/>
    <x v="37"/>
  </r>
  <r>
    <x v="2221"/>
    <s v="  Matthew T"/>
    <n v="35.53"/>
    <n v="4.55"/>
    <s v="Yes"/>
    <x v="0"/>
    <x v="0"/>
    <x v="0"/>
    <x v="1"/>
    <x v="0"/>
    <x v="2"/>
    <s v="12 Jul 1978"/>
    <x v="2211"/>
    <x v="3"/>
    <s v="tier - 2"/>
    <x v="3"/>
    <x v="27"/>
  </r>
  <r>
    <x v="2222"/>
    <s v="  Zachary"/>
    <n v="31.1"/>
    <n v="4.37"/>
    <s v="Yes"/>
    <x v="0"/>
    <x v="0"/>
    <x v="0"/>
    <x v="1"/>
    <x v="0"/>
    <x v="2"/>
    <s v="5 Jul 1981"/>
    <x v="2212"/>
    <x v="3"/>
    <s v="tier - 2"/>
    <x v="12"/>
    <x v="19"/>
  </r>
  <r>
    <x v="2223"/>
    <s v="  Matthew T"/>
    <n v="23.21"/>
    <n v="5.24"/>
    <s v="Yes"/>
    <x v="0"/>
    <x v="0"/>
    <x v="0"/>
    <x v="1"/>
    <x v="2"/>
    <x v="2"/>
    <s v="7 Aug 1995"/>
    <x v="2213"/>
    <x v="3"/>
    <s v="tier - 3"/>
    <x v="0"/>
    <x v="4"/>
  </r>
  <r>
    <x v="2224"/>
    <s v="  Pat"/>
    <n v="18.36"/>
    <n v="5.96"/>
    <s v="No"/>
    <x v="0"/>
    <x v="0"/>
    <x v="3"/>
    <x v="1"/>
    <x v="3"/>
    <x v="1"/>
    <s v="17 Dec 1977"/>
    <x v="2214"/>
    <x v="0"/>
    <s v="tier - 1"/>
    <x v="1"/>
    <x v="26"/>
  </r>
  <r>
    <x v="2225"/>
    <s v="  Ashley"/>
    <n v="15.92"/>
    <n v="4.76"/>
    <s v="Yes"/>
    <x v="0"/>
    <x v="0"/>
    <x v="3"/>
    <x v="1"/>
    <x v="3"/>
    <x v="2"/>
    <s v="29 Sep 1968"/>
    <x v="2215"/>
    <x v="0"/>
    <s v="tier - 2"/>
    <x v="2"/>
    <x v="36"/>
  </r>
  <r>
    <x v="2226"/>
    <s v="  Elizabeth A"/>
    <n v="15.17"/>
    <n v="4.3"/>
    <s v="Yes"/>
    <x v="0"/>
    <x v="1"/>
    <x v="3"/>
    <x v="1"/>
    <x v="3"/>
    <x v="2"/>
    <s v="16 Jul 2003"/>
    <x v="2216"/>
    <x v="3"/>
    <s v="tier - 1"/>
    <x v="0"/>
    <x v="12"/>
  </r>
  <r>
    <x v="2227"/>
    <s v="  Rebecca M"/>
    <n v="16.63"/>
    <n v="4.5"/>
    <s v="No"/>
    <x v="0"/>
    <x v="0"/>
    <x v="3"/>
    <x v="1"/>
    <x v="3"/>
    <x v="2"/>
    <s v="12 Aug 1977"/>
    <x v="2217"/>
    <x v="0"/>
    <s v="tier - 1"/>
    <x v="1"/>
    <x v="26"/>
  </r>
  <r>
    <x v="2228"/>
    <s v="  Ruth"/>
    <n v="19.39"/>
    <n v="5.59"/>
    <s v="No"/>
    <x v="0"/>
    <x v="1"/>
    <x v="3"/>
    <x v="1"/>
    <x v="2"/>
    <x v="2"/>
    <s v="17 Dec 1973"/>
    <x v="2218"/>
    <x v="3"/>
    <s v="tier - 2"/>
    <x v="2"/>
    <x v="29"/>
  </r>
  <r>
    <x v="2229"/>
    <s v="  Gregory S"/>
    <n v="17.34"/>
    <n v="6.29"/>
    <s v="Yes"/>
    <x v="0"/>
    <x v="1"/>
    <x v="3"/>
    <x v="1"/>
    <x v="3"/>
    <x v="1"/>
    <s v="24 Jul 1987"/>
    <x v="2219"/>
    <x v="3"/>
    <s v="tier - 1"/>
    <x v="10"/>
    <x v="17"/>
  </r>
  <r>
    <x v="2230"/>
    <s v="  Alexandra S"/>
    <n v="17.940000000000001"/>
    <n v="4.1900000000000004"/>
    <s v="No"/>
    <x v="1"/>
    <x v="0"/>
    <x v="3"/>
    <x v="1"/>
    <x v="3"/>
    <x v="2"/>
    <s v="17 Jul 1985"/>
    <x v="2220"/>
    <x v="0"/>
    <s v="tier - 1"/>
    <x v="2"/>
    <x v="20"/>
  </r>
  <r>
    <x v="2231"/>
    <s v="  Hillary"/>
    <n v="16.670000000000002"/>
    <n v="4.7"/>
    <s v="Yes"/>
    <x v="0"/>
    <x v="1"/>
    <x v="3"/>
    <x v="1"/>
    <x v="3"/>
    <x v="2"/>
    <s v="1 Jun 1983"/>
    <x v="2221"/>
    <x v="0"/>
    <s v="tier - 2"/>
    <x v="2"/>
    <x v="22"/>
  </r>
  <r>
    <x v="2232"/>
    <s v="  Amy K"/>
    <n v="20.58"/>
    <n v="5.64"/>
    <s v="Yes"/>
    <x v="0"/>
    <x v="0"/>
    <x v="0"/>
    <x v="1"/>
    <x v="2"/>
    <x v="2"/>
    <s v="22 Aug 1985"/>
    <x v="2222"/>
    <x v="3"/>
    <s v="tier - 2"/>
    <x v="0"/>
    <x v="20"/>
  </r>
  <r>
    <x v="2233"/>
    <s v="  Scott"/>
    <n v="16.5"/>
    <n v="4.1100000000000003"/>
    <s v="Yes"/>
    <x v="0"/>
    <x v="0"/>
    <x v="0"/>
    <x v="1"/>
    <x v="3"/>
    <x v="2"/>
    <s v="2 Dec 1975"/>
    <x v="2223"/>
    <x v="0"/>
    <s v="tier - 2"/>
    <x v="2"/>
    <x v="31"/>
  </r>
  <r>
    <x v="2234"/>
    <s v="  John"/>
    <n v="15.41"/>
    <n v="5.43"/>
    <s v="Yes"/>
    <x v="0"/>
    <x v="1"/>
    <x v="3"/>
    <x v="1"/>
    <x v="3"/>
    <x v="2"/>
    <s v="8 Aug 1987"/>
    <x v="2224"/>
    <x v="0"/>
    <s v="tier - 3"/>
    <x v="1"/>
    <x v="17"/>
  </r>
  <r>
    <x v="2235"/>
    <s v="  Maaikel"/>
    <n v="24.59"/>
    <n v="4.38"/>
    <s v="No"/>
    <x v="0"/>
    <x v="0"/>
    <x v="3"/>
    <x v="1"/>
    <x v="2"/>
    <x v="2"/>
    <s v="25 Dec 1982"/>
    <x v="2225"/>
    <x v="3"/>
    <s v="tier - 1"/>
    <x v="1"/>
    <x v="23"/>
  </r>
  <r>
    <x v="2236"/>
    <s v="  Daniel C"/>
    <n v="33.33"/>
    <n v="9.7899999999999991"/>
    <s v="No"/>
    <x v="0"/>
    <x v="0"/>
    <x v="0"/>
    <x v="1"/>
    <x v="0"/>
    <x v="0"/>
    <s v="20 Dec 1978"/>
    <x v="2226"/>
    <x v="3"/>
    <s v="tier - 3"/>
    <x v="2"/>
    <x v="27"/>
  </r>
  <r>
    <x v="2237"/>
    <s v="  Christopher S"/>
    <n v="18.5"/>
    <n v="11.84"/>
    <s v="No"/>
    <x v="0"/>
    <x v="0"/>
    <x v="0"/>
    <x v="1"/>
    <x v="2"/>
    <x v="0"/>
    <s v="12 Aug 1966"/>
    <x v="2227"/>
    <x v="3"/>
    <s v="tier - 3"/>
    <x v="2"/>
    <x v="37"/>
  </r>
  <r>
    <x v="2238"/>
    <s v="  William R"/>
    <n v="18.579999999999998"/>
    <n v="6.22"/>
    <s v="No"/>
    <x v="0"/>
    <x v="0"/>
    <x v="0"/>
    <x v="1"/>
    <x v="2"/>
    <x v="1"/>
    <s v="14 Oct 1983"/>
    <x v="2228"/>
    <x v="3"/>
    <s v="tier - 2"/>
    <x v="2"/>
    <x v="22"/>
  </r>
  <r>
    <x v="2239"/>
    <s v="  Lyndsy"/>
    <n v="16.64"/>
    <n v="10.01"/>
    <s v="No"/>
    <x v="0"/>
    <x v="0"/>
    <x v="0"/>
    <x v="1"/>
    <x v="3"/>
    <x v="0"/>
    <s v="21 Oct 1985"/>
    <x v="2229"/>
    <x v="3"/>
    <s v="tier - 2"/>
    <x v="2"/>
    <x v="20"/>
  </r>
  <r>
    <x v="2240"/>
    <s v="  Jessica"/>
    <n v="19.329999999999998"/>
    <n v="4.32"/>
    <s v="No"/>
    <x v="0"/>
    <x v="0"/>
    <x v="3"/>
    <x v="1"/>
    <x v="2"/>
    <x v="2"/>
    <s v="18 Aug 1979"/>
    <x v="2230"/>
    <x v="3"/>
    <s v="tier - 3"/>
    <x v="1"/>
    <x v="25"/>
  </r>
  <r>
    <x v="2241"/>
    <s v="  Anna"/>
    <n v="21.26"/>
    <n v="5.65"/>
    <s v="Yes"/>
    <x v="0"/>
    <x v="1"/>
    <x v="3"/>
    <x v="1"/>
    <x v="2"/>
    <x v="2"/>
    <s v="28 Jul 1981"/>
    <x v="2231"/>
    <x v="3"/>
    <s v="tier - 2"/>
    <x v="2"/>
    <x v="19"/>
  </r>
  <r>
    <x v="2242"/>
    <s v="  Jordan"/>
    <n v="15.6"/>
    <n v="4.12"/>
    <s v="Yes"/>
    <x v="0"/>
    <x v="0"/>
    <x v="3"/>
    <x v="1"/>
    <x v="3"/>
    <x v="2"/>
    <s v="4 Oct 1981"/>
    <x v="2232"/>
    <x v="3"/>
    <s v="tier - 3"/>
    <x v="0"/>
    <x v="19"/>
  </r>
  <r>
    <x v="2243"/>
    <s v="  Brian"/>
    <n v="24.39"/>
    <n v="6.24"/>
    <s v="No"/>
    <x v="0"/>
    <x v="0"/>
    <x v="3"/>
    <x v="1"/>
    <x v="2"/>
    <x v="1"/>
    <s v="27 Jun 1977"/>
    <x v="2233"/>
    <x v="3"/>
    <s v="tier - 3"/>
    <x v="1"/>
    <x v="26"/>
  </r>
  <r>
    <x v="2244"/>
    <s v="  Katherine A"/>
    <n v="24.75"/>
    <n v="4.83"/>
    <s v="No"/>
    <x v="0"/>
    <x v="0"/>
    <x v="0"/>
    <x v="1"/>
    <x v="2"/>
    <x v="2"/>
    <s v="4 Sep 1962"/>
    <x v="2234"/>
    <x v="3"/>
    <s v="tier - 3"/>
    <x v="2"/>
    <x v="40"/>
  </r>
  <r>
    <x v="2245"/>
    <s v="  Melanie"/>
    <n v="20.88"/>
    <n v="7.4"/>
    <s v="No"/>
    <x v="0"/>
    <x v="0"/>
    <x v="0"/>
    <x v="1"/>
    <x v="2"/>
    <x v="0"/>
    <s v="12 Aug 1966"/>
    <x v="2235"/>
    <x v="3"/>
    <s v="tier - 3"/>
    <x v="2"/>
    <x v="37"/>
  </r>
  <r>
    <x v="2246"/>
    <s v="  Jessica"/>
    <n v="20.43"/>
    <n v="4.54"/>
    <s v="No"/>
    <x v="0"/>
    <x v="0"/>
    <x v="0"/>
    <x v="1"/>
    <x v="2"/>
    <x v="2"/>
    <s v="3 Nov 1985"/>
    <x v="2236"/>
    <x v="3"/>
    <s v="tier - 2"/>
    <x v="0"/>
    <x v="20"/>
  </r>
  <r>
    <x v="2247"/>
    <s v="  Eric S"/>
    <n v="15.18"/>
    <n v="11.11"/>
    <s v="No"/>
    <x v="0"/>
    <x v="0"/>
    <x v="0"/>
    <x v="1"/>
    <x v="3"/>
    <x v="0"/>
    <s v="10 Jul 1975"/>
    <x v="2237"/>
    <x v="3"/>
    <s v="tier - 3"/>
    <x v="1"/>
    <x v="31"/>
  </r>
  <r>
    <x v="2248"/>
    <s v="  Joseph"/>
    <n v="15.12"/>
    <n v="4.03"/>
    <s v="Yes"/>
    <x v="0"/>
    <x v="0"/>
    <x v="0"/>
    <x v="1"/>
    <x v="3"/>
    <x v="2"/>
    <s v="25 Sep 1970"/>
    <x v="2238"/>
    <x v="3"/>
    <s v="tier - 1"/>
    <x v="2"/>
    <x v="33"/>
  </r>
  <r>
    <x v="2249"/>
    <s v="  Mary"/>
    <n v="23.88"/>
    <n v="4.51"/>
    <s v="No"/>
    <x v="0"/>
    <x v="0"/>
    <x v="3"/>
    <x v="1"/>
    <x v="2"/>
    <x v="2"/>
    <s v="26 Dec 1976"/>
    <x v="2239"/>
    <x v="3"/>
    <s v="tier - 3"/>
    <x v="1"/>
    <x v="35"/>
  </r>
  <r>
    <x v="2250"/>
    <s v="  Natalie"/>
    <n v="16.13"/>
    <n v="5.56"/>
    <s v="No"/>
    <x v="1"/>
    <x v="0"/>
    <x v="3"/>
    <x v="1"/>
    <x v="3"/>
    <x v="2"/>
    <s v="10 Jun 1972"/>
    <x v="2240"/>
    <x v="3"/>
    <s v="tier - 3"/>
    <x v="2"/>
    <x v="30"/>
  </r>
  <r>
    <x v="2251"/>
    <s v="  Christopher"/>
    <n v="24.09"/>
    <n v="4.0999999999999996"/>
    <s v="No"/>
    <x v="1"/>
    <x v="0"/>
    <x v="3"/>
    <x v="1"/>
    <x v="2"/>
    <x v="2"/>
    <s v="2 Jul 1999"/>
    <x v="2241"/>
    <x v="3"/>
    <s v="tier - 1"/>
    <x v="8"/>
    <x v="7"/>
  </r>
  <r>
    <x v="2252"/>
    <s v="  Sonja"/>
    <n v="19.43"/>
    <n v="5.85"/>
    <s v="No"/>
    <x v="1"/>
    <x v="0"/>
    <x v="3"/>
    <x v="1"/>
    <x v="2"/>
    <x v="1"/>
    <s v="4 Aug 1992"/>
    <x v="2242"/>
    <x v="3"/>
    <s v="tier - 2"/>
    <x v="0"/>
    <x v="0"/>
  </r>
  <r>
    <x v="2253"/>
    <s v="  Alexandra"/>
    <n v="15.22"/>
    <n v="4.92"/>
    <s v="Yes"/>
    <x v="0"/>
    <x v="1"/>
    <x v="3"/>
    <x v="1"/>
    <x v="3"/>
    <x v="2"/>
    <s v="16 Sep 1979"/>
    <x v="2243"/>
    <x v="3"/>
    <s v="tier - 2"/>
    <x v="0"/>
    <x v="25"/>
  </r>
  <r>
    <x v="2254"/>
    <s v="  Martha L"/>
    <n v="20.72"/>
    <n v="9.4600000000000009"/>
    <s v="No"/>
    <x v="0"/>
    <x v="0"/>
    <x v="0"/>
    <x v="1"/>
    <x v="2"/>
    <x v="0"/>
    <s v="8 Sep 1983"/>
    <x v="2244"/>
    <x v="3"/>
    <s v="tier - 2"/>
    <x v="2"/>
    <x v="22"/>
  </r>
  <r>
    <x v="2255"/>
    <s v="  Ryan C"/>
    <n v="35.4"/>
    <n v="5.94"/>
    <s v="No"/>
    <x v="0"/>
    <x v="1"/>
    <x v="3"/>
    <x v="1"/>
    <x v="0"/>
    <x v="1"/>
    <s v="5 Jun 1974"/>
    <x v="2245"/>
    <x v="3"/>
    <s v="tier - 2"/>
    <x v="0"/>
    <x v="28"/>
  </r>
  <r>
    <x v="2256"/>
    <s v="  Cliff"/>
    <n v="34.4"/>
    <n v="5.7"/>
    <s v="No"/>
    <x v="0"/>
    <x v="1"/>
    <x v="3"/>
    <x v="1"/>
    <x v="0"/>
    <x v="1"/>
    <s v="11 Oct 1979"/>
    <x v="2246"/>
    <x v="3"/>
    <s v="tier - 3"/>
    <x v="12"/>
    <x v="25"/>
  </r>
  <r>
    <x v="2257"/>
    <s v="  Blue"/>
    <n v="34.1"/>
    <n v="4.13"/>
    <s v="No"/>
    <x v="0"/>
    <x v="1"/>
    <x v="3"/>
    <x v="1"/>
    <x v="0"/>
    <x v="2"/>
    <s v="12 Aug 1972"/>
    <x v="2247"/>
    <x v="3"/>
    <s v="tier - 2"/>
    <x v="2"/>
    <x v="30"/>
  </r>
  <r>
    <x v="2258"/>
    <s v="  Jeffrey M"/>
    <n v="30.4"/>
    <n v="4.7699999999999996"/>
    <s v="No"/>
    <x v="0"/>
    <x v="1"/>
    <x v="3"/>
    <x v="1"/>
    <x v="0"/>
    <x v="2"/>
    <s v="6 Sep 1972"/>
    <x v="2248"/>
    <x v="3"/>
    <s v="tier - 3"/>
    <x v="5"/>
    <x v="30"/>
  </r>
  <r>
    <x v="2259"/>
    <s v="  Andrew"/>
    <n v="28.7"/>
    <n v="4.99"/>
    <s v="No"/>
    <x v="0"/>
    <x v="1"/>
    <x v="3"/>
    <x v="1"/>
    <x v="1"/>
    <x v="2"/>
    <s v="8 Aug 1969"/>
    <x v="2249"/>
    <x v="3"/>
    <s v="tier - 2"/>
    <x v="2"/>
    <x v="34"/>
  </r>
  <r>
    <x v="2260"/>
    <s v="  Julia"/>
    <n v="17.440000000000001"/>
    <n v="4.42"/>
    <s v="Yes"/>
    <x v="0"/>
    <x v="1"/>
    <x v="3"/>
    <x v="1"/>
    <x v="3"/>
    <x v="2"/>
    <s v="6 Jun 1964"/>
    <x v="2250"/>
    <x v="3"/>
    <s v="tier - 3"/>
    <x v="2"/>
    <x v="42"/>
  </r>
  <r>
    <x v="2261"/>
    <s v="  Daniel"/>
    <n v="27.6"/>
    <n v="4.01"/>
    <s v="No"/>
    <x v="0"/>
    <x v="1"/>
    <x v="3"/>
    <x v="1"/>
    <x v="1"/>
    <x v="2"/>
    <s v="27 Aug 1977"/>
    <x v="2251"/>
    <x v="3"/>
    <s v="tier - 2"/>
    <x v="2"/>
    <x v="26"/>
  </r>
  <r>
    <x v="2262"/>
    <s v="  Jaime"/>
    <n v="20.7"/>
    <n v="4.49"/>
    <s v="No"/>
    <x v="0"/>
    <x v="1"/>
    <x v="3"/>
    <x v="1"/>
    <x v="2"/>
    <x v="2"/>
    <s v="7 Oct 1964"/>
    <x v="2252"/>
    <x v="3"/>
    <s v="tier - 2"/>
    <x v="2"/>
    <x v="42"/>
  </r>
  <r>
    <x v="2263"/>
    <s v="  Mohd Syahidan"/>
    <n v="20.3"/>
    <n v="6.37"/>
    <s v="No"/>
    <x v="0"/>
    <x v="1"/>
    <x v="3"/>
    <x v="1"/>
    <x v="2"/>
    <x v="1"/>
    <s v="16 Oct 1971"/>
    <x v="2253"/>
    <x v="3"/>
    <s v="tier - 2"/>
    <x v="2"/>
    <x v="32"/>
  </r>
  <r>
    <x v="2264"/>
    <s v="  Matthew"/>
    <n v="19.8"/>
    <n v="5.12"/>
    <s v="No"/>
    <x v="0"/>
    <x v="1"/>
    <x v="3"/>
    <x v="1"/>
    <x v="2"/>
    <x v="2"/>
    <s v="22 Dec 1967"/>
    <x v="2254"/>
    <x v="3"/>
    <s v="tier - 2"/>
    <x v="2"/>
    <x v="39"/>
  </r>
  <r>
    <x v="2265"/>
    <s v="  Elizabeth S"/>
    <n v="21.87"/>
    <n v="8.59"/>
    <s v="No"/>
    <x v="0"/>
    <x v="0"/>
    <x v="0"/>
    <x v="1"/>
    <x v="2"/>
    <x v="0"/>
    <s v="24 Nov 1974"/>
    <x v="2255"/>
    <x v="3"/>
    <s v="tier - 1"/>
    <x v="2"/>
    <x v="28"/>
  </r>
  <r>
    <x v="2266"/>
    <s v="  Katie"/>
    <n v="16.600000000000001"/>
    <n v="5.87"/>
    <s v="No"/>
    <x v="0"/>
    <x v="0"/>
    <x v="3"/>
    <x v="1"/>
    <x v="3"/>
    <x v="1"/>
    <s v="29 Oct 1976"/>
    <x v="2256"/>
    <x v="3"/>
    <s v="tier - 3"/>
    <x v="2"/>
    <x v="35"/>
  </r>
  <r>
    <x v="2267"/>
    <s v="  Christi A"/>
    <n v="21.98"/>
    <n v="7.03"/>
    <s v="No"/>
    <x v="0"/>
    <x v="0"/>
    <x v="0"/>
    <x v="1"/>
    <x v="2"/>
    <x v="0"/>
    <s v="14 Nov 1975"/>
    <x v="2257"/>
    <x v="3"/>
    <s v="tier - 2"/>
    <x v="0"/>
    <x v="31"/>
  </r>
  <r>
    <x v="2268"/>
    <s v="  Sandra K"/>
    <n v="19.7"/>
    <n v="5.51"/>
    <s v="No"/>
    <x v="0"/>
    <x v="0"/>
    <x v="3"/>
    <x v="1"/>
    <x v="2"/>
    <x v="2"/>
    <s v="29 Sep 1975"/>
    <x v="2258"/>
    <x v="3"/>
    <s v="tier - 1"/>
    <x v="2"/>
    <x v="31"/>
  </r>
  <r>
    <x v="2269"/>
    <s v="  Katharine"/>
    <n v="19.21"/>
    <n v="4.76"/>
    <s v="No"/>
    <x v="1"/>
    <x v="0"/>
    <x v="3"/>
    <x v="1"/>
    <x v="2"/>
    <x v="2"/>
    <s v="22 Sep 1962"/>
    <x v="2259"/>
    <x v="3"/>
    <s v="tier - 3"/>
    <x v="2"/>
    <x v="40"/>
  </r>
  <r>
    <x v="2270"/>
    <s v="  Jerome"/>
    <n v="19.3"/>
    <n v="4.7"/>
    <s v="No"/>
    <x v="1"/>
    <x v="0"/>
    <x v="3"/>
    <x v="1"/>
    <x v="2"/>
    <x v="2"/>
    <s v="21 Sep 1966"/>
    <x v="2260"/>
    <x v="3"/>
    <s v="tier - 3"/>
    <x v="2"/>
    <x v="37"/>
  </r>
  <r>
    <x v="2271"/>
    <s v="  Julia R"/>
    <n v="16.22"/>
    <n v="6.21"/>
    <s v="Yes"/>
    <x v="0"/>
    <x v="0"/>
    <x v="0"/>
    <x v="1"/>
    <x v="3"/>
    <x v="1"/>
    <s v="8 Jun 1972"/>
    <x v="2261"/>
    <x v="3"/>
    <s v="tier - 1"/>
    <x v="5"/>
    <x v="30"/>
  </r>
  <r>
    <x v="2272"/>
    <s v="  Sean Henry"/>
    <n v="17.12"/>
    <n v="4.5199999999999996"/>
    <s v="No"/>
    <x v="1"/>
    <x v="0"/>
    <x v="3"/>
    <x v="1"/>
    <x v="3"/>
    <x v="2"/>
    <s v="10 Nov 1984"/>
    <x v="2262"/>
    <x v="3"/>
    <s v="tier - 1"/>
    <x v="0"/>
    <x v="21"/>
  </r>
  <r>
    <x v="2273"/>
    <s v="  Rachel A"/>
    <n v="19.07"/>
    <n v="5.45"/>
    <s v="No"/>
    <x v="0"/>
    <x v="0"/>
    <x v="3"/>
    <x v="1"/>
    <x v="2"/>
    <x v="2"/>
    <s v="19 Dec 1968"/>
    <x v="2263"/>
    <x v="3"/>
    <s v="tier - 3"/>
    <x v="0"/>
    <x v="36"/>
  </r>
  <r>
    <x v="2274"/>
    <s v="  Jim"/>
    <n v="15.56"/>
    <n v="4.42"/>
    <s v="No"/>
    <x v="0"/>
    <x v="0"/>
    <x v="0"/>
    <x v="1"/>
    <x v="3"/>
    <x v="2"/>
    <s v="28 Nov 1976"/>
    <x v="2264"/>
    <x v="3"/>
    <s v="tier - 1"/>
    <x v="8"/>
    <x v="35"/>
  </r>
  <r>
    <x v="2275"/>
    <s v="  Tim"/>
    <n v="22.76"/>
    <n v="9.44"/>
    <s v="No"/>
    <x v="0"/>
    <x v="0"/>
    <x v="0"/>
    <x v="1"/>
    <x v="2"/>
    <x v="0"/>
    <s v="9 Dec 1997"/>
    <x v="2265"/>
    <x v="3"/>
    <s v="tier - 3"/>
    <x v="0"/>
    <x v="6"/>
  </r>
  <r>
    <x v="2276"/>
    <s v="  Abby L"/>
    <n v="22.79"/>
    <n v="6.15"/>
    <s v="Yes"/>
    <x v="0"/>
    <x v="1"/>
    <x v="3"/>
    <x v="1"/>
    <x v="2"/>
    <x v="1"/>
    <s v="3 Jul 1979"/>
    <x v="2266"/>
    <x v="3"/>
    <s v="tier - 1"/>
    <x v="0"/>
    <x v="25"/>
  </r>
  <r>
    <x v="2277"/>
    <s v="  Mark"/>
    <n v="17.41"/>
    <n v="5.13"/>
    <s v="Yes"/>
    <x v="0"/>
    <x v="0"/>
    <x v="0"/>
    <x v="1"/>
    <x v="3"/>
    <x v="2"/>
    <s v="18 Sep 1973"/>
    <x v="2267"/>
    <x v="3"/>
    <s v="tier - 1"/>
    <x v="2"/>
    <x v="29"/>
  </r>
  <r>
    <x v="2278"/>
    <s v="  Ali"/>
    <n v="19.32"/>
    <n v="4.96"/>
    <s v="Yes"/>
    <x v="0"/>
    <x v="0"/>
    <x v="0"/>
    <x v="1"/>
    <x v="2"/>
    <x v="2"/>
    <s v="15 Aug 1975"/>
    <x v="2268"/>
    <x v="3"/>
    <s v="tier - 3"/>
    <x v="0"/>
    <x v="31"/>
  </r>
  <r>
    <x v="2279"/>
    <s v="  Joshua"/>
    <n v="18.25"/>
    <n v="10.95"/>
    <s v="No"/>
    <x v="0"/>
    <x v="0"/>
    <x v="0"/>
    <x v="1"/>
    <x v="3"/>
    <x v="0"/>
    <s v="28 Jun 1967"/>
    <x v="2269"/>
    <x v="3"/>
    <s v="tier - 2"/>
    <x v="5"/>
    <x v="39"/>
  </r>
  <r>
    <x v="2280"/>
    <s v="  Pierre"/>
    <n v="53.13"/>
    <n v="4.4400000000000004"/>
    <s v="No"/>
    <x v="1"/>
    <x v="0"/>
    <x v="3"/>
    <x v="1"/>
    <x v="0"/>
    <x v="2"/>
    <s v="3 Aug 1968"/>
    <x v="2270"/>
    <x v="3"/>
    <s v="tier - 2"/>
    <x v="2"/>
    <x v="36"/>
  </r>
  <r>
    <x v="2281"/>
    <s v="  Kate"/>
    <n v="20.46"/>
    <n v="4.0199999999999996"/>
    <s v="No"/>
    <x v="0"/>
    <x v="0"/>
    <x v="0"/>
    <x v="1"/>
    <x v="2"/>
    <x v="2"/>
    <s v="27 Jun 1967"/>
    <x v="2271"/>
    <x v="3"/>
    <s v="tier - 3"/>
    <x v="2"/>
    <x v="39"/>
  </r>
  <r>
    <x v="2282"/>
    <s v="  David"/>
    <n v="43.01"/>
    <n v="5.44"/>
    <s v="No"/>
    <x v="1"/>
    <x v="0"/>
    <x v="3"/>
    <x v="1"/>
    <x v="0"/>
    <x v="2"/>
    <s v="27 Dec 1979"/>
    <x v="2272"/>
    <x v="3"/>
    <s v="tier - 3"/>
    <x v="0"/>
    <x v="25"/>
  </r>
  <r>
    <x v="2283"/>
    <s v="  Carla"/>
    <n v="15.01"/>
    <n v="4.1500000000000004"/>
    <s v="No"/>
    <x v="0"/>
    <x v="1"/>
    <x v="3"/>
    <x v="1"/>
    <x v="3"/>
    <x v="2"/>
    <s v="3 Nov 1971"/>
    <x v="2273"/>
    <x v="3"/>
    <s v="tier - 3"/>
    <x v="2"/>
    <x v="32"/>
  </r>
  <r>
    <x v="2284"/>
    <s v="  Alvaro Sr"/>
    <n v="41.14"/>
    <n v="6.02"/>
    <s v="No"/>
    <x v="1"/>
    <x v="0"/>
    <x v="3"/>
    <x v="1"/>
    <x v="0"/>
    <x v="1"/>
    <s v="21 Oct 1977"/>
    <x v="2274"/>
    <x v="3"/>
    <s v="tier - 2"/>
    <x v="1"/>
    <x v="26"/>
  </r>
  <r>
    <x v="2285"/>
    <s v="  Hope"/>
    <n v="16.55"/>
    <n v="7.73"/>
    <s v="No"/>
    <x v="0"/>
    <x v="0"/>
    <x v="0"/>
    <x v="1"/>
    <x v="3"/>
    <x v="0"/>
    <s v="29 Oct 1965"/>
    <x v="2275"/>
    <x v="3"/>
    <s v="tier - 2"/>
    <x v="2"/>
    <x v="38"/>
  </r>
  <r>
    <x v="2286"/>
    <s v="  Mark P"/>
    <n v="37.29"/>
    <n v="5.03"/>
    <s v="No"/>
    <x v="1"/>
    <x v="0"/>
    <x v="3"/>
    <x v="1"/>
    <x v="0"/>
    <x v="2"/>
    <s v="10 Sep 1972"/>
    <x v="2276"/>
    <x v="3"/>
    <s v="tier - 1"/>
    <x v="2"/>
    <x v="30"/>
  </r>
  <r>
    <x v="2287"/>
    <s v="  Desiree"/>
    <n v="16.739999999999998"/>
    <n v="4.08"/>
    <s v="Yes"/>
    <x v="0"/>
    <x v="0"/>
    <x v="0"/>
    <x v="1"/>
    <x v="3"/>
    <x v="2"/>
    <s v="23 Oct 1975"/>
    <x v="2277"/>
    <x v="3"/>
    <s v="tier - 3"/>
    <x v="0"/>
    <x v="31"/>
  </r>
  <r>
    <x v="2288"/>
    <s v="  Mario Jr"/>
    <n v="34.43"/>
    <n v="4.2699999999999996"/>
    <s v="No"/>
    <x v="1"/>
    <x v="0"/>
    <x v="3"/>
    <x v="1"/>
    <x v="0"/>
    <x v="2"/>
    <s v="4 Nov 1978"/>
    <x v="2278"/>
    <x v="3"/>
    <s v="tier - 2"/>
    <x v="1"/>
    <x v="27"/>
  </r>
  <r>
    <x v="2289"/>
    <s v="  Lusapho"/>
    <n v="34.1"/>
    <n v="4.07"/>
    <s v="No"/>
    <x v="1"/>
    <x v="0"/>
    <x v="3"/>
    <x v="1"/>
    <x v="0"/>
    <x v="2"/>
    <s v="29 Nov 1965"/>
    <x v="2279"/>
    <x v="0"/>
    <s v="tier - 2"/>
    <x v="2"/>
    <x v="38"/>
  </r>
  <r>
    <x v="2290"/>
    <s v="  Erin C"/>
    <n v="19.3"/>
    <n v="10.36"/>
    <s v="No"/>
    <x v="0"/>
    <x v="0"/>
    <x v="0"/>
    <x v="1"/>
    <x v="2"/>
    <x v="0"/>
    <s v="3 Dec 1969"/>
    <x v="2280"/>
    <x v="0"/>
    <s v="tier - 2"/>
    <x v="5"/>
    <x v="34"/>
  </r>
  <r>
    <x v="2291"/>
    <s v="  Alan F"/>
    <n v="33.659999999999997"/>
    <n v="5.71"/>
    <s v="No"/>
    <x v="1"/>
    <x v="0"/>
    <x v="3"/>
    <x v="1"/>
    <x v="0"/>
    <x v="1"/>
    <s v="22 Aug 1965"/>
    <x v="2281"/>
    <x v="0"/>
    <s v="tier - 2"/>
    <x v="1"/>
    <x v="38"/>
  </r>
  <r>
    <x v="2292"/>
    <s v="  Ryan"/>
    <n v="33.33"/>
    <n v="6.08"/>
    <s v="No"/>
    <x v="1"/>
    <x v="0"/>
    <x v="3"/>
    <x v="1"/>
    <x v="0"/>
    <x v="1"/>
    <s v="29 Dec 1986"/>
    <x v="2282"/>
    <x v="0"/>
    <s v="tier - 1"/>
    <x v="3"/>
    <x v="18"/>
  </r>
  <r>
    <x v="2293"/>
    <s v="  Hope"/>
    <n v="21.84"/>
    <n v="5.71"/>
    <s v="No"/>
    <x v="1"/>
    <x v="0"/>
    <x v="3"/>
    <x v="1"/>
    <x v="2"/>
    <x v="1"/>
    <s v="25 Oct 1966"/>
    <x v="2283"/>
    <x v="0"/>
    <s v="tier - 2"/>
    <x v="0"/>
    <x v="37"/>
  </r>
  <r>
    <x v="2294"/>
    <s v="  Josh"/>
    <n v="16.87"/>
    <n v="9.1300000000000008"/>
    <s v="No"/>
    <x v="0"/>
    <x v="0"/>
    <x v="0"/>
    <x v="1"/>
    <x v="3"/>
    <x v="0"/>
    <s v="2 Jul 1966"/>
    <x v="2284"/>
    <x v="0"/>
    <s v="tier - 3"/>
    <x v="1"/>
    <x v="37"/>
  </r>
  <r>
    <x v="2295"/>
    <s v="  Jacob J"/>
    <n v="30.14"/>
    <n v="5.49"/>
    <s v="No"/>
    <x v="1"/>
    <x v="0"/>
    <x v="3"/>
    <x v="1"/>
    <x v="0"/>
    <x v="2"/>
    <s v="10 Nov 1980"/>
    <x v="2285"/>
    <x v="0"/>
    <s v="tier - 1"/>
    <x v="0"/>
    <x v="24"/>
  </r>
  <r>
    <x v="2296"/>
    <s v="  Jose Tomas"/>
    <n v="23.21"/>
    <n v="4.37"/>
    <s v="No"/>
    <x v="1"/>
    <x v="0"/>
    <x v="3"/>
    <x v="1"/>
    <x v="2"/>
    <x v="2"/>
    <s v="5 Oct 1966"/>
    <x v="2286"/>
    <x v="0"/>
    <s v="tier - 2"/>
    <x v="1"/>
    <x v="37"/>
  </r>
  <r>
    <x v="2297"/>
    <s v="  Mary Evan"/>
    <n v="17.170000000000002"/>
    <n v="8.4600000000000009"/>
    <s v="No"/>
    <x v="0"/>
    <x v="0"/>
    <x v="0"/>
    <x v="1"/>
    <x v="3"/>
    <x v="0"/>
    <s v="16 Jul 1988"/>
    <x v="2287"/>
    <x v="0"/>
    <s v="tier - 1"/>
    <x v="1"/>
    <x v="15"/>
  </r>
  <r>
    <x v="2298"/>
    <s v="  Justin K"/>
    <n v="15.61"/>
    <n v="5.28"/>
    <s v="No"/>
    <x v="0"/>
    <x v="0"/>
    <x v="3"/>
    <x v="1"/>
    <x v="3"/>
    <x v="2"/>
    <s v="1 Jun 1975"/>
    <x v="2288"/>
    <x v="0"/>
    <s v="tier - 2"/>
    <x v="0"/>
    <x v="31"/>
  </r>
  <r>
    <x v="2299"/>
    <s v="  Patrick"/>
    <n v="17.98"/>
    <n v="5.33"/>
    <s v="Yes"/>
    <x v="0"/>
    <x v="1"/>
    <x v="3"/>
    <x v="1"/>
    <x v="3"/>
    <x v="2"/>
    <s v="24 Nov 1968"/>
    <x v="2289"/>
    <x v="0"/>
    <s v="tier - 1"/>
    <x v="0"/>
    <x v="36"/>
  </r>
  <r>
    <x v="2300"/>
    <s v="  Roman"/>
    <n v="21.64"/>
    <n v="5.5"/>
    <s v="No"/>
    <x v="1"/>
    <x v="0"/>
    <x v="3"/>
    <x v="1"/>
    <x v="2"/>
    <x v="2"/>
    <s v="29 Oct 1971"/>
    <x v="2290"/>
    <x v="0"/>
    <s v="tier - 2"/>
    <x v="0"/>
    <x v="32"/>
  </r>
  <r>
    <x v="2301"/>
    <s v="  David"/>
    <n v="16.399999999999999"/>
    <n v="5.4"/>
    <s v="No"/>
    <x v="0"/>
    <x v="1"/>
    <x v="3"/>
    <x v="1"/>
    <x v="3"/>
    <x v="2"/>
    <s v="14 Sep 1967"/>
    <x v="2291"/>
    <x v="0"/>
    <s v="tier - 3"/>
    <x v="0"/>
    <x v="39"/>
  </r>
  <r>
    <x v="2302"/>
    <s v="  Evelyn L"/>
    <n v="15.77"/>
    <n v="6.05"/>
    <s v="Yes"/>
    <x v="0"/>
    <x v="0"/>
    <x v="3"/>
    <x v="1"/>
    <x v="3"/>
    <x v="1"/>
    <s v="2 Aug 2000"/>
    <x v="2292"/>
    <x v="0"/>
    <s v="tier - 3"/>
    <x v="0"/>
    <x v="10"/>
  </r>
  <r>
    <x v="2303"/>
    <s v="  Jim"/>
    <n v="18.27"/>
    <n v="11.46"/>
    <s v="No"/>
    <x v="0"/>
    <x v="0"/>
    <x v="0"/>
    <x v="1"/>
    <x v="3"/>
    <x v="0"/>
    <s v="11 Oct 1993"/>
    <x v="2293"/>
    <x v="0"/>
    <s v="tier - 2"/>
    <x v="2"/>
    <x v="1"/>
  </r>
  <r>
    <x v="2304"/>
    <s v="  Matthew S"/>
    <n v="16.489999999999998"/>
    <n v="8.48"/>
    <s v="No"/>
    <x v="0"/>
    <x v="0"/>
    <x v="0"/>
    <x v="1"/>
    <x v="3"/>
    <x v="0"/>
    <s v="13 Aug 1971"/>
    <x v="2294"/>
    <x v="0"/>
    <s v="tier - 3"/>
    <x v="8"/>
    <x v="32"/>
  </r>
  <r>
    <x v="2305"/>
    <s v="  Kenneth"/>
    <n v="16.14"/>
    <n v="4.8600000000000003"/>
    <s v="No"/>
    <x v="0"/>
    <x v="0"/>
    <x v="0"/>
    <x v="1"/>
    <x v="3"/>
    <x v="2"/>
    <s v="17 Dec 1962"/>
    <x v="2295"/>
    <x v="0"/>
    <s v="tier - 2"/>
    <x v="0"/>
    <x v="40"/>
  </r>
  <r>
    <x v="2306"/>
    <s v="  Andrea"/>
    <n v="20.85"/>
    <n v="4.45"/>
    <s v="Yes"/>
    <x v="0"/>
    <x v="0"/>
    <x v="3"/>
    <x v="1"/>
    <x v="2"/>
    <x v="2"/>
    <s v="9 Aug 1974"/>
    <x v="2296"/>
    <x v="0"/>
    <s v="tier - 2"/>
    <x v="1"/>
    <x v="28"/>
  </r>
  <r>
    <x v="2307"/>
    <s v="  Kristina"/>
    <n v="15.88"/>
    <n v="4.3600000000000003"/>
    <s v="No"/>
    <x v="0"/>
    <x v="0"/>
    <x v="0"/>
    <x v="1"/>
    <x v="3"/>
    <x v="2"/>
    <s v="21 Dec 1960"/>
    <x v="2297"/>
    <x v="0"/>
    <s v="tier - 2"/>
    <x v="5"/>
    <x v="44"/>
  </r>
  <r>
    <x v="2308"/>
    <s v="  Kristen"/>
    <n v="20.66"/>
    <n v="5.8"/>
    <s v="No"/>
    <x v="1"/>
    <x v="0"/>
    <x v="3"/>
    <x v="1"/>
    <x v="2"/>
    <x v="1"/>
    <s v="12 Aug 1979"/>
    <x v="2298"/>
    <x v="0"/>
    <s v="tier - 1"/>
    <x v="0"/>
    <x v="25"/>
  </r>
  <r>
    <x v="2309"/>
    <s v="  Matthew"/>
    <n v="20.399999999999999"/>
    <n v="5.27"/>
    <s v="No"/>
    <x v="0"/>
    <x v="0"/>
    <x v="0"/>
    <x v="1"/>
    <x v="2"/>
    <x v="2"/>
    <s v="30 Sep 1985"/>
    <x v="2299"/>
    <x v="0"/>
    <s v="tier - 3"/>
    <x v="2"/>
    <x v="20"/>
  </r>
  <r>
    <x v="2310"/>
    <s v="  Kathleen"/>
    <n v="25.19"/>
    <n v="5.64"/>
    <s v="Yes"/>
    <x v="0"/>
    <x v="0"/>
    <x v="0"/>
    <x v="1"/>
    <x v="1"/>
    <x v="2"/>
    <s v="4 Dec 1962"/>
    <x v="2300"/>
    <x v="3"/>
    <s v="tier - 1"/>
    <x v="1"/>
    <x v="40"/>
  </r>
  <r>
    <x v="2311"/>
    <s v="  Lindsey"/>
    <n v="20.54"/>
    <n v="4.2"/>
    <s v="Yes"/>
    <x v="0"/>
    <x v="0"/>
    <x v="3"/>
    <x v="1"/>
    <x v="2"/>
    <x v="2"/>
    <s v="2 Dec 1976"/>
    <x v="2301"/>
    <x v="3"/>
    <s v="tier - 3"/>
    <x v="0"/>
    <x v="35"/>
  </r>
  <r>
    <x v="2312"/>
    <s v="  Robert"/>
    <n v="20.13"/>
    <n v="5.42"/>
    <s v="No"/>
    <x v="0"/>
    <x v="0"/>
    <x v="0"/>
    <x v="1"/>
    <x v="2"/>
    <x v="2"/>
    <s v="17 Aug 1978"/>
    <x v="2302"/>
    <x v="3"/>
    <s v="tier - 1"/>
    <x v="0"/>
    <x v="27"/>
  </r>
  <r>
    <x v="2313"/>
    <s v="  Sarah E"/>
    <n v="18.93"/>
    <n v="6.11"/>
    <s v="No"/>
    <x v="0"/>
    <x v="1"/>
    <x v="3"/>
    <x v="1"/>
    <x v="2"/>
    <x v="1"/>
    <s v="6 Dec 1971"/>
    <x v="2303"/>
    <x v="3"/>
    <s v="tier - 3"/>
    <x v="8"/>
    <x v="32"/>
  </r>
  <r>
    <x v="2314"/>
    <s v="  Flannery"/>
    <n v="24.14"/>
    <n v="5.29"/>
    <s v="No"/>
    <x v="1"/>
    <x v="0"/>
    <x v="3"/>
    <x v="1"/>
    <x v="2"/>
    <x v="2"/>
    <s v="8 Aug 1961"/>
    <x v="2304"/>
    <x v="3"/>
    <s v="tier - 1"/>
    <x v="0"/>
    <x v="43"/>
  </r>
  <r>
    <x v="2315"/>
    <s v="  John T"/>
    <n v="25.03"/>
    <n v="5.91"/>
    <s v="No"/>
    <x v="1"/>
    <x v="0"/>
    <x v="3"/>
    <x v="1"/>
    <x v="1"/>
    <x v="1"/>
    <s v="23 Jun 1969"/>
    <x v="2305"/>
    <x v="3"/>
    <s v="tier - 3"/>
    <x v="1"/>
    <x v="34"/>
  </r>
  <r>
    <x v="2316"/>
    <s v="  Koji"/>
    <n v="20.47"/>
    <n v="5.81"/>
    <s v="Yes"/>
    <x v="0"/>
    <x v="0"/>
    <x v="3"/>
    <x v="1"/>
    <x v="2"/>
    <x v="1"/>
    <s v="17 Nov 1960"/>
    <x v="2306"/>
    <x v="3"/>
    <s v="tier - 1"/>
    <x v="1"/>
    <x v="44"/>
  </r>
  <r>
    <x v="2317"/>
    <s v="  Candice M"/>
    <n v="18.82"/>
    <n v="5.51"/>
    <s v="Yes"/>
    <x v="0"/>
    <x v="0"/>
    <x v="0"/>
    <x v="1"/>
    <x v="2"/>
    <x v="2"/>
    <s v="15 Sep 1958"/>
    <x v="2307"/>
    <x v="0"/>
    <s v="tier - 3"/>
    <x v="0"/>
    <x v="46"/>
  </r>
  <r>
    <x v="2318"/>
    <s v="  Theodore A"/>
    <n v="17.079999999999998"/>
    <n v="5.73"/>
    <s v="No"/>
    <x v="0"/>
    <x v="1"/>
    <x v="3"/>
    <x v="1"/>
    <x v="3"/>
    <x v="1"/>
    <s v="14 Jul 1959"/>
    <x v="2308"/>
    <x v="0"/>
    <s v="tier - 1"/>
    <x v="0"/>
    <x v="45"/>
  </r>
  <r>
    <x v="2319"/>
    <s v="  Lindy"/>
    <n v="19.21"/>
    <n v="5.53"/>
    <s v="Yes"/>
    <x v="0"/>
    <x v="0"/>
    <x v="0"/>
    <x v="1"/>
    <x v="2"/>
    <x v="2"/>
    <s v="28 Dec 1970"/>
    <x v="2309"/>
    <x v="3"/>
    <s v="tier - 2"/>
    <x v="0"/>
    <x v="33"/>
  </r>
  <r>
    <x v="2320"/>
    <s v="  Thomas"/>
    <n v="17.86"/>
    <n v="5.43"/>
    <s v="No"/>
    <x v="0"/>
    <x v="1"/>
    <x v="3"/>
    <x v="1"/>
    <x v="3"/>
    <x v="2"/>
    <s v="3 Sep 1958"/>
    <x v="2310"/>
    <x v="0"/>
    <s v="tier - 1"/>
    <x v="2"/>
    <x v="46"/>
  </r>
  <r>
    <x v="2321"/>
    <s v="  Holly"/>
    <n v="21.38"/>
    <n v="8.01"/>
    <s v="No"/>
    <x v="0"/>
    <x v="0"/>
    <x v="0"/>
    <x v="1"/>
    <x v="2"/>
    <x v="0"/>
    <s v="4 Oct 1959"/>
    <x v="2311"/>
    <x v="0"/>
    <s v="tier - 1"/>
    <x v="2"/>
    <x v="45"/>
  </r>
  <r>
    <x v="2322"/>
    <s v="  Matthew"/>
    <n v="23.35"/>
    <n v="5.94"/>
    <s v="No"/>
    <x v="0"/>
    <x v="0"/>
    <x v="0"/>
    <x v="1"/>
    <x v="2"/>
    <x v="1"/>
    <s v="13 Jun 1961"/>
    <x v="2312"/>
    <x v="3"/>
    <s v="tier - 3"/>
    <x v="2"/>
    <x v="43"/>
  </r>
  <r>
    <x v="2323"/>
    <s v="  Meghan K"/>
    <n v="22.24"/>
    <n v="5.04"/>
    <s v="No"/>
    <x v="0"/>
    <x v="0"/>
    <x v="0"/>
    <x v="1"/>
    <x v="2"/>
    <x v="2"/>
    <s v="27 Sep 1971"/>
    <x v="2313"/>
    <x v="3"/>
    <s v="tier - 2"/>
    <x v="0"/>
    <x v="32"/>
  </r>
  <r>
    <x v="2324"/>
    <s v="  Fred"/>
    <n v="24.76"/>
    <n v="4.54"/>
    <s v="Yes"/>
    <x v="0"/>
    <x v="0"/>
    <x v="0"/>
    <x v="1"/>
    <x v="2"/>
    <x v="2"/>
    <s v="7 Nov 1964"/>
    <x v="2314"/>
    <x v="3"/>
    <s v="tier - 3"/>
    <x v="1"/>
    <x v="42"/>
  </r>
  <r>
    <x v="2325"/>
    <s v="  Sebastian"/>
    <n v="20.100000000000001"/>
    <n v="5.6"/>
    <s v="Yes"/>
    <x v="0"/>
    <x v="1"/>
    <x v="3"/>
    <x v="1"/>
    <x v="2"/>
    <x v="2"/>
    <s v="5 Aug 1963"/>
    <x v="2315"/>
    <x v="3"/>
    <s v="tier - 3"/>
    <x v="8"/>
    <x v="41"/>
  </r>
  <r>
    <x v="2326"/>
    <s v="  Laura"/>
    <n v="21.77"/>
    <n v="10.67"/>
    <s v="No"/>
    <x v="0"/>
    <x v="0"/>
    <x v="0"/>
    <x v="1"/>
    <x v="2"/>
    <x v="0"/>
    <s v="16 Nov 1958"/>
    <x v="2316"/>
    <x v="0"/>
    <s v="tier - 3"/>
    <x v="2"/>
    <x v="46"/>
  </r>
  <r>
    <x v="2327"/>
    <s v="  Nicole"/>
    <n v="17.82"/>
    <n v="5.26"/>
    <s v="Yes"/>
    <x v="0"/>
    <x v="0"/>
    <x v="3"/>
    <x v="1"/>
    <x v="3"/>
    <x v="2"/>
    <s v="27 Aug 1962"/>
    <x v="2317"/>
    <x v="3"/>
    <s v="tier - 3"/>
    <x v="2"/>
    <x v="40"/>
  </r>
  <r>
    <x v="2328"/>
    <s v="  Susan E"/>
    <n v="17.07"/>
    <n v="5.22"/>
    <s v="No"/>
    <x v="0"/>
    <x v="1"/>
    <x v="3"/>
    <x v="1"/>
    <x v="3"/>
    <x v="2"/>
    <s v="21 Dec 1961"/>
    <x v="2318"/>
    <x v="3"/>
    <s v="tier - 3"/>
    <x v="8"/>
    <x v="43"/>
  </r>
  <r>
    <x v="2329"/>
    <s v="  Katy"/>
    <n v="22.24"/>
    <n v="4.29"/>
    <s v="Yes"/>
    <x v="0"/>
    <x v="0"/>
    <x v="0"/>
    <x v="1"/>
    <x v="2"/>
    <x v="2"/>
    <s v="1 Dec 1968"/>
    <x v="2319"/>
    <x v="3"/>
    <s v="tier - 3"/>
    <x v="5"/>
    <x v="36"/>
  </r>
  <r>
    <x v="2330"/>
    <s v="  Jordan"/>
    <n v="22.34"/>
    <n v="5.57"/>
    <s v="No"/>
    <x v="0"/>
    <x v="0"/>
    <x v="3"/>
    <x v="1"/>
    <x v="2"/>
    <x v="2"/>
    <s v="11 Oct 1962"/>
    <x v="2320"/>
    <x v="3"/>
    <s v="tier - 2"/>
    <x v="0"/>
    <x v="40"/>
  </r>
  <r>
    <x v="2331"/>
    <s v="  Juan D"/>
    <n v="17.7"/>
    <n v="6.28"/>
    <s v="No"/>
    <x v="0"/>
    <x v="0"/>
    <x v="3"/>
    <x v="1"/>
    <x v="3"/>
    <x v="1"/>
    <s v="27 Oct 1965"/>
    <x v="2321"/>
    <x v="3"/>
    <s v="tier - 2"/>
    <x v="0"/>
    <x v="38"/>
  </r>
  <r>
    <x v="2332"/>
    <s v="  Julie"/>
    <n v="16.47"/>
    <n v="6.35"/>
    <s v="No"/>
    <x v="0"/>
    <x v="1"/>
    <x v="3"/>
    <x v="1"/>
    <x v="3"/>
    <x v="1"/>
    <s v="22 Jul 1959"/>
    <x v="2322"/>
    <x v="0"/>
    <s v="tier - 1"/>
    <x v="2"/>
    <x v="45"/>
  </r>
  <r>
    <x v="2333"/>
    <s v="  Evan P"/>
    <n v="17.600000000000001"/>
    <n v="4.3899999999999997"/>
    <s v="No"/>
    <x v="0"/>
    <x v="0"/>
    <x v="3"/>
    <x v="1"/>
    <x v="3"/>
    <x v="2"/>
    <s v="29 Dec 1978"/>
    <x v="2323"/>
    <x v="3"/>
    <s v="tier - 2"/>
    <x v="0"/>
    <x v="27"/>
  </r>
  <r>
    <x v="2334"/>
    <s v="  Aaron K"/>
    <n v="17.579999999999998"/>
    <n v="4.51"/>
    <s v="No"/>
    <x v="0"/>
    <x v="0"/>
    <x v="3"/>
    <x v="1"/>
    <x v="3"/>
    <x v="2"/>
    <s v="4 Sep 1963"/>
    <x v="2324"/>
    <x v="3"/>
    <s v="tier - 2"/>
    <x v="0"/>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n v="47.41"/>
    <n v="7.47"/>
    <s v="No"/>
    <x v="0"/>
    <s v="No"/>
    <x v="0"/>
    <s v="yes"/>
    <s v="Obesity"/>
    <s v="Diabetes"/>
    <n v="0"/>
    <s v="No"/>
    <s v="yes"/>
    <s v="Yes"/>
  </r>
  <r>
    <s v="Id2"/>
    <n v="30.36"/>
    <n v="5.77"/>
    <s v="No"/>
    <x v="0"/>
    <s v="No"/>
    <x v="0"/>
    <s v="yes"/>
    <s v="Obesity"/>
    <s v="Prediabetes"/>
    <n v="0"/>
    <s v="No"/>
    <s v="yes"/>
    <s v="Yes"/>
  </r>
  <r>
    <s v="Id3"/>
    <n v="34.484999999999999"/>
    <n v="11.87"/>
    <s v="yes"/>
    <x v="0"/>
    <s v="No"/>
    <x v="1"/>
    <s v="yes"/>
    <s v="Obesity"/>
    <s v="Diabetes"/>
    <n v="2"/>
    <s v="Yes"/>
    <s v="yes"/>
    <s v="Yes"/>
  </r>
  <r>
    <s v="Id4"/>
    <n v="38.094999999999999"/>
    <n v="6.05"/>
    <s v="No"/>
    <x v="0"/>
    <s v="No"/>
    <x v="0"/>
    <s v="yes"/>
    <s v="Obesity"/>
    <s v="Prediabetes"/>
    <n v="0"/>
    <s v="No"/>
    <s v="yes"/>
    <s v="Yes"/>
  </r>
  <r>
    <s v="Id5"/>
    <n v="35.53"/>
    <n v="5.45"/>
    <s v="No"/>
    <x v="0"/>
    <s v="No"/>
    <x v="0"/>
    <s v="yes"/>
    <s v="Obesity"/>
    <s v="Normal"/>
    <n v="0"/>
    <s v="No"/>
    <s v="yes"/>
    <s v="Yes"/>
  </r>
  <r>
    <s v="Id6"/>
    <n v="32.799999999999997"/>
    <n v="6.59"/>
    <s v="No"/>
    <x v="0"/>
    <s v="No"/>
    <x v="0"/>
    <s v="yes"/>
    <s v="Obesity"/>
    <s v="Diabetes"/>
    <n v="0"/>
    <s v="No"/>
    <s v="yes"/>
    <s v="Yes"/>
  </r>
  <r>
    <s v="Id7"/>
    <n v="36.4"/>
    <n v="6.07"/>
    <s v="No"/>
    <x v="0"/>
    <s v="No"/>
    <x v="0"/>
    <s v="yes"/>
    <s v="Obesity"/>
    <s v="Prediabetes"/>
    <n v="0"/>
    <s v="No"/>
    <s v="yes"/>
    <s v="Yes"/>
  </r>
  <r>
    <s v="Id8"/>
    <n v="36.96"/>
    <n v="7.93"/>
    <s v="No"/>
    <x v="0"/>
    <s v="No"/>
    <x v="2"/>
    <s v="yes"/>
    <s v="Obesity"/>
    <s v="Diabetes"/>
    <n v="3"/>
    <s v="No"/>
    <s v="yes"/>
    <s v="Yes"/>
  </r>
  <r>
    <s v="Id9"/>
    <n v="41.14"/>
    <n v="9.58"/>
    <s v="yes"/>
    <x v="0"/>
    <s v="Yes"/>
    <x v="3"/>
    <s v="yes"/>
    <s v="Obesity"/>
    <s v="Diabetes"/>
    <n v="1"/>
    <s v="Yes"/>
    <s v="yes"/>
    <s v="Yes"/>
  </r>
  <r>
    <s v="Id10"/>
    <n v="38.06"/>
    <n v="10.79"/>
    <s v="No"/>
    <x v="0"/>
    <s v="No"/>
    <x v="0"/>
    <s v="yes"/>
    <s v="Obesity"/>
    <s v="Diabetes"/>
    <n v="0"/>
    <s v="No"/>
    <s v="yes"/>
    <s v="Yes"/>
  </r>
  <r>
    <s v="Id11"/>
    <n v="37.700000000000003"/>
    <n v="5.96"/>
    <s v="yes"/>
    <x v="0"/>
    <s v="No"/>
    <x v="1"/>
    <s v="yes"/>
    <s v="Obesity"/>
    <s v="Prediabetes"/>
    <n v="2"/>
    <s v="Yes"/>
    <s v="yes"/>
    <s v="Yes"/>
  </r>
  <r>
    <s v="Id12"/>
    <n v="42.13"/>
    <n v="11.9"/>
    <s v="No"/>
    <x v="0"/>
    <s v="No"/>
    <x v="0"/>
    <s v="yes"/>
    <s v="Obesity"/>
    <s v="Diabetes"/>
    <n v="0"/>
    <s v="No"/>
    <s v="yes"/>
    <s v="Yes"/>
  </r>
  <r>
    <s v="Id13"/>
    <n v="40.92"/>
    <n v="8.41"/>
    <s v="No"/>
    <x v="0"/>
    <s v="No"/>
    <x v="0"/>
    <s v="yes"/>
    <s v="Obesity"/>
    <s v="Diabetes"/>
    <n v="0"/>
    <s v="No"/>
    <s v="yes"/>
    <s v="Yes"/>
  </r>
  <r>
    <s v="Id14"/>
    <n v="40.564999999999998"/>
    <n v="7.02"/>
    <s v="No"/>
    <x v="0"/>
    <s v="No"/>
    <x v="0"/>
    <s v="yes"/>
    <s v="Obesity"/>
    <s v="Diabetes"/>
    <n v="0"/>
    <s v="No"/>
    <s v="yes"/>
    <s v="Yes"/>
  </r>
  <r>
    <s v="Id15"/>
    <n v="36.384999999999998"/>
    <n v="7.59"/>
    <s v="yes"/>
    <x v="0"/>
    <s v="No"/>
    <x v="1"/>
    <s v="yes"/>
    <s v="Obesity"/>
    <s v="Diabetes"/>
    <n v="2"/>
    <s v="Yes"/>
    <s v="yes"/>
    <s v="Yes"/>
  </r>
  <r>
    <s v="Id16"/>
    <n v="39.9"/>
    <n v="11.32"/>
    <s v="No"/>
    <x v="0"/>
    <s v="No"/>
    <x v="0"/>
    <s v="yes"/>
    <s v="Obesity"/>
    <s v="Diabetes"/>
    <n v="0"/>
    <s v="No"/>
    <s v="yes"/>
    <s v="Yes"/>
  </r>
  <r>
    <s v="Id17"/>
    <n v="33.799999999999997"/>
    <n v="7.67"/>
    <s v="No"/>
    <x v="0"/>
    <s v="No"/>
    <x v="2"/>
    <s v="yes"/>
    <s v="Obesity"/>
    <s v="Diabetes"/>
    <n v="3"/>
    <s v="No"/>
    <s v="yes"/>
    <s v="Yes"/>
  </r>
  <r>
    <s v="Id18"/>
    <n v="36.765000000000001"/>
    <n v="7.29"/>
    <s v="yes"/>
    <x v="0"/>
    <s v="Yes"/>
    <x v="3"/>
    <s v="yes"/>
    <s v="Obesity"/>
    <s v="Diabetes"/>
    <n v="1"/>
    <s v="Yes"/>
    <s v="yes"/>
    <s v="Yes"/>
  </r>
  <r>
    <s v="Id19"/>
    <n v="36.954999999999998"/>
    <n v="4.72"/>
    <s v="yes"/>
    <x v="0"/>
    <s v="No"/>
    <x v="3"/>
    <s v="yes"/>
    <s v="Obesity"/>
    <s v="Normal"/>
    <n v="1"/>
    <s v="Yes"/>
    <s v="yes"/>
    <s v="Yes"/>
  </r>
  <r>
    <s v="Id20"/>
    <n v="42.9"/>
    <n v="11.41"/>
    <s v="No"/>
    <x v="0"/>
    <s v="No"/>
    <x v="0"/>
    <s v="yes"/>
    <s v="Obesity"/>
    <s v="Diabetes"/>
    <n v="0"/>
    <s v="No"/>
    <s v="yes"/>
    <s v="Yes"/>
  </r>
  <r>
    <s v="Id21"/>
    <n v="36.299999999999997"/>
    <n v="11.5"/>
    <s v="yes"/>
    <x v="0"/>
    <s v="No"/>
    <x v="1"/>
    <s v="yes"/>
    <s v="Obesity"/>
    <s v="Diabetes"/>
    <n v="2"/>
    <s v="Yes"/>
    <s v="yes"/>
    <s v="Yes"/>
  </r>
  <r>
    <s v="Id22"/>
    <n v="32.200000000000003"/>
    <n v="6.22"/>
    <s v="yes"/>
    <x v="0"/>
    <s v="No"/>
    <x v="1"/>
    <s v="yes"/>
    <s v="Obesity"/>
    <s v="Prediabetes"/>
    <n v="2"/>
    <s v="Yes"/>
    <s v="yes"/>
    <s v="Yes"/>
  </r>
  <r>
    <s v="Id23"/>
    <n v="31.3"/>
    <n v="11.38"/>
    <s v="No"/>
    <x v="0"/>
    <s v="No"/>
    <x v="2"/>
    <s v="yes"/>
    <s v="Obesity"/>
    <s v="Diabetes"/>
    <n v="3"/>
    <s v="No"/>
    <s v="yes"/>
    <s v="Yes"/>
  </r>
  <r>
    <s v="Id24"/>
    <n v="41.8"/>
    <n v="7.89"/>
    <s v="yes"/>
    <x v="0"/>
    <s v="No"/>
    <x v="1"/>
    <s v="yes"/>
    <s v="Obesity"/>
    <s v="Diabetes"/>
    <n v="2"/>
    <s v="Yes"/>
    <s v="yes"/>
    <s v="Yes"/>
  </r>
  <r>
    <s v="Id25"/>
    <n v="35.090000000000003"/>
    <n v="4.38"/>
    <s v="yes"/>
    <x v="0"/>
    <s v="No"/>
    <x v="1"/>
    <s v="yes"/>
    <s v="Obesity"/>
    <s v="Normal"/>
    <n v="2"/>
    <s v="Yes"/>
    <s v="yes"/>
    <s v="Yes"/>
  </r>
  <r>
    <s v="Id26"/>
    <n v="33.880000000000003"/>
    <n v="7.01"/>
    <s v="No"/>
    <x v="0"/>
    <s v="No"/>
    <x v="2"/>
    <s v="yes"/>
    <s v="Obesity"/>
    <s v="Diabetes"/>
    <n v="3"/>
    <s v="No"/>
    <s v="yes"/>
    <s v="Yes"/>
  </r>
  <r>
    <s v="Id27"/>
    <n v="30.875"/>
    <n v="11.88"/>
    <s v="No"/>
    <x v="0"/>
    <s v="No"/>
    <x v="0"/>
    <s v="yes"/>
    <s v="Obesity"/>
    <s v="Diabetes"/>
    <n v="0"/>
    <s v="No"/>
    <s v="yes"/>
    <s v="Yes"/>
  </r>
  <r>
    <s v="Id28"/>
    <n v="36.86"/>
    <n v="5.19"/>
    <s v="yes"/>
    <x v="0"/>
    <s v="Yes"/>
    <x v="3"/>
    <s v="yes"/>
    <s v="Obesity"/>
    <s v="Normal"/>
    <n v="1"/>
    <s v="Yes"/>
    <s v="yes"/>
    <s v="Yes"/>
  </r>
  <r>
    <s v="Id29"/>
    <n v="35.86"/>
    <n v="6.74"/>
    <s v="yes"/>
    <x v="0"/>
    <s v="No"/>
    <x v="1"/>
    <s v="yes"/>
    <s v="Obesity"/>
    <s v="Diabetes"/>
    <n v="2"/>
    <s v="Yes"/>
    <s v="yes"/>
    <s v="Yes"/>
  </r>
  <r>
    <s v="Id30"/>
    <n v="37.049999999999997"/>
    <n v="8.44"/>
    <s v="No"/>
    <x v="0"/>
    <s v="No"/>
    <x v="0"/>
    <s v="yes"/>
    <s v="Obesity"/>
    <s v="Diabetes"/>
    <n v="0"/>
    <s v="No"/>
    <s v="yes"/>
    <s v="Yes"/>
  </r>
  <r>
    <s v="Id31"/>
    <n v="43.89"/>
    <n v="8.7100000000000009"/>
    <s v="No"/>
    <x v="0"/>
    <s v="No"/>
    <x v="0"/>
    <s v="yes"/>
    <s v="Obesity"/>
    <s v="Diabetes"/>
    <n v="0"/>
    <s v="No"/>
    <s v="yes"/>
    <s v="Yes"/>
  </r>
  <r>
    <s v="Id32"/>
    <n v="42.35"/>
    <n v="5.08"/>
    <s v="yes"/>
    <x v="0"/>
    <s v="No"/>
    <x v="0"/>
    <s v="yes"/>
    <s v="Obesity"/>
    <s v="Normal"/>
    <n v="0"/>
    <s v="Yes"/>
    <s v="yes"/>
    <s v="Yes"/>
  </r>
  <r>
    <s v="Id33"/>
    <n v="31.35"/>
    <n v="6.86"/>
    <s v="No"/>
    <x v="0"/>
    <s v="No"/>
    <x v="0"/>
    <s v="yes"/>
    <s v="Obesity"/>
    <s v="Diabetes"/>
    <n v="0"/>
    <s v="No"/>
    <s v="yes"/>
    <s v="Yes"/>
  </r>
  <r>
    <s v="Id34"/>
    <n v="47.6"/>
    <n v="5.95"/>
    <s v="yes"/>
    <x v="0"/>
    <s v="No"/>
    <x v="0"/>
    <s v="yes"/>
    <s v="Obesity"/>
    <s v="Prediabetes"/>
    <n v="0"/>
    <s v="Yes"/>
    <s v="yes"/>
    <s v="Yes"/>
  </r>
  <r>
    <s v="Id35"/>
    <n v="46.2"/>
    <n v="6.09"/>
    <s v="No"/>
    <x v="0"/>
    <s v="Yes"/>
    <x v="3"/>
    <s v="yes"/>
    <s v="Obesity"/>
    <s v="Prediabetes"/>
    <n v="1"/>
    <s v="No"/>
    <s v="yes"/>
    <s v="Yes"/>
  </r>
  <r>
    <s v="Id36"/>
    <n v="32.015000000000001"/>
    <n v="11.75"/>
    <s v="No"/>
    <x v="0"/>
    <s v="No"/>
    <x v="0"/>
    <s v="yes"/>
    <s v="Obesity"/>
    <s v="Diabetes"/>
    <n v="0"/>
    <s v="No"/>
    <s v="yes"/>
    <s v="Yes"/>
  </r>
  <r>
    <s v="Id37"/>
    <n v="40.564999999999998"/>
    <n v="7.37"/>
    <s v="No"/>
    <x v="0"/>
    <s v="No"/>
    <x v="0"/>
    <s v="yes"/>
    <s v="Obesity"/>
    <s v="Diabetes"/>
    <n v="0"/>
    <s v="No"/>
    <s v="yes"/>
    <s v="Yes"/>
  </r>
  <r>
    <s v="Id38"/>
    <n v="32.450000000000003"/>
    <n v="11.91"/>
    <s v="No"/>
    <x v="0"/>
    <s v="No"/>
    <x v="0"/>
    <s v="yes"/>
    <s v="Obesity"/>
    <s v="Diabetes"/>
    <n v="0"/>
    <s v="No"/>
    <s v="yes"/>
    <s v="Yes"/>
  </r>
  <r>
    <s v="Id39"/>
    <n v="34.96"/>
    <n v="6.52"/>
    <s v="No"/>
    <x v="0"/>
    <s v="No"/>
    <x v="0"/>
    <s v="yes"/>
    <s v="Obesity"/>
    <s v="Diabetes"/>
    <n v="0"/>
    <s v="No"/>
    <s v="yes"/>
    <s v="Yes"/>
  </r>
  <r>
    <s v="Id40"/>
    <n v="35.5"/>
    <n v="5.14"/>
    <s v="No"/>
    <x v="0"/>
    <s v="Yes"/>
    <x v="3"/>
    <s v="yes"/>
    <s v="Obesity"/>
    <s v="Normal"/>
    <n v="1"/>
    <s v="No"/>
    <s v="yes"/>
    <s v="Yes"/>
  </r>
  <r>
    <s v="Id41"/>
    <n v="52.58"/>
    <n v="4.1900000000000004"/>
    <s v="No"/>
    <x v="1"/>
    <s v="No"/>
    <x v="3"/>
    <s v="yes"/>
    <s v="Obesity"/>
    <s v="Normal"/>
    <n v="1"/>
    <s v="No"/>
    <s v="yes"/>
    <s v="Yes"/>
  </r>
  <r>
    <s v="Id42"/>
    <n v="35.200000000000003"/>
    <n v="11.68"/>
    <s v="yes"/>
    <x v="0"/>
    <s v="No"/>
    <x v="0"/>
    <s v="yes"/>
    <s v="Obesity"/>
    <s v="Diabetes"/>
    <n v="0"/>
    <s v="Yes"/>
    <s v="yes"/>
    <s v="Yes"/>
  </r>
  <r>
    <s v="Id43"/>
    <n v="38.06"/>
    <n v="6.98"/>
    <s v="No"/>
    <x v="0"/>
    <s v="No"/>
    <x v="0"/>
    <s v="yes"/>
    <s v="Obesity"/>
    <s v="Diabetes"/>
    <n v="0"/>
    <s v="No"/>
    <s v="yes"/>
    <s v="Yes"/>
  </r>
  <r>
    <s v="Id44"/>
    <n v="34.21"/>
    <n v="8.34"/>
    <s v="No"/>
    <x v="0"/>
    <s v="No"/>
    <x v="0"/>
    <s v="yes"/>
    <s v="Obesity"/>
    <s v="Diabetes"/>
    <n v="0"/>
    <s v="No"/>
    <s v="yes"/>
    <s v="Yes"/>
  </r>
  <r>
    <s v="Id45"/>
    <n v="38.94"/>
    <n v="8.49"/>
    <s v="yes"/>
    <x v="0"/>
    <s v="No"/>
    <x v="3"/>
    <s v="yes"/>
    <s v="Obesity"/>
    <s v="Diabetes"/>
    <n v="1"/>
    <s v="Yes"/>
    <s v="yes"/>
    <s v="Yes"/>
  </r>
  <r>
    <s v="Id46"/>
    <n v="30.21"/>
    <n v="5.34"/>
    <s v="yes"/>
    <x v="0"/>
    <s v="No"/>
    <x v="3"/>
    <s v="yes"/>
    <s v="Obesity"/>
    <s v="Normal"/>
    <n v="1"/>
    <s v="Yes"/>
    <s v="yes"/>
    <s v="Yes"/>
  </r>
  <r>
    <s v="Id47"/>
    <n v="33.630000000000003"/>
    <n v="4.43"/>
    <s v="yes"/>
    <x v="0"/>
    <s v="No"/>
    <x v="1"/>
    <s v="yes"/>
    <s v="Obesity"/>
    <s v="Normal"/>
    <n v="2"/>
    <s v="Yes"/>
    <s v="yes"/>
    <s v="Yes"/>
  </r>
  <r>
    <s v="Id48"/>
    <n v="40.369999999999997"/>
    <n v="4.47"/>
    <s v="No"/>
    <x v="0"/>
    <s v="No"/>
    <x v="0"/>
    <s v="yes"/>
    <s v="Obesity"/>
    <s v="Normal"/>
    <n v="0"/>
    <s v="No"/>
    <s v="yes"/>
    <s v="Yes"/>
  </r>
  <r>
    <s v="Id49"/>
    <n v="53.09"/>
    <n v="4.82"/>
    <s v="yes"/>
    <x v="0"/>
    <s v="No"/>
    <x v="1"/>
    <s v="yes"/>
    <s v="Obesity"/>
    <s v="Normal"/>
    <n v="2"/>
    <s v="Yes"/>
    <s v="yes"/>
    <s v="Yes"/>
  </r>
  <r>
    <s v="Id50"/>
    <n v="31.79"/>
    <n v="5.51"/>
    <s v="yes"/>
    <x v="0"/>
    <s v="No"/>
    <x v="1"/>
    <s v="yes"/>
    <s v="Obesity"/>
    <s v="Normal"/>
    <n v="2"/>
    <s v="Yes"/>
    <s v="yes"/>
    <s v="Yes"/>
  </r>
  <r>
    <s v="Id51"/>
    <n v="41.895000000000003"/>
    <n v="10.87"/>
    <s v="yes"/>
    <x v="0"/>
    <s v="No"/>
    <x v="3"/>
    <s v="yes"/>
    <s v="Obesity"/>
    <s v="Diabetes"/>
    <n v="1"/>
    <s v="Yes"/>
    <s v="yes"/>
    <s v="Yes"/>
  </r>
  <r>
    <s v="Id52"/>
    <n v="31.16"/>
    <n v="9.34"/>
    <s v="No"/>
    <x v="0"/>
    <s v="No"/>
    <x v="0"/>
    <s v="yes"/>
    <s v="Obesity"/>
    <s v="Diabetes"/>
    <n v="0"/>
    <s v="No"/>
    <s v="yes"/>
    <s v="Yes"/>
  </r>
  <r>
    <s v="Id53"/>
    <n v="34.104999999999997"/>
    <n v="5.03"/>
    <s v="yes"/>
    <x v="0"/>
    <s v="Yes"/>
    <x v="3"/>
    <s v="yes"/>
    <s v="Obesity"/>
    <s v="Normal"/>
    <n v="1"/>
    <s v="Yes"/>
    <s v="yes"/>
    <s v="Yes"/>
  </r>
  <r>
    <s v="Id54"/>
    <n v="51.93"/>
    <n v="11.05"/>
    <s v="No"/>
    <x v="0"/>
    <s v="No"/>
    <x v="0"/>
    <s v="yes"/>
    <s v="Obesity"/>
    <s v="Diabetes"/>
    <n v="0"/>
    <s v="No"/>
    <s v="yes"/>
    <s v="Yes"/>
  </r>
  <r>
    <s v="Id55"/>
    <n v="38.950000000000003"/>
    <n v="11.95"/>
    <s v="No"/>
    <x v="0"/>
    <s v="No"/>
    <x v="0"/>
    <s v="yes"/>
    <s v="Obesity"/>
    <s v="Diabetes"/>
    <n v="0"/>
    <s v="No"/>
    <s v="yes"/>
    <s v="Yes"/>
  </r>
  <r>
    <s v="Id56"/>
    <n v="36.630000000000003"/>
    <n v="7.72"/>
    <s v="yes"/>
    <x v="0"/>
    <s v="No"/>
    <x v="3"/>
    <s v="yes"/>
    <s v="Obesity"/>
    <s v="Diabetes"/>
    <n v="1"/>
    <s v="Yes"/>
    <s v="yes"/>
    <s v="Yes"/>
  </r>
  <r>
    <s v="Id57"/>
    <n v="34.200000000000003"/>
    <n v="5.75"/>
    <s v="No"/>
    <x v="0"/>
    <s v="No"/>
    <x v="1"/>
    <s v="yes"/>
    <s v="Obesity"/>
    <s v="Prediabetes"/>
    <n v="2"/>
    <s v="No"/>
    <s v="yes"/>
    <s v="Yes"/>
  </r>
  <r>
    <s v="Id58"/>
    <n v="50.63"/>
    <n v="11.89"/>
    <s v="No"/>
    <x v="0"/>
    <s v="No"/>
    <x v="0"/>
    <s v="yes"/>
    <s v="Obesity"/>
    <s v="Diabetes"/>
    <n v="0"/>
    <s v="No"/>
    <s v="yes"/>
    <s v="Yes"/>
  </r>
  <r>
    <s v="Id59"/>
    <n v="36.479999999999997"/>
    <n v="6.2"/>
    <s v="No"/>
    <x v="0"/>
    <s v="No"/>
    <x v="0"/>
    <s v="yes"/>
    <s v="Obesity"/>
    <s v="Prediabetes"/>
    <n v="0"/>
    <s v="No"/>
    <s v="yes"/>
    <s v="Yes"/>
  </r>
  <r>
    <s v="Id60"/>
    <n v="54.82"/>
    <n v="10.61"/>
    <s v="No"/>
    <x v="0"/>
    <s v="No"/>
    <x v="0"/>
    <s v="yes"/>
    <s v="Obesity"/>
    <s v="Diabetes"/>
    <n v="0"/>
    <s v="No"/>
    <s v="yes"/>
    <s v="Yes"/>
  </r>
  <r>
    <s v="Id61"/>
    <n v="38.06"/>
    <n v="6.04"/>
    <s v="No"/>
    <x v="0"/>
    <s v="Yes"/>
    <x v="3"/>
    <s v="yes"/>
    <s v="Obesity"/>
    <s v="Prediabetes"/>
    <n v="1"/>
    <s v="No"/>
    <s v="yes"/>
    <s v="Yes"/>
  </r>
  <r>
    <s v="Id62"/>
    <n v="51.48"/>
    <n v="9.33"/>
    <s v="yes"/>
    <x v="0"/>
    <s v="No"/>
    <x v="0"/>
    <s v="yes"/>
    <s v="Obesity"/>
    <s v="Diabetes"/>
    <n v="0"/>
    <s v="Yes"/>
    <s v="yes"/>
    <s v="Yes"/>
  </r>
  <r>
    <s v="Id63"/>
    <n v="52.06"/>
    <n v="11.47"/>
    <s v="No"/>
    <x v="0"/>
    <s v="No"/>
    <x v="0"/>
    <s v="yes"/>
    <s v="Obesity"/>
    <s v="Diabetes"/>
    <n v="0"/>
    <s v="No"/>
    <s v="yes"/>
    <s v="Yes"/>
  </r>
  <r>
    <s v="Id64"/>
    <n v="30.684999999999999"/>
    <n v="7.02"/>
    <s v="yes"/>
    <x v="0"/>
    <s v="No"/>
    <x v="0"/>
    <s v="yes"/>
    <s v="Obesity"/>
    <s v="Diabetes"/>
    <n v="0"/>
    <s v="Yes"/>
    <s v="yes"/>
    <s v="Yes"/>
  </r>
  <r>
    <s v="Id65"/>
    <n v="36.08"/>
    <n v="8.8000000000000007"/>
    <s v="yes"/>
    <x v="0"/>
    <s v="No"/>
    <x v="3"/>
    <s v="yes"/>
    <s v="Obesity"/>
    <s v="Diabetes"/>
    <n v="1"/>
    <s v="Yes"/>
    <s v="yes"/>
    <s v="Yes"/>
  </r>
  <r>
    <s v="Id66"/>
    <n v="54.99"/>
    <n v="8.68"/>
    <s v="No"/>
    <x v="0"/>
    <s v="No"/>
    <x v="1"/>
    <s v="yes"/>
    <s v="Obesity"/>
    <s v="Diabetes"/>
    <n v="2"/>
    <s v="No"/>
    <s v="yes"/>
    <s v="Yes"/>
  </r>
  <r>
    <s v="Id67"/>
    <n v="35.97"/>
    <n v="6.12"/>
    <s v="No"/>
    <x v="0"/>
    <s v="Yes"/>
    <x v="3"/>
    <s v="yes"/>
    <s v="Obesity"/>
    <s v="Prediabetes"/>
    <n v="1"/>
    <s v="No"/>
    <s v="yes"/>
    <s v="Yes"/>
  </r>
  <r>
    <s v="Id68"/>
    <n v="45.54"/>
    <n v="5.4"/>
    <s v="yes"/>
    <x v="0"/>
    <s v="Yes"/>
    <x v="3"/>
    <s v="yes"/>
    <s v="Obesity"/>
    <s v="Normal"/>
    <n v="1"/>
    <s v="Yes"/>
    <s v="yes"/>
    <s v="Yes"/>
  </r>
  <r>
    <s v="Id69"/>
    <n v="35.53"/>
    <n v="4.3600000000000003"/>
    <s v="yes"/>
    <x v="0"/>
    <s v="No"/>
    <x v="0"/>
    <s v="yes"/>
    <s v="Obesity"/>
    <s v="Normal"/>
    <n v="0"/>
    <s v="Yes"/>
    <s v="yes"/>
    <s v="Yes"/>
  </r>
  <r>
    <s v="Id70"/>
    <n v="30.8"/>
    <n v="9.77"/>
    <s v="No"/>
    <x v="0"/>
    <s v="No"/>
    <x v="0"/>
    <s v="yes"/>
    <s v="Obesity"/>
    <s v="Diabetes"/>
    <n v="0"/>
    <s v="No"/>
    <s v="yes"/>
    <s v="Yes"/>
  </r>
  <r>
    <s v="Id71"/>
    <n v="38.39"/>
    <n v="4.25"/>
    <s v="No"/>
    <x v="0"/>
    <s v="No"/>
    <x v="3"/>
    <s v="yes"/>
    <s v="Obesity"/>
    <s v="Normal"/>
    <n v="1"/>
    <s v="No"/>
    <s v="yes"/>
    <s v="Yes"/>
  </r>
  <r>
    <s v="Id72"/>
    <n v="32.299999999999997"/>
    <n v="4.76"/>
    <s v="No"/>
    <x v="0"/>
    <s v="No"/>
    <x v="1"/>
    <s v="yes"/>
    <s v="Obesity"/>
    <s v="Normal"/>
    <n v="2"/>
    <s v="No"/>
    <s v="yes"/>
    <s v="Yes"/>
  </r>
  <r>
    <s v="Id73"/>
    <n v="48.8"/>
    <n v="6.22"/>
    <s v="yes"/>
    <x v="0"/>
    <s v="No"/>
    <x v="1"/>
    <s v="yes"/>
    <s v="Obesity"/>
    <s v="Prediabetes"/>
    <n v="2"/>
    <s v="Yes"/>
    <s v="yes"/>
    <s v="Yes"/>
  </r>
  <r>
    <s v="Id74"/>
    <n v="45.5"/>
    <n v="7.96"/>
    <s v="No"/>
    <x v="0"/>
    <s v="No"/>
    <x v="0"/>
    <s v="yes"/>
    <s v="Obesity"/>
    <s v="Diabetes"/>
    <n v="0"/>
    <s v="No"/>
    <s v="yes"/>
    <s v="Yes"/>
  </r>
  <r>
    <s v="Id75"/>
    <n v="53.61"/>
    <n v="10.92"/>
    <s v="yes"/>
    <x v="0"/>
    <s v="No"/>
    <x v="3"/>
    <s v="yes"/>
    <s v="Obesity"/>
    <s v="Diabetes"/>
    <n v="1"/>
    <s v="Yes"/>
    <s v="yes"/>
    <s v="Yes"/>
  </r>
  <r>
    <s v="Id76"/>
    <n v="36.19"/>
    <n v="11.51"/>
    <s v="yes"/>
    <x v="0"/>
    <s v="No"/>
    <x v="3"/>
    <s v="yes"/>
    <s v="Obesity"/>
    <s v="Diabetes"/>
    <n v="1"/>
    <s v="Yes"/>
    <s v="yes"/>
    <s v="Yes"/>
  </r>
  <r>
    <s v="Id77"/>
    <n v="34.6"/>
    <n v="5.99"/>
    <s v="yes"/>
    <x v="0"/>
    <s v="No"/>
    <x v="0"/>
    <s v="yes"/>
    <s v="Obesity"/>
    <s v="Prediabetes"/>
    <n v="0"/>
    <s v="Yes"/>
    <s v="yes"/>
    <s v="Yes"/>
  </r>
  <r>
    <s v="Id78"/>
    <n v="54.12"/>
    <n v="11.57"/>
    <s v="No"/>
    <x v="0"/>
    <s v="No"/>
    <x v="0"/>
    <s v="yes"/>
    <s v="Obesity"/>
    <s v="Diabetes"/>
    <n v="0"/>
    <s v="No"/>
    <s v="yes"/>
    <s v="Yes"/>
  </r>
  <r>
    <s v="Id79"/>
    <n v="48.82"/>
    <n v="6.67"/>
    <s v="yes"/>
    <x v="0"/>
    <s v="No"/>
    <x v="0"/>
    <s v="yes"/>
    <s v="Obesity"/>
    <s v="Diabetes"/>
    <n v="0"/>
    <s v="Yes"/>
    <s v="yes"/>
    <s v="Yes"/>
  </r>
  <r>
    <s v="Id80"/>
    <n v="51.01"/>
    <n v="9.1999999999999993"/>
    <s v="No"/>
    <x v="0"/>
    <s v="No"/>
    <x v="0"/>
    <s v="yes"/>
    <s v="Obesity"/>
    <s v="Diabetes"/>
    <n v="0"/>
    <s v="No"/>
    <s v="yes"/>
    <s v="Yes"/>
  </r>
  <r>
    <s v="Id81"/>
    <n v="45.65"/>
    <n v="5.1100000000000003"/>
    <s v="yes"/>
    <x v="0"/>
    <s v="No"/>
    <x v="3"/>
    <s v="yes"/>
    <s v="Obesity"/>
    <s v="Normal"/>
    <n v="1"/>
    <s v="Yes"/>
    <s v="yes"/>
    <s v="Yes"/>
  </r>
  <r>
    <s v="Id82"/>
    <n v="52.9"/>
    <n v="5.34"/>
    <s v="No"/>
    <x v="0"/>
    <s v="No"/>
    <x v="0"/>
    <s v="yes"/>
    <s v="Obesity"/>
    <s v="Normal"/>
    <n v="0"/>
    <s v="No"/>
    <s v="yes"/>
    <s v="Yes"/>
  </r>
  <r>
    <s v="Id83"/>
    <n v="45.41"/>
    <n v="4.03"/>
    <s v="yes"/>
    <x v="0"/>
    <s v="No"/>
    <x v="3"/>
    <s v="yes"/>
    <s v="Obesity"/>
    <s v="Normal"/>
    <n v="1"/>
    <s v="Yes"/>
    <s v="yes"/>
    <s v="Yes"/>
  </r>
  <r>
    <s v="Id84"/>
    <n v="49.41"/>
    <n v="4.2300000000000004"/>
    <s v="yes"/>
    <x v="0"/>
    <s v="Yes"/>
    <x v="3"/>
    <s v="yes"/>
    <s v="Obesity"/>
    <s v="Normal"/>
    <n v="1"/>
    <s v="Yes"/>
    <s v="yes"/>
    <s v="Yes"/>
  </r>
  <r>
    <s v="Id85"/>
    <n v="31.824999999999999"/>
    <n v="4.0599999999999996"/>
    <s v="No"/>
    <x v="0"/>
    <s v="No"/>
    <x v="1"/>
    <s v="yes"/>
    <s v="Obesity"/>
    <s v="Normal"/>
    <n v="2"/>
    <s v="No"/>
    <s v="yes"/>
    <s v="Yes"/>
  </r>
  <r>
    <s v="Id86"/>
    <n v="51.28"/>
    <n v="4.68"/>
    <s v="No"/>
    <x v="0"/>
    <s v="No"/>
    <x v="1"/>
    <s v="yes"/>
    <s v="Obesity"/>
    <s v="Normal"/>
    <n v="2"/>
    <s v="No"/>
    <s v="yes"/>
    <s v="Yes"/>
  </r>
  <r>
    <s v="Id87"/>
    <n v="34.96"/>
    <n v="4.34"/>
    <s v="No"/>
    <x v="0"/>
    <s v="Yes"/>
    <x v="3"/>
    <s v="yes"/>
    <s v="Obesity"/>
    <s v="Normal"/>
    <n v="1"/>
    <s v="No"/>
    <s v="yes"/>
    <s v="Yes"/>
  </r>
  <r>
    <s v="Id88"/>
    <n v="33.11"/>
    <n v="10.51"/>
    <s v="No"/>
    <x v="0"/>
    <s v="No"/>
    <x v="0"/>
    <s v="yes"/>
    <s v="Obesity"/>
    <s v="Diabetes"/>
    <n v="0"/>
    <s v="No"/>
    <s v="yes"/>
    <s v="Yes"/>
  </r>
  <r>
    <s v="Id89"/>
    <n v="54.74"/>
    <n v="5.84"/>
    <s v="yes"/>
    <x v="0"/>
    <s v="Yes"/>
    <x v="3"/>
    <s v="yes"/>
    <s v="Obesity"/>
    <s v="Prediabetes"/>
    <n v="1"/>
    <s v="Yes"/>
    <s v="yes"/>
    <s v="Yes"/>
  </r>
  <r>
    <s v="Id90"/>
    <n v="32.56"/>
    <n v="5.41"/>
    <s v="No"/>
    <x v="0"/>
    <s v="Yes"/>
    <x v="3"/>
    <s v="yes"/>
    <s v="Obesity"/>
    <s v="Normal"/>
    <n v="1"/>
    <s v="No"/>
    <s v="yes"/>
    <s v="Yes"/>
  </r>
  <r>
    <s v="Id91"/>
    <n v="39.049999999999997"/>
    <n v="6.06"/>
    <s v="No"/>
    <x v="0"/>
    <s v="No"/>
    <x v="3"/>
    <s v="yes"/>
    <s v="Obesity"/>
    <s v="Prediabetes"/>
    <n v="1"/>
    <s v="No"/>
    <s v="yes"/>
    <s v="Yes"/>
  </r>
  <r>
    <s v="Id92"/>
    <n v="42.75"/>
    <n v="4.22"/>
    <s v="No"/>
    <x v="0"/>
    <s v="No"/>
    <x v="0"/>
    <s v="yes"/>
    <s v="Obesity"/>
    <s v="Normal"/>
    <n v="0"/>
    <s v="No"/>
    <s v="yes"/>
    <s v="Yes"/>
  </r>
  <r>
    <s v="Id93"/>
    <n v="50.58"/>
    <n v="5.12"/>
    <s v="No"/>
    <x v="0"/>
    <s v="No"/>
    <x v="1"/>
    <s v="yes"/>
    <s v="Obesity"/>
    <s v="Normal"/>
    <n v="2"/>
    <s v="No"/>
    <s v="yes"/>
    <s v="Yes"/>
  </r>
  <r>
    <s v="Id94"/>
    <n v="30.495000000000001"/>
    <n v="4.57"/>
    <s v="yes"/>
    <x v="0"/>
    <s v="No"/>
    <x v="0"/>
    <s v="yes"/>
    <s v="Obesity"/>
    <s v="Normal"/>
    <n v="0"/>
    <s v="Yes"/>
    <s v="yes"/>
    <s v="Yes"/>
  </r>
  <r>
    <s v="Id95"/>
    <n v="48.31"/>
    <n v="9.58"/>
    <s v="yes"/>
    <x v="0"/>
    <s v="No"/>
    <x v="1"/>
    <s v="yes"/>
    <s v="Obesity"/>
    <s v="Diabetes"/>
    <n v="2"/>
    <s v="Yes"/>
    <s v="yes"/>
    <s v="Yes"/>
  </r>
  <r>
    <s v="Id96"/>
    <n v="48.99"/>
    <n v="9.7799999999999994"/>
    <s v="yes"/>
    <x v="0"/>
    <s v="No"/>
    <x v="3"/>
    <s v="yes"/>
    <s v="Obesity"/>
    <s v="Diabetes"/>
    <n v="1"/>
    <s v="Yes"/>
    <s v="yes"/>
    <s v="Yes"/>
  </r>
  <r>
    <s v="Id97"/>
    <n v="38.39"/>
    <n v="4.1100000000000003"/>
    <s v="yes"/>
    <x v="0"/>
    <s v="No"/>
    <x v="0"/>
    <s v="yes"/>
    <s v="Obesity"/>
    <s v="Normal"/>
    <n v="0"/>
    <s v="Yes"/>
    <s v="yes"/>
    <s v="Yes"/>
  </r>
  <r>
    <s v="Id98"/>
    <n v="44.34"/>
    <n v="4.0199999999999996"/>
    <s v="yes"/>
    <x v="0"/>
    <s v="No"/>
    <x v="1"/>
    <s v="yes"/>
    <s v="Obesity"/>
    <s v="Normal"/>
    <n v="2"/>
    <s v="Yes"/>
    <s v="yes"/>
    <s v="Yes"/>
  </r>
  <r>
    <s v="Id99"/>
    <n v="41.51"/>
    <n v="6.92"/>
    <s v="No"/>
    <x v="0"/>
    <s v="No"/>
    <x v="0"/>
    <s v="yes"/>
    <s v="Obesity"/>
    <s v="Diabetes"/>
    <n v="0"/>
    <s v="No"/>
    <s v="yes"/>
    <s v="Yes"/>
  </r>
  <r>
    <s v="Id100"/>
    <n v="48.2"/>
    <n v="4.84"/>
    <s v="No"/>
    <x v="0"/>
    <s v="No"/>
    <x v="0"/>
    <s v="yes"/>
    <s v="Obesity"/>
    <s v="Normal"/>
    <n v="0"/>
    <s v="No"/>
    <s v="yes"/>
    <s v="Yes"/>
  </r>
  <r>
    <s v="Id101"/>
    <n v="35.75"/>
    <n v="8"/>
    <s v="yes"/>
    <x v="0"/>
    <s v="No"/>
    <x v="0"/>
    <s v="yes"/>
    <s v="Obesity"/>
    <s v="Diabetes"/>
    <n v="0"/>
    <s v="Yes"/>
    <s v="yes"/>
    <s v="Yes"/>
  </r>
  <r>
    <s v="Id102"/>
    <n v="53.81"/>
    <n v="8.77"/>
    <s v="yes"/>
    <x v="0"/>
    <s v="No"/>
    <x v="0"/>
    <s v="yes"/>
    <s v="Obesity"/>
    <s v="Diabetes"/>
    <n v="0"/>
    <s v="Yes"/>
    <s v="yes"/>
    <s v="Yes"/>
  </r>
  <r>
    <s v="Id103"/>
    <n v="49.48"/>
    <n v="4.96"/>
    <s v="No"/>
    <x v="0"/>
    <s v="Yes"/>
    <x v="3"/>
    <s v="yes"/>
    <s v="Obesity"/>
    <s v="Normal"/>
    <n v="1"/>
    <s v="No"/>
    <s v="yes"/>
    <s v="Yes"/>
  </r>
  <r>
    <s v="Id104"/>
    <n v="34.1"/>
    <n v="4.43"/>
    <s v="yes"/>
    <x v="0"/>
    <s v="No"/>
    <x v="0"/>
    <s v="yes"/>
    <s v="Obesity"/>
    <s v="Normal"/>
    <n v="0"/>
    <s v="Yes"/>
    <s v="yes"/>
    <s v="Yes"/>
  </r>
  <r>
    <s v="Id105"/>
    <n v="35.299999999999997"/>
    <n v="5.82"/>
    <s v="yes"/>
    <x v="0"/>
    <s v="Yes"/>
    <x v="3"/>
    <s v="yes"/>
    <s v="Obesity"/>
    <s v="Prediabetes"/>
    <n v="1"/>
    <s v="Yes"/>
    <s v="yes"/>
    <s v="Yes"/>
  </r>
  <r>
    <s v="Id106"/>
    <n v="43.83"/>
    <n v="6.03"/>
    <s v="yes"/>
    <x v="0"/>
    <s v="No"/>
    <x v="1"/>
    <s v="yes"/>
    <s v="Obesity"/>
    <s v="Prediabetes"/>
    <n v="2"/>
    <s v="Yes"/>
    <s v="yes"/>
    <s v="Yes"/>
  </r>
  <r>
    <s v="Id107"/>
    <n v="50.07"/>
    <n v="9.27"/>
    <s v="No"/>
    <x v="0"/>
    <s v="No"/>
    <x v="0"/>
    <s v="yes"/>
    <s v="Obesity"/>
    <s v="Diabetes"/>
    <n v="0"/>
    <s v="No"/>
    <s v="yes"/>
    <s v="Yes"/>
  </r>
  <r>
    <s v="Id108"/>
    <n v="32.774999999999999"/>
    <n v="5.53"/>
    <s v="No"/>
    <x v="0"/>
    <s v="No"/>
    <x v="0"/>
    <s v="yes"/>
    <s v="Obesity"/>
    <s v="Normal"/>
    <n v="0"/>
    <s v="No"/>
    <s v="yes"/>
    <s v="Yes"/>
  </r>
  <r>
    <s v="Id109"/>
    <n v="34.104999999999997"/>
    <n v="5.07"/>
    <s v="No"/>
    <x v="0"/>
    <s v="No"/>
    <x v="3"/>
    <s v="yes"/>
    <s v="Obesity"/>
    <s v="Normal"/>
    <n v="1"/>
    <s v="No"/>
    <s v="yes"/>
    <s v="Yes"/>
  </r>
  <r>
    <s v="Id110"/>
    <n v="48.93"/>
    <n v="11.17"/>
    <s v="yes"/>
    <x v="0"/>
    <s v="No"/>
    <x v="3"/>
    <s v="yes"/>
    <s v="Obesity"/>
    <s v="Diabetes"/>
    <n v="1"/>
    <s v="Yes"/>
    <s v="yes"/>
    <s v="Yes"/>
  </r>
  <r>
    <s v="Id111"/>
    <n v="37.07"/>
    <n v="6.14"/>
    <s v="yes"/>
    <x v="0"/>
    <s v="No"/>
    <x v="0"/>
    <s v="yes"/>
    <s v="Obesity"/>
    <s v="Prediabetes"/>
    <n v="0"/>
    <s v="Yes"/>
    <s v="yes"/>
    <s v="Yes"/>
  </r>
  <r>
    <s v="Id112"/>
    <n v="51.51"/>
    <n v="6.26"/>
    <s v="yes"/>
    <x v="0"/>
    <s v="Yes"/>
    <x v="3"/>
    <s v="yes"/>
    <s v="Obesity"/>
    <s v="Prediabetes"/>
    <n v="1"/>
    <s v="Yes"/>
    <s v="yes"/>
    <s v="Yes"/>
  </r>
  <r>
    <s v="Id113"/>
    <n v="34.799999999999997"/>
    <n v="4.72"/>
    <s v="yes"/>
    <x v="0"/>
    <s v="No"/>
    <x v="0"/>
    <s v="yes"/>
    <s v="Obesity"/>
    <s v="Normal"/>
    <n v="0"/>
    <s v="Yes"/>
    <s v="yes"/>
    <s v="Yes"/>
  </r>
  <r>
    <s v="Id114"/>
    <n v="36.67"/>
    <n v="5.18"/>
    <s v="No"/>
    <x v="0"/>
    <s v="No"/>
    <x v="3"/>
    <s v="yes"/>
    <s v="Obesity"/>
    <s v="Normal"/>
    <n v="1"/>
    <s v="No"/>
    <s v="yes"/>
    <s v="Yes"/>
  </r>
  <r>
    <s v="Id115"/>
    <n v="30.9"/>
    <n v="9.4"/>
    <s v="No"/>
    <x v="0"/>
    <s v="No"/>
    <x v="1"/>
    <s v="yes"/>
    <s v="Obesity"/>
    <s v="Diabetes"/>
    <n v="2"/>
    <s v="No"/>
    <s v="yes"/>
    <s v="Yes"/>
  </r>
  <r>
    <s v="Id116"/>
    <n v="30.495000000000001"/>
    <n v="6.29"/>
    <s v="No"/>
    <x v="0"/>
    <s v="No"/>
    <x v="0"/>
    <s v="yes"/>
    <s v="Obesity"/>
    <s v="Prediabetes"/>
    <n v="0"/>
    <s v="No"/>
    <s v="yes"/>
    <s v="Yes"/>
  </r>
  <r>
    <s v="Id117"/>
    <n v="44.88"/>
    <n v="6.04"/>
    <s v="No"/>
    <x v="0"/>
    <s v="Yes"/>
    <x v="3"/>
    <s v="yes"/>
    <s v="Obesity"/>
    <s v="Prediabetes"/>
    <n v="1"/>
    <s v="No"/>
    <s v="yes"/>
    <s v="Yes"/>
  </r>
  <r>
    <s v="Id118"/>
    <n v="44.32"/>
    <n v="10.55"/>
    <s v="No"/>
    <x v="0"/>
    <s v="No"/>
    <x v="0"/>
    <s v="yes"/>
    <s v="Obesity"/>
    <s v="Diabetes"/>
    <n v="0"/>
    <s v="No"/>
    <s v="yes"/>
    <s v="Yes"/>
  </r>
  <r>
    <s v="Id119"/>
    <n v="46.39"/>
    <n v="5.09"/>
    <s v="No"/>
    <x v="0"/>
    <s v="No"/>
    <x v="0"/>
    <s v="yes"/>
    <s v="Obesity"/>
    <s v="Normal"/>
    <n v="0"/>
    <s v="No"/>
    <s v="yes"/>
    <s v="Yes"/>
  </r>
  <r>
    <s v="Id120"/>
    <n v="42.13"/>
    <n v="5.2"/>
    <s v="yes"/>
    <x v="0"/>
    <s v="No"/>
    <x v="3"/>
    <s v="yes"/>
    <s v="Obesity"/>
    <s v="Normal"/>
    <n v="1"/>
    <s v="Yes"/>
    <s v="yes"/>
    <s v="Yes"/>
  </r>
  <r>
    <s v="Id121"/>
    <n v="30.78"/>
    <n v="8.4499999999999993"/>
    <s v="yes"/>
    <x v="0"/>
    <s v="No"/>
    <x v="0"/>
    <s v="yes"/>
    <s v="Obesity"/>
    <s v="Diabetes"/>
    <n v="0"/>
    <s v="Yes"/>
    <s v="yes"/>
    <s v="Yes"/>
  </r>
  <r>
    <s v="Id122"/>
    <n v="31.35"/>
    <n v="9.5399999999999991"/>
    <s v="No"/>
    <x v="0"/>
    <s v="No"/>
    <x v="0"/>
    <s v="yes"/>
    <s v="Obesity"/>
    <s v="Diabetes"/>
    <n v="0"/>
    <s v="No"/>
    <s v="yes"/>
    <s v="Yes"/>
  </r>
  <r>
    <s v="Id123"/>
    <n v="41.46"/>
    <n v="4.99"/>
    <s v="yes"/>
    <x v="0"/>
    <s v="No"/>
    <x v="1"/>
    <s v="yes"/>
    <s v="Obesity"/>
    <s v="Normal"/>
    <n v="2"/>
    <s v="Yes"/>
    <s v="yes"/>
    <s v="Yes"/>
  </r>
  <r>
    <s v="Id124"/>
    <n v="48"/>
    <n v="10.54"/>
    <s v="No"/>
    <x v="0"/>
    <s v="No"/>
    <x v="0"/>
    <s v="yes"/>
    <s v="Obesity"/>
    <s v="Diabetes"/>
    <n v="0"/>
    <s v="No"/>
    <s v="yes"/>
    <s v="Yes"/>
  </r>
  <r>
    <s v="Id125"/>
    <n v="49.13"/>
    <n v="4.54"/>
    <s v="No"/>
    <x v="0"/>
    <s v="No"/>
    <x v="0"/>
    <s v="yes"/>
    <s v="Obesity"/>
    <s v="Normal"/>
    <n v="0"/>
    <s v="No"/>
    <s v="yes"/>
    <s v="Yes"/>
  </r>
  <r>
    <s v="Id126"/>
    <n v="37.799999999999997"/>
    <n v="6.29"/>
    <s v="No"/>
    <x v="0"/>
    <s v="No"/>
    <x v="3"/>
    <s v="yes"/>
    <s v="Obesity"/>
    <s v="Prediabetes"/>
    <n v="1"/>
    <s v="No"/>
    <s v="yes"/>
    <s v="Yes"/>
  </r>
  <r>
    <s v="Id127"/>
    <n v="38.299999999999997"/>
    <n v="9.51"/>
    <s v="No"/>
    <x v="0"/>
    <s v="No"/>
    <x v="0"/>
    <s v="yes"/>
    <s v="Obesity"/>
    <s v="Diabetes"/>
    <n v="0"/>
    <s v="No"/>
    <s v="yes"/>
    <s v="Yes"/>
  </r>
  <r>
    <s v="Id128"/>
    <n v="32.774999999999999"/>
    <n v="4.72"/>
    <s v="No"/>
    <x v="0"/>
    <s v="No"/>
    <x v="0"/>
    <s v="yes"/>
    <s v="Obesity"/>
    <s v="Normal"/>
    <n v="0"/>
    <s v="No"/>
    <s v="yes"/>
    <s v="Yes"/>
  </r>
  <r>
    <s v="Id129"/>
    <n v="34.200000000000003"/>
    <n v="5.91"/>
    <s v="yes"/>
    <x v="0"/>
    <s v="No"/>
    <x v="0"/>
    <s v="yes"/>
    <s v="Obesity"/>
    <s v="Prediabetes"/>
    <n v="0"/>
    <s v="Yes"/>
    <s v="yes"/>
    <s v="Yes"/>
  </r>
  <r>
    <s v="Id130"/>
    <n v="30.2"/>
    <n v="9.58"/>
    <s v="No"/>
    <x v="0"/>
    <s v="No"/>
    <x v="0"/>
    <s v="yes"/>
    <s v="Obesity"/>
    <s v="Diabetes"/>
    <n v="0"/>
    <s v="No"/>
    <s v="yes"/>
    <s v="Yes"/>
  </r>
  <r>
    <s v="Id131"/>
    <n v="48.32"/>
    <n v="5.77"/>
    <s v="No"/>
    <x v="0"/>
    <s v="No"/>
    <x v="0"/>
    <s v="yes"/>
    <s v="Obesity"/>
    <s v="Prediabetes"/>
    <n v="0"/>
    <s v="No"/>
    <s v="yes"/>
    <s v="Yes"/>
  </r>
  <r>
    <s v="Id132"/>
    <n v="44.86"/>
    <n v="4.38"/>
    <s v="yes"/>
    <x v="0"/>
    <s v="No"/>
    <x v="0"/>
    <s v="yes"/>
    <s v="Obesity"/>
    <s v="Normal"/>
    <n v="0"/>
    <s v="Yes"/>
    <s v="yes"/>
    <s v="Yes"/>
  </r>
  <r>
    <s v="Id133"/>
    <n v="52.15"/>
    <n v="5.65"/>
    <s v="No"/>
    <x v="0"/>
    <s v="No"/>
    <x v="3"/>
    <s v="yes"/>
    <s v="Obesity"/>
    <s v="Normal"/>
    <n v="1"/>
    <s v="No"/>
    <s v="yes"/>
    <s v="Yes"/>
  </r>
  <r>
    <s v="Id134"/>
    <n v="41.12"/>
    <n v="7.54"/>
    <s v="yes"/>
    <x v="0"/>
    <s v="No"/>
    <x v="0"/>
    <s v="yes"/>
    <s v="Obesity"/>
    <s v="Diabetes"/>
    <n v="0"/>
    <s v="Yes"/>
    <s v="yes"/>
    <s v="Yes"/>
  </r>
  <r>
    <s v="Id135"/>
    <n v="38.39"/>
    <n v="5.1100000000000003"/>
    <s v="yes"/>
    <x v="0"/>
    <s v="No"/>
    <x v="3"/>
    <s v="yes"/>
    <s v="Obesity"/>
    <s v="Normal"/>
    <n v="1"/>
    <s v="Yes"/>
    <s v="yes"/>
    <s v="Yes"/>
  </r>
  <r>
    <s v="Id136"/>
    <n v="46.85"/>
    <n v="4.25"/>
    <s v="No"/>
    <x v="0"/>
    <s v="Yes"/>
    <x v="3"/>
    <s v="yes"/>
    <s v="Obesity"/>
    <s v="Normal"/>
    <n v="1"/>
    <s v="No"/>
    <s v="yes"/>
    <s v="Yes"/>
  </r>
  <r>
    <s v="Id137"/>
    <n v="42.24"/>
    <n v="5.55"/>
    <s v="No"/>
    <x v="1"/>
    <s v="No"/>
    <x v="3"/>
    <s v="yes"/>
    <s v="Obesity"/>
    <s v="Normal"/>
    <n v="1"/>
    <s v="No"/>
    <s v="yes"/>
    <s v="Yes"/>
  </r>
  <r>
    <s v="Id138"/>
    <n v="34.39"/>
    <n v="5.78"/>
    <s v="No"/>
    <x v="0"/>
    <s v="No"/>
    <x v="0"/>
    <s v="yes"/>
    <s v="Obesity"/>
    <s v="Prediabetes"/>
    <n v="0"/>
    <s v="No"/>
    <s v="yes"/>
    <s v="Yes"/>
  </r>
  <r>
    <s v="Id139"/>
    <n v="42.89"/>
    <n v="5.28"/>
    <s v="yes"/>
    <x v="0"/>
    <s v="No"/>
    <x v="0"/>
    <s v="yes"/>
    <s v="Obesity"/>
    <s v="Normal"/>
    <n v="0"/>
    <s v="Yes"/>
    <s v="yes"/>
    <s v="Yes"/>
  </r>
  <r>
    <s v="Id140"/>
    <n v="36.299999999999997"/>
    <n v="5.39"/>
    <s v="No"/>
    <x v="0"/>
    <s v="No"/>
    <x v="0"/>
    <s v="yes"/>
    <s v="Obesity"/>
    <s v="Normal"/>
    <n v="0"/>
    <s v="No"/>
    <s v="yes"/>
    <s v="Yes"/>
  </r>
  <r>
    <s v="Id141"/>
    <n v="35.200000000000003"/>
    <n v="8.01"/>
    <s v="yes"/>
    <x v="0"/>
    <s v="No"/>
    <x v="3"/>
    <s v="yes"/>
    <s v="Obesity"/>
    <s v="Diabetes"/>
    <n v="1"/>
    <s v="Yes"/>
    <s v="yes"/>
    <s v="Yes"/>
  </r>
  <r>
    <s v="Id142"/>
    <n v="53.62"/>
    <n v="5.21"/>
    <s v="No"/>
    <x v="0"/>
    <s v="No"/>
    <x v="0"/>
    <s v="yes"/>
    <s v="Obesity"/>
    <s v="Normal"/>
    <n v="0"/>
    <s v="No"/>
    <s v="yes"/>
    <s v="Yes"/>
  </r>
  <r>
    <s v="Id143"/>
    <n v="36.67"/>
    <n v="6.27"/>
    <s v="No"/>
    <x v="0"/>
    <s v="No"/>
    <x v="0"/>
    <s v="yes"/>
    <s v="Obesity"/>
    <s v="Prediabetes"/>
    <n v="0"/>
    <s v="No"/>
    <s v="yes"/>
    <s v="Yes"/>
  </r>
  <r>
    <s v="Id144"/>
    <n v="33.4"/>
    <n v="10.73"/>
    <s v="yes"/>
    <x v="0"/>
    <s v="No"/>
    <x v="3"/>
    <s v="yes"/>
    <s v="Obesity"/>
    <s v="Diabetes"/>
    <n v="1"/>
    <s v="Yes"/>
    <s v="yes"/>
    <s v="Yes"/>
  </r>
  <r>
    <s v="Id145"/>
    <n v="42.71"/>
    <n v="10.52"/>
    <s v="No"/>
    <x v="0"/>
    <s v="No"/>
    <x v="0"/>
    <s v="yes"/>
    <s v="Obesity"/>
    <s v="Diabetes"/>
    <n v="0"/>
    <s v="No"/>
    <s v="yes"/>
    <s v="Yes"/>
  </r>
  <r>
    <s v="Id146"/>
    <n v="41.52"/>
    <n v="11.82"/>
    <s v="yes"/>
    <x v="0"/>
    <s v="No"/>
    <x v="1"/>
    <s v="yes"/>
    <s v="Obesity"/>
    <s v="Diabetes"/>
    <n v="2"/>
    <s v="Yes"/>
    <s v="yes"/>
    <s v="Yes"/>
  </r>
  <r>
    <s v="Id147"/>
    <n v="39.4"/>
    <n v="6.76"/>
    <s v="No"/>
    <x v="0"/>
    <s v="No"/>
    <x v="0"/>
    <s v="yes"/>
    <s v="Obesity"/>
    <s v="Diabetes"/>
    <n v="0"/>
    <s v="No"/>
    <s v="yes"/>
    <s v="Yes"/>
  </r>
  <r>
    <s v="Id148"/>
    <n v="46.45"/>
    <n v="5.62"/>
    <s v="No"/>
    <x v="0"/>
    <s v="No"/>
    <x v="0"/>
    <s v="yes"/>
    <s v="Obesity"/>
    <s v="Normal"/>
    <n v="0"/>
    <s v="No"/>
    <s v="yes"/>
    <s v="Yes"/>
  </r>
  <r>
    <s v="Id149"/>
    <n v="35.75"/>
    <n v="4.1900000000000004"/>
    <s v="No"/>
    <x v="0"/>
    <s v="No"/>
    <x v="0"/>
    <s v="yes"/>
    <s v="Obesity"/>
    <s v="Normal"/>
    <n v="0"/>
    <s v="No"/>
    <s v="yes"/>
    <s v="Yes"/>
  </r>
  <r>
    <s v="Id150"/>
    <n v="26.07"/>
    <n v="5.32"/>
    <s v="No"/>
    <x v="0"/>
    <s v="No"/>
    <x v="0"/>
    <s v="yes"/>
    <s v="Overweight"/>
    <s v="Normal"/>
    <n v="0"/>
    <s v="No"/>
    <s v="yes"/>
    <s v="Yes"/>
  </r>
  <r>
    <s v="Id151"/>
    <n v="36.54"/>
    <n v="4.46"/>
    <s v="yes"/>
    <x v="0"/>
    <s v="No"/>
    <x v="3"/>
    <s v="yes"/>
    <s v="Obesity"/>
    <s v="Normal"/>
    <n v="1"/>
    <s v="Yes"/>
    <s v="yes"/>
    <s v="Yes"/>
  </r>
  <r>
    <s v="Id152"/>
    <n v="51.64"/>
    <n v="5.65"/>
    <s v="No"/>
    <x v="0"/>
    <s v="No"/>
    <x v="0"/>
    <s v="yes"/>
    <s v="Obesity"/>
    <s v="Normal"/>
    <n v="0"/>
    <s v="No"/>
    <s v="yes"/>
    <s v="Yes"/>
  </r>
  <r>
    <s v="Id153"/>
    <n v="42.83"/>
    <n v="6.04"/>
    <s v="No"/>
    <x v="0"/>
    <s v="No"/>
    <x v="1"/>
    <s v="yes"/>
    <s v="Obesity"/>
    <s v="Prediabetes"/>
    <n v="2"/>
    <s v="No"/>
    <s v="yes"/>
    <s v="Yes"/>
  </r>
  <r>
    <s v="Id154"/>
    <n v="40.15"/>
    <n v="5.76"/>
    <s v="No"/>
    <x v="0"/>
    <s v="No"/>
    <x v="3"/>
    <s v="yes"/>
    <s v="Obesity"/>
    <s v="Prediabetes"/>
    <n v="1"/>
    <s v="No"/>
    <s v="yes"/>
    <s v="Yes"/>
  </r>
  <r>
    <s v="Id155"/>
    <n v="27.8"/>
    <n v="4.3600000000000003"/>
    <s v="No"/>
    <x v="0"/>
    <s v="Yes"/>
    <x v="3"/>
    <s v="yes"/>
    <s v="Overweight"/>
    <s v="Normal"/>
    <n v="1"/>
    <s v="No"/>
    <s v="yes"/>
    <s v="Yes"/>
  </r>
  <r>
    <s v="Id156"/>
    <n v="45.81"/>
    <n v="4.76"/>
    <s v="yes"/>
    <x v="0"/>
    <s v="Yes"/>
    <x v="3"/>
    <s v="yes"/>
    <s v="Obesity"/>
    <s v="Normal"/>
    <n v="1"/>
    <s v="Yes"/>
    <s v="yes"/>
    <s v="Yes"/>
  </r>
  <r>
    <s v="Id157"/>
    <n v="34.43"/>
    <n v="10.82"/>
    <s v="yes"/>
    <x v="0"/>
    <s v="No"/>
    <x v="3"/>
    <s v="yes"/>
    <s v="Obesity"/>
    <s v="Diabetes"/>
    <n v="1"/>
    <s v="Yes"/>
    <s v="yes"/>
    <s v="Yes"/>
  </r>
  <r>
    <s v="Id158"/>
    <n v="41.33"/>
    <n v="4.01"/>
    <s v="yes"/>
    <x v="0"/>
    <s v="No"/>
    <x v="0"/>
    <s v="yes"/>
    <s v="Obesity"/>
    <s v="Normal"/>
    <n v="0"/>
    <s v="Yes"/>
    <s v="yes"/>
    <s v="Yes"/>
  </r>
  <r>
    <s v="Id159"/>
    <n v="31.92"/>
    <n v="5.12"/>
    <s v="yes"/>
    <x v="0"/>
    <s v="No"/>
    <x v="3"/>
    <s v="yes"/>
    <s v="Obesity"/>
    <s v="Normal"/>
    <n v="1"/>
    <s v="Yes"/>
    <s v="yes"/>
    <s v="Yes"/>
  </r>
  <r>
    <s v="Id160"/>
    <n v="39.799999999999997"/>
    <n v="10.54"/>
    <s v="yes"/>
    <x v="0"/>
    <s v="No"/>
    <x v="1"/>
    <s v="yes"/>
    <s v="Obesity"/>
    <s v="Diabetes"/>
    <n v="2"/>
    <s v="Yes"/>
    <s v="yes"/>
    <s v="Yes"/>
  </r>
  <r>
    <s v="Id161"/>
    <n v="42.82"/>
    <n v="4.21"/>
    <s v="No"/>
    <x v="0"/>
    <s v="No"/>
    <x v="0"/>
    <s v="yes"/>
    <s v="Obesity"/>
    <s v="Normal"/>
    <n v="0"/>
    <s v="No"/>
    <s v="yes"/>
    <s v="Yes"/>
  </r>
  <r>
    <s v="Id162"/>
    <n v="33.630000000000003"/>
    <n v="5.42"/>
    <s v="No"/>
    <x v="0"/>
    <s v="No"/>
    <x v="0"/>
    <s v="yes"/>
    <s v="Obesity"/>
    <s v="Normal"/>
    <n v="0"/>
    <s v="No"/>
    <s v="yes"/>
    <s v="Yes"/>
  </r>
  <r>
    <s v="Id163"/>
    <n v="37.07"/>
    <n v="4.28"/>
    <s v="No"/>
    <x v="1"/>
    <s v="No"/>
    <x v="3"/>
    <s v="yes"/>
    <s v="Obesity"/>
    <s v="Normal"/>
    <n v="1"/>
    <s v="No"/>
    <s v="yes"/>
    <s v="Yes"/>
  </r>
  <r>
    <s v="Id164"/>
    <n v="35.625"/>
    <n v="8.9"/>
    <s v="No"/>
    <x v="0"/>
    <s v="No"/>
    <x v="0"/>
    <s v="yes"/>
    <s v="Obesity"/>
    <s v="Diabetes"/>
    <n v="0"/>
    <s v="No"/>
    <s v="yes"/>
    <s v="Yes"/>
  </r>
  <r>
    <s v="Id165"/>
    <n v="42.69"/>
    <n v="4.8899999999999997"/>
    <s v="No"/>
    <x v="0"/>
    <s v="Yes"/>
    <x v="3"/>
    <s v="yes"/>
    <s v="Obesity"/>
    <s v="Normal"/>
    <n v="1"/>
    <s v="No"/>
    <s v="yes"/>
    <s v="Yes"/>
  </r>
  <r>
    <s v="Id166"/>
    <n v="37.869999999999997"/>
    <n v="4.29"/>
    <s v="yes"/>
    <x v="0"/>
    <s v="Yes"/>
    <x v="3"/>
    <s v="yes"/>
    <s v="Obesity"/>
    <s v="Normal"/>
    <n v="1"/>
    <s v="Yes"/>
    <s v="yes"/>
    <s v="Yes"/>
  </r>
  <r>
    <s v="Id167"/>
    <n v="40.61"/>
    <n v="8"/>
    <s v="yes"/>
    <x v="0"/>
    <s v="No"/>
    <x v="3"/>
    <s v="yes"/>
    <s v="Obesity"/>
    <s v="Diabetes"/>
    <n v="1"/>
    <s v="Yes"/>
    <s v="yes"/>
    <s v="Yes"/>
  </r>
  <r>
    <s v="Id168"/>
    <n v="30.78"/>
    <n v="4.67"/>
    <s v="yes"/>
    <x v="0"/>
    <s v="No"/>
    <x v="0"/>
    <s v="yes"/>
    <s v="Obesity"/>
    <s v="Normal"/>
    <n v="0"/>
    <s v="Yes"/>
    <s v="yes"/>
    <s v="Yes"/>
  </r>
  <r>
    <s v="Id169"/>
    <n v="49.49"/>
    <n v="4.5"/>
    <s v="No"/>
    <x v="0"/>
    <s v="No"/>
    <x v="0"/>
    <s v="yes"/>
    <s v="Obesity"/>
    <s v="Normal"/>
    <n v="0"/>
    <s v="No"/>
    <s v="yes"/>
    <s v="Yes"/>
  </r>
  <r>
    <s v="Id170"/>
    <n v="37.619999999999997"/>
    <n v="6.32"/>
    <s v="yes"/>
    <x v="1"/>
    <s v="No"/>
    <x v="1"/>
    <s v="yes"/>
    <s v="Obesity"/>
    <s v="Prediabetes"/>
    <n v="2"/>
    <s v="Yes"/>
    <s v="yes"/>
    <s v="Yes"/>
  </r>
  <r>
    <s v="Id171"/>
    <n v="36.08"/>
    <n v="6.1"/>
    <s v="yes"/>
    <x v="0"/>
    <s v="No"/>
    <x v="3"/>
    <s v="yes"/>
    <s v="Obesity"/>
    <s v="Prediabetes"/>
    <n v="1"/>
    <s v="Yes"/>
    <s v="yes"/>
    <s v="Yes"/>
  </r>
  <r>
    <s v="Id172"/>
    <n v="33.5"/>
    <n v="5.4"/>
    <s v="No"/>
    <x v="0"/>
    <s v="No"/>
    <x v="0"/>
    <s v="yes"/>
    <s v="Obesity"/>
    <s v="Normal"/>
    <n v="0"/>
    <s v="No"/>
    <s v="yes"/>
    <s v="Yes"/>
  </r>
  <r>
    <s v="Id173"/>
    <n v="47.46"/>
    <n v="6.24"/>
    <s v="yes"/>
    <x v="0"/>
    <s v="No"/>
    <x v="3"/>
    <s v="yes"/>
    <s v="Obesity"/>
    <s v="Prediabetes"/>
    <n v="1"/>
    <s v="Yes"/>
    <s v="yes"/>
    <s v="Yes"/>
  </r>
  <r>
    <s v="Id174"/>
    <n v="49.24"/>
    <n v="4.45"/>
    <s v="No"/>
    <x v="0"/>
    <s v="No"/>
    <x v="0"/>
    <s v="yes"/>
    <s v="Obesity"/>
    <s v="Normal"/>
    <n v="0"/>
    <s v="No"/>
    <s v="yes"/>
    <s v="Yes"/>
  </r>
  <r>
    <s v="Id175"/>
    <n v="54.4"/>
    <n v="5.22"/>
    <s v="No"/>
    <x v="0"/>
    <s v="No"/>
    <x v="3"/>
    <s v="yes"/>
    <s v="Obesity"/>
    <s v="Normal"/>
    <n v="1"/>
    <s v="No"/>
    <s v="yes"/>
    <s v="Yes"/>
  </r>
  <r>
    <s v="Id176"/>
    <n v="35.53"/>
    <n v="4.6100000000000003"/>
    <s v="No"/>
    <x v="0"/>
    <s v="No"/>
    <x v="3"/>
    <s v="yes"/>
    <s v="Obesity"/>
    <s v="Normal"/>
    <n v="1"/>
    <s v="No"/>
    <s v="yes"/>
    <s v="Yes"/>
  </r>
  <r>
    <s v="Id177"/>
    <n v="39.729999999999997"/>
    <n v="6.24"/>
    <s v="No"/>
    <x v="0"/>
    <s v="No"/>
    <x v="0"/>
    <s v="yes"/>
    <s v="Obesity"/>
    <s v="Prediabetes"/>
    <n v="0"/>
    <s v="No"/>
    <s v="yes"/>
    <s v="Yes"/>
  </r>
  <r>
    <s v="Id178"/>
    <n v="35.68"/>
    <n v="10.039999999999999"/>
    <s v="No"/>
    <x v="0"/>
    <s v="No"/>
    <x v="0"/>
    <s v="yes"/>
    <s v="Obesity"/>
    <s v="Diabetes"/>
    <n v="0"/>
    <s v="No"/>
    <s v="yes"/>
    <s v="Yes"/>
  </r>
  <r>
    <s v="Id179"/>
    <n v="48.86"/>
    <n v="6.09"/>
    <s v="No"/>
    <x v="0"/>
    <s v="No"/>
    <x v="0"/>
    <s v="yes"/>
    <s v="Obesity"/>
    <s v="Prediabetes"/>
    <n v="0"/>
    <s v="No"/>
    <s v="yes"/>
    <s v="Yes"/>
  </r>
  <r>
    <s v="Id180"/>
    <n v="34.799999999999997"/>
    <n v="11.4"/>
    <s v="yes"/>
    <x v="0"/>
    <s v="Yes"/>
    <x v="3"/>
    <s v="No"/>
    <s v="Obesity"/>
    <s v="Diabetes"/>
    <n v="1"/>
    <s v="Yes"/>
    <s v="No"/>
    <s v="No"/>
  </r>
  <r>
    <s v="Id181"/>
    <n v="32.49"/>
    <n v="4.29"/>
    <s v="No"/>
    <x v="0"/>
    <s v="Yes"/>
    <x v="3"/>
    <s v="yes"/>
    <s v="Obesity"/>
    <s v="Normal"/>
    <n v="1"/>
    <s v="No"/>
    <s v="yes"/>
    <s v="Yes"/>
  </r>
  <r>
    <s v="Id182"/>
    <n v="39"/>
    <n v="5.7"/>
    <s v="No"/>
    <x v="0"/>
    <s v="No"/>
    <x v="1"/>
    <s v="yes"/>
    <s v="Obesity"/>
    <s v="Prediabetes"/>
    <n v="2"/>
    <s v="No"/>
    <s v="yes"/>
    <s v="Yes"/>
  </r>
  <r>
    <s v="Id183"/>
    <n v="35.299999999999997"/>
    <n v="6.09"/>
    <s v="No"/>
    <x v="0"/>
    <s v="No"/>
    <x v="3"/>
    <s v="yes"/>
    <s v="Obesity"/>
    <s v="Prediabetes"/>
    <n v="1"/>
    <s v="No"/>
    <s v="yes"/>
    <s v="Yes"/>
  </r>
  <r>
    <s v="Id184"/>
    <n v="33.42"/>
    <n v="10.67"/>
    <s v="No"/>
    <x v="0"/>
    <s v="No"/>
    <x v="0"/>
    <s v="yes"/>
    <s v="Obesity"/>
    <s v="Diabetes"/>
    <n v="0"/>
    <s v="No"/>
    <s v="yes"/>
    <s v="Yes"/>
  </r>
  <r>
    <s v="Id185"/>
    <n v="37.18"/>
    <n v="6.75"/>
    <s v="yes"/>
    <x v="0"/>
    <s v="No"/>
    <x v="1"/>
    <s v="yes"/>
    <s v="Obesity"/>
    <s v="Diabetes"/>
    <n v="2"/>
    <s v="Yes"/>
    <s v="yes"/>
    <s v="Yes"/>
  </r>
  <r>
    <s v="Id186"/>
    <n v="33.33"/>
    <n v="9.26"/>
    <s v="yes"/>
    <x v="0"/>
    <s v="No"/>
    <x v="1"/>
    <s v="No"/>
    <s v="Obesity"/>
    <s v="Diabetes"/>
    <n v="2"/>
    <s v="Yes"/>
    <s v="No"/>
    <s v="No"/>
  </r>
  <r>
    <s v="Id187"/>
    <n v="53.21"/>
    <n v="4.2699999999999996"/>
    <s v="No"/>
    <x v="0"/>
    <s v="No"/>
    <x v="3"/>
    <s v="yes"/>
    <s v="Obesity"/>
    <s v="Normal"/>
    <n v="1"/>
    <s v="No"/>
    <s v="yes"/>
    <s v="Yes"/>
  </r>
  <r>
    <s v="Id188"/>
    <n v="38.729999999999997"/>
    <n v="11.51"/>
    <s v="No"/>
    <x v="0"/>
    <s v="No"/>
    <x v="1"/>
    <s v="yes"/>
    <s v="Obesity"/>
    <s v="Diabetes"/>
    <n v="2"/>
    <s v="No"/>
    <s v="yes"/>
    <s v="Yes"/>
  </r>
  <r>
    <s v="Id189"/>
    <n v="29.73"/>
    <n v="7.22"/>
    <s v="No"/>
    <x v="0"/>
    <s v="No"/>
    <x v="0"/>
    <s v="yes"/>
    <s v="Overweight"/>
    <s v="Diabetes"/>
    <n v="0"/>
    <s v="No"/>
    <s v="yes"/>
    <s v="Yes"/>
  </r>
  <r>
    <s v="Id190"/>
    <n v="34.700000000000003"/>
    <n v="4.37"/>
    <s v="No"/>
    <x v="0"/>
    <s v="Yes"/>
    <x v="3"/>
    <s v="yes"/>
    <s v="Obesity"/>
    <s v="Normal"/>
    <n v="1"/>
    <s v="No"/>
    <s v="yes"/>
    <s v="Yes"/>
  </r>
  <r>
    <s v="Id191"/>
    <n v="38.28"/>
    <n v="11.56"/>
    <s v="yes"/>
    <x v="0"/>
    <s v="No"/>
    <x v="3"/>
    <s v="yes"/>
    <s v="Obesity"/>
    <s v="Diabetes"/>
    <n v="1"/>
    <s v="Yes"/>
    <s v="yes"/>
    <s v="Yes"/>
  </r>
  <r>
    <s v="Id192"/>
    <n v="33.57"/>
    <n v="8.82"/>
    <s v="yes"/>
    <x v="0"/>
    <s v="No"/>
    <x v="0"/>
    <s v="yes"/>
    <s v="Obesity"/>
    <s v="Diabetes"/>
    <n v="0"/>
    <s v="Yes"/>
    <s v="yes"/>
    <s v="Yes"/>
  </r>
  <r>
    <s v="Id193"/>
    <n v="52.06"/>
    <n v="4.6900000000000004"/>
    <s v="No"/>
    <x v="0"/>
    <s v="No"/>
    <x v="3"/>
    <s v="yes"/>
    <s v="Obesity"/>
    <s v="Normal"/>
    <n v="1"/>
    <s v="No"/>
    <s v="yes"/>
    <s v="Yes"/>
  </r>
  <r>
    <s v="Id194"/>
    <n v="38.17"/>
    <n v="4.53"/>
    <s v="No"/>
    <x v="1"/>
    <s v="No"/>
    <x v="3"/>
    <s v="yes"/>
    <s v="Obesity"/>
    <s v="Normal"/>
    <n v="1"/>
    <s v="No"/>
    <s v="yes"/>
    <s v="Yes"/>
  </r>
  <r>
    <s v="Id195"/>
    <n v="36.954999999999998"/>
    <n v="5.84"/>
    <s v="No"/>
    <x v="0"/>
    <s v="Yes"/>
    <x v="3"/>
    <s v="yes"/>
    <s v="Obesity"/>
    <s v="Prediabetes"/>
    <n v="1"/>
    <s v="No"/>
    <s v="yes"/>
    <s v="Yes"/>
  </r>
  <r>
    <s v="Id196"/>
    <n v="34.4"/>
    <n v="4.9000000000000004"/>
    <s v="No"/>
    <x v="0"/>
    <s v="Yes"/>
    <x v="3"/>
    <s v="yes"/>
    <s v="Obesity"/>
    <s v="Normal"/>
    <n v="1"/>
    <s v="No"/>
    <s v="yes"/>
    <s v="Yes"/>
  </r>
  <r>
    <s v="Id197"/>
    <n v="31.73"/>
    <n v="4.3"/>
    <s v="No"/>
    <x v="0"/>
    <s v="No"/>
    <x v="0"/>
    <s v="yes"/>
    <s v="Obesity"/>
    <s v="Normal"/>
    <n v="0"/>
    <s v="No"/>
    <s v="yes"/>
    <s v="Yes"/>
  </r>
  <r>
    <s v="Id198"/>
    <n v="36.64"/>
    <n v="11.34"/>
    <s v="No"/>
    <x v="0"/>
    <s v="No"/>
    <x v="0"/>
    <s v="yes"/>
    <s v="Obesity"/>
    <s v="Diabetes"/>
    <n v="0"/>
    <s v="No"/>
    <s v="yes"/>
    <s v="Yes"/>
  </r>
  <r>
    <s v="Id199"/>
    <n v="36.85"/>
    <n v="5.88"/>
    <s v="No"/>
    <x v="1"/>
    <s v="No"/>
    <x v="3"/>
    <s v="yes"/>
    <s v="Obesity"/>
    <s v="Prediabetes"/>
    <n v="1"/>
    <s v="No"/>
    <s v="yes"/>
    <s v="Yes"/>
  </r>
  <r>
    <s v="Id200"/>
    <n v="33.33"/>
    <n v="5.01"/>
    <s v="yes"/>
    <x v="0"/>
    <s v="Yes"/>
    <x v="3"/>
    <s v="yes"/>
    <s v="Obesity"/>
    <s v="Normal"/>
    <n v="1"/>
    <s v="Yes"/>
    <s v="yes"/>
    <s v="Yes"/>
  </r>
  <r>
    <s v="Id201"/>
    <n v="39.14"/>
    <n v="4.4000000000000004"/>
    <s v="No"/>
    <x v="0"/>
    <s v="Yes"/>
    <x v="3"/>
    <s v="yes"/>
    <s v="Obesity"/>
    <s v="Normal"/>
    <n v="1"/>
    <s v="No"/>
    <s v="yes"/>
    <s v="Yes"/>
  </r>
  <r>
    <s v="Id202"/>
    <n v="32.9"/>
    <n v="6.26"/>
    <s v="yes"/>
    <x v="0"/>
    <s v="No"/>
    <x v="0"/>
    <s v="yes"/>
    <s v="Obesity"/>
    <s v="Prediabetes"/>
    <n v="0"/>
    <s v="Yes"/>
    <s v="yes"/>
    <s v="Yes"/>
  </r>
  <r>
    <s v="Id203"/>
    <n v="29.78"/>
    <n v="10.27"/>
    <s v="yes"/>
    <x v="0"/>
    <s v="Yes"/>
    <x v="3"/>
    <s v="yes"/>
    <s v="Overweight"/>
    <s v="Diabetes"/>
    <n v="1"/>
    <s v="Yes"/>
    <s v="yes"/>
    <s v="Yes"/>
  </r>
  <r>
    <s v="Id204"/>
    <n v="32.78"/>
    <n v="5.27"/>
    <s v="No"/>
    <x v="0"/>
    <s v="No"/>
    <x v="0"/>
    <s v="yes"/>
    <s v="Obesity"/>
    <s v="Normal"/>
    <n v="0"/>
    <s v="No"/>
    <s v="yes"/>
    <s v="Yes"/>
  </r>
  <r>
    <s v="Id205"/>
    <n v="41.65"/>
    <n v="10.73"/>
    <s v="yes"/>
    <x v="0"/>
    <s v="No"/>
    <x v="0"/>
    <s v="yes"/>
    <s v="Obesity"/>
    <s v="Diabetes"/>
    <n v="0"/>
    <s v="Yes"/>
    <s v="yes"/>
    <s v="Yes"/>
  </r>
  <r>
    <s v="Id206"/>
    <n v="50.79"/>
    <n v="4.45"/>
    <s v="No"/>
    <x v="0"/>
    <s v="No"/>
    <x v="3"/>
    <s v="yes"/>
    <s v="Obesity"/>
    <s v="Normal"/>
    <n v="1"/>
    <s v="No"/>
    <s v="yes"/>
    <s v="Yes"/>
  </r>
  <r>
    <s v="Id207"/>
    <n v="35.43"/>
    <n v="5.25"/>
    <s v="yes"/>
    <x v="0"/>
    <s v="No"/>
    <x v="0"/>
    <s v="yes"/>
    <s v="Obesity"/>
    <s v="Normal"/>
    <n v="0"/>
    <s v="Yes"/>
    <s v="yes"/>
    <s v="Yes"/>
  </r>
  <r>
    <s v="Id208"/>
    <n v="35.25"/>
    <n v="9.51"/>
    <s v="No"/>
    <x v="0"/>
    <s v="No"/>
    <x v="0"/>
    <s v="yes"/>
    <s v="Obesity"/>
    <s v="Diabetes"/>
    <n v="0"/>
    <s v="No"/>
    <s v="yes"/>
    <s v="Yes"/>
  </r>
  <r>
    <s v="Id209"/>
    <n v="36.85"/>
    <n v="11.12"/>
    <s v="No"/>
    <x v="0"/>
    <s v="No"/>
    <x v="0"/>
    <s v="yes"/>
    <s v="Obesity"/>
    <s v="Diabetes"/>
    <n v="0"/>
    <s v="No"/>
    <s v="yes"/>
    <s v="Yes"/>
  </r>
  <r>
    <s v="Id210"/>
    <n v="31.02"/>
    <n v="4.5599999999999996"/>
    <s v="No"/>
    <x v="1"/>
    <s v="No"/>
    <x v="3"/>
    <s v="yes"/>
    <s v="Obesity"/>
    <s v="Normal"/>
    <n v="1"/>
    <s v="No"/>
    <s v="yes"/>
    <s v="Yes"/>
  </r>
  <r>
    <s v="Id211"/>
    <n v="35.6"/>
    <n v="4.0199999999999996"/>
    <s v="yes"/>
    <x v="1"/>
    <s v="No"/>
    <x v="1"/>
    <s v="yes"/>
    <s v="Obesity"/>
    <s v="Normal"/>
    <n v="2"/>
    <s v="Yes"/>
    <s v="yes"/>
    <s v="Yes"/>
  </r>
  <r>
    <s v="Id212"/>
    <n v="34.39"/>
    <n v="8.7200000000000006"/>
    <s v="No"/>
    <x v="0"/>
    <s v="No"/>
    <x v="0"/>
    <s v="yes"/>
    <s v="Obesity"/>
    <s v="Diabetes"/>
    <n v="0"/>
    <s v="No"/>
    <s v="yes"/>
    <s v="Yes"/>
  </r>
  <r>
    <s v="Id213"/>
    <n v="29.06"/>
    <n v="6.25"/>
    <s v="yes"/>
    <x v="0"/>
    <s v="No"/>
    <x v="3"/>
    <s v="yes"/>
    <s v="Overweight"/>
    <s v="Prediabetes"/>
    <n v="1"/>
    <s v="Yes"/>
    <s v="yes"/>
    <s v="Yes"/>
  </r>
  <r>
    <s v="Id214"/>
    <n v="35.799999999999997"/>
    <n v="7.32"/>
    <s v="No"/>
    <x v="0"/>
    <s v="No"/>
    <x v="1"/>
    <s v="yes"/>
    <s v="Obesity"/>
    <s v="Diabetes"/>
    <n v="2"/>
    <s v="No"/>
    <s v="yes"/>
    <s v="Yes"/>
  </r>
  <r>
    <s v="Id215"/>
    <n v="49.8"/>
    <n v="4.24"/>
    <s v="No"/>
    <x v="0"/>
    <s v="No"/>
    <x v="3"/>
    <s v="yes"/>
    <s v="Obesity"/>
    <s v="Normal"/>
    <n v="1"/>
    <s v="No"/>
    <s v="yes"/>
    <s v="Yes"/>
  </r>
  <r>
    <s v="Id216"/>
    <n v="35.71"/>
    <n v="6.84"/>
    <s v="No"/>
    <x v="0"/>
    <s v="No"/>
    <x v="1"/>
    <s v="yes"/>
    <s v="Obesity"/>
    <s v="Diabetes"/>
    <n v="2"/>
    <s v="No"/>
    <s v="yes"/>
    <s v="Yes"/>
  </r>
  <r>
    <s v="Id217"/>
    <n v="30.8"/>
    <n v="5.23"/>
    <s v="yes"/>
    <x v="0"/>
    <s v="No"/>
    <x v="3"/>
    <s v="yes"/>
    <s v="Obesity"/>
    <s v="Normal"/>
    <n v="1"/>
    <s v="Yes"/>
    <s v="yes"/>
    <s v="Yes"/>
  </r>
  <r>
    <s v="Id218"/>
    <n v="33.69"/>
    <n v="9.68"/>
    <s v="No"/>
    <x v="0"/>
    <s v="No"/>
    <x v="0"/>
    <s v="yes"/>
    <s v="Obesity"/>
    <s v="Diabetes"/>
    <n v="0"/>
    <s v="No"/>
    <s v="yes"/>
    <s v="Yes"/>
  </r>
  <r>
    <s v="Id219"/>
    <n v="42.27"/>
    <n v="6.05"/>
    <s v="yes"/>
    <x v="0"/>
    <s v="No"/>
    <x v="3"/>
    <s v="yes"/>
    <s v="Obesity"/>
    <s v="Prediabetes"/>
    <n v="1"/>
    <s v="Yes"/>
    <s v="yes"/>
    <s v="Yes"/>
  </r>
  <r>
    <s v="Id220"/>
    <n v="53.25"/>
    <n v="6.11"/>
    <s v="yes"/>
    <x v="0"/>
    <s v="Yes"/>
    <x v="3"/>
    <s v="yes"/>
    <s v="Obesity"/>
    <s v="Prediabetes"/>
    <n v="1"/>
    <s v="Yes"/>
    <s v="yes"/>
    <s v="Yes"/>
  </r>
  <r>
    <s v="Id221"/>
    <n v="26.8"/>
    <n v="10.93"/>
    <s v="yes"/>
    <x v="0"/>
    <s v="No"/>
    <x v="0"/>
    <s v="No"/>
    <s v="Overweight"/>
    <s v="Diabetes"/>
    <n v="0"/>
    <s v="Yes"/>
    <s v="No"/>
    <s v="No"/>
  </r>
  <r>
    <s v="Id222"/>
    <n v="28.5"/>
    <n v="5.12"/>
    <s v="No"/>
    <x v="0"/>
    <s v="No"/>
    <x v="3"/>
    <s v="yes"/>
    <s v="Overweight"/>
    <s v="Normal"/>
    <n v="1"/>
    <s v="No"/>
    <s v="yes"/>
    <s v="Yes"/>
  </r>
  <r>
    <s v="Id223"/>
    <n v="22.895"/>
    <n v="5.72"/>
    <s v="No"/>
    <x v="0"/>
    <s v="No"/>
    <x v="0"/>
    <s v="yes"/>
    <s v="Normal Weight"/>
    <s v="Prediabetes"/>
    <n v="0"/>
    <s v="No"/>
    <s v="yes"/>
    <s v="Yes"/>
  </r>
  <r>
    <s v="Id224"/>
    <n v="34.06"/>
    <n v="11.83"/>
    <s v="yes"/>
    <x v="0"/>
    <s v="No"/>
    <x v="3"/>
    <s v="yes"/>
    <s v="Obesity"/>
    <s v="Diabetes"/>
    <n v="1"/>
    <s v="Yes"/>
    <s v="yes"/>
    <s v="Yes"/>
  </r>
  <r>
    <s v="Id225"/>
    <n v="36.409999999999997"/>
    <n v="4.55"/>
    <s v="No"/>
    <x v="0"/>
    <s v="No"/>
    <x v="0"/>
    <s v="yes"/>
    <s v="Obesity"/>
    <s v="Normal"/>
    <n v="0"/>
    <s v="No"/>
    <s v="yes"/>
    <s v="Yes"/>
  </r>
  <r>
    <s v="Id226"/>
    <n v="52.3"/>
    <n v="4.87"/>
    <s v="yes"/>
    <x v="0"/>
    <s v="Yes"/>
    <x v="3"/>
    <s v="yes"/>
    <s v="Obesity"/>
    <s v="Normal"/>
    <n v="1"/>
    <s v="Yes"/>
    <s v="yes"/>
    <s v="Yes"/>
  </r>
  <r>
    <s v="Id227"/>
    <n v="52.66"/>
    <n v="4.45"/>
    <s v="No"/>
    <x v="0"/>
    <s v="No"/>
    <x v="3"/>
    <s v="yes"/>
    <s v="Obesity"/>
    <s v="Normal"/>
    <n v="1"/>
    <s v="No"/>
    <s v="yes"/>
    <s v="Yes"/>
  </r>
  <r>
    <s v="Id228"/>
    <n v="29.57"/>
    <n v="9.42"/>
    <s v="yes"/>
    <x v="0"/>
    <s v="No"/>
    <x v="0"/>
    <s v="yes"/>
    <s v="Overweight"/>
    <s v="Diabetes"/>
    <n v="0"/>
    <s v="Yes"/>
    <s v="yes"/>
    <s v="Yes"/>
  </r>
  <r>
    <s v="Id229"/>
    <n v="36.99"/>
    <n v="5.37"/>
    <s v="yes"/>
    <x v="0"/>
    <s v="Yes"/>
    <x v="3"/>
    <s v="yes"/>
    <s v="Obesity"/>
    <s v="Normal"/>
    <n v="1"/>
    <s v="Yes"/>
    <s v="yes"/>
    <s v="Yes"/>
  </r>
  <r>
    <s v="Id230"/>
    <n v="31.4"/>
    <n v="4.5999999999999996"/>
    <s v="yes"/>
    <x v="0"/>
    <s v="No"/>
    <x v="3"/>
    <s v="yes"/>
    <s v="Obesity"/>
    <s v="Normal"/>
    <n v="1"/>
    <s v="Yes"/>
    <s v="yes"/>
    <s v="Yes"/>
  </r>
  <r>
    <s v="Id231"/>
    <n v="34.9"/>
    <n v="6.22"/>
    <s v="No"/>
    <x v="0"/>
    <s v="Yes"/>
    <x v="3"/>
    <s v="yes"/>
    <s v="Obesity"/>
    <s v="Prediabetes"/>
    <n v="1"/>
    <s v="No"/>
    <s v="yes"/>
    <s v="Yes"/>
  </r>
  <r>
    <s v="Id232"/>
    <n v="31.13"/>
    <n v="4.5199999999999996"/>
    <s v="yes"/>
    <x v="0"/>
    <s v="No"/>
    <x v="3"/>
    <s v="yes"/>
    <s v="Obesity"/>
    <s v="Normal"/>
    <n v="1"/>
    <s v="Yes"/>
    <s v="yes"/>
    <s v="Yes"/>
  </r>
  <r>
    <s v="Id233"/>
    <n v="34.799999999999997"/>
    <n v="6.18"/>
    <s v="No"/>
    <x v="0"/>
    <s v="Yes"/>
    <x v="3"/>
    <s v="yes"/>
    <s v="Obesity"/>
    <s v="Prediabetes"/>
    <n v="1"/>
    <s v="No"/>
    <s v="yes"/>
    <s v="Yes"/>
  </r>
  <r>
    <s v="Id234"/>
    <n v="31.68"/>
    <n v="4.4000000000000004"/>
    <s v="No"/>
    <x v="0"/>
    <s v="No"/>
    <x v="0"/>
    <s v="yes"/>
    <s v="Obesity"/>
    <s v="Normal"/>
    <n v="0"/>
    <s v="No"/>
    <s v="yes"/>
    <s v="Yes"/>
  </r>
  <r>
    <s v="Id235"/>
    <n v="33.534999999999997"/>
    <n v="6.23"/>
    <s v="No"/>
    <x v="1"/>
    <s v="No"/>
    <x v="3"/>
    <s v="yes"/>
    <s v="Obesity"/>
    <s v="Prediabetes"/>
    <n v="1"/>
    <s v="No"/>
    <s v="yes"/>
    <s v="Yes"/>
  </r>
  <r>
    <s v="Id236"/>
    <n v="31.92"/>
    <n v="5.33"/>
    <s v="yes"/>
    <x v="0"/>
    <s v="No"/>
    <x v="0"/>
    <s v="yes"/>
    <s v="Obesity"/>
    <s v="Normal"/>
    <n v="0"/>
    <s v="Yes"/>
    <s v="yes"/>
    <s v="Yes"/>
  </r>
  <r>
    <s v="Id237"/>
    <n v="32.700000000000003"/>
    <n v="4.09"/>
    <s v="No"/>
    <x v="0"/>
    <s v="No"/>
    <x v="3"/>
    <s v="yes"/>
    <s v="Obesity"/>
    <s v="Normal"/>
    <n v="1"/>
    <s v="No"/>
    <s v="yes"/>
    <s v="Yes"/>
  </r>
  <r>
    <s v="Id238"/>
    <n v="41.25"/>
    <n v="5.19"/>
    <s v="No"/>
    <x v="0"/>
    <s v="No"/>
    <x v="0"/>
    <s v="yes"/>
    <s v="Obesity"/>
    <s v="Normal"/>
    <n v="0"/>
    <s v="No"/>
    <s v="yes"/>
    <s v="Yes"/>
  </r>
  <r>
    <s v="Id239"/>
    <n v="33.11"/>
    <n v="4.12"/>
    <s v="No"/>
    <x v="0"/>
    <s v="Yes"/>
    <x v="3"/>
    <s v="yes"/>
    <s v="Obesity"/>
    <s v="Normal"/>
    <n v="1"/>
    <s v="No"/>
    <s v="yes"/>
    <s v="Yes"/>
  </r>
  <r>
    <s v="Id240"/>
    <n v="36.159999999999997"/>
    <n v="5.0999999999999996"/>
    <s v="No"/>
    <x v="0"/>
    <s v="No"/>
    <x v="3"/>
    <s v="yes"/>
    <s v="Obesity"/>
    <s v="Normal"/>
    <n v="1"/>
    <s v="No"/>
    <s v="yes"/>
    <s v="Yes"/>
  </r>
  <r>
    <s v="Id241"/>
    <n v="33.72"/>
    <n v="6.21"/>
    <s v="yes"/>
    <x v="0"/>
    <s v="Yes"/>
    <x v="3"/>
    <s v="yes"/>
    <s v="Obesity"/>
    <s v="Prediabetes"/>
    <n v="1"/>
    <s v="Yes"/>
    <s v="yes"/>
    <s v="Yes"/>
  </r>
  <r>
    <s v="Id242"/>
    <n v="37.74"/>
    <n v="9.5299999999999994"/>
    <s v="yes"/>
    <x v="0"/>
    <s v="No"/>
    <x v="3"/>
    <s v="yes"/>
    <s v="Obesity"/>
    <s v="Diabetes"/>
    <n v="1"/>
    <s v="Yes"/>
    <s v="yes"/>
    <s v="Yes"/>
  </r>
  <r>
    <s v="Id243"/>
    <n v="48.75"/>
    <n v="4.6399999999999997"/>
    <s v="yes"/>
    <x v="0"/>
    <s v="No"/>
    <x v="3"/>
    <s v="yes"/>
    <s v="Obesity"/>
    <s v="Normal"/>
    <n v="1"/>
    <s v="Yes"/>
    <s v="yes"/>
    <s v="Yes"/>
  </r>
  <r>
    <s v="Id244"/>
    <n v="31.065000000000001"/>
    <n v="5.05"/>
    <s v="No"/>
    <x v="0"/>
    <s v="No"/>
    <x v="3"/>
    <s v="yes"/>
    <s v="Obesity"/>
    <s v="Normal"/>
    <n v="1"/>
    <s v="No"/>
    <s v="yes"/>
    <s v="Yes"/>
  </r>
  <r>
    <s v="Id245"/>
    <n v="23.55"/>
    <n v="10.38"/>
    <s v="No"/>
    <x v="0"/>
    <s v="No"/>
    <x v="0"/>
    <s v="yes"/>
    <s v="Normal Weight"/>
    <s v="Diabetes"/>
    <n v="0"/>
    <s v="No"/>
    <s v="yes"/>
    <s v="Yes"/>
  </r>
  <r>
    <s v="Id246"/>
    <n v="30.18"/>
    <n v="8.31"/>
    <s v="yes"/>
    <x v="0"/>
    <s v="No"/>
    <x v="3"/>
    <s v="yes"/>
    <s v="Obesity"/>
    <s v="Diabetes"/>
    <n v="1"/>
    <s v="Yes"/>
    <s v="yes"/>
    <s v="Yes"/>
  </r>
  <r>
    <s v="Id247"/>
    <n v="29.94"/>
    <n v="7.59"/>
    <s v="No"/>
    <x v="0"/>
    <s v="No"/>
    <x v="0"/>
    <s v="yes"/>
    <s v="Obesity"/>
    <s v="Diabetes"/>
    <n v="0"/>
    <s v="No"/>
    <s v="yes"/>
    <s v="Yes"/>
  </r>
  <r>
    <s v="Id248"/>
    <n v="31.4"/>
    <n v="5.49"/>
    <s v="No"/>
    <x v="0"/>
    <s v="No"/>
    <x v="0"/>
    <s v="yes"/>
    <s v="Obesity"/>
    <s v="Normal"/>
    <n v="0"/>
    <s v="No"/>
    <s v="yes"/>
    <s v="Yes"/>
  </r>
  <r>
    <s v="Id249"/>
    <n v="53.06"/>
    <n v="11.68"/>
    <s v="No"/>
    <x v="0"/>
    <s v="No"/>
    <x v="0"/>
    <s v="yes"/>
    <s v="Obesity"/>
    <s v="Diabetes"/>
    <n v="0"/>
    <s v="No"/>
    <s v="yes"/>
    <s v="Yes"/>
  </r>
  <r>
    <s v="Id250"/>
    <n v="30.25"/>
    <n v="4.1900000000000004"/>
    <s v="No"/>
    <x v="0"/>
    <s v="No"/>
    <x v="1"/>
    <s v="yes"/>
    <s v="Obesity"/>
    <s v="Normal"/>
    <n v="2"/>
    <s v="No"/>
    <s v="yes"/>
    <s v="Yes"/>
  </r>
  <r>
    <s v="Id251"/>
    <n v="46.68"/>
    <n v="4.01"/>
    <s v="No"/>
    <x v="0"/>
    <s v="No"/>
    <x v="0"/>
    <s v="yes"/>
    <s v="Obesity"/>
    <s v="Normal"/>
    <n v="0"/>
    <s v="No"/>
    <s v="yes"/>
    <s v="Yes"/>
  </r>
  <r>
    <s v="Id252"/>
    <n v="30.4"/>
    <n v="5.91"/>
    <s v="No"/>
    <x v="1"/>
    <s v="No"/>
    <x v="1"/>
    <s v="yes"/>
    <s v="Obesity"/>
    <s v="Prediabetes"/>
    <n v="2"/>
    <s v="No"/>
    <s v="yes"/>
    <s v="Yes"/>
  </r>
  <r>
    <s v="Id253"/>
    <n v="30.2"/>
    <n v="4.47"/>
    <s v="yes"/>
    <x v="0"/>
    <s v="Yes"/>
    <x v="3"/>
    <s v="yes"/>
    <s v="Obesity"/>
    <s v="Normal"/>
    <n v="1"/>
    <s v="Yes"/>
    <s v="yes"/>
    <s v="Yes"/>
  </r>
  <r>
    <s v="Id254"/>
    <n v="51.18"/>
    <n v="4.5599999999999996"/>
    <s v="yes"/>
    <x v="1"/>
    <s v="No"/>
    <x v="1"/>
    <s v="yes"/>
    <s v="Obesity"/>
    <s v="Normal"/>
    <n v="2"/>
    <s v="Yes"/>
    <s v="yes"/>
    <s v="Yes"/>
  </r>
  <r>
    <s v="Id255"/>
    <n v="22.18"/>
    <n v="9.9"/>
    <s v="No"/>
    <x v="0"/>
    <s v="No"/>
    <x v="0"/>
    <s v="yes"/>
    <s v="Normal Weight"/>
    <s v="Diabetes"/>
    <n v="0"/>
    <s v="No"/>
    <s v="yes"/>
    <s v="Yes"/>
  </r>
  <r>
    <s v="Id256"/>
    <n v="31.92"/>
    <n v="5.1100000000000003"/>
    <s v="No"/>
    <x v="0"/>
    <s v="Yes"/>
    <x v="3"/>
    <s v="yes"/>
    <s v="Obesity"/>
    <s v="Normal"/>
    <n v="1"/>
    <s v="No"/>
    <s v="yes"/>
    <s v="Yes"/>
  </r>
  <r>
    <s v="Id257"/>
    <n v="31.73"/>
    <n v="5.73"/>
    <s v="No"/>
    <x v="1"/>
    <s v="No"/>
    <x v="3"/>
    <s v="yes"/>
    <s v="Obesity"/>
    <s v="Prediabetes"/>
    <n v="1"/>
    <s v="No"/>
    <s v="yes"/>
    <s v="Yes"/>
  </r>
  <r>
    <s v="Id258"/>
    <n v="45.52"/>
    <n v="6.04"/>
    <s v="No"/>
    <x v="0"/>
    <s v="Yes"/>
    <x v="3"/>
    <s v="yes"/>
    <s v="Obesity"/>
    <s v="Prediabetes"/>
    <n v="1"/>
    <s v="No"/>
    <s v="yes"/>
    <s v="Yes"/>
  </r>
  <r>
    <s v="Id259"/>
    <n v="52.81"/>
    <n v="5.19"/>
    <s v="No"/>
    <x v="0"/>
    <s v="Yes"/>
    <x v="3"/>
    <s v="yes"/>
    <s v="Obesity"/>
    <s v="Normal"/>
    <n v="1"/>
    <s v="No"/>
    <s v="yes"/>
    <s v="Yes"/>
  </r>
  <r>
    <s v="Id260"/>
    <n v="33.58"/>
    <n v="5.56"/>
    <s v="No"/>
    <x v="0"/>
    <s v="No"/>
    <x v="3"/>
    <s v="yes"/>
    <s v="Obesity"/>
    <s v="Normal"/>
    <n v="1"/>
    <s v="No"/>
    <s v="yes"/>
    <s v="Yes"/>
  </r>
  <r>
    <s v="Id261"/>
    <n v="30.684999999999999"/>
    <n v="8.23"/>
    <s v="No"/>
    <x v="0"/>
    <s v="No"/>
    <x v="0"/>
    <s v="yes"/>
    <s v="Obesity"/>
    <s v="Diabetes"/>
    <n v="0"/>
    <s v="No"/>
    <s v="yes"/>
    <s v="Yes"/>
  </r>
  <r>
    <s v="Id262"/>
    <n v="37.524999999999999"/>
    <n v="9.0299999999999994"/>
    <s v="yes"/>
    <x v="0"/>
    <s v="No"/>
    <x v="1"/>
    <s v="No"/>
    <s v="Obesity"/>
    <s v="Diabetes"/>
    <n v="2"/>
    <s v="Yes"/>
    <s v="No"/>
    <s v="No"/>
  </r>
  <r>
    <s v="Id263"/>
    <n v="34.5"/>
    <n v="4.07"/>
    <s v="yes"/>
    <x v="0"/>
    <s v="No"/>
    <x v="0"/>
    <s v="yes"/>
    <s v="Obesity"/>
    <s v="Normal"/>
    <n v="0"/>
    <s v="Yes"/>
    <s v="yes"/>
    <s v="Yes"/>
  </r>
  <r>
    <s v="Id264"/>
    <n v="28.16"/>
    <n v="5.77"/>
    <s v="No"/>
    <x v="0"/>
    <s v="No"/>
    <x v="1"/>
    <s v="yes"/>
    <s v="Overweight"/>
    <s v="Prediabetes"/>
    <n v="2"/>
    <s v="No"/>
    <s v="yes"/>
    <s v="Yes"/>
  </r>
  <r>
    <s v="Id265"/>
    <n v="30.02"/>
    <n v="5.98"/>
    <s v="No"/>
    <x v="0"/>
    <s v="Yes"/>
    <x v="3"/>
    <s v="yes"/>
    <s v="Obesity"/>
    <s v="Prediabetes"/>
    <n v="1"/>
    <s v="No"/>
    <s v="yes"/>
    <s v="Yes"/>
  </r>
  <r>
    <s v="Id266"/>
    <n v="37.82"/>
    <n v="6.01"/>
    <s v="No"/>
    <x v="0"/>
    <s v="No"/>
    <x v="0"/>
    <s v="yes"/>
    <s v="Obesity"/>
    <s v="Prediabetes"/>
    <n v="0"/>
    <s v="No"/>
    <s v="yes"/>
    <s v="Yes"/>
  </r>
  <r>
    <s v="Id267"/>
    <n v="33.14"/>
    <n v="5.67"/>
    <s v="yes"/>
    <x v="0"/>
    <s v="No"/>
    <x v="0"/>
    <s v="yes"/>
    <s v="Obesity"/>
    <s v="Normal"/>
    <n v="0"/>
    <s v="Yes"/>
    <s v="yes"/>
    <s v="Yes"/>
  </r>
  <r>
    <s v="Id268"/>
    <n v="25.14"/>
    <n v="6.02"/>
    <s v="yes"/>
    <x v="0"/>
    <s v="Yes"/>
    <x v="3"/>
    <s v="yes"/>
    <s v="Overweight"/>
    <s v="Prediabetes"/>
    <n v="1"/>
    <s v="Yes"/>
    <s v="yes"/>
    <s v="Yes"/>
  </r>
  <r>
    <s v="Id269"/>
    <n v="20.18"/>
    <n v="11.19"/>
    <s v="No"/>
    <x v="0"/>
    <s v="No"/>
    <x v="0"/>
    <s v="yes"/>
    <s v="Normal Weight"/>
    <s v="Diabetes"/>
    <n v="0"/>
    <s v="No"/>
    <s v="yes"/>
    <s v="Yes"/>
  </r>
  <r>
    <s v="Id270"/>
    <n v="44.36"/>
    <n v="5.1100000000000003"/>
    <s v="No"/>
    <x v="0"/>
    <s v="No"/>
    <x v="0"/>
    <s v="yes"/>
    <s v="Obesity"/>
    <s v="Normal"/>
    <n v="0"/>
    <s v="No"/>
    <s v="yes"/>
    <s v="Yes"/>
  </r>
  <r>
    <s v="Id271"/>
    <n v="23.82"/>
    <n v="10.85"/>
    <s v="yes"/>
    <x v="0"/>
    <s v="No"/>
    <x v="0"/>
    <s v="yes"/>
    <s v="Normal Weight"/>
    <s v="Diabetes"/>
    <n v="0"/>
    <s v="Yes"/>
    <s v="yes"/>
    <s v="Yes"/>
  </r>
  <r>
    <s v="Id272"/>
    <n v="45"/>
    <n v="5.24"/>
    <s v="yes"/>
    <x v="0"/>
    <s v="No"/>
    <x v="3"/>
    <s v="yes"/>
    <s v="Obesity"/>
    <s v="Normal"/>
    <n v="1"/>
    <s v="Yes"/>
    <s v="yes"/>
    <s v="Yes"/>
  </r>
  <r>
    <s v="Id273"/>
    <n v="26.62"/>
    <n v="10.08"/>
    <s v="No"/>
    <x v="0"/>
    <s v="No"/>
    <x v="0"/>
    <s v="yes"/>
    <s v="Overweight"/>
    <s v="Diabetes"/>
    <n v="0"/>
    <s v="No"/>
    <s v="yes"/>
    <s v="Yes"/>
  </r>
  <r>
    <s v="Id274"/>
    <n v="32.67"/>
    <n v="10.97"/>
    <s v="yes"/>
    <x v="0"/>
    <s v="No"/>
    <x v="0"/>
    <s v="yes"/>
    <s v="Obesity"/>
    <s v="Diabetes"/>
    <n v="0"/>
    <s v="Yes"/>
    <s v="yes"/>
    <s v="Yes"/>
  </r>
  <r>
    <s v="Id275"/>
    <n v="44.44"/>
    <n v="4.9000000000000004"/>
    <s v="yes"/>
    <x v="0"/>
    <s v="No"/>
    <x v="3"/>
    <s v="yes"/>
    <s v="Obesity"/>
    <s v="Normal"/>
    <n v="1"/>
    <s v="Yes"/>
    <s v="yes"/>
    <s v="Yes"/>
  </r>
  <r>
    <s v="Id276"/>
    <n v="28.31"/>
    <n v="5.33"/>
    <s v="No"/>
    <x v="0"/>
    <s v="No"/>
    <x v="0"/>
    <s v="yes"/>
    <s v="Overweight"/>
    <s v="Normal"/>
    <n v="0"/>
    <s v="No"/>
    <s v="yes"/>
    <s v="Yes"/>
  </r>
  <r>
    <s v="Id277"/>
    <n v="25.05"/>
    <n v="4.6100000000000003"/>
    <s v="No"/>
    <x v="0"/>
    <s v="No"/>
    <x v="1"/>
    <s v="yes"/>
    <s v="Overweight"/>
    <s v="Normal"/>
    <n v="2"/>
    <s v="No"/>
    <s v="yes"/>
    <s v="Yes"/>
  </r>
  <r>
    <s v="Id278"/>
    <n v="28.34"/>
    <n v="8.18"/>
    <s v="No"/>
    <x v="0"/>
    <s v="No"/>
    <x v="0"/>
    <s v="yes"/>
    <s v="Overweight"/>
    <s v="Diabetes"/>
    <n v="0"/>
    <s v="No"/>
    <s v="yes"/>
    <s v="Yes"/>
  </r>
  <r>
    <s v="Id279"/>
    <n v="17.765000000000001"/>
    <n v="5.62"/>
    <s v="No"/>
    <x v="0"/>
    <s v="No"/>
    <x v="0"/>
    <s v="yes"/>
    <s v="Underweight"/>
    <s v="Normal"/>
    <n v="0"/>
    <s v="No"/>
    <s v="yes"/>
    <s v="Yes"/>
  </r>
  <r>
    <s v="Id280"/>
    <n v="36.119999999999997"/>
    <n v="5.82"/>
    <s v="No"/>
    <x v="0"/>
    <s v="No"/>
    <x v="0"/>
    <s v="yes"/>
    <s v="Obesity"/>
    <s v="Prediabetes"/>
    <n v="0"/>
    <s v="No"/>
    <s v="yes"/>
    <s v="Yes"/>
  </r>
  <r>
    <s v="Id281"/>
    <n v="23.19"/>
    <n v="7.66"/>
    <s v="No"/>
    <x v="0"/>
    <s v="No"/>
    <x v="0"/>
    <s v="yes"/>
    <s v="Normal Weight"/>
    <s v="Diabetes"/>
    <n v="0"/>
    <s v="No"/>
    <s v="yes"/>
    <s v="Yes"/>
  </r>
  <r>
    <s v="Id282"/>
    <n v="35.99"/>
    <n v="4.2300000000000004"/>
    <s v="No"/>
    <x v="0"/>
    <s v="No"/>
    <x v="0"/>
    <s v="yes"/>
    <s v="Obesity"/>
    <s v="Normal"/>
    <n v="0"/>
    <s v="No"/>
    <s v="yes"/>
    <s v="Yes"/>
  </r>
  <r>
    <s v="Id283"/>
    <n v="30.25"/>
    <n v="5.58"/>
    <s v="No"/>
    <x v="0"/>
    <s v="Yes"/>
    <x v="3"/>
    <s v="yes"/>
    <s v="Obesity"/>
    <s v="Normal"/>
    <n v="1"/>
    <s v="No"/>
    <s v="yes"/>
    <s v="Yes"/>
  </r>
  <r>
    <s v="Id284"/>
    <n v="26.24"/>
    <n v="6.26"/>
    <s v="yes"/>
    <x v="0"/>
    <s v="No"/>
    <x v="0"/>
    <s v="yes"/>
    <s v="Overweight"/>
    <s v="Prediabetes"/>
    <n v="0"/>
    <s v="Yes"/>
    <s v="yes"/>
    <s v="Yes"/>
  </r>
  <r>
    <s v="Id285"/>
    <n v="31.36"/>
    <n v="10.6"/>
    <s v="yes"/>
    <x v="0"/>
    <s v="No"/>
    <x v="0"/>
    <s v="yes"/>
    <s v="Obesity"/>
    <s v="Diabetes"/>
    <n v="0"/>
    <s v="Yes"/>
    <s v="yes"/>
    <s v="Yes"/>
  </r>
  <r>
    <s v="Id286"/>
    <n v="25.69"/>
    <n v="4.78"/>
    <s v="yes"/>
    <x v="0"/>
    <s v="No"/>
    <x v="0"/>
    <s v="yes"/>
    <s v="Overweight"/>
    <s v="Normal"/>
    <n v="0"/>
    <s v="Yes"/>
    <s v="yes"/>
    <s v="Yes"/>
  </r>
  <r>
    <s v="Id287"/>
    <n v="25.46"/>
    <n v="6.03"/>
    <s v="No"/>
    <x v="0"/>
    <s v="No"/>
    <x v="1"/>
    <s v="yes"/>
    <s v="Overweight"/>
    <s v="Prediabetes"/>
    <n v="2"/>
    <s v="No"/>
    <s v="yes"/>
    <s v="Yes"/>
  </r>
  <r>
    <s v="Id288"/>
    <n v="31.83"/>
    <n v="11.55"/>
    <s v="yes"/>
    <x v="0"/>
    <s v="No"/>
    <x v="3"/>
    <s v="yes"/>
    <s v="Obesity"/>
    <s v="Diabetes"/>
    <n v="1"/>
    <s v="Yes"/>
    <s v="yes"/>
    <s v="Yes"/>
  </r>
  <r>
    <s v="Id289"/>
    <n v="24.43"/>
    <n v="7.59"/>
    <s v="yes"/>
    <x v="0"/>
    <s v="No"/>
    <x v="3"/>
    <s v="yes"/>
    <s v="Normal Weight"/>
    <s v="Diabetes"/>
    <n v="1"/>
    <s v="Yes"/>
    <s v="yes"/>
    <s v="Yes"/>
  </r>
  <r>
    <s v="Id290"/>
    <n v="41.9"/>
    <n v="4.26"/>
    <s v="No"/>
    <x v="0"/>
    <s v="No"/>
    <x v="0"/>
    <s v="yes"/>
    <s v="Obesity"/>
    <s v="Normal"/>
    <n v="0"/>
    <s v="No"/>
    <s v="yes"/>
    <s v="Yes"/>
  </r>
  <r>
    <s v="Id291"/>
    <n v="22.88"/>
    <n v="5.9"/>
    <s v="yes"/>
    <x v="0"/>
    <s v="Yes"/>
    <x v="3"/>
    <s v="yes"/>
    <s v="Normal Weight"/>
    <s v="Prediabetes"/>
    <n v="1"/>
    <s v="Yes"/>
    <s v="yes"/>
    <s v="Yes"/>
  </r>
  <r>
    <s v="Id292"/>
    <n v="29.734999999999999"/>
    <n v="7.79"/>
    <s v="No"/>
    <x v="0"/>
    <s v="No"/>
    <x v="0"/>
    <s v="No"/>
    <s v="Overweight"/>
    <s v="Diabetes"/>
    <n v="0"/>
    <s v="No"/>
    <s v="No"/>
    <s v="No"/>
  </r>
  <r>
    <s v="Id293"/>
    <n v="40.74"/>
    <n v="5.28"/>
    <s v="No"/>
    <x v="0"/>
    <s v="Yes"/>
    <x v="3"/>
    <s v="yes"/>
    <s v="Obesity"/>
    <s v="Normal"/>
    <n v="1"/>
    <s v="No"/>
    <s v="yes"/>
    <s v="Yes"/>
  </r>
  <r>
    <s v="Id294"/>
    <n v="24.14"/>
    <n v="5.87"/>
    <s v="No"/>
    <x v="0"/>
    <s v="No"/>
    <x v="1"/>
    <s v="yes"/>
    <s v="Normal Weight"/>
    <s v="Prediabetes"/>
    <n v="2"/>
    <s v="No"/>
    <s v="yes"/>
    <s v="Yes"/>
  </r>
  <r>
    <s v="Id295"/>
    <n v="25.15"/>
    <n v="9.08"/>
    <s v="yes"/>
    <x v="0"/>
    <s v="No"/>
    <x v="3"/>
    <s v="yes"/>
    <s v="Overweight"/>
    <s v="Diabetes"/>
    <n v="1"/>
    <s v="Yes"/>
    <s v="yes"/>
    <s v="Yes"/>
  </r>
  <r>
    <s v="Id296"/>
    <n v="28.71"/>
    <n v="5.2"/>
    <s v="No"/>
    <x v="0"/>
    <s v="No"/>
    <x v="3"/>
    <s v="yes"/>
    <s v="Overweight"/>
    <s v="Normal"/>
    <n v="1"/>
    <s v="No"/>
    <s v="yes"/>
    <s v="Yes"/>
  </r>
  <r>
    <s v="Id297"/>
    <n v="23"/>
    <n v="5.48"/>
    <s v="No"/>
    <x v="0"/>
    <s v="No"/>
    <x v="0"/>
    <s v="yes"/>
    <s v="Normal Weight"/>
    <s v="Normal"/>
    <n v="0"/>
    <s v="No"/>
    <s v="yes"/>
    <s v="Yes"/>
  </r>
  <r>
    <s v="Id298"/>
    <n v="36.86"/>
    <n v="11.95"/>
    <s v="No"/>
    <x v="0"/>
    <s v="No"/>
    <x v="0"/>
    <s v="No"/>
    <s v="Obesity"/>
    <s v="Diabetes"/>
    <n v="0"/>
    <s v="No"/>
    <s v="No"/>
    <s v="No"/>
  </r>
  <r>
    <s v="Id299"/>
    <n v="24.25"/>
    <n v="8.6999999999999993"/>
    <s v="yes"/>
    <x v="0"/>
    <s v="No"/>
    <x v="3"/>
    <s v="yes"/>
    <s v="Normal Weight"/>
    <s v="Diabetes"/>
    <n v="1"/>
    <s v="Yes"/>
    <s v="yes"/>
    <s v="Yes"/>
  </r>
  <r>
    <s v="Id300"/>
    <n v="23.85"/>
    <n v="7.84"/>
    <s v="No"/>
    <x v="0"/>
    <s v="No"/>
    <x v="0"/>
    <s v="yes"/>
    <s v="Normal Weight"/>
    <s v="Diabetes"/>
    <n v="0"/>
    <s v="No"/>
    <s v="yes"/>
    <s v="Yes"/>
  </r>
  <r>
    <s v="Id301"/>
    <n v="40.020000000000003"/>
    <n v="5.19"/>
    <s v="yes"/>
    <x v="0"/>
    <s v="No"/>
    <x v="3"/>
    <s v="yes"/>
    <s v="Obesity"/>
    <s v="Normal"/>
    <n v="1"/>
    <s v="Yes"/>
    <s v="yes"/>
    <s v="Yes"/>
  </r>
  <r>
    <s v="Id302"/>
    <n v="19.170000000000002"/>
    <n v="8.41"/>
    <s v="No"/>
    <x v="0"/>
    <s v="No"/>
    <x v="0"/>
    <s v="yes"/>
    <s v="Normal Weight"/>
    <s v="Diabetes"/>
    <n v="0"/>
    <s v="No"/>
    <s v="yes"/>
    <s v="Yes"/>
  </r>
  <r>
    <s v="Id303"/>
    <n v="43.53"/>
    <n v="5.86"/>
    <s v="yes"/>
    <x v="1"/>
    <s v="No"/>
    <x v="1"/>
    <s v="yes"/>
    <s v="Obesity"/>
    <s v="Prediabetes"/>
    <n v="2"/>
    <s v="Yes"/>
    <s v="yes"/>
    <s v="Yes"/>
  </r>
  <r>
    <s v="Id304"/>
    <n v="46.06"/>
    <n v="4.18"/>
    <s v="No"/>
    <x v="1"/>
    <s v="No"/>
    <x v="3"/>
    <s v="yes"/>
    <s v="Obesity"/>
    <s v="Normal"/>
    <n v="1"/>
    <s v="No"/>
    <s v="yes"/>
    <s v="Yes"/>
  </r>
  <r>
    <s v="Id305"/>
    <n v="29.92"/>
    <n v="11.99"/>
    <s v="yes"/>
    <x v="0"/>
    <s v="No"/>
    <x v="1"/>
    <s v="yes"/>
    <s v="Obesity"/>
    <s v="Diabetes"/>
    <n v="2"/>
    <s v="Yes"/>
    <s v="yes"/>
    <s v="Yes"/>
  </r>
  <r>
    <s v="Id306"/>
    <n v="28.46"/>
    <n v="4.8499999999999996"/>
    <s v="yes"/>
    <x v="0"/>
    <s v="No"/>
    <x v="3"/>
    <s v="yes"/>
    <s v="Overweight"/>
    <s v="Normal"/>
    <n v="1"/>
    <s v="Yes"/>
    <s v="yes"/>
    <s v="Yes"/>
  </r>
  <r>
    <s v="Id307"/>
    <n v="24.56"/>
    <n v="6.18"/>
    <s v="yes"/>
    <x v="0"/>
    <s v="Yes"/>
    <x v="3"/>
    <s v="yes"/>
    <s v="Normal Weight"/>
    <s v="Prediabetes"/>
    <n v="1"/>
    <s v="Yes"/>
    <s v="yes"/>
    <s v="Yes"/>
  </r>
  <r>
    <s v="Id308"/>
    <n v="41.19"/>
    <n v="6.37"/>
    <s v="No"/>
    <x v="0"/>
    <s v="No"/>
    <x v="0"/>
    <s v="yes"/>
    <s v="Obesity"/>
    <s v="Prediabetes"/>
    <n v="0"/>
    <s v="No"/>
    <s v="yes"/>
    <s v="Yes"/>
  </r>
  <r>
    <s v="Id309"/>
    <n v="18.63"/>
    <n v="9.81"/>
    <s v="yes"/>
    <x v="0"/>
    <s v="No"/>
    <x v="1"/>
    <s v="yes"/>
    <s v="Normal Weight"/>
    <s v="Diabetes"/>
    <n v="2"/>
    <s v="Yes"/>
    <s v="yes"/>
    <s v="Yes"/>
  </r>
  <r>
    <s v="Id310"/>
    <n v="26.26"/>
    <n v="11.8"/>
    <s v="yes"/>
    <x v="0"/>
    <s v="No"/>
    <x v="3"/>
    <s v="yes"/>
    <s v="Overweight"/>
    <s v="Diabetes"/>
    <n v="1"/>
    <s v="Yes"/>
    <s v="yes"/>
    <s v="Yes"/>
  </r>
  <r>
    <s v="Id311"/>
    <n v="22.37"/>
    <n v="5.86"/>
    <s v="yes"/>
    <x v="0"/>
    <s v="Yes"/>
    <x v="3"/>
    <s v="yes"/>
    <s v="Normal Weight"/>
    <s v="Prediabetes"/>
    <n v="1"/>
    <s v="Yes"/>
    <s v="yes"/>
    <s v="Yes"/>
  </r>
  <r>
    <s v="Id312"/>
    <n v="39.619999999999997"/>
    <n v="4.28"/>
    <s v="No"/>
    <x v="0"/>
    <s v="No"/>
    <x v="3"/>
    <s v="yes"/>
    <s v="Obesity"/>
    <s v="Normal"/>
    <n v="1"/>
    <s v="No"/>
    <s v="yes"/>
    <s v="Yes"/>
  </r>
  <r>
    <s v="Id313"/>
    <n v="18.329999999999998"/>
    <n v="4.16"/>
    <s v="yes"/>
    <x v="0"/>
    <s v="No"/>
    <x v="0"/>
    <s v="yes"/>
    <s v="Underweight"/>
    <s v="Normal"/>
    <n v="0"/>
    <s v="Yes"/>
    <s v="yes"/>
    <s v="Yes"/>
  </r>
  <r>
    <s v="Id314"/>
    <n v="17.11"/>
    <n v="4.9800000000000004"/>
    <s v="yes"/>
    <x v="0"/>
    <s v="Yes"/>
    <x v="3"/>
    <s v="yes"/>
    <s v="Underweight"/>
    <s v="Normal"/>
    <n v="1"/>
    <s v="Yes"/>
    <s v="yes"/>
    <s v="Yes"/>
  </r>
  <r>
    <s v="Id315"/>
    <n v="43.5"/>
    <n v="6.38"/>
    <s v="No"/>
    <x v="1"/>
    <s v="No"/>
    <x v="3"/>
    <s v="yes"/>
    <s v="Obesity"/>
    <s v="Prediabetes"/>
    <n v="1"/>
    <s v="No"/>
    <s v="yes"/>
    <s v="Yes"/>
  </r>
  <r>
    <s v="Id316"/>
    <n v="25.364999999999998"/>
    <n v="5.19"/>
    <s v="No"/>
    <x v="0"/>
    <s v="No"/>
    <x v="1"/>
    <s v="No"/>
    <s v="Overweight"/>
    <s v="Normal"/>
    <n v="2"/>
    <s v="No"/>
    <s v="No"/>
    <s v="No"/>
  </r>
  <r>
    <s v="Id317"/>
    <n v="28.594999999999999"/>
    <n v="10.210000000000001"/>
    <s v="No"/>
    <x v="0"/>
    <s v="No"/>
    <x v="0"/>
    <s v="No"/>
    <s v="Overweight"/>
    <s v="Diabetes"/>
    <n v="0"/>
    <s v="No"/>
    <s v="No"/>
    <s v="No"/>
  </r>
  <r>
    <s v="Id318"/>
    <n v="29.83"/>
    <n v="9.6999999999999993"/>
    <s v="yes"/>
    <x v="0"/>
    <s v="Yes"/>
    <x v="3"/>
    <s v="yes"/>
    <s v="Overweight"/>
    <s v="Diabetes"/>
    <n v="1"/>
    <s v="Yes"/>
    <s v="yes"/>
    <s v="Yes"/>
  </r>
  <r>
    <s v="Id319"/>
    <n v="24.7"/>
    <n v="10.25"/>
    <s v="No"/>
    <x v="0"/>
    <s v="No"/>
    <x v="2"/>
    <s v="No"/>
    <s v="Normal Weight"/>
    <s v="Diabetes"/>
    <n v="3"/>
    <s v="No"/>
    <s v="No"/>
    <s v="No"/>
  </r>
  <r>
    <s v="Id320"/>
    <n v="17.940000000000001"/>
    <n v="9.77"/>
    <s v="No"/>
    <x v="0"/>
    <s v="No"/>
    <x v="0"/>
    <s v="yes"/>
    <s v="Underweight"/>
    <s v="Diabetes"/>
    <n v="0"/>
    <s v="No"/>
    <s v="yes"/>
    <s v="Yes"/>
  </r>
  <r>
    <s v="Id321"/>
    <n v="21.08"/>
    <n v="4.83"/>
    <s v="No"/>
    <x v="0"/>
    <s v="Yes"/>
    <x v="3"/>
    <s v="yes"/>
    <s v="Normal Weight"/>
    <s v="Normal"/>
    <n v="1"/>
    <s v="No"/>
    <s v="yes"/>
    <s v="Yes"/>
  </r>
  <r>
    <s v="Id322"/>
    <n v="37.715000000000003"/>
    <n v="10.86"/>
    <s v="yes"/>
    <x v="0"/>
    <s v="No"/>
    <x v="0"/>
    <s v="No"/>
    <s v="Obesity"/>
    <s v="Diabetes"/>
    <n v="0"/>
    <s v="Yes"/>
    <s v="No"/>
    <s v="No"/>
  </r>
  <r>
    <s v="Id323"/>
    <n v="22.39"/>
    <n v="9.5299999999999994"/>
    <s v="yes"/>
    <x v="0"/>
    <s v="No"/>
    <x v="0"/>
    <s v="yes"/>
    <s v="Normal Weight"/>
    <s v="Diabetes"/>
    <n v="0"/>
    <s v="Yes"/>
    <s v="yes"/>
    <s v="Yes"/>
  </r>
  <r>
    <s v="Id324"/>
    <n v="28.78"/>
    <n v="5.68"/>
    <s v="No"/>
    <x v="0"/>
    <s v="No"/>
    <x v="0"/>
    <s v="yes"/>
    <s v="Overweight"/>
    <s v="Normal"/>
    <n v="0"/>
    <s v="No"/>
    <s v="yes"/>
    <s v="Yes"/>
  </r>
  <r>
    <s v="Id325"/>
    <n v="18.329999999999998"/>
    <n v="5.57"/>
    <s v="yes"/>
    <x v="0"/>
    <s v="No"/>
    <x v="0"/>
    <s v="yes"/>
    <s v="Underweight"/>
    <s v="Normal"/>
    <n v="0"/>
    <s v="Yes"/>
    <s v="yes"/>
    <s v="Yes"/>
  </r>
  <r>
    <s v="Id326"/>
    <n v="26.39"/>
    <n v="4.58"/>
    <s v="yes"/>
    <x v="0"/>
    <s v="No"/>
    <x v="3"/>
    <s v="yes"/>
    <s v="Overweight"/>
    <s v="Normal"/>
    <n v="1"/>
    <s v="Yes"/>
    <s v="yes"/>
    <s v="Yes"/>
  </r>
  <r>
    <s v="Id327"/>
    <n v="19.260000000000002"/>
    <n v="8.9600000000000009"/>
    <s v="yes"/>
    <x v="0"/>
    <s v="No"/>
    <x v="3"/>
    <s v="yes"/>
    <s v="Normal Weight"/>
    <s v="Diabetes"/>
    <n v="1"/>
    <s v="Yes"/>
    <s v="yes"/>
    <s v="Yes"/>
  </r>
  <r>
    <s v="Id328"/>
    <n v="26.92"/>
    <n v="6.09"/>
    <s v="No"/>
    <x v="0"/>
    <s v="No"/>
    <x v="0"/>
    <s v="yes"/>
    <s v="Overweight"/>
    <s v="Prediabetes"/>
    <n v="0"/>
    <s v="No"/>
    <s v="yes"/>
    <s v="Yes"/>
  </r>
  <r>
    <s v="Id329"/>
    <n v="19.73"/>
    <n v="4.3600000000000003"/>
    <s v="No"/>
    <x v="0"/>
    <s v="No"/>
    <x v="0"/>
    <s v="yes"/>
    <s v="Normal Weight"/>
    <s v="Normal"/>
    <n v="0"/>
    <s v="No"/>
    <s v="yes"/>
    <s v="Yes"/>
  </r>
  <r>
    <s v="Id330"/>
    <n v="23.56"/>
    <n v="11.74"/>
    <s v="yes"/>
    <x v="0"/>
    <s v="No"/>
    <x v="0"/>
    <s v="yes"/>
    <s v="Normal Weight"/>
    <s v="Diabetes"/>
    <n v="0"/>
    <s v="Yes"/>
    <s v="yes"/>
    <s v="Yes"/>
  </r>
  <r>
    <s v="Id331"/>
    <n v="37.67"/>
    <n v="5.89"/>
    <s v="No"/>
    <x v="0"/>
    <s v="No"/>
    <x v="3"/>
    <s v="yes"/>
    <s v="Obesity"/>
    <s v="Prediabetes"/>
    <n v="1"/>
    <s v="No"/>
    <s v="yes"/>
    <s v="Yes"/>
  </r>
  <r>
    <s v="Id332"/>
    <n v="18.73"/>
    <n v="10.64"/>
    <s v="No"/>
    <x v="0"/>
    <s v="No"/>
    <x v="1"/>
    <s v="yes"/>
    <s v="Normal Weight"/>
    <s v="Diabetes"/>
    <n v="2"/>
    <s v="No"/>
    <s v="yes"/>
    <s v="Yes"/>
  </r>
  <r>
    <s v="Id333"/>
    <n v="33.090000000000003"/>
    <n v="6.06"/>
    <s v="No"/>
    <x v="0"/>
    <s v="Yes"/>
    <x v="3"/>
    <s v="yes"/>
    <s v="Obesity"/>
    <s v="Prediabetes"/>
    <n v="1"/>
    <s v="No"/>
    <s v="yes"/>
    <s v="Yes"/>
  </r>
  <r>
    <s v="Id334"/>
    <n v="18.329999999999998"/>
    <n v="7.46"/>
    <s v="yes"/>
    <x v="0"/>
    <s v="No"/>
    <x v="3"/>
    <s v="yes"/>
    <s v="Underweight"/>
    <s v="Diabetes"/>
    <n v="1"/>
    <s v="Yes"/>
    <s v="yes"/>
    <s v="Yes"/>
  </r>
  <r>
    <s v="Id335"/>
    <n v="27.74"/>
    <n v="4.68"/>
    <s v="yes"/>
    <x v="0"/>
    <s v="No"/>
    <x v="1"/>
    <s v="yes"/>
    <s v="Overweight"/>
    <s v="Normal"/>
    <n v="2"/>
    <s v="Yes"/>
    <s v="yes"/>
    <s v="Yes"/>
  </r>
  <r>
    <s v="Id336"/>
    <n v="24.2"/>
    <n v="6.15"/>
    <s v="No"/>
    <x v="0"/>
    <s v="No"/>
    <x v="3"/>
    <s v="yes"/>
    <s v="Normal Weight"/>
    <s v="Prediabetes"/>
    <n v="1"/>
    <s v="No"/>
    <s v="yes"/>
    <s v="Yes"/>
  </r>
  <r>
    <s v="Id337"/>
    <n v="22.03"/>
    <n v="4.28"/>
    <s v="yes"/>
    <x v="0"/>
    <s v="No"/>
    <x v="0"/>
    <s v="yes"/>
    <s v="Normal Weight"/>
    <s v="Normal"/>
    <n v="0"/>
    <s v="Yes"/>
    <s v="yes"/>
    <s v="Yes"/>
  </r>
  <r>
    <s v="Id338"/>
    <n v="26.885000000000002"/>
    <n v="9.86"/>
    <s v="No"/>
    <x v="0"/>
    <s v="No"/>
    <x v="2"/>
    <s v="yes"/>
    <s v="Overweight"/>
    <s v="Diabetes"/>
    <n v="3"/>
    <s v="No"/>
    <s v="yes"/>
    <s v="Yes"/>
  </r>
  <r>
    <s v="Id339"/>
    <n v="16.36"/>
    <n v="11.19"/>
    <s v="No"/>
    <x v="0"/>
    <s v="No"/>
    <x v="0"/>
    <s v="yes"/>
    <s v="Underweight"/>
    <s v="Diabetes"/>
    <n v="0"/>
    <s v="No"/>
    <s v="yes"/>
    <s v="Yes"/>
  </r>
  <r>
    <s v="Id340"/>
    <n v="32.299999999999997"/>
    <n v="4.8899999999999997"/>
    <s v="yes"/>
    <x v="0"/>
    <s v="Yes"/>
    <x v="3"/>
    <s v="No"/>
    <s v="Obesity"/>
    <s v="Normal"/>
    <n v="1"/>
    <s v="Yes"/>
    <s v="No"/>
    <s v="No"/>
  </r>
  <r>
    <s v="Id341"/>
    <n v="16.05"/>
    <n v="4.3499999999999996"/>
    <s v="yes"/>
    <x v="0"/>
    <s v="No"/>
    <x v="0"/>
    <s v="yes"/>
    <s v="Underweight"/>
    <s v="Normal"/>
    <n v="0"/>
    <s v="Yes"/>
    <s v="yes"/>
    <s v="Yes"/>
  </r>
  <r>
    <s v="Id342"/>
    <n v="29.07"/>
    <n v="8.66"/>
    <s v="yes"/>
    <x v="0"/>
    <s v="No"/>
    <x v="1"/>
    <s v="yes"/>
    <s v="Overweight"/>
    <s v="Diabetes"/>
    <n v="2"/>
    <s v="Yes"/>
    <s v="yes"/>
    <s v="Yes"/>
  </r>
  <r>
    <s v="Id343"/>
    <n v="17.43"/>
    <n v="8.64"/>
    <s v="No"/>
    <x v="0"/>
    <s v="No"/>
    <x v="0"/>
    <s v="yes"/>
    <s v="Underweight"/>
    <s v="Diabetes"/>
    <n v="0"/>
    <s v="No"/>
    <s v="yes"/>
    <s v="Yes"/>
  </r>
  <r>
    <s v="Id344"/>
    <n v="19.329999999999998"/>
    <n v="4.2699999999999996"/>
    <s v="No"/>
    <x v="0"/>
    <s v="No"/>
    <x v="0"/>
    <s v="yes"/>
    <s v="Normal Weight"/>
    <s v="Normal"/>
    <n v="0"/>
    <s v="No"/>
    <s v="yes"/>
    <s v="Yes"/>
  </r>
  <r>
    <s v="Id345"/>
    <n v="30.52"/>
    <n v="4.21"/>
    <s v="No"/>
    <x v="0"/>
    <s v="No"/>
    <x v="3"/>
    <s v="yes"/>
    <s v="Obesity"/>
    <s v="Normal"/>
    <n v="1"/>
    <s v="No"/>
    <s v="yes"/>
    <s v="Yes"/>
  </r>
  <r>
    <s v="Id346"/>
    <n v="39.21"/>
    <n v="5.04"/>
    <s v="No"/>
    <x v="0"/>
    <s v="Yes"/>
    <x v="3"/>
    <s v="yes"/>
    <s v="Obesity"/>
    <s v="Normal"/>
    <n v="1"/>
    <s v="No"/>
    <s v="yes"/>
    <s v="Yes"/>
  </r>
  <r>
    <s v="Id347"/>
    <n v="26.98"/>
    <n v="5.21"/>
    <s v="yes"/>
    <x v="0"/>
    <s v="No"/>
    <x v="1"/>
    <s v="yes"/>
    <s v="Overweight"/>
    <s v="Normal"/>
    <n v="2"/>
    <s v="Yes"/>
    <s v="yes"/>
    <s v="Yes"/>
  </r>
  <r>
    <s v="Id348"/>
    <n v="25.84"/>
    <n v="8.83"/>
    <s v="No"/>
    <x v="0"/>
    <s v="No"/>
    <x v="0"/>
    <s v="No"/>
    <s v="Overweight"/>
    <s v="Diabetes"/>
    <n v="0"/>
    <s v="No"/>
    <s v="No"/>
    <s v="No"/>
  </r>
  <r>
    <s v="Id349"/>
    <n v="28.31"/>
    <n v="8.4700000000000006"/>
    <s v="yes"/>
    <x v="0"/>
    <s v="No"/>
    <x v="1"/>
    <s v="yes"/>
    <s v="Overweight"/>
    <s v="Diabetes"/>
    <n v="2"/>
    <s v="Yes"/>
    <s v="yes"/>
    <s v="Yes"/>
  </r>
  <r>
    <s v="Id350"/>
    <n v="23.94"/>
    <n v="4.2"/>
    <s v="No"/>
    <x v="0"/>
    <s v="No"/>
    <x v="0"/>
    <s v="yes"/>
    <s v="Normal Weight"/>
    <s v="Normal"/>
    <n v="0"/>
    <s v="No"/>
    <s v="yes"/>
    <s v="Yes"/>
  </r>
  <r>
    <s v="Id351"/>
    <n v="20.03"/>
    <n v="6.14"/>
    <s v="yes"/>
    <x v="0"/>
    <s v="No"/>
    <x v="0"/>
    <s v="yes"/>
    <s v="Normal Weight"/>
    <s v="Prediabetes"/>
    <n v="0"/>
    <s v="Yes"/>
    <s v="yes"/>
    <s v="Yes"/>
  </r>
  <r>
    <s v="Id352"/>
    <n v="41.42"/>
    <n v="6.07"/>
    <s v="No"/>
    <x v="0"/>
    <s v="No"/>
    <x v="0"/>
    <s v="No"/>
    <s v="Obesity"/>
    <s v="Prediabetes"/>
    <n v="0"/>
    <s v="No"/>
    <s v="No"/>
    <s v="No"/>
  </r>
  <r>
    <s v="Id353"/>
    <n v="36.67"/>
    <n v="10.210000000000001"/>
    <s v="No"/>
    <x v="0"/>
    <s v="No"/>
    <x v="0"/>
    <s v="No"/>
    <s v="Obesity"/>
    <s v="Diabetes"/>
    <n v="0"/>
    <s v="No"/>
    <s v="No"/>
    <s v="No"/>
  </r>
  <r>
    <s v="Id354"/>
    <n v="27.645"/>
    <n v="4.6900000000000004"/>
    <s v="No"/>
    <x v="0"/>
    <s v="No"/>
    <x v="0"/>
    <s v="No"/>
    <s v="Overweight"/>
    <s v="Normal"/>
    <n v="0"/>
    <s v="No"/>
    <s v="No"/>
    <s v="No"/>
  </r>
  <r>
    <s v="Id355"/>
    <n v="22.72"/>
    <n v="5.71"/>
    <s v="No"/>
    <x v="0"/>
    <s v="No"/>
    <x v="0"/>
    <s v="yes"/>
    <s v="Normal Weight"/>
    <s v="Prediabetes"/>
    <n v="0"/>
    <s v="No"/>
    <s v="yes"/>
    <s v="Yes"/>
  </r>
  <r>
    <s v="Id356"/>
    <n v="36.520000000000003"/>
    <n v="9.07"/>
    <s v="yes"/>
    <x v="0"/>
    <s v="Yes"/>
    <x v="3"/>
    <s v="No"/>
    <s v="Obesity"/>
    <s v="Diabetes"/>
    <n v="1"/>
    <s v="Yes"/>
    <s v="No"/>
    <s v="No"/>
  </r>
  <r>
    <s v="Id357"/>
    <n v="33.96"/>
    <n v="4.99"/>
    <s v="No"/>
    <x v="0"/>
    <s v="No"/>
    <x v="0"/>
    <s v="yes"/>
    <s v="Obesity"/>
    <s v="Normal"/>
    <n v="0"/>
    <s v="No"/>
    <s v="yes"/>
    <s v="Yes"/>
  </r>
  <r>
    <s v="Id358"/>
    <n v="26.695"/>
    <n v="8.31"/>
    <s v="No"/>
    <x v="0"/>
    <s v="No"/>
    <x v="0"/>
    <s v="yes"/>
    <s v="Overweight"/>
    <s v="Diabetes"/>
    <n v="0"/>
    <s v="No"/>
    <s v="yes"/>
    <s v="Yes"/>
  </r>
  <r>
    <s v="Id359"/>
    <n v="18.45"/>
    <n v="5.07"/>
    <s v="yes"/>
    <x v="0"/>
    <s v="No"/>
    <x v="0"/>
    <s v="yes"/>
    <s v="Underweight"/>
    <s v="Normal"/>
    <n v="0"/>
    <s v="Yes"/>
    <s v="yes"/>
    <s v="Yes"/>
  </r>
  <r>
    <s v="Id360"/>
    <n v="33.18"/>
    <n v="4.79"/>
    <s v="No"/>
    <x v="0"/>
    <s v="No"/>
    <x v="0"/>
    <s v="yes"/>
    <s v="Obesity"/>
    <s v="Normal"/>
    <n v="0"/>
    <s v="No"/>
    <s v="yes"/>
    <s v="Yes"/>
  </r>
  <r>
    <s v="Id361"/>
    <n v="36.1"/>
    <n v="11.39"/>
    <s v="yes"/>
    <x v="0"/>
    <s v="No"/>
    <x v="1"/>
    <s v="No"/>
    <s v="Obesity"/>
    <s v="Diabetes"/>
    <n v="2"/>
    <s v="Yes"/>
    <s v="No"/>
    <s v="No"/>
  </r>
  <r>
    <s v="Id362"/>
    <n v="22.77"/>
    <n v="6"/>
    <s v="No"/>
    <x v="0"/>
    <s v="No"/>
    <x v="0"/>
    <s v="yes"/>
    <s v="Normal Weight"/>
    <s v="Prediabetes"/>
    <n v="0"/>
    <s v="No"/>
    <s v="yes"/>
    <s v="Yes"/>
  </r>
  <r>
    <s v="Id363"/>
    <n v="21.24"/>
    <n v="5.13"/>
    <s v="No"/>
    <x v="0"/>
    <s v="Yes"/>
    <x v="0"/>
    <s v="yes"/>
    <s v="Normal Weight"/>
    <s v="Normal"/>
    <n v="0"/>
    <s v="No"/>
    <s v="yes"/>
    <s v="Yes"/>
  </r>
  <r>
    <s v="Id364"/>
    <n v="17.600000000000001"/>
    <n v="5.26"/>
    <s v="yes"/>
    <x v="0"/>
    <s v="No"/>
    <x v="0"/>
    <s v="yes"/>
    <s v="Underweight"/>
    <s v="Normal"/>
    <n v="0"/>
    <s v="Yes"/>
    <s v="yes"/>
    <s v="Yes"/>
  </r>
  <r>
    <s v="Id365"/>
    <n v="26.29"/>
    <n v="6.84"/>
    <s v="No"/>
    <x v="0"/>
    <s v="No"/>
    <x v="0"/>
    <s v="yes"/>
    <s v="Overweight"/>
    <s v="Diabetes"/>
    <n v="0"/>
    <s v="No"/>
    <s v="yes"/>
    <s v="Yes"/>
  </r>
  <r>
    <s v="Id366"/>
    <n v="35.31"/>
    <n v="9.0399999999999991"/>
    <s v="No"/>
    <x v="0"/>
    <s v="No"/>
    <x v="0"/>
    <s v="No"/>
    <s v="Obesity"/>
    <s v="Diabetes"/>
    <n v="0"/>
    <s v="No"/>
    <s v="No"/>
    <s v="No"/>
  </r>
  <r>
    <s v="Id367"/>
    <n v="27.04"/>
    <n v="4.0999999999999996"/>
    <s v="No"/>
    <x v="0"/>
    <s v="No"/>
    <x v="3"/>
    <s v="yes"/>
    <s v="Overweight"/>
    <s v="Normal"/>
    <n v="1"/>
    <s v="No"/>
    <s v="yes"/>
    <s v="Yes"/>
  </r>
  <r>
    <s v="Id368"/>
    <n v="30.23"/>
    <n v="4.2300000000000004"/>
    <s v="yes"/>
    <x v="0"/>
    <s v="Yes"/>
    <x v="3"/>
    <s v="yes"/>
    <s v="Obesity"/>
    <s v="Normal"/>
    <n v="1"/>
    <s v="Yes"/>
    <s v="yes"/>
    <s v="Yes"/>
  </r>
  <r>
    <s v="Id369"/>
    <n v="30.6"/>
    <n v="6.48"/>
    <s v="yes"/>
    <x v="0"/>
    <s v="Yes"/>
    <x v="3"/>
    <s v="yes"/>
    <s v="Obesity"/>
    <s v="Diabetes"/>
    <n v="1"/>
    <s v="Yes"/>
    <s v="yes"/>
    <s v="Yes"/>
  </r>
  <r>
    <s v="Id370"/>
    <n v="26.8"/>
    <n v="5.53"/>
    <s v="No"/>
    <x v="0"/>
    <s v="No"/>
    <x v="3"/>
    <s v="yes"/>
    <s v="Overweight"/>
    <s v="Normal"/>
    <n v="1"/>
    <s v="No"/>
    <s v="yes"/>
    <s v="Yes"/>
  </r>
  <r>
    <s v="Id371"/>
    <n v="16.86"/>
    <n v="4.07"/>
    <s v="yes"/>
    <x v="0"/>
    <s v="No"/>
    <x v="0"/>
    <s v="yes"/>
    <s v="Underweight"/>
    <s v="Normal"/>
    <n v="0"/>
    <s v="Yes"/>
    <s v="yes"/>
    <s v="Yes"/>
  </r>
  <r>
    <s v="Id372"/>
    <n v="16.3"/>
    <n v="5.51"/>
    <s v="No"/>
    <x v="0"/>
    <s v="No"/>
    <x v="3"/>
    <s v="yes"/>
    <s v="Underweight"/>
    <s v="Normal"/>
    <n v="1"/>
    <s v="No"/>
    <s v="yes"/>
    <s v="Yes"/>
  </r>
  <r>
    <s v="Id373"/>
    <n v="29.81"/>
    <n v="11.66"/>
    <s v="No"/>
    <x v="0"/>
    <s v="No"/>
    <x v="0"/>
    <s v="yes"/>
    <s v="Overweight"/>
    <s v="Diabetes"/>
    <n v="0"/>
    <s v="No"/>
    <s v="yes"/>
    <s v="Yes"/>
  </r>
  <r>
    <s v="Id374"/>
    <n v="16.329999999999998"/>
    <n v="7.26"/>
    <s v="yes"/>
    <x v="0"/>
    <s v="No"/>
    <x v="0"/>
    <s v="yes"/>
    <s v="Underweight"/>
    <s v="Diabetes"/>
    <n v="0"/>
    <s v="Yes"/>
    <s v="yes"/>
    <s v="Yes"/>
  </r>
  <r>
    <s v="Id375"/>
    <n v="16.37"/>
    <n v="4.79"/>
    <s v="yes"/>
    <x v="0"/>
    <s v="No"/>
    <x v="0"/>
    <s v="yes"/>
    <s v="Underweight"/>
    <s v="Normal"/>
    <n v="0"/>
    <s v="Yes"/>
    <s v="yes"/>
    <s v="Yes"/>
  </r>
  <r>
    <s v="Id376"/>
    <n v="22.42"/>
    <n v="4.68"/>
    <s v="yes"/>
    <x v="0"/>
    <s v="No"/>
    <x v="3"/>
    <s v="No"/>
    <s v="Normal Weight"/>
    <s v="Normal"/>
    <n v="1"/>
    <s v="Yes"/>
    <s v="No"/>
    <s v="No"/>
  </r>
  <r>
    <s v="Id377"/>
    <n v="31.35"/>
    <n v="4.33"/>
    <s v="yes"/>
    <x v="0"/>
    <s v="Yes"/>
    <x v="3"/>
    <s v="No"/>
    <s v="Obesity"/>
    <s v="Normal"/>
    <n v="1"/>
    <s v="Yes"/>
    <s v="No"/>
    <s v="No"/>
  </r>
  <r>
    <s v="Id378"/>
    <n v="31.9"/>
    <n v="11.89"/>
    <s v="No"/>
    <x v="0"/>
    <s v="No"/>
    <x v="0"/>
    <s v="No"/>
    <s v="Obesity"/>
    <s v="Diabetes"/>
    <n v="0"/>
    <s v="No"/>
    <s v="No"/>
    <s v="No"/>
  </r>
  <r>
    <s v="Id379"/>
    <n v="30.6"/>
    <n v="5.24"/>
    <s v="No"/>
    <x v="0"/>
    <s v="No"/>
    <x v="0"/>
    <s v="yes"/>
    <s v="Obesity"/>
    <s v="Normal"/>
    <n v="0"/>
    <s v="No"/>
    <s v="yes"/>
    <s v="Yes"/>
  </r>
  <r>
    <s v="Id380"/>
    <n v="28.975000000000001"/>
    <n v="7.63"/>
    <s v="No"/>
    <x v="0"/>
    <s v="No"/>
    <x v="0"/>
    <s v="yes"/>
    <s v="Overweight"/>
    <s v="Diabetes"/>
    <n v="0"/>
    <s v="No"/>
    <s v="yes"/>
    <s v="Yes"/>
  </r>
  <r>
    <s v="Id381"/>
    <n v="24.86"/>
    <n v="8.92"/>
    <s v="yes"/>
    <x v="0"/>
    <s v="No"/>
    <x v="1"/>
    <s v="No"/>
    <s v="Normal Weight"/>
    <s v="Diabetes"/>
    <n v="2"/>
    <s v="Yes"/>
    <s v="No"/>
    <s v="No"/>
  </r>
  <r>
    <s v="Id382"/>
    <n v="19.54"/>
    <n v="5.37"/>
    <s v="No"/>
    <x v="0"/>
    <s v="No"/>
    <x v="0"/>
    <s v="yes"/>
    <s v="Normal Weight"/>
    <s v="Normal"/>
    <n v="0"/>
    <s v="No"/>
    <s v="yes"/>
    <s v="Yes"/>
  </r>
  <r>
    <s v="Id383"/>
    <n v="26.74"/>
    <n v="4.3099999999999996"/>
    <s v="No"/>
    <x v="0"/>
    <s v="No"/>
    <x v="0"/>
    <s v="yes"/>
    <s v="Overweight"/>
    <s v="Normal"/>
    <n v="0"/>
    <s v="No"/>
    <s v="yes"/>
    <s v="Yes"/>
  </r>
  <r>
    <s v="Id384"/>
    <n v="22.99"/>
    <n v="10.46"/>
    <s v="No"/>
    <x v="0"/>
    <s v="No"/>
    <x v="2"/>
    <s v="yes"/>
    <s v="Normal Weight"/>
    <s v="Diabetes"/>
    <n v="3"/>
    <s v="No"/>
    <s v="yes"/>
    <s v="Yes"/>
  </r>
  <r>
    <s v="Id385"/>
    <n v="31.46"/>
    <n v="7.39"/>
    <s v="No"/>
    <x v="0"/>
    <s v="No"/>
    <x v="0"/>
    <s v="No"/>
    <s v="Obesity"/>
    <s v="Diabetes"/>
    <n v="0"/>
    <s v="No"/>
    <s v="No"/>
    <s v="No"/>
  </r>
  <r>
    <s v="Id386"/>
    <n v="30.86"/>
    <n v="6.18"/>
    <s v="No"/>
    <x v="1"/>
    <s v="No"/>
    <x v="1"/>
    <s v="yes"/>
    <s v="Obesity"/>
    <s v="Prediabetes"/>
    <n v="2"/>
    <s v="No"/>
    <s v="yes"/>
    <s v="Yes"/>
  </r>
  <r>
    <s v="Id387"/>
    <n v="31.96"/>
    <n v="8.86"/>
    <s v="No"/>
    <x v="0"/>
    <s v="No"/>
    <x v="0"/>
    <s v="yes"/>
    <s v="Obesity"/>
    <s v="Diabetes"/>
    <n v="0"/>
    <s v="No"/>
    <s v="yes"/>
    <s v="Yes"/>
  </r>
  <r>
    <s v="Id388"/>
    <n v="23.76"/>
    <n v="10.96"/>
    <s v="No"/>
    <x v="0"/>
    <s v="No"/>
    <x v="2"/>
    <s v="yes"/>
    <s v="Normal Weight"/>
    <s v="Diabetes"/>
    <n v="3"/>
    <s v="No"/>
    <s v="yes"/>
    <s v="Yes"/>
  </r>
  <r>
    <s v="Id389"/>
    <n v="19.38"/>
    <n v="6.28"/>
    <s v="No"/>
    <x v="0"/>
    <s v="No"/>
    <x v="0"/>
    <s v="yes"/>
    <s v="Normal Weight"/>
    <s v="Prediabetes"/>
    <n v="0"/>
    <s v="No"/>
    <s v="yes"/>
    <s v="Yes"/>
  </r>
  <r>
    <s v="Id390"/>
    <n v="16.21"/>
    <n v="6.29"/>
    <s v="yes"/>
    <x v="0"/>
    <s v="No"/>
    <x v="3"/>
    <s v="yes"/>
    <s v="Underweight"/>
    <s v="Prediabetes"/>
    <n v="1"/>
    <s v="Yes"/>
    <s v="yes"/>
    <s v="Yes"/>
  </r>
  <r>
    <s v="Id391"/>
    <n v="32.54"/>
    <n v="4.0199999999999996"/>
    <s v="No"/>
    <x v="1"/>
    <s v="No"/>
    <x v="3"/>
    <s v="yes"/>
    <s v="Obesity"/>
    <s v="Normal"/>
    <n v="1"/>
    <s v="No"/>
    <s v="yes"/>
    <s v="Yes"/>
  </r>
  <r>
    <s v="Id392"/>
    <n v="36.765000000000001"/>
    <n v="11.95"/>
    <s v="yes"/>
    <x v="0"/>
    <s v="No"/>
    <x v="1"/>
    <s v="No"/>
    <s v="Obesity"/>
    <s v="Diabetes"/>
    <n v="2"/>
    <s v="Yes"/>
    <s v="No"/>
    <s v="No"/>
  </r>
  <r>
    <s v="Id393"/>
    <n v="35.909999999999997"/>
    <n v="8.7100000000000009"/>
    <s v="No"/>
    <x v="0"/>
    <s v="No"/>
    <x v="0"/>
    <s v="No"/>
    <s v="Obesity"/>
    <s v="Diabetes"/>
    <n v="0"/>
    <s v="No"/>
    <s v="No"/>
    <s v="No"/>
  </r>
  <r>
    <s v="Id394"/>
    <n v="32.06"/>
    <n v="4.67"/>
    <s v="No"/>
    <x v="1"/>
    <s v="No"/>
    <x v="3"/>
    <s v="yes"/>
    <s v="Obesity"/>
    <s v="Normal"/>
    <n v="1"/>
    <s v="No"/>
    <s v="yes"/>
    <s v="Yes"/>
  </r>
  <r>
    <s v="Id395"/>
    <n v="24.1"/>
    <n v="11.14"/>
    <s v="yes"/>
    <x v="0"/>
    <s v="No"/>
    <x v="3"/>
    <s v="No"/>
    <s v="Normal Weight"/>
    <s v="Diabetes"/>
    <n v="1"/>
    <s v="Yes"/>
    <s v="No"/>
    <s v="No"/>
  </r>
  <r>
    <s v="Id396"/>
    <n v="27.1"/>
    <n v="9.0500000000000007"/>
    <s v="No"/>
    <x v="0"/>
    <s v="No"/>
    <x v="1"/>
    <s v="No"/>
    <s v="Overweight"/>
    <s v="Diabetes"/>
    <n v="2"/>
    <s v="No"/>
    <s v="No"/>
    <s v="No"/>
  </r>
  <r>
    <s v="Id397"/>
    <n v="24.42"/>
    <n v="11.31"/>
    <s v="No"/>
    <x v="0"/>
    <s v="No"/>
    <x v="0"/>
    <s v="yes"/>
    <s v="Normal Weight"/>
    <s v="Diabetes"/>
    <n v="0"/>
    <s v="No"/>
    <s v="yes"/>
    <s v="Yes"/>
  </r>
  <r>
    <s v="Id398"/>
    <n v="26.695"/>
    <n v="4.68"/>
    <s v="yes"/>
    <x v="0"/>
    <s v="No"/>
    <x v="1"/>
    <s v="yes"/>
    <s v="Overweight"/>
    <s v="Normal"/>
    <n v="2"/>
    <s v="Yes"/>
    <s v="yes"/>
    <s v="Yes"/>
  </r>
  <r>
    <s v="Id399"/>
    <n v="27.79"/>
    <n v="6.05"/>
    <s v="yes"/>
    <x v="1"/>
    <s v="No"/>
    <x v="3"/>
    <s v="yes"/>
    <s v="Overweight"/>
    <s v="Prediabetes"/>
    <n v="1"/>
    <s v="Yes"/>
    <s v="yes"/>
    <s v="Yes"/>
  </r>
  <r>
    <s v="Id400"/>
    <n v="32.68"/>
    <n v="4.68"/>
    <s v="yes"/>
    <x v="0"/>
    <s v="No"/>
    <x v="0"/>
    <s v="No"/>
    <s v="Obesity"/>
    <s v="Normal"/>
    <n v="0"/>
    <s v="Yes"/>
    <s v="No"/>
    <s v="No"/>
  </r>
  <r>
    <s v="Id401"/>
    <n v="26.4"/>
    <n v="9.5"/>
    <s v="yes"/>
    <x v="0"/>
    <s v="No"/>
    <x v="1"/>
    <s v="No"/>
    <s v="Overweight"/>
    <s v="Diabetes"/>
    <n v="2"/>
    <s v="Yes"/>
    <s v="No"/>
    <s v="No"/>
  </r>
  <r>
    <s v="Id402"/>
    <n v="23.655000000000001"/>
    <n v="10.84"/>
    <s v="yes"/>
    <x v="0"/>
    <s v="Yes"/>
    <x v="3"/>
    <s v="yes"/>
    <s v="Normal Weight"/>
    <s v="Diabetes"/>
    <n v="1"/>
    <s v="Yes"/>
    <s v="yes"/>
    <s v="Yes"/>
  </r>
  <r>
    <s v="Id403"/>
    <n v="27.36"/>
    <n v="5.88"/>
    <s v="No"/>
    <x v="0"/>
    <s v="No"/>
    <x v="1"/>
    <s v="No"/>
    <s v="Overweight"/>
    <s v="Prediabetes"/>
    <n v="2"/>
    <s v="No"/>
    <s v="No"/>
    <s v="No"/>
  </r>
  <r>
    <s v="Id404"/>
    <n v="27.82"/>
    <n v="5.24"/>
    <s v="yes"/>
    <x v="0"/>
    <s v="No"/>
    <x v="0"/>
    <s v="yes"/>
    <s v="Overweight"/>
    <s v="Normal"/>
    <n v="0"/>
    <s v="Yes"/>
    <s v="yes"/>
    <s v="Yes"/>
  </r>
  <r>
    <s v="Id405"/>
    <n v="25.46"/>
    <n v="11.75"/>
    <s v="No"/>
    <x v="0"/>
    <s v="No"/>
    <x v="0"/>
    <s v="No"/>
    <s v="Overweight"/>
    <s v="Diabetes"/>
    <n v="0"/>
    <s v="No"/>
    <s v="No"/>
    <s v="No"/>
  </r>
  <r>
    <s v="Id406"/>
    <n v="25.1"/>
    <n v="6.97"/>
    <s v="No"/>
    <x v="0"/>
    <s v="No"/>
    <x v="0"/>
    <s v="yes"/>
    <s v="Overweight"/>
    <s v="Diabetes"/>
    <n v="0"/>
    <s v="No"/>
    <s v="yes"/>
    <s v="Yes"/>
  </r>
  <r>
    <s v="Id407"/>
    <n v="32.11"/>
    <n v="4.76"/>
    <s v="No"/>
    <x v="0"/>
    <s v="No"/>
    <x v="1"/>
    <s v="No"/>
    <s v="Obesity"/>
    <s v="Normal"/>
    <n v="2"/>
    <s v="No"/>
    <s v="No"/>
    <s v="No"/>
  </r>
  <r>
    <s v="Id408"/>
    <n v="29.8"/>
    <n v="8.24"/>
    <s v="yes"/>
    <x v="0"/>
    <s v="No"/>
    <x v="3"/>
    <s v="yes"/>
    <s v="Overweight"/>
    <s v="Diabetes"/>
    <n v="1"/>
    <s v="Yes"/>
    <s v="yes"/>
    <s v="Yes"/>
  </r>
  <r>
    <s v="Id409"/>
    <n v="24.01"/>
    <n v="4.76"/>
    <s v="No"/>
    <x v="0"/>
    <s v="No"/>
    <x v="3"/>
    <s v="yes"/>
    <s v="Normal Weight"/>
    <s v="Normal"/>
    <n v="1"/>
    <s v="No"/>
    <s v="yes"/>
    <s v="Yes"/>
  </r>
  <r>
    <s v="Id410"/>
    <n v="23.21"/>
    <n v="6.03"/>
    <s v="No"/>
    <x v="0"/>
    <s v="No"/>
    <x v="3"/>
    <s v="No"/>
    <s v="Normal Weight"/>
    <s v="Prediabetes"/>
    <n v="1"/>
    <s v="No"/>
    <s v="No"/>
    <s v="No"/>
  </r>
  <r>
    <s v="Id411"/>
    <n v="21.2"/>
    <n v="4.07"/>
    <s v="yes"/>
    <x v="0"/>
    <s v="No"/>
    <x v="3"/>
    <s v="yes"/>
    <s v="Normal Weight"/>
    <s v="Normal"/>
    <n v="1"/>
    <s v="Yes"/>
    <s v="yes"/>
    <s v="Yes"/>
  </r>
  <r>
    <s v="Id412"/>
    <n v="28.215"/>
    <n v="8.26"/>
    <s v="yes"/>
    <x v="0"/>
    <s v="No"/>
    <x v="3"/>
    <s v="yes"/>
    <s v="Overweight"/>
    <s v="Diabetes"/>
    <n v="1"/>
    <s v="Yes"/>
    <s v="yes"/>
    <s v="Yes"/>
  </r>
  <r>
    <s v="Id413"/>
    <n v="38.094999999999999"/>
    <n v="4.76"/>
    <s v="No"/>
    <x v="0"/>
    <s v="No"/>
    <x v="3"/>
    <s v="No"/>
    <s v="Obesity"/>
    <s v="Normal"/>
    <n v="1"/>
    <s v="No"/>
    <s v="No"/>
    <s v="No"/>
  </r>
  <r>
    <s v="Id414"/>
    <n v="22.61"/>
    <n v="6.13"/>
    <s v="yes"/>
    <x v="0"/>
    <s v="Yes"/>
    <x v="3"/>
    <s v="yes"/>
    <s v="Normal Weight"/>
    <s v="Prediabetes"/>
    <n v="1"/>
    <s v="Yes"/>
    <s v="yes"/>
    <s v="Yes"/>
  </r>
  <r>
    <s v="Id415"/>
    <n v="24.32"/>
    <n v="10.47"/>
    <s v="yes"/>
    <x v="0"/>
    <s v="No"/>
    <x v="1"/>
    <s v="yes"/>
    <s v="Normal Weight"/>
    <s v="Diabetes"/>
    <n v="2"/>
    <s v="Yes"/>
    <s v="yes"/>
    <s v="Yes"/>
  </r>
  <r>
    <s v="Id416"/>
    <n v="20.96"/>
    <n v="4.04"/>
    <s v="yes"/>
    <x v="0"/>
    <s v="No"/>
    <x v="3"/>
    <s v="yes"/>
    <s v="Normal Weight"/>
    <s v="Normal"/>
    <n v="1"/>
    <s v="Yes"/>
    <s v="yes"/>
    <s v="Yes"/>
  </r>
  <r>
    <s v="Id417"/>
    <n v="19.68"/>
    <n v="5.74"/>
    <s v="No"/>
    <x v="0"/>
    <s v="No"/>
    <x v="0"/>
    <s v="yes"/>
    <s v="Normal Weight"/>
    <s v="Prediabetes"/>
    <n v="0"/>
    <s v="No"/>
    <s v="yes"/>
    <s v="Yes"/>
  </r>
  <r>
    <s v="Id418"/>
    <n v="18.100000000000001"/>
    <n v="6.33"/>
    <s v="No"/>
    <x v="0"/>
    <s v="No"/>
    <x v="3"/>
    <s v="yes"/>
    <s v="Underweight"/>
    <s v="Prediabetes"/>
    <n v="1"/>
    <s v="No"/>
    <s v="yes"/>
    <s v="Yes"/>
  </r>
  <r>
    <s v="Id419"/>
    <n v="29.64"/>
    <n v="4.28"/>
    <s v="yes"/>
    <x v="0"/>
    <s v="No"/>
    <x v="0"/>
    <s v="No"/>
    <s v="Overweight"/>
    <s v="Normal"/>
    <n v="0"/>
    <s v="Yes"/>
    <s v="No"/>
    <s v="No"/>
  </r>
  <r>
    <s v="Id420"/>
    <n v="25.3"/>
    <n v="9.4700000000000006"/>
    <s v="yes"/>
    <x v="0"/>
    <s v="No"/>
    <x v="1"/>
    <s v="yes"/>
    <s v="Overweight"/>
    <s v="Diabetes"/>
    <n v="2"/>
    <s v="Yes"/>
    <s v="yes"/>
    <s v="Yes"/>
  </r>
  <r>
    <s v="Id421"/>
    <n v="27.6"/>
    <n v="4.8499999999999996"/>
    <s v="yes"/>
    <x v="0"/>
    <s v="No"/>
    <x v="0"/>
    <s v="No"/>
    <s v="Overweight"/>
    <s v="Normal"/>
    <n v="0"/>
    <s v="Yes"/>
    <s v="No"/>
    <s v="No"/>
  </r>
  <r>
    <s v="Id422"/>
    <n v="27.645"/>
    <n v="11.03"/>
    <s v="yes"/>
    <x v="0"/>
    <s v="No"/>
    <x v="3"/>
    <s v="yes"/>
    <s v="Overweight"/>
    <s v="Diabetes"/>
    <n v="1"/>
    <s v="Yes"/>
    <s v="yes"/>
    <s v="Yes"/>
  </r>
  <r>
    <s v="Id423"/>
    <n v="27.6"/>
    <n v="5.22"/>
    <s v="No"/>
    <x v="0"/>
    <s v="No"/>
    <x v="1"/>
    <s v="yes"/>
    <s v="Overweight"/>
    <s v="Normal"/>
    <n v="2"/>
    <s v="No"/>
    <s v="yes"/>
    <s v="Yes"/>
  </r>
  <r>
    <s v="Id424"/>
    <n v="25.08"/>
    <n v="9.52"/>
    <s v="yes"/>
    <x v="0"/>
    <s v="No"/>
    <x v="1"/>
    <s v="No"/>
    <s v="Overweight"/>
    <s v="Diabetes"/>
    <n v="2"/>
    <s v="Yes"/>
    <s v="No"/>
    <s v="No"/>
  </r>
  <r>
    <s v="Id425"/>
    <n v="30.02"/>
    <n v="11.09"/>
    <s v="No"/>
    <x v="0"/>
    <s v="No"/>
    <x v="0"/>
    <s v="No"/>
    <s v="Obesity"/>
    <s v="Diabetes"/>
    <n v="0"/>
    <s v="No"/>
    <s v="No"/>
    <s v="No"/>
  </r>
  <r>
    <s v="Id426"/>
    <n v="27.36"/>
    <n v="9.4499999999999993"/>
    <s v="yes"/>
    <x v="0"/>
    <s v="No"/>
    <x v="1"/>
    <s v="yes"/>
    <s v="Overweight"/>
    <s v="Diabetes"/>
    <n v="2"/>
    <s v="Yes"/>
    <s v="yes"/>
    <s v="Yes"/>
  </r>
  <r>
    <s v="Id427"/>
    <n v="22.2"/>
    <n v="5.51"/>
    <s v="No"/>
    <x v="0"/>
    <s v="No"/>
    <x v="0"/>
    <s v="yes"/>
    <s v="Normal Weight"/>
    <s v="Normal"/>
    <n v="0"/>
    <s v="No"/>
    <s v="yes"/>
    <s v="Yes"/>
  </r>
  <r>
    <s v="Id428"/>
    <n v="25.71"/>
    <n v="4.18"/>
    <s v="No"/>
    <x v="1"/>
    <s v="No"/>
    <x v="3"/>
    <s v="yes"/>
    <s v="Overweight"/>
    <s v="Normal"/>
    <n v="1"/>
    <s v="No"/>
    <s v="yes"/>
    <s v="Yes"/>
  </r>
  <r>
    <s v="Id429"/>
    <n v="41.91"/>
    <n v="5.98"/>
    <s v="yes"/>
    <x v="0"/>
    <s v="No"/>
    <x v="3"/>
    <s v="No"/>
    <s v="Obesity"/>
    <s v="Prediabetes"/>
    <n v="1"/>
    <s v="Yes"/>
    <s v="No"/>
    <s v="No"/>
  </r>
  <r>
    <s v="Id430"/>
    <n v="25.85"/>
    <n v="10.16"/>
    <s v="No"/>
    <x v="0"/>
    <s v="No"/>
    <x v="0"/>
    <s v="yes"/>
    <s v="Overweight"/>
    <s v="Diabetes"/>
    <n v="0"/>
    <s v="No"/>
    <s v="yes"/>
    <s v="Yes"/>
  </r>
  <r>
    <s v="Id431"/>
    <n v="23.844999999999999"/>
    <n v="11.71"/>
    <s v="No"/>
    <x v="0"/>
    <s v="No"/>
    <x v="1"/>
    <s v="yes"/>
    <s v="Normal Weight"/>
    <s v="Diabetes"/>
    <n v="2"/>
    <s v="No"/>
    <s v="yes"/>
    <s v="Yes"/>
  </r>
  <r>
    <s v="Id432"/>
    <n v="30.59"/>
    <n v="5.23"/>
    <s v="No"/>
    <x v="0"/>
    <s v="Yes"/>
    <x v="3"/>
    <s v="No"/>
    <s v="Obesity"/>
    <s v="Normal"/>
    <n v="1"/>
    <s v="No"/>
    <s v="No"/>
    <s v="No"/>
  </r>
  <r>
    <s v="Id433"/>
    <n v="24.795000000000002"/>
    <n v="6.85"/>
    <s v="No"/>
    <x v="0"/>
    <s v="No"/>
    <x v="0"/>
    <s v="yes"/>
    <s v="Normal Weight"/>
    <s v="Diabetes"/>
    <n v="0"/>
    <s v="No"/>
    <s v="yes"/>
    <s v="Yes"/>
  </r>
  <r>
    <s v="Id434"/>
    <n v="24.13"/>
    <n v="7.05"/>
    <s v="yes"/>
    <x v="0"/>
    <s v="No"/>
    <x v="1"/>
    <s v="yes"/>
    <s v="Normal Weight"/>
    <s v="Diabetes"/>
    <n v="2"/>
    <s v="Yes"/>
    <s v="yes"/>
    <s v="Yes"/>
  </r>
  <r>
    <s v="Id435"/>
    <n v="25.84"/>
    <n v="11.64"/>
    <s v="No"/>
    <x v="0"/>
    <s v="No"/>
    <x v="1"/>
    <s v="yes"/>
    <s v="Overweight"/>
    <s v="Diabetes"/>
    <n v="2"/>
    <s v="No"/>
    <s v="yes"/>
    <s v="Yes"/>
  </r>
  <r>
    <s v="Id436"/>
    <n v="28"/>
    <n v="10.52"/>
    <s v="No"/>
    <x v="0"/>
    <s v="No"/>
    <x v="0"/>
    <s v="yes"/>
    <s v="Overweight"/>
    <s v="Diabetes"/>
    <n v="0"/>
    <s v="No"/>
    <s v="yes"/>
    <s v="Yes"/>
  </r>
  <r>
    <s v="Id437"/>
    <n v="34.1"/>
    <n v="4.01"/>
    <s v="yes"/>
    <x v="0"/>
    <s v="Yes"/>
    <x v="3"/>
    <s v="No"/>
    <s v="Obesity"/>
    <s v="Normal"/>
    <n v="1"/>
    <s v="Yes"/>
    <s v="No"/>
    <s v="No"/>
  </r>
  <r>
    <s v="Id438"/>
    <n v="26.125"/>
    <n v="8.56"/>
    <s v="yes"/>
    <x v="0"/>
    <s v="No"/>
    <x v="3"/>
    <s v="yes"/>
    <s v="Overweight"/>
    <s v="Diabetes"/>
    <n v="1"/>
    <s v="Yes"/>
    <s v="yes"/>
    <s v="Yes"/>
  </r>
  <r>
    <s v="Id439"/>
    <n v="25.6"/>
    <n v="10.5"/>
    <s v="No"/>
    <x v="0"/>
    <s v="No"/>
    <x v="1"/>
    <s v="yes"/>
    <s v="Overweight"/>
    <s v="Diabetes"/>
    <n v="2"/>
    <s v="No"/>
    <s v="yes"/>
    <s v="Yes"/>
  </r>
  <r>
    <s v="Id440"/>
    <n v="24.32"/>
    <n v="6.39"/>
    <s v="No"/>
    <x v="0"/>
    <s v="No"/>
    <x v="0"/>
    <s v="No"/>
    <s v="Normal Weight"/>
    <s v="Prediabetes"/>
    <n v="0"/>
    <s v="No"/>
    <s v="No"/>
    <s v="No"/>
  </r>
  <r>
    <s v="Id441"/>
    <n v="22.88"/>
    <n v="5.71"/>
    <s v="yes"/>
    <x v="0"/>
    <s v="Yes"/>
    <x v="3"/>
    <s v="yes"/>
    <s v="Normal Weight"/>
    <s v="Prediabetes"/>
    <n v="1"/>
    <s v="Yes"/>
    <s v="yes"/>
    <s v="Yes"/>
  </r>
  <r>
    <s v="Id442"/>
    <n v="24.984999999999999"/>
    <n v="4.43"/>
    <s v="yes"/>
    <x v="0"/>
    <s v="Yes"/>
    <x v="3"/>
    <s v="No"/>
    <s v="Overweight"/>
    <s v="Normal"/>
    <n v="1"/>
    <s v="Yes"/>
    <s v="No"/>
    <s v="No"/>
  </r>
  <r>
    <s v="Id443"/>
    <n v="33.1"/>
    <n v="5.52"/>
    <s v="No"/>
    <x v="0"/>
    <s v="Yes"/>
    <x v="3"/>
    <s v="No"/>
    <s v="Obesity"/>
    <s v="Normal"/>
    <n v="1"/>
    <s v="No"/>
    <s v="No"/>
    <s v="No"/>
  </r>
  <r>
    <s v="Id444"/>
    <n v="27.83"/>
    <n v="9.1999999999999993"/>
    <s v="yes"/>
    <x v="0"/>
    <s v="No"/>
    <x v="3"/>
    <s v="yes"/>
    <s v="Overweight"/>
    <s v="Diabetes"/>
    <n v="1"/>
    <s v="Yes"/>
    <s v="yes"/>
    <s v="Yes"/>
  </r>
  <r>
    <s v="Id445"/>
    <n v="30.875"/>
    <n v="10.97"/>
    <s v="yes"/>
    <x v="0"/>
    <s v="No"/>
    <x v="1"/>
    <s v="No"/>
    <s v="Obesity"/>
    <s v="Diabetes"/>
    <n v="2"/>
    <s v="Yes"/>
    <s v="No"/>
    <s v="No"/>
  </r>
  <r>
    <s v="Id446"/>
    <n v="27.265000000000001"/>
    <n v="4.25"/>
    <s v="No"/>
    <x v="0"/>
    <s v="Yes"/>
    <x v="3"/>
    <s v="No"/>
    <s v="Overweight"/>
    <s v="Normal"/>
    <n v="1"/>
    <s v="No"/>
    <s v="No"/>
    <s v="No"/>
  </r>
  <r>
    <s v="Id447"/>
    <n v="26.7"/>
    <n v="5.23"/>
    <s v="No"/>
    <x v="0"/>
    <s v="Yes"/>
    <x v="3"/>
    <s v="yes"/>
    <s v="Overweight"/>
    <s v="Normal"/>
    <n v="1"/>
    <s v="No"/>
    <s v="yes"/>
    <s v="Yes"/>
  </r>
  <r>
    <s v="Id448"/>
    <n v="29.925000000000001"/>
    <n v="5.96"/>
    <s v="yes"/>
    <x v="0"/>
    <s v="Yes"/>
    <x v="3"/>
    <s v="yes"/>
    <s v="Obesity"/>
    <s v="Prediabetes"/>
    <n v="1"/>
    <s v="Yes"/>
    <s v="yes"/>
    <s v="Yes"/>
  </r>
  <r>
    <s v="Id449"/>
    <n v="19.95"/>
    <n v="4.29"/>
    <s v="yes"/>
    <x v="0"/>
    <s v="No"/>
    <x v="1"/>
    <s v="yes"/>
    <s v="Normal Weight"/>
    <s v="Normal"/>
    <n v="2"/>
    <s v="Yes"/>
    <s v="yes"/>
    <s v="Yes"/>
  </r>
  <r>
    <s v="Id450"/>
    <n v="24.225000000000001"/>
    <n v="4.09"/>
    <s v="No"/>
    <x v="0"/>
    <s v="No"/>
    <x v="0"/>
    <s v="No"/>
    <s v="Normal Weight"/>
    <s v="Normal"/>
    <n v="0"/>
    <s v="No"/>
    <s v="No"/>
    <s v="No"/>
  </r>
  <r>
    <s v="Id451"/>
    <n v="28.12"/>
    <n v="4.88"/>
    <s v="No"/>
    <x v="0"/>
    <s v="No"/>
    <x v="0"/>
    <s v="yes"/>
    <s v="Overweight"/>
    <s v="Normal"/>
    <n v="0"/>
    <s v="No"/>
    <s v="yes"/>
    <s v="Yes"/>
  </r>
  <r>
    <s v="Id452"/>
    <n v="23.21"/>
    <n v="6.76"/>
    <s v="No"/>
    <x v="0"/>
    <s v="No"/>
    <x v="0"/>
    <s v="yes"/>
    <s v="Normal Weight"/>
    <s v="Diabetes"/>
    <n v="0"/>
    <s v="No"/>
    <s v="yes"/>
    <s v="Yes"/>
  </r>
  <r>
    <s v="Id453"/>
    <n v="23.98"/>
    <n v="10.67"/>
    <s v="No"/>
    <x v="0"/>
    <s v="No"/>
    <x v="0"/>
    <s v="No"/>
    <s v="Normal Weight"/>
    <s v="Diabetes"/>
    <n v="0"/>
    <s v="No"/>
    <s v="No"/>
    <s v="No"/>
  </r>
  <r>
    <s v="Id454"/>
    <n v="30"/>
    <n v="6.21"/>
    <s v="No"/>
    <x v="0"/>
    <s v="No"/>
    <x v="0"/>
    <s v="yes"/>
    <s v="Obesity"/>
    <s v="Prediabetes"/>
    <n v="0"/>
    <s v="No"/>
    <s v="yes"/>
    <s v="Yes"/>
  </r>
  <r>
    <s v="Id455"/>
    <n v="17.350000000000001"/>
    <n v="5.03"/>
    <s v="yes"/>
    <x v="0"/>
    <s v="No"/>
    <x v="0"/>
    <s v="yes"/>
    <s v="Underweight"/>
    <s v="Normal"/>
    <n v="0"/>
    <s v="Yes"/>
    <s v="yes"/>
    <s v="Yes"/>
  </r>
  <r>
    <s v="Id456"/>
    <n v="22.704999999999998"/>
    <n v="5.27"/>
    <s v="No"/>
    <x v="0"/>
    <s v="No"/>
    <x v="0"/>
    <s v="No"/>
    <s v="Normal Weight"/>
    <s v="Normal"/>
    <n v="0"/>
    <s v="No"/>
    <s v="No"/>
    <s v="No"/>
  </r>
  <r>
    <s v="Id457"/>
    <n v="25.41"/>
    <n v="10.53"/>
    <s v="yes"/>
    <x v="0"/>
    <s v="No"/>
    <x v="3"/>
    <s v="yes"/>
    <s v="Overweight"/>
    <s v="Diabetes"/>
    <n v="1"/>
    <s v="Yes"/>
    <s v="yes"/>
    <s v="Yes"/>
  </r>
  <r>
    <s v="Id458"/>
    <n v="18.23"/>
    <n v="5.78"/>
    <s v="No"/>
    <x v="0"/>
    <s v="Yes"/>
    <x v="3"/>
    <s v="yes"/>
    <s v="Underweight"/>
    <s v="Prediabetes"/>
    <n v="1"/>
    <s v="No"/>
    <s v="yes"/>
    <s v="Yes"/>
  </r>
  <r>
    <s v="Id459"/>
    <n v="24.7"/>
    <n v="4.3600000000000003"/>
    <s v="No"/>
    <x v="0"/>
    <s v="Yes"/>
    <x v="3"/>
    <s v="yes"/>
    <s v="Normal Weight"/>
    <s v="Normal"/>
    <n v="1"/>
    <s v="No"/>
    <s v="yes"/>
    <s v="Yes"/>
  </r>
  <r>
    <s v="Id460"/>
    <n v="37.4"/>
    <n v="9.7200000000000006"/>
    <s v="yes"/>
    <x v="0"/>
    <s v="Yes"/>
    <x v="3"/>
    <s v="No"/>
    <s v="Obesity"/>
    <s v="Diabetes"/>
    <n v="1"/>
    <s v="Yes"/>
    <s v="No"/>
    <s v="No"/>
  </r>
  <r>
    <s v="Id461"/>
    <n v="26.885000000000002"/>
    <n v="5.18"/>
    <s v="No"/>
    <x v="0"/>
    <s v="Yes"/>
    <x v="3"/>
    <s v="yes"/>
    <s v="Overweight"/>
    <s v="Normal"/>
    <n v="1"/>
    <s v="No"/>
    <s v="yes"/>
    <s v="Yes"/>
  </r>
  <r>
    <s v="Id462"/>
    <n v="25.27"/>
    <n v="5.29"/>
    <s v="No"/>
    <x v="0"/>
    <s v="Yes"/>
    <x v="3"/>
    <s v="yes"/>
    <s v="Overweight"/>
    <s v="Normal"/>
    <n v="1"/>
    <s v="No"/>
    <s v="yes"/>
    <s v="Yes"/>
  </r>
  <r>
    <s v="Id463"/>
    <n v="23.655000000000001"/>
    <n v="4.8600000000000003"/>
    <s v="yes"/>
    <x v="0"/>
    <s v="No"/>
    <x v="0"/>
    <s v="yes"/>
    <s v="Normal Weight"/>
    <s v="Normal"/>
    <n v="0"/>
    <s v="Yes"/>
    <s v="yes"/>
    <s v="Yes"/>
  </r>
  <r>
    <s v="Id464"/>
    <n v="55.05"/>
    <n v="7.66"/>
    <s v="No"/>
    <x v="0"/>
    <s v="No"/>
    <x v="0"/>
    <s v="No"/>
    <s v="Obesity"/>
    <s v="Diabetes"/>
    <n v="0"/>
    <s v="No"/>
    <s v="No"/>
    <s v="No"/>
  </r>
  <r>
    <s v="Id465"/>
    <n v="24.89"/>
    <n v="6.1"/>
    <s v="yes"/>
    <x v="0"/>
    <s v="Yes"/>
    <x v="3"/>
    <s v="yes"/>
    <s v="Normal Weight"/>
    <s v="Prediabetes"/>
    <n v="1"/>
    <s v="Yes"/>
    <s v="yes"/>
    <s v="Yes"/>
  </r>
  <r>
    <s v="Id466"/>
    <n v="18.715"/>
    <n v="4.4400000000000004"/>
    <s v="No"/>
    <x v="0"/>
    <s v="No"/>
    <x v="0"/>
    <s v="No"/>
    <s v="Normal Weight"/>
    <s v="Normal"/>
    <n v="0"/>
    <s v="No"/>
    <s v="No"/>
    <s v="No"/>
  </r>
  <r>
    <s v="Id467"/>
    <n v="28.12"/>
    <n v="6.15"/>
    <s v="No"/>
    <x v="0"/>
    <s v="No"/>
    <x v="0"/>
    <s v="yes"/>
    <s v="Overweight"/>
    <s v="Prediabetes"/>
    <n v="0"/>
    <s v="No"/>
    <s v="yes"/>
    <s v="Yes"/>
  </r>
  <r>
    <s v="Id468"/>
    <n v="26.6"/>
    <n v="4.53"/>
    <s v="No"/>
    <x v="0"/>
    <s v="No"/>
    <x v="0"/>
    <s v="yes"/>
    <s v="Overweight"/>
    <s v="Normal"/>
    <n v="0"/>
    <s v="No"/>
    <s v="yes"/>
    <s v="Yes"/>
  </r>
  <r>
    <s v="Id469"/>
    <n v="30.114999999999998"/>
    <n v="5.48"/>
    <s v="No"/>
    <x v="1"/>
    <s v="No"/>
    <x v="3"/>
    <s v="No"/>
    <s v="Obesity"/>
    <s v="Normal"/>
    <n v="1"/>
    <s v="No"/>
    <s v="No"/>
    <s v="No"/>
  </r>
  <r>
    <s v="Id470"/>
    <n v="24.605"/>
    <n v="5.48"/>
    <s v="No"/>
    <x v="0"/>
    <s v="No"/>
    <x v="0"/>
    <s v="yes"/>
    <s v="Normal Weight"/>
    <s v="Normal"/>
    <n v="0"/>
    <s v="No"/>
    <s v="yes"/>
    <s v="Yes"/>
  </r>
  <r>
    <s v="Id471"/>
    <n v="29.6"/>
    <n v="8.1"/>
    <s v="No"/>
    <x v="0"/>
    <s v="No"/>
    <x v="0"/>
    <s v="No"/>
    <s v="Overweight"/>
    <s v="Diabetes"/>
    <n v="0"/>
    <s v="No"/>
    <s v="No"/>
    <s v="No"/>
  </r>
  <r>
    <s v="Id472"/>
    <n v="24.42"/>
    <n v="7.16"/>
    <s v="No"/>
    <x v="0"/>
    <s v="No"/>
    <x v="0"/>
    <s v="yes"/>
    <s v="Normal Weight"/>
    <s v="Diabetes"/>
    <n v="0"/>
    <s v="No"/>
    <s v="yes"/>
    <s v="Yes"/>
  </r>
  <r>
    <s v="Id473"/>
    <n v="20.9"/>
    <n v="4.55"/>
    <s v="yes"/>
    <x v="0"/>
    <s v="Yes"/>
    <x v="3"/>
    <s v="yes"/>
    <s v="Normal Weight"/>
    <s v="Normal"/>
    <n v="1"/>
    <s v="Yes"/>
    <s v="yes"/>
    <s v="Yes"/>
  </r>
  <r>
    <s v="Id474"/>
    <n v="22.895"/>
    <n v="6.03"/>
    <s v="No"/>
    <x v="0"/>
    <s v="No"/>
    <x v="0"/>
    <s v="yes"/>
    <s v="Normal Weight"/>
    <s v="Prediabetes"/>
    <n v="0"/>
    <s v="No"/>
    <s v="yes"/>
    <s v="Yes"/>
  </r>
  <r>
    <s v="Id475"/>
    <n v="28.3"/>
    <n v="5.47"/>
    <s v="yes"/>
    <x v="0"/>
    <s v="Yes"/>
    <x v="3"/>
    <s v="yes"/>
    <s v="Overweight"/>
    <s v="Normal"/>
    <n v="1"/>
    <s v="Yes"/>
    <s v="yes"/>
    <s v="Yes"/>
  </r>
  <r>
    <s v="Id476"/>
    <n v="54.3"/>
    <n v="4.1500000000000004"/>
    <s v="yes"/>
    <x v="0"/>
    <s v="No"/>
    <x v="3"/>
    <s v="No"/>
    <s v="Obesity"/>
    <s v="Normal"/>
    <n v="1"/>
    <s v="Yes"/>
    <s v="No"/>
    <s v="No"/>
  </r>
  <r>
    <s v="Id477"/>
    <n v="33.344999999999999"/>
    <n v="11.32"/>
    <s v="yes"/>
    <x v="0"/>
    <s v="No"/>
    <x v="3"/>
    <s v="No"/>
    <s v="Obesity"/>
    <s v="Diabetes"/>
    <n v="1"/>
    <s v="Yes"/>
    <s v="No"/>
    <s v="No"/>
  </r>
  <r>
    <s v="Id478"/>
    <n v="33"/>
    <n v="9.51"/>
    <s v="yes"/>
    <x v="0"/>
    <s v="No"/>
    <x v="0"/>
    <s v="No"/>
    <s v="Obesity"/>
    <s v="Diabetes"/>
    <n v="0"/>
    <s v="Yes"/>
    <s v="No"/>
    <s v="No"/>
  </r>
  <r>
    <s v="Id479"/>
    <n v="28.024999999999999"/>
    <n v="7.67"/>
    <s v="yes"/>
    <x v="0"/>
    <s v="No"/>
    <x v="3"/>
    <s v="yes"/>
    <s v="Overweight"/>
    <s v="Diabetes"/>
    <n v="1"/>
    <s v="Yes"/>
    <s v="yes"/>
    <s v="Yes"/>
  </r>
  <r>
    <s v="Id480"/>
    <n v="28.69"/>
    <n v="6.23"/>
    <s v="No"/>
    <x v="0"/>
    <s v="No"/>
    <x v="3"/>
    <s v="yes"/>
    <s v="Overweight"/>
    <s v="Prediabetes"/>
    <n v="1"/>
    <s v="No"/>
    <s v="yes"/>
    <s v="Yes"/>
  </r>
  <r>
    <s v="Id481"/>
    <n v="40.28"/>
    <n v="8.9"/>
    <s v="No"/>
    <x v="0"/>
    <s v="No"/>
    <x v="0"/>
    <s v="No"/>
    <s v="Obesity"/>
    <s v="Diabetes"/>
    <n v="0"/>
    <s v="No"/>
    <s v="No"/>
    <s v="No"/>
  </r>
  <r>
    <s v="Id482"/>
    <n v="37.299999999999997"/>
    <n v="7.79"/>
    <s v="yes"/>
    <x v="0"/>
    <s v="No"/>
    <x v="0"/>
    <s v="No"/>
    <s v="Obesity"/>
    <s v="Diabetes"/>
    <n v="0"/>
    <s v="Yes"/>
    <s v="No"/>
    <s v="No"/>
  </r>
  <r>
    <s v="Id483"/>
    <n v="54.47"/>
    <n v="4.49"/>
    <s v="yes"/>
    <x v="0"/>
    <s v="No"/>
    <x v="1"/>
    <s v="No"/>
    <s v="Obesity"/>
    <s v="Normal"/>
    <n v="2"/>
    <s v="Yes"/>
    <s v="No"/>
    <s v="No"/>
  </r>
  <r>
    <s v="Id484"/>
    <n v="38.06"/>
    <n v="5.24"/>
    <s v="yes"/>
    <x v="0"/>
    <s v="Yes"/>
    <x v="3"/>
    <s v="No"/>
    <s v="Obesity"/>
    <s v="Normal"/>
    <n v="1"/>
    <s v="Yes"/>
    <s v="No"/>
    <s v="No"/>
  </r>
  <r>
    <s v="Id485"/>
    <n v="51.47"/>
    <n v="9.6"/>
    <s v="No"/>
    <x v="0"/>
    <s v="No"/>
    <x v="0"/>
    <s v="No"/>
    <s v="Obesity"/>
    <s v="Diabetes"/>
    <n v="0"/>
    <s v="No"/>
    <s v="No"/>
    <s v="No"/>
  </r>
  <r>
    <s v="Id486"/>
    <n v="29.8"/>
    <n v="5.78"/>
    <s v="yes"/>
    <x v="0"/>
    <s v="No"/>
    <x v="0"/>
    <s v="No"/>
    <s v="Overweight"/>
    <s v="Prediabetes"/>
    <n v="0"/>
    <s v="Yes"/>
    <s v="No"/>
    <s v="No"/>
  </r>
  <r>
    <s v="Id487"/>
    <n v="49.77"/>
    <n v="7.02"/>
    <s v="No"/>
    <x v="0"/>
    <s v="No"/>
    <x v="0"/>
    <s v="No"/>
    <s v="Obesity"/>
    <s v="Diabetes"/>
    <n v="0"/>
    <s v="No"/>
    <s v="No"/>
    <s v="No"/>
  </r>
  <r>
    <s v="Id488"/>
    <n v="25.555"/>
    <n v="4.09"/>
    <s v="yes"/>
    <x v="0"/>
    <s v="No"/>
    <x v="0"/>
    <s v="yes"/>
    <s v="Overweight"/>
    <s v="Normal"/>
    <n v="0"/>
    <s v="Yes"/>
    <s v="yes"/>
    <s v="Yes"/>
  </r>
  <r>
    <s v="Id489"/>
    <n v="29.64"/>
    <n v="4.93"/>
    <s v="No"/>
    <x v="0"/>
    <s v="Yes"/>
    <x v="3"/>
    <s v="No"/>
    <s v="Overweight"/>
    <s v="Normal"/>
    <n v="1"/>
    <s v="No"/>
    <s v="No"/>
    <s v="No"/>
  </r>
  <r>
    <s v="Id490"/>
    <n v="53.93"/>
    <n v="5.34"/>
    <s v="yes"/>
    <x v="0"/>
    <s v="No"/>
    <x v="1"/>
    <s v="No"/>
    <s v="Obesity"/>
    <s v="Normal"/>
    <n v="2"/>
    <s v="Yes"/>
    <s v="No"/>
    <s v="No"/>
  </r>
  <r>
    <s v="Id491"/>
    <n v="28.024999999999999"/>
    <n v="5.65"/>
    <s v="No"/>
    <x v="0"/>
    <s v="No"/>
    <x v="3"/>
    <s v="yes"/>
    <s v="Overweight"/>
    <s v="Normal"/>
    <n v="1"/>
    <s v="No"/>
    <s v="yes"/>
    <s v="Yes"/>
  </r>
  <r>
    <s v="Id492"/>
    <n v="27.5"/>
    <n v="4.49"/>
    <s v="No"/>
    <x v="0"/>
    <s v="No"/>
    <x v="0"/>
    <s v="No"/>
    <s v="Overweight"/>
    <s v="Normal"/>
    <n v="0"/>
    <s v="No"/>
    <s v="No"/>
    <s v="No"/>
  </r>
  <r>
    <s v="Id493"/>
    <n v="21.8"/>
    <n v="10.55"/>
    <s v="No"/>
    <x v="0"/>
    <s v="No"/>
    <x v="0"/>
    <s v="yes"/>
    <s v="Normal Weight"/>
    <s v="Diabetes"/>
    <n v="0"/>
    <s v="No"/>
    <s v="yes"/>
    <s v="Yes"/>
  </r>
  <r>
    <s v="Id494"/>
    <n v="26.41"/>
    <n v="4.92"/>
    <s v="yes"/>
    <x v="0"/>
    <s v="Yes"/>
    <x v="3"/>
    <s v="yes"/>
    <s v="Overweight"/>
    <s v="Normal"/>
    <n v="1"/>
    <s v="Yes"/>
    <s v="yes"/>
    <s v="Yes"/>
  </r>
  <r>
    <s v="Id495"/>
    <n v="27.835000000000001"/>
    <n v="5.9"/>
    <s v="yes"/>
    <x v="0"/>
    <s v="No"/>
    <x v="3"/>
    <s v="yes"/>
    <s v="Overweight"/>
    <s v="Prediabetes"/>
    <n v="1"/>
    <s v="Yes"/>
    <s v="yes"/>
    <s v="Yes"/>
  </r>
  <r>
    <s v="Id496"/>
    <n v="51.74"/>
    <n v="4.9800000000000004"/>
    <s v="yes"/>
    <x v="0"/>
    <s v="No"/>
    <x v="1"/>
    <s v="No"/>
    <s v="Obesity"/>
    <s v="Normal"/>
    <n v="2"/>
    <s v="Yes"/>
    <s v="No"/>
    <s v="No"/>
  </r>
  <r>
    <s v="Id497"/>
    <n v="23.37"/>
    <n v="5.8"/>
    <s v="No"/>
    <x v="0"/>
    <s v="No"/>
    <x v="0"/>
    <s v="yes"/>
    <s v="Normal Weight"/>
    <s v="Prediabetes"/>
    <n v="0"/>
    <s v="No"/>
    <s v="yes"/>
    <s v="Yes"/>
  </r>
  <r>
    <s v="Id498"/>
    <n v="29.7"/>
    <n v="6.21"/>
    <s v="yes"/>
    <x v="0"/>
    <s v="Yes"/>
    <x v="3"/>
    <s v="yes"/>
    <s v="Overweight"/>
    <s v="Prediabetes"/>
    <n v="1"/>
    <s v="Yes"/>
    <s v="yes"/>
    <s v="Yes"/>
  </r>
  <r>
    <s v="Id499"/>
    <n v="20.045000000000002"/>
    <n v="6.17"/>
    <s v="No"/>
    <x v="0"/>
    <s v="Yes"/>
    <x v="3"/>
    <s v="yes"/>
    <s v="Normal Weight"/>
    <s v="Prediabetes"/>
    <n v="1"/>
    <s v="No"/>
    <s v="yes"/>
    <s v="Yes"/>
  </r>
  <r>
    <s v="Id500"/>
    <n v="27.83"/>
    <n v="5.36"/>
    <s v="No"/>
    <x v="0"/>
    <s v="No"/>
    <x v="1"/>
    <s v="No"/>
    <s v="Overweight"/>
    <s v="Normal"/>
    <n v="2"/>
    <s v="No"/>
    <s v="No"/>
    <s v="No"/>
  </r>
  <r>
    <s v="Id501"/>
    <n v="28.93"/>
    <n v="5.2"/>
    <s v="No"/>
    <x v="0"/>
    <s v="No"/>
    <x v="0"/>
    <s v="yes"/>
    <s v="Overweight"/>
    <s v="Normal"/>
    <n v="0"/>
    <s v="No"/>
    <s v="yes"/>
    <s v="Yes"/>
  </r>
  <r>
    <s v="Id502"/>
    <n v="33.82"/>
    <n v="5.42"/>
    <s v="No"/>
    <x v="0"/>
    <s v="No"/>
    <x v="0"/>
    <s v="No"/>
    <s v="Obesity"/>
    <s v="Normal"/>
    <n v="0"/>
    <s v="No"/>
    <s v="No"/>
    <s v="No"/>
  </r>
  <r>
    <s v="Id503"/>
    <n v="20.234999999999999"/>
    <n v="6.84"/>
    <s v="No"/>
    <x v="0"/>
    <s v="No"/>
    <x v="0"/>
    <s v="yes"/>
    <s v="Normal Weight"/>
    <s v="Diabetes"/>
    <n v="0"/>
    <s v="No"/>
    <s v="yes"/>
    <s v="Yes"/>
  </r>
  <r>
    <s v="Id504"/>
    <n v="49.2"/>
    <n v="10.9"/>
    <s v="yes"/>
    <x v="0"/>
    <s v="Yes"/>
    <x v="3"/>
    <s v="No"/>
    <s v="Obesity"/>
    <s v="Diabetes"/>
    <n v="1"/>
    <s v="Yes"/>
    <s v="No"/>
    <s v="No"/>
  </r>
  <r>
    <s v="Id505"/>
    <n v="26.4"/>
    <n v="4.87"/>
    <s v="yes"/>
    <x v="0"/>
    <s v="No"/>
    <x v="0"/>
    <s v="yes"/>
    <s v="Overweight"/>
    <s v="Normal"/>
    <n v="0"/>
    <s v="Yes"/>
    <s v="yes"/>
    <s v="Yes"/>
  </r>
  <r>
    <s v="Id506"/>
    <n v="28.38"/>
    <n v="6.07"/>
    <s v="No"/>
    <x v="0"/>
    <s v="No"/>
    <x v="3"/>
    <s v="yes"/>
    <s v="Overweight"/>
    <s v="Prediabetes"/>
    <n v="1"/>
    <s v="No"/>
    <s v="yes"/>
    <s v="Yes"/>
  </r>
  <r>
    <s v="Id507"/>
    <n v="24.64"/>
    <n v="4.33"/>
    <s v="No"/>
    <x v="0"/>
    <s v="No"/>
    <x v="0"/>
    <s v="yes"/>
    <s v="Normal Weight"/>
    <s v="Normal"/>
    <n v="0"/>
    <s v="No"/>
    <s v="yes"/>
    <s v="Yes"/>
  </r>
  <r>
    <s v="Id508"/>
    <n v="39.71"/>
    <n v="5.83"/>
    <s v="No"/>
    <x v="0"/>
    <s v="No"/>
    <x v="3"/>
    <s v="No"/>
    <s v="Obesity"/>
    <s v="Prediabetes"/>
    <n v="1"/>
    <s v="No"/>
    <s v="No"/>
    <s v="No"/>
  </r>
  <r>
    <s v="Id509"/>
    <n v="22.22"/>
    <n v="5.5"/>
    <s v="No"/>
    <x v="0"/>
    <s v="No"/>
    <x v="0"/>
    <s v="yes"/>
    <s v="Normal Weight"/>
    <s v="Normal"/>
    <n v="0"/>
    <s v="No"/>
    <s v="yes"/>
    <s v="Yes"/>
  </r>
  <r>
    <s v="Id510"/>
    <n v="33.344999999999999"/>
    <n v="4.79"/>
    <s v="No"/>
    <x v="0"/>
    <s v="Yes"/>
    <x v="3"/>
    <s v="No"/>
    <s v="Obesity"/>
    <s v="Normal"/>
    <n v="1"/>
    <s v="No"/>
    <s v="No"/>
    <s v="No"/>
  </r>
  <r>
    <s v="Id511"/>
    <n v="24.42"/>
    <n v="5.81"/>
    <s v="No"/>
    <x v="0"/>
    <s v="No"/>
    <x v="3"/>
    <s v="yes"/>
    <s v="Normal Weight"/>
    <s v="Prediabetes"/>
    <n v="1"/>
    <s v="No"/>
    <s v="yes"/>
    <s v="Yes"/>
  </r>
  <r>
    <s v="Id512"/>
    <n v="29.81"/>
    <n v="5.58"/>
    <s v="No"/>
    <x v="0"/>
    <s v="No"/>
    <x v="0"/>
    <s v="yes"/>
    <s v="Overweight"/>
    <s v="Normal"/>
    <n v="0"/>
    <s v="No"/>
    <s v="yes"/>
    <s v="Yes"/>
  </r>
  <r>
    <s v="Id513"/>
    <n v="51.18"/>
    <n v="4.4000000000000004"/>
    <s v="yes"/>
    <x v="0"/>
    <s v="No"/>
    <x v="1"/>
    <s v="No"/>
    <s v="Obesity"/>
    <s v="Normal"/>
    <n v="2"/>
    <s v="Yes"/>
    <s v="No"/>
    <s v="No"/>
  </r>
  <r>
    <s v="Id514"/>
    <n v="51.37"/>
    <n v="8.18"/>
    <s v="yes"/>
    <x v="0"/>
    <s v="No"/>
    <x v="0"/>
    <s v="No"/>
    <s v="Obesity"/>
    <s v="Diabetes"/>
    <n v="0"/>
    <s v="Yes"/>
    <s v="No"/>
    <s v="No"/>
  </r>
  <r>
    <s v="Id515"/>
    <n v="36.19"/>
    <n v="5.52"/>
    <s v="yes"/>
    <x v="0"/>
    <s v="No"/>
    <x v="0"/>
    <s v="No"/>
    <s v="Obesity"/>
    <s v="Normal"/>
    <n v="0"/>
    <s v="Yes"/>
    <s v="No"/>
    <s v="No"/>
  </r>
  <r>
    <s v="Id516"/>
    <n v="25.9"/>
    <n v="4.84"/>
    <s v="No"/>
    <x v="0"/>
    <s v="No"/>
    <x v="0"/>
    <s v="yes"/>
    <s v="Overweight"/>
    <s v="Normal"/>
    <n v="0"/>
    <s v="No"/>
    <s v="yes"/>
    <s v="Yes"/>
  </r>
  <r>
    <s v="Id517"/>
    <n v="35.72"/>
    <n v="4.08"/>
    <s v="No"/>
    <x v="0"/>
    <s v="Yes"/>
    <x v="3"/>
    <s v="No"/>
    <s v="Obesity"/>
    <s v="Normal"/>
    <n v="1"/>
    <s v="No"/>
    <s v="No"/>
    <s v="No"/>
  </r>
  <r>
    <s v="Id518"/>
    <n v="27.94"/>
    <n v="4.4800000000000004"/>
    <s v="No"/>
    <x v="0"/>
    <s v="Yes"/>
    <x v="3"/>
    <s v="yes"/>
    <s v="Overweight"/>
    <s v="Normal"/>
    <n v="1"/>
    <s v="No"/>
    <s v="yes"/>
    <s v="Yes"/>
  </r>
  <r>
    <s v="Id519"/>
    <n v="27.1"/>
    <n v="5.73"/>
    <s v="No"/>
    <x v="0"/>
    <s v="No"/>
    <x v="0"/>
    <s v="yes"/>
    <s v="Overweight"/>
    <s v="Prediabetes"/>
    <n v="0"/>
    <s v="No"/>
    <s v="yes"/>
    <s v="Yes"/>
  </r>
  <r>
    <s v="Id520"/>
    <n v="18.3"/>
    <n v="5.46"/>
    <s v="yes"/>
    <x v="0"/>
    <s v="Yes"/>
    <x v="3"/>
    <s v="yes"/>
    <s v="Underweight"/>
    <s v="Normal"/>
    <n v="1"/>
    <s v="Yes"/>
    <s v="yes"/>
    <s v="Yes"/>
  </r>
  <r>
    <s v="Id521"/>
    <n v="25.3"/>
    <n v="5.0199999999999996"/>
    <s v="yes"/>
    <x v="0"/>
    <s v="No"/>
    <x v="3"/>
    <s v="yes"/>
    <s v="Overweight"/>
    <s v="Normal"/>
    <n v="1"/>
    <s v="Yes"/>
    <s v="yes"/>
    <s v="Yes"/>
  </r>
  <r>
    <s v="Id522"/>
    <n v="38.83"/>
    <n v="6.36"/>
    <s v="No"/>
    <x v="0"/>
    <s v="No"/>
    <x v="3"/>
    <s v="No"/>
    <s v="Obesity"/>
    <s v="Prediabetes"/>
    <n v="1"/>
    <s v="No"/>
    <s v="No"/>
    <s v="No"/>
  </r>
  <r>
    <s v="Id523"/>
    <n v="27.6"/>
    <n v="5.36"/>
    <s v="No"/>
    <x v="0"/>
    <s v="No"/>
    <x v="3"/>
    <s v="No"/>
    <s v="Overweight"/>
    <s v="Normal"/>
    <n v="1"/>
    <s v="No"/>
    <s v="No"/>
    <s v="No"/>
  </r>
  <r>
    <s v="Id524"/>
    <n v="46.4"/>
    <n v="8.3699999999999992"/>
    <s v="yes"/>
    <x v="0"/>
    <s v="Yes"/>
    <x v="3"/>
    <s v="No"/>
    <s v="Obesity"/>
    <s v="Diabetes"/>
    <n v="1"/>
    <s v="Yes"/>
    <s v="No"/>
    <s v="No"/>
  </r>
  <r>
    <s v="Id525"/>
    <n v="51.92"/>
    <n v="5.18"/>
    <s v="yes"/>
    <x v="0"/>
    <s v="Yes"/>
    <x v="3"/>
    <s v="No"/>
    <s v="Obesity"/>
    <s v="Normal"/>
    <n v="1"/>
    <s v="Yes"/>
    <s v="No"/>
    <s v="No"/>
  </r>
  <r>
    <s v="Id526"/>
    <n v="32.395000000000003"/>
    <n v="5.68"/>
    <s v="yes"/>
    <x v="0"/>
    <s v="No"/>
    <x v="3"/>
    <s v="No"/>
    <s v="Obesity"/>
    <s v="Normal"/>
    <n v="1"/>
    <s v="Yes"/>
    <s v="No"/>
    <s v="No"/>
  </r>
  <r>
    <s v="Id527"/>
    <n v="46.19"/>
    <n v="7.31"/>
    <s v="yes"/>
    <x v="0"/>
    <s v="Yes"/>
    <x v="3"/>
    <s v="No"/>
    <s v="Obesity"/>
    <s v="Diabetes"/>
    <n v="1"/>
    <s v="Yes"/>
    <s v="No"/>
    <s v="No"/>
  </r>
  <r>
    <s v="Id528"/>
    <n v="27.93"/>
    <n v="4.67"/>
    <s v="No"/>
    <x v="0"/>
    <s v="Yes"/>
    <x v="3"/>
    <s v="No"/>
    <s v="Overweight"/>
    <s v="Normal"/>
    <n v="1"/>
    <s v="No"/>
    <s v="No"/>
    <s v="No"/>
  </r>
  <r>
    <s v="Id529"/>
    <n v="45.62"/>
    <n v="6.87"/>
    <s v="No"/>
    <x v="0"/>
    <s v="No"/>
    <x v="0"/>
    <s v="No"/>
    <s v="Obesity"/>
    <s v="Diabetes"/>
    <n v="0"/>
    <s v="No"/>
    <s v="No"/>
    <s v="No"/>
  </r>
  <r>
    <s v="Id530"/>
    <n v="35.31"/>
    <n v="5.87"/>
    <s v="No"/>
    <x v="0"/>
    <s v="Yes"/>
    <x v="3"/>
    <s v="No"/>
    <s v="Obesity"/>
    <s v="Prediabetes"/>
    <n v="1"/>
    <s v="No"/>
    <s v="No"/>
    <s v="No"/>
  </r>
  <r>
    <s v="Id531"/>
    <n v="30.4"/>
    <n v="4.07"/>
    <s v="yes"/>
    <x v="0"/>
    <s v="No"/>
    <x v="3"/>
    <s v="No"/>
    <s v="Obesity"/>
    <s v="Normal"/>
    <n v="1"/>
    <s v="Yes"/>
    <s v="No"/>
    <s v="No"/>
  </r>
  <r>
    <s v="Id532"/>
    <n v="20.13"/>
    <n v="6.47"/>
    <s v="No"/>
    <x v="0"/>
    <s v="Yes"/>
    <x v="3"/>
    <s v="yes"/>
    <s v="Normal Weight"/>
    <s v="Diabetes"/>
    <n v="1"/>
    <s v="No"/>
    <s v="yes"/>
    <s v="Yes"/>
  </r>
  <r>
    <s v="Id533"/>
    <n v="23.655000000000001"/>
    <n v="5.14"/>
    <s v="No"/>
    <x v="0"/>
    <s v="No"/>
    <x v="3"/>
    <s v="yes"/>
    <s v="Normal Weight"/>
    <s v="Normal"/>
    <n v="1"/>
    <s v="No"/>
    <s v="yes"/>
    <s v="Yes"/>
  </r>
  <r>
    <s v="Id534"/>
    <n v="49.05"/>
    <n v="9.77"/>
    <s v="yes"/>
    <x v="0"/>
    <s v="No"/>
    <x v="0"/>
    <s v="No"/>
    <s v="Obesity"/>
    <s v="Diabetes"/>
    <n v="0"/>
    <s v="Yes"/>
    <s v="No"/>
    <s v="No"/>
  </r>
  <r>
    <s v="Id535"/>
    <n v="51.94"/>
    <n v="8.8000000000000007"/>
    <s v="yes"/>
    <x v="0"/>
    <s v="No"/>
    <x v="1"/>
    <s v="No"/>
    <s v="Obesity"/>
    <s v="Diabetes"/>
    <n v="2"/>
    <s v="Yes"/>
    <s v="No"/>
    <s v="No"/>
  </r>
  <r>
    <s v="Id536"/>
    <n v="29.83"/>
    <n v="5.84"/>
    <s v="No"/>
    <x v="0"/>
    <s v="No"/>
    <x v="3"/>
    <s v="yes"/>
    <s v="Overweight"/>
    <s v="Prediabetes"/>
    <n v="1"/>
    <s v="No"/>
    <s v="yes"/>
    <s v="Yes"/>
  </r>
  <r>
    <s v="Id537"/>
    <n v="22.6"/>
    <n v="10.43"/>
    <s v="yes"/>
    <x v="0"/>
    <s v="No"/>
    <x v="3"/>
    <s v="yes"/>
    <s v="Normal Weight"/>
    <s v="Diabetes"/>
    <n v="1"/>
    <s v="Yes"/>
    <s v="yes"/>
    <s v="Yes"/>
  </r>
  <r>
    <s v="Id538"/>
    <n v="46.69"/>
    <n v="4.25"/>
    <s v="yes"/>
    <x v="0"/>
    <s v="No"/>
    <x v="3"/>
    <s v="No"/>
    <s v="Obesity"/>
    <s v="Normal"/>
    <n v="1"/>
    <s v="Yes"/>
    <s v="No"/>
    <s v="No"/>
  </r>
  <r>
    <s v="Id539"/>
    <n v="28.49"/>
    <n v="4.8899999999999997"/>
    <s v="No"/>
    <x v="0"/>
    <s v="No"/>
    <x v="0"/>
    <s v="yes"/>
    <s v="Overweight"/>
    <s v="Normal"/>
    <n v="0"/>
    <s v="No"/>
    <s v="yes"/>
    <s v="Yes"/>
  </r>
  <r>
    <s v="Id540"/>
    <n v="28.5"/>
    <n v="5.55"/>
    <s v="yes"/>
    <x v="0"/>
    <s v="No"/>
    <x v="3"/>
    <s v="yes"/>
    <s v="Overweight"/>
    <s v="Normal"/>
    <n v="1"/>
    <s v="Yes"/>
    <s v="yes"/>
    <s v="Yes"/>
  </r>
  <r>
    <s v="Id541"/>
    <n v="24.4"/>
    <n v="4.5199999999999996"/>
    <s v="No"/>
    <x v="0"/>
    <s v="No"/>
    <x v="3"/>
    <s v="yes"/>
    <s v="Normal Weight"/>
    <s v="Normal"/>
    <n v="1"/>
    <s v="No"/>
    <s v="yes"/>
    <s v="Yes"/>
  </r>
  <r>
    <s v="Id542"/>
    <n v="29.15"/>
    <n v="4.45"/>
    <s v="yes"/>
    <x v="0"/>
    <s v="No"/>
    <x v="3"/>
    <s v="yes"/>
    <s v="Overweight"/>
    <s v="Normal"/>
    <n v="1"/>
    <s v="Yes"/>
    <s v="yes"/>
    <s v="Yes"/>
  </r>
  <r>
    <s v="Id543"/>
    <n v="27.28"/>
    <n v="4.72"/>
    <s v="No"/>
    <x v="1"/>
    <s v="No"/>
    <x v="3"/>
    <s v="yes"/>
    <s v="Overweight"/>
    <s v="Normal"/>
    <n v="1"/>
    <s v="No"/>
    <s v="yes"/>
    <s v="Yes"/>
  </r>
  <r>
    <s v="Id544"/>
    <n v="32.229999999999997"/>
    <n v="4.6500000000000004"/>
    <s v="yes"/>
    <x v="0"/>
    <s v="Yes"/>
    <x v="3"/>
    <s v="No"/>
    <s v="Obesity"/>
    <s v="Normal"/>
    <n v="1"/>
    <s v="Yes"/>
    <s v="No"/>
    <s v="No"/>
  </r>
  <r>
    <s v="Id545"/>
    <n v="44.2"/>
    <n v="11.34"/>
    <s v="yes"/>
    <x v="0"/>
    <s v="Yes"/>
    <x v="3"/>
    <s v="No"/>
    <s v="Obesity"/>
    <s v="Diabetes"/>
    <n v="1"/>
    <s v="Yes"/>
    <s v="No"/>
    <s v="No"/>
  </r>
  <r>
    <s v="Id546"/>
    <n v="29.734999999999999"/>
    <n v="4.53"/>
    <s v="No"/>
    <x v="0"/>
    <s v="Yes"/>
    <x v="3"/>
    <s v="No"/>
    <s v="Overweight"/>
    <s v="Normal"/>
    <n v="1"/>
    <s v="No"/>
    <s v="No"/>
    <s v="No"/>
  </r>
  <r>
    <s v="Id547"/>
    <n v="28.31"/>
    <n v="6.35"/>
    <s v="No"/>
    <x v="0"/>
    <s v="No"/>
    <x v="0"/>
    <s v="yes"/>
    <s v="Overweight"/>
    <s v="Prediabetes"/>
    <n v="0"/>
    <s v="No"/>
    <s v="yes"/>
    <s v="Yes"/>
  </r>
  <r>
    <s v="Id548"/>
    <n v="46.62"/>
    <n v="8.51"/>
    <s v="No"/>
    <x v="0"/>
    <s v="No"/>
    <x v="0"/>
    <s v="No"/>
    <s v="Obesity"/>
    <s v="Diabetes"/>
    <n v="0"/>
    <s v="No"/>
    <s v="No"/>
    <s v="No"/>
  </r>
  <r>
    <s v="Id549"/>
    <n v="51.75"/>
    <n v="8.59"/>
    <s v="yes"/>
    <x v="0"/>
    <s v="No"/>
    <x v="3"/>
    <s v="No"/>
    <s v="Obesity"/>
    <s v="Diabetes"/>
    <n v="1"/>
    <s v="Yes"/>
    <s v="No"/>
    <s v="No"/>
  </r>
  <r>
    <s v="Id550"/>
    <n v="25.7"/>
    <n v="4.13"/>
    <s v="yes"/>
    <x v="0"/>
    <s v="No"/>
    <x v="0"/>
    <s v="yes"/>
    <s v="Overweight"/>
    <s v="Normal"/>
    <n v="0"/>
    <s v="Yes"/>
    <s v="yes"/>
    <s v="Yes"/>
  </r>
  <r>
    <s v="Id551"/>
    <n v="31.79"/>
    <n v="4.55"/>
    <s v="No"/>
    <x v="0"/>
    <s v="No"/>
    <x v="0"/>
    <s v="No"/>
    <s v="Obesity"/>
    <s v="Normal"/>
    <n v="0"/>
    <s v="No"/>
    <s v="No"/>
    <s v="No"/>
  </r>
  <r>
    <s v="Id552"/>
    <n v="24.795000000000002"/>
    <n v="4.5199999999999996"/>
    <s v="No"/>
    <x v="0"/>
    <s v="No"/>
    <x v="0"/>
    <s v="yes"/>
    <s v="Normal Weight"/>
    <s v="Normal"/>
    <n v="0"/>
    <s v="No"/>
    <s v="yes"/>
    <s v="Yes"/>
  </r>
  <r>
    <s v="Id553"/>
    <n v="53.98"/>
    <n v="5.07"/>
    <s v="No"/>
    <x v="0"/>
    <s v="Yes"/>
    <x v="3"/>
    <s v="No"/>
    <s v="Obesity"/>
    <s v="Normal"/>
    <n v="1"/>
    <s v="No"/>
    <s v="No"/>
    <s v="No"/>
  </r>
  <r>
    <s v="Id554"/>
    <n v="41.325000000000003"/>
    <n v="4.04"/>
    <s v="yes"/>
    <x v="0"/>
    <s v="Yes"/>
    <x v="3"/>
    <s v="No"/>
    <s v="Obesity"/>
    <s v="Normal"/>
    <n v="1"/>
    <s v="Yes"/>
    <s v="No"/>
    <s v="No"/>
  </r>
  <r>
    <s v="Id555"/>
    <n v="51.65"/>
    <n v="5.3"/>
    <s v="yes"/>
    <x v="0"/>
    <s v="No"/>
    <x v="0"/>
    <s v="No"/>
    <s v="Obesity"/>
    <s v="Normal"/>
    <n v="0"/>
    <s v="Yes"/>
    <s v="No"/>
    <s v="No"/>
  </r>
  <r>
    <s v="Id556"/>
    <n v="44.52"/>
    <n v="8.64"/>
    <s v="yes"/>
    <x v="0"/>
    <s v="Yes"/>
    <x v="3"/>
    <s v="No"/>
    <s v="Obesity"/>
    <s v="Diabetes"/>
    <n v="1"/>
    <s v="Yes"/>
    <s v="No"/>
    <s v="No"/>
  </r>
  <r>
    <s v="Id557"/>
    <n v="53.29"/>
    <n v="4.03"/>
    <s v="No"/>
    <x v="0"/>
    <s v="Yes"/>
    <x v="3"/>
    <s v="No"/>
    <s v="Obesity"/>
    <s v="Normal"/>
    <n v="1"/>
    <s v="No"/>
    <s v="No"/>
    <s v="No"/>
  </r>
  <r>
    <s v="Id558"/>
    <n v="46.63"/>
    <n v="4.26"/>
    <s v="yes"/>
    <x v="0"/>
    <s v="No"/>
    <x v="1"/>
    <s v="No"/>
    <s v="Obesity"/>
    <s v="Normal"/>
    <n v="2"/>
    <s v="Yes"/>
    <s v="No"/>
    <s v="No"/>
  </r>
  <r>
    <s v="Id559"/>
    <n v="28.88"/>
    <n v="5.35"/>
    <s v="No"/>
    <x v="0"/>
    <s v="Yes"/>
    <x v="3"/>
    <s v="yes"/>
    <s v="Overweight"/>
    <s v="Normal"/>
    <n v="1"/>
    <s v="No"/>
    <s v="yes"/>
    <s v="Yes"/>
  </r>
  <r>
    <s v="Id560"/>
    <n v="23.98"/>
    <n v="4.9000000000000004"/>
    <s v="No"/>
    <x v="0"/>
    <s v="No"/>
    <x v="0"/>
    <s v="?"/>
    <s v="Normal Weight"/>
    <s v="Normal"/>
    <n v="0"/>
    <s v="No"/>
    <s v="Unknown"/>
    <s v="Unknown"/>
  </r>
  <r>
    <s v="Id561"/>
    <n v="23.65"/>
    <n v="4.5"/>
    <s v="No"/>
    <x v="0"/>
    <s v="No"/>
    <x v="0"/>
    <s v="No"/>
    <s v="Normal Weight"/>
    <s v="Normal"/>
    <n v="0"/>
    <s v="No"/>
    <s v="No"/>
    <s v="No"/>
  </r>
  <r>
    <s v="Id562"/>
    <n v="49.09"/>
    <n v="8.3800000000000008"/>
    <s v="yes"/>
    <x v="0"/>
    <s v="No"/>
    <x v="1"/>
    <s v="No"/>
    <s v="Obesity"/>
    <s v="Diabetes"/>
    <n v="2"/>
    <s v="Yes"/>
    <s v="No"/>
    <s v="No"/>
  </r>
  <r>
    <s v="Id563"/>
    <n v="28.024999999999999"/>
    <n v="7.03"/>
    <s v="No"/>
    <x v="0"/>
    <s v="No"/>
    <x v="0"/>
    <s v="yes"/>
    <s v="Overweight"/>
    <s v="Diabetes"/>
    <n v="0"/>
    <s v="No"/>
    <s v="yes"/>
    <s v="Yes"/>
  </r>
  <r>
    <s v="Id564"/>
    <n v="43.32"/>
    <n v="8.75"/>
    <s v="yes"/>
    <x v="0"/>
    <s v="Yes"/>
    <x v="3"/>
    <s v="No"/>
    <s v="Obesity"/>
    <s v="Diabetes"/>
    <n v="1"/>
    <s v="Yes"/>
    <s v="No"/>
    <s v="No"/>
  </r>
  <r>
    <s v="Id565"/>
    <n v="45.92"/>
    <n v="9.51"/>
    <s v="No"/>
    <x v="0"/>
    <s v="No"/>
    <x v="0"/>
    <s v="No"/>
    <s v="Obesity"/>
    <s v="Diabetes"/>
    <n v="0"/>
    <s v="No"/>
    <s v="No"/>
    <s v="No"/>
  </r>
  <r>
    <s v="Id566"/>
    <n v="44.03"/>
    <n v="9.36"/>
    <s v="No"/>
    <x v="0"/>
    <s v="No"/>
    <x v="0"/>
    <s v="No"/>
    <s v="Obesity"/>
    <s v="Diabetes"/>
    <n v="0"/>
    <s v="No"/>
    <s v="No"/>
    <s v="No"/>
  </r>
  <r>
    <s v="Id567"/>
    <n v="24.6"/>
    <n v="4.8099999999999996"/>
    <s v="No"/>
    <x v="0"/>
    <s v="No"/>
    <x v="0"/>
    <s v="yes"/>
    <s v="Normal Weight"/>
    <s v="Normal"/>
    <n v="0"/>
    <s v="No"/>
    <s v="yes"/>
    <s v="Yes"/>
  </r>
  <r>
    <s v="Id568"/>
    <n v="49.15"/>
    <n v="8.08"/>
    <s v="No"/>
    <x v="0"/>
    <s v="No"/>
    <x v="0"/>
    <s v="No"/>
    <s v="Obesity"/>
    <s v="Diabetes"/>
    <n v="0"/>
    <s v="No"/>
    <s v="No"/>
    <s v="No"/>
  </r>
  <r>
    <s v="Id569"/>
    <n v="28.31"/>
    <n v="6.29"/>
    <s v="No"/>
    <x v="0"/>
    <s v="Yes"/>
    <x v="3"/>
    <s v="yes"/>
    <s v="Overweight"/>
    <s v="Prediabetes"/>
    <n v="1"/>
    <s v="No"/>
    <s v="yes"/>
    <s v="Yes"/>
  </r>
  <r>
    <s v="Id570"/>
    <n v="22.99"/>
    <n v="6.29"/>
    <s v="No"/>
    <x v="0"/>
    <s v="No"/>
    <x v="3"/>
    <s v="yes"/>
    <s v="Normal Weight"/>
    <s v="Prediabetes"/>
    <n v="1"/>
    <s v="No"/>
    <s v="yes"/>
    <s v="Yes"/>
  </r>
  <r>
    <s v="Id571"/>
    <n v="29.07"/>
    <n v="5.12"/>
    <s v="No"/>
    <x v="0"/>
    <s v="Yes"/>
    <x v="3"/>
    <s v="yes"/>
    <s v="Overweight"/>
    <s v="Normal"/>
    <n v="1"/>
    <s v="No"/>
    <s v="yes"/>
    <s v="Yes"/>
  </r>
  <r>
    <s v="Id572"/>
    <n v="42.02"/>
    <n v="9.9499999999999993"/>
    <s v="yes"/>
    <x v="0"/>
    <s v="Yes"/>
    <x v="3"/>
    <s v="No"/>
    <s v="Obesity"/>
    <s v="Diabetes"/>
    <n v="1"/>
    <s v="Yes"/>
    <s v="No"/>
    <s v="No"/>
  </r>
  <r>
    <s v="Id573"/>
    <n v="49.07"/>
    <n v="9.08"/>
    <s v="yes"/>
    <x v="0"/>
    <s v="No"/>
    <x v="3"/>
    <s v="No"/>
    <s v="Obesity"/>
    <s v="Diabetes"/>
    <n v="1"/>
    <s v="Yes"/>
    <s v="No"/>
    <s v="No"/>
  </r>
  <r>
    <s v="Id574"/>
    <n v="19.8"/>
    <n v="4.82"/>
    <s v="No"/>
    <x v="0"/>
    <s v="No"/>
    <x v="0"/>
    <s v="yes"/>
    <s v="Normal Weight"/>
    <s v="Normal"/>
    <n v="0"/>
    <s v="No"/>
    <s v="yes"/>
    <s v="Yes"/>
  </r>
  <r>
    <s v="Id575"/>
    <n v="27.36"/>
    <n v="4.6500000000000004"/>
    <s v="No"/>
    <x v="1"/>
    <s v="No"/>
    <x v="3"/>
    <s v="yes"/>
    <s v="Overweight"/>
    <s v="Normal"/>
    <n v="1"/>
    <s v="No"/>
    <s v="yes"/>
    <s v="Yes"/>
  </r>
  <r>
    <s v="Id576"/>
    <n v="42.95"/>
    <n v="5.16"/>
    <s v="yes"/>
    <x v="0"/>
    <s v="No"/>
    <x v="3"/>
    <s v="No"/>
    <s v="Obesity"/>
    <s v="Normal"/>
    <n v="1"/>
    <s v="Yes"/>
    <s v="No"/>
    <s v="No"/>
  </r>
  <r>
    <s v="Id577"/>
    <n v="42.66"/>
    <n v="10.44"/>
    <s v="No"/>
    <x v="0"/>
    <s v="No"/>
    <x v="0"/>
    <s v="No"/>
    <s v="Obesity"/>
    <s v="Diabetes"/>
    <n v="0"/>
    <s v="No"/>
    <s v="No"/>
    <s v="No"/>
  </r>
  <r>
    <s v="Id578"/>
    <n v="33.630000000000003"/>
    <n v="5.69"/>
    <s v="No"/>
    <x v="0"/>
    <s v="No"/>
    <x v="3"/>
    <s v="No"/>
    <s v="Obesity"/>
    <s v="Normal"/>
    <n v="1"/>
    <s v="No"/>
    <s v="No"/>
    <s v="No"/>
  </r>
  <r>
    <s v="Id579"/>
    <n v="26.84"/>
    <n v="6.5"/>
    <s v="No"/>
    <x v="0"/>
    <s v="No"/>
    <x v="0"/>
    <s v="yes"/>
    <s v="Overweight"/>
    <s v="Diabetes"/>
    <n v="0"/>
    <s v="No"/>
    <s v="yes"/>
    <s v="Yes"/>
  </r>
  <r>
    <s v="Id580"/>
    <n v="28.3"/>
    <n v="5.73"/>
    <s v="No"/>
    <x v="0"/>
    <s v="Yes"/>
    <x v="3"/>
    <s v="yes"/>
    <s v="Overweight"/>
    <s v="Prediabetes"/>
    <n v="1"/>
    <s v="No"/>
    <s v="yes"/>
    <s v="Yes"/>
  </r>
  <r>
    <s v="Id581"/>
    <n v="27.06"/>
    <n v="5.74"/>
    <s v="yes"/>
    <x v="0"/>
    <s v="No"/>
    <x v="0"/>
    <s v="yes"/>
    <s v="Overweight"/>
    <s v="Prediabetes"/>
    <n v="0"/>
    <s v="Yes"/>
    <s v="yes"/>
    <s v="Yes"/>
  </r>
  <r>
    <s v="Id582"/>
    <n v="47.13"/>
    <n v="8.6999999999999993"/>
    <s v="No"/>
    <x v="0"/>
    <s v="No"/>
    <x v="0"/>
    <s v="No"/>
    <s v="Obesity"/>
    <s v="Diabetes"/>
    <n v="0"/>
    <s v="No"/>
    <s v="No"/>
    <s v="No"/>
  </r>
  <r>
    <s v="Id583"/>
    <n v="51.72"/>
    <n v="5.09"/>
    <s v="No"/>
    <x v="0"/>
    <s v="No"/>
    <x v="0"/>
    <s v="No"/>
    <s v="Obesity"/>
    <s v="Normal"/>
    <n v="0"/>
    <s v="No"/>
    <s v="No"/>
    <s v="No"/>
  </r>
  <r>
    <s v="Id584"/>
    <n v="48.59"/>
    <n v="5.57"/>
    <s v="No"/>
    <x v="0"/>
    <s v="No"/>
    <x v="0"/>
    <s v="No"/>
    <s v="Obesity"/>
    <s v="Normal"/>
    <n v="0"/>
    <s v="No"/>
    <s v="No"/>
    <s v="No"/>
  </r>
  <r>
    <s v="Id585"/>
    <n v="45.18"/>
    <n v="10.87"/>
    <s v="No"/>
    <x v="0"/>
    <s v="No"/>
    <x v="0"/>
    <s v="No"/>
    <s v="Obesity"/>
    <s v="Diabetes"/>
    <n v="0"/>
    <s v="No"/>
    <s v="No"/>
    <s v="No"/>
  </r>
  <r>
    <s v="Id586"/>
    <n v="27.9"/>
    <n v="6.02"/>
    <s v="No"/>
    <x v="0"/>
    <s v="Yes"/>
    <x v="3"/>
    <s v="yes"/>
    <s v="Overweight"/>
    <s v="Prediabetes"/>
    <n v="1"/>
    <s v="No"/>
    <s v="yes"/>
    <s v="Yes"/>
  </r>
  <r>
    <s v="Id587"/>
    <n v="51.33"/>
    <n v="7"/>
    <s v="No"/>
    <x v="0"/>
    <s v="No"/>
    <x v="0"/>
    <s v="No"/>
    <s v="Obesity"/>
    <s v="Diabetes"/>
    <n v="0"/>
    <s v="No"/>
    <s v="No"/>
    <s v="No"/>
  </r>
  <r>
    <s v="Id588"/>
    <n v="30.59"/>
    <n v="5.56"/>
    <s v="yes"/>
    <x v="0"/>
    <s v="No"/>
    <x v="3"/>
    <s v="No"/>
    <s v="Obesity"/>
    <s v="Normal"/>
    <n v="1"/>
    <s v="Yes"/>
    <s v="No"/>
    <s v="No"/>
  </r>
  <r>
    <s v="Id589"/>
    <n v="39.229999999999997"/>
    <n v="8.4499999999999993"/>
    <s v="No"/>
    <x v="0"/>
    <s v="No"/>
    <x v="0"/>
    <s v="No"/>
    <s v="Obesity"/>
    <s v="Diabetes"/>
    <n v="0"/>
    <s v="No"/>
    <s v="No"/>
    <s v="No"/>
  </r>
  <r>
    <s v="Id590"/>
    <n v="19.094999999999999"/>
    <n v="6.19"/>
    <s v="No"/>
    <x v="0"/>
    <s v="No"/>
    <x v="0"/>
    <s v="yes"/>
    <s v="Normal Weight"/>
    <s v="Prediabetes"/>
    <n v="0"/>
    <s v="No"/>
    <s v="yes"/>
    <s v="Yes"/>
  </r>
  <r>
    <s v="Id591"/>
    <n v="49.72"/>
    <n v="7.71"/>
    <s v="No"/>
    <x v="0"/>
    <s v="No"/>
    <x v="0"/>
    <s v="No"/>
    <s v="Obesity"/>
    <s v="Diabetes"/>
    <n v="0"/>
    <s v="No"/>
    <s v="No"/>
    <s v="No"/>
  </r>
  <r>
    <s v="Id592"/>
    <n v="21.754999999999999"/>
    <n v="4.63"/>
    <s v="No"/>
    <x v="0"/>
    <s v="Yes"/>
    <x v="3"/>
    <s v="yes"/>
    <s v="Normal Weight"/>
    <s v="Normal"/>
    <n v="1"/>
    <s v="No"/>
    <s v="yes"/>
    <s v="Yes"/>
  </r>
  <r>
    <s v="Id593"/>
    <n v="48.39"/>
    <n v="4.6100000000000003"/>
    <s v="No"/>
    <x v="0"/>
    <s v="No"/>
    <x v="0"/>
    <s v="No"/>
    <s v="Obesity"/>
    <s v="Normal"/>
    <n v="0"/>
    <s v="No"/>
    <s v="No"/>
    <s v="No"/>
  </r>
  <r>
    <s v="Id594"/>
    <n v="47.15"/>
    <n v="9.5299999999999994"/>
    <s v="yes"/>
    <x v="0"/>
    <s v="No"/>
    <x v="3"/>
    <s v="No"/>
    <s v="Obesity"/>
    <s v="Diabetes"/>
    <n v="1"/>
    <s v="Yes"/>
    <s v="No"/>
    <s v="No"/>
  </r>
  <r>
    <s v="Id595"/>
    <n v="47.59"/>
    <n v="11.43"/>
    <s v="yes"/>
    <x v="0"/>
    <s v="No"/>
    <x v="1"/>
    <s v="No"/>
    <s v="Obesity"/>
    <s v="Diabetes"/>
    <n v="2"/>
    <s v="Yes"/>
    <s v="No"/>
    <s v="No"/>
  </r>
  <r>
    <s v="Id596"/>
    <n v="39.81"/>
    <n v="7.65"/>
    <s v="yes"/>
    <x v="0"/>
    <s v="Yes"/>
    <x v="3"/>
    <s v="No"/>
    <s v="Obesity"/>
    <s v="Diabetes"/>
    <n v="1"/>
    <s v="Yes"/>
    <s v="No"/>
    <s v="No"/>
  </r>
  <r>
    <s v="Id597"/>
    <n v="31.02"/>
    <n v="5.87"/>
    <s v="yes"/>
    <x v="0"/>
    <s v="No"/>
    <x v="0"/>
    <s v="No"/>
    <s v="Obesity"/>
    <s v="Prediabetes"/>
    <n v="0"/>
    <s v="Yes"/>
    <s v="No"/>
    <s v="No"/>
  </r>
  <r>
    <s v="Id598"/>
    <n v="24.75"/>
    <n v="4.3600000000000003"/>
    <s v="yes"/>
    <x v="0"/>
    <s v="No"/>
    <x v="3"/>
    <s v="yes"/>
    <s v="Normal Weight"/>
    <s v="Normal"/>
    <n v="1"/>
    <s v="Yes"/>
    <s v="yes"/>
    <s v="Yes"/>
  </r>
  <r>
    <s v="Id599"/>
    <n v="30.114999999999998"/>
    <n v="10.119999999999999"/>
    <s v="No"/>
    <x v="0"/>
    <s v="No"/>
    <x v="2"/>
    <s v="No"/>
    <s v="Obesity"/>
    <s v="Diabetes"/>
    <n v="3"/>
    <s v="No"/>
    <s v="No"/>
    <s v="No"/>
  </r>
  <r>
    <s v="Id600"/>
    <n v="26.03"/>
    <n v="4.01"/>
    <s v="No"/>
    <x v="0"/>
    <s v="Yes"/>
    <x v="3"/>
    <s v="yes"/>
    <s v="Overweight"/>
    <s v="Normal"/>
    <n v="1"/>
    <s v="No"/>
    <s v="yes"/>
    <s v="Yes"/>
  </r>
  <r>
    <s v="Id601"/>
    <n v="20.045000000000002"/>
    <n v="4.7699999999999996"/>
    <s v="yes"/>
    <x v="0"/>
    <s v="No"/>
    <x v="3"/>
    <s v="yes"/>
    <s v="Normal Weight"/>
    <s v="Normal"/>
    <n v="1"/>
    <s v="Yes"/>
    <s v="yes"/>
    <s v="Yes"/>
  </r>
  <r>
    <s v="Id602"/>
    <n v="40.24"/>
    <n v="6.83"/>
    <s v="No"/>
    <x v="0"/>
    <s v="No"/>
    <x v="0"/>
    <s v="No"/>
    <s v="Obesity"/>
    <s v="Diabetes"/>
    <n v="0"/>
    <s v="No"/>
    <s v="No"/>
    <s v="No"/>
  </r>
  <r>
    <s v="Id603"/>
    <n v="43.15"/>
    <n v="6.14"/>
    <s v="yes"/>
    <x v="0"/>
    <s v="Yes"/>
    <x v="3"/>
    <s v="No"/>
    <s v="Obesity"/>
    <s v="Prediabetes"/>
    <n v="1"/>
    <s v="Yes"/>
    <s v="No"/>
    <s v="No"/>
  </r>
  <r>
    <s v="Id604"/>
    <n v="27.7"/>
    <n v="5.6"/>
    <s v="No"/>
    <x v="0"/>
    <s v="Yes"/>
    <x v="3"/>
    <s v="yes"/>
    <s v="Overweight"/>
    <s v="Normal"/>
    <n v="1"/>
    <s v="No"/>
    <s v="yes"/>
    <s v="Yes"/>
  </r>
  <r>
    <s v="Id605"/>
    <n v="45.68"/>
    <n v="4.8"/>
    <s v="No"/>
    <x v="0"/>
    <s v="No"/>
    <x v="1"/>
    <s v="No"/>
    <s v="Obesity"/>
    <s v="Normal"/>
    <n v="2"/>
    <s v="No"/>
    <s v="No"/>
    <s v="No"/>
  </r>
  <r>
    <s v="Id606"/>
    <n v="27.3"/>
    <n v="11.89"/>
    <s v="No"/>
    <x v="0"/>
    <s v="No"/>
    <x v="0"/>
    <s v="yes"/>
    <s v="Overweight"/>
    <s v="Diabetes"/>
    <n v="0"/>
    <s v="No"/>
    <s v="yes"/>
    <s v="Yes"/>
  </r>
  <r>
    <s v="Id607"/>
    <n v="54.45"/>
    <n v="4.7300000000000004"/>
    <s v="yes"/>
    <x v="0"/>
    <s v="No"/>
    <x v="3"/>
    <s v="No"/>
    <s v="Obesity"/>
    <s v="Normal"/>
    <n v="1"/>
    <s v="Yes"/>
    <s v="No"/>
    <s v="No"/>
  </r>
  <r>
    <s v="Id608"/>
    <n v="54.43"/>
    <n v="4.6100000000000003"/>
    <s v="yes"/>
    <x v="0"/>
    <s v="No"/>
    <x v="3"/>
    <s v="No"/>
    <s v="Obesity"/>
    <s v="Normal"/>
    <n v="1"/>
    <s v="Yes"/>
    <s v="No"/>
    <s v="No"/>
  </r>
  <r>
    <s v="Id609"/>
    <n v="48.01"/>
    <n v="7.3"/>
    <s v="No"/>
    <x v="0"/>
    <s v="No"/>
    <x v="0"/>
    <s v="No"/>
    <s v="Obesity"/>
    <s v="Diabetes"/>
    <n v="0"/>
    <s v="No"/>
    <s v="No"/>
    <s v="No"/>
  </r>
  <r>
    <s v="Id610"/>
    <n v="48.32"/>
    <n v="5.88"/>
    <s v="No"/>
    <x v="0"/>
    <s v="No"/>
    <x v="0"/>
    <s v="No"/>
    <s v="Obesity"/>
    <s v="Prediabetes"/>
    <n v="0"/>
    <s v="No"/>
    <s v="No"/>
    <s v="No"/>
  </r>
  <r>
    <s v="Id611"/>
    <n v="22.895"/>
    <n v="4.0599999999999996"/>
    <s v="No"/>
    <x v="0"/>
    <s v="Yes"/>
    <x v="3"/>
    <s v="yes"/>
    <s v="Normal Weight"/>
    <s v="Normal"/>
    <n v="1"/>
    <s v="No"/>
    <s v="yes"/>
    <s v="Yes"/>
  </r>
  <r>
    <s v="Id612"/>
    <n v="54.85"/>
    <n v="4.9000000000000004"/>
    <s v="No"/>
    <x v="0"/>
    <s v="No"/>
    <x v="3"/>
    <s v="No"/>
    <s v="Obesity"/>
    <s v="Normal"/>
    <n v="1"/>
    <s v="No"/>
    <s v="No"/>
    <s v="No"/>
  </r>
  <r>
    <s v="Id613"/>
    <n v="21.85"/>
    <n v="5.52"/>
    <s v="No"/>
    <x v="0"/>
    <s v="Yes"/>
    <x v="3"/>
    <s v="yes"/>
    <s v="Normal Weight"/>
    <s v="Normal"/>
    <n v="1"/>
    <s v="No"/>
    <s v="yes"/>
    <s v="Yes"/>
  </r>
  <r>
    <s v="Id614"/>
    <n v="51.86"/>
    <n v="5.2"/>
    <s v="yes"/>
    <x v="0"/>
    <s v="No"/>
    <x v="0"/>
    <s v="No"/>
    <s v="Obesity"/>
    <s v="Normal"/>
    <n v="0"/>
    <s v="Yes"/>
    <s v="No"/>
    <s v="No"/>
  </r>
  <r>
    <s v="Id615"/>
    <n v="39.049999999999997"/>
    <n v="7.59"/>
    <s v="No"/>
    <x v="0"/>
    <s v="No"/>
    <x v="2"/>
    <s v="No"/>
    <s v="Obesity"/>
    <s v="Diabetes"/>
    <n v="3"/>
    <s v="No"/>
    <s v="No"/>
    <s v="No"/>
  </r>
  <r>
    <s v="Id616"/>
    <n v="31.824999999999999"/>
    <n v="8.2799999999999994"/>
    <s v="No"/>
    <x v="0"/>
    <s v="No"/>
    <x v="2"/>
    <s v="No"/>
    <s v="Obesity"/>
    <s v="Diabetes"/>
    <n v="3"/>
    <s v="No"/>
    <s v="No"/>
    <s v="No"/>
  </r>
  <r>
    <s v="Id617"/>
    <n v="46.43"/>
    <n v="6.72"/>
    <s v="No"/>
    <x v="0"/>
    <s v="No"/>
    <x v="0"/>
    <s v="No"/>
    <s v="Obesity"/>
    <s v="Diabetes"/>
    <n v="0"/>
    <s v="No"/>
    <s v="No"/>
    <s v="No"/>
  </r>
  <r>
    <s v="Id618"/>
    <n v="53.63"/>
    <n v="5.47"/>
    <s v="yes"/>
    <x v="0"/>
    <s v="No"/>
    <x v="3"/>
    <s v="No"/>
    <s v="Obesity"/>
    <s v="Normal"/>
    <n v="1"/>
    <s v="Yes"/>
    <s v="No"/>
    <s v="No"/>
  </r>
  <r>
    <s v="Id619"/>
    <n v="48.7"/>
    <n v="4.71"/>
    <s v="No"/>
    <x v="0"/>
    <s v="No"/>
    <x v="0"/>
    <s v="No"/>
    <s v="Obesity"/>
    <s v="Normal"/>
    <n v="0"/>
    <s v="No"/>
    <s v="No"/>
    <s v="No"/>
  </r>
  <r>
    <s v="Id620"/>
    <n v="48.81"/>
    <n v="5.49"/>
    <s v="No"/>
    <x v="0"/>
    <s v="No"/>
    <x v="0"/>
    <s v="No"/>
    <s v="Obesity"/>
    <s v="Normal"/>
    <n v="0"/>
    <s v="No"/>
    <s v="No"/>
    <s v="No"/>
  </r>
  <r>
    <s v="Id621"/>
    <n v="47.53"/>
    <n v="4.72"/>
    <s v="No"/>
    <x v="0"/>
    <s v="No"/>
    <x v="0"/>
    <s v="No"/>
    <s v="Obesity"/>
    <s v="Normal"/>
    <n v="0"/>
    <s v="No"/>
    <s v="No"/>
    <s v="No"/>
  </r>
  <r>
    <s v="Id622"/>
    <n v="36.85"/>
    <n v="6.7"/>
    <s v="No"/>
    <x v="0"/>
    <s v="No"/>
    <x v="0"/>
    <s v="No"/>
    <s v="Obesity"/>
    <s v="Diabetes"/>
    <n v="0"/>
    <s v="No"/>
    <s v="No"/>
    <s v="No"/>
  </r>
  <r>
    <s v="Id623"/>
    <n v="29.3"/>
    <n v="5.5"/>
    <s v="No"/>
    <x v="0"/>
    <s v="No"/>
    <x v="0"/>
    <s v="No"/>
    <s v="Overweight"/>
    <s v="Normal"/>
    <n v="0"/>
    <s v="No"/>
    <s v="No"/>
    <s v="No"/>
  </r>
  <r>
    <s v="Id624"/>
    <n v="19.3"/>
    <n v="4.46"/>
    <s v="No"/>
    <x v="0"/>
    <s v="No"/>
    <x v="3"/>
    <s v="yes"/>
    <s v="Normal Weight"/>
    <s v="Normal"/>
    <n v="1"/>
    <s v="No"/>
    <s v="yes"/>
    <s v="Yes"/>
  </r>
  <r>
    <s v="Id625"/>
    <n v="24.13"/>
    <n v="5.29"/>
    <s v="yes"/>
    <x v="0"/>
    <s v="Yes"/>
    <x v="3"/>
    <s v="yes"/>
    <s v="Normal Weight"/>
    <s v="Normal"/>
    <n v="1"/>
    <s v="Yes"/>
    <s v="yes"/>
    <s v="Yes"/>
  </r>
  <r>
    <s v="Id626"/>
    <n v="46.7"/>
    <n v="10.99"/>
    <s v="No"/>
    <x v="0"/>
    <s v="No"/>
    <x v="0"/>
    <s v="No"/>
    <s v="Obesity"/>
    <s v="Diabetes"/>
    <n v="0"/>
    <s v="No"/>
    <s v="No"/>
    <s v="No"/>
  </r>
  <r>
    <s v="Id627"/>
    <n v="45.27"/>
    <n v="5.2"/>
    <s v="yes"/>
    <x v="0"/>
    <s v="No"/>
    <x v="0"/>
    <s v="No"/>
    <s v="Obesity"/>
    <s v="Normal"/>
    <n v="0"/>
    <s v="Yes"/>
    <s v="No"/>
    <s v="No"/>
  </r>
  <r>
    <s v="Id628"/>
    <n v="44.29"/>
    <n v="9.66"/>
    <s v="No"/>
    <x v="0"/>
    <s v="No"/>
    <x v="1"/>
    <s v="No"/>
    <s v="Obesity"/>
    <s v="Diabetes"/>
    <n v="2"/>
    <s v="No"/>
    <s v="No"/>
    <s v="No"/>
  </r>
  <r>
    <s v="Id629"/>
    <n v="54.59"/>
    <n v="4.22"/>
    <s v="yes"/>
    <x v="0"/>
    <s v="No"/>
    <x v="3"/>
    <s v="No"/>
    <s v="Obesity"/>
    <s v="Normal"/>
    <n v="1"/>
    <s v="Yes"/>
    <s v="No"/>
    <s v="No"/>
  </r>
  <r>
    <s v="Id630"/>
    <n v="32.965000000000003"/>
    <n v="11.78"/>
    <s v="No"/>
    <x v="0"/>
    <s v="No"/>
    <x v="0"/>
    <s v="No"/>
    <s v="Obesity"/>
    <s v="Diabetes"/>
    <n v="0"/>
    <s v="No"/>
    <s v="No"/>
    <s v="No"/>
  </r>
  <r>
    <s v="Id631"/>
    <n v="38.049999999999997"/>
    <n v="9.6199999999999992"/>
    <s v="No"/>
    <x v="0"/>
    <s v="No"/>
    <x v="0"/>
    <s v="No"/>
    <s v="Obesity"/>
    <s v="Diabetes"/>
    <n v="0"/>
    <s v="No"/>
    <s v="No"/>
    <s v="No"/>
  </r>
  <r>
    <s v="Id632"/>
    <n v="46.14"/>
    <n v="10.78"/>
    <s v="No"/>
    <x v="0"/>
    <s v="No"/>
    <x v="0"/>
    <s v="No"/>
    <s v="Obesity"/>
    <s v="Diabetes"/>
    <n v="0"/>
    <s v="No"/>
    <s v="No"/>
    <s v="No"/>
  </r>
  <r>
    <s v="Id633"/>
    <n v="41.325000000000003"/>
    <n v="5.1100000000000003"/>
    <s v="yes"/>
    <x v="0"/>
    <s v="No"/>
    <x v="1"/>
    <s v="No"/>
    <s v="Obesity"/>
    <s v="Normal"/>
    <n v="2"/>
    <s v="Yes"/>
    <s v="No"/>
    <s v="No"/>
  </r>
  <r>
    <s v="Id634"/>
    <n v="44.64"/>
    <n v="7.18"/>
    <s v="No"/>
    <x v="0"/>
    <s v="No"/>
    <x v="0"/>
    <s v="No"/>
    <s v="Obesity"/>
    <s v="Diabetes"/>
    <n v="0"/>
    <s v="No"/>
    <s v="No"/>
    <s v="No"/>
  </r>
  <r>
    <s v="Id635"/>
    <n v="25.175000000000001"/>
    <n v="4.96"/>
    <s v="No"/>
    <x v="1"/>
    <s v="No"/>
    <x v="3"/>
    <s v="?"/>
    <s v="Overweight"/>
    <s v="Normal"/>
    <n v="1"/>
    <s v="No"/>
    <s v="Unknown"/>
    <s v="Unknown"/>
  </r>
  <r>
    <s v="Id636"/>
    <n v="43.11"/>
    <n v="4.67"/>
    <s v="yes"/>
    <x v="0"/>
    <s v="No"/>
    <x v="0"/>
    <s v="No"/>
    <s v="Obesity"/>
    <s v="Normal"/>
    <n v="0"/>
    <s v="Yes"/>
    <s v="No"/>
    <s v="No"/>
  </r>
  <r>
    <s v="Id637"/>
    <n v="53.32"/>
    <n v="5.0599999999999996"/>
    <s v="No"/>
    <x v="0"/>
    <s v="No"/>
    <x v="0"/>
    <s v="No"/>
    <s v="Obesity"/>
    <s v="Normal"/>
    <n v="0"/>
    <s v="No"/>
    <s v="No"/>
    <s v="No"/>
  </r>
  <r>
    <s v="Id638"/>
    <n v="38.04"/>
    <n v="5.0199999999999996"/>
    <s v="yes"/>
    <x v="0"/>
    <s v="No"/>
    <x v="3"/>
    <s v="No"/>
    <s v="Obesity"/>
    <s v="Normal"/>
    <n v="1"/>
    <s v="Yes"/>
    <s v="No"/>
    <s v="No"/>
  </r>
  <r>
    <s v="Id639"/>
    <n v="37.9"/>
    <n v="7.76"/>
    <s v="No"/>
    <x v="0"/>
    <s v="No"/>
    <x v="0"/>
    <s v="No"/>
    <s v="Obesity"/>
    <s v="Diabetes"/>
    <n v="0"/>
    <s v="No"/>
    <s v="No"/>
    <s v="No"/>
  </r>
  <r>
    <s v="Id640"/>
    <n v="39.6"/>
    <n v="9.32"/>
    <s v="No"/>
    <x v="0"/>
    <s v="No"/>
    <x v="0"/>
    <s v="No"/>
    <s v="Obesity"/>
    <s v="Diabetes"/>
    <n v="0"/>
    <s v="No"/>
    <s v="No"/>
    <s v="No"/>
  </r>
  <r>
    <s v="Id641"/>
    <n v="50.92"/>
    <n v="5.31"/>
    <s v="yes"/>
    <x v="0"/>
    <s v="No"/>
    <x v="3"/>
    <s v="No"/>
    <s v="Obesity"/>
    <s v="Normal"/>
    <n v="1"/>
    <s v="Yes"/>
    <s v="No"/>
    <s v="No"/>
  </r>
  <r>
    <s v="Id642"/>
    <n v="21.85"/>
    <n v="5.56"/>
    <s v="yes"/>
    <x v="0"/>
    <s v="No"/>
    <x v="0"/>
    <s v="yes"/>
    <s v="Normal Weight"/>
    <s v="Normal"/>
    <n v="0"/>
    <s v="Yes"/>
    <s v="yes"/>
    <s v="Yes"/>
  </r>
  <r>
    <s v="Id643"/>
    <n v="36.08"/>
    <n v="7.11"/>
    <s v="yes"/>
    <x v="0"/>
    <s v="Yes"/>
    <x v="3"/>
    <s v="No"/>
    <s v="Obesity"/>
    <s v="Diabetes"/>
    <n v="1"/>
    <s v="Yes"/>
    <s v="No"/>
    <s v="No"/>
  </r>
  <r>
    <s v="Id644"/>
    <n v="40.44"/>
    <n v="5.13"/>
    <s v="yes"/>
    <x v="0"/>
    <s v="Yes"/>
    <x v="3"/>
    <s v="No"/>
    <s v="Obesity"/>
    <s v="Normal"/>
    <n v="1"/>
    <s v="Yes"/>
    <s v="No"/>
    <s v="No"/>
  </r>
  <r>
    <s v="Id645"/>
    <n v="38.094999999999999"/>
    <n v="10.199999999999999"/>
    <s v="No"/>
    <x v="0"/>
    <s v="No"/>
    <x v="0"/>
    <s v="No"/>
    <s v="Obesity"/>
    <s v="Diabetes"/>
    <n v="0"/>
    <s v="No"/>
    <s v="No"/>
    <s v="No"/>
  </r>
  <r>
    <s v="Id646"/>
    <n v="44.95"/>
    <n v="10.4"/>
    <s v="No"/>
    <x v="0"/>
    <s v="No"/>
    <x v="0"/>
    <s v="No"/>
    <s v="Obesity"/>
    <s v="Diabetes"/>
    <n v="0"/>
    <s v="No"/>
    <s v="No"/>
    <s v="No"/>
  </r>
  <r>
    <s v="Id647"/>
    <n v="35.54"/>
    <n v="10.67"/>
    <s v="No"/>
    <x v="0"/>
    <s v="No"/>
    <x v="0"/>
    <s v="No"/>
    <s v="Obesity"/>
    <s v="Diabetes"/>
    <n v="0"/>
    <s v="No"/>
    <s v="No"/>
    <s v="No"/>
  </r>
  <r>
    <s v="Id648"/>
    <n v="39.799999999999997"/>
    <n v="4.6500000000000004"/>
    <s v="yes"/>
    <x v="0"/>
    <s v="No"/>
    <x v="1"/>
    <s v="No"/>
    <s v="Obesity"/>
    <s v="Normal"/>
    <n v="2"/>
    <s v="Yes"/>
    <s v="No"/>
    <s v="No"/>
  </r>
  <r>
    <s v="Id649"/>
    <n v="33.659999999999997"/>
    <n v="5.65"/>
    <s v="yes"/>
    <x v="0"/>
    <s v="No"/>
    <x v="1"/>
    <s v="No"/>
    <s v="Obesity"/>
    <s v="Normal"/>
    <n v="2"/>
    <s v="Yes"/>
    <s v="No"/>
    <s v="No"/>
  </r>
  <r>
    <s v="Id650"/>
    <n v="35.5"/>
    <n v="11.97"/>
    <s v="No"/>
    <x v="0"/>
    <s v="No"/>
    <x v="0"/>
    <s v="No"/>
    <s v="Obesity"/>
    <s v="Diabetes"/>
    <n v="0"/>
    <s v="No"/>
    <s v="No"/>
    <s v="No"/>
  </r>
  <r>
    <s v="Id651"/>
    <n v="41.63"/>
    <n v="6.71"/>
    <s v="No"/>
    <x v="0"/>
    <s v="No"/>
    <x v="0"/>
    <s v="No"/>
    <s v="Obesity"/>
    <s v="Diabetes"/>
    <n v="0"/>
    <s v="No"/>
    <s v="No"/>
    <s v="No"/>
  </r>
  <r>
    <s v="Id652"/>
    <n v="46.49"/>
    <n v="11.92"/>
    <s v="No"/>
    <x v="0"/>
    <s v="No"/>
    <x v="0"/>
    <s v="No"/>
    <s v="Obesity"/>
    <s v="Diabetes"/>
    <n v="0"/>
    <s v="No"/>
    <s v="No"/>
    <s v="No"/>
  </r>
  <r>
    <s v="Id653"/>
    <n v="43.29"/>
    <n v="5.35"/>
    <s v="No"/>
    <x v="0"/>
    <s v="No"/>
    <x v="1"/>
    <s v="No"/>
    <s v="Obesity"/>
    <s v="Normal"/>
    <n v="2"/>
    <s v="No"/>
    <s v="No"/>
    <s v="No"/>
  </r>
  <r>
    <s v="Id654"/>
    <n v="43.08"/>
    <n v="8.9600000000000009"/>
    <s v="yes"/>
    <x v="0"/>
    <s v="No"/>
    <x v="3"/>
    <s v="No"/>
    <s v="Obesity"/>
    <s v="Diabetes"/>
    <n v="1"/>
    <s v="Yes"/>
    <s v="No"/>
    <s v="No"/>
  </r>
  <r>
    <s v="Id655"/>
    <n v="39.07"/>
    <n v="11.93"/>
    <s v="No"/>
    <x v="0"/>
    <s v="No"/>
    <x v="0"/>
    <s v="No"/>
    <s v="Obesity"/>
    <s v="Diabetes"/>
    <n v="0"/>
    <s v="No"/>
    <s v="No"/>
    <s v="No"/>
  </r>
  <r>
    <s v="Id656"/>
    <n v="41.3"/>
    <n v="9.59"/>
    <s v="No"/>
    <x v="0"/>
    <s v="No"/>
    <x v="0"/>
    <s v="No"/>
    <s v="Obesity"/>
    <s v="Diabetes"/>
    <n v="0"/>
    <s v="No"/>
    <s v="No"/>
    <s v="No"/>
  </r>
  <r>
    <s v="Id657"/>
    <n v="42.95"/>
    <n v="11.88"/>
    <s v="yes"/>
    <x v="0"/>
    <s v="No"/>
    <x v="1"/>
    <s v="No"/>
    <s v="Obesity"/>
    <s v="Diabetes"/>
    <n v="2"/>
    <s v="Yes"/>
    <s v="No"/>
    <s v="No"/>
  </r>
  <r>
    <s v="Id658"/>
    <n v="46.96"/>
    <n v="4.6399999999999997"/>
    <s v="No"/>
    <x v="0"/>
    <s v="Yes"/>
    <x v="3"/>
    <s v="No"/>
    <s v="Obesity"/>
    <s v="Normal"/>
    <n v="1"/>
    <s v="No"/>
    <s v="No"/>
    <s v="No"/>
  </r>
  <r>
    <s v="Id659"/>
    <n v="30.495000000000001"/>
    <n v="9.5299999999999994"/>
    <s v="No"/>
    <x v="0"/>
    <s v="No"/>
    <x v="0"/>
    <s v="No"/>
    <s v="Obesity"/>
    <s v="Diabetes"/>
    <n v="0"/>
    <s v="No"/>
    <s v="No"/>
    <s v="No"/>
  </r>
  <r>
    <s v="Id660"/>
    <n v="17.954999999999998"/>
    <n v="5.29"/>
    <s v="yes"/>
    <x v="0"/>
    <s v="No"/>
    <x v="3"/>
    <s v="yes"/>
    <s v="Underweight"/>
    <s v="Normal"/>
    <n v="1"/>
    <s v="Yes"/>
    <s v="yes"/>
    <s v="Yes"/>
  </r>
  <r>
    <s v="Id661"/>
    <n v="25.6"/>
    <n v="10.95"/>
    <s v="No"/>
    <x v="0"/>
    <s v="No"/>
    <x v="2"/>
    <s v="No"/>
    <s v="Overweight"/>
    <s v="Diabetes"/>
    <n v="3"/>
    <s v="No"/>
    <s v="No"/>
    <s v="No"/>
  </r>
  <r>
    <s v="Id662"/>
    <n v="34.21"/>
    <n v="9.17"/>
    <s v="No"/>
    <x v="0"/>
    <s v="No"/>
    <x v="0"/>
    <s v="No"/>
    <s v="Obesity"/>
    <s v="Diabetes"/>
    <n v="0"/>
    <s v="No"/>
    <s v="No"/>
    <s v="No"/>
  </r>
  <r>
    <s v="Id663"/>
    <n v="39.74"/>
    <n v="7.39"/>
    <s v="No"/>
    <x v="0"/>
    <s v="No"/>
    <x v="0"/>
    <s v="No"/>
    <s v="Obesity"/>
    <s v="Diabetes"/>
    <n v="0"/>
    <s v="No"/>
    <s v="No"/>
    <s v="No"/>
  </r>
  <r>
    <s v="Id664"/>
    <n v="49.53"/>
    <n v="9.1300000000000008"/>
    <s v="yes"/>
    <x v="0"/>
    <s v="No"/>
    <x v="0"/>
    <s v="No"/>
    <s v="Obesity"/>
    <s v="Diabetes"/>
    <n v="0"/>
    <s v="Yes"/>
    <s v="No"/>
    <s v="No"/>
  </r>
  <r>
    <s v="Id665"/>
    <n v="39.33"/>
    <n v="10.4"/>
    <s v="No"/>
    <x v="0"/>
    <s v="No"/>
    <x v="2"/>
    <s v="No"/>
    <s v="Obesity"/>
    <s v="Diabetes"/>
    <n v="3"/>
    <s v="No"/>
    <s v="No"/>
    <s v="No"/>
  </r>
  <r>
    <s v="Id666"/>
    <n v="39.979999999999997"/>
    <n v="9.4600000000000009"/>
    <s v="yes"/>
    <x v="0"/>
    <s v="No"/>
    <x v="1"/>
    <s v="No"/>
    <s v="Obesity"/>
    <s v="Diabetes"/>
    <n v="2"/>
    <s v="Yes"/>
    <s v="No"/>
    <s v="No"/>
  </r>
  <r>
    <s v="Id667"/>
    <n v="46.51"/>
    <n v="8.69"/>
    <s v="yes"/>
    <x v="0"/>
    <s v="No"/>
    <x v="0"/>
    <s v="No"/>
    <s v="Obesity"/>
    <s v="Diabetes"/>
    <n v="0"/>
    <s v="Yes"/>
    <s v="No"/>
    <s v="No"/>
  </r>
  <r>
    <s v="Id668"/>
    <n v="43.58"/>
    <n v="4.2300000000000004"/>
    <s v="No"/>
    <x v="0"/>
    <s v="Yes"/>
    <x v="3"/>
    <s v="No"/>
    <s v="Obesity"/>
    <s v="Normal"/>
    <n v="1"/>
    <s v="No"/>
    <s v="No"/>
    <s v="No"/>
  </r>
  <r>
    <s v="Id669"/>
    <n v="42.28"/>
    <n v="9.16"/>
    <s v="yes"/>
    <x v="0"/>
    <s v="No"/>
    <x v="3"/>
    <s v="No"/>
    <s v="Obesity"/>
    <s v="Diabetes"/>
    <n v="1"/>
    <s v="Yes"/>
    <s v="No"/>
    <s v="No"/>
  </r>
  <r>
    <s v="Id670"/>
    <n v="35.520000000000003"/>
    <n v="8.26"/>
    <s v="No"/>
    <x v="0"/>
    <s v="No"/>
    <x v="0"/>
    <s v="No"/>
    <s v="Obesity"/>
    <s v="Diabetes"/>
    <n v="0"/>
    <s v="No"/>
    <s v="No"/>
    <s v="No"/>
  </r>
  <r>
    <s v="Id671"/>
    <n v="33.6"/>
    <n v="11.25"/>
    <s v="No"/>
    <x v="0"/>
    <s v="No"/>
    <x v="0"/>
    <s v="No"/>
    <s v="Obesity"/>
    <s v="Diabetes"/>
    <n v="0"/>
    <s v="No"/>
    <s v="No"/>
    <s v="No"/>
  </r>
  <r>
    <s v="Id672"/>
    <n v="22.42"/>
    <n v="6.74"/>
    <s v="No"/>
    <x v="0"/>
    <s v="No"/>
    <x v="0"/>
    <s v="yes"/>
    <s v="Normal Weight"/>
    <s v="Diabetes"/>
    <n v="0"/>
    <s v="No"/>
    <s v="yes"/>
    <s v="Yes"/>
  </r>
  <r>
    <s v="Id673"/>
    <n v="46.86"/>
    <n v="4.87"/>
    <s v="No"/>
    <x v="0"/>
    <s v="No"/>
    <x v="0"/>
    <s v="No"/>
    <s v="Obesity"/>
    <s v="Normal"/>
    <n v="0"/>
    <s v="No"/>
    <s v="No"/>
    <s v="No"/>
  </r>
  <r>
    <s v="Id674"/>
    <n v="32.965000000000003"/>
    <n v="6.68"/>
    <s v="No"/>
    <x v="0"/>
    <s v="No"/>
    <x v="2"/>
    <s v="No"/>
    <s v="Obesity"/>
    <s v="Diabetes"/>
    <n v="3"/>
    <s v="No"/>
    <s v="No"/>
    <s v="No"/>
  </r>
  <r>
    <s v="Id675"/>
    <n v="39.340000000000003"/>
    <n v="5.0199999999999996"/>
    <s v="yes"/>
    <x v="0"/>
    <s v="Yes"/>
    <x v="3"/>
    <s v="No"/>
    <s v="Obesity"/>
    <s v="Normal"/>
    <n v="1"/>
    <s v="Yes"/>
    <s v="No"/>
    <s v="No"/>
  </r>
  <r>
    <s v="Id676"/>
    <n v="47"/>
    <n v="10.64"/>
    <s v="yes"/>
    <x v="0"/>
    <s v="No"/>
    <x v="0"/>
    <s v="No"/>
    <s v="Obesity"/>
    <s v="Diabetes"/>
    <n v="0"/>
    <s v="Yes"/>
    <s v="No"/>
    <s v="No"/>
  </r>
  <r>
    <s v="Id677"/>
    <n v="36.71"/>
    <n v="8.74"/>
    <s v="yes"/>
    <x v="0"/>
    <s v="No"/>
    <x v="0"/>
    <s v="No"/>
    <s v="Obesity"/>
    <s v="Diabetes"/>
    <n v="0"/>
    <s v="Yes"/>
    <s v="No"/>
    <s v="No"/>
  </r>
  <r>
    <s v="Id678"/>
    <n v="53.48"/>
    <n v="5.64"/>
    <s v="No"/>
    <x v="0"/>
    <s v="No"/>
    <x v="0"/>
    <s v="No"/>
    <s v="Obesity"/>
    <s v="Normal"/>
    <n v="0"/>
    <s v="No"/>
    <s v="No"/>
    <s v="No"/>
  </r>
  <r>
    <s v="Id679"/>
    <n v="35.5"/>
    <n v="10.37"/>
    <s v="No"/>
    <x v="0"/>
    <s v="No"/>
    <x v="0"/>
    <s v="No"/>
    <s v="Obesity"/>
    <s v="Diabetes"/>
    <n v="0"/>
    <s v="No"/>
    <s v="No"/>
    <s v="No"/>
  </r>
  <r>
    <s v="Id680"/>
    <n v="36.979999999999997"/>
    <n v="9.56"/>
    <s v="yes"/>
    <x v="0"/>
    <s v="No"/>
    <x v="0"/>
    <s v="No"/>
    <s v="Obesity"/>
    <s v="Diabetes"/>
    <n v="0"/>
    <s v="Yes"/>
    <s v="No"/>
    <s v="No"/>
  </r>
  <r>
    <s v="Id681"/>
    <n v="32.395000000000003"/>
    <n v="8.23"/>
    <s v="yes"/>
    <x v="0"/>
    <s v="Yes"/>
    <x v="3"/>
    <s v="No"/>
    <s v="Obesity"/>
    <s v="Diabetes"/>
    <n v="1"/>
    <s v="Yes"/>
    <s v="No"/>
    <s v="No"/>
  </r>
  <r>
    <s v="Id682"/>
    <n v="32.729999999999997"/>
    <n v="7.03"/>
    <s v="No"/>
    <x v="0"/>
    <s v="No"/>
    <x v="0"/>
    <s v="No"/>
    <s v="Obesity"/>
    <s v="Diabetes"/>
    <n v="0"/>
    <s v="No"/>
    <s v="No"/>
    <s v="No"/>
  </r>
  <r>
    <s v="Id683"/>
    <n v="20.52"/>
    <n v="5.45"/>
    <s v="No"/>
    <x v="0"/>
    <s v="No"/>
    <x v="3"/>
    <s v="yes"/>
    <s v="Normal Weight"/>
    <s v="Normal"/>
    <n v="1"/>
    <s v="No"/>
    <s v="yes"/>
    <s v="Yes"/>
  </r>
  <r>
    <s v="Id684"/>
    <n v="51.72"/>
    <n v="5.76"/>
    <s v="No"/>
    <x v="0"/>
    <s v="No"/>
    <x v="0"/>
    <s v="No"/>
    <s v="Obesity"/>
    <s v="Prediabetes"/>
    <n v="0"/>
    <s v="No"/>
    <s v="No"/>
    <s v="No"/>
  </r>
  <r>
    <s v="Id685"/>
    <n v="50.2"/>
    <n v="5.4"/>
    <s v="No"/>
    <x v="0"/>
    <s v="No"/>
    <x v="0"/>
    <s v="No"/>
    <s v="Obesity"/>
    <s v="Normal"/>
    <n v="0"/>
    <s v="No"/>
    <s v="No"/>
    <s v="No"/>
  </r>
  <r>
    <s v="Id686"/>
    <n v="25.52"/>
    <n v="6.35"/>
    <s v="No"/>
    <x v="0"/>
    <s v="Yes"/>
    <x v="3"/>
    <s v="No"/>
    <s v="Overweight"/>
    <s v="Prediabetes"/>
    <n v="1"/>
    <s v="No"/>
    <s v="No"/>
    <s v="No"/>
  </r>
  <r>
    <s v="Id687"/>
    <n v="35.200000000000003"/>
    <n v="6.26"/>
    <s v="yes"/>
    <x v="0"/>
    <s v="No"/>
    <x v="1"/>
    <s v="No"/>
    <s v="Obesity"/>
    <s v="Prediabetes"/>
    <n v="2"/>
    <s v="Yes"/>
    <s v="No"/>
    <s v="No"/>
  </r>
  <r>
    <s v="Id688"/>
    <n v="41.26"/>
    <n v="5.97"/>
    <s v="yes"/>
    <x v="0"/>
    <s v="No"/>
    <x v="0"/>
    <s v="No"/>
    <s v="Obesity"/>
    <s v="Prediabetes"/>
    <n v="0"/>
    <s v="Yes"/>
    <s v="No"/>
    <s v="No"/>
  </r>
  <r>
    <s v="Id689"/>
    <n v="17.195"/>
    <n v="5.29"/>
    <s v="yes"/>
    <x v="0"/>
    <s v="No"/>
    <x v="0"/>
    <s v="yes"/>
    <s v="Underweight"/>
    <s v="Normal"/>
    <n v="0"/>
    <s v="Yes"/>
    <s v="yes"/>
    <s v="Yes"/>
  </r>
  <r>
    <s v="Id690"/>
    <n v="23.085000000000001"/>
    <n v="4.2699999999999996"/>
    <s v="yes"/>
    <x v="0"/>
    <s v="No"/>
    <x v="1"/>
    <s v="No"/>
    <s v="Normal Weight"/>
    <s v="Normal"/>
    <n v="2"/>
    <s v="Yes"/>
    <s v="No"/>
    <s v="No"/>
  </r>
  <r>
    <s v="Id691"/>
    <n v="21.66"/>
    <n v="5.2"/>
    <s v="yes"/>
    <x v="0"/>
    <s v="No"/>
    <x v="1"/>
    <s v="No"/>
    <s v="Normal Weight"/>
    <s v="Normal"/>
    <n v="2"/>
    <s v="Yes"/>
    <s v="No"/>
    <s v="No"/>
  </r>
  <r>
    <s v="Id692"/>
    <n v="36.47"/>
    <n v="8.23"/>
    <s v="yes"/>
    <x v="0"/>
    <s v="No"/>
    <x v="0"/>
    <s v="No"/>
    <s v="Obesity"/>
    <s v="Diabetes"/>
    <n v="0"/>
    <s v="Yes"/>
    <s v="No"/>
    <s v="No"/>
  </r>
  <r>
    <s v="Id693"/>
    <n v="36.08"/>
    <n v="10.33"/>
    <s v="yes"/>
    <x v="0"/>
    <s v="No"/>
    <x v="0"/>
    <s v="No"/>
    <s v="Obesity"/>
    <s v="Diabetes"/>
    <n v="0"/>
    <s v="Yes"/>
    <s v="No"/>
    <s v="No"/>
  </r>
  <r>
    <s v="Id694"/>
    <n v="23.18"/>
    <n v="6.13"/>
    <s v="No"/>
    <x v="0"/>
    <s v="No"/>
    <x v="0"/>
    <s v="No"/>
    <s v="Normal Weight"/>
    <s v="Prediabetes"/>
    <n v="0"/>
    <s v="No"/>
    <s v="No"/>
    <s v="No"/>
  </r>
  <r>
    <s v="Id695"/>
    <n v="39.159999999999997"/>
    <n v="8.08"/>
    <s v="No"/>
    <x v="0"/>
    <s v="No"/>
    <x v="2"/>
    <s v="No"/>
    <s v="Obesity"/>
    <s v="Diabetes"/>
    <n v="3"/>
    <s v="No"/>
    <s v="No"/>
    <s v="No"/>
  </r>
  <r>
    <s v="Id696"/>
    <n v="38.19"/>
    <n v="10.49"/>
    <s v="No"/>
    <x v="0"/>
    <s v="No"/>
    <x v="2"/>
    <s v="No"/>
    <s v="Obesity"/>
    <s v="Diabetes"/>
    <n v="3"/>
    <s v="No"/>
    <s v="No"/>
    <s v="No"/>
  </r>
  <r>
    <s v="Id697"/>
    <n v="26.41"/>
    <n v="8.11"/>
    <s v="No"/>
    <x v="0"/>
    <s v="No"/>
    <x v="2"/>
    <s v="No"/>
    <s v="Overweight"/>
    <s v="Diabetes"/>
    <n v="3"/>
    <s v="No"/>
    <s v="No"/>
    <s v="No"/>
  </r>
  <r>
    <s v="Id698"/>
    <n v="28.785"/>
    <n v="6.6"/>
    <s v="No"/>
    <x v="0"/>
    <s v="No"/>
    <x v="0"/>
    <s v="No"/>
    <s v="Overweight"/>
    <s v="Diabetes"/>
    <n v="0"/>
    <s v="No"/>
    <s v="No"/>
    <s v="No"/>
  </r>
  <r>
    <s v="Id699"/>
    <n v="26.695"/>
    <n v="10.14"/>
    <s v="yes"/>
    <x v="0"/>
    <s v="Yes"/>
    <x v="3"/>
    <s v="No"/>
    <s v="Overweight"/>
    <s v="Diabetes"/>
    <n v="1"/>
    <s v="Yes"/>
    <s v="No"/>
    <s v="No"/>
  </r>
  <r>
    <s v="Id700"/>
    <n v="32.799999999999997"/>
    <n v="6.06"/>
    <s v="yes"/>
    <x v="0"/>
    <s v="No"/>
    <x v="3"/>
    <s v="No"/>
    <s v="Obesity"/>
    <s v="Prediabetes"/>
    <n v="1"/>
    <s v="Yes"/>
    <s v="No"/>
    <s v="No"/>
  </r>
  <r>
    <s v="Id701"/>
    <n v="35.869999999999997"/>
    <n v="9.91"/>
    <s v="yes"/>
    <x v="0"/>
    <s v="No"/>
    <x v="0"/>
    <s v="No"/>
    <s v="Obesity"/>
    <s v="Diabetes"/>
    <n v="0"/>
    <s v="Yes"/>
    <s v="No"/>
    <s v="No"/>
  </r>
  <r>
    <s v="Id702"/>
    <n v="21.66"/>
    <n v="4.1399999999999997"/>
    <s v="yes"/>
    <x v="0"/>
    <s v="No"/>
    <x v="1"/>
    <s v="No"/>
    <s v="Normal Weight"/>
    <s v="Normal"/>
    <n v="2"/>
    <s v="Yes"/>
    <s v="No"/>
    <s v="No"/>
  </r>
  <r>
    <s v="Id703"/>
    <n v="37.72"/>
    <n v="4.38"/>
    <s v="yes"/>
    <x v="0"/>
    <s v="Yes"/>
    <x v="3"/>
    <s v="No"/>
    <s v="Obesity"/>
    <s v="Normal"/>
    <n v="1"/>
    <s v="Yes"/>
    <s v="No"/>
    <s v="No"/>
  </r>
  <r>
    <s v="Id704"/>
    <n v="39.700000000000003"/>
    <n v="9.83"/>
    <s v="No"/>
    <x v="0"/>
    <s v="No"/>
    <x v="2"/>
    <s v="No"/>
    <s v="Obesity"/>
    <s v="Diabetes"/>
    <n v="3"/>
    <s v="No"/>
    <s v="No"/>
    <s v="No"/>
  </r>
  <r>
    <s v="Id705"/>
    <n v="35.97"/>
    <n v="11.08"/>
    <s v="No"/>
    <x v="0"/>
    <s v="No"/>
    <x v="2"/>
    <s v="No"/>
    <s v="Obesity"/>
    <s v="Diabetes"/>
    <n v="3"/>
    <s v="No"/>
    <s v="No"/>
    <s v="No"/>
  </r>
  <r>
    <s v="Id706"/>
    <n v="37.85"/>
    <n v="11.01"/>
    <s v="No"/>
    <x v="0"/>
    <s v="No"/>
    <x v="0"/>
    <s v="No"/>
    <s v="Obesity"/>
    <s v="Diabetes"/>
    <n v="0"/>
    <s v="No"/>
    <s v="No"/>
    <s v="No"/>
  </r>
  <r>
    <s v="Id707"/>
    <n v="21.66"/>
    <n v="4.37"/>
    <s v="No"/>
    <x v="1"/>
    <s v="No"/>
    <x v="3"/>
    <s v="yes"/>
    <s v="Normal Weight"/>
    <s v="Normal"/>
    <n v="1"/>
    <s v="No"/>
    <s v="yes"/>
    <s v="Yes"/>
  </r>
  <r>
    <s v="Id708"/>
    <n v="39.369999999999997"/>
    <n v="5.91"/>
    <s v="No"/>
    <x v="0"/>
    <s v="No"/>
    <x v="1"/>
    <s v="No"/>
    <s v="Obesity"/>
    <s v="Prediabetes"/>
    <n v="2"/>
    <s v="No"/>
    <s v="No"/>
    <s v="No"/>
  </r>
  <r>
    <s v="Id709"/>
    <n v="40.880000000000003"/>
    <n v="7.65"/>
    <s v="No"/>
    <x v="0"/>
    <s v="No"/>
    <x v="0"/>
    <s v="No"/>
    <s v="Obesity"/>
    <s v="Diabetes"/>
    <n v="0"/>
    <s v="No"/>
    <s v="No"/>
    <s v="No"/>
  </r>
  <r>
    <s v="Id710"/>
    <n v="26.22"/>
    <n v="5.37"/>
    <s v="yes"/>
    <x v="0"/>
    <s v="No"/>
    <x v="1"/>
    <s v="No"/>
    <s v="Overweight"/>
    <s v="Normal"/>
    <n v="2"/>
    <s v="Yes"/>
    <s v="No"/>
    <s v="No"/>
  </r>
  <r>
    <s v="Id711"/>
    <n v="25.08"/>
    <n v="5.75"/>
    <s v="yes"/>
    <x v="0"/>
    <s v="No"/>
    <x v="1"/>
    <s v="No"/>
    <s v="Overweight"/>
    <s v="Prediabetes"/>
    <n v="2"/>
    <s v="Yes"/>
    <s v="No"/>
    <s v="No"/>
  </r>
  <r>
    <s v="Id712"/>
    <n v="39.1"/>
    <n v="6.79"/>
    <s v="yes"/>
    <x v="0"/>
    <s v="No"/>
    <x v="1"/>
    <s v="No"/>
    <s v="Obesity"/>
    <s v="Diabetes"/>
    <n v="2"/>
    <s v="Yes"/>
    <s v="No"/>
    <s v="No"/>
  </r>
  <r>
    <s v="Id713"/>
    <n v="37.905000000000001"/>
    <n v="7.03"/>
    <s v="No"/>
    <x v="0"/>
    <s v="No"/>
    <x v="2"/>
    <s v="No"/>
    <s v="Obesity"/>
    <s v="Diabetes"/>
    <n v="3"/>
    <s v="No"/>
    <s v="No"/>
    <s v="No"/>
  </r>
  <r>
    <s v="Id714"/>
    <n v="43.35"/>
    <n v="5.41"/>
    <s v="yes"/>
    <x v="0"/>
    <s v="Yes"/>
    <x v="3"/>
    <s v="No"/>
    <s v="Obesity"/>
    <s v="Normal"/>
    <n v="1"/>
    <s v="Yes"/>
    <s v="No"/>
    <s v="No"/>
  </r>
  <r>
    <s v="Id715"/>
    <n v="36.15"/>
    <n v="8.0500000000000007"/>
    <s v="No"/>
    <x v="0"/>
    <s v="No"/>
    <x v="0"/>
    <s v="No"/>
    <s v="Obesity"/>
    <s v="Diabetes"/>
    <n v="0"/>
    <s v="No"/>
    <s v="No"/>
    <s v="No"/>
  </r>
  <r>
    <s v="Id716"/>
    <n v="44.98"/>
    <n v="5.94"/>
    <s v="No"/>
    <x v="0"/>
    <s v="No"/>
    <x v="3"/>
    <s v="No"/>
    <s v="Obesity"/>
    <s v="Prediabetes"/>
    <n v="1"/>
    <s v="No"/>
    <s v="No"/>
    <s v="No"/>
  </r>
  <r>
    <s v="Id717"/>
    <n v="38.28"/>
    <n v="5.51"/>
    <s v="No"/>
    <x v="1"/>
    <s v="No"/>
    <x v="3"/>
    <s v="No"/>
    <s v="Obesity"/>
    <s v="Normal"/>
    <n v="1"/>
    <s v="No"/>
    <s v="No"/>
    <s v="No"/>
  </r>
  <r>
    <s v="Id718"/>
    <n v="32.299999999999997"/>
    <n v="6.55"/>
    <s v="yes"/>
    <x v="0"/>
    <s v="No"/>
    <x v="1"/>
    <s v="No"/>
    <s v="Obesity"/>
    <s v="Diabetes"/>
    <n v="2"/>
    <s v="Yes"/>
    <s v="No"/>
    <s v="No"/>
  </r>
  <r>
    <s v="Id719"/>
    <n v="39.51"/>
    <n v="5.79"/>
    <s v="yes"/>
    <x v="0"/>
    <s v="No"/>
    <x v="0"/>
    <s v="No"/>
    <s v="Obesity"/>
    <s v="Prediabetes"/>
    <n v="0"/>
    <s v="Yes"/>
    <s v="No"/>
    <s v="No"/>
  </r>
  <r>
    <s v="Id720"/>
    <n v="50.46"/>
    <n v="4.5599999999999996"/>
    <s v="No"/>
    <x v="0"/>
    <s v="No"/>
    <x v="0"/>
    <s v="No"/>
    <s v="Obesity"/>
    <s v="Normal"/>
    <n v="0"/>
    <s v="No"/>
    <s v="No"/>
    <s v="No"/>
  </r>
  <r>
    <s v="Id721"/>
    <n v="31.73"/>
    <n v="7"/>
    <s v="No"/>
    <x v="0"/>
    <s v="No"/>
    <x v="0"/>
    <s v="No"/>
    <s v="Obesity"/>
    <s v="Diabetes"/>
    <n v="0"/>
    <s v="No"/>
    <s v="No"/>
    <s v="No"/>
  </r>
  <r>
    <s v="Id722"/>
    <n v="32.1"/>
    <n v="6.57"/>
    <s v="yes"/>
    <x v="0"/>
    <s v="Yes"/>
    <x v="3"/>
    <s v="No"/>
    <s v="Obesity"/>
    <s v="Diabetes"/>
    <n v="1"/>
    <s v="Yes"/>
    <s v="No"/>
    <s v="No"/>
  </r>
  <r>
    <s v="Id723"/>
    <n v="27.83"/>
    <n v="11.61"/>
    <s v="yes"/>
    <x v="0"/>
    <s v="Yes"/>
    <x v="3"/>
    <s v="No"/>
    <s v="Overweight"/>
    <s v="Diabetes"/>
    <n v="1"/>
    <s v="Yes"/>
    <s v="No"/>
    <s v="No"/>
  </r>
  <r>
    <s v="Id724"/>
    <n v="27.72"/>
    <n v="8.16"/>
    <s v="yes"/>
    <x v="0"/>
    <s v="Yes"/>
    <x v="3"/>
    <s v="No"/>
    <s v="Overweight"/>
    <s v="Diabetes"/>
    <n v="1"/>
    <s v="Yes"/>
    <s v="No"/>
    <s v="No"/>
  </r>
  <r>
    <s v="Id725"/>
    <n v="36.765000000000001"/>
    <n v="4.4800000000000004"/>
    <s v="yes"/>
    <x v="0"/>
    <s v="No"/>
    <x v="1"/>
    <s v="No"/>
    <s v="Obesity"/>
    <s v="Normal"/>
    <n v="2"/>
    <s v="Yes"/>
    <s v="No"/>
    <s v="No"/>
  </r>
  <r>
    <s v="Id726"/>
    <n v="48.36"/>
    <n v="4.08"/>
    <s v="No"/>
    <x v="0"/>
    <s v="No"/>
    <x v="0"/>
    <s v="No"/>
    <s v="Obesity"/>
    <s v="Normal"/>
    <n v="0"/>
    <s v="No"/>
    <s v="No"/>
    <s v="No"/>
  </r>
  <r>
    <s v="Id727"/>
    <n v="31.445"/>
    <n v="4.4000000000000004"/>
    <s v="yes"/>
    <x v="0"/>
    <s v="No"/>
    <x v="1"/>
    <s v="No"/>
    <s v="Obesity"/>
    <s v="Normal"/>
    <n v="2"/>
    <s v="Yes"/>
    <s v="No"/>
    <s v="No"/>
  </r>
  <r>
    <s v="Id728"/>
    <n v="27.55"/>
    <n v="9.02"/>
    <s v="No"/>
    <x v="0"/>
    <s v="No"/>
    <x v="0"/>
    <s v="No"/>
    <s v="Overweight"/>
    <s v="Diabetes"/>
    <n v="0"/>
    <s v="No"/>
    <s v="No"/>
    <s v="No"/>
  </r>
  <r>
    <s v="Id729"/>
    <n v="33.11"/>
    <n v="8.06"/>
    <s v="No"/>
    <x v="0"/>
    <s v="No"/>
    <x v="0"/>
    <s v="No"/>
    <s v="Obesity"/>
    <s v="Diabetes"/>
    <n v="0"/>
    <s v="No"/>
    <s v="No"/>
    <s v="No"/>
  </r>
  <r>
    <s v="Id730"/>
    <n v="36.85"/>
    <n v="6.21"/>
    <s v="yes"/>
    <x v="0"/>
    <s v="No"/>
    <x v="1"/>
    <s v="No"/>
    <s v="Obesity"/>
    <s v="Prediabetes"/>
    <n v="2"/>
    <s v="Yes"/>
    <s v="No"/>
    <s v="No"/>
  </r>
  <r>
    <s v="Id731"/>
    <n v="36.299999999999997"/>
    <n v="5.79"/>
    <s v="yes"/>
    <x v="0"/>
    <s v="No"/>
    <x v="1"/>
    <s v="No"/>
    <s v="Obesity"/>
    <s v="Prediabetes"/>
    <n v="2"/>
    <s v="Yes"/>
    <s v="No"/>
    <s v="No"/>
  </r>
  <r>
    <s v="Id732"/>
    <n v="45.34"/>
    <n v="5.69"/>
    <s v="yes"/>
    <x v="0"/>
    <s v="No"/>
    <x v="0"/>
    <s v="No"/>
    <s v="Obesity"/>
    <s v="Normal"/>
    <n v="0"/>
    <s v="Yes"/>
    <s v="No"/>
    <s v="No"/>
  </r>
  <r>
    <s v="Id733"/>
    <n v="31.8"/>
    <n v="5.36"/>
    <s v="yes"/>
    <x v="0"/>
    <s v="No"/>
    <x v="1"/>
    <s v="No"/>
    <s v="Obesity"/>
    <s v="Normal"/>
    <n v="2"/>
    <s v="Yes"/>
    <s v="No"/>
    <s v="No"/>
  </r>
  <r>
    <s v="Id734"/>
    <n v="41.02"/>
    <n v="11.37"/>
    <s v="No"/>
    <x v="0"/>
    <s v="No"/>
    <x v="0"/>
    <s v="No"/>
    <s v="Obesity"/>
    <s v="Diabetes"/>
    <n v="0"/>
    <s v="No"/>
    <s v="No"/>
    <s v="No"/>
  </r>
  <r>
    <s v="Id735"/>
    <n v="32.68"/>
    <n v="11.87"/>
    <s v="No"/>
    <x v="0"/>
    <s v="No"/>
    <x v="0"/>
    <s v="No"/>
    <s v="Obesity"/>
    <s v="Diabetes"/>
    <n v="0"/>
    <s v="No"/>
    <s v="No"/>
    <s v="No"/>
  </r>
  <r>
    <s v="Id736"/>
    <n v="21.7"/>
    <n v="4.9000000000000004"/>
    <s v="No"/>
    <x v="0"/>
    <s v="Yes"/>
    <x v="3"/>
    <s v="yes"/>
    <s v="Normal Weight"/>
    <s v="Normal"/>
    <n v="1"/>
    <s v="No"/>
    <s v="yes"/>
    <s v="Yes"/>
  </r>
  <r>
    <s v="Id737"/>
    <n v="40.479999999999997"/>
    <n v="6.7"/>
    <s v="No"/>
    <x v="0"/>
    <s v="No"/>
    <x v="2"/>
    <s v="No"/>
    <s v="Obesity"/>
    <s v="Diabetes"/>
    <n v="3"/>
    <s v="No"/>
    <s v="No"/>
    <s v="No"/>
  </r>
  <r>
    <s v="Id738"/>
    <n v="34.5"/>
    <n v="10.3"/>
    <s v="No"/>
    <x v="0"/>
    <s v="No"/>
    <x v="2"/>
    <s v="No"/>
    <s v="Obesity"/>
    <s v="Diabetes"/>
    <n v="3"/>
    <s v="No"/>
    <s v="No"/>
    <s v="No"/>
  </r>
  <r>
    <s v="Id739"/>
    <n v="45.9"/>
    <n v="11.14"/>
    <s v="yes"/>
    <x v="0"/>
    <s v="No"/>
    <x v="3"/>
    <s v="No"/>
    <s v="Obesity"/>
    <s v="Diabetes"/>
    <n v="1"/>
    <s v="Yes"/>
    <s v="No"/>
    <s v="No"/>
  </r>
  <r>
    <s v="Id740"/>
    <n v="33.479999999999997"/>
    <n v="4.74"/>
    <s v="yes"/>
    <x v="0"/>
    <s v="No"/>
    <x v="1"/>
    <s v="No"/>
    <s v="Obesity"/>
    <s v="Normal"/>
    <n v="2"/>
    <s v="Yes"/>
    <s v="No"/>
    <s v="No"/>
  </r>
  <r>
    <s v="Id741"/>
    <n v="28.31"/>
    <n v="5.96"/>
    <s v="yes"/>
    <x v="0"/>
    <s v="No"/>
    <x v="1"/>
    <s v="No"/>
    <s v="Overweight"/>
    <s v="Prediabetes"/>
    <n v="2"/>
    <s v="Yes"/>
    <s v="No"/>
    <s v="No"/>
  </r>
  <r>
    <s v="Id742"/>
    <n v="21.565000000000001"/>
    <n v="4.95"/>
    <s v="No"/>
    <x v="1"/>
    <s v="No"/>
    <x v="3"/>
    <s v="yes"/>
    <s v="Normal Weight"/>
    <s v="Normal"/>
    <n v="1"/>
    <s v="No"/>
    <s v="yes"/>
    <s v="Yes"/>
  </r>
  <r>
    <s v="Id743"/>
    <n v="35.590000000000003"/>
    <n v="5.21"/>
    <s v="yes"/>
    <x v="0"/>
    <s v="Yes"/>
    <x v="3"/>
    <s v="No"/>
    <s v="Obesity"/>
    <s v="Normal"/>
    <n v="1"/>
    <s v="Yes"/>
    <s v="No"/>
    <s v="No"/>
  </r>
  <r>
    <s v="Id744"/>
    <n v="43.44"/>
    <n v="4.8600000000000003"/>
    <s v="yes"/>
    <x v="0"/>
    <s v="No"/>
    <x v="0"/>
    <s v="No"/>
    <s v="Obesity"/>
    <s v="Normal"/>
    <n v="0"/>
    <s v="Yes"/>
    <s v="No"/>
    <s v="No"/>
  </r>
  <r>
    <s v="Id745"/>
    <n v="21.754999999999999"/>
    <n v="7.79"/>
    <s v="yes"/>
    <x v="0"/>
    <s v="No"/>
    <x v="0"/>
    <s v="No"/>
    <s v="Normal Weight"/>
    <s v="Diabetes"/>
    <n v="0"/>
    <s v="Yes"/>
    <s v="No"/>
    <s v="No"/>
  </r>
  <r>
    <s v="Id746"/>
    <n v="44.55"/>
    <n v="7.12"/>
    <s v="yes"/>
    <x v="0"/>
    <s v="No"/>
    <x v="3"/>
    <s v="No"/>
    <s v="Obesity"/>
    <s v="Diabetes"/>
    <n v="1"/>
    <s v="Yes"/>
    <s v="No"/>
    <s v="No"/>
  </r>
  <r>
    <s v="Id747"/>
    <n v="43.32"/>
    <n v="4.67"/>
    <s v="yes"/>
    <x v="0"/>
    <s v="No"/>
    <x v="0"/>
    <s v="No"/>
    <s v="Obesity"/>
    <s v="Normal"/>
    <n v="0"/>
    <s v="Yes"/>
    <s v="No"/>
    <s v="No"/>
  </r>
  <r>
    <s v="Id748"/>
    <n v="31.23"/>
    <n v="9.1199999999999992"/>
    <s v="yes"/>
    <x v="0"/>
    <s v="Yes"/>
    <x v="3"/>
    <s v="No"/>
    <s v="Obesity"/>
    <s v="Diabetes"/>
    <n v="1"/>
    <s v="Yes"/>
    <s v="No"/>
    <s v="No"/>
  </r>
  <r>
    <s v="Id749"/>
    <n v="42.81"/>
    <n v="4.1500000000000004"/>
    <s v="No"/>
    <x v="0"/>
    <s v="No"/>
    <x v="3"/>
    <s v="No"/>
    <s v="Obesity"/>
    <s v="Normal"/>
    <n v="1"/>
    <s v="No"/>
    <s v="No"/>
    <s v="No"/>
  </r>
  <r>
    <s v="Id750"/>
    <n v="35.909999999999997"/>
    <n v="6.72"/>
    <s v="yes"/>
    <x v="0"/>
    <s v="No"/>
    <x v="1"/>
    <s v="No"/>
    <s v="Obesity"/>
    <s v="Diabetes"/>
    <n v="2"/>
    <s v="Yes"/>
    <s v="No"/>
    <s v="No"/>
  </r>
  <r>
    <s v="Id751"/>
    <n v="36.65"/>
    <n v="5.01"/>
    <s v="yes"/>
    <x v="0"/>
    <s v="Yes"/>
    <x v="3"/>
    <s v="No"/>
    <s v="Obesity"/>
    <s v="Normal"/>
    <n v="1"/>
    <s v="Yes"/>
    <s v="No"/>
    <s v="No"/>
  </r>
  <r>
    <s v="Id752"/>
    <n v="22.04"/>
    <n v="10.9"/>
    <s v="yes"/>
    <x v="0"/>
    <s v="No"/>
    <x v="1"/>
    <s v="No"/>
    <s v="Normal Weight"/>
    <s v="Diabetes"/>
    <n v="2"/>
    <s v="Yes"/>
    <s v="No"/>
    <s v="No"/>
  </r>
  <r>
    <s v="Id753"/>
    <n v="31.824999999999999"/>
    <n v="5.52"/>
    <s v="yes"/>
    <x v="0"/>
    <s v="No"/>
    <x v="3"/>
    <s v="No"/>
    <s v="Obesity"/>
    <s v="Normal"/>
    <n v="1"/>
    <s v="Yes"/>
    <s v="No"/>
    <s v="No"/>
  </r>
  <r>
    <s v="Id754"/>
    <n v="53.58"/>
    <n v="4.55"/>
    <s v="No"/>
    <x v="0"/>
    <s v="No"/>
    <x v="3"/>
    <s v="No"/>
    <s v="Obesity"/>
    <s v="Normal"/>
    <n v="1"/>
    <s v="No"/>
    <s v="No"/>
    <s v="No"/>
  </r>
  <r>
    <s v="Id755"/>
    <n v="34.299999999999997"/>
    <n v="11.76"/>
    <s v="No"/>
    <x v="0"/>
    <s v="No"/>
    <x v="0"/>
    <s v="No"/>
    <s v="Obesity"/>
    <s v="Diabetes"/>
    <n v="0"/>
    <s v="No"/>
    <s v="No"/>
    <s v="No"/>
  </r>
  <r>
    <s v="Id756"/>
    <n v="32.11"/>
    <n v="7.06"/>
    <s v="No"/>
    <x v="0"/>
    <s v="No"/>
    <x v="0"/>
    <s v="No"/>
    <s v="Obesity"/>
    <s v="Diabetes"/>
    <n v="0"/>
    <s v="No"/>
    <s v="No"/>
    <s v="No"/>
  </r>
  <r>
    <s v="Id757"/>
    <n v="31.78"/>
    <n v="11.35"/>
    <s v="yes"/>
    <x v="0"/>
    <s v="Yes"/>
    <x v="3"/>
    <s v="No"/>
    <s v="Obesity"/>
    <s v="Diabetes"/>
    <n v="1"/>
    <s v="Yes"/>
    <s v="No"/>
    <s v="No"/>
  </r>
  <r>
    <s v="Id758"/>
    <n v="46.89"/>
    <n v="5.52"/>
    <s v="No"/>
    <x v="0"/>
    <s v="No"/>
    <x v="0"/>
    <s v="No"/>
    <s v="Obesity"/>
    <s v="Normal"/>
    <n v="0"/>
    <s v="No"/>
    <s v="No"/>
    <s v="No"/>
  </r>
  <r>
    <s v="Id759"/>
    <n v="39.35"/>
    <n v="7.86"/>
    <s v="yes"/>
    <x v="0"/>
    <s v="No"/>
    <x v="3"/>
    <s v="No"/>
    <s v="Obesity"/>
    <s v="Diabetes"/>
    <n v="1"/>
    <s v="Yes"/>
    <s v="No"/>
    <s v="No"/>
  </r>
  <r>
    <s v="Id760"/>
    <n v="39.200000000000003"/>
    <n v="11.38"/>
    <s v="No"/>
    <x v="0"/>
    <s v="No"/>
    <x v="0"/>
    <s v="No"/>
    <s v="Obesity"/>
    <s v="Diabetes"/>
    <n v="0"/>
    <s v="No"/>
    <s v="No"/>
    <s v="No"/>
  </r>
  <r>
    <s v="Id761"/>
    <n v="39.159999999999997"/>
    <n v="10.48"/>
    <s v="No"/>
    <x v="0"/>
    <s v="No"/>
    <x v="0"/>
    <s v="No"/>
    <s v="Obesity"/>
    <s v="Diabetes"/>
    <n v="0"/>
    <s v="No"/>
    <s v="No"/>
    <s v="No"/>
  </r>
  <r>
    <s v="Id762"/>
    <n v="44.1"/>
    <n v="5.04"/>
    <s v="yes"/>
    <x v="0"/>
    <s v="No"/>
    <x v="0"/>
    <s v="No"/>
    <s v="Obesity"/>
    <s v="Normal"/>
    <n v="0"/>
    <s v="Yes"/>
    <s v="No"/>
    <s v="No"/>
  </r>
  <r>
    <s v="Id763"/>
    <n v="33.200000000000003"/>
    <n v="9.06"/>
    <s v="No"/>
    <x v="0"/>
    <s v="No"/>
    <x v="0"/>
    <s v="No"/>
    <s v="Obesity"/>
    <s v="Diabetes"/>
    <n v="0"/>
    <s v="No"/>
    <s v="No"/>
    <s v="No"/>
  </r>
  <r>
    <s v="Id764"/>
    <n v="29.92"/>
    <n v="11.07"/>
    <s v="No"/>
    <x v="0"/>
    <s v="No"/>
    <x v="0"/>
    <s v="No"/>
    <s v="Obesity"/>
    <s v="Diabetes"/>
    <n v="0"/>
    <s v="No"/>
    <s v="No"/>
    <s v="No"/>
  </r>
  <r>
    <s v="Id765"/>
    <n v="25"/>
    <n v="10.45"/>
    <s v="No"/>
    <x v="0"/>
    <s v="No"/>
    <x v="0"/>
    <s v="No"/>
    <s v="Overweight"/>
    <s v="Diabetes"/>
    <n v="0"/>
    <s v="No"/>
    <s v="No"/>
    <s v="No"/>
  </r>
  <r>
    <s v="Id766"/>
    <n v="38.869999999999997"/>
    <n v="8.6300000000000008"/>
    <s v="yes"/>
    <x v="0"/>
    <s v="No"/>
    <x v="3"/>
    <s v="No"/>
    <s v="Obesity"/>
    <s v="Diabetes"/>
    <n v="1"/>
    <s v="Yes"/>
    <s v="No"/>
    <s v="No"/>
  </r>
  <r>
    <s v="Id767"/>
    <n v="32.299999999999997"/>
    <n v="5.28"/>
    <s v="yes"/>
    <x v="0"/>
    <s v="No"/>
    <x v="1"/>
    <s v="No"/>
    <s v="Obesity"/>
    <s v="Normal"/>
    <n v="2"/>
    <s v="Yes"/>
    <s v="No"/>
    <s v="No"/>
  </r>
  <r>
    <s v="Id768"/>
    <n v="31.16"/>
    <n v="7.49"/>
    <s v="yes"/>
    <x v="0"/>
    <s v="No"/>
    <x v="1"/>
    <s v="No"/>
    <s v="Obesity"/>
    <s v="Diabetes"/>
    <n v="2"/>
    <s v="Yes"/>
    <s v="No"/>
    <s v="No"/>
  </r>
  <r>
    <s v="Id769"/>
    <n v="54.59"/>
    <n v="4.2699999999999996"/>
    <s v="No"/>
    <x v="0"/>
    <s v="No"/>
    <x v="0"/>
    <s v="No"/>
    <s v="Obesity"/>
    <s v="Normal"/>
    <n v="0"/>
    <s v="No"/>
    <s v="No"/>
    <s v="No"/>
  </r>
  <r>
    <s v="Id770"/>
    <n v="21.09"/>
    <n v="9.2200000000000006"/>
    <s v="yes"/>
    <x v="0"/>
    <s v="No"/>
    <x v="1"/>
    <s v="No"/>
    <s v="Normal Weight"/>
    <s v="Diabetes"/>
    <n v="2"/>
    <s v="Yes"/>
    <s v="No"/>
    <s v="No"/>
  </r>
  <r>
    <s v="Id771"/>
    <n v="52.41"/>
    <n v="5.99"/>
    <s v="No"/>
    <x v="0"/>
    <s v="No"/>
    <x v="3"/>
    <s v="No"/>
    <s v="Obesity"/>
    <s v="Prediabetes"/>
    <n v="1"/>
    <s v="No"/>
    <s v="No"/>
    <s v="No"/>
  </r>
  <r>
    <s v="Id772"/>
    <n v="41.47"/>
    <n v="5.86"/>
    <s v="yes"/>
    <x v="0"/>
    <s v="No"/>
    <x v="1"/>
    <s v="No"/>
    <s v="Obesity"/>
    <s v="Prediabetes"/>
    <n v="2"/>
    <s v="Yes"/>
    <s v="No"/>
    <s v="No"/>
  </r>
  <r>
    <s v="Id773"/>
    <n v="33.1"/>
    <n v="5.19"/>
    <s v="yes"/>
    <x v="0"/>
    <s v="No"/>
    <x v="1"/>
    <s v="No"/>
    <s v="Obesity"/>
    <s v="Normal"/>
    <n v="2"/>
    <s v="Yes"/>
    <s v="No"/>
    <s v="No"/>
  </r>
  <r>
    <s v="Id774"/>
    <n v="30.8"/>
    <n v="4.37"/>
    <s v="yes"/>
    <x v="0"/>
    <s v="No"/>
    <x v="1"/>
    <s v="No"/>
    <s v="Obesity"/>
    <s v="Normal"/>
    <n v="2"/>
    <s v="Yes"/>
    <s v="No"/>
    <s v="No"/>
  </r>
  <r>
    <s v="Id775"/>
    <n v="42.06"/>
    <n v="5.32"/>
    <s v="No"/>
    <x v="0"/>
    <s v="No"/>
    <x v="3"/>
    <s v="No"/>
    <s v="Obesity"/>
    <s v="Normal"/>
    <n v="1"/>
    <s v="No"/>
    <s v="No"/>
    <s v="No"/>
  </r>
  <r>
    <s v="Id776"/>
    <n v="39.270000000000003"/>
    <n v="5.64"/>
    <s v="No"/>
    <x v="0"/>
    <s v="Yes"/>
    <x v="3"/>
    <s v="No"/>
    <s v="Obesity"/>
    <s v="Normal"/>
    <n v="1"/>
    <s v="No"/>
    <s v="No"/>
    <s v="No"/>
  </r>
  <r>
    <s v="Id777"/>
    <n v="30.71"/>
    <n v="5.59"/>
    <s v="yes"/>
    <x v="0"/>
    <s v="No"/>
    <x v="3"/>
    <s v="No"/>
    <s v="Obesity"/>
    <s v="Normal"/>
    <n v="1"/>
    <s v="Yes"/>
    <s v="No"/>
    <s v="No"/>
  </r>
  <r>
    <s v="Id778"/>
    <n v="47.19"/>
    <n v="5.29"/>
    <s v="No"/>
    <x v="0"/>
    <s v="No"/>
    <x v="0"/>
    <s v="No"/>
    <s v="Obesity"/>
    <s v="Normal"/>
    <n v="0"/>
    <s v="No"/>
    <s v="No"/>
    <s v="No"/>
  </r>
  <r>
    <s v="Id779"/>
    <n v="30.02"/>
    <n v="6.65"/>
    <s v="No"/>
    <x v="0"/>
    <s v="No"/>
    <x v="0"/>
    <s v="No"/>
    <s v="Obesity"/>
    <s v="Diabetes"/>
    <n v="0"/>
    <s v="No"/>
    <s v="No"/>
    <s v="No"/>
  </r>
  <r>
    <s v="Id780"/>
    <n v="37.909999999999997"/>
    <n v="5.68"/>
    <s v="yes"/>
    <x v="0"/>
    <s v="No"/>
    <x v="0"/>
    <s v="No"/>
    <s v="Obesity"/>
    <s v="Normal"/>
    <n v="0"/>
    <s v="Yes"/>
    <s v="No"/>
    <s v="No"/>
  </r>
  <r>
    <s v="Id781"/>
    <n v="54.61"/>
    <n v="4.49"/>
    <s v="No"/>
    <x v="0"/>
    <s v="No"/>
    <x v="0"/>
    <s v="No"/>
    <s v="Obesity"/>
    <s v="Normal"/>
    <n v="0"/>
    <s v="No"/>
    <s v="No"/>
    <s v="No"/>
  </r>
  <r>
    <s v="Id782"/>
    <n v="36.005000000000003"/>
    <n v="6.9"/>
    <s v="No"/>
    <x v="0"/>
    <s v="No"/>
    <x v="0"/>
    <s v="No"/>
    <s v="Obesity"/>
    <s v="Diabetes"/>
    <n v="0"/>
    <s v="No"/>
    <s v="No"/>
    <s v="No"/>
  </r>
  <r>
    <s v="Id783"/>
    <n v="28.7"/>
    <n v="11.52"/>
    <s v="No"/>
    <x v="0"/>
    <s v="No"/>
    <x v="0"/>
    <s v="No"/>
    <s v="Overweight"/>
    <s v="Diabetes"/>
    <n v="0"/>
    <s v="No"/>
    <s v="No"/>
    <s v="No"/>
  </r>
  <r>
    <s v="Id784"/>
    <n v="34.295000000000002"/>
    <n v="11.24"/>
    <s v="No"/>
    <x v="0"/>
    <s v="No"/>
    <x v="0"/>
    <s v="No"/>
    <s v="Obesity"/>
    <s v="Diabetes"/>
    <n v="0"/>
    <s v="No"/>
    <s v="No"/>
    <s v="No"/>
  </r>
  <r>
    <s v="Id785"/>
    <n v="27.55"/>
    <n v="10.98"/>
    <s v="No"/>
    <x v="0"/>
    <s v="No"/>
    <x v="0"/>
    <s v="No"/>
    <s v="Overweight"/>
    <s v="Diabetes"/>
    <n v="0"/>
    <s v="No"/>
    <s v="No"/>
    <s v="No"/>
  </r>
  <r>
    <s v="Id786"/>
    <n v="40.700000000000003"/>
    <n v="5.42"/>
    <s v="No"/>
    <x v="0"/>
    <s v="No"/>
    <x v="0"/>
    <s v="No"/>
    <s v="Obesity"/>
    <s v="Normal"/>
    <n v="0"/>
    <s v="No"/>
    <s v="No"/>
    <s v="No"/>
  </r>
  <r>
    <s v="Id787"/>
    <n v="18.335000000000001"/>
    <n v="10.97"/>
    <s v="No"/>
    <x v="0"/>
    <s v="No"/>
    <x v="0"/>
    <s v="No"/>
    <s v="Underweight"/>
    <s v="Diabetes"/>
    <n v="0"/>
    <s v="No"/>
    <s v="No"/>
    <s v="No"/>
  </r>
  <r>
    <s v="Id788"/>
    <n v="33.914999999999999"/>
    <n v="9.56"/>
    <s v="yes"/>
    <x v="0"/>
    <s v="No"/>
    <x v="1"/>
    <s v="No"/>
    <s v="Obesity"/>
    <s v="Diabetes"/>
    <n v="2"/>
    <s v="Yes"/>
    <s v="No"/>
    <s v="No"/>
  </r>
  <r>
    <s v="Id789"/>
    <n v="33.534999999999997"/>
    <n v="9.4"/>
    <s v="yes"/>
    <x v="0"/>
    <s v="No"/>
    <x v="1"/>
    <s v="No"/>
    <s v="Obesity"/>
    <s v="Diabetes"/>
    <n v="2"/>
    <s v="Yes"/>
    <s v="No"/>
    <s v="No"/>
  </r>
  <r>
    <s v="Id790"/>
    <n v="23.655000000000001"/>
    <n v="8.48"/>
    <s v="yes"/>
    <x v="0"/>
    <s v="No"/>
    <x v="1"/>
    <s v="No"/>
    <s v="Normal Weight"/>
    <s v="Diabetes"/>
    <n v="2"/>
    <s v="Yes"/>
    <s v="No"/>
    <s v="No"/>
  </r>
  <r>
    <s v="Id791"/>
    <n v="28"/>
    <n v="5.57"/>
    <s v="No"/>
    <x v="0"/>
    <s v="No"/>
    <x v="0"/>
    <s v="No"/>
    <s v="Overweight"/>
    <s v="Normal"/>
    <n v="0"/>
    <s v="No"/>
    <s v="No"/>
    <s v="No"/>
  </r>
  <r>
    <s v="Id792"/>
    <n v="30.23"/>
    <n v="6.94"/>
    <s v="yes"/>
    <x v="0"/>
    <s v="Yes"/>
    <x v="3"/>
    <s v="No"/>
    <s v="Obesity"/>
    <s v="Diabetes"/>
    <n v="1"/>
    <s v="Yes"/>
    <s v="No"/>
    <s v="No"/>
  </r>
  <r>
    <s v="Id793"/>
    <n v="51.14"/>
    <n v="4.05"/>
    <s v="No"/>
    <x v="0"/>
    <s v="No"/>
    <x v="3"/>
    <s v="No"/>
    <s v="Obesity"/>
    <s v="Normal"/>
    <n v="1"/>
    <s v="No"/>
    <s v="No"/>
    <s v="No"/>
  </r>
  <r>
    <s v="Id794"/>
    <n v="24.32"/>
    <n v="10.220000000000001"/>
    <s v="No"/>
    <x v="0"/>
    <s v="No"/>
    <x v="0"/>
    <s v="No"/>
    <s v="Normal Weight"/>
    <s v="Diabetes"/>
    <n v="0"/>
    <s v="No"/>
    <s v="No"/>
    <s v="No"/>
  </r>
  <r>
    <s v="Id795"/>
    <n v="38.06"/>
    <n v="9.24"/>
    <s v="No"/>
    <x v="0"/>
    <s v="No"/>
    <x v="0"/>
    <s v="No"/>
    <s v="Obesity"/>
    <s v="Diabetes"/>
    <n v="0"/>
    <s v="No"/>
    <s v="No"/>
    <s v="No"/>
  </r>
  <r>
    <s v="Id796"/>
    <n v="37.700000000000003"/>
    <n v="8.6"/>
    <s v="No"/>
    <x v="0"/>
    <s v="No"/>
    <x v="0"/>
    <s v="No"/>
    <s v="Obesity"/>
    <s v="Diabetes"/>
    <n v="0"/>
    <s v="No"/>
    <s v="No"/>
    <s v="No"/>
  </r>
  <r>
    <s v="Id797"/>
    <n v="44"/>
    <n v="9.32"/>
    <s v="yes"/>
    <x v="0"/>
    <s v="No"/>
    <x v="1"/>
    <s v="No"/>
    <s v="Obesity"/>
    <s v="Diabetes"/>
    <n v="2"/>
    <s v="Yes"/>
    <s v="No"/>
    <s v="No"/>
  </r>
  <r>
    <s v="Id798"/>
    <n v="41.45"/>
    <n v="6.12"/>
    <s v="yes"/>
    <x v="0"/>
    <s v="No"/>
    <x v="0"/>
    <s v="No"/>
    <s v="Obesity"/>
    <s v="Prediabetes"/>
    <n v="0"/>
    <s v="Yes"/>
    <s v="No"/>
    <s v="No"/>
  </r>
  <r>
    <s v="Id799"/>
    <n v="25.364999999999998"/>
    <n v="9.19"/>
    <s v="yes"/>
    <x v="0"/>
    <s v="No"/>
    <x v="0"/>
    <s v="No"/>
    <s v="Overweight"/>
    <s v="Diabetes"/>
    <n v="0"/>
    <s v="Yes"/>
    <s v="No"/>
    <s v="No"/>
  </r>
  <r>
    <s v="Id800"/>
    <n v="34.56"/>
    <n v="5.84"/>
    <s v="yes"/>
    <x v="0"/>
    <s v="Yes"/>
    <x v="3"/>
    <s v="No"/>
    <s v="Obesity"/>
    <s v="Prediabetes"/>
    <n v="1"/>
    <s v="Yes"/>
    <s v="No"/>
    <s v="No"/>
  </r>
  <r>
    <s v="Id801"/>
    <n v="28.2"/>
    <n v="7.19"/>
    <s v="yes"/>
    <x v="0"/>
    <s v="No"/>
    <x v="1"/>
    <s v="No"/>
    <s v="Overweight"/>
    <s v="Diabetes"/>
    <n v="2"/>
    <s v="Yes"/>
    <s v="No"/>
    <s v="No"/>
  </r>
  <r>
    <s v="Id802"/>
    <n v="30.43"/>
    <n v="9.39"/>
    <s v="No"/>
    <x v="0"/>
    <s v="No"/>
    <x v="0"/>
    <s v="No"/>
    <s v="Obesity"/>
    <s v="Diabetes"/>
    <n v="0"/>
    <s v="No"/>
    <s v="No"/>
    <s v="No"/>
  </r>
  <r>
    <s v="Id803"/>
    <n v="32.395000000000003"/>
    <n v="4.2699999999999996"/>
    <s v="yes"/>
    <x v="0"/>
    <s v="No"/>
    <x v="3"/>
    <s v="No"/>
    <s v="Obesity"/>
    <s v="Normal"/>
    <n v="1"/>
    <s v="Yes"/>
    <s v="No"/>
    <s v="No"/>
  </r>
  <r>
    <s v="Id804"/>
    <n v="24.035"/>
    <n v="11.71"/>
    <s v="No"/>
    <x v="0"/>
    <s v="No"/>
    <x v="0"/>
    <s v="No"/>
    <s v="Normal Weight"/>
    <s v="Diabetes"/>
    <n v="0"/>
    <s v="No"/>
    <s v="No"/>
    <s v="No"/>
  </r>
  <r>
    <s v="Id805"/>
    <n v="37.119999999999997"/>
    <n v="5.29"/>
    <s v="No"/>
    <x v="0"/>
    <s v="No"/>
    <x v="1"/>
    <s v="No"/>
    <s v="Obesity"/>
    <s v="Normal"/>
    <n v="2"/>
    <s v="No"/>
    <s v="No"/>
    <s v="No"/>
  </r>
  <r>
    <s v="Id806"/>
    <n v="34.840000000000003"/>
    <n v="6"/>
    <s v="yes"/>
    <x v="0"/>
    <s v="Yes"/>
    <x v="3"/>
    <s v="No"/>
    <s v="Obesity"/>
    <s v="Prediabetes"/>
    <n v="1"/>
    <s v="Yes"/>
    <s v="No"/>
    <s v="No"/>
  </r>
  <r>
    <s v="Id807"/>
    <n v="29.53"/>
    <n v="10.64"/>
    <s v="No"/>
    <x v="0"/>
    <s v="No"/>
    <x v="0"/>
    <s v="No"/>
    <s v="Overweight"/>
    <s v="Diabetes"/>
    <n v="0"/>
    <s v="No"/>
    <s v="No"/>
    <s v="No"/>
  </r>
  <r>
    <s v="Id808"/>
    <n v="42.51"/>
    <n v="8.2100000000000009"/>
    <s v="yes"/>
    <x v="0"/>
    <s v="No"/>
    <x v="0"/>
    <s v="No"/>
    <s v="Obesity"/>
    <s v="Diabetes"/>
    <n v="0"/>
    <s v="Yes"/>
    <s v="No"/>
    <s v="No"/>
  </r>
  <r>
    <s v="Id809"/>
    <n v="38.14"/>
    <n v="5.58"/>
    <s v="No"/>
    <x v="0"/>
    <s v="Yes"/>
    <x v="3"/>
    <s v="No"/>
    <s v="Obesity"/>
    <s v="Normal"/>
    <n v="1"/>
    <s v="No"/>
    <s v="No"/>
    <s v="No"/>
  </r>
  <r>
    <s v="Id810"/>
    <n v="39.93"/>
    <n v="8.75"/>
    <s v="No"/>
    <x v="0"/>
    <s v="No"/>
    <x v="0"/>
    <s v="No"/>
    <s v="Obesity"/>
    <s v="Diabetes"/>
    <n v="0"/>
    <s v="No"/>
    <s v="No"/>
    <s v="No"/>
  </r>
  <r>
    <s v="Id811"/>
    <n v="38.83"/>
    <n v="11.86"/>
    <s v="No"/>
    <x v="0"/>
    <s v="No"/>
    <x v="0"/>
    <s v="No"/>
    <s v="Obesity"/>
    <s v="Diabetes"/>
    <n v="0"/>
    <s v="No"/>
    <s v="No"/>
    <s v="No"/>
  </r>
  <r>
    <s v="Id812"/>
    <n v="37.4"/>
    <n v="11.46"/>
    <s v="No"/>
    <x v="0"/>
    <s v="No"/>
    <x v="0"/>
    <s v="No"/>
    <s v="Obesity"/>
    <s v="Diabetes"/>
    <n v="0"/>
    <s v="No"/>
    <s v="No"/>
    <s v="No"/>
  </r>
  <r>
    <s v="Id813"/>
    <n v="21.4"/>
    <n v="9.0299999999999994"/>
    <s v="No"/>
    <x v="0"/>
    <s v="No"/>
    <x v="0"/>
    <s v="No"/>
    <s v="Normal Weight"/>
    <s v="Diabetes"/>
    <n v="0"/>
    <s v="No"/>
    <s v="No"/>
    <s v="No"/>
  </r>
  <r>
    <s v="Id814"/>
    <n v="38.380000000000003"/>
    <n v="8.26"/>
    <s v="yes"/>
    <x v="0"/>
    <s v="No"/>
    <x v="1"/>
    <s v="No"/>
    <s v="Obesity"/>
    <s v="Diabetes"/>
    <n v="2"/>
    <s v="Yes"/>
    <s v="No"/>
    <s v="No"/>
  </r>
  <r>
    <s v="Id815"/>
    <n v="33.659999999999997"/>
    <n v="5.42"/>
    <s v="yes"/>
    <x v="0"/>
    <s v="No"/>
    <x v="1"/>
    <s v="No"/>
    <s v="Obesity"/>
    <s v="Normal"/>
    <n v="2"/>
    <s v="Yes"/>
    <s v="No"/>
    <s v="No"/>
  </r>
  <r>
    <s v="Id816"/>
    <n v="31.79"/>
    <n v="11.33"/>
    <s v="yes"/>
    <x v="0"/>
    <s v="Yes"/>
    <x v="3"/>
    <s v="No"/>
    <s v="Obesity"/>
    <s v="Diabetes"/>
    <n v="1"/>
    <s v="Yes"/>
    <s v="No"/>
    <s v="No"/>
  </r>
  <r>
    <s v="Id817"/>
    <n v="29.7"/>
    <n v="7.69"/>
    <s v="yes"/>
    <x v="0"/>
    <s v="Yes"/>
    <x v="3"/>
    <s v="No"/>
    <s v="Overweight"/>
    <s v="Diabetes"/>
    <n v="1"/>
    <s v="Yes"/>
    <s v="No"/>
    <s v="No"/>
  </r>
  <r>
    <s v="Id818"/>
    <n v="25.46"/>
    <n v="8.77"/>
    <s v="yes"/>
    <x v="0"/>
    <s v="Yes"/>
    <x v="3"/>
    <s v="No"/>
    <s v="Overweight"/>
    <s v="Diabetes"/>
    <n v="1"/>
    <s v="Yes"/>
    <s v="No"/>
    <s v="No"/>
  </r>
  <r>
    <s v="Id819"/>
    <n v="39.14"/>
    <n v="4.91"/>
    <s v="No"/>
    <x v="1"/>
    <s v="No"/>
    <x v="3"/>
    <s v="No"/>
    <s v="Obesity"/>
    <s v="Normal"/>
    <n v="1"/>
    <s v="No"/>
    <s v="No"/>
    <s v="No"/>
  </r>
  <r>
    <s v="Id820"/>
    <n v="41.2"/>
    <n v="4.95"/>
    <s v="No"/>
    <x v="0"/>
    <s v="No"/>
    <x v="3"/>
    <s v="No"/>
    <s v="Obesity"/>
    <s v="Normal"/>
    <n v="1"/>
    <s v="No"/>
    <s v="No"/>
    <s v="No"/>
  </r>
  <r>
    <s v="Id821"/>
    <n v="28.81"/>
    <n v="10.8"/>
    <s v="yes"/>
    <x v="0"/>
    <s v="Yes"/>
    <x v="3"/>
    <s v="No"/>
    <s v="Overweight"/>
    <s v="Diabetes"/>
    <n v="1"/>
    <s v="Yes"/>
    <s v="No"/>
    <s v="No"/>
  </r>
  <r>
    <s v="Id822"/>
    <n v="37.409999999999997"/>
    <n v="7.21"/>
    <s v="No"/>
    <x v="0"/>
    <s v="No"/>
    <x v="1"/>
    <s v="No"/>
    <s v="Obesity"/>
    <s v="Diabetes"/>
    <n v="2"/>
    <s v="No"/>
    <s v="No"/>
    <s v="No"/>
  </r>
  <r>
    <s v="Id823"/>
    <n v="52.54"/>
    <n v="5.12"/>
    <s v="No"/>
    <x v="0"/>
    <s v="Yes"/>
    <x v="3"/>
    <s v="No"/>
    <s v="Obesity"/>
    <s v="Normal"/>
    <n v="1"/>
    <s v="No"/>
    <s v="No"/>
    <s v="No"/>
  </r>
  <r>
    <s v="Id824"/>
    <n v="17.29"/>
    <n v="4.62"/>
    <s v="No"/>
    <x v="1"/>
    <s v="No"/>
    <x v="3"/>
    <s v="yes"/>
    <s v="Underweight"/>
    <s v="Normal"/>
    <n v="1"/>
    <s v="No"/>
    <s v="yes"/>
    <s v="Yes"/>
  </r>
  <r>
    <s v="Id825"/>
    <n v="31.74"/>
    <n v="7.68"/>
    <s v="yes"/>
    <x v="0"/>
    <s v="No"/>
    <x v="0"/>
    <s v="No"/>
    <s v="Obesity"/>
    <s v="Diabetes"/>
    <n v="0"/>
    <s v="Yes"/>
    <s v="No"/>
    <s v="No"/>
  </r>
  <r>
    <s v="Id826"/>
    <n v="26.504999999999999"/>
    <n v="6.79"/>
    <s v="yes"/>
    <x v="0"/>
    <s v="Yes"/>
    <x v="3"/>
    <s v="No"/>
    <s v="Overweight"/>
    <s v="Diabetes"/>
    <n v="1"/>
    <s v="Yes"/>
    <s v="No"/>
    <s v="No"/>
  </r>
  <r>
    <s v="Id827"/>
    <n v="36.479999999999997"/>
    <n v="11.09"/>
    <s v="No"/>
    <x v="0"/>
    <s v="No"/>
    <x v="0"/>
    <s v="No"/>
    <s v="Obesity"/>
    <s v="Diabetes"/>
    <n v="0"/>
    <s v="No"/>
    <s v="No"/>
    <s v="No"/>
  </r>
  <r>
    <s v="Id828"/>
    <n v="39.159999999999997"/>
    <n v="5.24"/>
    <s v="yes"/>
    <x v="0"/>
    <s v="Yes"/>
    <x v="3"/>
    <s v="No"/>
    <s v="Obesity"/>
    <s v="Normal"/>
    <n v="1"/>
    <s v="Yes"/>
    <s v="No"/>
    <s v="No"/>
  </r>
  <r>
    <s v="Id829"/>
    <n v="28.22"/>
    <n v="7.51"/>
    <s v="yes"/>
    <x v="0"/>
    <s v="Yes"/>
    <x v="3"/>
    <s v="No"/>
    <s v="Overweight"/>
    <s v="Diabetes"/>
    <n v="1"/>
    <s v="Yes"/>
    <s v="No"/>
    <s v="No"/>
  </r>
  <r>
    <s v="Id830"/>
    <n v="35"/>
    <n v="4.13"/>
    <s v="No"/>
    <x v="0"/>
    <s v="No"/>
    <x v="1"/>
    <s v="No"/>
    <s v="Obesity"/>
    <s v="Normal"/>
    <n v="2"/>
    <s v="No"/>
    <s v="No"/>
    <s v="No"/>
  </r>
  <r>
    <s v="Id831"/>
    <n v="36.24"/>
    <n v="8.3800000000000008"/>
    <s v="yes"/>
    <x v="0"/>
    <s v="No"/>
    <x v="3"/>
    <s v="No"/>
    <s v="Obesity"/>
    <s v="Diabetes"/>
    <n v="1"/>
    <s v="Yes"/>
    <s v="No"/>
    <s v="No"/>
  </r>
  <r>
    <s v="Id832"/>
    <n v="36.954999999999998"/>
    <n v="8.07"/>
    <s v="No"/>
    <x v="0"/>
    <s v="No"/>
    <x v="0"/>
    <s v="No"/>
    <s v="Obesity"/>
    <s v="Diabetes"/>
    <n v="0"/>
    <s v="No"/>
    <s v="No"/>
    <s v="No"/>
  </r>
  <r>
    <s v="Id833"/>
    <n v="29.64"/>
    <n v="8.9499999999999993"/>
    <s v="No"/>
    <x v="0"/>
    <s v="No"/>
    <x v="0"/>
    <s v="No"/>
    <s v="Overweight"/>
    <s v="Diabetes"/>
    <n v="0"/>
    <s v="No"/>
    <s v="No"/>
    <s v="No"/>
  </r>
  <r>
    <s v="Id834"/>
    <n v="42.74"/>
    <n v="6.31"/>
    <s v="yes"/>
    <x v="0"/>
    <s v="No"/>
    <x v="3"/>
    <s v="No"/>
    <s v="Obesity"/>
    <s v="Prediabetes"/>
    <n v="1"/>
    <s v="Yes"/>
    <s v="No"/>
    <s v="No"/>
  </r>
  <r>
    <s v="Id835"/>
    <n v="36.130000000000003"/>
    <n v="7.19"/>
    <s v="yes"/>
    <x v="0"/>
    <s v="No"/>
    <x v="1"/>
    <s v="No"/>
    <s v="Obesity"/>
    <s v="Diabetes"/>
    <n v="2"/>
    <s v="Yes"/>
    <s v="No"/>
    <s v="No"/>
  </r>
  <r>
    <s v="Id836"/>
    <n v="31.55"/>
    <n v="6.11"/>
    <s v="yes"/>
    <x v="0"/>
    <s v="No"/>
    <x v="3"/>
    <s v="No"/>
    <s v="Obesity"/>
    <s v="Prediabetes"/>
    <n v="1"/>
    <s v="Yes"/>
    <s v="No"/>
    <s v="No"/>
  </r>
  <r>
    <s v="Id837"/>
    <n v="52.75"/>
    <n v="6.02"/>
    <s v="No"/>
    <x v="0"/>
    <s v="No"/>
    <x v="3"/>
    <s v="No"/>
    <s v="Obesity"/>
    <s v="Prediabetes"/>
    <n v="1"/>
    <s v="No"/>
    <s v="No"/>
    <s v="No"/>
  </r>
  <r>
    <s v="Id838"/>
    <n v="36.67"/>
    <n v="11.86"/>
    <s v="No"/>
    <x v="0"/>
    <s v="No"/>
    <x v="0"/>
    <s v="No"/>
    <s v="Obesity"/>
    <s v="Diabetes"/>
    <n v="0"/>
    <s v="No"/>
    <s v="No"/>
    <s v="No"/>
  </r>
  <r>
    <s v="Id839"/>
    <n v="38.06"/>
    <n v="8.25"/>
    <s v="No"/>
    <x v="0"/>
    <s v="No"/>
    <x v="0"/>
    <s v="No"/>
    <s v="Obesity"/>
    <s v="Diabetes"/>
    <n v="0"/>
    <s v="No"/>
    <s v="No"/>
    <s v="No"/>
  </r>
  <r>
    <s v="Id840"/>
    <n v="38"/>
    <n v="8.1300000000000008"/>
    <s v="No"/>
    <x v="0"/>
    <s v="No"/>
    <x v="0"/>
    <s v="No"/>
    <s v="Obesity"/>
    <s v="Diabetes"/>
    <n v="0"/>
    <s v="No"/>
    <s v="No"/>
    <s v="No"/>
  </r>
  <r>
    <s v="Id841"/>
    <n v="35.1"/>
    <n v="10.1"/>
    <s v="No"/>
    <x v="0"/>
    <s v="No"/>
    <x v="0"/>
    <s v="No"/>
    <s v="Obesity"/>
    <s v="Diabetes"/>
    <n v="0"/>
    <s v="No"/>
    <s v="No"/>
    <s v="No"/>
  </r>
  <r>
    <s v="Id842"/>
    <n v="33.82"/>
    <n v="5.89"/>
    <s v="yes"/>
    <x v="0"/>
    <s v="No"/>
    <x v="1"/>
    <s v="No"/>
    <s v="Obesity"/>
    <s v="Prediabetes"/>
    <n v="2"/>
    <s v="Yes"/>
    <s v="No"/>
    <s v="No"/>
  </r>
  <r>
    <s v="Id843"/>
    <n v="37.43"/>
    <n v="4.97"/>
    <s v="No"/>
    <x v="0"/>
    <s v="No"/>
    <x v="1"/>
    <s v="No"/>
    <s v="Obesity"/>
    <s v="Normal"/>
    <n v="2"/>
    <s v="No"/>
    <s v="No"/>
    <s v="No"/>
  </r>
  <r>
    <s v="Id844"/>
    <n v="30.5"/>
    <n v="9.9"/>
    <s v="No"/>
    <x v="0"/>
    <s v="No"/>
    <x v="0"/>
    <s v="No"/>
    <s v="Obesity"/>
    <s v="Diabetes"/>
    <n v="0"/>
    <s v="No"/>
    <s v="No"/>
    <s v="No"/>
  </r>
  <r>
    <s v="Id845"/>
    <n v="24.53"/>
    <n v="9.0500000000000007"/>
    <s v="No"/>
    <x v="0"/>
    <s v="No"/>
    <x v="0"/>
    <s v="No"/>
    <s v="Normal Weight"/>
    <s v="Diabetes"/>
    <n v="0"/>
    <s v="No"/>
    <s v="No"/>
    <s v="No"/>
  </r>
  <r>
    <s v="Id846"/>
    <n v="25.74"/>
    <n v="10.93"/>
    <s v="No"/>
    <x v="0"/>
    <s v="No"/>
    <x v="0"/>
    <s v="No"/>
    <s v="Overweight"/>
    <s v="Diabetes"/>
    <n v="0"/>
    <s v="No"/>
    <s v="No"/>
    <s v="No"/>
  </r>
  <r>
    <s v="Id847"/>
    <n v="34.08"/>
    <n v="7.58"/>
    <s v="yes"/>
    <x v="0"/>
    <s v="No"/>
    <x v="1"/>
    <s v="No"/>
    <s v="Obesity"/>
    <s v="Diabetes"/>
    <n v="2"/>
    <s v="Yes"/>
    <s v="No"/>
    <s v="No"/>
  </r>
  <r>
    <s v="Id848"/>
    <n v="31.35"/>
    <n v="11"/>
    <s v="yes"/>
    <x v="0"/>
    <s v="Yes"/>
    <x v="3"/>
    <s v="No"/>
    <s v="Obesity"/>
    <s v="Diabetes"/>
    <n v="1"/>
    <s v="Yes"/>
    <s v="No"/>
    <s v="No"/>
  </r>
  <r>
    <s v="Id849"/>
    <n v="26.79"/>
    <n v="5.0599999999999996"/>
    <s v="No"/>
    <x v="0"/>
    <s v="No"/>
    <x v="3"/>
    <s v="No"/>
    <s v="Overweight"/>
    <s v="Normal"/>
    <n v="1"/>
    <s v="No"/>
    <s v="No"/>
    <s v="No"/>
  </r>
  <r>
    <s v="Id850"/>
    <n v="42.78"/>
    <n v="6.11"/>
    <s v="yes"/>
    <x v="0"/>
    <s v="No"/>
    <x v="3"/>
    <s v="No"/>
    <s v="Obesity"/>
    <s v="Prediabetes"/>
    <n v="1"/>
    <s v="Yes"/>
    <s v="No"/>
    <s v="No"/>
  </r>
  <r>
    <s v="Id851"/>
    <n v="46.75"/>
    <n v="6.66"/>
    <s v="yes"/>
    <x v="0"/>
    <s v="No"/>
    <x v="1"/>
    <s v="No"/>
    <s v="Obesity"/>
    <s v="Diabetes"/>
    <n v="2"/>
    <s v="Yes"/>
    <s v="No"/>
    <s v="No"/>
  </r>
  <r>
    <s v="Id852"/>
    <n v="32.15"/>
    <n v="4.0199999999999996"/>
    <s v="yes"/>
    <x v="0"/>
    <s v="Yes"/>
    <x v="3"/>
    <s v="No"/>
    <s v="Obesity"/>
    <s v="Normal"/>
    <n v="1"/>
    <s v="Yes"/>
    <s v="No"/>
    <s v="No"/>
  </r>
  <r>
    <s v="Id853"/>
    <n v="43.4"/>
    <n v="8.81"/>
    <s v="yes"/>
    <x v="0"/>
    <s v="No"/>
    <x v="1"/>
    <s v="No"/>
    <s v="Obesity"/>
    <s v="Diabetes"/>
    <n v="2"/>
    <s v="Yes"/>
    <s v="No"/>
    <s v="No"/>
  </r>
  <r>
    <s v="Id854"/>
    <n v="31.57"/>
    <n v="7.92"/>
    <s v="yes"/>
    <x v="0"/>
    <s v="No"/>
    <x v="1"/>
    <s v="No"/>
    <s v="Obesity"/>
    <s v="Diabetes"/>
    <n v="2"/>
    <s v="Yes"/>
    <s v="No"/>
    <s v="No"/>
  </r>
  <r>
    <s v="Id855"/>
    <n v="24.32"/>
    <n v="7.48"/>
    <s v="No"/>
    <x v="0"/>
    <s v="No"/>
    <x v="0"/>
    <s v="No"/>
    <s v="Normal Weight"/>
    <s v="Diabetes"/>
    <n v="0"/>
    <s v="No"/>
    <s v="No"/>
    <s v="No"/>
  </r>
  <r>
    <s v="Id856"/>
    <n v="31.07"/>
    <n v="4.62"/>
    <s v="yes"/>
    <x v="0"/>
    <s v="No"/>
    <x v="1"/>
    <s v="No"/>
    <s v="Obesity"/>
    <s v="Normal"/>
    <n v="2"/>
    <s v="Yes"/>
    <s v="No"/>
    <s v="No"/>
  </r>
  <r>
    <s v="Id857"/>
    <n v="35.814999999999998"/>
    <n v="8.4700000000000006"/>
    <s v="No"/>
    <x v="0"/>
    <s v="No"/>
    <x v="0"/>
    <s v="No"/>
    <s v="Obesity"/>
    <s v="Diabetes"/>
    <n v="0"/>
    <s v="No"/>
    <s v="No"/>
    <s v="No"/>
  </r>
  <r>
    <s v="Id858"/>
    <n v="40.81"/>
    <n v="10.58"/>
    <s v="yes"/>
    <x v="0"/>
    <s v="No"/>
    <x v="0"/>
    <s v="No"/>
    <s v="Obesity"/>
    <s v="Diabetes"/>
    <n v="0"/>
    <s v="Yes"/>
    <s v="No"/>
    <s v="No"/>
  </r>
  <r>
    <s v="Id859"/>
    <n v="24.605"/>
    <n v="7.48"/>
    <s v="No"/>
    <x v="0"/>
    <s v="No"/>
    <x v="0"/>
    <s v="No"/>
    <s v="Normal Weight"/>
    <s v="Diabetes"/>
    <n v="0"/>
    <s v="No"/>
    <s v="No"/>
    <s v="No"/>
  </r>
  <r>
    <s v="Id860"/>
    <n v="21.47"/>
    <n v="7.82"/>
    <s v="No"/>
    <x v="0"/>
    <s v="No"/>
    <x v="0"/>
    <s v="No"/>
    <s v="Normal Weight"/>
    <s v="Diabetes"/>
    <n v="0"/>
    <s v="No"/>
    <s v="No"/>
    <s v="No"/>
  </r>
  <r>
    <s v="Id861"/>
    <n v="52.89"/>
    <n v="4.96"/>
    <s v="yes"/>
    <x v="0"/>
    <s v="No"/>
    <x v="3"/>
    <s v="No"/>
    <s v="Obesity"/>
    <s v="Normal"/>
    <n v="1"/>
    <s v="Yes"/>
    <s v="No"/>
    <s v="No"/>
  </r>
  <r>
    <s v="Id862"/>
    <n v="32.965000000000003"/>
    <n v="6.15"/>
    <s v="yes"/>
    <x v="0"/>
    <s v="No"/>
    <x v="3"/>
    <s v="No"/>
    <s v="Obesity"/>
    <s v="Prediabetes"/>
    <n v="1"/>
    <s v="Yes"/>
    <s v="No"/>
    <s v="No"/>
  </r>
  <r>
    <s v="Id863"/>
    <n v="36.799999999999997"/>
    <n v="4.62"/>
    <s v="No"/>
    <x v="0"/>
    <s v="Yes"/>
    <x v="3"/>
    <s v="No"/>
    <s v="Obesity"/>
    <s v="Normal"/>
    <n v="1"/>
    <s v="No"/>
    <s v="No"/>
    <s v="No"/>
  </r>
  <r>
    <s v="Id864"/>
    <n v="34.299999999999997"/>
    <n v="4.87"/>
    <s v="No"/>
    <x v="0"/>
    <s v="No"/>
    <x v="1"/>
    <s v="No"/>
    <s v="Obesity"/>
    <s v="Normal"/>
    <n v="2"/>
    <s v="No"/>
    <s v="No"/>
    <s v="No"/>
  </r>
  <r>
    <s v="Id865"/>
    <n v="35.244999999999997"/>
    <n v="4.63"/>
    <s v="No"/>
    <x v="0"/>
    <s v="No"/>
    <x v="0"/>
    <s v="No"/>
    <s v="Obesity"/>
    <s v="Normal"/>
    <n v="0"/>
    <s v="No"/>
    <s v="No"/>
    <s v="No"/>
  </r>
  <r>
    <s v="Id866"/>
    <n v="26.23"/>
    <n v="11.93"/>
    <s v="No"/>
    <x v="0"/>
    <s v="No"/>
    <x v="0"/>
    <s v="No"/>
    <s v="Overweight"/>
    <s v="Diabetes"/>
    <n v="0"/>
    <s v="No"/>
    <s v="No"/>
    <s v="No"/>
  </r>
  <r>
    <s v="Id867"/>
    <n v="36.1"/>
    <n v="5.65"/>
    <s v="yes"/>
    <x v="0"/>
    <s v="No"/>
    <x v="1"/>
    <s v="No"/>
    <s v="Obesity"/>
    <s v="Normal"/>
    <n v="2"/>
    <s v="Yes"/>
    <s v="No"/>
    <s v="No"/>
  </r>
  <r>
    <s v="Id868"/>
    <n v="37.1"/>
    <n v="11.21"/>
    <s v="yes"/>
    <x v="0"/>
    <s v="Yes"/>
    <x v="3"/>
    <s v="No"/>
    <s v="Obesity"/>
    <s v="Diabetes"/>
    <n v="1"/>
    <s v="Yes"/>
    <s v="No"/>
    <s v="No"/>
  </r>
  <r>
    <s v="Id869"/>
    <n v="27.5"/>
    <n v="10.62"/>
    <s v="yes"/>
    <x v="0"/>
    <s v="Yes"/>
    <x v="3"/>
    <s v="No"/>
    <s v="Overweight"/>
    <s v="Diabetes"/>
    <n v="1"/>
    <s v="Yes"/>
    <s v="No"/>
    <s v="No"/>
  </r>
  <r>
    <s v="Id870"/>
    <n v="24.7"/>
    <n v="10.7"/>
    <s v="yes"/>
    <x v="0"/>
    <s v="Yes"/>
    <x v="3"/>
    <s v="No"/>
    <s v="Normal Weight"/>
    <s v="Diabetes"/>
    <n v="1"/>
    <s v="Yes"/>
    <s v="No"/>
    <s v="No"/>
  </r>
  <r>
    <s v="Id871"/>
    <n v="26.78"/>
    <n v="10.02"/>
    <s v="yes"/>
    <x v="0"/>
    <s v="Yes"/>
    <x v="3"/>
    <s v="No"/>
    <s v="Overweight"/>
    <s v="Diabetes"/>
    <n v="1"/>
    <s v="Yes"/>
    <s v="No"/>
    <s v="No"/>
  </r>
  <r>
    <s v="Id872"/>
    <n v="45.8"/>
    <n v="4.8499999999999996"/>
    <s v="No"/>
    <x v="0"/>
    <s v="No"/>
    <x v="0"/>
    <s v="No"/>
    <s v="Obesity"/>
    <s v="Normal"/>
    <n v="0"/>
    <s v="No"/>
    <s v="No"/>
    <s v="No"/>
  </r>
  <r>
    <s v="Id873"/>
    <n v="29"/>
    <n v="4.3899999999999997"/>
    <s v="yes"/>
    <x v="0"/>
    <s v="No"/>
    <x v="1"/>
    <s v="No"/>
    <s v="Overweight"/>
    <s v="Normal"/>
    <n v="2"/>
    <s v="Yes"/>
    <s v="No"/>
    <s v="No"/>
  </r>
  <r>
    <s v="Id874"/>
    <n v="33.534999999999997"/>
    <n v="8.24"/>
    <s v="yes"/>
    <x v="0"/>
    <s v="No"/>
    <x v="0"/>
    <s v="No"/>
    <s v="Obesity"/>
    <s v="Diabetes"/>
    <n v="0"/>
    <s v="Yes"/>
    <s v="No"/>
    <s v="No"/>
  </r>
  <r>
    <s v="Id875"/>
    <n v="32.774999999999999"/>
    <n v="9.77"/>
    <s v="yes"/>
    <x v="0"/>
    <s v="No"/>
    <x v="0"/>
    <s v="No"/>
    <s v="Obesity"/>
    <s v="Diabetes"/>
    <n v="0"/>
    <s v="Yes"/>
    <s v="No"/>
    <s v="No"/>
  </r>
  <r>
    <s v="Id876"/>
    <n v="37.51"/>
    <n v="5.5"/>
    <s v="yes"/>
    <x v="0"/>
    <s v="No"/>
    <x v="1"/>
    <s v="No"/>
    <s v="Obesity"/>
    <s v="Normal"/>
    <n v="2"/>
    <s v="Yes"/>
    <s v="No"/>
    <s v="No"/>
  </r>
  <r>
    <s v="Id877"/>
    <n v="39.86"/>
    <n v="11.84"/>
    <s v="yes"/>
    <x v="0"/>
    <s v="No"/>
    <x v="3"/>
    <s v="No"/>
    <s v="Obesity"/>
    <s v="Diabetes"/>
    <n v="1"/>
    <s v="Yes"/>
    <s v="No"/>
    <s v="No"/>
  </r>
  <r>
    <s v="Id878"/>
    <n v="42.13"/>
    <n v="4.66"/>
    <s v="No"/>
    <x v="0"/>
    <s v="No"/>
    <x v="0"/>
    <s v="No"/>
    <s v="Obesity"/>
    <s v="Normal"/>
    <n v="0"/>
    <s v="No"/>
    <s v="No"/>
    <s v="No"/>
  </r>
  <r>
    <s v="Id879"/>
    <n v="35.99"/>
    <n v="11.11"/>
    <s v="No"/>
    <x v="0"/>
    <s v="No"/>
    <x v="0"/>
    <s v="No"/>
    <s v="Obesity"/>
    <s v="Diabetes"/>
    <n v="0"/>
    <s v="No"/>
    <s v="No"/>
    <s v="No"/>
  </r>
  <r>
    <s v="Id880"/>
    <n v="35.200000000000003"/>
    <n v="7.72"/>
    <s v="yes"/>
    <x v="0"/>
    <s v="Yes"/>
    <x v="3"/>
    <s v="No"/>
    <s v="Obesity"/>
    <s v="Diabetes"/>
    <n v="1"/>
    <s v="Yes"/>
    <s v="No"/>
    <s v="No"/>
  </r>
  <r>
    <s v="Id881"/>
    <n v="29.91"/>
    <n v="5.55"/>
    <s v="yes"/>
    <x v="0"/>
    <s v="No"/>
    <x v="1"/>
    <s v="No"/>
    <s v="Obesity"/>
    <s v="Normal"/>
    <n v="2"/>
    <s v="Yes"/>
    <s v="No"/>
    <s v="No"/>
  </r>
  <r>
    <s v="Id882"/>
    <n v="36.479999999999997"/>
    <n v="5.05"/>
    <s v="yes"/>
    <x v="0"/>
    <s v="No"/>
    <x v="3"/>
    <s v="No"/>
    <s v="Obesity"/>
    <s v="Normal"/>
    <n v="1"/>
    <s v="Yes"/>
    <s v="No"/>
    <s v="No"/>
  </r>
  <r>
    <s v="Id883"/>
    <n v="27.5"/>
    <n v="8.69"/>
    <s v="yes"/>
    <x v="0"/>
    <s v="Yes"/>
    <x v="3"/>
    <s v="No"/>
    <s v="Overweight"/>
    <s v="Diabetes"/>
    <n v="1"/>
    <s v="Yes"/>
    <s v="No"/>
    <s v="No"/>
  </r>
  <r>
    <s v="Id884"/>
    <n v="33.44"/>
    <n v="5.9"/>
    <s v="yes"/>
    <x v="0"/>
    <s v="No"/>
    <x v="3"/>
    <s v="No"/>
    <s v="Obesity"/>
    <s v="Prediabetes"/>
    <n v="1"/>
    <s v="Yes"/>
    <s v="No"/>
    <s v="No"/>
  </r>
  <r>
    <s v="Id885"/>
    <n v="28.215"/>
    <n v="6.29"/>
    <s v="yes"/>
    <x v="0"/>
    <s v="No"/>
    <x v="3"/>
    <s v="No"/>
    <s v="Overweight"/>
    <s v="Prediabetes"/>
    <n v="1"/>
    <s v="Yes"/>
    <s v="No"/>
    <s v="No"/>
  </r>
  <r>
    <s v="Id886"/>
    <n v="27.17"/>
    <n v="5.84"/>
    <s v="yes"/>
    <x v="0"/>
    <s v="No"/>
    <x v="3"/>
    <s v="No"/>
    <s v="Overweight"/>
    <s v="Prediabetes"/>
    <n v="1"/>
    <s v="Yes"/>
    <s v="No"/>
    <s v="No"/>
  </r>
  <r>
    <s v="Id887"/>
    <n v="35.380000000000003"/>
    <n v="6.12"/>
    <s v="No"/>
    <x v="0"/>
    <s v="No"/>
    <x v="0"/>
    <s v="No"/>
    <s v="Obesity"/>
    <s v="Prediabetes"/>
    <n v="0"/>
    <s v="No"/>
    <s v="No"/>
    <s v="No"/>
  </r>
  <r>
    <s v="Id888"/>
    <n v="43.48"/>
    <n v="6.24"/>
    <s v="No"/>
    <x v="0"/>
    <s v="No"/>
    <x v="0"/>
    <s v="No"/>
    <s v="Obesity"/>
    <s v="Prediabetes"/>
    <n v="0"/>
    <s v="No"/>
    <s v="No"/>
    <s v="No"/>
  </r>
  <r>
    <s v="Id889"/>
    <n v="41.73"/>
    <n v="6.25"/>
    <s v="No"/>
    <x v="0"/>
    <s v="No"/>
    <x v="3"/>
    <s v="No"/>
    <s v="Obesity"/>
    <s v="Prediabetes"/>
    <n v="1"/>
    <s v="No"/>
    <s v="No"/>
    <s v="No"/>
  </r>
  <r>
    <s v="Id890"/>
    <n v="28.9"/>
    <n v="11.96"/>
    <s v="No"/>
    <x v="0"/>
    <s v="No"/>
    <x v="0"/>
    <s v="No"/>
    <s v="Overweight"/>
    <s v="Diabetes"/>
    <n v="0"/>
    <s v="No"/>
    <s v="No"/>
    <s v="No"/>
  </r>
  <r>
    <s v="Id891"/>
    <n v="25.74"/>
    <n v="7.69"/>
    <s v="No"/>
    <x v="0"/>
    <s v="No"/>
    <x v="0"/>
    <s v="No"/>
    <s v="Overweight"/>
    <s v="Diabetes"/>
    <n v="0"/>
    <s v="No"/>
    <s v="No"/>
    <s v="No"/>
  </r>
  <r>
    <s v="Id892"/>
    <n v="36.06"/>
    <n v="8.83"/>
    <s v="No"/>
    <x v="0"/>
    <s v="No"/>
    <x v="0"/>
    <s v="No"/>
    <s v="Obesity"/>
    <s v="Diabetes"/>
    <n v="0"/>
    <s v="No"/>
    <s v="No"/>
    <s v="No"/>
  </r>
  <r>
    <s v="Id893"/>
    <n v="43.28"/>
    <n v="4.41"/>
    <s v="No"/>
    <x v="0"/>
    <s v="No"/>
    <x v="0"/>
    <s v="No"/>
    <s v="Obesity"/>
    <s v="Normal"/>
    <n v="0"/>
    <s v="No"/>
    <s v="No"/>
    <s v="No"/>
  </r>
  <r>
    <s v="Id894"/>
    <n v="28.785"/>
    <n v="9.1"/>
    <s v="yes"/>
    <x v="0"/>
    <s v="Yes"/>
    <x v="3"/>
    <s v="No"/>
    <s v="Overweight"/>
    <s v="Diabetes"/>
    <n v="1"/>
    <s v="Yes"/>
    <s v="No"/>
    <s v="No"/>
  </r>
  <r>
    <s v="Id895"/>
    <n v="25.46"/>
    <n v="11.52"/>
    <s v="yes"/>
    <x v="0"/>
    <s v="Yes"/>
    <x v="3"/>
    <s v="No"/>
    <s v="Overweight"/>
    <s v="Diabetes"/>
    <n v="1"/>
    <s v="Yes"/>
    <s v="No"/>
    <s v="No"/>
  </r>
  <r>
    <s v="Id896"/>
    <n v="30.8"/>
    <n v="10.95"/>
    <s v="No"/>
    <x v="0"/>
    <s v="No"/>
    <x v="0"/>
    <s v="No"/>
    <s v="Obesity"/>
    <s v="Diabetes"/>
    <n v="0"/>
    <s v="No"/>
    <s v="No"/>
    <s v="No"/>
  </r>
  <r>
    <s v="Id897"/>
    <n v="28.88"/>
    <n v="11.5"/>
    <s v="No"/>
    <x v="0"/>
    <s v="No"/>
    <x v="0"/>
    <s v="No"/>
    <s v="Overweight"/>
    <s v="Diabetes"/>
    <n v="0"/>
    <s v="No"/>
    <s v="No"/>
    <s v="No"/>
  </r>
  <r>
    <s v="Id898"/>
    <n v="23"/>
    <n v="9.8800000000000008"/>
    <s v="No"/>
    <x v="0"/>
    <s v="No"/>
    <x v="0"/>
    <s v="No"/>
    <s v="Normal Weight"/>
    <s v="Diabetes"/>
    <n v="0"/>
    <s v="No"/>
    <s v="No"/>
    <s v="No"/>
  </r>
  <r>
    <s v="Id899"/>
    <n v="38.25"/>
    <n v="6.2"/>
    <s v="No"/>
    <x v="0"/>
    <s v="No"/>
    <x v="3"/>
    <s v="No"/>
    <s v="Obesity"/>
    <s v="Prediabetes"/>
    <n v="1"/>
    <s v="No"/>
    <s v="No"/>
    <s v="No"/>
  </r>
  <r>
    <s v="Id900"/>
    <n v="39.25"/>
    <n v="8.41"/>
    <s v="yes"/>
    <x v="0"/>
    <s v="No"/>
    <x v="3"/>
    <s v="No"/>
    <s v="Obesity"/>
    <s v="Diabetes"/>
    <n v="1"/>
    <s v="Yes"/>
    <s v="No"/>
    <s v="No"/>
  </r>
  <r>
    <s v="Id901"/>
    <n v="26.6"/>
    <n v="5.07"/>
    <s v="yes"/>
    <x v="0"/>
    <s v="No"/>
    <x v="1"/>
    <s v="No"/>
    <s v="Overweight"/>
    <s v="Normal"/>
    <n v="2"/>
    <s v="Yes"/>
    <s v="No"/>
    <s v="No"/>
  </r>
  <r>
    <s v="Id902"/>
    <n v="35.700000000000003"/>
    <n v="4.0599999999999996"/>
    <s v="No"/>
    <x v="0"/>
    <s v="Yes"/>
    <x v="3"/>
    <s v="No"/>
    <s v="Obesity"/>
    <s v="Normal"/>
    <n v="1"/>
    <s v="No"/>
    <s v="No"/>
    <s v="No"/>
  </r>
  <r>
    <s v="Id903"/>
    <n v="20.100000000000001"/>
    <n v="10.52"/>
    <s v="No"/>
    <x v="0"/>
    <s v="No"/>
    <x v="0"/>
    <s v="No"/>
    <s v="Normal Weight"/>
    <s v="Diabetes"/>
    <n v="0"/>
    <s v="No"/>
    <s v="No"/>
    <s v="No"/>
  </r>
  <r>
    <s v="Id904"/>
    <n v="22.23"/>
    <n v="9.65"/>
    <s v="No"/>
    <x v="0"/>
    <s v="No"/>
    <x v="0"/>
    <s v="No"/>
    <s v="Normal Weight"/>
    <s v="Diabetes"/>
    <n v="0"/>
    <s v="No"/>
    <s v="No"/>
    <s v="No"/>
  </r>
  <r>
    <s v="Id905"/>
    <n v="36.47"/>
    <n v="6.21"/>
    <s v="No"/>
    <x v="0"/>
    <s v="No"/>
    <x v="0"/>
    <s v="No"/>
    <s v="Obesity"/>
    <s v="Prediabetes"/>
    <n v="0"/>
    <s v="No"/>
    <s v="No"/>
    <s v="No"/>
  </r>
  <r>
    <s v="Id906"/>
    <n v="49.64"/>
    <n v="4.76"/>
    <s v="No"/>
    <x v="0"/>
    <s v="Yes"/>
    <x v="3"/>
    <s v="No"/>
    <s v="Obesity"/>
    <s v="Normal"/>
    <n v="1"/>
    <s v="No"/>
    <s v="No"/>
    <s v="No"/>
  </r>
  <r>
    <s v="Id907"/>
    <n v="36.799999999999997"/>
    <n v="5.73"/>
    <s v="yes"/>
    <x v="0"/>
    <s v="Yes"/>
    <x v="3"/>
    <s v="No"/>
    <s v="Obesity"/>
    <s v="Prediabetes"/>
    <n v="1"/>
    <s v="Yes"/>
    <s v="No"/>
    <s v="No"/>
  </r>
  <r>
    <s v="Id908"/>
    <n v="33.880000000000003"/>
    <n v="10.78"/>
    <s v="yes"/>
    <x v="0"/>
    <s v="No"/>
    <x v="0"/>
    <s v="No"/>
    <s v="Obesity"/>
    <s v="Diabetes"/>
    <n v="0"/>
    <s v="Yes"/>
    <s v="No"/>
    <s v="No"/>
  </r>
  <r>
    <s v="Id909"/>
    <n v="32.01"/>
    <n v="5.08"/>
    <s v="yes"/>
    <x v="0"/>
    <s v="No"/>
    <x v="3"/>
    <s v="No"/>
    <s v="Obesity"/>
    <s v="Normal"/>
    <n v="1"/>
    <s v="Yes"/>
    <s v="No"/>
    <s v="No"/>
  </r>
  <r>
    <s v="Id910"/>
    <n v="33.630000000000003"/>
    <n v="11.39"/>
    <s v="No"/>
    <x v="0"/>
    <s v="No"/>
    <x v="0"/>
    <s v="No"/>
    <s v="Obesity"/>
    <s v="Diabetes"/>
    <n v="0"/>
    <s v="No"/>
    <s v="No"/>
    <s v="No"/>
  </r>
  <r>
    <s v="Id911"/>
    <n v="34.865000000000002"/>
    <n v="5.35"/>
    <s v="yes"/>
    <x v="0"/>
    <s v="No"/>
    <x v="3"/>
    <s v="No"/>
    <s v="Obesity"/>
    <s v="Normal"/>
    <n v="1"/>
    <s v="Yes"/>
    <s v="No"/>
    <s v="No"/>
  </r>
  <r>
    <s v="Id912"/>
    <n v="43.11"/>
    <n v="5.6"/>
    <s v="No"/>
    <x v="0"/>
    <s v="No"/>
    <x v="0"/>
    <s v="No"/>
    <s v="Obesity"/>
    <s v="Normal"/>
    <n v="0"/>
    <s v="No"/>
    <s v="No"/>
    <s v="No"/>
  </r>
  <r>
    <s v="Id913"/>
    <n v="30.305"/>
    <n v="4.2699999999999996"/>
    <s v="yes"/>
    <x v="0"/>
    <s v="No"/>
    <x v="3"/>
    <s v="No"/>
    <s v="Obesity"/>
    <s v="Normal"/>
    <n v="1"/>
    <s v="Yes"/>
    <s v="No"/>
    <s v="No"/>
  </r>
  <r>
    <s v="Id914"/>
    <n v="25.175000000000001"/>
    <n v="5.57"/>
    <s v="yes"/>
    <x v="0"/>
    <s v="No"/>
    <x v="3"/>
    <s v="No"/>
    <s v="Overweight"/>
    <s v="Normal"/>
    <n v="1"/>
    <s v="Yes"/>
    <s v="No"/>
    <s v="No"/>
  </r>
  <r>
    <s v="Id915"/>
    <n v="26.8"/>
    <n v="5.68"/>
    <s v="yes"/>
    <x v="0"/>
    <s v="No"/>
    <x v="3"/>
    <s v="No"/>
    <s v="Overweight"/>
    <s v="Normal"/>
    <n v="1"/>
    <s v="Yes"/>
    <s v="No"/>
    <s v="No"/>
  </r>
  <r>
    <s v="Id916"/>
    <n v="21.78"/>
    <n v="5.3"/>
    <s v="No"/>
    <x v="1"/>
    <s v="No"/>
    <x v="3"/>
    <s v="No"/>
    <s v="Normal Weight"/>
    <s v="Normal"/>
    <n v="1"/>
    <s v="No"/>
    <s v="No"/>
    <s v="No"/>
  </r>
  <r>
    <s v="Id917"/>
    <n v="30.14"/>
    <n v="9.4499999999999993"/>
    <s v="yes"/>
    <x v="0"/>
    <s v="No"/>
    <x v="0"/>
    <s v="No"/>
    <s v="Obesity"/>
    <s v="Diabetes"/>
    <n v="0"/>
    <s v="Yes"/>
    <s v="No"/>
    <s v="No"/>
  </r>
  <r>
    <s v="Id918"/>
    <n v="29.7"/>
    <n v="6.79"/>
    <s v="yes"/>
    <x v="0"/>
    <s v="No"/>
    <x v="0"/>
    <s v="No"/>
    <s v="Overweight"/>
    <s v="Diabetes"/>
    <n v="0"/>
    <s v="Yes"/>
    <s v="No"/>
    <s v="No"/>
  </r>
  <r>
    <s v="Id919"/>
    <n v="32.395000000000003"/>
    <n v="11.1"/>
    <s v="yes"/>
    <x v="0"/>
    <s v="No"/>
    <x v="0"/>
    <s v="No"/>
    <s v="Obesity"/>
    <s v="Diabetes"/>
    <n v="0"/>
    <s v="Yes"/>
    <s v="No"/>
    <s v="No"/>
  </r>
  <r>
    <s v="Id920"/>
    <n v="36.64"/>
    <n v="7.26"/>
    <s v="No"/>
    <x v="0"/>
    <s v="No"/>
    <x v="0"/>
    <s v="No"/>
    <s v="Obesity"/>
    <s v="Diabetes"/>
    <n v="0"/>
    <s v="No"/>
    <s v="No"/>
    <s v="No"/>
  </r>
  <r>
    <s v="Id921"/>
    <n v="39.049999999999997"/>
    <n v="5.27"/>
    <s v="yes"/>
    <x v="0"/>
    <s v="No"/>
    <x v="3"/>
    <s v="No"/>
    <s v="Obesity"/>
    <s v="Normal"/>
    <n v="1"/>
    <s v="Yes"/>
    <s v="No"/>
    <s v="No"/>
  </r>
  <r>
    <s v="Id922"/>
    <n v="33.1"/>
    <n v="5.46"/>
    <s v="yes"/>
    <x v="0"/>
    <s v="No"/>
    <x v="3"/>
    <s v="No"/>
    <s v="Obesity"/>
    <s v="Normal"/>
    <n v="1"/>
    <s v="Yes"/>
    <s v="No"/>
    <s v="No"/>
  </r>
  <r>
    <s v="Id923"/>
    <n v="31.824999999999999"/>
    <n v="8.1300000000000008"/>
    <s v="No"/>
    <x v="0"/>
    <s v="No"/>
    <x v="0"/>
    <s v="No"/>
    <s v="Obesity"/>
    <s v="Diabetes"/>
    <n v="0"/>
    <s v="No"/>
    <s v="No"/>
    <s v="No"/>
  </r>
  <r>
    <s v="Id924"/>
    <n v="29"/>
    <n v="4.25"/>
    <s v="yes"/>
    <x v="0"/>
    <s v="No"/>
    <x v="3"/>
    <s v="No"/>
    <s v="Overweight"/>
    <s v="Normal"/>
    <n v="1"/>
    <s v="Yes"/>
    <s v="No"/>
    <s v="No"/>
  </r>
  <r>
    <s v="Id925"/>
    <n v="30.495000000000001"/>
    <n v="8.68"/>
    <s v="No"/>
    <x v="0"/>
    <s v="No"/>
    <x v="0"/>
    <s v="No"/>
    <s v="Obesity"/>
    <s v="Diabetes"/>
    <n v="0"/>
    <s v="No"/>
    <s v="No"/>
    <s v="No"/>
  </r>
  <r>
    <s v="Id926"/>
    <n v="25.2"/>
    <n v="6.25"/>
    <s v="yes"/>
    <x v="0"/>
    <s v="No"/>
    <x v="3"/>
    <s v="No"/>
    <s v="Overweight"/>
    <s v="Prediabetes"/>
    <n v="1"/>
    <s v="Yes"/>
    <s v="No"/>
    <s v="No"/>
  </r>
  <r>
    <s v="Id927"/>
    <n v="22.77"/>
    <n v="4.47"/>
    <s v="yes"/>
    <x v="0"/>
    <s v="No"/>
    <x v="3"/>
    <s v="No"/>
    <s v="Normal Weight"/>
    <s v="Normal"/>
    <n v="1"/>
    <s v="Yes"/>
    <s v="No"/>
    <s v="No"/>
  </r>
  <r>
    <s v="Id928"/>
    <n v="23.18"/>
    <n v="8.31"/>
    <s v="No"/>
    <x v="0"/>
    <s v="No"/>
    <x v="0"/>
    <s v="No"/>
    <s v="Normal Weight"/>
    <s v="Diabetes"/>
    <n v="0"/>
    <s v="No"/>
    <s v="No"/>
    <s v="No"/>
  </r>
  <r>
    <s v="Id929"/>
    <n v="35.409999999999997"/>
    <n v="5.68"/>
    <s v="No"/>
    <x v="0"/>
    <s v="No"/>
    <x v="0"/>
    <s v="No"/>
    <s v="Obesity"/>
    <s v="Normal"/>
    <n v="0"/>
    <s v="No"/>
    <s v="No"/>
    <s v="No"/>
  </r>
  <r>
    <s v="Id930"/>
    <n v="32.11"/>
    <n v="4.75"/>
    <s v="yes"/>
    <x v="0"/>
    <s v="No"/>
    <x v="1"/>
    <s v="No"/>
    <s v="Obesity"/>
    <s v="Normal"/>
    <n v="2"/>
    <s v="Yes"/>
    <s v="No"/>
    <s v="No"/>
  </r>
  <r>
    <s v="Id931"/>
    <n v="34.479999999999997"/>
    <n v="6.31"/>
    <s v="No"/>
    <x v="0"/>
    <s v="Yes"/>
    <x v="3"/>
    <s v="No"/>
    <s v="Obesity"/>
    <s v="Prediabetes"/>
    <n v="1"/>
    <s v="No"/>
    <s v="No"/>
    <s v="No"/>
  </r>
  <r>
    <s v="Id932"/>
    <n v="34.39"/>
    <n v="6.28"/>
    <s v="yes"/>
    <x v="0"/>
    <s v="No"/>
    <x v="3"/>
    <s v="No"/>
    <s v="Obesity"/>
    <s v="Prediabetes"/>
    <n v="1"/>
    <s v="Yes"/>
    <s v="No"/>
    <s v="No"/>
  </r>
  <r>
    <s v="Id933"/>
    <n v="26.4"/>
    <n v="9.2899999999999991"/>
    <s v="yes"/>
    <x v="0"/>
    <s v="Yes"/>
    <x v="3"/>
    <s v="No"/>
    <s v="Overweight"/>
    <s v="Diabetes"/>
    <n v="1"/>
    <s v="Yes"/>
    <s v="No"/>
    <s v="No"/>
  </r>
  <r>
    <s v="Id934"/>
    <n v="28.1"/>
    <n v="5.79"/>
    <s v="yes"/>
    <x v="0"/>
    <s v="Yes"/>
    <x v="3"/>
    <s v="No"/>
    <s v="Overweight"/>
    <s v="Prediabetes"/>
    <n v="1"/>
    <s v="Yes"/>
    <s v="No"/>
    <s v="No"/>
  </r>
  <r>
    <s v="Id935"/>
    <n v="27"/>
    <n v="4.54"/>
    <s v="yes"/>
    <x v="0"/>
    <s v="No"/>
    <x v="3"/>
    <s v="No"/>
    <s v="Overweight"/>
    <s v="Normal"/>
    <n v="1"/>
    <s v="Yes"/>
    <s v="No"/>
    <s v="No"/>
  </r>
  <r>
    <s v="Id936"/>
    <n v="28.594999999999999"/>
    <n v="4.68"/>
    <s v="yes"/>
    <x v="0"/>
    <s v="No"/>
    <x v="3"/>
    <s v="No"/>
    <s v="Overweight"/>
    <s v="Normal"/>
    <n v="1"/>
    <s v="Yes"/>
    <s v="No"/>
    <s v="No"/>
  </r>
  <r>
    <s v="Id937"/>
    <n v="36.799999999999997"/>
    <n v="5.88"/>
    <s v="No"/>
    <x v="0"/>
    <s v="No"/>
    <x v="3"/>
    <s v="No"/>
    <s v="Obesity"/>
    <s v="Prediabetes"/>
    <n v="1"/>
    <s v="No"/>
    <s v="No"/>
    <s v="No"/>
  </r>
  <r>
    <s v="Id938"/>
    <n v="23.75"/>
    <n v="5.42"/>
    <s v="yes"/>
    <x v="0"/>
    <s v="Yes"/>
    <x v="3"/>
    <s v="No"/>
    <s v="Normal Weight"/>
    <s v="Normal"/>
    <n v="1"/>
    <s v="Yes"/>
    <s v="No"/>
    <s v="No"/>
  </r>
  <r>
    <s v="Id939"/>
    <n v="35.619999999999997"/>
    <n v="4.16"/>
    <s v="No"/>
    <x v="0"/>
    <s v="No"/>
    <x v="0"/>
    <s v="No"/>
    <s v="Obesity"/>
    <s v="Normal"/>
    <n v="0"/>
    <s v="No"/>
    <s v="No"/>
    <s v="No"/>
  </r>
  <r>
    <s v="Id940"/>
    <n v="30.69"/>
    <n v="7.05"/>
    <s v="yes"/>
    <x v="0"/>
    <s v="No"/>
    <x v="1"/>
    <s v="No"/>
    <s v="Obesity"/>
    <s v="Diabetes"/>
    <n v="2"/>
    <s v="Yes"/>
    <s v="No"/>
    <s v="No"/>
  </r>
  <r>
    <s v="Id941"/>
    <n v="35.799999999999997"/>
    <n v="5.63"/>
    <s v="yes"/>
    <x v="0"/>
    <s v="No"/>
    <x v="1"/>
    <s v="No"/>
    <s v="Obesity"/>
    <s v="Normal"/>
    <n v="2"/>
    <s v="Yes"/>
    <s v="No"/>
    <s v="No"/>
  </r>
  <r>
    <s v="Id942"/>
    <n v="28.785"/>
    <n v="4.24"/>
    <s v="yes"/>
    <x v="0"/>
    <s v="No"/>
    <x v="1"/>
    <s v="No"/>
    <s v="Overweight"/>
    <s v="Normal"/>
    <n v="2"/>
    <s v="Yes"/>
    <s v="No"/>
    <s v="No"/>
  </r>
  <r>
    <s v="Id943"/>
    <n v="28.594999999999999"/>
    <n v="4.96"/>
    <s v="yes"/>
    <x v="0"/>
    <s v="No"/>
    <x v="1"/>
    <s v="No"/>
    <s v="Overweight"/>
    <s v="Normal"/>
    <n v="2"/>
    <s v="Yes"/>
    <s v="No"/>
    <s v="No"/>
  </r>
  <r>
    <s v="Id944"/>
    <n v="48.75"/>
    <n v="4.34"/>
    <s v="No"/>
    <x v="0"/>
    <s v="No"/>
    <x v="0"/>
    <s v="No"/>
    <s v="Obesity"/>
    <s v="Normal"/>
    <n v="0"/>
    <s v="No"/>
    <s v="No"/>
    <s v="No"/>
  </r>
  <r>
    <s v="Id945"/>
    <n v="28.31"/>
    <n v="5.43"/>
    <s v="yes"/>
    <x v="0"/>
    <s v="No"/>
    <x v="1"/>
    <s v="No"/>
    <s v="Overweight"/>
    <s v="Normal"/>
    <n v="2"/>
    <s v="Yes"/>
    <s v="No"/>
    <s v="No"/>
  </r>
  <r>
    <s v="Id946"/>
    <n v="38.39"/>
    <n v="8.33"/>
    <s v="yes"/>
    <x v="0"/>
    <s v="No"/>
    <x v="3"/>
    <s v="No"/>
    <s v="Obesity"/>
    <s v="Diabetes"/>
    <n v="1"/>
    <s v="Yes"/>
    <s v="No"/>
    <s v="No"/>
  </r>
  <r>
    <s v="Id947"/>
    <n v="25.87"/>
    <n v="5.63"/>
    <s v="yes"/>
    <x v="0"/>
    <s v="No"/>
    <x v="3"/>
    <s v="No"/>
    <s v="Overweight"/>
    <s v="Normal"/>
    <n v="1"/>
    <s v="Yes"/>
    <s v="No"/>
    <s v="No"/>
  </r>
  <r>
    <s v="Id948"/>
    <n v="43.7"/>
    <n v="7.23"/>
    <s v="No"/>
    <x v="0"/>
    <s v="No"/>
    <x v="0"/>
    <s v="No"/>
    <s v="Obesity"/>
    <s v="Diabetes"/>
    <n v="0"/>
    <s v="No"/>
    <s v="No"/>
    <s v="No"/>
  </r>
  <r>
    <s v="Id949"/>
    <n v="40.945"/>
    <n v="10.57"/>
    <s v="No"/>
    <x v="0"/>
    <s v="No"/>
    <x v="0"/>
    <s v="No"/>
    <s v="Obesity"/>
    <s v="Diabetes"/>
    <n v="0"/>
    <s v="No"/>
    <s v="No"/>
    <s v="No"/>
  </r>
  <r>
    <s v="Id950"/>
    <n v="27.94"/>
    <n v="7.92"/>
    <s v="No"/>
    <x v="0"/>
    <s v="No"/>
    <x v="0"/>
    <s v="No"/>
    <s v="Overweight"/>
    <s v="Diabetes"/>
    <n v="0"/>
    <s v="No"/>
    <s v="No"/>
    <s v="No"/>
  </r>
  <r>
    <s v="Id951"/>
    <n v="31.9"/>
    <n v="10.119999999999999"/>
    <s v="No"/>
    <x v="0"/>
    <s v="No"/>
    <x v="1"/>
    <s v="No"/>
    <s v="Obesity"/>
    <s v="Diabetes"/>
    <n v="2"/>
    <s v="No"/>
    <s v="No"/>
    <s v="No"/>
  </r>
  <r>
    <s v="Id952"/>
    <n v="31.64"/>
    <n v="7.91"/>
    <s v="No"/>
    <x v="0"/>
    <s v="No"/>
    <x v="0"/>
    <s v="No"/>
    <s v="Obesity"/>
    <s v="Diabetes"/>
    <n v="0"/>
    <s v="No"/>
    <s v="No"/>
    <s v="No"/>
  </r>
  <r>
    <s v="Id953"/>
    <n v="46.7"/>
    <n v="10.9"/>
    <s v="No"/>
    <x v="0"/>
    <s v="No"/>
    <x v="0"/>
    <s v="No"/>
    <s v="Obesity"/>
    <s v="Diabetes"/>
    <n v="0"/>
    <s v="No"/>
    <s v="No"/>
    <s v="No"/>
  </r>
  <r>
    <s v="Id954"/>
    <n v="18.335000000000001"/>
    <n v="11.83"/>
    <s v="No"/>
    <x v="0"/>
    <s v="No"/>
    <x v="0"/>
    <s v="No"/>
    <s v="Underweight"/>
    <s v="Diabetes"/>
    <n v="0"/>
    <s v="No"/>
    <s v="No"/>
    <s v="No"/>
  </r>
  <r>
    <s v="Id955"/>
    <n v="31.24"/>
    <n v="7.42"/>
    <s v="yes"/>
    <x v="0"/>
    <s v="No"/>
    <x v="1"/>
    <s v="No"/>
    <s v="Obesity"/>
    <s v="Diabetes"/>
    <n v="2"/>
    <s v="Yes"/>
    <s v="No"/>
    <s v="No"/>
  </r>
  <r>
    <s v="Id956"/>
    <n v="39.22"/>
    <n v="5.62"/>
    <s v="yes"/>
    <x v="0"/>
    <s v="No"/>
    <x v="3"/>
    <s v="No"/>
    <s v="Obesity"/>
    <s v="Normal"/>
    <n v="1"/>
    <s v="Yes"/>
    <s v="No"/>
    <s v="No"/>
  </r>
  <r>
    <s v="Id957"/>
    <n v="24.414999999999999"/>
    <n v="7.16"/>
    <s v="No"/>
    <x v="0"/>
    <s v="No"/>
    <x v="0"/>
    <s v="No"/>
    <s v="Normal Weight"/>
    <s v="Diabetes"/>
    <n v="0"/>
    <s v="No"/>
    <s v="No"/>
    <s v="No"/>
  </r>
  <r>
    <s v="Id958"/>
    <n v="32.299999999999997"/>
    <n v="9.89"/>
    <s v="No"/>
    <x v="0"/>
    <s v="No"/>
    <x v="0"/>
    <s v="No"/>
    <s v="Obesity"/>
    <s v="Diabetes"/>
    <n v="0"/>
    <s v="No"/>
    <s v="No"/>
    <s v="No"/>
  </r>
  <r>
    <s v="Id959"/>
    <n v="39.94"/>
    <n v="5.14"/>
    <s v="No"/>
    <x v="0"/>
    <s v="No"/>
    <x v="0"/>
    <s v="No"/>
    <s v="Obesity"/>
    <s v="Normal"/>
    <n v="0"/>
    <s v="No"/>
    <s v="No"/>
    <s v="No"/>
  </r>
  <r>
    <s v="Id960"/>
    <n v="30"/>
    <n v="5.61"/>
    <s v="yes"/>
    <x v="0"/>
    <s v="Yes"/>
    <x v="3"/>
    <s v="No"/>
    <s v="Obesity"/>
    <s v="Normal"/>
    <n v="1"/>
    <s v="Yes"/>
    <s v="No"/>
    <s v="No"/>
  </r>
  <r>
    <s v="Id961"/>
    <n v="35.340000000000003"/>
    <n v="5.51"/>
    <s v="yes"/>
    <x v="0"/>
    <s v="Yes"/>
    <x v="3"/>
    <s v="No"/>
    <s v="Obesity"/>
    <s v="Normal"/>
    <n v="1"/>
    <s v="Yes"/>
    <s v="No"/>
    <s v="No"/>
  </r>
  <r>
    <s v="Id962"/>
    <n v="32.204999999999998"/>
    <n v="8.3800000000000008"/>
    <s v="yes"/>
    <x v="0"/>
    <s v="No"/>
    <x v="1"/>
    <s v="No"/>
    <s v="Obesity"/>
    <s v="Diabetes"/>
    <n v="2"/>
    <s v="Yes"/>
    <s v="No"/>
    <s v="No"/>
  </r>
  <r>
    <s v="Id963"/>
    <n v="33.880000000000003"/>
    <n v="4.68"/>
    <s v="No"/>
    <x v="1"/>
    <s v="No"/>
    <x v="3"/>
    <s v="No"/>
    <s v="Obesity"/>
    <s v="Normal"/>
    <n v="1"/>
    <s v="No"/>
    <s v="No"/>
    <s v="No"/>
  </r>
  <r>
    <s v="Id964"/>
    <n v="26.63"/>
    <n v="4.3600000000000003"/>
    <s v="yes"/>
    <x v="0"/>
    <s v="No"/>
    <x v="1"/>
    <s v="No"/>
    <s v="Overweight"/>
    <s v="Normal"/>
    <n v="2"/>
    <s v="Yes"/>
    <s v="No"/>
    <s v="No"/>
  </r>
  <r>
    <s v="Id965"/>
    <n v="28.7"/>
    <n v="7.74"/>
    <s v="No"/>
    <x v="0"/>
    <s v="No"/>
    <x v="0"/>
    <s v="No"/>
    <s v="Overweight"/>
    <s v="Diabetes"/>
    <n v="0"/>
    <s v="No"/>
    <s v="No"/>
    <s v="No"/>
  </r>
  <r>
    <s v="Id966"/>
    <n v="25.65"/>
    <n v="4.05"/>
    <s v="yes"/>
    <x v="0"/>
    <s v="No"/>
    <x v="1"/>
    <s v="No"/>
    <s v="Overweight"/>
    <s v="Normal"/>
    <n v="2"/>
    <s v="Yes"/>
    <s v="No"/>
    <s v="No"/>
  </r>
  <r>
    <s v="Id967"/>
    <n v="36.384999999999998"/>
    <n v="11.49"/>
    <s v="No"/>
    <x v="0"/>
    <s v="No"/>
    <x v="0"/>
    <s v="No"/>
    <s v="Obesity"/>
    <s v="Diabetes"/>
    <n v="0"/>
    <s v="No"/>
    <s v="No"/>
    <s v="No"/>
  </r>
  <r>
    <s v="Id968"/>
    <n v="34.69"/>
    <n v="5.65"/>
    <s v="No"/>
    <x v="0"/>
    <s v="No"/>
    <x v="0"/>
    <s v="No"/>
    <s v="Obesity"/>
    <s v="Normal"/>
    <n v="0"/>
    <s v="No"/>
    <s v="No"/>
    <s v="No"/>
  </r>
  <r>
    <s v="Id969"/>
    <n v="37.68"/>
    <n v="4.29"/>
    <s v="yes"/>
    <x v="0"/>
    <s v="No"/>
    <x v="0"/>
    <s v="No"/>
    <s v="Obesity"/>
    <s v="Normal"/>
    <n v="0"/>
    <s v="Yes"/>
    <s v="No"/>
    <s v="No"/>
  </r>
  <r>
    <s v="Id970"/>
    <n v="35.49"/>
    <n v="4.74"/>
    <s v="yes"/>
    <x v="0"/>
    <s v="Yes"/>
    <x v="3"/>
    <s v="No"/>
    <s v="Obesity"/>
    <s v="Normal"/>
    <n v="1"/>
    <s v="Yes"/>
    <s v="No"/>
    <s v="No"/>
  </r>
  <r>
    <s v="Id971"/>
    <n v="44.7"/>
    <n v="7.6"/>
    <s v="yes"/>
    <x v="0"/>
    <s v="No"/>
    <x v="1"/>
    <s v="No"/>
    <s v="Obesity"/>
    <s v="Diabetes"/>
    <n v="2"/>
    <s v="Yes"/>
    <s v="No"/>
    <s v="No"/>
  </r>
  <r>
    <s v="Id972"/>
    <n v="38.380000000000003"/>
    <n v="8.5"/>
    <s v="yes"/>
    <x v="0"/>
    <s v="No"/>
    <x v="1"/>
    <s v="No"/>
    <s v="Obesity"/>
    <s v="Diabetes"/>
    <n v="2"/>
    <s v="Yes"/>
    <s v="No"/>
    <s v="No"/>
  </r>
  <r>
    <s v="Id973"/>
    <n v="35.244999999999997"/>
    <n v="11.22"/>
    <s v="yes"/>
    <x v="0"/>
    <s v="No"/>
    <x v="0"/>
    <s v="No"/>
    <s v="Obesity"/>
    <s v="Diabetes"/>
    <n v="0"/>
    <s v="Yes"/>
    <s v="No"/>
    <s v="No"/>
  </r>
  <r>
    <s v="Id974"/>
    <n v="49.84"/>
    <n v="5.0999999999999996"/>
    <s v="yes"/>
    <x v="0"/>
    <s v="Yes"/>
    <x v="3"/>
    <s v="No"/>
    <s v="Obesity"/>
    <s v="Normal"/>
    <n v="1"/>
    <s v="Yes"/>
    <s v="No"/>
    <s v="No"/>
  </r>
  <r>
    <s v="Id975"/>
    <n v="49.06"/>
    <n v="5.43"/>
    <s v="yes"/>
    <x v="0"/>
    <s v="No"/>
    <x v="3"/>
    <s v="No"/>
    <s v="Obesity"/>
    <s v="Normal"/>
    <n v="1"/>
    <s v="Yes"/>
    <s v="No"/>
    <s v="No"/>
  </r>
  <r>
    <s v="Id976"/>
    <n v="30.88"/>
    <n v="5.82"/>
    <s v="No"/>
    <x v="0"/>
    <s v="No"/>
    <x v="1"/>
    <s v="No"/>
    <s v="Obesity"/>
    <s v="Prediabetes"/>
    <n v="2"/>
    <s v="No"/>
    <s v="No"/>
    <s v="No"/>
  </r>
  <r>
    <s v="Id977"/>
    <n v="33.35"/>
    <n v="6.05"/>
    <s v="No"/>
    <x v="0"/>
    <s v="Yes"/>
    <x v="3"/>
    <s v="No"/>
    <s v="Obesity"/>
    <s v="Prediabetes"/>
    <n v="1"/>
    <s v="No"/>
    <s v="No"/>
    <s v="No"/>
  </r>
  <r>
    <s v="Id978"/>
    <n v="38"/>
    <n v="6.38"/>
    <s v="yes"/>
    <x v="0"/>
    <s v="No"/>
    <x v="3"/>
    <s v="No"/>
    <s v="Obesity"/>
    <s v="Prediabetes"/>
    <n v="1"/>
    <s v="Yes"/>
    <s v="No"/>
    <s v="No"/>
  </r>
  <r>
    <s v="Id979"/>
    <n v="36.08"/>
    <n v="5.73"/>
    <s v="yes"/>
    <x v="0"/>
    <s v="No"/>
    <x v="3"/>
    <s v="No"/>
    <s v="Obesity"/>
    <s v="Prediabetes"/>
    <n v="1"/>
    <s v="Yes"/>
    <s v="No"/>
    <s v="No"/>
  </r>
  <r>
    <s v="Id980"/>
    <n v="35.700000000000003"/>
    <n v="5.47"/>
    <s v="yes"/>
    <x v="0"/>
    <s v="No"/>
    <x v="3"/>
    <s v="No"/>
    <s v="Obesity"/>
    <s v="Normal"/>
    <n v="1"/>
    <s v="Yes"/>
    <s v="No"/>
    <s v="No"/>
  </r>
  <r>
    <s v="Id981"/>
    <n v="34.01"/>
    <n v="11.3"/>
    <s v="No"/>
    <x v="0"/>
    <s v="No"/>
    <x v="0"/>
    <s v="No"/>
    <s v="Obesity"/>
    <s v="Diabetes"/>
    <n v="0"/>
    <s v="No"/>
    <s v="No"/>
    <s v="No"/>
  </r>
  <r>
    <s v="Id982"/>
    <n v="31.54"/>
    <n v="6.72"/>
    <s v="No"/>
    <x v="0"/>
    <s v="No"/>
    <x v="0"/>
    <s v="No"/>
    <s v="Obesity"/>
    <s v="Diabetes"/>
    <n v="0"/>
    <s v="No"/>
    <s v="No"/>
    <s v="No"/>
  </r>
  <r>
    <s v="Id983"/>
    <n v="23.3"/>
    <n v="5.36"/>
    <s v="yes"/>
    <x v="0"/>
    <s v="No"/>
    <x v="3"/>
    <s v="No"/>
    <s v="Normal Weight"/>
    <s v="Normal"/>
    <n v="1"/>
    <s v="Yes"/>
    <s v="No"/>
    <s v="No"/>
  </r>
  <r>
    <s v="Id984"/>
    <n v="27.75"/>
    <n v="9.8800000000000008"/>
    <s v="No"/>
    <x v="0"/>
    <s v="No"/>
    <x v="0"/>
    <s v="No"/>
    <s v="Overweight"/>
    <s v="Diabetes"/>
    <n v="0"/>
    <s v="No"/>
    <s v="No"/>
    <s v="No"/>
  </r>
  <r>
    <s v="Id985"/>
    <n v="42.46"/>
    <n v="4.1100000000000003"/>
    <s v="No"/>
    <x v="0"/>
    <s v="No"/>
    <x v="0"/>
    <s v="No"/>
    <s v="Obesity"/>
    <s v="Normal"/>
    <n v="0"/>
    <s v="No"/>
    <s v="No"/>
    <s v="No"/>
  </r>
  <r>
    <s v="Id986"/>
    <n v="54.47"/>
    <n v="7.48"/>
    <s v="No"/>
    <x v="0"/>
    <s v="No"/>
    <x v="0"/>
    <s v="No"/>
    <s v="Obesity"/>
    <s v="Diabetes"/>
    <n v="0"/>
    <s v="No"/>
    <s v="No"/>
    <s v="No"/>
  </r>
  <r>
    <s v="Id987"/>
    <n v="24.93"/>
    <n v="9.18"/>
    <s v="yes"/>
    <x v="0"/>
    <s v="Yes"/>
    <x v="3"/>
    <s v="No"/>
    <s v="Overweight"/>
    <s v="Diabetes"/>
    <n v="1"/>
    <s v="Yes"/>
    <s v="No"/>
    <s v="No"/>
  </r>
  <r>
    <s v="Id988"/>
    <n v="48.12"/>
    <n v="4.51"/>
    <s v="yes"/>
    <x v="0"/>
    <s v="No"/>
    <x v="3"/>
    <s v="No"/>
    <s v="Obesity"/>
    <s v="Normal"/>
    <n v="1"/>
    <s v="Yes"/>
    <s v="No"/>
    <s v="No"/>
  </r>
  <r>
    <s v="Id989"/>
    <n v="24.91"/>
    <n v="7.33"/>
    <s v="yes"/>
    <x v="0"/>
    <s v="Yes"/>
    <x v="3"/>
    <s v="No"/>
    <s v="Overweight"/>
    <s v="Diabetes"/>
    <n v="1"/>
    <s v="Yes"/>
    <s v="No"/>
    <s v="No"/>
  </r>
  <r>
    <s v="Id990"/>
    <n v="27.645"/>
    <n v="10.56"/>
    <s v="No"/>
    <x v="0"/>
    <s v="No"/>
    <x v="0"/>
    <s v="No"/>
    <s v="Overweight"/>
    <s v="Diabetes"/>
    <n v="0"/>
    <s v="No"/>
    <s v="No"/>
    <s v="No"/>
  </r>
  <r>
    <s v="Id991"/>
    <n v="33.700000000000003"/>
    <n v="4.01"/>
    <s v="No"/>
    <x v="0"/>
    <s v="No"/>
    <x v="1"/>
    <s v="No"/>
    <s v="Obesity"/>
    <s v="Normal"/>
    <n v="2"/>
    <s v="No"/>
    <s v="No"/>
    <s v="No"/>
  </r>
  <r>
    <s v="Id992"/>
    <n v="38.93"/>
    <n v="5.64"/>
    <s v="yes"/>
    <x v="0"/>
    <s v="No"/>
    <x v="3"/>
    <s v="No"/>
    <s v="Obesity"/>
    <s v="Normal"/>
    <n v="1"/>
    <s v="Yes"/>
    <s v="No"/>
    <s v="No"/>
  </r>
  <r>
    <s v="Id993"/>
    <n v="32.774999999999999"/>
    <n v="8.02"/>
    <s v="yes"/>
    <x v="0"/>
    <s v="No"/>
    <x v="1"/>
    <s v="No"/>
    <s v="Obesity"/>
    <s v="Diabetes"/>
    <n v="2"/>
    <s v="Yes"/>
    <s v="No"/>
    <s v="No"/>
  </r>
  <r>
    <s v="Id994"/>
    <n v="29.83"/>
    <n v="7.2"/>
    <s v="yes"/>
    <x v="0"/>
    <s v="No"/>
    <x v="0"/>
    <s v="No"/>
    <s v="Overweight"/>
    <s v="Diabetes"/>
    <n v="0"/>
    <s v="Yes"/>
    <s v="No"/>
    <s v="No"/>
  </r>
  <r>
    <s v="Id995"/>
    <n v="28.31"/>
    <n v="4.55"/>
    <s v="No"/>
    <x v="1"/>
    <s v="No"/>
    <x v="3"/>
    <s v="No"/>
    <s v="Overweight"/>
    <s v="Normal"/>
    <n v="1"/>
    <s v="No"/>
    <s v="No"/>
    <s v="No"/>
  </r>
  <r>
    <s v="Id996"/>
    <n v="29.79"/>
    <n v="9.0299999999999994"/>
    <s v="No"/>
    <x v="0"/>
    <s v="No"/>
    <x v="0"/>
    <s v="No"/>
    <s v="Overweight"/>
    <s v="Diabetes"/>
    <n v="0"/>
    <s v="No"/>
    <s v="No"/>
    <s v="No"/>
  </r>
  <r>
    <s v="Id997"/>
    <n v="36.6"/>
    <n v="5.2"/>
    <s v="yes"/>
    <x v="0"/>
    <s v="Yes"/>
    <x v="3"/>
    <s v="No"/>
    <s v="Obesity"/>
    <s v="Normal"/>
    <n v="1"/>
    <s v="Yes"/>
    <s v="No"/>
    <s v="No"/>
  </r>
  <r>
    <s v="Id998"/>
    <n v="35.93"/>
    <n v="8.3000000000000007"/>
    <s v="yes"/>
    <x v="0"/>
    <s v="No"/>
    <x v="0"/>
    <s v="No"/>
    <s v="Obesity"/>
    <s v="Diabetes"/>
    <n v="0"/>
    <s v="Yes"/>
    <s v="No"/>
    <s v="No"/>
  </r>
  <r>
    <s v="Id999"/>
    <n v="28.6"/>
    <n v="5.56"/>
    <s v="yes"/>
    <x v="0"/>
    <s v="Yes"/>
    <x v="3"/>
    <s v="No"/>
    <s v="Overweight"/>
    <s v="Normal"/>
    <n v="1"/>
    <s v="Yes"/>
    <s v="No"/>
    <s v="No"/>
  </r>
  <r>
    <s v="Id1000"/>
    <n v="39.17"/>
    <n v="4.1500000000000004"/>
    <s v="No"/>
    <x v="0"/>
    <s v="No"/>
    <x v="0"/>
    <s v="No"/>
    <s v="Obesity"/>
    <s v="Normal"/>
    <n v="0"/>
    <s v="No"/>
    <s v="No"/>
    <s v="No"/>
  </r>
  <r>
    <s v="Id1001"/>
    <n v="26.41"/>
    <n v="5.99"/>
    <s v="yes"/>
    <x v="0"/>
    <s v="Yes"/>
    <x v="3"/>
    <s v="No"/>
    <s v="Overweight"/>
    <s v="Prediabetes"/>
    <n v="1"/>
    <s v="Yes"/>
    <s v="No"/>
    <s v="No"/>
  </r>
  <r>
    <s v="Id1002"/>
    <n v="30.63"/>
    <n v="5.8"/>
    <s v="yes"/>
    <x v="0"/>
    <s v="No"/>
    <x v="0"/>
    <s v="No"/>
    <s v="Obesity"/>
    <s v="Prediabetes"/>
    <n v="0"/>
    <s v="Yes"/>
    <s v="No"/>
    <s v="No"/>
  </r>
  <r>
    <s v="Id1003"/>
    <n v="31.73"/>
    <n v="7.32"/>
    <s v="yes"/>
    <x v="0"/>
    <s v="No"/>
    <x v="1"/>
    <s v="No"/>
    <s v="Obesity"/>
    <s v="Diabetes"/>
    <n v="2"/>
    <s v="Yes"/>
    <s v="No"/>
    <s v="No"/>
  </r>
  <r>
    <s v="Id1004"/>
    <n v="30.7"/>
    <n v="5.16"/>
    <s v="No"/>
    <x v="0"/>
    <s v="No"/>
    <x v="1"/>
    <s v="No"/>
    <s v="Obesity"/>
    <s v="Normal"/>
    <n v="2"/>
    <s v="No"/>
    <s v="No"/>
    <s v="No"/>
  </r>
  <r>
    <s v="Id1005"/>
    <n v="25.934999999999999"/>
    <n v="5.96"/>
    <s v="yes"/>
    <x v="0"/>
    <s v="No"/>
    <x v="1"/>
    <s v="No"/>
    <s v="Overweight"/>
    <s v="Prediabetes"/>
    <n v="2"/>
    <s v="Yes"/>
    <s v="No"/>
    <s v="No"/>
  </r>
  <r>
    <s v="Id1006"/>
    <n v="35.9"/>
    <n v="4.8499999999999996"/>
    <s v="yes"/>
    <x v="0"/>
    <s v="Yes"/>
    <x v="3"/>
    <s v="No"/>
    <s v="Obesity"/>
    <s v="Normal"/>
    <n v="1"/>
    <s v="Yes"/>
    <s v="No"/>
    <s v="No"/>
  </r>
  <r>
    <s v="Id1007"/>
    <n v="26.7"/>
    <n v="5.09"/>
    <s v="yes"/>
    <x v="0"/>
    <s v="Yes"/>
    <x v="3"/>
    <s v="No"/>
    <s v="Overweight"/>
    <s v="Normal"/>
    <n v="1"/>
    <s v="Yes"/>
    <s v="No"/>
    <s v="No"/>
  </r>
  <r>
    <s v="Id1008"/>
    <n v="33.71"/>
    <n v="4.9400000000000004"/>
    <s v="No"/>
    <x v="0"/>
    <s v="No"/>
    <x v="0"/>
    <s v="No"/>
    <s v="Obesity"/>
    <s v="Normal"/>
    <n v="0"/>
    <s v="No"/>
    <s v="No"/>
    <s v="No"/>
  </r>
  <r>
    <s v="Id1009"/>
    <n v="41.91"/>
    <n v="4.92"/>
    <s v="yes"/>
    <x v="0"/>
    <s v="No"/>
    <x v="1"/>
    <s v="No"/>
    <s v="Obesity"/>
    <s v="Normal"/>
    <n v="2"/>
    <s v="Yes"/>
    <s v="No"/>
    <s v="No"/>
  </r>
  <r>
    <s v="Id1010"/>
    <n v="39.82"/>
    <n v="6.05"/>
    <s v="yes"/>
    <x v="0"/>
    <s v="No"/>
    <x v="1"/>
    <s v="No"/>
    <s v="Obesity"/>
    <s v="Prediabetes"/>
    <n v="2"/>
    <s v="Yes"/>
    <s v="No"/>
    <s v="No"/>
  </r>
  <r>
    <s v="Id1011"/>
    <n v="28.12"/>
    <n v="4.67"/>
    <s v="No"/>
    <x v="0"/>
    <s v="No"/>
    <x v="1"/>
    <s v="No"/>
    <s v="Overweight"/>
    <s v="Normal"/>
    <n v="2"/>
    <s v="No"/>
    <s v="No"/>
    <s v="No"/>
  </r>
  <r>
    <s v="Id1012"/>
    <n v="26.98"/>
    <n v="9.81"/>
    <s v="yes"/>
    <x v="0"/>
    <s v="No"/>
    <x v="0"/>
    <s v="No"/>
    <s v="Overweight"/>
    <s v="Diabetes"/>
    <n v="0"/>
    <s v="Yes"/>
    <s v="No"/>
    <s v="No"/>
  </r>
  <r>
    <s v="Id1013"/>
    <n v="27.2"/>
    <n v="6.06"/>
    <s v="yes"/>
    <x v="0"/>
    <s v="No"/>
    <x v="1"/>
    <s v="No"/>
    <s v="Overweight"/>
    <s v="Prediabetes"/>
    <n v="2"/>
    <s v="Yes"/>
    <s v="No"/>
    <s v="No"/>
  </r>
  <r>
    <s v="Id1014"/>
    <n v="25.3"/>
    <n v="5.19"/>
    <s v="yes"/>
    <x v="0"/>
    <s v="No"/>
    <x v="1"/>
    <s v="No"/>
    <s v="Overweight"/>
    <s v="Normal"/>
    <n v="2"/>
    <s v="Yes"/>
    <s v="No"/>
    <s v="No"/>
  </r>
  <r>
    <s v="Id1015"/>
    <n v="30.25"/>
    <n v="10.16"/>
    <s v="No"/>
    <x v="0"/>
    <s v="No"/>
    <x v="0"/>
    <s v="No"/>
    <s v="Obesity"/>
    <s v="Diabetes"/>
    <n v="0"/>
    <s v="No"/>
    <s v="No"/>
    <s v="No"/>
  </r>
  <r>
    <s v="Id1016"/>
    <n v="54"/>
    <n v="4.68"/>
    <s v="yes"/>
    <x v="1"/>
    <s v="No"/>
    <x v="1"/>
    <s v="No"/>
    <s v="Obesity"/>
    <s v="Normal"/>
    <n v="2"/>
    <s v="Yes"/>
    <s v="No"/>
    <s v="No"/>
  </r>
  <r>
    <s v="Id1017"/>
    <n v="51.86"/>
    <n v="5.32"/>
    <s v="yes"/>
    <x v="0"/>
    <s v="No"/>
    <x v="0"/>
    <s v="No"/>
    <s v="Obesity"/>
    <s v="Normal"/>
    <n v="0"/>
    <s v="Yes"/>
    <s v="No"/>
    <s v="No"/>
  </r>
  <r>
    <s v="Id1018"/>
    <n v="31.39"/>
    <n v="6.99"/>
    <s v="No"/>
    <x v="0"/>
    <s v="No"/>
    <x v="0"/>
    <s v="No"/>
    <s v="Obesity"/>
    <s v="Diabetes"/>
    <n v="0"/>
    <s v="No"/>
    <s v="No"/>
    <s v="No"/>
  </r>
  <r>
    <s v="Id1019"/>
    <n v="39.97"/>
    <n v="5.55"/>
    <s v="No"/>
    <x v="0"/>
    <s v="No"/>
    <x v="0"/>
    <s v="No"/>
    <s v="Obesity"/>
    <s v="Normal"/>
    <n v="0"/>
    <s v="No"/>
    <s v="No"/>
    <s v="No"/>
  </r>
  <r>
    <s v="Id1020"/>
    <n v="41.23"/>
    <n v="6.94"/>
    <s v="No"/>
    <x v="0"/>
    <s v="No"/>
    <x v="0"/>
    <s v="No"/>
    <s v="Obesity"/>
    <s v="Diabetes"/>
    <n v="0"/>
    <s v="No"/>
    <s v="No"/>
    <s v="No"/>
  </r>
  <r>
    <s v="Id1021"/>
    <n v="49.45"/>
    <n v="4.2"/>
    <s v="yes"/>
    <x v="0"/>
    <s v="No"/>
    <x v="0"/>
    <s v="No"/>
    <s v="Obesity"/>
    <s v="Normal"/>
    <n v="0"/>
    <s v="Yes"/>
    <s v="No"/>
    <s v="No"/>
  </r>
  <r>
    <s v="Id1022"/>
    <n v="41.04"/>
    <n v="5.59"/>
    <s v="No"/>
    <x v="0"/>
    <s v="No"/>
    <x v="0"/>
    <s v="No"/>
    <s v="Obesity"/>
    <s v="Normal"/>
    <n v="0"/>
    <s v="No"/>
    <s v="No"/>
    <s v="No"/>
  </r>
  <r>
    <s v="Id1023"/>
    <n v="27.93"/>
    <n v="9.9600000000000009"/>
    <s v="No"/>
    <x v="0"/>
    <s v="No"/>
    <x v="0"/>
    <s v="No"/>
    <s v="Overweight"/>
    <s v="Diabetes"/>
    <n v="0"/>
    <s v="No"/>
    <s v="No"/>
    <s v="No"/>
  </r>
  <r>
    <s v="Id1024"/>
    <n v="21.01"/>
    <n v="7.37"/>
    <s v="No"/>
    <x v="0"/>
    <s v="No"/>
    <x v="0"/>
    <s v="No"/>
    <s v="Normal Weight"/>
    <s v="Diabetes"/>
    <n v="0"/>
    <s v="No"/>
    <s v="No"/>
    <s v="No"/>
  </r>
  <r>
    <s v="Id1025"/>
    <n v="52.37"/>
    <n v="5.0599999999999996"/>
    <s v="yes"/>
    <x v="1"/>
    <s v="No"/>
    <x v="1"/>
    <s v="No"/>
    <s v="Obesity"/>
    <s v="Normal"/>
    <n v="2"/>
    <s v="Yes"/>
    <s v="No"/>
    <s v="No"/>
  </r>
  <r>
    <s v="Id1026"/>
    <n v="40.369999999999997"/>
    <n v="8.2100000000000009"/>
    <s v="No"/>
    <x v="0"/>
    <s v="No"/>
    <x v="0"/>
    <s v="No"/>
    <s v="Obesity"/>
    <s v="Diabetes"/>
    <n v="0"/>
    <s v="No"/>
    <s v="No"/>
    <s v="No"/>
  </r>
  <r>
    <s v="Id1027"/>
    <n v="41.47"/>
    <n v="10.34"/>
    <s v="No"/>
    <x v="0"/>
    <s v="No"/>
    <x v="1"/>
    <s v="No"/>
    <s v="Obesity"/>
    <s v="Diabetes"/>
    <n v="2"/>
    <s v="No"/>
    <s v="No"/>
    <s v="No"/>
  </r>
  <r>
    <s v="Id1028"/>
    <n v="33.725000000000001"/>
    <n v="5.51"/>
    <s v="yes"/>
    <x v="0"/>
    <s v="No"/>
    <x v="1"/>
    <s v="No"/>
    <s v="Obesity"/>
    <s v="Normal"/>
    <n v="2"/>
    <s v="Yes"/>
    <s v="No"/>
    <s v="No"/>
  </r>
  <r>
    <s v="Id1029"/>
    <n v="28.1"/>
    <n v="11.2"/>
    <s v="No"/>
    <x v="0"/>
    <s v="No"/>
    <x v="0"/>
    <s v="No"/>
    <s v="Overweight"/>
    <s v="Diabetes"/>
    <n v="0"/>
    <s v="No"/>
    <s v="No"/>
    <s v="No"/>
  </r>
  <r>
    <s v="Id1030"/>
    <n v="37.43"/>
    <n v="4.3499999999999996"/>
    <s v="yes"/>
    <x v="0"/>
    <s v="Yes"/>
    <x v="3"/>
    <s v="No"/>
    <s v="Obesity"/>
    <s v="Normal"/>
    <n v="1"/>
    <s v="Yes"/>
    <s v="No"/>
    <s v="No"/>
  </r>
  <r>
    <s v="Id1031"/>
    <n v="23.7"/>
    <n v="10.45"/>
    <s v="No"/>
    <x v="0"/>
    <s v="No"/>
    <x v="0"/>
    <s v="No"/>
    <s v="Normal Weight"/>
    <s v="Diabetes"/>
    <n v="0"/>
    <s v="No"/>
    <s v="No"/>
    <s v="No"/>
  </r>
  <r>
    <s v="Id1032"/>
    <n v="24.795000000000002"/>
    <n v="4.07"/>
    <s v="yes"/>
    <x v="0"/>
    <s v="Yes"/>
    <x v="3"/>
    <s v="No"/>
    <s v="Normal Weight"/>
    <s v="Normal"/>
    <n v="1"/>
    <s v="Yes"/>
    <s v="No"/>
    <s v="No"/>
  </r>
  <r>
    <s v="Id1033"/>
    <n v="31.9"/>
    <n v="8.34"/>
    <s v="No"/>
    <x v="0"/>
    <s v="No"/>
    <x v="0"/>
    <s v="No"/>
    <s v="Obesity"/>
    <s v="Diabetes"/>
    <n v="0"/>
    <s v="No"/>
    <s v="No"/>
    <s v="No"/>
  </r>
  <r>
    <s v="Id1034"/>
    <n v="32.68"/>
    <n v="7.41"/>
    <s v="No"/>
    <x v="0"/>
    <s v="No"/>
    <x v="0"/>
    <s v="No"/>
    <s v="Obesity"/>
    <s v="Diabetes"/>
    <n v="0"/>
    <s v="No"/>
    <s v="No"/>
    <s v="No"/>
  </r>
  <r>
    <s v="Id1035"/>
    <n v="47.13"/>
    <n v="4.3099999999999996"/>
    <s v="No"/>
    <x v="0"/>
    <s v="No"/>
    <x v="0"/>
    <s v="No"/>
    <s v="Obesity"/>
    <s v="Normal"/>
    <n v="0"/>
    <s v="No"/>
    <s v="No"/>
    <s v="No"/>
  </r>
  <r>
    <s v="Id1036"/>
    <n v="36.67"/>
    <n v="10.83"/>
    <s v="No"/>
    <x v="0"/>
    <s v="No"/>
    <x v="0"/>
    <s v="No"/>
    <s v="Obesity"/>
    <s v="Diabetes"/>
    <n v="0"/>
    <s v="No"/>
    <s v="No"/>
    <s v="No"/>
  </r>
  <r>
    <s v="Id1037"/>
    <n v="33.630000000000003"/>
    <n v="11.31"/>
    <s v="No"/>
    <x v="0"/>
    <s v="No"/>
    <x v="0"/>
    <s v="No"/>
    <s v="Obesity"/>
    <s v="Diabetes"/>
    <n v="0"/>
    <s v="No"/>
    <s v="No"/>
    <s v="No"/>
  </r>
  <r>
    <s v="Id1038"/>
    <n v="32.67"/>
    <n v="11.81"/>
    <s v="yes"/>
    <x v="0"/>
    <s v="No"/>
    <x v="0"/>
    <s v="No"/>
    <s v="Obesity"/>
    <s v="Diabetes"/>
    <n v="0"/>
    <s v="Yes"/>
    <s v="No"/>
    <s v="No"/>
  </r>
  <r>
    <s v="Id1039"/>
    <n v="33.299999999999997"/>
    <n v="8.26"/>
    <s v="yes"/>
    <x v="0"/>
    <s v="No"/>
    <x v="1"/>
    <s v="No"/>
    <s v="Obesity"/>
    <s v="Diabetes"/>
    <n v="2"/>
    <s v="Yes"/>
    <s v="No"/>
    <s v="No"/>
  </r>
  <r>
    <s v="Id1040"/>
    <n v="30.78"/>
    <n v="10.74"/>
    <s v="yes"/>
    <x v="0"/>
    <s v="No"/>
    <x v="1"/>
    <s v="No"/>
    <s v="Obesity"/>
    <s v="Diabetes"/>
    <n v="2"/>
    <s v="Yes"/>
    <s v="No"/>
    <s v="No"/>
  </r>
  <r>
    <s v="Id1041"/>
    <n v="28.975000000000001"/>
    <n v="7.69"/>
    <s v="yes"/>
    <x v="0"/>
    <s v="No"/>
    <x v="0"/>
    <s v="No"/>
    <s v="Overweight"/>
    <s v="Diabetes"/>
    <n v="0"/>
    <s v="Yes"/>
    <s v="No"/>
    <s v="No"/>
  </r>
  <r>
    <s v="Id1042"/>
    <n v="33.4"/>
    <n v="4.84"/>
    <s v="No"/>
    <x v="0"/>
    <s v="No"/>
    <x v="0"/>
    <s v="No"/>
    <s v="Obesity"/>
    <s v="Normal"/>
    <n v="0"/>
    <s v="No"/>
    <s v="No"/>
    <s v="No"/>
  </r>
  <r>
    <s v="Id1043"/>
    <n v="21.5"/>
    <n v="9.77"/>
    <s v="yes"/>
    <x v="0"/>
    <s v="No"/>
    <x v="0"/>
    <s v="No"/>
    <s v="Normal Weight"/>
    <s v="Diabetes"/>
    <n v="0"/>
    <s v="Yes"/>
    <s v="No"/>
    <s v="No"/>
  </r>
  <r>
    <s v="Id1044"/>
    <n v="38.14"/>
    <n v="5.84"/>
    <s v="No"/>
    <x v="0"/>
    <s v="No"/>
    <x v="0"/>
    <s v="No"/>
    <s v="Obesity"/>
    <s v="Prediabetes"/>
    <n v="0"/>
    <s v="No"/>
    <s v="No"/>
    <s v="No"/>
  </r>
  <r>
    <s v="Id1045"/>
    <n v="35.42"/>
    <n v="8.6999999999999993"/>
    <s v="yes"/>
    <x v="0"/>
    <s v="No"/>
    <x v="3"/>
    <s v="No"/>
    <s v="Obesity"/>
    <s v="Diabetes"/>
    <n v="1"/>
    <s v="Yes"/>
    <s v="No"/>
    <s v="No"/>
  </r>
  <r>
    <s v="Id1046"/>
    <n v="35.625"/>
    <n v="10.79"/>
    <s v="No"/>
    <x v="0"/>
    <s v="No"/>
    <x v="0"/>
    <s v="No"/>
    <s v="Obesity"/>
    <s v="Diabetes"/>
    <n v="0"/>
    <s v="No"/>
    <s v="No"/>
    <s v="No"/>
  </r>
  <r>
    <s v="Id1047"/>
    <n v="45.51"/>
    <n v="4.32"/>
    <s v="No"/>
    <x v="0"/>
    <s v="No"/>
    <x v="3"/>
    <s v="No"/>
    <s v="Obesity"/>
    <s v="Normal"/>
    <n v="1"/>
    <s v="No"/>
    <s v="No"/>
    <s v="No"/>
  </r>
  <r>
    <s v="Id1048"/>
    <n v="37.1"/>
    <n v="7.19"/>
    <s v="yes"/>
    <x v="0"/>
    <s v="No"/>
    <x v="0"/>
    <s v="No"/>
    <s v="Obesity"/>
    <s v="Diabetes"/>
    <n v="0"/>
    <s v="Yes"/>
    <s v="No"/>
    <s v="No"/>
  </r>
  <r>
    <s v="Id1049"/>
    <n v="30.5"/>
    <n v="11.94"/>
    <s v="yes"/>
    <x v="0"/>
    <s v="No"/>
    <x v="0"/>
    <s v="No"/>
    <s v="Obesity"/>
    <s v="Diabetes"/>
    <n v="0"/>
    <s v="Yes"/>
    <s v="No"/>
    <s v="No"/>
  </r>
  <r>
    <s v="Id1050"/>
    <n v="28.16"/>
    <n v="5.56"/>
    <s v="No"/>
    <x v="0"/>
    <s v="No"/>
    <x v="1"/>
    <s v="No"/>
    <s v="Overweight"/>
    <s v="Normal"/>
    <n v="2"/>
    <s v="No"/>
    <s v="No"/>
    <s v="No"/>
  </r>
  <r>
    <s v="Id1051"/>
    <n v="29.1"/>
    <n v="5.64"/>
    <s v="yes"/>
    <x v="0"/>
    <s v="No"/>
    <x v="0"/>
    <s v="No"/>
    <s v="Overweight"/>
    <s v="Normal"/>
    <n v="0"/>
    <s v="Yes"/>
    <s v="No"/>
    <s v="No"/>
  </r>
  <r>
    <s v="Id1052"/>
    <n v="30.22"/>
    <n v="4.6500000000000004"/>
    <s v="No"/>
    <x v="0"/>
    <s v="No"/>
    <x v="0"/>
    <s v="No"/>
    <s v="Obesity"/>
    <s v="Normal"/>
    <n v="0"/>
    <s v="No"/>
    <s v="No"/>
    <s v="No"/>
  </r>
  <r>
    <s v="Id1053"/>
    <n v="24.29"/>
    <n v="9.0500000000000007"/>
    <s v="No"/>
    <x v="0"/>
    <s v="No"/>
    <x v="0"/>
    <s v="No"/>
    <s v="Normal Weight"/>
    <s v="Diabetes"/>
    <n v="0"/>
    <s v="No"/>
    <s v="No"/>
    <s v="No"/>
  </r>
  <r>
    <s v="Id1054"/>
    <n v="29.39"/>
    <n v="4.5199999999999996"/>
    <s v="yes"/>
    <x v="0"/>
    <s v="No"/>
    <x v="0"/>
    <s v="No"/>
    <s v="Overweight"/>
    <s v="Normal"/>
    <n v="0"/>
    <s v="Yes"/>
    <s v="No"/>
    <s v="No"/>
  </r>
  <r>
    <s v="Id1055"/>
    <n v="25.66"/>
    <n v="4.62"/>
    <s v="yes"/>
    <x v="0"/>
    <s v="No"/>
    <x v="3"/>
    <s v="No"/>
    <s v="Overweight"/>
    <s v="Normal"/>
    <n v="1"/>
    <s v="Yes"/>
    <s v="No"/>
    <s v="No"/>
  </r>
  <r>
    <s v="Id1056"/>
    <n v="39.11"/>
    <n v="5.87"/>
    <s v="No"/>
    <x v="0"/>
    <s v="No"/>
    <x v="0"/>
    <s v="No"/>
    <s v="Obesity"/>
    <s v="Prediabetes"/>
    <n v="0"/>
    <s v="No"/>
    <s v="No"/>
    <s v="No"/>
  </r>
  <r>
    <s v="Id1057"/>
    <n v="43.78"/>
    <n v="5.71"/>
    <s v="No"/>
    <x v="0"/>
    <s v="No"/>
    <x v="3"/>
    <s v="No"/>
    <s v="Obesity"/>
    <s v="Prediabetes"/>
    <n v="1"/>
    <s v="No"/>
    <s v="No"/>
    <s v="No"/>
  </r>
  <r>
    <s v="Id1058"/>
    <n v="24.35"/>
    <n v="9.08"/>
    <s v="No"/>
    <x v="0"/>
    <s v="No"/>
    <x v="0"/>
    <s v="No"/>
    <s v="Normal Weight"/>
    <s v="Diabetes"/>
    <n v="0"/>
    <s v="No"/>
    <s v="No"/>
    <s v="No"/>
  </r>
  <r>
    <s v="Id1059"/>
    <n v="40.299999999999997"/>
    <n v="5.3"/>
    <s v="yes"/>
    <x v="0"/>
    <s v="No"/>
    <x v="1"/>
    <s v="No"/>
    <s v="Obesity"/>
    <s v="Normal"/>
    <n v="2"/>
    <s v="Yes"/>
    <s v="No"/>
    <s v="No"/>
  </r>
  <r>
    <s v="Id1060"/>
    <n v="32.774999999999999"/>
    <n v="11.76"/>
    <s v="yes"/>
    <x v="0"/>
    <s v="No"/>
    <x v="0"/>
    <s v="No"/>
    <s v="Obesity"/>
    <s v="Diabetes"/>
    <n v="0"/>
    <s v="Yes"/>
    <s v="No"/>
    <s v="No"/>
  </r>
  <r>
    <s v="Id1061"/>
    <n v="39.6"/>
    <n v="5.1100000000000003"/>
    <s v="yes"/>
    <x v="0"/>
    <s v="No"/>
    <x v="1"/>
    <s v="No"/>
    <s v="Obesity"/>
    <s v="Normal"/>
    <n v="2"/>
    <s v="Yes"/>
    <s v="No"/>
    <s v="No"/>
  </r>
  <r>
    <s v="Id1062"/>
    <n v="30.97"/>
    <n v="5.54"/>
    <s v="No"/>
    <x v="0"/>
    <s v="No"/>
    <x v="1"/>
    <s v="No"/>
    <s v="Obesity"/>
    <s v="Normal"/>
    <n v="2"/>
    <s v="No"/>
    <s v="No"/>
    <s v="No"/>
  </r>
  <r>
    <s v="Id1063"/>
    <n v="27.645"/>
    <n v="8.8699999999999992"/>
    <s v="yes"/>
    <x v="0"/>
    <s v="No"/>
    <x v="0"/>
    <s v="No"/>
    <s v="Overweight"/>
    <s v="Diabetes"/>
    <n v="0"/>
    <s v="Yes"/>
    <s v="No"/>
    <s v="No"/>
  </r>
  <r>
    <s v="Id1064"/>
    <n v="34.43"/>
    <n v="5.96"/>
    <s v="yes"/>
    <x v="0"/>
    <s v="No"/>
    <x v="1"/>
    <s v="No"/>
    <s v="Obesity"/>
    <s v="Prediabetes"/>
    <n v="2"/>
    <s v="Yes"/>
    <s v="No"/>
    <s v="No"/>
  </r>
  <r>
    <s v="Id1065"/>
    <n v="39.6"/>
    <n v="4.4400000000000004"/>
    <s v="yes"/>
    <x v="0"/>
    <s v="Yes"/>
    <x v="3"/>
    <s v="No"/>
    <s v="Obesity"/>
    <s v="Normal"/>
    <n v="1"/>
    <s v="Yes"/>
    <s v="No"/>
    <s v="No"/>
  </r>
  <r>
    <s v="Id1066"/>
    <n v="22.1"/>
    <n v="4.6500000000000004"/>
    <s v="yes"/>
    <x v="0"/>
    <s v="No"/>
    <x v="1"/>
    <s v="No"/>
    <s v="Normal Weight"/>
    <s v="Normal"/>
    <n v="2"/>
    <s v="Yes"/>
    <s v="No"/>
    <s v="No"/>
  </r>
  <r>
    <s v="Id1067"/>
    <n v="33.25"/>
    <n v="5.64"/>
    <s v="yes"/>
    <x v="0"/>
    <s v="Yes"/>
    <x v="3"/>
    <s v="No"/>
    <s v="Obesity"/>
    <s v="Normal"/>
    <n v="1"/>
    <s v="Yes"/>
    <s v="No"/>
    <s v="No"/>
  </r>
  <r>
    <s v="Id1068"/>
    <n v="33.33"/>
    <n v="10.19"/>
    <s v="No"/>
    <x v="0"/>
    <s v="No"/>
    <x v="0"/>
    <s v="No"/>
    <s v="Obesity"/>
    <s v="Diabetes"/>
    <n v="0"/>
    <s v="No"/>
    <s v="No"/>
    <s v="No"/>
  </r>
  <r>
    <s v="Id1069"/>
    <n v="30.5"/>
    <n v="10.79"/>
    <s v="No"/>
    <x v="0"/>
    <s v="No"/>
    <x v="0"/>
    <s v="No"/>
    <s v="Obesity"/>
    <s v="Diabetes"/>
    <n v="0"/>
    <s v="No"/>
    <s v="No"/>
    <s v="No"/>
  </r>
  <r>
    <s v="Id1070"/>
    <n v="30.3"/>
    <n v="4.24"/>
    <s v="No"/>
    <x v="0"/>
    <s v="No"/>
    <x v="0"/>
    <s v="No"/>
    <s v="Obesity"/>
    <s v="Normal"/>
    <n v="0"/>
    <s v="No"/>
    <s v="No"/>
    <s v="No"/>
  </r>
  <r>
    <s v="Id1071"/>
    <n v="26.22"/>
    <n v="5.83"/>
    <s v="No"/>
    <x v="0"/>
    <s v="No"/>
    <x v="1"/>
    <s v="No"/>
    <s v="Overweight"/>
    <s v="Prediabetes"/>
    <n v="2"/>
    <s v="No"/>
    <s v="No"/>
    <s v="No"/>
  </r>
  <r>
    <s v="Id1072"/>
    <n v="29.99"/>
    <n v="11.85"/>
    <s v="No"/>
    <x v="0"/>
    <s v="No"/>
    <x v="0"/>
    <s v="No"/>
    <s v="Obesity"/>
    <s v="Diabetes"/>
    <n v="0"/>
    <s v="No"/>
    <s v="No"/>
    <s v="No"/>
  </r>
  <r>
    <s v="Id1073"/>
    <n v="36.380000000000003"/>
    <n v="5.98"/>
    <s v="No"/>
    <x v="0"/>
    <s v="No"/>
    <x v="3"/>
    <s v="No"/>
    <s v="Obesity"/>
    <s v="Prediabetes"/>
    <n v="1"/>
    <s v="No"/>
    <s v="No"/>
    <s v="No"/>
  </r>
  <r>
    <s v="Id1074"/>
    <n v="31.16"/>
    <n v="4.26"/>
    <s v="yes"/>
    <x v="0"/>
    <s v="Yes"/>
    <x v="3"/>
    <s v="No"/>
    <s v="Obesity"/>
    <s v="Normal"/>
    <n v="1"/>
    <s v="Yes"/>
    <s v="No"/>
    <s v="No"/>
  </r>
  <r>
    <s v="Id1075"/>
    <n v="25.55"/>
    <n v="4.96"/>
    <s v="yes"/>
    <x v="0"/>
    <s v="No"/>
    <x v="3"/>
    <s v="No"/>
    <s v="Overweight"/>
    <s v="Normal"/>
    <n v="1"/>
    <s v="Yes"/>
    <s v="No"/>
    <s v="No"/>
  </r>
  <r>
    <s v="Id1076"/>
    <n v="28.77"/>
    <n v="4"/>
    <s v="yes"/>
    <x v="0"/>
    <s v="No"/>
    <x v="0"/>
    <s v="No"/>
    <s v="Overweight"/>
    <s v="Normal"/>
    <n v="0"/>
    <s v="Yes"/>
    <s v="No"/>
    <s v="No"/>
  </r>
  <r>
    <s v="Id1077"/>
    <n v="23.14"/>
    <n v="4.1500000000000004"/>
    <s v="yes"/>
    <x v="0"/>
    <s v="No"/>
    <x v="3"/>
    <s v="No"/>
    <s v="Normal Weight"/>
    <s v="Normal"/>
    <n v="1"/>
    <s v="Yes"/>
    <s v="No"/>
    <s v="No"/>
  </r>
  <r>
    <s v="Id1078"/>
    <n v="39.6"/>
    <n v="11.36"/>
    <s v="No"/>
    <x v="0"/>
    <s v="No"/>
    <x v="0"/>
    <s v="No"/>
    <s v="Obesity"/>
    <s v="Diabetes"/>
    <n v="0"/>
    <s v="No"/>
    <s v="No"/>
    <s v="No"/>
  </r>
  <r>
    <s v="Id1079"/>
    <n v="29.2"/>
    <n v="7.53"/>
    <s v="No"/>
    <x v="0"/>
    <s v="No"/>
    <x v="0"/>
    <s v="No"/>
    <s v="Overweight"/>
    <s v="Diabetes"/>
    <n v="0"/>
    <s v="No"/>
    <s v="No"/>
    <s v="No"/>
  </r>
  <r>
    <s v="Id1080"/>
    <n v="32.774999999999999"/>
    <n v="7.95"/>
    <s v="No"/>
    <x v="0"/>
    <s v="No"/>
    <x v="0"/>
    <s v="No"/>
    <s v="Obesity"/>
    <s v="Diabetes"/>
    <n v="0"/>
    <s v="No"/>
    <s v="No"/>
    <s v="No"/>
  </r>
  <r>
    <s v="Id1081"/>
    <n v="24.035"/>
    <n v="8.5"/>
    <s v="No"/>
    <x v="0"/>
    <s v="No"/>
    <x v="0"/>
    <s v="No"/>
    <s v="Normal Weight"/>
    <s v="Diabetes"/>
    <n v="0"/>
    <s v="No"/>
    <s v="No"/>
    <s v="No"/>
  </r>
  <r>
    <s v="Id1082"/>
    <n v="30.55"/>
    <n v="5.89"/>
    <s v="No"/>
    <x v="0"/>
    <s v="Yes"/>
    <x v="3"/>
    <s v="No"/>
    <s v="Obesity"/>
    <s v="Prediabetes"/>
    <n v="1"/>
    <s v="No"/>
    <s v="No"/>
    <s v="No"/>
  </r>
  <r>
    <s v="Id1083"/>
    <n v="28.81"/>
    <n v="8.76"/>
    <s v="No"/>
    <x v="0"/>
    <s v="No"/>
    <x v="1"/>
    <s v="No"/>
    <s v="Overweight"/>
    <s v="Diabetes"/>
    <n v="2"/>
    <s v="No"/>
    <s v="No"/>
    <s v="No"/>
  </r>
  <r>
    <s v="Id1084"/>
    <n v="31.66"/>
    <n v="4.1100000000000003"/>
    <s v="No"/>
    <x v="0"/>
    <s v="No"/>
    <x v="0"/>
    <s v="No"/>
    <s v="Obesity"/>
    <s v="Normal"/>
    <n v="0"/>
    <s v="No"/>
    <s v="No"/>
    <s v="No"/>
  </r>
  <r>
    <s v="Id1085"/>
    <n v="28.215"/>
    <n v="7.56"/>
    <s v="yes"/>
    <x v="0"/>
    <s v="No"/>
    <x v="3"/>
    <s v="No"/>
    <s v="Overweight"/>
    <s v="Diabetes"/>
    <n v="1"/>
    <s v="Yes"/>
    <s v="No"/>
    <s v="No"/>
  </r>
  <r>
    <s v="Id1086"/>
    <n v="26.12"/>
    <n v="4.17"/>
    <s v="yes"/>
    <x v="0"/>
    <s v="Yes"/>
    <x v="3"/>
    <s v="No"/>
    <s v="Overweight"/>
    <s v="Normal"/>
    <n v="1"/>
    <s v="Yes"/>
    <s v="No"/>
    <s v="No"/>
  </r>
  <r>
    <s v="Id1087"/>
    <n v="36.630000000000003"/>
    <n v="11.42"/>
    <s v="No"/>
    <x v="0"/>
    <s v="No"/>
    <x v="1"/>
    <s v="No"/>
    <s v="Obesity"/>
    <s v="Diabetes"/>
    <n v="2"/>
    <s v="No"/>
    <s v="No"/>
    <s v="No"/>
  </r>
  <r>
    <s v="Id1088"/>
    <n v="33.344999999999999"/>
    <n v="7.33"/>
    <s v="No"/>
    <x v="0"/>
    <s v="No"/>
    <x v="1"/>
    <s v="No"/>
    <s v="Obesity"/>
    <s v="Diabetes"/>
    <n v="2"/>
    <s v="No"/>
    <s v="No"/>
    <s v="No"/>
  </r>
  <r>
    <s v="Id1089"/>
    <n v="27.11"/>
    <n v="6.7"/>
    <s v="No"/>
    <x v="0"/>
    <s v="No"/>
    <x v="0"/>
    <s v="No"/>
    <s v="Overweight"/>
    <s v="Diabetes"/>
    <n v="0"/>
    <s v="No"/>
    <s v="No"/>
    <s v="No"/>
  </r>
  <r>
    <s v="Id1090"/>
    <n v="26.6"/>
    <n v="5.27"/>
    <s v="yes"/>
    <x v="0"/>
    <s v="Yes"/>
    <x v="3"/>
    <s v="No"/>
    <s v="Overweight"/>
    <s v="Normal"/>
    <n v="1"/>
    <s v="Yes"/>
    <s v="No"/>
    <s v="No"/>
  </r>
  <r>
    <s v="Id1091"/>
    <n v="30.41"/>
    <n v="7.72"/>
    <s v="No"/>
    <x v="0"/>
    <s v="No"/>
    <x v="0"/>
    <s v="No"/>
    <s v="Obesity"/>
    <s v="Diabetes"/>
    <n v="0"/>
    <s v="No"/>
    <s v="No"/>
    <s v="No"/>
  </r>
  <r>
    <s v="Id1092"/>
    <n v="28.98"/>
    <n v="8.68"/>
    <s v="No"/>
    <x v="0"/>
    <s v="No"/>
    <x v="1"/>
    <s v="No"/>
    <s v="Overweight"/>
    <s v="Diabetes"/>
    <n v="2"/>
    <s v="No"/>
    <s v="No"/>
    <s v="No"/>
  </r>
  <r>
    <s v="Id1093"/>
    <n v="31.24"/>
    <n v="9.8000000000000007"/>
    <s v="No"/>
    <x v="0"/>
    <s v="No"/>
    <x v="0"/>
    <s v="No"/>
    <s v="Obesity"/>
    <s v="Diabetes"/>
    <n v="0"/>
    <s v="No"/>
    <s v="No"/>
    <s v="No"/>
  </r>
  <r>
    <s v="Id1094"/>
    <n v="31.54"/>
    <n v="4.4400000000000004"/>
    <s v="No"/>
    <x v="0"/>
    <s v="No"/>
    <x v="0"/>
    <s v="No"/>
    <s v="Obesity"/>
    <s v="Normal"/>
    <n v="0"/>
    <s v="No"/>
    <s v="No"/>
    <s v="No"/>
  </r>
  <r>
    <s v="Id1095"/>
    <n v="38.6"/>
    <n v="7.19"/>
    <s v="yes"/>
    <x v="0"/>
    <s v="No"/>
    <x v="1"/>
    <s v="No"/>
    <s v="Obesity"/>
    <s v="Diabetes"/>
    <n v="2"/>
    <s v="Yes"/>
    <s v="No"/>
    <s v="No"/>
  </r>
  <r>
    <s v="Id1096"/>
    <n v="37.950000000000003"/>
    <n v="6.06"/>
    <s v="No"/>
    <x v="0"/>
    <s v="No"/>
    <x v="0"/>
    <s v="No"/>
    <s v="Obesity"/>
    <s v="Prediabetes"/>
    <n v="0"/>
    <s v="No"/>
    <s v="No"/>
    <s v="No"/>
  </r>
  <r>
    <s v="Id1097"/>
    <n v="38.97"/>
    <n v="5.12"/>
    <s v="No"/>
    <x v="0"/>
    <s v="No"/>
    <x v="0"/>
    <s v="No"/>
    <s v="Obesity"/>
    <s v="Normal"/>
    <n v="0"/>
    <s v="No"/>
    <s v="No"/>
    <s v="No"/>
  </r>
  <r>
    <s v="Id1098"/>
    <n v="21.2"/>
    <n v="10.72"/>
    <s v="No"/>
    <x v="0"/>
    <s v="No"/>
    <x v="0"/>
    <s v="No"/>
    <s v="Normal Weight"/>
    <s v="Diabetes"/>
    <n v="0"/>
    <s v="No"/>
    <s v="No"/>
    <s v="No"/>
  </r>
  <r>
    <s v="Id1099"/>
    <n v="23.96"/>
    <n v="9.58"/>
    <s v="yes"/>
    <x v="0"/>
    <s v="Yes"/>
    <x v="3"/>
    <s v="No"/>
    <s v="Normal Weight"/>
    <s v="Diabetes"/>
    <n v="1"/>
    <s v="Yes"/>
    <s v="No"/>
    <s v="No"/>
  </r>
  <r>
    <s v="Id1100"/>
    <n v="35.93"/>
    <n v="6.4"/>
    <s v="yes"/>
    <x v="0"/>
    <s v="No"/>
    <x v="3"/>
    <s v="No"/>
    <s v="Obesity"/>
    <s v="Diabetes"/>
    <n v="1"/>
    <s v="Yes"/>
    <s v="No"/>
    <s v="No"/>
  </r>
  <r>
    <s v="Id1101"/>
    <n v="26.11"/>
    <n v="6.8"/>
    <s v="yes"/>
    <x v="0"/>
    <s v="No"/>
    <x v="1"/>
    <s v="No"/>
    <s v="Overweight"/>
    <s v="Diabetes"/>
    <n v="2"/>
    <s v="Yes"/>
    <s v="No"/>
    <s v="No"/>
  </r>
  <r>
    <s v="Id1102"/>
    <n v="32.299999999999997"/>
    <n v="9.48"/>
    <s v="No"/>
    <x v="0"/>
    <s v="No"/>
    <x v="1"/>
    <s v="No"/>
    <s v="Obesity"/>
    <s v="Diabetes"/>
    <n v="2"/>
    <s v="No"/>
    <s v="No"/>
    <s v="No"/>
  </r>
  <r>
    <s v="Id1103"/>
    <n v="28.69"/>
    <n v="7.45"/>
    <s v="No"/>
    <x v="0"/>
    <s v="No"/>
    <x v="1"/>
    <s v="No"/>
    <s v="Overweight"/>
    <s v="Diabetes"/>
    <n v="2"/>
    <s v="No"/>
    <s v="No"/>
    <s v="No"/>
  </r>
  <r>
    <s v="Id1104"/>
    <n v="31.28"/>
    <n v="6.94"/>
    <s v="yes"/>
    <x v="0"/>
    <s v="No"/>
    <x v="3"/>
    <s v="No"/>
    <s v="Obesity"/>
    <s v="Diabetes"/>
    <n v="1"/>
    <s v="Yes"/>
    <s v="No"/>
    <s v="No"/>
  </r>
  <r>
    <s v="Id1105"/>
    <n v="30.21"/>
    <n v="7.83"/>
    <s v="No"/>
    <x v="0"/>
    <s v="No"/>
    <x v="0"/>
    <s v="No"/>
    <s v="Obesity"/>
    <s v="Diabetes"/>
    <n v="0"/>
    <s v="No"/>
    <s v="No"/>
    <s v="No"/>
  </r>
  <r>
    <s v="Id1106"/>
    <n v="38.28"/>
    <n v="10.17"/>
    <s v="yes"/>
    <x v="0"/>
    <s v="No"/>
    <x v="0"/>
    <s v="No"/>
    <s v="Obesity"/>
    <s v="Diabetes"/>
    <n v="0"/>
    <s v="Yes"/>
    <s v="No"/>
    <s v="No"/>
  </r>
  <r>
    <s v="Id1107"/>
    <n v="29.9"/>
    <n v="8.9600000000000009"/>
    <s v="yes"/>
    <x v="0"/>
    <s v="No"/>
    <x v="0"/>
    <s v="No"/>
    <s v="Obesity"/>
    <s v="Diabetes"/>
    <n v="0"/>
    <s v="Yes"/>
    <s v="No"/>
    <s v="No"/>
  </r>
  <r>
    <s v="Id1108"/>
    <n v="23.18"/>
    <n v="6.96"/>
    <s v="yes"/>
    <x v="0"/>
    <s v="No"/>
    <x v="1"/>
    <s v="No"/>
    <s v="Normal Weight"/>
    <s v="Diabetes"/>
    <n v="2"/>
    <s v="Yes"/>
    <s v="No"/>
    <s v="No"/>
  </r>
  <r>
    <s v="Id1109"/>
    <n v="33.020000000000003"/>
    <n v="5.07"/>
    <s v="yes"/>
    <x v="0"/>
    <s v="No"/>
    <x v="0"/>
    <s v="No"/>
    <s v="Obesity"/>
    <s v="Normal"/>
    <n v="0"/>
    <s v="Yes"/>
    <s v="No"/>
    <s v="No"/>
  </r>
  <r>
    <s v="Id1110"/>
    <n v="27.29"/>
    <n v="5.85"/>
    <s v="No"/>
    <x v="0"/>
    <s v="No"/>
    <x v="1"/>
    <s v="No"/>
    <s v="Overweight"/>
    <s v="Prediabetes"/>
    <n v="2"/>
    <s v="No"/>
    <s v="No"/>
    <s v="No"/>
  </r>
  <r>
    <s v="Id1111"/>
    <n v="23.18"/>
    <n v="10.56"/>
    <s v="No"/>
    <x v="0"/>
    <s v="No"/>
    <x v="1"/>
    <s v="No"/>
    <s v="Normal Weight"/>
    <s v="Diabetes"/>
    <n v="2"/>
    <s v="No"/>
    <s v="No"/>
    <s v="No"/>
  </r>
  <r>
    <s v="Id1112"/>
    <n v="32.659999999999997"/>
    <n v="8.92"/>
    <s v="yes"/>
    <x v="0"/>
    <s v="No"/>
    <x v="0"/>
    <s v="No"/>
    <s v="Obesity"/>
    <s v="Diabetes"/>
    <n v="0"/>
    <s v="Yes"/>
    <s v="No"/>
    <s v="No"/>
  </r>
  <r>
    <s v="Id1113"/>
    <n v="30.78"/>
    <n v="8.6300000000000008"/>
    <s v="No"/>
    <x v="0"/>
    <s v="No"/>
    <x v="0"/>
    <s v="No"/>
    <s v="Obesity"/>
    <s v="Diabetes"/>
    <n v="0"/>
    <s v="No"/>
    <s v="No"/>
    <s v="No"/>
  </r>
  <r>
    <s v="Id1114"/>
    <n v="47.2"/>
    <n v="6.29"/>
    <s v="yes"/>
    <x v="0"/>
    <s v="Yes"/>
    <x v="3"/>
    <s v="No"/>
    <s v="Obesity"/>
    <s v="Prediabetes"/>
    <n v="1"/>
    <s v="Yes"/>
    <s v="No"/>
    <s v="No"/>
  </r>
  <r>
    <s v="Id1115"/>
    <n v="31.6"/>
    <n v="5.75"/>
    <s v="No"/>
    <x v="0"/>
    <s v="No"/>
    <x v="1"/>
    <s v="No"/>
    <s v="Obesity"/>
    <s v="Prediabetes"/>
    <n v="2"/>
    <s v="No"/>
    <s v="No"/>
    <s v="No"/>
  </r>
  <r>
    <s v="Id1116"/>
    <n v="33.914999999999999"/>
    <n v="6.66"/>
    <s v="yes"/>
    <x v="0"/>
    <s v="No"/>
    <x v="3"/>
    <s v="No"/>
    <s v="Obesity"/>
    <s v="Diabetes"/>
    <n v="1"/>
    <s v="Yes"/>
    <s v="No"/>
    <s v="No"/>
  </r>
  <r>
    <s v="Id1117"/>
    <n v="23.54"/>
    <n v="5.0999999999999996"/>
    <s v="No"/>
    <x v="0"/>
    <s v="No"/>
    <x v="1"/>
    <s v="No"/>
    <s v="Normal Weight"/>
    <s v="Normal"/>
    <n v="2"/>
    <s v="No"/>
    <s v="No"/>
    <s v="No"/>
  </r>
  <r>
    <s v="Id1118"/>
    <n v="27.074999999999999"/>
    <n v="4.41"/>
    <s v="No"/>
    <x v="0"/>
    <s v="No"/>
    <x v="1"/>
    <s v="No"/>
    <s v="Overweight"/>
    <s v="Normal"/>
    <n v="2"/>
    <s v="No"/>
    <s v="No"/>
    <s v="No"/>
  </r>
  <r>
    <s v="Id1119"/>
    <n v="25.8"/>
    <n v="5.52"/>
    <s v="yes"/>
    <x v="0"/>
    <s v="No"/>
    <x v="0"/>
    <s v="No"/>
    <s v="Overweight"/>
    <s v="Normal"/>
    <n v="0"/>
    <s v="Yes"/>
    <s v="No"/>
    <s v="No"/>
  </r>
  <r>
    <s v="Id1120"/>
    <n v="36.1"/>
    <n v="4.62"/>
    <s v="yes"/>
    <x v="0"/>
    <s v="Yes"/>
    <x v="3"/>
    <s v="No"/>
    <s v="Obesity"/>
    <s v="Normal"/>
    <n v="1"/>
    <s v="Yes"/>
    <s v="No"/>
    <s v="No"/>
  </r>
  <r>
    <s v="Id1121"/>
    <n v="30.495000000000001"/>
    <n v="5.74"/>
    <s v="yes"/>
    <x v="0"/>
    <s v="Yes"/>
    <x v="3"/>
    <s v="No"/>
    <s v="Obesity"/>
    <s v="Prediabetes"/>
    <n v="1"/>
    <s v="Yes"/>
    <s v="No"/>
    <s v="No"/>
  </r>
  <r>
    <s v="Id1122"/>
    <n v="21.4"/>
    <n v="6.3"/>
    <s v="yes"/>
    <x v="0"/>
    <s v="Yes"/>
    <x v="3"/>
    <s v="No"/>
    <s v="Normal Weight"/>
    <s v="Prediabetes"/>
    <n v="1"/>
    <s v="Yes"/>
    <s v="No"/>
    <s v="No"/>
  </r>
  <r>
    <s v="Id1123"/>
    <n v="32.299999999999997"/>
    <n v="10.27"/>
    <s v="No"/>
    <x v="0"/>
    <s v="No"/>
    <x v="0"/>
    <s v="No"/>
    <s v="Obesity"/>
    <s v="Diabetes"/>
    <n v="0"/>
    <s v="No"/>
    <s v="No"/>
    <s v="No"/>
  </r>
  <r>
    <s v="Id1124"/>
    <n v="29.78"/>
    <n v="5.85"/>
    <s v="No"/>
    <x v="0"/>
    <s v="Yes"/>
    <x v="3"/>
    <s v="No"/>
    <s v="Overweight"/>
    <s v="Prediabetes"/>
    <n v="1"/>
    <s v="No"/>
    <s v="No"/>
    <s v="No"/>
  </r>
  <r>
    <s v="Id1125"/>
    <n v="34.76"/>
    <n v="5.92"/>
    <s v="yes"/>
    <x v="0"/>
    <s v="No"/>
    <x v="3"/>
    <s v="No"/>
    <s v="Obesity"/>
    <s v="Prediabetes"/>
    <n v="1"/>
    <s v="Yes"/>
    <s v="No"/>
    <s v="No"/>
  </r>
  <r>
    <s v="Id1126"/>
    <n v="18.335000000000001"/>
    <n v="10.01"/>
    <s v="yes"/>
    <x v="0"/>
    <s v="No"/>
    <x v="1"/>
    <s v="No"/>
    <s v="Underweight"/>
    <s v="Diabetes"/>
    <n v="2"/>
    <s v="Yes"/>
    <s v="No"/>
    <s v="No"/>
  </r>
  <r>
    <s v="Id1127"/>
    <n v="32.299999999999997"/>
    <n v="9.59"/>
    <s v="No"/>
    <x v="0"/>
    <s v="No"/>
    <x v="0"/>
    <s v="No"/>
    <s v="Obesity"/>
    <s v="Diabetes"/>
    <n v="0"/>
    <s v="No"/>
    <s v="No"/>
    <s v="No"/>
  </r>
  <r>
    <s v="Id1128"/>
    <n v="27.74"/>
    <n v="10.37"/>
    <s v="No"/>
    <x v="0"/>
    <s v="No"/>
    <x v="0"/>
    <s v="No"/>
    <s v="Overweight"/>
    <s v="Diabetes"/>
    <n v="0"/>
    <s v="No"/>
    <s v="No"/>
    <s v="No"/>
  </r>
  <r>
    <s v="Id1129"/>
    <n v="24"/>
    <n v="4.01"/>
    <s v="yes"/>
    <x v="0"/>
    <s v="No"/>
    <x v="3"/>
    <s v="No"/>
    <s v="Normal Weight"/>
    <s v="Normal"/>
    <n v="1"/>
    <s v="Yes"/>
    <s v="No"/>
    <s v="No"/>
  </r>
  <r>
    <s v="Id1130"/>
    <n v="31.78"/>
    <n v="4.24"/>
    <s v="yes"/>
    <x v="0"/>
    <s v="Yes"/>
    <x v="3"/>
    <s v="No"/>
    <s v="Obesity"/>
    <s v="Normal"/>
    <n v="1"/>
    <s v="Yes"/>
    <s v="No"/>
    <s v="No"/>
  </r>
  <r>
    <s v="Id1131"/>
    <n v="32.25"/>
    <n v="5.36"/>
    <s v="yes"/>
    <x v="0"/>
    <s v="No"/>
    <x v="0"/>
    <s v="No"/>
    <s v="Obesity"/>
    <s v="Normal"/>
    <n v="0"/>
    <s v="Yes"/>
    <s v="No"/>
    <s v="No"/>
  </r>
  <r>
    <s v="Id1132"/>
    <n v="30.114999999999998"/>
    <n v="4.99"/>
    <s v="No"/>
    <x v="0"/>
    <s v="No"/>
    <x v="1"/>
    <s v="No"/>
    <s v="Obesity"/>
    <s v="Normal"/>
    <n v="2"/>
    <s v="No"/>
    <s v="No"/>
    <s v="No"/>
  </r>
  <r>
    <s v="Id1133"/>
    <n v="22.41"/>
    <n v="8.68"/>
    <s v="No"/>
    <x v="0"/>
    <s v="No"/>
    <x v="0"/>
    <s v="No"/>
    <s v="Normal Weight"/>
    <s v="Diabetes"/>
    <n v="0"/>
    <s v="No"/>
    <s v="No"/>
    <s v="No"/>
  </r>
  <r>
    <s v="Id1134"/>
    <n v="45.72"/>
    <n v="4.2300000000000004"/>
    <s v="yes"/>
    <x v="0"/>
    <s v="No"/>
    <x v="0"/>
    <s v="No"/>
    <s v="Obesity"/>
    <s v="Normal"/>
    <n v="0"/>
    <s v="Yes"/>
    <s v="No"/>
    <s v="No"/>
  </r>
  <r>
    <s v="Id1135"/>
    <n v="25"/>
    <n v="5.32"/>
    <s v="yes"/>
    <x v="0"/>
    <s v="No"/>
    <x v="1"/>
    <s v="No"/>
    <s v="Overweight"/>
    <s v="Normal"/>
    <n v="2"/>
    <s v="Yes"/>
    <s v="No"/>
    <s v="No"/>
  </r>
  <r>
    <s v="Id1136"/>
    <n v="39.5"/>
    <n v="6.66"/>
    <s v="No"/>
    <x v="0"/>
    <s v="No"/>
    <x v="0"/>
    <s v="No"/>
    <s v="Obesity"/>
    <s v="Diabetes"/>
    <n v="0"/>
    <s v="No"/>
    <s v="No"/>
    <s v="No"/>
  </r>
  <r>
    <s v="Id1137"/>
    <n v="37.729999999999997"/>
    <n v="7.4"/>
    <s v="No"/>
    <x v="0"/>
    <s v="No"/>
    <x v="0"/>
    <s v="No"/>
    <s v="Obesity"/>
    <s v="Diabetes"/>
    <n v="0"/>
    <s v="No"/>
    <s v="No"/>
    <s v="No"/>
  </r>
  <r>
    <s v="Id1138"/>
    <n v="40.659999999999997"/>
    <n v="10.08"/>
    <s v="No"/>
    <x v="0"/>
    <s v="No"/>
    <x v="0"/>
    <s v="No"/>
    <s v="Obesity"/>
    <s v="Diabetes"/>
    <n v="0"/>
    <s v="No"/>
    <s v="No"/>
    <s v="No"/>
  </r>
  <r>
    <s v="Id1139"/>
    <n v="34.200000000000003"/>
    <n v="8.58"/>
    <s v="No"/>
    <x v="0"/>
    <s v="No"/>
    <x v="0"/>
    <s v="No"/>
    <s v="Obesity"/>
    <s v="Diabetes"/>
    <n v="0"/>
    <s v="No"/>
    <s v="No"/>
    <s v="No"/>
  </r>
  <r>
    <s v="Id1140"/>
    <n v="46.51"/>
    <n v="5.84"/>
    <s v="No"/>
    <x v="0"/>
    <s v="No"/>
    <x v="3"/>
    <s v="No"/>
    <s v="Obesity"/>
    <s v="Prediabetes"/>
    <n v="1"/>
    <s v="No"/>
    <s v="No"/>
    <s v="No"/>
  </r>
  <r>
    <s v="Id1141"/>
    <n v="28.88"/>
    <n v="4.8600000000000003"/>
    <s v="yes"/>
    <x v="0"/>
    <s v="Yes"/>
    <x v="3"/>
    <s v="No"/>
    <s v="Overweight"/>
    <s v="Normal"/>
    <n v="1"/>
    <s v="Yes"/>
    <s v="No"/>
    <s v="No"/>
  </r>
  <r>
    <s v="Id1142"/>
    <n v="33.914999999999999"/>
    <n v="11.52"/>
    <s v="No"/>
    <x v="0"/>
    <s v="No"/>
    <x v="0"/>
    <s v="No"/>
    <s v="Obesity"/>
    <s v="Diabetes"/>
    <n v="0"/>
    <s v="No"/>
    <s v="No"/>
    <s v="No"/>
  </r>
  <r>
    <s v="Id1143"/>
    <n v="24.32"/>
    <n v="6.15"/>
    <s v="yes"/>
    <x v="0"/>
    <s v="Yes"/>
    <x v="3"/>
    <s v="No"/>
    <s v="Normal Weight"/>
    <s v="Prediabetes"/>
    <n v="1"/>
    <s v="Yes"/>
    <s v="No"/>
    <s v="No"/>
  </r>
  <r>
    <s v="Id1144"/>
    <n v="25.8"/>
    <n v="9.94"/>
    <s v="No"/>
    <x v="0"/>
    <s v="No"/>
    <x v="0"/>
    <s v="No"/>
    <s v="Overweight"/>
    <s v="Diabetes"/>
    <n v="0"/>
    <s v="No"/>
    <s v="No"/>
    <s v="No"/>
  </r>
  <r>
    <s v="Id1145"/>
    <n v="21.56"/>
    <n v="10.56"/>
    <s v="No"/>
    <x v="0"/>
    <s v="No"/>
    <x v="0"/>
    <s v="No"/>
    <s v="Normal Weight"/>
    <s v="Diabetes"/>
    <n v="0"/>
    <s v="No"/>
    <s v="No"/>
    <s v="No"/>
  </r>
  <r>
    <s v="Id1146"/>
    <n v="31.6"/>
    <n v="6.79"/>
    <s v="No"/>
    <x v="0"/>
    <s v="No"/>
    <x v="0"/>
    <s v="No"/>
    <s v="Obesity"/>
    <s v="Diabetes"/>
    <n v="0"/>
    <s v="No"/>
    <s v="No"/>
    <s v="No"/>
  </r>
  <r>
    <s v="Id1147"/>
    <n v="42.93"/>
    <n v="4.8"/>
    <s v="No"/>
    <x v="0"/>
    <s v="No"/>
    <x v="3"/>
    <s v="No"/>
    <s v="Obesity"/>
    <s v="Normal"/>
    <n v="1"/>
    <s v="No"/>
    <s v="No"/>
    <s v="No"/>
  </r>
  <r>
    <s v="Id1148"/>
    <n v="26.72"/>
    <n v="5.75"/>
    <s v="No"/>
    <x v="0"/>
    <s v="No"/>
    <x v="1"/>
    <s v="No"/>
    <s v="Overweight"/>
    <s v="Prediabetes"/>
    <n v="2"/>
    <s v="No"/>
    <s v="No"/>
    <s v="No"/>
  </r>
  <r>
    <s v="Id1149"/>
    <n v="26.67"/>
    <n v="5.81"/>
    <s v="No"/>
    <x v="0"/>
    <s v="No"/>
    <x v="1"/>
    <s v="No"/>
    <s v="Overweight"/>
    <s v="Prediabetes"/>
    <n v="2"/>
    <s v="No"/>
    <s v="No"/>
    <s v="No"/>
  </r>
  <r>
    <s v="Id1150"/>
    <n v="42.68"/>
    <n v="9.2799999999999994"/>
    <s v="No"/>
    <x v="0"/>
    <s v="No"/>
    <x v="1"/>
    <s v="No"/>
    <s v="Obesity"/>
    <s v="Diabetes"/>
    <n v="2"/>
    <s v="No"/>
    <s v="No"/>
    <s v="No"/>
  </r>
  <r>
    <s v="Id1151"/>
    <n v="24.31"/>
    <n v="6.37"/>
    <s v="No"/>
    <x v="0"/>
    <s v="No"/>
    <x v="0"/>
    <s v="No"/>
    <s v="Normal Weight"/>
    <s v="Prediabetes"/>
    <n v="0"/>
    <s v="No"/>
    <s v="No"/>
    <s v="No"/>
  </r>
  <r>
    <s v="Id1152"/>
    <n v="44.75"/>
    <n v="5.09"/>
    <s v="yes"/>
    <x v="0"/>
    <s v="No"/>
    <x v="0"/>
    <s v="No"/>
    <s v="Obesity"/>
    <s v="Normal"/>
    <n v="0"/>
    <s v="Yes"/>
    <s v="No"/>
    <s v="No"/>
  </r>
  <r>
    <s v="Id1153"/>
    <n v="30.78"/>
    <n v="7.94"/>
    <s v="No"/>
    <x v="0"/>
    <s v="No"/>
    <x v="1"/>
    <s v="No"/>
    <s v="Obesity"/>
    <s v="Diabetes"/>
    <n v="2"/>
    <s v="No"/>
    <s v="No"/>
    <s v="No"/>
  </r>
  <r>
    <s v="Id1154"/>
    <n v="21.86"/>
    <n v="10.95"/>
    <s v="No"/>
    <x v="0"/>
    <s v="No"/>
    <x v="0"/>
    <s v="No"/>
    <s v="Normal Weight"/>
    <s v="Diabetes"/>
    <n v="0"/>
    <s v="No"/>
    <s v="No"/>
    <s v="No"/>
  </r>
  <r>
    <s v="Id1155"/>
    <n v="49.09"/>
    <n v="6.3"/>
    <s v="yes"/>
    <x v="0"/>
    <s v="No"/>
    <x v="0"/>
    <s v="No"/>
    <s v="Obesity"/>
    <s v="Prediabetes"/>
    <n v="0"/>
    <s v="Yes"/>
    <s v="No"/>
    <s v="No"/>
  </r>
  <r>
    <s v="Id1156"/>
    <n v="47.74"/>
    <n v="8.0500000000000007"/>
    <s v="yes"/>
    <x v="0"/>
    <s v="No"/>
    <x v="1"/>
    <s v="No"/>
    <s v="Obesity"/>
    <s v="Diabetes"/>
    <n v="2"/>
    <s v="Yes"/>
    <s v="No"/>
    <s v="No"/>
  </r>
  <r>
    <s v="Id1157"/>
    <n v="30.2"/>
    <n v="9.8800000000000008"/>
    <s v="yes"/>
    <x v="0"/>
    <s v="No"/>
    <x v="1"/>
    <s v="No"/>
    <s v="Obesity"/>
    <s v="Diabetes"/>
    <n v="2"/>
    <s v="Yes"/>
    <s v="No"/>
    <s v="No"/>
  </r>
  <r>
    <s v="Id1158"/>
    <n v="33.25"/>
    <n v="7.42"/>
    <s v="yes"/>
    <x v="0"/>
    <s v="No"/>
    <x v="1"/>
    <s v="No"/>
    <s v="Obesity"/>
    <s v="Diabetes"/>
    <n v="2"/>
    <s v="Yes"/>
    <s v="No"/>
    <s v="No"/>
  </r>
  <r>
    <s v="Id1159"/>
    <n v="26.6"/>
    <n v="8.4499999999999993"/>
    <s v="yes"/>
    <x v="0"/>
    <s v="No"/>
    <x v="3"/>
    <s v="No"/>
    <s v="Overweight"/>
    <s v="Diabetes"/>
    <n v="1"/>
    <s v="Yes"/>
    <s v="No"/>
    <s v="No"/>
  </r>
  <r>
    <s v="Id1160"/>
    <n v="26.35"/>
    <n v="6.21"/>
    <s v="No"/>
    <x v="0"/>
    <s v="No"/>
    <x v="1"/>
    <s v="No"/>
    <s v="Overweight"/>
    <s v="Prediabetes"/>
    <n v="2"/>
    <s v="No"/>
    <s v="No"/>
    <s v="No"/>
  </r>
  <r>
    <s v="Id1161"/>
    <n v="39.994999999999997"/>
    <n v="4.6500000000000004"/>
    <s v="No"/>
    <x v="0"/>
    <s v="No"/>
    <x v="0"/>
    <s v="No"/>
    <s v="Obesity"/>
    <s v="Normal"/>
    <n v="0"/>
    <s v="No"/>
    <s v="No"/>
    <s v="No"/>
  </r>
  <r>
    <s v="Id1162"/>
    <n v="22.92"/>
    <n v="5.87"/>
    <s v="yes"/>
    <x v="0"/>
    <s v="No"/>
    <x v="3"/>
    <s v="No"/>
    <s v="Normal Weight"/>
    <s v="Prediabetes"/>
    <n v="1"/>
    <s v="Yes"/>
    <s v="No"/>
    <s v="No"/>
  </r>
  <r>
    <s v="Id1163"/>
    <n v="24.78"/>
    <n v="4.24"/>
    <s v="yes"/>
    <x v="0"/>
    <s v="No"/>
    <x v="1"/>
    <s v="No"/>
    <s v="Normal Weight"/>
    <s v="Normal"/>
    <n v="2"/>
    <s v="Yes"/>
    <s v="No"/>
    <s v="No"/>
  </r>
  <r>
    <s v="Id1164"/>
    <n v="34.07"/>
    <n v="7.81"/>
    <s v="yes"/>
    <x v="0"/>
    <s v="No"/>
    <x v="0"/>
    <s v="No"/>
    <s v="Obesity"/>
    <s v="Diabetes"/>
    <n v="0"/>
    <s v="Yes"/>
    <s v="No"/>
    <s v="No"/>
  </r>
  <r>
    <s v="Id1165"/>
    <n v="30.14"/>
    <n v="9.85"/>
    <s v="No"/>
    <x v="0"/>
    <s v="No"/>
    <x v="0"/>
    <s v="No"/>
    <s v="Obesity"/>
    <s v="Diabetes"/>
    <n v="0"/>
    <s v="No"/>
    <s v="No"/>
    <s v="No"/>
  </r>
  <r>
    <s v="Id1166"/>
    <n v="18.05"/>
    <n v="6.94"/>
    <s v="No"/>
    <x v="0"/>
    <s v="No"/>
    <x v="0"/>
    <s v="No"/>
    <s v="Underweight"/>
    <s v="Diabetes"/>
    <n v="0"/>
    <s v="No"/>
    <s v="No"/>
    <s v="No"/>
  </r>
  <r>
    <s v="Id1167"/>
    <n v="37.4"/>
    <n v="11.3"/>
    <s v="yes"/>
    <x v="0"/>
    <s v="No"/>
    <x v="1"/>
    <s v="No"/>
    <s v="Obesity"/>
    <s v="Diabetes"/>
    <n v="2"/>
    <s v="Yes"/>
    <s v="No"/>
    <s v="No"/>
  </r>
  <r>
    <s v="Id1168"/>
    <n v="25.75"/>
    <n v="9.23"/>
    <s v="No"/>
    <x v="0"/>
    <s v="No"/>
    <x v="0"/>
    <s v="No"/>
    <s v="Overweight"/>
    <s v="Diabetes"/>
    <n v="0"/>
    <s v="No"/>
    <s v="No"/>
    <s v="No"/>
  </r>
  <r>
    <s v="Id1169"/>
    <n v="32.299999999999997"/>
    <n v="4.37"/>
    <s v="No"/>
    <x v="0"/>
    <s v="No"/>
    <x v="1"/>
    <s v="No"/>
    <s v="Obesity"/>
    <s v="Normal"/>
    <n v="2"/>
    <s v="No"/>
    <s v="No"/>
    <s v="No"/>
  </r>
  <r>
    <s v="Id1170"/>
    <n v="28.61"/>
    <n v="5.76"/>
    <s v="No"/>
    <x v="0"/>
    <s v="Yes"/>
    <x v="3"/>
    <s v="No"/>
    <s v="Overweight"/>
    <s v="Prediabetes"/>
    <n v="1"/>
    <s v="No"/>
    <s v="No"/>
    <s v="No"/>
  </r>
  <r>
    <s v="Id1171"/>
    <n v="45.41"/>
    <n v="4.96"/>
    <s v="No"/>
    <x v="0"/>
    <s v="No"/>
    <x v="3"/>
    <s v="No"/>
    <s v="Obesity"/>
    <s v="Normal"/>
    <n v="1"/>
    <s v="No"/>
    <s v="No"/>
    <s v="No"/>
  </r>
  <r>
    <s v="Id1172"/>
    <n v="31.2"/>
    <n v="11.04"/>
    <s v="yes"/>
    <x v="0"/>
    <s v="No"/>
    <x v="1"/>
    <s v="No"/>
    <s v="Obesity"/>
    <s v="Diabetes"/>
    <n v="2"/>
    <s v="Yes"/>
    <s v="No"/>
    <s v="No"/>
  </r>
  <r>
    <s v="Id1173"/>
    <n v="29.83"/>
    <n v="7.81"/>
    <s v="yes"/>
    <x v="0"/>
    <s v="No"/>
    <x v="3"/>
    <s v="No"/>
    <s v="Overweight"/>
    <s v="Diabetes"/>
    <n v="1"/>
    <s v="Yes"/>
    <s v="No"/>
    <s v="No"/>
  </r>
  <r>
    <s v="Id1174"/>
    <n v="29.06"/>
    <n v="4.55"/>
    <s v="No"/>
    <x v="0"/>
    <s v="No"/>
    <x v="0"/>
    <s v="No"/>
    <s v="Overweight"/>
    <s v="Normal"/>
    <n v="0"/>
    <s v="No"/>
    <s v="No"/>
    <s v="No"/>
  </r>
  <r>
    <s v="Id1175"/>
    <n v="27.454999999999998"/>
    <n v="6.13"/>
    <s v="No"/>
    <x v="0"/>
    <s v="No"/>
    <x v="1"/>
    <s v="No"/>
    <s v="Overweight"/>
    <s v="Prediabetes"/>
    <n v="2"/>
    <s v="No"/>
    <s v="No"/>
    <s v="No"/>
  </r>
  <r>
    <s v="Id1176"/>
    <n v="23.01"/>
    <n v="6.04"/>
    <s v="yes"/>
    <x v="0"/>
    <s v="No"/>
    <x v="3"/>
    <s v="No"/>
    <s v="Normal Weight"/>
    <s v="Prediabetes"/>
    <n v="1"/>
    <s v="Yes"/>
    <s v="No"/>
    <s v="No"/>
  </r>
  <r>
    <s v="Id1177"/>
    <n v="31.39"/>
    <n v="8.85"/>
    <s v="yes"/>
    <x v="0"/>
    <s v="No"/>
    <x v="0"/>
    <s v="No"/>
    <s v="Obesity"/>
    <s v="Diabetes"/>
    <n v="0"/>
    <s v="Yes"/>
    <s v="No"/>
    <s v="No"/>
  </r>
  <r>
    <s v="Id1178"/>
    <n v="34.770000000000003"/>
    <n v="10.54"/>
    <s v="No"/>
    <x v="0"/>
    <s v="No"/>
    <x v="1"/>
    <s v="No"/>
    <s v="Obesity"/>
    <s v="Diabetes"/>
    <n v="2"/>
    <s v="No"/>
    <s v="No"/>
    <s v="No"/>
  </r>
  <r>
    <s v="Id1179"/>
    <n v="24.48"/>
    <n v="4.37"/>
    <s v="yes"/>
    <x v="0"/>
    <s v="No"/>
    <x v="1"/>
    <s v="No"/>
    <s v="Normal Weight"/>
    <s v="Normal"/>
    <n v="2"/>
    <s v="Yes"/>
    <s v="No"/>
    <s v="No"/>
  </r>
  <r>
    <s v="Id1180"/>
    <n v="22.61"/>
    <n v="9.6300000000000008"/>
    <s v="No"/>
    <x v="0"/>
    <s v="No"/>
    <x v="1"/>
    <s v="No"/>
    <s v="Normal Weight"/>
    <s v="Diabetes"/>
    <n v="2"/>
    <s v="No"/>
    <s v="No"/>
    <s v="No"/>
  </r>
  <r>
    <s v="Id1181"/>
    <n v="34.299999999999997"/>
    <n v="10.37"/>
    <s v="No"/>
    <x v="0"/>
    <s v="No"/>
    <x v="0"/>
    <s v="No"/>
    <s v="Obesity"/>
    <s v="Diabetes"/>
    <n v="0"/>
    <s v="No"/>
    <s v="No"/>
    <s v="No"/>
  </r>
  <r>
    <s v="Id1182"/>
    <n v="46.09"/>
    <n v="5.44"/>
    <s v="No"/>
    <x v="0"/>
    <s v="No"/>
    <x v="1"/>
    <s v="No"/>
    <s v="Obesity"/>
    <s v="Normal"/>
    <n v="2"/>
    <s v="No"/>
    <s v="No"/>
    <s v="No"/>
  </r>
  <r>
    <s v="Id1183"/>
    <n v="44.744999999999997"/>
    <n v="5.19"/>
    <s v="No"/>
    <x v="0"/>
    <s v="No"/>
    <x v="1"/>
    <s v="No"/>
    <s v="Obesity"/>
    <s v="Normal"/>
    <n v="2"/>
    <s v="No"/>
    <s v="No"/>
    <s v="No"/>
  </r>
  <r>
    <s v="Id1184"/>
    <n v="26.33"/>
    <n v="11.8"/>
    <s v="yes"/>
    <x v="0"/>
    <s v="No"/>
    <x v="3"/>
    <s v="No"/>
    <s v="Overweight"/>
    <s v="Diabetes"/>
    <n v="1"/>
    <s v="Yes"/>
    <s v="No"/>
    <s v="No"/>
  </r>
  <r>
    <s v="Id1185"/>
    <n v="26.6"/>
    <n v="8.3800000000000008"/>
    <s v="No"/>
    <x v="0"/>
    <s v="No"/>
    <x v="1"/>
    <s v="No"/>
    <s v="Overweight"/>
    <s v="Diabetes"/>
    <n v="2"/>
    <s v="No"/>
    <s v="No"/>
    <s v="No"/>
  </r>
  <r>
    <s v="Id1186"/>
    <n v="27.5"/>
    <n v="7.58"/>
    <s v="No"/>
    <x v="0"/>
    <s v="No"/>
    <x v="0"/>
    <s v="No"/>
    <s v="Overweight"/>
    <s v="Diabetes"/>
    <n v="0"/>
    <s v="No"/>
    <s v="No"/>
    <s v="No"/>
  </r>
  <r>
    <s v="Id1187"/>
    <n v="41.55"/>
    <n v="4.6100000000000003"/>
    <s v="No"/>
    <x v="0"/>
    <s v="No"/>
    <x v="3"/>
    <s v="No"/>
    <s v="Obesity"/>
    <s v="Normal"/>
    <n v="1"/>
    <s v="No"/>
    <s v="No"/>
    <s v="No"/>
  </r>
  <r>
    <s v="Id1188"/>
    <n v="41.47"/>
    <n v="4.7"/>
    <s v="yes"/>
    <x v="0"/>
    <s v="Yes"/>
    <x v="3"/>
    <s v="No"/>
    <s v="Obesity"/>
    <s v="Normal"/>
    <n v="1"/>
    <s v="Yes"/>
    <s v="No"/>
    <s v="No"/>
  </r>
  <r>
    <s v="Id1189"/>
    <n v="24.795000000000002"/>
    <n v="6.05"/>
    <s v="yes"/>
    <x v="0"/>
    <s v="No"/>
    <x v="0"/>
    <s v="No"/>
    <s v="Normal Weight"/>
    <s v="Prediabetes"/>
    <n v="0"/>
    <s v="Yes"/>
    <s v="No"/>
    <s v="No"/>
  </r>
  <r>
    <s v="Id1190"/>
    <n v="29.48"/>
    <n v="5.63"/>
    <s v="yes"/>
    <x v="0"/>
    <s v="Yes"/>
    <x v="3"/>
    <s v="No"/>
    <s v="Overweight"/>
    <s v="Normal"/>
    <n v="1"/>
    <s v="Yes"/>
    <s v="No"/>
    <s v="No"/>
  </r>
  <r>
    <s v="Id1191"/>
    <n v="28.09"/>
    <n v="6.06"/>
    <s v="No"/>
    <x v="0"/>
    <s v="Yes"/>
    <x v="3"/>
    <s v="No"/>
    <s v="Overweight"/>
    <s v="Prediabetes"/>
    <n v="1"/>
    <s v="No"/>
    <s v="No"/>
    <s v="No"/>
  </r>
  <r>
    <s v="Id1192"/>
    <n v="32.729999999999997"/>
    <n v="5.19"/>
    <s v="No"/>
    <x v="0"/>
    <s v="No"/>
    <x v="3"/>
    <s v="No"/>
    <s v="Obesity"/>
    <s v="Normal"/>
    <n v="1"/>
    <s v="No"/>
    <s v="No"/>
    <s v="No"/>
  </r>
  <r>
    <s v="Id1193"/>
    <n v="27.36"/>
    <n v="8.9600000000000009"/>
    <s v="No"/>
    <x v="0"/>
    <s v="No"/>
    <x v="0"/>
    <s v="No"/>
    <s v="Overweight"/>
    <s v="Diabetes"/>
    <n v="0"/>
    <s v="No"/>
    <s v="No"/>
    <s v="No"/>
  </r>
  <r>
    <s v="Id1194"/>
    <n v="27.265000000000001"/>
    <n v="11.39"/>
    <s v="No"/>
    <x v="0"/>
    <s v="No"/>
    <x v="0"/>
    <s v="No"/>
    <s v="Overweight"/>
    <s v="Diabetes"/>
    <n v="0"/>
    <s v="No"/>
    <s v="No"/>
    <s v="No"/>
  </r>
  <r>
    <s v="Id1195"/>
    <n v="48.07"/>
    <n v="4.0599999999999996"/>
    <s v="yes"/>
    <x v="0"/>
    <s v="No"/>
    <x v="0"/>
    <s v="No"/>
    <s v="Obesity"/>
    <s v="Normal"/>
    <n v="0"/>
    <s v="Yes"/>
    <s v="No"/>
    <s v="No"/>
  </r>
  <r>
    <s v="Id1196"/>
    <n v="30.8"/>
    <n v="5.23"/>
    <s v="yes"/>
    <x v="0"/>
    <s v="No"/>
    <x v="0"/>
    <s v="No"/>
    <s v="Obesity"/>
    <s v="Normal"/>
    <n v="0"/>
    <s v="Yes"/>
    <s v="No"/>
    <s v="No"/>
  </r>
  <r>
    <s v="Id1197"/>
    <n v="32.299999999999997"/>
    <n v="5.05"/>
    <s v="yes"/>
    <x v="0"/>
    <s v="No"/>
    <x v="0"/>
    <s v="No"/>
    <s v="Obesity"/>
    <s v="Normal"/>
    <n v="0"/>
    <s v="Yes"/>
    <s v="No"/>
    <s v="No"/>
  </r>
  <r>
    <s v="Id1198"/>
    <n v="39.700000000000003"/>
    <n v="7.34"/>
    <s v="No"/>
    <x v="0"/>
    <s v="No"/>
    <x v="0"/>
    <s v="No"/>
    <s v="Obesity"/>
    <s v="Diabetes"/>
    <n v="0"/>
    <s v="No"/>
    <s v="No"/>
    <s v="No"/>
  </r>
  <r>
    <s v="Id1199"/>
    <n v="35.97"/>
    <n v="8.1300000000000008"/>
    <s v="No"/>
    <x v="0"/>
    <s v="No"/>
    <x v="0"/>
    <s v="No"/>
    <s v="Obesity"/>
    <s v="Diabetes"/>
    <n v="0"/>
    <s v="No"/>
    <s v="No"/>
    <s v="No"/>
  </r>
  <r>
    <s v="Id1200"/>
    <n v="25.86"/>
    <n v="6.68"/>
    <s v="yes"/>
    <x v="0"/>
    <s v="No"/>
    <x v="3"/>
    <s v="No"/>
    <s v="Overweight"/>
    <s v="Diabetes"/>
    <n v="1"/>
    <s v="Yes"/>
    <s v="No"/>
    <s v="No"/>
  </r>
  <r>
    <s v="Id1201"/>
    <n v="30.03"/>
    <n v="11.51"/>
    <s v="No"/>
    <x v="0"/>
    <s v="No"/>
    <x v="0"/>
    <s v="No"/>
    <s v="Obesity"/>
    <s v="Diabetes"/>
    <n v="0"/>
    <s v="No"/>
    <s v="No"/>
    <s v="No"/>
  </r>
  <r>
    <s v="Id1202"/>
    <n v="25.76"/>
    <n v="6.02"/>
    <s v="yes"/>
    <x v="0"/>
    <s v="Yes"/>
    <x v="3"/>
    <s v="No"/>
    <s v="Overweight"/>
    <s v="Prediabetes"/>
    <n v="1"/>
    <s v="Yes"/>
    <s v="No"/>
    <s v="No"/>
  </r>
  <r>
    <s v="Id1203"/>
    <n v="22.42"/>
    <n v="7.96"/>
    <s v="No"/>
    <x v="0"/>
    <s v="No"/>
    <x v="0"/>
    <s v="No"/>
    <s v="Normal Weight"/>
    <s v="Diabetes"/>
    <n v="0"/>
    <s v="No"/>
    <s v="No"/>
    <s v="No"/>
  </r>
  <r>
    <s v="Id1204"/>
    <n v="33.18"/>
    <n v="6.01"/>
    <s v="yes"/>
    <x v="0"/>
    <s v="No"/>
    <x v="3"/>
    <s v="No"/>
    <s v="Obesity"/>
    <s v="Prediabetes"/>
    <n v="1"/>
    <s v="Yes"/>
    <s v="No"/>
    <s v="No"/>
  </r>
  <r>
    <s v="Id1205"/>
    <n v="43.04"/>
    <n v="5.9"/>
    <s v="yes"/>
    <x v="0"/>
    <s v="No"/>
    <x v="0"/>
    <s v="No"/>
    <s v="Obesity"/>
    <s v="Prediabetes"/>
    <n v="0"/>
    <s v="Yes"/>
    <s v="No"/>
    <s v="No"/>
  </r>
  <r>
    <s v="Id1206"/>
    <n v="34.15"/>
    <n v="4.49"/>
    <s v="yes"/>
    <x v="0"/>
    <s v="No"/>
    <x v="3"/>
    <s v="No"/>
    <s v="Obesity"/>
    <s v="Normal"/>
    <n v="1"/>
    <s v="Yes"/>
    <s v="No"/>
    <s v="No"/>
  </r>
  <r>
    <s v="Id1207"/>
    <n v="25.78"/>
    <n v="6.25"/>
    <s v="No"/>
    <x v="0"/>
    <s v="No"/>
    <x v="0"/>
    <s v="No"/>
    <s v="Overweight"/>
    <s v="Prediabetes"/>
    <n v="0"/>
    <s v="No"/>
    <s v="No"/>
    <s v="No"/>
  </r>
  <r>
    <s v="Id1208"/>
    <n v="21.02"/>
    <n v="9.6199999999999992"/>
    <s v="yes"/>
    <x v="0"/>
    <s v="Yes"/>
    <x v="3"/>
    <s v="No"/>
    <s v="Normal Weight"/>
    <s v="Diabetes"/>
    <n v="1"/>
    <s v="Yes"/>
    <s v="No"/>
    <s v="No"/>
  </r>
  <r>
    <s v="Id1209"/>
    <n v="37.51"/>
    <n v="11.06"/>
    <s v="No"/>
    <x v="0"/>
    <s v="No"/>
    <x v="1"/>
    <s v="No"/>
    <s v="Obesity"/>
    <s v="Diabetes"/>
    <n v="2"/>
    <s v="No"/>
    <s v="No"/>
    <s v="No"/>
  </r>
  <r>
    <s v="Id1210"/>
    <n v="25.745000000000001"/>
    <n v="6.11"/>
    <s v="yes"/>
    <x v="0"/>
    <s v="No"/>
    <x v="0"/>
    <s v="No"/>
    <s v="Overweight"/>
    <s v="Prediabetes"/>
    <n v="0"/>
    <s v="Yes"/>
    <s v="No"/>
    <s v="No"/>
  </r>
  <r>
    <s v="Id1211"/>
    <n v="31.35"/>
    <n v="11.49"/>
    <s v="No"/>
    <x v="0"/>
    <s v="No"/>
    <x v="1"/>
    <s v="No"/>
    <s v="Obesity"/>
    <s v="Diabetes"/>
    <n v="2"/>
    <s v="No"/>
    <s v="No"/>
    <s v="No"/>
  </r>
  <r>
    <s v="Id1212"/>
    <n v="29.83"/>
    <n v="8.68"/>
    <s v="No"/>
    <x v="0"/>
    <s v="No"/>
    <x v="1"/>
    <s v="No"/>
    <s v="Overweight"/>
    <s v="Diabetes"/>
    <n v="2"/>
    <s v="No"/>
    <s v="No"/>
    <s v="No"/>
  </r>
  <r>
    <s v="Id1213"/>
    <n v="25.49"/>
    <n v="5.68"/>
    <s v="yes"/>
    <x v="0"/>
    <s v="Yes"/>
    <x v="3"/>
    <s v="No"/>
    <s v="Overweight"/>
    <s v="Normal"/>
    <n v="1"/>
    <s v="Yes"/>
    <s v="No"/>
    <s v="No"/>
  </r>
  <r>
    <s v="Id1214"/>
    <n v="34.1"/>
    <n v="8.4499999999999993"/>
    <s v="No"/>
    <x v="0"/>
    <s v="No"/>
    <x v="0"/>
    <s v="No"/>
    <s v="Obesity"/>
    <s v="Diabetes"/>
    <n v="0"/>
    <s v="No"/>
    <s v="No"/>
    <s v="No"/>
  </r>
  <r>
    <s v="Id1215"/>
    <n v="25.84"/>
    <n v="8.51"/>
    <s v="No"/>
    <x v="0"/>
    <s v="No"/>
    <x v="1"/>
    <s v="No"/>
    <s v="Overweight"/>
    <s v="Diabetes"/>
    <n v="2"/>
    <s v="No"/>
    <s v="No"/>
    <s v="No"/>
  </r>
  <r>
    <s v="Id1216"/>
    <n v="20.6"/>
    <n v="7.62"/>
    <s v="No"/>
    <x v="0"/>
    <s v="No"/>
    <x v="0"/>
    <s v="No"/>
    <s v="Normal Weight"/>
    <s v="Diabetes"/>
    <n v="0"/>
    <s v="No"/>
    <s v="No"/>
    <s v="No"/>
  </r>
  <r>
    <s v="Id1217"/>
    <n v="28.88"/>
    <n v="10.18"/>
    <s v="No"/>
    <x v="0"/>
    <s v="No"/>
    <x v="0"/>
    <s v="No"/>
    <s v="Overweight"/>
    <s v="Diabetes"/>
    <n v="0"/>
    <s v="No"/>
    <s v="No"/>
    <s v="No"/>
  </r>
  <r>
    <s v="Id1218"/>
    <n v="28.24"/>
    <n v="5.36"/>
    <s v="No"/>
    <x v="0"/>
    <s v="No"/>
    <x v="0"/>
    <s v="No"/>
    <s v="Overweight"/>
    <s v="Normal"/>
    <n v="0"/>
    <s v="No"/>
    <s v="No"/>
    <s v="No"/>
  </r>
  <r>
    <s v="Id1219"/>
    <n v="25.46"/>
    <n v="11.78"/>
    <s v="yes"/>
    <x v="0"/>
    <s v="No"/>
    <x v="3"/>
    <s v="No"/>
    <s v="Overweight"/>
    <s v="Diabetes"/>
    <n v="1"/>
    <s v="Yes"/>
    <s v="No"/>
    <s v="No"/>
  </r>
  <r>
    <s v="Id1220"/>
    <n v="29.64"/>
    <n v="10.82"/>
    <s v="yes"/>
    <x v="0"/>
    <s v="No"/>
    <x v="0"/>
    <s v="No"/>
    <s v="Overweight"/>
    <s v="Diabetes"/>
    <n v="0"/>
    <s v="Yes"/>
    <s v="No"/>
    <s v="No"/>
  </r>
  <r>
    <s v="Id1221"/>
    <n v="31.27"/>
    <n v="7.73"/>
    <s v="yes"/>
    <x v="0"/>
    <s v="No"/>
    <x v="3"/>
    <s v="No"/>
    <s v="Obesity"/>
    <s v="Diabetes"/>
    <n v="1"/>
    <s v="Yes"/>
    <s v="No"/>
    <s v="No"/>
  </r>
  <r>
    <s v="Id1222"/>
    <n v="19.95"/>
    <n v="6.24"/>
    <s v="yes"/>
    <x v="0"/>
    <s v="No"/>
    <x v="0"/>
    <s v="No"/>
    <s v="Normal Weight"/>
    <s v="Prediabetes"/>
    <n v="0"/>
    <s v="Yes"/>
    <s v="No"/>
    <s v="No"/>
  </r>
  <r>
    <s v="Id1223"/>
    <n v="21.3"/>
    <n v="10.42"/>
    <s v="No"/>
    <x v="0"/>
    <s v="No"/>
    <x v="1"/>
    <s v="No"/>
    <s v="Normal Weight"/>
    <s v="Diabetes"/>
    <n v="2"/>
    <s v="No"/>
    <s v="No"/>
    <s v="No"/>
  </r>
  <r>
    <s v="Id1224"/>
    <n v="31.635000000000002"/>
    <n v="11.11"/>
    <s v="No"/>
    <x v="0"/>
    <s v="No"/>
    <x v="0"/>
    <s v="No"/>
    <s v="Obesity"/>
    <s v="Diabetes"/>
    <n v="0"/>
    <s v="No"/>
    <s v="No"/>
    <s v="No"/>
  </r>
  <r>
    <s v="Id1225"/>
    <n v="23.9"/>
    <n v="7.67"/>
    <s v="yes"/>
    <x v="0"/>
    <s v="No"/>
    <x v="1"/>
    <s v="No"/>
    <s v="Normal Weight"/>
    <s v="Diabetes"/>
    <n v="2"/>
    <s v="Yes"/>
    <s v="No"/>
    <s v="No"/>
  </r>
  <r>
    <s v="Id1226"/>
    <n v="34.15"/>
    <n v="6.15"/>
    <s v="No"/>
    <x v="0"/>
    <s v="No"/>
    <x v="0"/>
    <s v="No"/>
    <s v="Obesity"/>
    <s v="Prediabetes"/>
    <n v="0"/>
    <s v="No"/>
    <s v="No"/>
    <s v="No"/>
  </r>
  <r>
    <s v="Id1227"/>
    <n v="28.71"/>
    <n v="5.71"/>
    <s v="No"/>
    <x v="0"/>
    <s v="No"/>
    <x v="0"/>
    <s v="No"/>
    <s v="Overweight"/>
    <s v="Prediabetes"/>
    <n v="0"/>
    <s v="No"/>
    <s v="No"/>
    <s v="No"/>
  </r>
  <r>
    <s v="Id1228"/>
    <n v="36.700000000000003"/>
    <n v="8.6999999999999993"/>
    <s v="yes"/>
    <x v="0"/>
    <s v="No"/>
    <x v="1"/>
    <s v="No"/>
    <s v="Obesity"/>
    <s v="Diabetes"/>
    <n v="2"/>
    <s v="Yes"/>
    <s v="No"/>
    <s v="No"/>
  </r>
  <r>
    <s v="Id1229"/>
    <n v="34.1"/>
    <n v="9.0399999999999991"/>
    <s v="yes"/>
    <x v="0"/>
    <s v="No"/>
    <x v="1"/>
    <s v="No"/>
    <s v="Obesity"/>
    <s v="Diabetes"/>
    <n v="2"/>
    <s v="Yes"/>
    <s v="No"/>
    <s v="No"/>
  </r>
  <r>
    <s v="Id1230"/>
    <n v="25.7"/>
    <n v="5.61"/>
    <s v="No"/>
    <x v="0"/>
    <s v="No"/>
    <x v="0"/>
    <s v="No"/>
    <s v="Overweight"/>
    <s v="Normal"/>
    <n v="0"/>
    <s v="No"/>
    <s v="No"/>
    <s v="No"/>
  </r>
  <r>
    <s v="Id1231"/>
    <n v="21.68"/>
    <n v="8.1199999999999992"/>
    <s v="No"/>
    <x v="0"/>
    <s v="No"/>
    <x v="0"/>
    <s v="No"/>
    <s v="Normal Weight"/>
    <s v="Diabetes"/>
    <n v="0"/>
    <s v="No"/>
    <s v="No"/>
    <s v="No"/>
  </r>
  <r>
    <s v="Id1232"/>
    <n v="25.175000000000001"/>
    <n v="4.74"/>
    <s v="No"/>
    <x v="0"/>
    <s v="No"/>
    <x v="0"/>
    <s v="No"/>
    <s v="Overweight"/>
    <s v="Normal"/>
    <n v="0"/>
    <s v="No"/>
    <s v="No"/>
    <s v="No"/>
  </r>
  <r>
    <s v="Id1233"/>
    <n v="44.77"/>
    <n v="4.0599999999999996"/>
    <s v="No"/>
    <x v="0"/>
    <s v="No"/>
    <x v="1"/>
    <s v="No"/>
    <s v="Obesity"/>
    <s v="Normal"/>
    <n v="2"/>
    <s v="No"/>
    <s v="No"/>
    <s v="No"/>
  </r>
  <r>
    <s v="Id1234"/>
    <n v="37.07"/>
    <n v="5.69"/>
    <s v="No"/>
    <x v="0"/>
    <s v="No"/>
    <x v="1"/>
    <s v="No"/>
    <s v="Obesity"/>
    <s v="Normal"/>
    <n v="2"/>
    <s v="No"/>
    <s v="No"/>
    <s v="No"/>
  </r>
  <r>
    <s v="Id1235"/>
    <n v="39.799999999999997"/>
    <n v="5.66"/>
    <s v="No"/>
    <x v="0"/>
    <s v="Yes"/>
    <x v="3"/>
    <s v="No"/>
    <s v="Obesity"/>
    <s v="Normal"/>
    <n v="1"/>
    <s v="No"/>
    <s v="No"/>
    <s v="No"/>
  </r>
  <r>
    <s v="Id1236"/>
    <n v="26.36"/>
    <n v="4.32"/>
    <s v="No"/>
    <x v="0"/>
    <s v="Yes"/>
    <x v="3"/>
    <s v="No"/>
    <s v="Overweight"/>
    <s v="Normal"/>
    <n v="1"/>
    <s v="No"/>
    <s v="No"/>
    <s v="No"/>
  </r>
  <r>
    <s v="Id1237"/>
    <n v="29.925000000000001"/>
    <n v="8.2899999999999991"/>
    <s v="No"/>
    <x v="0"/>
    <s v="No"/>
    <x v="1"/>
    <s v="No"/>
    <s v="Obesity"/>
    <s v="Diabetes"/>
    <n v="2"/>
    <s v="No"/>
    <s v="No"/>
    <s v="No"/>
  </r>
  <r>
    <s v="Id1238"/>
    <n v="37.29"/>
    <n v="10.46"/>
    <s v="No"/>
    <x v="0"/>
    <s v="No"/>
    <x v="0"/>
    <s v="No"/>
    <s v="Obesity"/>
    <s v="Diabetes"/>
    <n v="0"/>
    <s v="No"/>
    <s v="No"/>
    <s v="No"/>
  </r>
  <r>
    <s v="Id1239"/>
    <n v="30.2"/>
    <n v="11.96"/>
    <s v="No"/>
    <x v="0"/>
    <s v="No"/>
    <x v="0"/>
    <s v="No"/>
    <s v="Obesity"/>
    <s v="Diabetes"/>
    <n v="0"/>
    <s v="No"/>
    <s v="No"/>
    <s v="No"/>
  </r>
  <r>
    <s v="Id1240"/>
    <n v="24.225000000000001"/>
    <n v="4.25"/>
    <s v="yes"/>
    <x v="0"/>
    <s v="Yes"/>
    <x v="3"/>
    <s v="No"/>
    <s v="Normal Weight"/>
    <s v="Normal"/>
    <n v="1"/>
    <s v="Yes"/>
    <s v="No"/>
    <s v="No"/>
  </r>
  <r>
    <s v="Id1241"/>
    <n v="31.445"/>
    <n v="8.33"/>
    <s v="No"/>
    <x v="0"/>
    <s v="No"/>
    <x v="0"/>
    <s v="No"/>
    <s v="Obesity"/>
    <s v="Diabetes"/>
    <n v="0"/>
    <s v="No"/>
    <s v="No"/>
    <s v="No"/>
  </r>
  <r>
    <s v="Id1242"/>
    <n v="38.880000000000003"/>
    <n v="4.29"/>
    <s v="No"/>
    <x v="0"/>
    <s v="No"/>
    <x v="3"/>
    <s v="No"/>
    <s v="Obesity"/>
    <s v="Normal"/>
    <n v="1"/>
    <s v="No"/>
    <s v="No"/>
    <s v="No"/>
  </r>
  <r>
    <s v="Id1243"/>
    <n v="43.89"/>
    <n v="6.32"/>
    <s v="yes"/>
    <x v="0"/>
    <s v="No"/>
    <x v="0"/>
    <s v="No"/>
    <s v="Obesity"/>
    <s v="Prediabetes"/>
    <n v="0"/>
    <s v="Yes"/>
    <s v="No"/>
    <s v="No"/>
  </r>
  <r>
    <s v="Id1244"/>
    <n v="25.6"/>
    <n v="5.65"/>
    <s v="No"/>
    <x v="0"/>
    <s v="No"/>
    <x v="1"/>
    <s v="No"/>
    <s v="Overweight"/>
    <s v="Normal"/>
    <n v="2"/>
    <s v="No"/>
    <s v="No"/>
    <s v="No"/>
  </r>
  <r>
    <s v="Id1245"/>
    <n v="29.545000000000002"/>
    <n v="8.41"/>
    <s v="yes"/>
    <x v="0"/>
    <s v="No"/>
    <x v="3"/>
    <s v="No"/>
    <s v="Overweight"/>
    <s v="Diabetes"/>
    <n v="1"/>
    <s v="Yes"/>
    <s v="No"/>
    <s v="No"/>
  </r>
  <r>
    <s v="Id1246"/>
    <n v="23.25"/>
    <n v="11.96"/>
    <s v="yes"/>
    <x v="0"/>
    <s v="No"/>
    <x v="0"/>
    <s v="No"/>
    <s v="Normal Weight"/>
    <s v="Diabetes"/>
    <n v="0"/>
    <s v="Yes"/>
    <s v="No"/>
    <s v="No"/>
  </r>
  <r>
    <s v="Id1247"/>
    <n v="43.95"/>
    <n v="5.17"/>
    <s v="yes"/>
    <x v="0"/>
    <s v="Yes"/>
    <x v="3"/>
    <s v="No"/>
    <s v="Obesity"/>
    <s v="Normal"/>
    <n v="1"/>
    <s v="Yes"/>
    <s v="No"/>
    <s v="No"/>
  </r>
  <r>
    <s v="Id1248"/>
    <n v="21.85"/>
    <n v="8.76"/>
    <s v="No"/>
    <x v="0"/>
    <s v="No"/>
    <x v="0"/>
    <s v="No"/>
    <s v="Normal Weight"/>
    <s v="Diabetes"/>
    <n v="0"/>
    <s v="No"/>
    <s v="No"/>
    <s v="No"/>
  </r>
  <r>
    <s v="Id1249"/>
    <n v="25.73"/>
    <n v="7.99"/>
    <s v="No"/>
    <x v="0"/>
    <s v="No"/>
    <x v="1"/>
    <s v="No"/>
    <s v="Overweight"/>
    <s v="Diabetes"/>
    <n v="2"/>
    <s v="No"/>
    <s v="No"/>
    <s v="No"/>
  </r>
  <r>
    <s v="Id1250"/>
    <n v="32.229999999999997"/>
    <n v="8.59"/>
    <s v="No"/>
    <x v="0"/>
    <s v="No"/>
    <x v="0"/>
    <s v="No"/>
    <s v="Obesity"/>
    <s v="Diabetes"/>
    <n v="0"/>
    <s v="No"/>
    <s v="No"/>
    <s v="No"/>
  </r>
  <r>
    <s v="Id1251"/>
    <n v="32.204999999999998"/>
    <n v="6.14"/>
    <s v="No"/>
    <x v="0"/>
    <s v="No"/>
    <x v="1"/>
    <s v="No"/>
    <s v="Obesity"/>
    <s v="Prediabetes"/>
    <n v="2"/>
    <s v="No"/>
    <s v="No"/>
    <s v="No"/>
  </r>
  <r>
    <s v="Id1252"/>
    <n v="26.41"/>
    <n v="4.08"/>
    <s v="No"/>
    <x v="0"/>
    <s v="No"/>
    <x v="1"/>
    <s v="No"/>
    <s v="Overweight"/>
    <s v="Normal"/>
    <n v="2"/>
    <s v="No"/>
    <s v="No"/>
    <s v="No"/>
  </r>
  <r>
    <s v="Id1253"/>
    <n v="30.2"/>
    <n v="6.25"/>
    <s v="yes"/>
    <x v="0"/>
    <s v="No"/>
    <x v="0"/>
    <s v="No"/>
    <s v="Obesity"/>
    <s v="Prediabetes"/>
    <n v="0"/>
    <s v="Yes"/>
    <s v="No"/>
    <s v="No"/>
  </r>
  <r>
    <s v="Id1254"/>
    <n v="31.26"/>
    <n v="5.94"/>
    <s v="yes"/>
    <x v="0"/>
    <s v="No"/>
    <x v="3"/>
    <s v="No"/>
    <s v="Obesity"/>
    <s v="Prediabetes"/>
    <n v="1"/>
    <s v="Yes"/>
    <s v="No"/>
    <s v="No"/>
  </r>
  <r>
    <s v="Id1255"/>
    <n v="33.725000000000001"/>
    <n v="6.45"/>
    <s v="yes"/>
    <x v="0"/>
    <s v="No"/>
    <x v="0"/>
    <s v="No"/>
    <s v="Obesity"/>
    <s v="Diabetes"/>
    <n v="0"/>
    <s v="Yes"/>
    <s v="No"/>
    <s v="No"/>
  </r>
  <r>
    <s v="Id1256"/>
    <n v="28.9"/>
    <n v="5.74"/>
    <s v="yes"/>
    <x v="0"/>
    <s v="No"/>
    <x v="0"/>
    <s v="No"/>
    <s v="Overweight"/>
    <s v="Prediabetes"/>
    <n v="0"/>
    <s v="Yes"/>
    <s v="No"/>
    <s v="No"/>
  </r>
  <r>
    <s v="Id1257"/>
    <n v="45.69"/>
    <n v="4.43"/>
    <s v="yes"/>
    <x v="0"/>
    <s v="No"/>
    <x v="0"/>
    <s v="No"/>
    <s v="Obesity"/>
    <s v="Normal"/>
    <n v="0"/>
    <s v="Yes"/>
    <s v="No"/>
    <s v="No"/>
  </r>
  <r>
    <s v="Id1258"/>
    <n v="21.03"/>
    <n v="6.5"/>
    <s v="No"/>
    <x v="0"/>
    <s v="No"/>
    <x v="0"/>
    <s v="No"/>
    <s v="Normal Weight"/>
    <s v="Diabetes"/>
    <n v="0"/>
    <s v="No"/>
    <s v="No"/>
    <s v="No"/>
  </r>
  <r>
    <s v="Id1259"/>
    <n v="37"/>
    <n v="8.75"/>
    <s v="No"/>
    <x v="0"/>
    <s v="No"/>
    <x v="0"/>
    <s v="No"/>
    <s v="Obesity"/>
    <s v="Diabetes"/>
    <n v="0"/>
    <s v="No"/>
    <s v="No"/>
    <s v="No"/>
  </r>
  <r>
    <s v="Id1260"/>
    <n v="25.4"/>
    <n v="11.96"/>
    <s v="No"/>
    <x v="0"/>
    <s v="No"/>
    <x v="0"/>
    <s v="No"/>
    <s v="Overweight"/>
    <s v="Diabetes"/>
    <n v="0"/>
    <s v="No"/>
    <s v="No"/>
    <s v="No"/>
  </r>
  <r>
    <s v="Id1261"/>
    <n v="32.299999999999997"/>
    <n v="10.54"/>
    <s v="No"/>
    <x v="0"/>
    <s v="No"/>
    <x v="0"/>
    <s v="No"/>
    <s v="Obesity"/>
    <s v="Diabetes"/>
    <n v="0"/>
    <s v="No"/>
    <s v="No"/>
    <s v="No"/>
  </r>
  <r>
    <s v="Id1262"/>
    <n v="23.94"/>
    <n v="4.54"/>
    <s v="yes"/>
    <x v="0"/>
    <s v="Yes"/>
    <x v="3"/>
    <s v="No"/>
    <s v="Normal Weight"/>
    <s v="Normal"/>
    <n v="1"/>
    <s v="Yes"/>
    <s v="No"/>
    <s v="No"/>
  </r>
  <r>
    <s v="Id1263"/>
    <n v="46.4"/>
    <n v="5.71"/>
    <s v="No"/>
    <x v="0"/>
    <s v="No"/>
    <x v="0"/>
    <s v="No"/>
    <s v="Obesity"/>
    <s v="Prediabetes"/>
    <n v="0"/>
    <s v="No"/>
    <s v="No"/>
    <s v="No"/>
  </r>
  <r>
    <s v="Id1264"/>
    <n v="40.375"/>
    <n v="6.25"/>
    <s v="yes"/>
    <x v="0"/>
    <s v="No"/>
    <x v="0"/>
    <s v="No"/>
    <s v="Obesity"/>
    <s v="Prediabetes"/>
    <n v="0"/>
    <s v="Yes"/>
    <s v="No"/>
    <s v="No"/>
  </r>
  <r>
    <s v="Id1265"/>
    <n v="28.7"/>
    <n v="9.4700000000000006"/>
    <s v="No"/>
    <x v="0"/>
    <s v="No"/>
    <x v="1"/>
    <s v="No"/>
    <s v="Overweight"/>
    <s v="Diabetes"/>
    <n v="2"/>
    <s v="No"/>
    <s v="No"/>
    <s v="No"/>
  </r>
  <r>
    <s v="Id1266"/>
    <n v="26.63"/>
    <n v="5.7"/>
    <s v="No"/>
    <x v="0"/>
    <s v="No"/>
    <x v="0"/>
    <s v="No"/>
    <s v="Overweight"/>
    <s v="Prediabetes"/>
    <n v="0"/>
    <s v="No"/>
    <s v="No"/>
    <s v="No"/>
  </r>
  <r>
    <s v="Id1267"/>
    <n v="22.515000000000001"/>
    <n v="11.18"/>
    <s v="No"/>
    <x v="0"/>
    <s v="No"/>
    <x v="1"/>
    <s v="No"/>
    <s v="Normal Weight"/>
    <s v="Diabetes"/>
    <n v="2"/>
    <s v="No"/>
    <s v="No"/>
    <s v="No"/>
  </r>
  <r>
    <s v="Id1268"/>
    <n v="36.575000000000003"/>
    <n v="10.98"/>
    <s v="No"/>
    <x v="0"/>
    <s v="No"/>
    <x v="0"/>
    <s v="No"/>
    <s v="Obesity"/>
    <s v="Diabetes"/>
    <n v="0"/>
    <s v="No"/>
    <s v="No"/>
    <s v="No"/>
  </r>
  <r>
    <s v="Id1269"/>
    <n v="23.66"/>
    <n v="5.1100000000000003"/>
    <s v="yes"/>
    <x v="0"/>
    <s v="Yes"/>
    <x v="3"/>
    <s v="No"/>
    <s v="Normal Weight"/>
    <s v="Normal"/>
    <n v="1"/>
    <s v="Yes"/>
    <s v="No"/>
    <s v="No"/>
  </r>
  <r>
    <s v="Id1270"/>
    <n v="18.62"/>
    <n v="10.24"/>
    <s v="No"/>
    <x v="0"/>
    <s v="No"/>
    <x v="0"/>
    <s v="No"/>
    <s v="Normal Weight"/>
    <s v="Diabetes"/>
    <n v="0"/>
    <s v="No"/>
    <s v="No"/>
    <s v="No"/>
  </r>
  <r>
    <s v="Id1271"/>
    <n v="19.190000000000001"/>
    <n v="7.71"/>
    <s v="yes"/>
    <x v="0"/>
    <s v="No"/>
    <x v="3"/>
    <s v="No"/>
    <s v="Normal Weight"/>
    <s v="Diabetes"/>
    <n v="1"/>
    <s v="Yes"/>
    <s v="No"/>
    <s v="No"/>
  </r>
  <r>
    <s v="Id1272"/>
    <n v="27.5"/>
    <n v="6.03"/>
    <s v="No"/>
    <x v="0"/>
    <s v="No"/>
    <x v="0"/>
    <s v="No"/>
    <s v="Overweight"/>
    <s v="Prediabetes"/>
    <n v="0"/>
    <s v="No"/>
    <s v="No"/>
    <s v="No"/>
  </r>
  <r>
    <s v="Id1273"/>
    <n v="27.36"/>
    <n v="5.96"/>
    <s v="No"/>
    <x v="0"/>
    <s v="Yes"/>
    <x v="3"/>
    <s v="No"/>
    <s v="Overweight"/>
    <s v="Prediabetes"/>
    <n v="1"/>
    <s v="No"/>
    <s v="No"/>
    <s v="No"/>
  </r>
  <r>
    <s v="Id1274"/>
    <n v="20.350000000000001"/>
    <n v="4.16"/>
    <s v="No"/>
    <x v="0"/>
    <s v="No"/>
    <x v="0"/>
    <s v="No"/>
    <s v="Normal Weight"/>
    <s v="Normal"/>
    <n v="0"/>
    <s v="No"/>
    <s v="No"/>
    <s v="No"/>
  </r>
  <r>
    <s v="Id1275"/>
    <n v="24.035"/>
    <n v="6.11"/>
    <s v="No"/>
    <x v="0"/>
    <s v="No"/>
    <x v="0"/>
    <s v="No"/>
    <s v="Normal Weight"/>
    <s v="Prediabetes"/>
    <n v="0"/>
    <s v="No"/>
    <s v="No"/>
    <s v="No"/>
  </r>
  <r>
    <s v="Id1276"/>
    <n v="23.56"/>
    <n v="5.97"/>
    <s v="No"/>
    <x v="0"/>
    <s v="No"/>
    <x v="0"/>
    <s v="No"/>
    <s v="Normal Weight"/>
    <s v="Prediabetes"/>
    <n v="0"/>
    <s v="No"/>
    <s v="No"/>
    <s v="No"/>
  </r>
  <r>
    <s v="Id1277"/>
    <n v="27.17"/>
    <n v="10.81"/>
    <s v="No"/>
    <x v="0"/>
    <s v="No"/>
    <x v="1"/>
    <s v="No"/>
    <s v="Overweight"/>
    <s v="Diabetes"/>
    <n v="2"/>
    <s v="No"/>
    <s v="No"/>
    <s v="No"/>
  </r>
  <r>
    <s v="Id1278"/>
    <n v="34.32"/>
    <n v="5.7"/>
    <s v="yes"/>
    <x v="0"/>
    <s v="Yes"/>
    <x v="3"/>
    <s v="No"/>
    <s v="Obesity"/>
    <s v="Prediabetes"/>
    <n v="1"/>
    <s v="Yes"/>
    <s v="No"/>
    <s v="No"/>
  </r>
  <r>
    <s v="Id1279"/>
    <n v="23.87"/>
    <n v="4.7699999999999996"/>
    <s v="yes"/>
    <x v="0"/>
    <s v="Yes"/>
    <x v="3"/>
    <s v="No"/>
    <s v="Normal Weight"/>
    <s v="Normal"/>
    <n v="1"/>
    <s v="Yes"/>
    <s v="No"/>
    <s v="No"/>
  </r>
  <r>
    <s v="Id1280"/>
    <n v="30.15"/>
    <n v="4.25"/>
    <s v="No"/>
    <x v="0"/>
    <s v="No"/>
    <x v="3"/>
    <s v="No"/>
    <s v="Obesity"/>
    <s v="Normal"/>
    <n v="1"/>
    <s v="No"/>
    <s v="No"/>
    <s v="No"/>
  </r>
  <r>
    <s v="Id1281"/>
    <n v="26.36"/>
    <n v="5.52"/>
    <s v="No"/>
    <x v="0"/>
    <s v="No"/>
    <x v="0"/>
    <s v="No"/>
    <s v="Overweight"/>
    <s v="Normal"/>
    <n v="0"/>
    <s v="No"/>
    <s v="No"/>
    <s v="No"/>
  </r>
  <r>
    <s v="Id1282"/>
    <n v="45.32"/>
    <n v="6.53"/>
    <s v="yes"/>
    <x v="0"/>
    <s v="No"/>
    <x v="3"/>
    <s v="No"/>
    <s v="Obesity"/>
    <s v="Diabetes"/>
    <n v="1"/>
    <s v="Yes"/>
    <s v="No"/>
    <s v="No"/>
  </r>
  <r>
    <s v="Id1283"/>
    <n v="31.93"/>
    <n v="4.82"/>
    <s v="yes"/>
    <x v="0"/>
    <s v="No"/>
    <x v="3"/>
    <s v="No"/>
    <s v="Obesity"/>
    <s v="Normal"/>
    <n v="1"/>
    <s v="Yes"/>
    <s v="No"/>
    <s v="No"/>
  </r>
  <r>
    <s v="Id1284"/>
    <n v="36"/>
    <n v="11.94"/>
    <s v="yes"/>
    <x v="0"/>
    <s v="No"/>
    <x v="3"/>
    <s v="No"/>
    <s v="Obesity"/>
    <s v="Diabetes"/>
    <n v="1"/>
    <s v="Yes"/>
    <s v="No"/>
    <s v="No"/>
  </r>
  <r>
    <s v="Id1285"/>
    <n v="32"/>
    <n v="7.85"/>
    <s v="yes"/>
    <x v="0"/>
    <s v="No"/>
    <x v="3"/>
    <s v="No"/>
    <s v="Obesity"/>
    <s v="Diabetes"/>
    <n v="1"/>
    <s v="Yes"/>
    <s v="No"/>
    <s v="No"/>
  </r>
  <r>
    <s v="Id1286"/>
    <n v="29.37"/>
    <n v="8.01"/>
    <s v="yes"/>
    <x v="0"/>
    <s v="No"/>
    <x v="3"/>
    <s v="No"/>
    <s v="Overweight"/>
    <s v="Diabetes"/>
    <n v="1"/>
    <s v="Yes"/>
    <s v="No"/>
    <s v="No"/>
  </r>
  <r>
    <s v="Id1287"/>
    <n v="23.6"/>
    <n v="7.4"/>
    <s v="yes"/>
    <x v="0"/>
    <s v="No"/>
    <x v="3"/>
    <s v="No"/>
    <s v="Normal Weight"/>
    <s v="Diabetes"/>
    <n v="1"/>
    <s v="Yes"/>
    <s v="No"/>
    <s v="No"/>
  </r>
  <r>
    <s v="Id1288"/>
    <n v="33.155000000000001"/>
    <n v="8.3800000000000008"/>
    <s v="yes"/>
    <x v="0"/>
    <s v="No"/>
    <x v="0"/>
    <s v="No"/>
    <s v="Obesity"/>
    <s v="Diabetes"/>
    <n v="0"/>
    <s v="Yes"/>
    <s v="No"/>
    <s v="No"/>
  </r>
  <r>
    <s v="Id1289"/>
    <n v="24.32"/>
    <n v="11.56"/>
    <s v="yes"/>
    <x v="0"/>
    <s v="No"/>
    <x v="3"/>
    <s v="No"/>
    <s v="Normal Weight"/>
    <s v="Diabetes"/>
    <n v="1"/>
    <s v="Yes"/>
    <s v="No"/>
    <s v="No"/>
  </r>
  <r>
    <s v="Id1290"/>
    <n v="36.299999999999997"/>
    <n v="4.6100000000000003"/>
    <s v="No"/>
    <x v="0"/>
    <s v="No"/>
    <x v="0"/>
    <s v="No"/>
    <s v="Obesity"/>
    <s v="Normal"/>
    <n v="0"/>
    <s v="No"/>
    <s v="No"/>
    <s v="No"/>
  </r>
  <r>
    <s v="Id1291"/>
    <n v="34.4"/>
    <n v="4.95"/>
    <s v="No"/>
    <x v="0"/>
    <s v="Yes"/>
    <x v="3"/>
    <s v="No"/>
    <s v="Obesity"/>
    <s v="Normal"/>
    <n v="1"/>
    <s v="No"/>
    <s v="No"/>
    <s v="No"/>
  </r>
  <r>
    <s v="Id1292"/>
    <n v="30.9"/>
    <n v="5.04"/>
    <s v="No"/>
    <x v="0"/>
    <s v="No"/>
    <x v="0"/>
    <s v="No"/>
    <s v="Obesity"/>
    <s v="Normal"/>
    <n v="0"/>
    <s v="No"/>
    <s v="No"/>
    <s v="No"/>
  </r>
  <r>
    <s v="Id1293"/>
    <n v="28.6"/>
    <n v="5.42"/>
    <s v="No"/>
    <x v="0"/>
    <s v="No"/>
    <x v="0"/>
    <s v="No"/>
    <s v="Overweight"/>
    <s v="Normal"/>
    <n v="0"/>
    <s v="No"/>
    <s v="No"/>
    <s v="No"/>
  </r>
  <r>
    <s v="Id1294"/>
    <n v="27.83"/>
    <n v="5.39"/>
    <s v="No"/>
    <x v="0"/>
    <s v="No"/>
    <x v="0"/>
    <s v="No"/>
    <s v="Overweight"/>
    <s v="Normal"/>
    <n v="0"/>
    <s v="No"/>
    <s v="No"/>
    <s v="No"/>
  </r>
  <r>
    <s v="Id1295"/>
    <n v="39.64"/>
    <n v="6"/>
    <s v="No"/>
    <x v="0"/>
    <s v="Yes"/>
    <x v="3"/>
    <s v="No"/>
    <s v="Obesity"/>
    <s v="Prediabetes"/>
    <n v="1"/>
    <s v="No"/>
    <s v="No"/>
    <s v="No"/>
  </r>
  <r>
    <s v="Id1296"/>
    <n v="38.479999999999997"/>
    <n v="6.02"/>
    <s v="No"/>
    <x v="0"/>
    <s v="No"/>
    <x v="3"/>
    <s v="No"/>
    <s v="Obesity"/>
    <s v="Prediabetes"/>
    <n v="1"/>
    <s v="No"/>
    <s v="No"/>
    <s v="No"/>
  </r>
  <r>
    <s v="Id1297"/>
    <n v="36.200000000000003"/>
    <n v="4.62"/>
    <s v="No"/>
    <x v="0"/>
    <s v="No"/>
    <x v="1"/>
    <s v="No"/>
    <s v="Obesity"/>
    <s v="Normal"/>
    <n v="2"/>
    <s v="No"/>
    <s v="No"/>
    <s v="No"/>
  </r>
  <r>
    <s v="Id1298"/>
    <n v="27.13"/>
    <n v="5.59"/>
    <s v="No"/>
    <x v="0"/>
    <s v="No"/>
    <x v="3"/>
    <s v="No"/>
    <s v="Overweight"/>
    <s v="Normal"/>
    <n v="1"/>
    <s v="No"/>
    <s v="No"/>
    <s v="No"/>
  </r>
  <r>
    <s v="Id1299"/>
    <n v="20.75"/>
    <n v="5.18"/>
    <s v="yes"/>
    <x v="0"/>
    <s v="No"/>
    <x v="1"/>
    <s v="No"/>
    <s v="Normal Weight"/>
    <s v="Normal"/>
    <n v="2"/>
    <s v="Yes"/>
    <s v="No"/>
    <s v="No"/>
  </r>
  <r>
    <s v="Id1300"/>
    <n v="26.6"/>
    <n v="6.29"/>
    <s v="No"/>
    <x v="0"/>
    <s v="No"/>
    <x v="1"/>
    <s v="No"/>
    <s v="Overweight"/>
    <s v="Prediabetes"/>
    <n v="2"/>
    <s v="No"/>
    <s v="No"/>
    <s v="No"/>
  </r>
  <r>
    <s v="Id1301"/>
    <n v="25.3"/>
    <n v="4.49"/>
    <s v="No"/>
    <x v="0"/>
    <s v="No"/>
    <x v="1"/>
    <s v="No"/>
    <s v="Overweight"/>
    <s v="Normal"/>
    <n v="2"/>
    <s v="No"/>
    <s v="No"/>
    <s v="No"/>
  </r>
  <r>
    <s v="Id1302"/>
    <n v="18.84"/>
    <n v="11.82"/>
    <s v="yes"/>
    <x v="0"/>
    <s v="Yes"/>
    <x v="3"/>
    <s v="No"/>
    <s v="Normal Weight"/>
    <s v="Diabetes"/>
    <n v="1"/>
    <s v="Yes"/>
    <s v="No"/>
    <s v="No"/>
  </r>
  <r>
    <s v="Id1303"/>
    <n v="19.57"/>
    <n v="7.41"/>
    <s v="yes"/>
    <x v="0"/>
    <s v="No"/>
    <x v="3"/>
    <s v="No"/>
    <s v="Normal Weight"/>
    <s v="Diabetes"/>
    <n v="1"/>
    <s v="Yes"/>
    <s v="No"/>
    <s v="No"/>
  </r>
  <r>
    <s v="Id1304"/>
    <n v="30.495000000000001"/>
    <n v="5.97"/>
    <s v="No"/>
    <x v="0"/>
    <s v="No"/>
    <x v="0"/>
    <s v="No"/>
    <s v="Obesity"/>
    <s v="Prediabetes"/>
    <n v="0"/>
    <s v="No"/>
    <s v="No"/>
    <s v="No"/>
  </r>
  <r>
    <s v="Id1305"/>
    <n v="30.114999999999998"/>
    <n v="5.74"/>
    <s v="No"/>
    <x v="0"/>
    <s v="Yes"/>
    <x v="3"/>
    <s v="No"/>
    <s v="Obesity"/>
    <s v="Prediabetes"/>
    <n v="1"/>
    <s v="No"/>
    <s v="No"/>
    <s v="No"/>
  </r>
  <r>
    <s v="Id1306"/>
    <n v="24.78"/>
    <n v="9.85"/>
    <s v="No"/>
    <x v="0"/>
    <s v="No"/>
    <x v="0"/>
    <s v="No"/>
    <s v="Normal Weight"/>
    <s v="Diabetes"/>
    <n v="0"/>
    <s v="No"/>
    <s v="No"/>
    <s v="No"/>
  </r>
  <r>
    <s v="Id1307"/>
    <n v="24.77"/>
    <n v="7.59"/>
    <s v="No"/>
    <x v="0"/>
    <s v="No"/>
    <x v="0"/>
    <s v="No"/>
    <s v="Normal Weight"/>
    <s v="Diabetes"/>
    <n v="0"/>
    <s v="No"/>
    <s v="No"/>
    <s v="No"/>
  </r>
  <r>
    <s v="Id1308"/>
    <n v="16.579999999999998"/>
    <n v="6.98"/>
    <s v="yes"/>
    <x v="0"/>
    <s v="Yes"/>
    <x v="3"/>
    <s v="No"/>
    <s v="Underweight"/>
    <s v="Diabetes"/>
    <n v="1"/>
    <s v="Yes"/>
    <s v="No"/>
    <s v="No"/>
  </r>
  <r>
    <s v="Id1309"/>
    <n v="38.17"/>
    <n v="4.7300000000000004"/>
    <s v="yes"/>
    <x v="0"/>
    <s v="No"/>
    <x v="0"/>
    <s v="No"/>
    <s v="Obesity"/>
    <s v="Normal"/>
    <n v="0"/>
    <s v="Yes"/>
    <s v="No"/>
    <s v="No"/>
  </r>
  <r>
    <s v="Id1310"/>
    <n v="39.424999999999997"/>
    <n v="4.76"/>
    <s v="yes"/>
    <x v="0"/>
    <s v="No"/>
    <x v="0"/>
    <s v="No"/>
    <s v="Obesity"/>
    <s v="Normal"/>
    <n v="0"/>
    <s v="Yes"/>
    <s v="No"/>
    <s v="No"/>
  </r>
  <r>
    <s v="Id1311"/>
    <n v="33.44"/>
    <n v="6.24"/>
    <s v="yes"/>
    <x v="0"/>
    <s v="No"/>
    <x v="0"/>
    <s v="No"/>
    <s v="Obesity"/>
    <s v="Prediabetes"/>
    <n v="0"/>
    <s v="Yes"/>
    <s v="No"/>
    <s v="No"/>
  </r>
  <r>
    <s v="Id1312"/>
    <n v="33.344999999999999"/>
    <n v="5.44"/>
    <s v="yes"/>
    <x v="0"/>
    <s v="No"/>
    <x v="0"/>
    <s v="No"/>
    <s v="Obesity"/>
    <s v="Normal"/>
    <n v="0"/>
    <s v="Yes"/>
    <s v="No"/>
    <s v="No"/>
  </r>
  <r>
    <s v="Id1313"/>
    <n v="38.79"/>
    <n v="5.08"/>
    <s v="No"/>
    <x v="0"/>
    <s v="Yes"/>
    <x v="3"/>
    <s v="No"/>
    <s v="Obesity"/>
    <s v="Normal"/>
    <n v="1"/>
    <s v="No"/>
    <s v="No"/>
    <s v="No"/>
  </r>
  <r>
    <s v="Id1314"/>
    <n v="30.684999999999999"/>
    <n v="4.87"/>
    <s v="No"/>
    <x v="0"/>
    <s v="Yes"/>
    <x v="3"/>
    <s v="No"/>
    <s v="Obesity"/>
    <s v="Normal"/>
    <n v="1"/>
    <s v="No"/>
    <s v="No"/>
    <s v="No"/>
  </r>
  <r>
    <s v="Id1315"/>
    <n v="22.135000000000002"/>
    <n v="8.17"/>
    <s v="No"/>
    <x v="0"/>
    <s v="No"/>
    <x v="0"/>
    <s v="No"/>
    <s v="Normal Weight"/>
    <s v="Diabetes"/>
    <n v="0"/>
    <s v="No"/>
    <s v="No"/>
    <s v="No"/>
  </r>
  <r>
    <s v="Id1316"/>
    <n v="33.33"/>
    <n v="7.61"/>
    <s v="No"/>
    <x v="0"/>
    <s v="No"/>
    <x v="0"/>
    <s v="No"/>
    <s v="Obesity"/>
    <s v="Diabetes"/>
    <n v="0"/>
    <s v="No"/>
    <s v="No"/>
    <s v="No"/>
  </r>
  <r>
    <s v="Id1317"/>
    <n v="31.13"/>
    <n v="10.1"/>
    <s v="No"/>
    <x v="0"/>
    <s v="No"/>
    <x v="0"/>
    <s v="No"/>
    <s v="Obesity"/>
    <s v="Diabetes"/>
    <n v="0"/>
    <s v="No"/>
    <s v="No"/>
    <s v="No"/>
  </r>
  <r>
    <s v="Id1318"/>
    <n v="28.9"/>
    <n v="11.24"/>
    <s v="No"/>
    <x v="0"/>
    <s v="No"/>
    <x v="0"/>
    <s v="No"/>
    <s v="Overweight"/>
    <s v="Diabetes"/>
    <n v="0"/>
    <s v="No"/>
    <s v="No"/>
    <s v="No"/>
  </r>
  <r>
    <s v="Id1319"/>
    <n v="43.31"/>
    <n v="6.1"/>
    <s v="yes"/>
    <x v="1"/>
    <s v="No"/>
    <x v="3"/>
    <s v="No"/>
    <s v="Obesity"/>
    <s v="Prediabetes"/>
    <n v="1"/>
    <s v="Yes"/>
    <s v="No"/>
    <s v="No"/>
  </r>
  <r>
    <s v="Id1320"/>
    <n v="22.8"/>
    <n v="6.98"/>
    <s v="No"/>
    <x v="0"/>
    <s v="No"/>
    <x v="0"/>
    <s v="No"/>
    <s v="Normal Weight"/>
    <s v="Diabetes"/>
    <n v="0"/>
    <s v="No"/>
    <s v="No"/>
    <s v="No"/>
  </r>
  <r>
    <s v="Id1321"/>
    <n v="19.09"/>
    <n v="4"/>
    <s v="yes"/>
    <x v="0"/>
    <s v="No"/>
    <x v="3"/>
    <s v="No"/>
    <s v="Normal Weight"/>
    <s v="Normal"/>
    <n v="1"/>
    <s v="Yes"/>
    <s v="No"/>
    <s v="No"/>
  </r>
  <r>
    <s v="Id1322"/>
    <n v="23.37"/>
    <n v="4.2300000000000004"/>
    <s v="No"/>
    <x v="0"/>
    <s v="No"/>
    <x v="0"/>
    <s v="No"/>
    <s v="Normal Weight"/>
    <s v="Normal"/>
    <n v="0"/>
    <s v="No"/>
    <s v="No"/>
    <s v="No"/>
  </r>
  <r>
    <s v="Id1323"/>
    <n v="33.44"/>
    <n v="4.72"/>
    <s v="yes"/>
    <x v="0"/>
    <s v="No"/>
    <x v="0"/>
    <s v="No"/>
    <s v="Obesity"/>
    <s v="Normal"/>
    <n v="0"/>
    <s v="Yes"/>
    <s v="No"/>
    <s v="No"/>
  </r>
  <r>
    <s v="Id1324"/>
    <n v="28.05"/>
    <n v="5.63"/>
    <s v="yes"/>
    <x v="0"/>
    <s v="No"/>
    <x v="0"/>
    <s v="No"/>
    <s v="Overweight"/>
    <s v="Normal"/>
    <n v="0"/>
    <s v="Yes"/>
    <s v="No"/>
    <s v="No"/>
  </r>
  <r>
    <s v="Id1325"/>
    <n v="27.72"/>
    <n v="5.83"/>
    <s v="yes"/>
    <x v="0"/>
    <s v="No"/>
    <x v="0"/>
    <s v="No"/>
    <s v="Overweight"/>
    <s v="Prediabetes"/>
    <n v="0"/>
    <s v="Yes"/>
    <s v="No"/>
    <s v="No"/>
  </r>
  <r>
    <s v="Id1326"/>
    <n v="29.81"/>
    <n v="9.23"/>
    <s v="No"/>
    <x v="0"/>
    <s v="No"/>
    <x v="0"/>
    <s v="No"/>
    <s v="Overweight"/>
    <s v="Diabetes"/>
    <n v="0"/>
    <s v="No"/>
    <s v="No"/>
    <s v="No"/>
  </r>
  <r>
    <s v="Id1327"/>
    <n v="23.98"/>
    <n v="9.89"/>
    <s v="No"/>
    <x v="0"/>
    <s v="No"/>
    <x v="0"/>
    <s v="No"/>
    <s v="Normal Weight"/>
    <s v="Diabetes"/>
    <n v="0"/>
    <s v="No"/>
    <s v="No"/>
    <s v="No"/>
  </r>
  <r>
    <s v="Id1328"/>
    <n v="17.34"/>
    <n v="12"/>
    <s v="No"/>
    <x v="0"/>
    <s v="No"/>
    <x v="0"/>
    <s v="No"/>
    <s v="Underweight"/>
    <s v="Diabetes"/>
    <n v="0"/>
    <s v="No"/>
    <s v="No"/>
    <s v="No"/>
  </r>
  <r>
    <s v="Id1329"/>
    <n v="40.39"/>
    <n v="4.24"/>
    <s v="yes"/>
    <x v="0"/>
    <s v="Yes"/>
    <x v="3"/>
    <s v="No"/>
    <s v="Obesity"/>
    <s v="Normal"/>
    <n v="1"/>
    <s v="Yes"/>
    <s v="No"/>
    <s v="No"/>
  </r>
  <r>
    <s v="Id1330"/>
    <n v="25.96"/>
    <n v="4.68"/>
    <s v="yes"/>
    <x v="0"/>
    <s v="Yes"/>
    <x v="3"/>
    <s v="No"/>
    <s v="Overweight"/>
    <s v="Normal"/>
    <n v="1"/>
    <s v="Yes"/>
    <s v="No"/>
    <s v="No"/>
  </r>
  <r>
    <s v="Id1331"/>
    <n v="17.68"/>
    <n v="8.57"/>
    <s v="yes"/>
    <x v="0"/>
    <s v="Yes"/>
    <x v="3"/>
    <s v="No"/>
    <s v="Underweight"/>
    <s v="Diabetes"/>
    <n v="1"/>
    <s v="Yes"/>
    <s v="No"/>
    <s v="No"/>
  </r>
  <r>
    <s v="Id1332"/>
    <n v="30.875"/>
    <n v="4.0999999999999996"/>
    <s v="No"/>
    <x v="0"/>
    <s v="No"/>
    <x v="0"/>
    <s v="No"/>
    <s v="Obesity"/>
    <s v="Normal"/>
    <n v="0"/>
    <s v="No"/>
    <s v="No"/>
    <s v="No"/>
  </r>
  <r>
    <s v="Id1333"/>
    <n v="30.81"/>
    <n v="4.49"/>
    <s v="No"/>
    <x v="0"/>
    <s v="No"/>
    <x v="0"/>
    <s v="No"/>
    <s v="Obesity"/>
    <s v="Normal"/>
    <n v="0"/>
    <s v="No"/>
    <s v="No"/>
    <s v="No"/>
  </r>
  <r>
    <s v="Id1334"/>
    <n v="36.85"/>
    <n v="8.8000000000000007"/>
    <s v="No"/>
    <x v="0"/>
    <s v="No"/>
    <x v="1"/>
    <s v="No"/>
    <s v="Obesity"/>
    <s v="Diabetes"/>
    <n v="2"/>
    <s v="No"/>
    <s v="No"/>
    <s v="No"/>
  </r>
  <r>
    <s v="Id1335"/>
    <n v="35.86"/>
    <n v="7.93"/>
    <s v="No"/>
    <x v="0"/>
    <s v="No"/>
    <x v="1"/>
    <s v="No"/>
    <s v="Obesity"/>
    <s v="Diabetes"/>
    <n v="2"/>
    <s v="No"/>
    <s v="No"/>
    <s v="No"/>
  </r>
  <r>
    <s v="Id1336"/>
    <n v="30.3"/>
    <n v="9.4499999999999993"/>
    <s v="No"/>
    <x v="0"/>
    <s v="No"/>
    <x v="1"/>
    <s v="No"/>
    <s v="Obesity"/>
    <s v="Diabetes"/>
    <n v="2"/>
    <s v="No"/>
    <s v="No"/>
    <s v="No"/>
  </r>
  <r>
    <s v="Id1337"/>
    <n v="32.015000000000001"/>
    <n v="7.67"/>
    <s v="No"/>
    <x v="0"/>
    <s v="No"/>
    <x v="0"/>
    <s v="No"/>
    <s v="Obesity"/>
    <s v="Diabetes"/>
    <n v="0"/>
    <s v="No"/>
    <s v="No"/>
    <s v="No"/>
  </r>
  <r>
    <s v="Id1338"/>
    <n v="25.06"/>
    <n v="10.53"/>
    <s v="No"/>
    <x v="0"/>
    <s v="No"/>
    <x v="1"/>
    <s v="No"/>
    <s v="Overweight"/>
    <s v="Diabetes"/>
    <n v="2"/>
    <s v="No"/>
    <s v="No"/>
    <s v="No"/>
  </r>
  <r>
    <s v="Id1339"/>
    <n v="18.829999999999998"/>
    <n v="10.08"/>
    <s v="yes"/>
    <x v="0"/>
    <s v="No"/>
    <x v="0"/>
    <s v="No"/>
    <s v="Normal Weight"/>
    <s v="Diabetes"/>
    <n v="0"/>
    <s v="Yes"/>
    <s v="No"/>
    <s v="No"/>
  </r>
  <r>
    <s v="Id1340"/>
    <n v="47.52"/>
    <n v="11.39"/>
    <s v="yes"/>
    <x v="0"/>
    <s v="No"/>
    <x v="3"/>
    <s v="No"/>
    <s v="Obesity"/>
    <s v="Diabetes"/>
    <n v="1"/>
    <s v="Yes"/>
    <s v="No"/>
    <s v="No"/>
  </r>
  <r>
    <s v="Id1341"/>
    <n v="37.82"/>
    <n v="6.36"/>
    <s v="No"/>
    <x v="0"/>
    <s v="No"/>
    <x v="0"/>
    <s v="No"/>
    <s v="Obesity"/>
    <s v="Prediabetes"/>
    <n v="0"/>
    <s v="No"/>
    <s v="No"/>
    <s v="No"/>
  </r>
  <r>
    <s v="Id1342"/>
    <n v="44.16"/>
    <n v="5.31"/>
    <s v="yes"/>
    <x v="0"/>
    <s v="No"/>
    <x v="0"/>
    <s v="No"/>
    <s v="Obesity"/>
    <s v="Normal"/>
    <n v="0"/>
    <s v="Yes"/>
    <s v="No"/>
    <s v="No"/>
  </r>
  <r>
    <s v="Id1343"/>
    <n v="37.049999999999997"/>
    <n v="4.74"/>
    <s v="No"/>
    <x v="0"/>
    <s v="Yes"/>
    <x v="3"/>
    <s v="No"/>
    <s v="Obesity"/>
    <s v="Normal"/>
    <n v="1"/>
    <s v="No"/>
    <s v="No"/>
    <s v="No"/>
  </r>
  <r>
    <s v="Id1344"/>
    <n v="18.66"/>
    <n v="11.35"/>
    <s v="No"/>
    <x v="0"/>
    <s v="No"/>
    <x v="0"/>
    <s v="No"/>
    <s v="Normal Weight"/>
    <s v="Diabetes"/>
    <n v="0"/>
    <s v="No"/>
    <s v="No"/>
    <s v="No"/>
  </r>
  <r>
    <s v="Id1345"/>
    <n v="36.200000000000003"/>
    <n v="6.81"/>
    <s v="yes"/>
    <x v="0"/>
    <s v="No"/>
    <x v="3"/>
    <s v="No"/>
    <s v="Obesity"/>
    <s v="Diabetes"/>
    <n v="1"/>
    <s v="Yes"/>
    <s v="No"/>
    <s v="No"/>
  </r>
  <r>
    <s v="Id1346"/>
    <n v="18.87"/>
    <n v="8.06"/>
    <s v="No"/>
    <x v="0"/>
    <s v="No"/>
    <x v="0"/>
    <s v="No"/>
    <s v="Normal Weight"/>
    <s v="Diabetes"/>
    <n v="0"/>
    <s v="No"/>
    <s v="No"/>
    <s v="No"/>
  </r>
  <r>
    <s v="Id1347"/>
    <n v="32.299999999999997"/>
    <n v="6.74"/>
    <s v="yes"/>
    <x v="0"/>
    <s v="No"/>
    <x v="3"/>
    <s v="No"/>
    <s v="Obesity"/>
    <s v="Diabetes"/>
    <n v="1"/>
    <s v="Yes"/>
    <s v="No"/>
    <s v="No"/>
  </r>
  <r>
    <s v="Id1348"/>
    <n v="22.64"/>
    <n v="6.54"/>
    <s v="yes"/>
    <x v="0"/>
    <s v="No"/>
    <x v="1"/>
    <s v="No"/>
    <s v="Normal Weight"/>
    <s v="Diabetes"/>
    <n v="2"/>
    <s v="Yes"/>
    <s v="No"/>
    <s v="No"/>
  </r>
  <r>
    <s v="Id1349"/>
    <n v="28.69"/>
    <n v="5.4"/>
    <s v="No"/>
    <x v="0"/>
    <s v="No"/>
    <x v="0"/>
    <s v="No"/>
    <s v="Overweight"/>
    <s v="Normal"/>
    <n v="0"/>
    <s v="No"/>
    <s v="No"/>
    <s v="No"/>
  </r>
  <r>
    <s v="Id1350"/>
    <n v="28.16"/>
    <n v="5.58"/>
    <s v="yes"/>
    <x v="0"/>
    <s v="No"/>
    <x v="0"/>
    <s v="No"/>
    <s v="Overweight"/>
    <s v="Normal"/>
    <n v="0"/>
    <s v="Yes"/>
    <s v="No"/>
    <s v="No"/>
  </r>
  <r>
    <s v="Id1351"/>
    <n v="45.54"/>
    <n v="5.84"/>
    <s v="No"/>
    <x v="0"/>
    <s v="Yes"/>
    <x v="3"/>
    <s v="No"/>
    <s v="Obesity"/>
    <s v="Prediabetes"/>
    <n v="1"/>
    <s v="No"/>
    <s v="No"/>
    <s v="No"/>
  </r>
  <r>
    <s v="Id1352"/>
    <n v="28.7"/>
    <n v="4.2"/>
    <s v="No"/>
    <x v="0"/>
    <s v="No"/>
    <x v="0"/>
    <s v="No"/>
    <s v="Overweight"/>
    <s v="Normal"/>
    <n v="0"/>
    <s v="No"/>
    <s v="No"/>
    <s v="No"/>
  </r>
  <r>
    <s v="Id1353"/>
    <n v="27.74"/>
    <n v="6.06"/>
    <s v="yes"/>
    <x v="0"/>
    <s v="No"/>
    <x v="0"/>
    <s v="No"/>
    <s v="Overweight"/>
    <s v="Prediabetes"/>
    <n v="0"/>
    <s v="Yes"/>
    <s v="No"/>
    <s v="No"/>
  </r>
  <r>
    <s v="Id1354"/>
    <n v="36.954999999999998"/>
    <n v="7.57"/>
    <s v="No"/>
    <x v="0"/>
    <s v="No"/>
    <x v="0"/>
    <s v="No"/>
    <s v="Obesity"/>
    <s v="Diabetes"/>
    <n v="0"/>
    <s v="No"/>
    <s v="No"/>
    <s v="No"/>
  </r>
  <r>
    <s v="Id1355"/>
    <n v="30.69"/>
    <n v="6.15"/>
    <s v="No"/>
    <x v="0"/>
    <s v="No"/>
    <x v="0"/>
    <s v="No"/>
    <s v="Obesity"/>
    <s v="Prediabetes"/>
    <n v="0"/>
    <s v="No"/>
    <s v="No"/>
    <s v="No"/>
  </r>
  <r>
    <s v="Id1356"/>
    <n v="24.984999999999999"/>
    <n v="4.5599999999999996"/>
    <s v="No"/>
    <x v="0"/>
    <s v="No"/>
    <x v="0"/>
    <s v="No"/>
    <s v="Overweight"/>
    <s v="Normal"/>
    <n v="0"/>
    <s v="No"/>
    <s v="No"/>
    <s v="No"/>
  </r>
  <r>
    <s v="Id1357"/>
    <n v="39.42"/>
    <n v="4.72"/>
    <s v="yes"/>
    <x v="0"/>
    <s v="No"/>
    <x v="3"/>
    <s v="No"/>
    <s v="Obesity"/>
    <s v="Normal"/>
    <n v="1"/>
    <s v="Yes"/>
    <s v="No"/>
    <s v="No"/>
  </r>
  <r>
    <s v="Id1358"/>
    <n v="16.8"/>
    <n v="7.98"/>
    <s v="No"/>
    <x v="0"/>
    <s v="No"/>
    <x v="0"/>
    <s v="No"/>
    <s v="Underweight"/>
    <s v="Diabetes"/>
    <n v="0"/>
    <s v="No"/>
    <s v="No"/>
    <s v="No"/>
  </r>
  <r>
    <s v="Id1359"/>
    <n v="23.274999999999999"/>
    <n v="6.26"/>
    <s v="yes"/>
    <x v="0"/>
    <s v="Yes"/>
    <x v="3"/>
    <s v="No"/>
    <s v="Normal Weight"/>
    <s v="Prediabetes"/>
    <n v="1"/>
    <s v="Yes"/>
    <s v="No"/>
    <s v="No"/>
  </r>
  <r>
    <s v="Id1360"/>
    <n v="22.8"/>
    <n v="4.29"/>
    <s v="yes"/>
    <x v="0"/>
    <s v="Yes"/>
    <x v="3"/>
    <s v="No"/>
    <s v="Normal Weight"/>
    <s v="Normal"/>
    <n v="1"/>
    <s v="Yes"/>
    <s v="No"/>
    <s v="No"/>
  </r>
  <r>
    <s v="Id1361"/>
    <n v="24.3"/>
    <n v="5.43"/>
    <s v="No"/>
    <x v="0"/>
    <s v="No"/>
    <x v="1"/>
    <s v="No"/>
    <s v="Normal Weight"/>
    <s v="Normal"/>
    <n v="2"/>
    <s v="No"/>
    <s v="No"/>
    <s v="No"/>
  </r>
  <r>
    <s v="Id1362"/>
    <n v="25.13"/>
    <n v="8"/>
    <s v="yes"/>
    <x v="0"/>
    <s v="No"/>
    <x v="3"/>
    <s v="No"/>
    <s v="Overweight"/>
    <s v="Diabetes"/>
    <n v="1"/>
    <s v="Yes"/>
    <s v="No"/>
    <s v="No"/>
  </r>
  <r>
    <s v="Id1363"/>
    <n v="22.72"/>
    <n v="9.9600000000000009"/>
    <s v="yes"/>
    <x v="0"/>
    <s v="No"/>
    <x v="1"/>
    <s v="No"/>
    <s v="Normal Weight"/>
    <s v="Diabetes"/>
    <n v="2"/>
    <s v="Yes"/>
    <s v="No"/>
    <s v="No"/>
  </r>
  <r>
    <s v="Id1364"/>
    <n v="32.6"/>
    <n v="6.8"/>
    <s v="yes"/>
    <x v="0"/>
    <s v="No"/>
    <x v="0"/>
    <s v="No"/>
    <s v="Obesity"/>
    <s v="Diabetes"/>
    <n v="0"/>
    <s v="Yes"/>
    <s v="No"/>
    <s v="No"/>
  </r>
  <r>
    <s v="Id1365"/>
    <n v="17.28"/>
    <n v="6.22"/>
    <s v="yes"/>
    <x v="0"/>
    <s v="No"/>
    <x v="1"/>
    <s v="No"/>
    <s v="Underweight"/>
    <s v="Prediabetes"/>
    <n v="2"/>
    <s v="Yes"/>
    <s v="No"/>
    <s v="No"/>
  </r>
  <r>
    <s v="Id1366"/>
    <n v="27.92"/>
    <n v="5.79"/>
    <s v="No"/>
    <x v="0"/>
    <s v="No"/>
    <x v="3"/>
    <s v="No"/>
    <s v="Overweight"/>
    <s v="Prediabetes"/>
    <n v="1"/>
    <s v="No"/>
    <s v="No"/>
    <s v="No"/>
  </r>
  <r>
    <s v="Id1367"/>
    <n v="38.284999999999997"/>
    <n v="5.41"/>
    <s v="No"/>
    <x v="0"/>
    <s v="No"/>
    <x v="0"/>
    <s v="No"/>
    <s v="Obesity"/>
    <s v="Normal"/>
    <n v="0"/>
    <s v="No"/>
    <s v="No"/>
    <s v="No"/>
  </r>
  <r>
    <s v="Id1368"/>
    <n v="16.48"/>
    <n v="11.05"/>
    <s v="No"/>
    <x v="0"/>
    <s v="No"/>
    <x v="0"/>
    <s v="No"/>
    <s v="Underweight"/>
    <s v="Diabetes"/>
    <n v="0"/>
    <s v="No"/>
    <s v="No"/>
    <s v="No"/>
  </r>
  <r>
    <s v="Id1369"/>
    <n v="38.57"/>
    <n v="6.27"/>
    <s v="No"/>
    <x v="0"/>
    <s v="No"/>
    <x v="0"/>
    <s v="No"/>
    <s v="Obesity"/>
    <s v="Prediabetes"/>
    <n v="0"/>
    <s v="No"/>
    <s v="No"/>
    <s v="No"/>
  </r>
  <r>
    <s v="Id1370"/>
    <n v="43.85"/>
    <n v="4.7699999999999996"/>
    <s v="yes"/>
    <x v="0"/>
    <s v="No"/>
    <x v="0"/>
    <s v="No"/>
    <s v="Obesity"/>
    <s v="Normal"/>
    <n v="0"/>
    <s v="Yes"/>
    <s v="No"/>
    <s v="No"/>
  </r>
  <r>
    <s v="Id1371"/>
    <n v="30.11"/>
    <n v="4.08"/>
    <s v="No"/>
    <x v="0"/>
    <s v="No"/>
    <x v="0"/>
    <s v="No"/>
    <s v="Obesity"/>
    <s v="Normal"/>
    <n v="0"/>
    <s v="No"/>
    <s v="No"/>
    <s v="No"/>
  </r>
  <r>
    <s v="Id1372"/>
    <n v="31.59"/>
    <n v="6.01"/>
    <s v="No"/>
    <x v="0"/>
    <s v="No"/>
    <x v="0"/>
    <s v="No"/>
    <s v="Obesity"/>
    <s v="Prediabetes"/>
    <n v="0"/>
    <s v="No"/>
    <s v="No"/>
    <s v="No"/>
  </r>
  <r>
    <s v="Id1373"/>
    <n v="40.15"/>
    <n v="11.84"/>
    <s v="No"/>
    <x v="0"/>
    <s v="No"/>
    <x v="0"/>
    <s v="No"/>
    <s v="Obesity"/>
    <s v="Diabetes"/>
    <n v="0"/>
    <s v="No"/>
    <s v="No"/>
    <s v="No"/>
  </r>
  <r>
    <s v="Id1374"/>
    <n v="40.700000000000003"/>
    <n v="6.27"/>
    <s v="yes"/>
    <x v="0"/>
    <s v="Yes"/>
    <x v="3"/>
    <s v="No"/>
    <s v="Obesity"/>
    <s v="Prediabetes"/>
    <n v="1"/>
    <s v="Yes"/>
    <s v="No"/>
    <s v="No"/>
  </r>
  <r>
    <s v="Id1375"/>
    <n v="40.76"/>
    <n v="5.28"/>
    <s v="No"/>
    <x v="0"/>
    <s v="No"/>
    <x v="0"/>
    <s v="No"/>
    <s v="Obesity"/>
    <s v="Normal"/>
    <n v="0"/>
    <s v="No"/>
    <s v="No"/>
    <s v="No"/>
  </r>
  <r>
    <s v="Id1376"/>
    <n v="29.7"/>
    <n v="7.03"/>
    <s v="No"/>
    <x v="0"/>
    <s v="No"/>
    <x v="0"/>
    <s v="No"/>
    <s v="Overweight"/>
    <s v="Diabetes"/>
    <n v="0"/>
    <s v="No"/>
    <s v="No"/>
    <s v="No"/>
  </r>
  <r>
    <s v="Id1377"/>
    <n v="40.58"/>
    <n v="5.32"/>
    <s v="yes"/>
    <x v="0"/>
    <s v="Yes"/>
    <x v="3"/>
    <s v="No"/>
    <s v="Obesity"/>
    <s v="Normal"/>
    <n v="1"/>
    <s v="Yes"/>
    <s v="No"/>
    <s v="No"/>
  </r>
  <r>
    <s v="Id1378"/>
    <n v="33.06"/>
    <n v="9.59"/>
    <s v="yes"/>
    <x v="0"/>
    <s v="No"/>
    <x v="0"/>
    <s v="No"/>
    <s v="Obesity"/>
    <s v="Diabetes"/>
    <n v="0"/>
    <s v="Yes"/>
    <s v="No"/>
    <s v="No"/>
  </r>
  <r>
    <s v="Id1379"/>
    <n v="26.62"/>
    <n v="6.15"/>
    <s v="yes"/>
    <x v="0"/>
    <s v="No"/>
    <x v="0"/>
    <s v="No"/>
    <s v="Overweight"/>
    <s v="Prediabetes"/>
    <n v="0"/>
    <s v="Yes"/>
    <s v="No"/>
    <s v="No"/>
  </r>
  <r>
    <s v="Id1380"/>
    <n v="37.1"/>
    <n v="11.08"/>
    <s v="No"/>
    <x v="0"/>
    <s v="No"/>
    <x v="0"/>
    <s v="No"/>
    <s v="Obesity"/>
    <s v="Diabetes"/>
    <n v="0"/>
    <s v="No"/>
    <s v="No"/>
    <s v="No"/>
  </r>
  <r>
    <s v="Id1381"/>
    <n v="18.28"/>
    <n v="7.95"/>
    <s v="No"/>
    <x v="0"/>
    <s v="No"/>
    <x v="0"/>
    <s v="No"/>
    <s v="Underweight"/>
    <s v="Diabetes"/>
    <n v="0"/>
    <s v="No"/>
    <s v="No"/>
    <s v="No"/>
  </r>
  <r>
    <s v="Id1382"/>
    <n v="35.814999999999998"/>
    <n v="6.23"/>
    <s v="No"/>
    <x v="0"/>
    <s v="No"/>
    <x v="0"/>
    <s v="No"/>
    <s v="Obesity"/>
    <s v="Prediabetes"/>
    <n v="0"/>
    <s v="No"/>
    <s v="No"/>
    <s v="No"/>
  </r>
  <r>
    <s v="Id1383"/>
    <n v="30.69"/>
    <n v="6.5"/>
    <s v="No"/>
    <x v="0"/>
    <s v="No"/>
    <x v="0"/>
    <s v="No"/>
    <s v="Obesity"/>
    <s v="Diabetes"/>
    <n v="0"/>
    <s v="No"/>
    <s v="No"/>
    <s v="No"/>
  </r>
  <r>
    <s v="Id1384"/>
    <n v="26.125"/>
    <n v="5.22"/>
    <s v="No"/>
    <x v="0"/>
    <s v="No"/>
    <x v="0"/>
    <s v="No"/>
    <s v="Overweight"/>
    <s v="Normal"/>
    <n v="0"/>
    <s v="No"/>
    <s v="No"/>
    <s v="No"/>
  </r>
  <r>
    <s v="Id1385"/>
    <n v="34.58"/>
    <n v="6.3"/>
    <s v="No"/>
    <x v="0"/>
    <s v="Yes"/>
    <x v="3"/>
    <s v="No"/>
    <s v="Obesity"/>
    <s v="Prediabetes"/>
    <n v="1"/>
    <s v="No"/>
    <s v="No"/>
    <s v="No"/>
  </r>
  <r>
    <s v="Id1386"/>
    <n v="27.4"/>
    <n v="8.84"/>
    <s v="No"/>
    <x v="0"/>
    <s v="No"/>
    <x v="0"/>
    <s v="No"/>
    <s v="Overweight"/>
    <s v="Diabetes"/>
    <n v="0"/>
    <s v="No"/>
    <s v="No"/>
    <s v="No"/>
  </r>
  <r>
    <s v="Id1387"/>
    <n v="27.53"/>
    <n v="4.1100000000000003"/>
    <s v="No"/>
    <x v="0"/>
    <s v="No"/>
    <x v="3"/>
    <s v="No"/>
    <s v="Overweight"/>
    <s v="Normal"/>
    <n v="1"/>
    <s v="No"/>
    <s v="No"/>
    <s v="No"/>
  </r>
  <r>
    <s v="Id1388"/>
    <n v="33"/>
    <n v="4.57"/>
    <s v="No"/>
    <x v="0"/>
    <s v="No"/>
    <x v="0"/>
    <s v="No"/>
    <s v="Obesity"/>
    <s v="Normal"/>
    <n v="0"/>
    <s v="No"/>
    <s v="No"/>
    <s v="No"/>
  </r>
  <r>
    <s v="Id1389"/>
    <n v="25.78"/>
    <n v="11.06"/>
    <s v="yes"/>
    <x v="0"/>
    <s v="No"/>
    <x v="0"/>
    <s v="No"/>
    <s v="Overweight"/>
    <s v="Diabetes"/>
    <n v="0"/>
    <s v="Yes"/>
    <s v="No"/>
    <s v="No"/>
  </r>
  <r>
    <s v="Id1390"/>
    <n v="22.66"/>
    <n v="10.68"/>
    <s v="No"/>
    <x v="0"/>
    <s v="No"/>
    <x v="0"/>
    <s v="No"/>
    <s v="Normal Weight"/>
    <s v="Diabetes"/>
    <n v="0"/>
    <s v="No"/>
    <s v="No"/>
    <s v="No"/>
  </r>
  <r>
    <s v="Id1391"/>
    <n v="38.81"/>
    <n v="6.14"/>
    <s v="yes"/>
    <x v="0"/>
    <s v="No"/>
    <x v="3"/>
    <s v="No"/>
    <s v="Obesity"/>
    <s v="Prediabetes"/>
    <n v="1"/>
    <s v="Yes"/>
    <s v="No"/>
    <s v="No"/>
  </r>
  <r>
    <s v="Id1392"/>
    <n v="38.51"/>
    <n v="5.45"/>
    <s v="yes"/>
    <x v="0"/>
    <s v="No"/>
    <x v="0"/>
    <s v="No"/>
    <s v="Obesity"/>
    <s v="Normal"/>
    <n v="0"/>
    <s v="Yes"/>
    <s v="No"/>
    <s v="No"/>
  </r>
  <r>
    <s v="Id1393"/>
    <n v="22.98"/>
    <n v="6.14"/>
    <s v="yes"/>
    <x v="0"/>
    <s v="No"/>
    <x v="0"/>
    <s v="No"/>
    <s v="Normal Weight"/>
    <s v="Prediabetes"/>
    <n v="0"/>
    <s v="Yes"/>
    <s v="No"/>
    <s v="No"/>
  </r>
  <r>
    <s v="Id1394"/>
    <n v="15.65"/>
    <n v="7.85"/>
    <s v="No"/>
    <x v="0"/>
    <s v="No"/>
    <x v="0"/>
    <s v="No"/>
    <s v="Underweight"/>
    <s v="Diabetes"/>
    <n v="0"/>
    <s v="No"/>
    <s v="No"/>
    <s v="No"/>
  </r>
  <r>
    <s v="Id1395"/>
    <n v="39.97"/>
    <n v="4.09"/>
    <s v="No"/>
    <x v="0"/>
    <s v="No"/>
    <x v="3"/>
    <s v="No"/>
    <s v="Obesity"/>
    <s v="Normal"/>
    <n v="1"/>
    <s v="No"/>
    <s v="No"/>
    <s v="No"/>
  </r>
  <r>
    <s v="Id1396"/>
    <n v="37.22"/>
    <n v="4.62"/>
    <s v="No"/>
    <x v="0"/>
    <s v="Yes"/>
    <x v="3"/>
    <s v="No"/>
    <s v="Obesity"/>
    <s v="Normal"/>
    <n v="1"/>
    <s v="No"/>
    <s v="No"/>
    <s v="No"/>
  </r>
  <r>
    <s v="Id1397"/>
    <n v="41.325000000000003"/>
    <n v="5.77"/>
    <s v="No"/>
    <x v="0"/>
    <s v="No"/>
    <x v="0"/>
    <s v="No"/>
    <s v="Obesity"/>
    <s v="Prediabetes"/>
    <n v="0"/>
    <s v="No"/>
    <s v="No"/>
    <s v="No"/>
  </r>
  <r>
    <s v="Id1398"/>
    <n v="40.31"/>
    <n v="5.84"/>
    <s v="No"/>
    <x v="0"/>
    <s v="No"/>
    <x v="0"/>
    <s v="No"/>
    <s v="Obesity"/>
    <s v="Prediabetes"/>
    <n v="0"/>
    <s v="No"/>
    <s v="No"/>
    <s v="No"/>
  </r>
  <r>
    <s v="Id1399"/>
    <n v="29.48"/>
    <n v="4.91"/>
    <s v="No"/>
    <x v="0"/>
    <s v="No"/>
    <x v="0"/>
    <s v="No"/>
    <s v="Overweight"/>
    <s v="Normal"/>
    <n v="0"/>
    <s v="No"/>
    <s v="No"/>
    <s v="No"/>
  </r>
  <r>
    <s v="Id1400"/>
    <n v="33.155000000000001"/>
    <n v="5.07"/>
    <s v="No"/>
    <x v="0"/>
    <s v="No"/>
    <x v="0"/>
    <s v="No"/>
    <s v="Obesity"/>
    <s v="Normal"/>
    <n v="0"/>
    <s v="No"/>
    <s v="No"/>
    <s v="No"/>
  </r>
  <r>
    <s v="Id1401"/>
    <n v="42.85"/>
    <n v="5.81"/>
    <s v="yes"/>
    <x v="0"/>
    <s v="No"/>
    <x v="0"/>
    <s v="No"/>
    <s v="Obesity"/>
    <s v="Prediabetes"/>
    <n v="0"/>
    <s v="Yes"/>
    <s v="No"/>
    <s v="No"/>
  </r>
  <r>
    <s v="Id1402"/>
    <n v="32.340000000000003"/>
    <n v="11.2"/>
    <s v="No"/>
    <x v="0"/>
    <s v="No"/>
    <x v="0"/>
    <s v="No"/>
    <s v="Obesity"/>
    <s v="Diabetes"/>
    <n v="0"/>
    <s v="No"/>
    <s v="No"/>
    <s v="No"/>
  </r>
  <r>
    <s v="Id1403"/>
    <n v="27.5"/>
    <n v="10.75"/>
    <s v="No"/>
    <x v="0"/>
    <s v="No"/>
    <x v="0"/>
    <s v="No"/>
    <s v="Overweight"/>
    <s v="Diabetes"/>
    <n v="0"/>
    <s v="No"/>
    <s v="No"/>
    <s v="No"/>
  </r>
  <r>
    <s v="Id1404"/>
    <n v="25.8"/>
    <n v="7.8"/>
    <s v="No"/>
    <x v="0"/>
    <s v="No"/>
    <x v="0"/>
    <s v="No"/>
    <s v="Overweight"/>
    <s v="Diabetes"/>
    <n v="0"/>
    <s v="No"/>
    <s v="No"/>
    <s v="No"/>
  </r>
  <r>
    <s v="Id1405"/>
    <n v="25"/>
    <n v="7.04"/>
    <s v="No"/>
    <x v="0"/>
    <s v="No"/>
    <x v="0"/>
    <s v="No"/>
    <s v="Overweight"/>
    <s v="Diabetes"/>
    <n v="0"/>
    <s v="No"/>
    <s v="No"/>
    <s v="No"/>
  </r>
  <r>
    <s v="Id1406"/>
    <n v="41.2"/>
    <n v="4.18"/>
    <s v="yes"/>
    <x v="0"/>
    <s v="No"/>
    <x v="0"/>
    <s v="No"/>
    <s v="Obesity"/>
    <s v="Normal"/>
    <n v="0"/>
    <s v="Yes"/>
    <s v="No"/>
    <s v="No"/>
  </r>
  <r>
    <s v="Id1407"/>
    <n v="17.78"/>
    <n v="8.19"/>
    <s v="No"/>
    <x v="0"/>
    <s v="No"/>
    <x v="0"/>
    <s v="No"/>
    <s v="Underweight"/>
    <s v="Diabetes"/>
    <n v="0"/>
    <s v="No"/>
    <s v="No"/>
    <s v="No"/>
  </r>
  <r>
    <s v="Id1408"/>
    <n v="40.119999999999997"/>
    <n v="6.22"/>
    <s v="yes"/>
    <x v="0"/>
    <s v="Yes"/>
    <x v="3"/>
    <s v="No"/>
    <s v="Obesity"/>
    <s v="Prediabetes"/>
    <n v="1"/>
    <s v="Yes"/>
    <s v="No"/>
    <s v="No"/>
  </r>
  <r>
    <s v="Id1409"/>
    <n v="19.350000000000001"/>
    <n v="8.2200000000000006"/>
    <s v="yes"/>
    <x v="0"/>
    <s v="No"/>
    <x v="0"/>
    <s v="No"/>
    <s v="Normal Weight"/>
    <s v="Diabetes"/>
    <n v="0"/>
    <s v="Yes"/>
    <s v="No"/>
    <s v="No"/>
  </r>
  <r>
    <s v="Id1410"/>
    <n v="36.69"/>
    <n v="6.15"/>
    <s v="No"/>
    <x v="0"/>
    <s v="No"/>
    <x v="0"/>
    <s v="No"/>
    <s v="Obesity"/>
    <s v="Prediabetes"/>
    <n v="0"/>
    <s v="No"/>
    <s v="No"/>
    <s v="No"/>
  </r>
  <r>
    <s v="Id1411"/>
    <n v="28.51"/>
    <n v="5.65"/>
    <s v="yes"/>
    <x v="0"/>
    <s v="No"/>
    <x v="3"/>
    <s v="No"/>
    <s v="Overweight"/>
    <s v="Normal"/>
    <n v="1"/>
    <s v="Yes"/>
    <s v="No"/>
    <s v="No"/>
  </r>
  <r>
    <s v="Id1412"/>
    <n v="30.21"/>
    <n v="5.5"/>
    <s v="No"/>
    <x v="0"/>
    <s v="No"/>
    <x v="3"/>
    <s v="No"/>
    <s v="Obesity"/>
    <s v="Normal"/>
    <n v="1"/>
    <s v="No"/>
    <s v="No"/>
    <s v="No"/>
  </r>
  <r>
    <s v="Id1413"/>
    <n v="24.33"/>
    <n v="8"/>
    <s v="No"/>
    <x v="0"/>
    <s v="No"/>
    <x v="0"/>
    <s v="No"/>
    <s v="Normal Weight"/>
    <s v="Diabetes"/>
    <n v="0"/>
    <s v="No"/>
    <s v="No"/>
    <s v="No"/>
  </r>
  <r>
    <s v="Id1414"/>
    <n v="19.855"/>
    <n v="5.71"/>
    <s v="yes"/>
    <x v="0"/>
    <s v="No"/>
    <x v="0"/>
    <s v="No"/>
    <s v="Normal Weight"/>
    <s v="Prediabetes"/>
    <n v="0"/>
    <s v="Yes"/>
    <s v="No"/>
    <s v="No"/>
  </r>
  <r>
    <s v="Id1415"/>
    <n v="25.364999999999998"/>
    <n v="11.71"/>
    <s v="No"/>
    <x v="0"/>
    <s v="No"/>
    <x v="0"/>
    <s v="No"/>
    <s v="Overweight"/>
    <s v="Diabetes"/>
    <n v="0"/>
    <s v="No"/>
    <s v="No"/>
    <s v="No"/>
  </r>
  <r>
    <s v="Id1416"/>
    <n v="29.6"/>
    <n v="6.17"/>
    <s v="yes"/>
    <x v="0"/>
    <s v="Yes"/>
    <x v="3"/>
    <s v="No"/>
    <s v="Overweight"/>
    <s v="Prediabetes"/>
    <n v="1"/>
    <s v="Yes"/>
    <s v="No"/>
    <s v="No"/>
  </r>
  <r>
    <s v="Id1417"/>
    <n v="39.43"/>
    <n v="6.1"/>
    <s v="yes"/>
    <x v="0"/>
    <s v="Yes"/>
    <x v="3"/>
    <s v="No"/>
    <s v="Obesity"/>
    <s v="Prediabetes"/>
    <n v="1"/>
    <s v="Yes"/>
    <s v="No"/>
    <s v="No"/>
  </r>
  <r>
    <s v="Id1418"/>
    <n v="27.34"/>
    <n v="5.19"/>
    <s v="yes"/>
    <x v="0"/>
    <s v="No"/>
    <x v="3"/>
    <s v="No"/>
    <s v="Overweight"/>
    <s v="Normal"/>
    <n v="1"/>
    <s v="Yes"/>
    <s v="No"/>
    <s v="No"/>
  </r>
  <r>
    <s v="Id1419"/>
    <n v="39.01"/>
    <n v="5.37"/>
    <s v="yes"/>
    <x v="0"/>
    <s v="No"/>
    <x v="0"/>
    <s v="No"/>
    <s v="Obesity"/>
    <s v="Normal"/>
    <n v="0"/>
    <s v="Yes"/>
    <s v="No"/>
    <s v="No"/>
  </r>
  <r>
    <s v="Id1420"/>
    <n v="18.989999999999998"/>
    <n v="10.82"/>
    <s v="yes"/>
    <x v="0"/>
    <s v="No"/>
    <x v="0"/>
    <s v="No"/>
    <s v="Normal Weight"/>
    <s v="Diabetes"/>
    <n v="0"/>
    <s v="Yes"/>
    <s v="No"/>
    <s v="No"/>
  </r>
  <r>
    <s v="Id1421"/>
    <n v="42.3"/>
    <n v="6.06"/>
    <s v="yes"/>
    <x v="0"/>
    <s v="No"/>
    <x v="0"/>
    <s v="No"/>
    <s v="Obesity"/>
    <s v="Prediabetes"/>
    <n v="0"/>
    <s v="Yes"/>
    <s v="No"/>
    <s v="No"/>
  </r>
  <r>
    <s v="Id1422"/>
    <n v="39.805"/>
    <n v="5.91"/>
    <s v="No"/>
    <x v="0"/>
    <s v="No"/>
    <x v="0"/>
    <s v="No"/>
    <s v="Obesity"/>
    <s v="Prediabetes"/>
    <n v="0"/>
    <s v="No"/>
    <s v="No"/>
    <s v="No"/>
  </r>
  <r>
    <s v="Id1423"/>
    <n v="33.700000000000003"/>
    <n v="5.87"/>
    <s v="No"/>
    <x v="0"/>
    <s v="No"/>
    <x v="0"/>
    <s v="No"/>
    <s v="Obesity"/>
    <s v="Prediabetes"/>
    <n v="0"/>
    <s v="No"/>
    <s v="No"/>
    <s v="No"/>
  </r>
  <r>
    <s v="Id1424"/>
    <n v="36.195"/>
    <n v="6.22"/>
    <s v="No"/>
    <x v="0"/>
    <s v="No"/>
    <x v="0"/>
    <s v="No"/>
    <s v="Obesity"/>
    <s v="Prediabetes"/>
    <n v="0"/>
    <s v="No"/>
    <s v="No"/>
    <s v="No"/>
  </r>
  <r>
    <s v="Id1425"/>
    <n v="32.6"/>
    <n v="5.73"/>
    <s v="No"/>
    <x v="0"/>
    <s v="Yes"/>
    <x v="3"/>
    <s v="No"/>
    <s v="Obesity"/>
    <s v="Prediabetes"/>
    <n v="1"/>
    <s v="No"/>
    <s v="No"/>
    <s v="No"/>
  </r>
  <r>
    <s v="Id1426"/>
    <n v="30.2"/>
    <n v="5.7"/>
    <s v="No"/>
    <x v="0"/>
    <s v="No"/>
    <x v="0"/>
    <s v="No"/>
    <s v="Obesity"/>
    <s v="Prediabetes"/>
    <n v="0"/>
    <s v="No"/>
    <s v="No"/>
    <s v="No"/>
  </r>
  <r>
    <s v="Id1427"/>
    <n v="27.645"/>
    <n v="9.91"/>
    <s v="No"/>
    <x v="0"/>
    <s v="No"/>
    <x v="0"/>
    <s v="No"/>
    <s v="Overweight"/>
    <s v="Diabetes"/>
    <n v="0"/>
    <s v="No"/>
    <s v="No"/>
    <s v="No"/>
  </r>
  <r>
    <s v="Id1428"/>
    <n v="26.41"/>
    <n v="11.4"/>
    <s v="No"/>
    <x v="0"/>
    <s v="No"/>
    <x v="0"/>
    <s v="No"/>
    <s v="Overweight"/>
    <s v="Diabetes"/>
    <n v="0"/>
    <s v="No"/>
    <s v="No"/>
    <s v="No"/>
  </r>
  <r>
    <s v="Id1429"/>
    <n v="34.1"/>
    <n v="6.29"/>
    <s v="yes"/>
    <x v="0"/>
    <s v="Yes"/>
    <x v="3"/>
    <s v="No"/>
    <s v="Obesity"/>
    <s v="Prediabetes"/>
    <n v="1"/>
    <s v="Yes"/>
    <s v="No"/>
    <s v="No"/>
  </r>
  <r>
    <s v="Id1430"/>
    <n v="17.3"/>
    <n v="9.2799999999999994"/>
    <s v="No"/>
    <x v="0"/>
    <s v="No"/>
    <x v="0"/>
    <s v="No"/>
    <s v="Underweight"/>
    <s v="Diabetes"/>
    <n v="0"/>
    <s v="No"/>
    <s v="No"/>
    <s v="No"/>
  </r>
  <r>
    <s v="Id1431"/>
    <n v="35.020000000000003"/>
    <n v="4.78"/>
    <s v="No"/>
    <x v="0"/>
    <s v="Yes"/>
    <x v="3"/>
    <s v="No"/>
    <s v="Obesity"/>
    <s v="Normal"/>
    <n v="1"/>
    <s v="No"/>
    <s v="No"/>
    <s v="No"/>
  </r>
  <r>
    <s v="Id1432"/>
    <n v="37.1"/>
    <n v="8.8699999999999992"/>
    <s v="yes"/>
    <x v="0"/>
    <s v="No"/>
    <x v="0"/>
    <s v="No"/>
    <s v="Obesity"/>
    <s v="Diabetes"/>
    <n v="0"/>
    <s v="Yes"/>
    <s v="No"/>
    <s v="No"/>
  </r>
  <r>
    <s v="Id1433"/>
    <n v="16.79"/>
    <n v="11.4"/>
    <s v="No"/>
    <x v="0"/>
    <s v="No"/>
    <x v="0"/>
    <s v="No"/>
    <s v="Underweight"/>
    <s v="Diabetes"/>
    <n v="0"/>
    <s v="No"/>
    <s v="No"/>
    <s v="No"/>
  </r>
  <r>
    <s v="Id1434"/>
    <n v="31.635000000000002"/>
    <n v="9.1300000000000008"/>
    <s v="yes"/>
    <x v="0"/>
    <s v="No"/>
    <x v="0"/>
    <s v="No"/>
    <s v="Obesity"/>
    <s v="Diabetes"/>
    <n v="0"/>
    <s v="Yes"/>
    <s v="No"/>
    <s v="No"/>
  </r>
  <r>
    <s v="Id1435"/>
    <n v="24.19"/>
    <n v="6.22"/>
    <s v="yes"/>
    <x v="0"/>
    <s v="Yes"/>
    <x v="3"/>
    <s v="No"/>
    <s v="Normal Weight"/>
    <s v="Prediabetes"/>
    <n v="1"/>
    <s v="Yes"/>
    <s v="No"/>
    <s v="No"/>
  </r>
  <r>
    <s v="Id1436"/>
    <n v="35.29"/>
    <n v="5.9"/>
    <s v="No"/>
    <x v="0"/>
    <s v="Yes"/>
    <x v="3"/>
    <s v="No"/>
    <s v="Obesity"/>
    <s v="Prediabetes"/>
    <n v="1"/>
    <s v="No"/>
    <s v="No"/>
    <s v="No"/>
  </r>
  <r>
    <s v="Id1437"/>
    <n v="35.299999999999997"/>
    <n v="4.45"/>
    <s v="No"/>
    <x v="0"/>
    <s v="No"/>
    <x v="0"/>
    <s v="No"/>
    <s v="Obesity"/>
    <s v="Normal"/>
    <n v="0"/>
    <s v="No"/>
    <s v="No"/>
    <s v="No"/>
  </r>
  <r>
    <s v="Id1438"/>
    <n v="35.64"/>
    <n v="6.17"/>
    <s v="No"/>
    <x v="0"/>
    <s v="Yes"/>
    <x v="3"/>
    <s v="No"/>
    <s v="Obesity"/>
    <s v="Prediabetes"/>
    <n v="1"/>
    <s v="No"/>
    <s v="No"/>
    <s v="No"/>
  </r>
  <r>
    <s v="Id1439"/>
    <n v="33.1"/>
    <n v="4.93"/>
    <s v="No"/>
    <x v="0"/>
    <s v="No"/>
    <x v="0"/>
    <s v="No"/>
    <s v="Obesity"/>
    <s v="Normal"/>
    <n v="0"/>
    <s v="No"/>
    <s v="No"/>
    <s v="No"/>
  </r>
  <r>
    <s v="Id1440"/>
    <n v="26.41"/>
    <n v="7.32"/>
    <s v="yes"/>
    <x v="0"/>
    <s v="No"/>
    <x v="3"/>
    <s v="No"/>
    <s v="Overweight"/>
    <s v="Diabetes"/>
    <n v="1"/>
    <s v="Yes"/>
    <s v="No"/>
    <s v="No"/>
  </r>
  <r>
    <s v="Id1441"/>
    <n v="29.9"/>
    <n v="5.27"/>
    <s v="No"/>
    <x v="0"/>
    <s v="Yes"/>
    <x v="3"/>
    <s v="No"/>
    <s v="Obesity"/>
    <s v="Normal"/>
    <n v="1"/>
    <s v="No"/>
    <s v="No"/>
    <s v="No"/>
  </r>
  <r>
    <s v="Id1442"/>
    <n v="25.24"/>
    <n v="5.82"/>
    <s v="No"/>
    <x v="0"/>
    <s v="No"/>
    <x v="3"/>
    <s v="No"/>
    <s v="Overweight"/>
    <s v="Prediabetes"/>
    <n v="1"/>
    <s v="No"/>
    <s v="No"/>
    <s v="No"/>
  </r>
  <r>
    <s v="Id1443"/>
    <n v="25.08"/>
    <n v="5.8"/>
    <s v="No"/>
    <x v="0"/>
    <s v="Yes"/>
    <x v="3"/>
    <s v="No"/>
    <s v="Overweight"/>
    <s v="Prediabetes"/>
    <n v="1"/>
    <s v="No"/>
    <s v="No"/>
    <s v="No"/>
  </r>
  <r>
    <s v="Id1444"/>
    <n v="29.164999999999999"/>
    <n v="4.87"/>
    <s v="No"/>
    <x v="1"/>
    <s v="No"/>
    <x v="3"/>
    <s v="No"/>
    <s v="Overweight"/>
    <s v="Normal"/>
    <n v="1"/>
    <s v="No"/>
    <s v="No"/>
    <s v="No"/>
  </r>
  <r>
    <s v="Id1445"/>
    <n v="15.05"/>
    <n v="8.1199999999999992"/>
    <s v="No"/>
    <x v="0"/>
    <s v="No"/>
    <x v="0"/>
    <s v="No"/>
    <s v="Underweight"/>
    <s v="Diabetes"/>
    <n v="0"/>
    <s v="No"/>
    <s v="No"/>
    <s v="No"/>
  </r>
  <r>
    <s v="Id1446"/>
    <n v="19.95"/>
    <n v="4.3600000000000003"/>
    <s v="No"/>
    <x v="0"/>
    <s v="No"/>
    <x v="1"/>
    <s v="No"/>
    <s v="Normal Weight"/>
    <s v="Normal"/>
    <n v="2"/>
    <s v="No"/>
    <s v="No"/>
    <s v="No"/>
  </r>
  <r>
    <s v="Id1447"/>
    <n v="16.66"/>
    <n v="9.16"/>
    <s v="No"/>
    <x v="0"/>
    <s v="No"/>
    <x v="0"/>
    <s v="No"/>
    <s v="Underweight"/>
    <s v="Diabetes"/>
    <n v="0"/>
    <s v="No"/>
    <s v="No"/>
    <s v="No"/>
  </r>
  <r>
    <s v="Id1448"/>
    <n v="16.62"/>
    <n v="9.14"/>
    <s v="No"/>
    <x v="0"/>
    <s v="No"/>
    <x v="0"/>
    <s v="No"/>
    <s v="Underweight"/>
    <s v="Diabetes"/>
    <n v="0"/>
    <s v="No"/>
    <s v="No"/>
    <s v="No"/>
  </r>
  <r>
    <s v="Id1449"/>
    <n v="15.36"/>
    <n v="5.49"/>
    <s v="yes"/>
    <x v="0"/>
    <s v="No"/>
    <x v="1"/>
    <s v="No"/>
    <s v="Underweight"/>
    <s v="Normal"/>
    <n v="2"/>
    <s v="Yes"/>
    <s v="No"/>
    <s v="No"/>
  </r>
  <r>
    <s v="Id1450"/>
    <n v="27.74"/>
    <n v="5.96"/>
    <s v="yes"/>
    <x v="0"/>
    <s v="No"/>
    <x v="0"/>
    <s v="No"/>
    <s v="Overweight"/>
    <s v="Prediabetes"/>
    <n v="0"/>
    <s v="Yes"/>
    <s v="No"/>
    <s v="No"/>
  </r>
  <r>
    <s v="Id1451"/>
    <n v="22.44"/>
    <n v="4.62"/>
    <s v="yes"/>
    <x v="0"/>
    <s v="No"/>
    <x v="0"/>
    <s v="No"/>
    <s v="Normal Weight"/>
    <s v="Normal"/>
    <n v="0"/>
    <s v="Yes"/>
    <s v="No"/>
    <s v="No"/>
  </r>
  <r>
    <s v="Id1452"/>
    <n v="37.049999999999997"/>
    <n v="9.9600000000000009"/>
    <s v="yes"/>
    <x v="0"/>
    <s v="No"/>
    <x v="0"/>
    <s v="No"/>
    <s v="Obesity"/>
    <s v="Diabetes"/>
    <n v="0"/>
    <s v="Yes"/>
    <s v="No"/>
    <s v="No"/>
  </r>
  <r>
    <s v="Id1453"/>
    <n v="22.95"/>
    <n v="10.53"/>
    <s v="No"/>
    <x v="0"/>
    <s v="No"/>
    <x v="1"/>
    <s v="No"/>
    <s v="Normal Weight"/>
    <s v="Diabetes"/>
    <n v="2"/>
    <s v="No"/>
    <s v="No"/>
    <s v="No"/>
  </r>
  <r>
    <s v="Id1454"/>
    <n v="34.200000000000003"/>
    <n v="6.69"/>
    <s v="yes"/>
    <x v="0"/>
    <s v="No"/>
    <x v="0"/>
    <s v="No"/>
    <s v="Obesity"/>
    <s v="Diabetes"/>
    <n v="0"/>
    <s v="Yes"/>
    <s v="No"/>
    <s v="No"/>
  </r>
  <r>
    <s v="Id1455"/>
    <n v="30.59"/>
    <n v="9.5500000000000007"/>
    <s v="yes"/>
    <x v="0"/>
    <s v="No"/>
    <x v="0"/>
    <s v="No"/>
    <s v="Obesity"/>
    <s v="Diabetes"/>
    <n v="0"/>
    <s v="Yes"/>
    <s v="No"/>
    <s v="No"/>
  </r>
  <r>
    <s v="Id1456"/>
    <n v="25.51"/>
    <n v="6.05"/>
    <s v="No"/>
    <x v="0"/>
    <s v="No"/>
    <x v="0"/>
    <s v="No"/>
    <s v="Overweight"/>
    <s v="Prediabetes"/>
    <n v="0"/>
    <s v="No"/>
    <s v="No"/>
    <s v="No"/>
  </r>
  <r>
    <s v="Id1457"/>
    <n v="29.04"/>
    <n v="10.56"/>
    <s v="yes"/>
    <x v="0"/>
    <s v="No"/>
    <x v="3"/>
    <s v="No"/>
    <s v="Overweight"/>
    <s v="Diabetes"/>
    <n v="1"/>
    <s v="Yes"/>
    <s v="No"/>
    <s v="No"/>
  </r>
  <r>
    <s v="Id1458"/>
    <n v="22.135000000000002"/>
    <n v="10.81"/>
    <s v="yes"/>
    <x v="0"/>
    <s v="No"/>
    <x v="3"/>
    <s v="No"/>
    <s v="Normal Weight"/>
    <s v="Diabetes"/>
    <n v="1"/>
    <s v="Yes"/>
    <s v="No"/>
    <s v="No"/>
  </r>
  <r>
    <s v="Id1459"/>
    <n v="21.375"/>
    <n v="4.32"/>
    <s v="No"/>
    <x v="0"/>
    <s v="No"/>
    <x v="0"/>
    <s v="No"/>
    <s v="Normal Weight"/>
    <s v="Normal"/>
    <n v="0"/>
    <s v="No"/>
    <s v="No"/>
    <s v="No"/>
  </r>
  <r>
    <s v="Id1460"/>
    <n v="29.19"/>
    <n v="4.37"/>
    <s v="No"/>
    <x v="0"/>
    <s v="No"/>
    <x v="0"/>
    <s v="No"/>
    <s v="Overweight"/>
    <s v="Normal"/>
    <n v="0"/>
    <s v="No"/>
    <s v="No"/>
    <s v="No"/>
  </r>
  <r>
    <s v="Id1461"/>
    <n v="31.92"/>
    <n v="4.8099999999999996"/>
    <s v="yes"/>
    <x v="0"/>
    <s v="Yes"/>
    <x v="3"/>
    <s v="No"/>
    <s v="Obesity"/>
    <s v="Normal"/>
    <n v="1"/>
    <s v="Yes"/>
    <s v="No"/>
    <s v="No"/>
  </r>
  <r>
    <s v="Id1462"/>
    <n v="26.315000000000001"/>
    <n v="4.5599999999999996"/>
    <s v="yes"/>
    <x v="0"/>
    <s v="Yes"/>
    <x v="3"/>
    <s v="No"/>
    <s v="Overweight"/>
    <s v="Normal"/>
    <n v="1"/>
    <s v="Yes"/>
    <s v="No"/>
    <s v="No"/>
  </r>
  <r>
    <s v="Id1463"/>
    <n v="35.299999999999997"/>
    <n v="4.3899999999999997"/>
    <s v="No"/>
    <x v="0"/>
    <s v="No"/>
    <x v="0"/>
    <s v="No"/>
    <s v="Obesity"/>
    <s v="Normal"/>
    <n v="0"/>
    <s v="No"/>
    <s v="No"/>
    <s v="No"/>
  </r>
  <r>
    <s v="Id1464"/>
    <n v="18.91"/>
    <n v="11.44"/>
    <s v="No"/>
    <x v="0"/>
    <s v="No"/>
    <x v="0"/>
    <s v="No"/>
    <s v="Normal Weight"/>
    <s v="Diabetes"/>
    <n v="0"/>
    <s v="No"/>
    <s v="No"/>
    <s v="No"/>
  </r>
  <r>
    <s v="Id1465"/>
    <n v="22.41"/>
    <n v="11.37"/>
    <s v="yes"/>
    <x v="0"/>
    <s v="No"/>
    <x v="3"/>
    <s v="No"/>
    <s v="Normal Weight"/>
    <s v="Diabetes"/>
    <n v="1"/>
    <s v="Yes"/>
    <s v="No"/>
    <s v="No"/>
  </r>
  <r>
    <s v="Id1466"/>
    <n v="22.704999999999998"/>
    <n v="6.14"/>
    <s v="No"/>
    <x v="0"/>
    <s v="No"/>
    <x v="0"/>
    <s v="No"/>
    <s v="Normal Weight"/>
    <s v="Prediabetes"/>
    <n v="0"/>
    <s v="No"/>
    <s v="No"/>
    <s v="No"/>
  </r>
  <r>
    <s v="Id1467"/>
    <n v="37.18"/>
    <n v="4.8899999999999997"/>
    <s v="No"/>
    <x v="0"/>
    <s v="No"/>
    <x v="0"/>
    <s v="No"/>
    <s v="Obesity"/>
    <s v="Normal"/>
    <n v="0"/>
    <s v="No"/>
    <s v="No"/>
    <s v="No"/>
  </r>
  <r>
    <s v="Id1468"/>
    <n v="35.97"/>
    <n v="4.5999999999999996"/>
    <s v="No"/>
    <x v="0"/>
    <s v="No"/>
    <x v="0"/>
    <s v="No"/>
    <s v="Obesity"/>
    <s v="Normal"/>
    <n v="0"/>
    <s v="No"/>
    <s v="No"/>
    <s v="No"/>
  </r>
  <r>
    <s v="Id1469"/>
    <n v="35.799999999999997"/>
    <n v="4.42"/>
    <s v="No"/>
    <x v="0"/>
    <s v="No"/>
    <x v="0"/>
    <s v="No"/>
    <s v="Obesity"/>
    <s v="Normal"/>
    <n v="0"/>
    <s v="No"/>
    <s v="No"/>
    <s v="No"/>
  </r>
  <r>
    <s v="Id1470"/>
    <n v="28.31"/>
    <n v="7.48"/>
    <s v="yes"/>
    <x v="0"/>
    <s v="No"/>
    <x v="0"/>
    <s v="No"/>
    <s v="Overweight"/>
    <s v="Diabetes"/>
    <n v="0"/>
    <s v="Yes"/>
    <s v="No"/>
    <s v="No"/>
  </r>
  <r>
    <s v="Id1471"/>
    <n v="38.06"/>
    <n v="10.74"/>
    <s v="No"/>
    <x v="0"/>
    <s v="No"/>
    <x v="0"/>
    <s v="No"/>
    <s v="Obesity"/>
    <s v="Diabetes"/>
    <n v="0"/>
    <s v="No"/>
    <s v="No"/>
    <s v="No"/>
  </r>
  <r>
    <s v="Id1472"/>
    <n v="28"/>
    <n v="5.19"/>
    <s v="No"/>
    <x v="0"/>
    <s v="No"/>
    <x v="3"/>
    <s v="No"/>
    <s v="Overweight"/>
    <s v="Normal"/>
    <n v="1"/>
    <s v="No"/>
    <s v="No"/>
    <s v="No"/>
  </r>
  <r>
    <s v="Id1473"/>
    <n v="34.32"/>
    <n v="9.17"/>
    <s v="No"/>
    <x v="0"/>
    <s v="No"/>
    <x v="0"/>
    <s v="No"/>
    <s v="Obesity"/>
    <s v="Diabetes"/>
    <n v="0"/>
    <s v="No"/>
    <s v="No"/>
    <s v="No"/>
  </r>
  <r>
    <s v="Id1474"/>
    <n v="22.3"/>
    <n v="4.95"/>
    <s v="yes"/>
    <x v="0"/>
    <s v="No"/>
    <x v="0"/>
    <s v="No"/>
    <s v="Normal Weight"/>
    <s v="Normal"/>
    <n v="0"/>
    <s v="Yes"/>
    <s v="No"/>
    <s v="No"/>
  </r>
  <r>
    <s v="Id1475"/>
    <n v="27.835000000000001"/>
    <n v="6.03"/>
    <s v="No"/>
    <x v="0"/>
    <s v="No"/>
    <x v="3"/>
    <s v="No"/>
    <s v="Overweight"/>
    <s v="Prediabetes"/>
    <n v="1"/>
    <s v="No"/>
    <s v="No"/>
    <s v="No"/>
  </r>
  <r>
    <s v="Id1476"/>
    <n v="39.229999999999997"/>
    <n v="5.36"/>
    <s v="No"/>
    <x v="0"/>
    <s v="No"/>
    <x v="0"/>
    <s v="No"/>
    <s v="Obesity"/>
    <s v="Normal"/>
    <n v="0"/>
    <s v="No"/>
    <s v="No"/>
    <s v="No"/>
  </r>
  <r>
    <s v="Id1477"/>
    <n v="19.95"/>
    <n v="6.11"/>
    <s v="No"/>
    <x v="0"/>
    <s v="No"/>
    <x v="3"/>
    <s v="No"/>
    <s v="Normal Weight"/>
    <s v="Prediabetes"/>
    <n v="1"/>
    <s v="No"/>
    <s v="No"/>
    <s v="No"/>
  </r>
  <r>
    <s v="Id1478"/>
    <n v="34.64"/>
    <n v="4.88"/>
    <s v="No"/>
    <x v="0"/>
    <s v="Yes"/>
    <x v="3"/>
    <s v="No"/>
    <s v="Obesity"/>
    <s v="Normal"/>
    <n v="1"/>
    <s v="No"/>
    <s v="No"/>
    <s v="No"/>
  </r>
  <r>
    <s v="Id1479"/>
    <n v="18.75"/>
    <n v="6.72"/>
    <s v="No"/>
    <x v="0"/>
    <s v="No"/>
    <x v="0"/>
    <s v="No"/>
    <s v="Normal Weight"/>
    <s v="Diabetes"/>
    <n v="0"/>
    <s v="No"/>
    <s v="No"/>
    <s v="No"/>
  </r>
  <r>
    <s v="Id1480"/>
    <n v="26.48"/>
    <n v="4.2"/>
    <s v="No"/>
    <x v="0"/>
    <s v="No"/>
    <x v="3"/>
    <s v="No"/>
    <s v="Overweight"/>
    <s v="Normal"/>
    <n v="1"/>
    <s v="No"/>
    <s v="No"/>
    <s v="No"/>
  </r>
  <r>
    <s v="Id1481"/>
    <n v="34.83"/>
    <n v="5.79"/>
    <s v="No"/>
    <x v="0"/>
    <s v="No"/>
    <x v="3"/>
    <s v="No"/>
    <s v="Obesity"/>
    <s v="Prediabetes"/>
    <n v="1"/>
    <s v="No"/>
    <s v="No"/>
    <s v="No"/>
  </r>
  <r>
    <s v="Id1482"/>
    <n v="25.46"/>
    <n v="4.29"/>
    <s v="No"/>
    <x v="0"/>
    <s v="No"/>
    <x v="0"/>
    <s v="No"/>
    <s v="Overweight"/>
    <s v="Normal"/>
    <n v="0"/>
    <s v="No"/>
    <s v="No"/>
    <s v="No"/>
  </r>
  <r>
    <s v="Id1483"/>
    <n v="23.31"/>
    <n v="8.27"/>
    <s v="No"/>
    <x v="0"/>
    <s v="No"/>
    <x v="0"/>
    <s v="No"/>
    <s v="Normal Weight"/>
    <s v="Diabetes"/>
    <n v="0"/>
    <s v="No"/>
    <s v="No"/>
    <s v="No"/>
  </r>
  <r>
    <s v="Id1484"/>
    <n v="29"/>
    <n v="4.5599999999999996"/>
    <s v="No"/>
    <x v="0"/>
    <s v="No"/>
    <x v="0"/>
    <s v="No"/>
    <s v="Overweight"/>
    <s v="Normal"/>
    <n v="0"/>
    <s v="No"/>
    <s v="No"/>
    <s v="No"/>
  </r>
  <r>
    <s v="Id1485"/>
    <n v="32.869999999999997"/>
    <n v="5.33"/>
    <s v="No"/>
    <x v="0"/>
    <s v="No"/>
    <x v="0"/>
    <s v="No"/>
    <s v="Obesity"/>
    <s v="Normal"/>
    <n v="0"/>
    <s v="No"/>
    <s v="No"/>
    <s v="No"/>
  </r>
  <r>
    <s v="Id1486"/>
    <n v="26.18"/>
    <n v="5.63"/>
    <s v="No"/>
    <x v="0"/>
    <s v="No"/>
    <x v="0"/>
    <s v="No"/>
    <s v="Overweight"/>
    <s v="Normal"/>
    <n v="0"/>
    <s v="No"/>
    <s v="No"/>
    <s v="No"/>
  </r>
  <r>
    <s v="Id1487"/>
    <n v="25.3"/>
    <n v="5.12"/>
    <s v="No"/>
    <x v="0"/>
    <s v="No"/>
    <x v="0"/>
    <s v="No"/>
    <s v="Overweight"/>
    <s v="Normal"/>
    <n v="0"/>
    <s v="No"/>
    <s v="No"/>
    <s v="No"/>
  </r>
  <r>
    <s v="Id1488"/>
    <n v="36.94"/>
    <n v="5.15"/>
    <s v="yes"/>
    <x v="0"/>
    <s v="No"/>
    <x v="3"/>
    <s v="No"/>
    <s v="Obesity"/>
    <s v="Normal"/>
    <n v="1"/>
    <s v="Yes"/>
    <s v="No"/>
    <s v="No"/>
  </r>
  <r>
    <s v="Id1489"/>
    <n v="22.86"/>
    <n v="7.5"/>
    <s v="No"/>
    <x v="0"/>
    <s v="No"/>
    <x v="0"/>
    <s v="No"/>
    <s v="Normal Weight"/>
    <s v="Diabetes"/>
    <n v="0"/>
    <s v="No"/>
    <s v="No"/>
    <s v="No"/>
  </r>
  <r>
    <s v="Id1490"/>
    <n v="18.760000000000002"/>
    <n v="4.88"/>
    <s v="yes"/>
    <x v="0"/>
    <s v="Yes"/>
    <x v="3"/>
    <s v="No"/>
    <s v="Normal Weight"/>
    <s v="Normal"/>
    <n v="1"/>
    <s v="Yes"/>
    <s v="No"/>
    <s v="No"/>
  </r>
  <r>
    <s v="Id1491"/>
    <n v="24.36"/>
    <n v="5.57"/>
    <s v="No"/>
    <x v="0"/>
    <s v="No"/>
    <x v="0"/>
    <s v="No"/>
    <s v="Normal Weight"/>
    <s v="Normal"/>
    <n v="0"/>
    <s v="No"/>
    <s v="No"/>
    <s v="No"/>
  </r>
  <r>
    <s v="Id1492"/>
    <n v="32.299999999999997"/>
    <n v="5.31"/>
    <s v="No"/>
    <x v="0"/>
    <s v="No"/>
    <x v="0"/>
    <s v="No"/>
    <s v="Obesity"/>
    <s v="Normal"/>
    <n v="0"/>
    <s v="No"/>
    <s v="No"/>
    <s v="No"/>
  </r>
  <r>
    <s v="Id1493"/>
    <n v="22.704999999999998"/>
    <n v="4.57"/>
    <s v="yes"/>
    <x v="0"/>
    <s v="No"/>
    <x v="0"/>
    <s v="No"/>
    <s v="Normal Weight"/>
    <s v="Normal"/>
    <n v="0"/>
    <s v="Yes"/>
    <s v="No"/>
    <s v="No"/>
  </r>
  <r>
    <s v="Id1494"/>
    <n v="21.79"/>
    <n v="8.6999999999999993"/>
    <s v="yes"/>
    <x v="0"/>
    <s v="No"/>
    <x v="3"/>
    <s v="No"/>
    <s v="Normal Weight"/>
    <s v="Diabetes"/>
    <n v="1"/>
    <s v="Yes"/>
    <s v="No"/>
    <s v="No"/>
  </r>
  <r>
    <s v="Id1495"/>
    <n v="24.52"/>
    <n v="4.76"/>
    <s v="No"/>
    <x v="0"/>
    <s v="No"/>
    <x v="0"/>
    <s v="No"/>
    <s v="Normal Weight"/>
    <s v="Normal"/>
    <n v="0"/>
    <s v="No"/>
    <s v="No"/>
    <s v="No"/>
  </r>
  <r>
    <s v="Id1496"/>
    <n v="39.520000000000003"/>
    <n v="11.81"/>
    <s v="No"/>
    <x v="0"/>
    <s v="No"/>
    <x v="0"/>
    <s v="No"/>
    <s v="Obesity"/>
    <s v="Diabetes"/>
    <n v="0"/>
    <s v="No"/>
    <s v="No"/>
    <s v="No"/>
  </r>
  <r>
    <s v="Id1497"/>
    <n v="24.49"/>
    <n v="4.67"/>
    <s v="No"/>
    <x v="0"/>
    <s v="No"/>
    <x v="0"/>
    <s v="No"/>
    <s v="Normal Weight"/>
    <s v="Normal"/>
    <n v="0"/>
    <s v="No"/>
    <s v="No"/>
    <s v="No"/>
  </r>
  <r>
    <s v="Id1498"/>
    <n v="26.315000000000001"/>
    <n v="6.02"/>
    <s v="No"/>
    <x v="0"/>
    <s v="No"/>
    <x v="0"/>
    <s v="No"/>
    <s v="Overweight"/>
    <s v="Prediabetes"/>
    <n v="0"/>
    <s v="No"/>
    <s v="No"/>
    <s v="No"/>
  </r>
  <r>
    <s v="Id1499"/>
    <n v="22.58"/>
    <n v="7.46"/>
    <s v="No"/>
    <x v="0"/>
    <s v="No"/>
    <x v="0"/>
    <s v="No"/>
    <s v="Normal Weight"/>
    <s v="Diabetes"/>
    <n v="0"/>
    <s v="No"/>
    <s v="No"/>
    <s v="No"/>
  </r>
  <r>
    <s v="Id1500"/>
    <n v="19.475000000000001"/>
    <n v="4.74"/>
    <s v="No"/>
    <x v="0"/>
    <s v="No"/>
    <x v="3"/>
    <s v="No"/>
    <s v="Normal Weight"/>
    <s v="Normal"/>
    <n v="1"/>
    <s v="No"/>
    <s v="No"/>
    <s v="No"/>
  </r>
  <r>
    <s v="Id1501"/>
    <n v="26.33"/>
    <n v="4.79"/>
    <s v="No"/>
    <x v="0"/>
    <s v="No"/>
    <x v="0"/>
    <s v="No"/>
    <s v="Overweight"/>
    <s v="Normal"/>
    <n v="0"/>
    <s v="No"/>
    <s v="No"/>
    <s v="No"/>
  </r>
  <r>
    <s v="Id1502"/>
    <n v="17.29"/>
    <n v="5.35"/>
    <s v="yes"/>
    <x v="0"/>
    <s v="No"/>
    <x v="0"/>
    <s v="No"/>
    <s v="Underweight"/>
    <s v="Normal"/>
    <n v="0"/>
    <s v="Yes"/>
    <s v="No"/>
    <s v="No"/>
  </r>
  <r>
    <s v="Id1503"/>
    <n v="42.88"/>
    <n v="4.87"/>
    <s v="No"/>
    <x v="1"/>
    <s v="No"/>
    <x v="3"/>
    <s v="No"/>
    <s v="Obesity"/>
    <s v="Normal"/>
    <n v="1"/>
    <s v="No"/>
    <s v="No"/>
    <s v="No"/>
  </r>
  <r>
    <s v="Id1504"/>
    <n v="32.200000000000003"/>
    <n v="10.09"/>
    <s v="yes"/>
    <x v="0"/>
    <s v="No"/>
    <x v="0"/>
    <s v="No"/>
    <s v="Obesity"/>
    <s v="Diabetes"/>
    <n v="0"/>
    <s v="Yes"/>
    <s v="No"/>
    <s v="No"/>
  </r>
  <r>
    <s v="Id1505"/>
    <n v="18.75"/>
    <n v="5.47"/>
    <s v="yes"/>
    <x v="0"/>
    <s v="Yes"/>
    <x v="3"/>
    <s v="No"/>
    <s v="Normal Weight"/>
    <s v="Normal"/>
    <n v="1"/>
    <s v="Yes"/>
    <s v="No"/>
    <s v="No"/>
  </r>
  <r>
    <s v="Id1506"/>
    <n v="22.36"/>
    <n v="8.6"/>
    <s v="No"/>
    <x v="0"/>
    <s v="No"/>
    <x v="0"/>
    <s v="No"/>
    <s v="Normal Weight"/>
    <s v="Diabetes"/>
    <n v="0"/>
    <s v="No"/>
    <s v="No"/>
    <s v="No"/>
  </r>
  <r>
    <s v="Id1507"/>
    <n v="23.94"/>
    <n v="10.74"/>
    <s v="yes"/>
    <x v="0"/>
    <s v="No"/>
    <x v="0"/>
    <s v="No"/>
    <s v="Normal Weight"/>
    <s v="Diabetes"/>
    <n v="0"/>
    <s v="Yes"/>
    <s v="No"/>
    <s v="No"/>
  </r>
  <r>
    <s v="Id1508"/>
    <n v="30.1"/>
    <n v="4.3899999999999997"/>
    <s v="No"/>
    <x v="0"/>
    <s v="Yes"/>
    <x v="3"/>
    <s v="No"/>
    <s v="Obesity"/>
    <s v="Normal"/>
    <n v="1"/>
    <s v="No"/>
    <s v="No"/>
    <s v="No"/>
  </r>
  <r>
    <s v="Id1509"/>
    <n v="21.93"/>
    <n v="6.3"/>
    <s v="No"/>
    <x v="0"/>
    <s v="No"/>
    <x v="0"/>
    <s v="No"/>
    <s v="Normal Weight"/>
    <s v="Prediabetes"/>
    <n v="0"/>
    <s v="No"/>
    <s v="No"/>
    <s v="No"/>
  </r>
  <r>
    <s v="Id1510"/>
    <n v="39.75"/>
    <n v="5.41"/>
    <s v="No"/>
    <x v="1"/>
    <s v="No"/>
    <x v="3"/>
    <s v="No"/>
    <s v="Obesity"/>
    <s v="Normal"/>
    <n v="1"/>
    <s v="No"/>
    <s v="No"/>
    <s v="No"/>
  </r>
  <r>
    <s v="Id1511"/>
    <n v="26.03"/>
    <n v="4.47"/>
    <s v="No"/>
    <x v="0"/>
    <s v="Yes"/>
    <x v="3"/>
    <s v="No"/>
    <s v="Overweight"/>
    <s v="Normal"/>
    <n v="1"/>
    <s v="No"/>
    <s v="No"/>
    <s v="No"/>
  </r>
  <r>
    <s v="Id1512"/>
    <n v="34.51"/>
    <n v="6.26"/>
    <s v="No"/>
    <x v="0"/>
    <s v="No"/>
    <x v="0"/>
    <s v="No"/>
    <s v="Obesity"/>
    <s v="Prediabetes"/>
    <n v="0"/>
    <s v="No"/>
    <s v="No"/>
    <s v="No"/>
  </r>
  <r>
    <s v="Id1513"/>
    <n v="19.32"/>
    <n v="11.58"/>
    <s v="yes"/>
    <x v="0"/>
    <s v="No"/>
    <x v="3"/>
    <s v="No"/>
    <s v="Normal Weight"/>
    <s v="Diabetes"/>
    <n v="1"/>
    <s v="Yes"/>
    <s v="No"/>
    <s v="No"/>
  </r>
  <r>
    <s v="Id1514"/>
    <n v="28.5"/>
    <n v="4.3600000000000003"/>
    <s v="No"/>
    <x v="0"/>
    <s v="No"/>
    <x v="0"/>
    <s v="No"/>
    <s v="Overweight"/>
    <s v="Normal"/>
    <n v="0"/>
    <s v="No"/>
    <s v="No"/>
    <s v="No"/>
  </r>
  <r>
    <s v="Id1515"/>
    <n v="30.875"/>
    <n v="4.1399999999999997"/>
    <s v="yes"/>
    <x v="0"/>
    <s v="No"/>
    <x v="0"/>
    <s v="No"/>
    <s v="Obesity"/>
    <s v="Normal"/>
    <n v="0"/>
    <s v="Yes"/>
    <s v="No"/>
    <s v="No"/>
  </r>
  <r>
    <s v="Id1516"/>
    <n v="24.02"/>
    <n v="4.38"/>
    <s v="No"/>
    <x v="0"/>
    <s v="No"/>
    <x v="0"/>
    <s v="No"/>
    <s v="Normal Weight"/>
    <s v="Normal"/>
    <n v="0"/>
    <s v="No"/>
    <s v="No"/>
    <s v="No"/>
  </r>
  <r>
    <s v="Id1517"/>
    <n v="36.08"/>
    <n v="11.61"/>
    <s v="yes"/>
    <x v="0"/>
    <s v="No"/>
    <x v="0"/>
    <s v="No"/>
    <s v="Obesity"/>
    <s v="Diabetes"/>
    <n v="0"/>
    <s v="Yes"/>
    <s v="No"/>
    <s v="No"/>
  </r>
  <r>
    <s v="Id1518"/>
    <n v="32.200000000000003"/>
    <n v="10.59"/>
    <s v="yes"/>
    <x v="0"/>
    <s v="No"/>
    <x v="0"/>
    <s v="No"/>
    <s v="Obesity"/>
    <s v="Diabetes"/>
    <n v="0"/>
    <s v="Yes"/>
    <s v="No"/>
    <s v="No"/>
  </r>
  <r>
    <s v="Id1519"/>
    <n v="28.05"/>
    <n v="11.85"/>
    <s v="yes"/>
    <x v="0"/>
    <s v="No"/>
    <x v="0"/>
    <s v="No"/>
    <s v="Overweight"/>
    <s v="Diabetes"/>
    <n v="0"/>
    <s v="Yes"/>
    <s v="No"/>
    <s v="No"/>
  </r>
  <r>
    <s v="Id1520"/>
    <n v="19"/>
    <n v="5.46"/>
    <s v="yes"/>
    <x v="0"/>
    <s v="No"/>
    <x v="3"/>
    <s v="No"/>
    <s v="Normal Weight"/>
    <s v="Normal"/>
    <n v="1"/>
    <s v="Yes"/>
    <s v="No"/>
    <s v="No"/>
  </r>
  <r>
    <s v="Id1521"/>
    <n v="16.13"/>
    <n v="4.54"/>
    <s v="yes"/>
    <x v="0"/>
    <s v="No"/>
    <x v="1"/>
    <s v="No"/>
    <s v="Underweight"/>
    <s v="Normal"/>
    <n v="2"/>
    <s v="Yes"/>
    <s v="No"/>
    <s v="No"/>
  </r>
  <r>
    <s v="Id1522"/>
    <n v="18.77"/>
    <n v="11.98"/>
    <s v="yes"/>
    <x v="0"/>
    <s v="No"/>
    <x v="1"/>
    <s v="No"/>
    <s v="Normal Weight"/>
    <s v="Diabetes"/>
    <n v="2"/>
    <s v="Yes"/>
    <s v="No"/>
    <s v="No"/>
  </r>
  <r>
    <s v="Id1523"/>
    <n v="28.88"/>
    <n v="6.59"/>
    <s v="yes"/>
    <x v="0"/>
    <s v="No"/>
    <x v="3"/>
    <s v="No"/>
    <s v="Overweight"/>
    <s v="Diabetes"/>
    <n v="1"/>
    <s v="Yes"/>
    <s v="No"/>
    <s v="No"/>
  </r>
  <r>
    <s v="Id1524"/>
    <n v="27.55"/>
    <n v="10.83"/>
    <s v="yes"/>
    <x v="0"/>
    <s v="No"/>
    <x v="3"/>
    <s v="No"/>
    <s v="Overweight"/>
    <s v="Diabetes"/>
    <n v="1"/>
    <s v="Yes"/>
    <s v="No"/>
    <s v="No"/>
  </r>
  <r>
    <s v="Id1525"/>
    <n v="15.6"/>
    <n v="8.6"/>
    <s v="No"/>
    <x v="0"/>
    <s v="No"/>
    <x v="0"/>
    <s v="No"/>
    <s v="Underweight"/>
    <s v="Diabetes"/>
    <n v="0"/>
    <s v="No"/>
    <s v="No"/>
    <s v="No"/>
  </r>
  <r>
    <s v="Id1526"/>
    <n v="21.99"/>
    <n v="11.17"/>
    <s v="No"/>
    <x v="0"/>
    <s v="No"/>
    <x v="0"/>
    <s v="No"/>
    <s v="Normal Weight"/>
    <s v="Diabetes"/>
    <n v="0"/>
    <s v="No"/>
    <s v="No"/>
    <s v="No"/>
  </r>
  <r>
    <s v="Id1527"/>
    <n v="34.85"/>
    <n v="5.75"/>
    <s v="No"/>
    <x v="0"/>
    <s v="No"/>
    <x v="0"/>
    <s v="No"/>
    <s v="Obesity"/>
    <s v="Prediabetes"/>
    <n v="0"/>
    <s v="No"/>
    <s v="No"/>
    <s v="No"/>
  </r>
  <r>
    <s v="Id1528"/>
    <n v="24.51"/>
    <n v="4.83"/>
    <s v="yes"/>
    <x v="0"/>
    <s v="Yes"/>
    <x v="3"/>
    <s v="No"/>
    <s v="Normal Weight"/>
    <s v="Normal"/>
    <n v="1"/>
    <s v="Yes"/>
    <s v="No"/>
    <s v="No"/>
  </r>
  <r>
    <s v="Id1529"/>
    <n v="19.399999999999999"/>
    <n v="11.93"/>
    <s v="No"/>
    <x v="0"/>
    <s v="No"/>
    <x v="0"/>
    <s v="No"/>
    <s v="Normal Weight"/>
    <s v="Diabetes"/>
    <n v="0"/>
    <s v="No"/>
    <s v="No"/>
    <s v="No"/>
  </r>
  <r>
    <s v="Id1530"/>
    <n v="15.1"/>
    <n v="8.41"/>
    <s v="No"/>
    <x v="0"/>
    <s v="No"/>
    <x v="0"/>
    <s v="No"/>
    <s v="Underweight"/>
    <s v="Diabetes"/>
    <n v="0"/>
    <s v="No"/>
    <s v="No"/>
    <s v="No"/>
  </r>
  <r>
    <s v="Id1531"/>
    <n v="23.37"/>
    <n v="5.59"/>
    <s v="yes"/>
    <x v="0"/>
    <s v="No"/>
    <x v="0"/>
    <s v="No"/>
    <s v="Normal Weight"/>
    <s v="Normal"/>
    <n v="0"/>
    <s v="Yes"/>
    <s v="No"/>
    <s v="No"/>
  </r>
  <r>
    <s v="Id1532"/>
    <n v="42.4"/>
    <n v="4.0599999999999996"/>
    <s v="No"/>
    <x v="0"/>
    <s v="No"/>
    <x v="0"/>
    <s v="No"/>
    <s v="Obesity"/>
    <s v="Normal"/>
    <n v="0"/>
    <s v="No"/>
    <s v="No"/>
    <s v="No"/>
  </r>
  <r>
    <s v="Id1533"/>
    <n v="28.405000000000001"/>
    <n v="7.02"/>
    <s v="yes"/>
    <x v="0"/>
    <s v="No"/>
    <x v="0"/>
    <s v="No"/>
    <s v="Overweight"/>
    <s v="Diabetes"/>
    <n v="0"/>
    <s v="Yes"/>
    <s v="No"/>
    <s v="No"/>
  </r>
  <r>
    <s v="Id1534"/>
    <n v="23.4"/>
    <n v="4.47"/>
    <s v="No"/>
    <x v="0"/>
    <s v="No"/>
    <x v="0"/>
    <s v="No"/>
    <s v="Normal Weight"/>
    <s v="Normal"/>
    <n v="0"/>
    <s v="No"/>
    <s v="No"/>
    <s v="No"/>
  </r>
  <r>
    <s v="Id1535"/>
    <n v="33.44"/>
    <n v="4.54"/>
    <s v="No"/>
    <x v="0"/>
    <s v="No"/>
    <x v="0"/>
    <s v="No"/>
    <s v="Obesity"/>
    <s v="Normal"/>
    <n v="0"/>
    <s v="No"/>
    <s v="No"/>
    <s v="No"/>
  </r>
  <r>
    <s v="Id1536"/>
    <n v="21.12"/>
    <n v="4.99"/>
    <s v="No"/>
    <x v="0"/>
    <s v="No"/>
    <x v="3"/>
    <s v="No"/>
    <s v="Normal Weight"/>
    <s v="Normal"/>
    <n v="1"/>
    <s v="No"/>
    <s v="No"/>
    <s v="No"/>
  </r>
  <r>
    <s v="Id1537"/>
    <n v="18.48"/>
    <n v="10.84"/>
    <s v="yes"/>
    <x v="0"/>
    <s v="No"/>
    <x v="1"/>
    <s v="No"/>
    <s v="Underweight"/>
    <s v="Diabetes"/>
    <n v="2"/>
    <s v="Yes"/>
    <s v="No"/>
    <s v="No"/>
  </r>
  <r>
    <s v="Id1538"/>
    <n v="16.815000000000001"/>
    <n v="5.63"/>
    <s v="No"/>
    <x v="0"/>
    <s v="No"/>
    <x v="3"/>
    <s v="No"/>
    <s v="Underweight"/>
    <s v="Normal"/>
    <n v="1"/>
    <s v="No"/>
    <s v="No"/>
    <s v="No"/>
  </r>
  <r>
    <s v="Id1539"/>
    <n v="26.72"/>
    <n v="4.1399999999999997"/>
    <s v="No"/>
    <x v="0"/>
    <s v="No"/>
    <x v="0"/>
    <s v="No"/>
    <s v="Overweight"/>
    <s v="Normal"/>
    <n v="0"/>
    <s v="No"/>
    <s v="No"/>
    <s v="No"/>
  </r>
  <r>
    <s v="Id1540"/>
    <n v="41.42"/>
    <n v="5.17"/>
    <s v="No"/>
    <x v="0"/>
    <s v="Yes"/>
    <x v="3"/>
    <s v="No"/>
    <s v="Obesity"/>
    <s v="Normal"/>
    <n v="1"/>
    <s v="No"/>
    <s v="No"/>
    <s v="No"/>
  </r>
  <r>
    <s v="Id1541"/>
    <n v="20.69"/>
    <n v="6.93"/>
    <s v="No"/>
    <x v="0"/>
    <s v="No"/>
    <x v="1"/>
    <s v="No"/>
    <s v="Normal Weight"/>
    <s v="Diabetes"/>
    <n v="2"/>
    <s v="No"/>
    <s v="No"/>
    <s v="No"/>
  </r>
  <r>
    <s v="Id1542"/>
    <n v="41.23"/>
    <n v="4.24"/>
    <s v="No"/>
    <x v="0"/>
    <s v="No"/>
    <x v="0"/>
    <s v="No"/>
    <s v="Obesity"/>
    <s v="Normal"/>
    <n v="0"/>
    <s v="No"/>
    <s v="No"/>
    <s v="No"/>
  </r>
  <r>
    <s v="Id1543"/>
    <n v="29.9"/>
    <n v="5.91"/>
    <s v="No"/>
    <x v="0"/>
    <s v="No"/>
    <x v="0"/>
    <s v="No"/>
    <s v="Obesity"/>
    <s v="Prediabetes"/>
    <n v="0"/>
    <s v="No"/>
    <s v="No"/>
    <s v="No"/>
  </r>
  <r>
    <s v="Id1544"/>
    <n v="34.104999999999997"/>
    <n v="5.93"/>
    <s v="No"/>
    <x v="0"/>
    <s v="No"/>
    <x v="0"/>
    <s v="No"/>
    <s v="Obesity"/>
    <s v="Prediabetes"/>
    <n v="0"/>
    <s v="No"/>
    <s v="No"/>
    <s v="No"/>
  </r>
  <r>
    <s v="Id1545"/>
    <n v="24.97"/>
    <n v="5.66"/>
    <s v="No"/>
    <x v="0"/>
    <s v="No"/>
    <x v="0"/>
    <s v="No"/>
    <s v="Overweight"/>
    <s v="Normal"/>
    <n v="0"/>
    <s v="No"/>
    <s v="No"/>
    <s v="No"/>
  </r>
  <r>
    <s v="Id1546"/>
    <n v="34.799999999999997"/>
    <n v="4.1900000000000004"/>
    <s v="No"/>
    <x v="0"/>
    <s v="No"/>
    <x v="3"/>
    <s v="No"/>
    <s v="Obesity"/>
    <s v="Normal"/>
    <n v="1"/>
    <s v="No"/>
    <s v="No"/>
    <s v="No"/>
  </r>
  <r>
    <s v="Id1547"/>
    <n v="32.965000000000003"/>
    <n v="9.2100000000000009"/>
    <s v="yes"/>
    <x v="0"/>
    <s v="No"/>
    <x v="0"/>
    <s v="No"/>
    <s v="Obesity"/>
    <s v="Diabetes"/>
    <n v="0"/>
    <s v="Yes"/>
    <s v="No"/>
    <s v="No"/>
  </r>
  <r>
    <s v="Id1548"/>
    <n v="27.265000000000001"/>
    <n v="5.51"/>
    <s v="No"/>
    <x v="0"/>
    <s v="No"/>
    <x v="3"/>
    <s v="No"/>
    <s v="Overweight"/>
    <s v="Normal"/>
    <n v="1"/>
    <s v="No"/>
    <s v="No"/>
    <s v="No"/>
  </r>
  <r>
    <s v="Id1549"/>
    <n v="17.059999999999999"/>
    <n v="8.5"/>
    <s v="No"/>
    <x v="0"/>
    <s v="No"/>
    <x v="0"/>
    <s v="No"/>
    <s v="Underweight"/>
    <s v="Diabetes"/>
    <n v="0"/>
    <s v="No"/>
    <s v="No"/>
    <s v="No"/>
  </r>
  <r>
    <s v="Id1550"/>
    <n v="36.29"/>
    <n v="6.23"/>
    <s v="No"/>
    <x v="0"/>
    <s v="No"/>
    <x v="0"/>
    <s v="No"/>
    <s v="Obesity"/>
    <s v="Prediabetes"/>
    <n v="0"/>
    <s v="No"/>
    <s v="No"/>
    <s v="No"/>
  </r>
  <r>
    <s v="Id1551"/>
    <n v="28.594999999999999"/>
    <n v="8.5299999999999994"/>
    <s v="yes"/>
    <x v="0"/>
    <s v="No"/>
    <x v="3"/>
    <s v="No"/>
    <s v="Overweight"/>
    <s v="Diabetes"/>
    <n v="1"/>
    <s v="Yes"/>
    <s v="No"/>
    <s v="No"/>
  </r>
  <r>
    <s v="Id1552"/>
    <n v="17.8"/>
    <n v="5.75"/>
    <s v="yes"/>
    <x v="0"/>
    <s v="Yes"/>
    <x v="3"/>
    <s v="No"/>
    <s v="Underweight"/>
    <s v="Prediabetes"/>
    <n v="1"/>
    <s v="Yes"/>
    <s v="No"/>
    <s v="No"/>
  </r>
  <r>
    <s v="Id1553"/>
    <n v="21.4"/>
    <n v="5.6"/>
    <s v="No"/>
    <x v="0"/>
    <s v="No"/>
    <x v="0"/>
    <s v="No"/>
    <s v="Normal Weight"/>
    <s v="Normal"/>
    <n v="0"/>
    <s v="No"/>
    <s v="No"/>
    <s v="No"/>
  </r>
  <r>
    <s v="Id1554"/>
    <n v="23.01"/>
    <n v="4.68"/>
    <s v="No"/>
    <x v="0"/>
    <s v="No"/>
    <x v="0"/>
    <s v="No"/>
    <s v="Normal Weight"/>
    <s v="Normal"/>
    <n v="0"/>
    <s v="No"/>
    <s v="No"/>
    <s v="No"/>
  </r>
  <r>
    <s v="Id1555"/>
    <n v="19.86"/>
    <n v="5.62"/>
    <s v="yes"/>
    <x v="0"/>
    <s v="No"/>
    <x v="0"/>
    <s v="No"/>
    <s v="Normal Weight"/>
    <s v="Normal"/>
    <n v="0"/>
    <s v="Yes"/>
    <s v="No"/>
    <s v="No"/>
  </r>
  <r>
    <s v="Id1556"/>
    <n v="33.58"/>
    <n v="5.08"/>
    <s v="No"/>
    <x v="0"/>
    <s v="No"/>
    <x v="0"/>
    <s v="No"/>
    <s v="Obesity"/>
    <s v="Normal"/>
    <n v="0"/>
    <s v="No"/>
    <s v="No"/>
    <s v="No"/>
  </r>
  <r>
    <s v="Id1557"/>
    <n v="29.81"/>
    <n v="5.28"/>
    <s v="No"/>
    <x v="0"/>
    <s v="No"/>
    <x v="0"/>
    <s v="No"/>
    <s v="Overweight"/>
    <s v="Normal"/>
    <n v="0"/>
    <s v="No"/>
    <s v="No"/>
    <s v="No"/>
  </r>
  <r>
    <s v="Id1558"/>
    <n v="27.4"/>
    <n v="4.6100000000000003"/>
    <s v="No"/>
    <x v="0"/>
    <s v="No"/>
    <x v="0"/>
    <s v="No"/>
    <s v="Overweight"/>
    <s v="Normal"/>
    <n v="0"/>
    <s v="No"/>
    <s v="No"/>
    <s v="No"/>
  </r>
  <r>
    <s v="Id1559"/>
    <n v="17.98"/>
    <n v="6.57"/>
    <s v="yes"/>
    <x v="0"/>
    <s v="No"/>
    <x v="1"/>
    <s v="No"/>
    <s v="Underweight"/>
    <s v="Diabetes"/>
    <n v="2"/>
    <s v="Yes"/>
    <s v="No"/>
    <s v="No"/>
  </r>
  <r>
    <s v="Id1560"/>
    <n v="37.9"/>
    <n v="5.83"/>
    <s v="No"/>
    <x v="0"/>
    <s v="No"/>
    <x v="0"/>
    <s v="No"/>
    <s v="Obesity"/>
    <s v="Prediabetes"/>
    <n v="0"/>
    <s v="No"/>
    <s v="No"/>
    <s v="No"/>
  </r>
  <r>
    <s v="Id1561"/>
    <n v="25.27"/>
    <n v="6.98"/>
    <s v="yes"/>
    <x v="0"/>
    <s v="No"/>
    <x v="0"/>
    <s v="No"/>
    <s v="Overweight"/>
    <s v="Diabetes"/>
    <n v="0"/>
    <s v="Yes"/>
    <s v="No"/>
    <s v="No"/>
  </r>
  <r>
    <s v="Id1562"/>
    <n v="29.26"/>
    <n v="4.03"/>
    <s v="No"/>
    <x v="0"/>
    <s v="No"/>
    <x v="3"/>
    <s v="No"/>
    <s v="Overweight"/>
    <s v="Normal"/>
    <n v="1"/>
    <s v="No"/>
    <s v="No"/>
    <s v="No"/>
  </r>
  <r>
    <s v="Id1563"/>
    <n v="27.835000000000001"/>
    <n v="4.5599999999999996"/>
    <s v="No"/>
    <x v="0"/>
    <s v="No"/>
    <x v="3"/>
    <s v="No"/>
    <s v="Overweight"/>
    <s v="Normal"/>
    <n v="1"/>
    <s v="No"/>
    <s v="No"/>
    <s v="No"/>
  </r>
  <r>
    <s v="Id1564"/>
    <n v="46.53"/>
    <n v="5.38"/>
    <s v="yes"/>
    <x v="0"/>
    <s v="No"/>
    <x v="0"/>
    <s v="No"/>
    <s v="Obesity"/>
    <s v="Normal"/>
    <n v="0"/>
    <s v="Yes"/>
    <s v="No"/>
    <s v="No"/>
  </r>
  <r>
    <s v="Id1565"/>
    <n v="20.58"/>
    <n v="11.04"/>
    <s v="yes"/>
    <x v="0"/>
    <s v="No"/>
    <x v="3"/>
    <s v="No"/>
    <s v="Normal Weight"/>
    <s v="Diabetes"/>
    <n v="1"/>
    <s v="Yes"/>
    <s v="No"/>
    <s v="No"/>
  </r>
  <r>
    <s v="Id1566"/>
    <n v="19.53"/>
    <n v="6.09"/>
    <s v="yes"/>
    <x v="0"/>
    <s v="No"/>
    <x v="0"/>
    <s v="No"/>
    <s v="Normal Weight"/>
    <s v="Prediabetes"/>
    <n v="0"/>
    <s v="Yes"/>
    <s v="No"/>
    <s v="No"/>
  </r>
  <r>
    <s v="Id1567"/>
    <n v="27.7"/>
    <n v="4.71"/>
    <s v="No"/>
    <x v="0"/>
    <s v="No"/>
    <x v="3"/>
    <s v="No"/>
    <s v="Overweight"/>
    <s v="Normal"/>
    <n v="1"/>
    <s v="No"/>
    <s v="No"/>
    <s v="No"/>
  </r>
  <r>
    <s v="Id1568"/>
    <n v="18.920000000000002"/>
    <n v="8.18"/>
    <s v="No"/>
    <x v="0"/>
    <s v="No"/>
    <x v="0"/>
    <s v="No"/>
    <s v="Normal Weight"/>
    <s v="Diabetes"/>
    <n v="0"/>
    <s v="No"/>
    <s v="No"/>
    <s v="No"/>
  </r>
  <r>
    <s v="Id1569"/>
    <n v="17.760000000000002"/>
    <n v="11.18"/>
    <s v="yes"/>
    <x v="0"/>
    <s v="No"/>
    <x v="1"/>
    <s v="No"/>
    <s v="Underweight"/>
    <s v="Diabetes"/>
    <n v="2"/>
    <s v="Yes"/>
    <s v="No"/>
    <s v="No"/>
  </r>
  <r>
    <s v="Id1570"/>
    <n v="29.83"/>
    <n v="5.03"/>
    <s v="yes"/>
    <x v="0"/>
    <s v="No"/>
    <x v="0"/>
    <s v="No"/>
    <s v="Overweight"/>
    <s v="Normal"/>
    <n v="0"/>
    <s v="Yes"/>
    <s v="No"/>
    <s v="No"/>
  </r>
  <r>
    <s v="Id1571"/>
    <n v="23.465"/>
    <n v="5.56"/>
    <s v="No"/>
    <x v="0"/>
    <s v="No"/>
    <x v="3"/>
    <s v="No"/>
    <s v="Normal Weight"/>
    <s v="Normal"/>
    <n v="1"/>
    <s v="No"/>
    <s v="No"/>
    <s v="No"/>
  </r>
  <r>
    <s v="Id1572"/>
    <n v="29.355"/>
    <n v="4.33"/>
    <s v="No"/>
    <x v="0"/>
    <s v="No"/>
    <x v="0"/>
    <s v="No"/>
    <s v="Overweight"/>
    <s v="Normal"/>
    <n v="0"/>
    <s v="No"/>
    <s v="No"/>
    <s v="No"/>
  </r>
  <r>
    <s v="Id1573"/>
    <n v="35.49"/>
    <n v="5.21"/>
    <s v="yes"/>
    <x v="0"/>
    <s v="Yes"/>
    <x v="3"/>
    <s v="No"/>
    <s v="Obesity"/>
    <s v="Normal"/>
    <n v="1"/>
    <s v="Yes"/>
    <s v="No"/>
    <s v="No"/>
  </r>
  <r>
    <s v="Id1574"/>
    <n v="26.315000000000001"/>
    <n v="5.89"/>
    <s v="No"/>
    <x v="0"/>
    <s v="No"/>
    <x v="0"/>
    <s v="No"/>
    <s v="Overweight"/>
    <s v="Prediabetes"/>
    <n v="0"/>
    <s v="No"/>
    <s v="No"/>
    <s v="No"/>
  </r>
  <r>
    <s v="Id1575"/>
    <n v="19.79"/>
    <n v="4.8099999999999996"/>
    <s v="yes"/>
    <x v="0"/>
    <s v="No"/>
    <x v="0"/>
    <s v="No"/>
    <s v="Normal Weight"/>
    <s v="Normal"/>
    <n v="0"/>
    <s v="Yes"/>
    <s v="No"/>
    <s v="No"/>
  </r>
  <r>
    <s v="Id1576"/>
    <n v="40.564999999999998"/>
    <n v="5.66"/>
    <s v="No"/>
    <x v="0"/>
    <s v="No"/>
    <x v="3"/>
    <s v="No"/>
    <s v="Obesity"/>
    <s v="Normal"/>
    <n v="1"/>
    <s v="No"/>
    <s v="No"/>
    <s v="No"/>
  </r>
  <r>
    <s v="Id1577"/>
    <n v="18.03"/>
    <n v="10.66"/>
    <s v="yes"/>
    <x v="0"/>
    <s v="No"/>
    <x v="1"/>
    <s v="No"/>
    <s v="Underweight"/>
    <s v="Diabetes"/>
    <n v="2"/>
    <s v="Yes"/>
    <s v="No"/>
    <s v="No"/>
  </r>
  <r>
    <s v="Id1578"/>
    <n v="34.65"/>
    <n v="5.98"/>
    <s v="yes"/>
    <x v="0"/>
    <s v="No"/>
    <x v="0"/>
    <s v="No"/>
    <s v="Obesity"/>
    <s v="Prediabetes"/>
    <n v="0"/>
    <s v="Yes"/>
    <s v="No"/>
    <s v="No"/>
  </r>
  <r>
    <s v="Id1579"/>
    <n v="42.94"/>
    <n v="4.34"/>
    <s v="No"/>
    <x v="0"/>
    <s v="No"/>
    <x v="0"/>
    <s v="No"/>
    <s v="Obesity"/>
    <s v="Normal"/>
    <n v="0"/>
    <s v="No"/>
    <s v="No"/>
    <s v="No"/>
  </r>
  <r>
    <s v="Id1580"/>
    <n v="31.254999999999999"/>
    <n v="5.17"/>
    <s v="No"/>
    <x v="0"/>
    <s v="No"/>
    <x v="0"/>
    <s v="No"/>
    <s v="Obesity"/>
    <s v="Normal"/>
    <n v="0"/>
    <s v="No"/>
    <s v="No"/>
    <s v="No"/>
  </r>
  <r>
    <s v="Id1581"/>
    <n v="45.43"/>
    <n v="4.2300000000000004"/>
    <s v="yes"/>
    <x v="0"/>
    <s v="Yes"/>
    <x v="3"/>
    <s v="No"/>
    <s v="Obesity"/>
    <s v="Normal"/>
    <n v="1"/>
    <s v="Yes"/>
    <s v="No"/>
    <s v="No"/>
  </r>
  <r>
    <s v="Id1582"/>
    <n v="32.340000000000003"/>
    <n v="4.88"/>
    <s v="yes"/>
    <x v="0"/>
    <s v="Yes"/>
    <x v="3"/>
    <s v="No"/>
    <s v="Obesity"/>
    <s v="Normal"/>
    <n v="1"/>
    <s v="Yes"/>
    <s v="No"/>
    <s v="No"/>
  </r>
  <r>
    <s v="Id1583"/>
    <n v="25.46"/>
    <n v="9.7100000000000009"/>
    <s v="yes"/>
    <x v="0"/>
    <s v="No"/>
    <x v="3"/>
    <s v="No"/>
    <s v="Overweight"/>
    <s v="Diabetes"/>
    <n v="1"/>
    <s v="Yes"/>
    <s v="No"/>
    <s v="No"/>
  </r>
  <r>
    <s v="Id1584"/>
    <n v="37.145000000000003"/>
    <n v="5.32"/>
    <s v="No"/>
    <x v="0"/>
    <s v="No"/>
    <x v="0"/>
    <s v="No"/>
    <s v="Obesity"/>
    <s v="Normal"/>
    <n v="0"/>
    <s v="No"/>
    <s v="No"/>
    <s v="No"/>
  </r>
  <r>
    <s v="Id1585"/>
    <n v="30.8"/>
    <n v="5.83"/>
    <s v="yes"/>
    <x v="0"/>
    <s v="No"/>
    <x v="0"/>
    <s v="No"/>
    <s v="Obesity"/>
    <s v="Prediabetes"/>
    <n v="0"/>
    <s v="Yes"/>
    <s v="No"/>
    <s v="No"/>
  </r>
  <r>
    <s v="Id1586"/>
    <n v="29.5"/>
    <n v="5.54"/>
    <s v="yes"/>
    <x v="0"/>
    <s v="No"/>
    <x v="0"/>
    <s v="No"/>
    <s v="Overweight"/>
    <s v="Normal"/>
    <n v="0"/>
    <s v="Yes"/>
    <s v="No"/>
    <s v="No"/>
  </r>
  <r>
    <s v="Id1587"/>
    <n v="43.39"/>
    <n v="5.85"/>
    <s v="No"/>
    <x v="1"/>
    <s v="No"/>
    <x v="3"/>
    <s v="No"/>
    <s v="Obesity"/>
    <s v="Prediabetes"/>
    <n v="1"/>
    <s v="No"/>
    <s v="No"/>
    <s v="No"/>
  </r>
  <r>
    <s v="Id1588"/>
    <n v="15.08"/>
    <n v="4.8499999999999996"/>
    <s v="yes"/>
    <x v="0"/>
    <s v="Yes"/>
    <x v="3"/>
    <s v="No"/>
    <s v="Underweight"/>
    <s v="Normal"/>
    <n v="1"/>
    <s v="Yes"/>
    <s v="No"/>
    <s v="No"/>
  </r>
  <r>
    <s v="Id1589"/>
    <n v="20.48"/>
    <n v="11.09"/>
    <s v="No"/>
    <x v="0"/>
    <s v="No"/>
    <x v="0"/>
    <s v="No"/>
    <s v="Normal Weight"/>
    <s v="Diabetes"/>
    <n v="0"/>
    <s v="No"/>
    <s v="No"/>
    <s v="No"/>
  </r>
  <r>
    <s v="Id1590"/>
    <n v="34.450000000000003"/>
    <n v="5.58"/>
    <s v="yes"/>
    <x v="0"/>
    <s v="No"/>
    <x v="0"/>
    <s v="No"/>
    <s v="Obesity"/>
    <s v="Normal"/>
    <n v="0"/>
    <s v="Yes"/>
    <s v="No"/>
    <s v="No"/>
  </r>
  <r>
    <s v="Id1591"/>
    <n v="34.21"/>
    <n v="9.7200000000000006"/>
    <s v="yes"/>
    <x v="0"/>
    <s v="No"/>
    <x v="0"/>
    <s v="No"/>
    <s v="Obesity"/>
    <s v="Diabetes"/>
    <n v="0"/>
    <s v="Yes"/>
    <s v="No"/>
    <s v="No"/>
  </r>
  <r>
    <s v="Id1592"/>
    <n v="28.8"/>
    <n v="11.41"/>
    <s v="yes"/>
    <x v="0"/>
    <s v="No"/>
    <x v="0"/>
    <s v="No"/>
    <s v="Overweight"/>
    <s v="Diabetes"/>
    <n v="0"/>
    <s v="Yes"/>
    <s v="No"/>
    <s v="No"/>
  </r>
  <r>
    <s v="Id1593"/>
    <n v="31.74"/>
    <n v="4.46"/>
    <s v="No"/>
    <x v="0"/>
    <s v="Yes"/>
    <x v="3"/>
    <s v="No"/>
    <s v="Obesity"/>
    <s v="Normal"/>
    <n v="1"/>
    <s v="No"/>
    <s v="No"/>
    <s v="No"/>
  </r>
  <r>
    <s v="Id1594"/>
    <n v="21.78"/>
    <n v="9.31"/>
    <s v="yes"/>
    <x v="0"/>
    <s v="No"/>
    <x v="0"/>
    <s v="No"/>
    <s v="Normal Weight"/>
    <s v="Diabetes"/>
    <n v="0"/>
    <s v="Yes"/>
    <s v="No"/>
    <s v="No"/>
  </r>
  <r>
    <s v="Id1595"/>
    <n v="23.75"/>
    <n v="5.03"/>
    <s v="No"/>
    <x v="0"/>
    <s v="No"/>
    <x v="3"/>
    <s v="No"/>
    <s v="Normal Weight"/>
    <s v="Normal"/>
    <n v="1"/>
    <s v="No"/>
    <s v="No"/>
    <s v="No"/>
  </r>
  <r>
    <s v="Id1596"/>
    <n v="33.21"/>
    <n v="5.07"/>
    <s v="yes"/>
    <x v="0"/>
    <s v="No"/>
    <x v="3"/>
    <s v="No"/>
    <s v="Obesity"/>
    <s v="Normal"/>
    <n v="1"/>
    <s v="Yes"/>
    <s v="No"/>
    <s v="No"/>
  </r>
  <r>
    <s v="Id1597"/>
    <n v="17.7"/>
    <n v="10.42"/>
    <s v="yes"/>
    <x v="0"/>
    <s v="No"/>
    <x v="1"/>
    <s v="No"/>
    <s v="Underweight"/>
    <s v="Diabetes"/>
    <n v="2"/>
    <s v="Yes"/>
    <s v="No"/>
    <s v="No"/>
  </r>
  <r>
    <s v="Id1598"/>
    <n v="17.2"/>
    <n v="6.45"/>
    <s v="No"/>
    <x v="0"/>
    <s v="No"/>
    <x v="1"/>
    <s v="No"/>
    <s v="Underweight"/>
    <s v="Diabetes"/>
    <n v="2"/>
    <s v="No"/>
    <s v="No"/>
    <s v="No"/>
  </r>
  <r>
    <s v="Id1599"/>
    <n v="19.21"/>
    <n v="5.52"/>
    <s v="No"/>
    <x v="0"/>
    <s v="No"/>
    <x v="1"/>
    <s v="No"/>
    <s v="Normal Weight"/>
    <s v="Normal"/>
    <n v="2"/>
    <s v="No"/>
    <s v="No"/>
    <s v="No"/>
  </r>
  <r>
    <s v="Id1600"/>
    <n v="23.2"/>
    <n v="4.41"/>
    <s v="No"/>
    <x v="0"/>
    <s v="Yes"/>
    <x v="3"/>
    <s v="No"/>
    <s v="Normal Weight"/>
    <s v="Normal"/>
    <n v="1"/>
    <s v="No"/>
    <s v="No"/>
    <s v="No"/>
  </r>
  <r>
    <s v="Id1601"/>
    <n v="32.5"/>
    <n v="4.6900000000000004"/>
    <s v="yes"/>
    <x v="0"/>
    <s v="Yes"/>
    <x v="3"/>
    <s v="No"/>
    <s v="Obesity"/>
    <s v="Normal"/>
    <n v="1"/>
    <s v="Yes"/>
    <s v="No"/>
    <s v="No"/>
  </r>
  <r>
    <s v="Id1602"/>
    <n v="20.9"/>
    <n v="6.94"/>
    <s v="No"/>
    <x v="0"/>
    <s v="No"/>
    <x v="0"/>
    <s v="No"/>
    <s v="Normal Weight"/>
    <s v="Diabetes"/>
    <n v="0"/>
    <s v="No"/>
    <s v="No"/>
    <s v="No"/>
  </r>
  <r>
    <s v="Id1603"/>
    <n v="19.11"/>
    <n v="4.3499999999999996"/>
    <s v="No"/>
    <x v="0"/>
    <s v="No"/>
    <x v="1"/>
    <s v="No"/>
    <s v="Normal Weight"/>
    <s v="Normal"/>
    <n v="2"/>
    <s v="No"/>
    <s v="No"/>
    <s v="No"/>
  </r>
  <r>
    <s v="Id1604"/>
    <n v="31.17"/>
    <n v="5.28"/>
    <s v="No"/>
    <x v="0"/>
    <s v="No"/>
    <x v="3"/>
    <s v="No"/>
    <s v="Obesity"/>
    <s v="Normal"/>
    <n v="1"/>
    <s v="No"/>
    <s v="No"/>
    <s v="No"/>
  </r>
  <r>
    <s v="Id1605"/>
    <n v="36.08"/>
    <n v="4.29"/>
    <s v="No"/>
    <x v="0"/>
    <s v="No"/>
    <x v="0"/>
    <s v="No"/>
    <s v="Obesity"/>
    <s v="Normal"/>
    <n v="0"/>
    <s v="No"/>
    <s v="No"/>
    <s v="No"/>
  </r>
  <r>
    <s v="Id1606"/>
    <n v="28.024999999999999"/>
    <n v="5.69"/>
    <s v="yes"/>
    <x v="0"/>
    <s v="No"/>
    <x v="0"/>
    <s v="No"/>
    <s v="Overweight"/>
    <s v="Normal"/>
    <n v="0"/>
    <s v="Yes"/>
    <s v="No"/>
    <s v="No"/>
  </r>
  <r>
    <s v="Id1607"/>
    <n v="24.32"/>
    <n v="5.56"/>
    <s v="yes"/>
    <x v="0"/>
    <s v="No"/>
    <x v="0"/>
    <s v="No"/>
    <s v="Normal Weight"/>
    <s v="Normal"/>
    <n v="0"/>
    <s v="Yes"/>
    <s v="No"/>
    <s v="No"/>
  </r>
  <r>
    <s v="Id1608"/>
    <n v="38"/>
    <n v="5.41"/>
    <s v="yes"/>
    <x v="0"/>
    <s v="No"/>
    <x v="3"/>
    <s v="No"/>
    <s v="Obesity"/>
    <s v="Normal"/>
    <n v="1"/>
    <s v="Yes"/>
    <s v="No"/>
    <s v="No"/>
  </r>
  <r>
    <s v="Id1609"/>
    <n v="31.6"/>
    <n v="10.85"/>
    <s v="yes"/>
    <x v="0"/>
    <s v="No"/>
    <x v="0"/>
    <s v="No"/>
    <s v="Obesity"/>
    <s v="Diabetes"/>
    <n v="0"/>
    <s v="Yes"/>
    <s v="No"/>
    <s v="No"/>
  </r>
  <r>
    <s v="Id1610"/>
    <n v="31.02"/>
    <n v="11.63"/>
    <s v="yes"/>
    <x v="0"/>
    <s v="No"/>
    <x v="0"/>
    <s v="No"/>
    <s v="Obesity"/>
    <s v="Diabetes"/>
    <n v="0"/>
    <s v="Yes"/>
    <s v="No"/>
    <s v="No"/>
  </r>
  <r>
    <s v="Id1611"/>
    <n v="29.26"/>
    <n v="5.68"/>
    <s v="yes"/>
    <x v="0"/>
    <s v="No"/>
    <x v="3"/>
    <s v="No"/>
    <s v="Overweight"/>
    <s v="Normal"/>
    <n v="1"/>
    <s v="Yes"/>
    <s v="No"/>
    <s v="No"/>
  </r>
  <r>
    <s v="Id1612"/>
    <n v="15.09"/>
    <n v="7.59"/>
    <s v="yes"/>
    <x v="0"/>
    <s v="No"/>
    <x v="1"/>
    <s v="No"/>
    <s v="Underweight"/>
    <s v="Diabetes"/>
    <n v="2"/>
    <s v="Yes"/>
    <s v="No"/>
    <s v="No"/>
  </r>
  <r>
    <s v="Id1613"/>
    <n v="22.63"/>
    <n v="5.09"/>
    <s v="yes"/>
    <x v="0"/>
    <s v="No"/>
    <x v="0"/>
    <s v="No"/>
    <s v="Normal Weight"/>
    <s v="Normal"/>
    <n v="0"/>
    <s v="Yes"/>
    <s v="No"/>
    <s v="No"/>
  </r>
  <r>
    <s v="Id1614"/>
    <n v="23.46"/>
    <n v="4.21"/>
    <s v="No"/>
    <x v="0"/>
    <s v="No"/>
    <x v="3"/>
    <s v="No"/>
    <s v="Normal Weight"/>
    <s v="Normal"/>
    <n v="1"/>
    <s v="No"/>
    <s v="No"/>
    <s v="No"/>
  </r>
  <r>
    <s v="Id1615"/>
    <n v="22.56"/>
    <n v="4.34"/>
    <s v="yes"/>
    <x v="0"/>
    <s v="No"/>
    <x v="0"/>
    <s v="No"/>
    <s v="Normal Weight"/>
    <s v="Normal"/>
    <n v="0"/>
    <s v="Yes"/>
    <s v="No"/>
    <s v="No"/>
  </r>
  <r>
    <s v="Id1616"/>
    <n v="19.28"/>
    <n v="11.85"/>
    <s v="No"/>
    <x v="0"/>
    <s v="No"/>
    <x v="1"/>
    <s v="No"/>
    <s v="Normal Weight"/>
    <s v="Diabetes"/>
    <n v="2"/>
    <s v="No"/>
    <s v="No"/>
    <s v="No"/>
  </r>
  <r>
    <s v="Id1617"/>
    <n v="15.37"/>
    <n v="9.61"/>
    <s v="yes"/>
    <x v="0"/>
    <s v="No"/>
    <x v="1"/>
    <s v="No"/>
    <s v="Underweight"/>
    <s v="Diabetes"/>
    <n v="2"/>
    <s v="Yes"/>
    <s v="No"/>
    <s v="No"/>
  </r>
  <r>
    <s v="Id1618"/>
    <n v="18.71"/>
    <n v="5.29"/>
    <s v="yes"/>
    <x v="0"/>
    <s v="No"/>
    <x v="0"/>
    <s v="No"/>
    <s v="Normal Weight"/>
    <s v="Normal"/>
    <n v="0"/>
    <s v="Yes"/>
    <s v="No"/>
    <s v="No"/>
  </r>
  <r>
    <s v="Id1619"/>
    <n v="20.61"/>
    <n v="6.89"/>
    <s v="No"/>
    <x v="0"/>
    <s v="No"/>
    <x v="0"/>
    <s v="No"/>
    <s v="Normal Weight"/>
    <s v="Diabetes"/>
    <n v="0"/>
    <s v="No"/>
    <s v="No"/>
    <s v="No"/>
  </r>
  <r>
    <s v="Id1620"/>
    <n v="15.99"/>
    <n v="4.57"/>
    <s v="yes"/>
    <x v="0"/>
    <s v="Yes"/>
    <x v="3"/>
    <s v="No"/>
    <s v="Underweight"/>
    <s v="Normal"/>
    <n v="1"/>
    <s v="Yes"/>
    <s v="No"/>
    <s v="No"/>
  </r>
  <r>
    <s v="Id1621"/>
    <n v="33.155000000000001"/>
    <n v="4.32"/>
    <s v="No"/>
    <x v="0"/>
    <s v="No"/>
    <x v="0"/>
    <s v="No"/>
    <s v="Obesity"/>
    <s v="Normal"/>
    <n v="0"/>
    <s v="No"/>
    <s v="No"/>
    <s v="No"/>
  </r>
  <r>
    <s v="Id1622"/>
    <n v="26.22"/>
    <n v="5.57"/>
    <s v="yes"/>
    <x v="0"/>
    <s v="Yes"/>
    <x v="3"/>
    <s v="No"/>
    <s v="Overweight"/>
    <s v="Normal"/>
    <n v="1"/>
    <s v="Yes"/>
    <s v="No"/>
    <s v="No"/>
  </r>
  <r>
    <s v="Id1623"/>
    <n v="21.85"/>
    <n v="5.26"/>
    <s v="yes"/>
    <x v="0"/>
    <s v="Yes"/>
    <x v="3"/>
    <s v="No"/>
    <s v="Normal Weight"/>
    <s v="Normal"/>
    <n v="1"/>
    <s v="Yes"/>
    <s v="No"/>
    <s v="No"/>
  </r>
  <r>
    <s v="Id1624"/>
    <n v="30.495000000000001"/>
    <n v="6.25"/>
    <s v="No"/>
    <x v="0"/>
    <s v="No"/>
    <x v="0"/>
    <s v="No"/>
    <s v="Obesity"/>
    <s v="Prediabetes"/>
    <n v="0"/>
    <s v="No"/>
    <s v="No"/>
    <s v="No"/>
  </r>
  <r>
    <s v="Id1625"/>
    <n v="34.104999999999997"/>
    <n v="5.67"/>
    <s v="yes"/>
    <x v="0"/>
    <s v="No"/>
    <x v="0"/>
    <s v="No"/>
    <s v="Obesity"/>
    <s v="Normal"/>
    <n v="0"/>
    <s v="Yes"/>
    <s v="No"/>
    <s v="No"/>
  </r>
  <r>
    <s v="Id1626"/>
    <n v="32.770000000000003"/>
    <n v="4.42"/>
    <s v="yes"/>
    <x v="0"/>
    <s v="No"/>
    <x v="3"/>
    <s v="No"/>
    <s v="Obesity"/>
    <s v="Normal"/>
    <n v="1"/>
    <s v="Yes"/>
    <s v="No"/>
    <s v="No"/>
  </r>
  <r>
    <s v="Id1627"/>
    <n v="16.850000000000001"/>
    <n v="11.75"/>
    <s v="yes"/>
    <x v="0"/>
    <s v="No"/>
    <x v="1"/>
    <s v="No"/>
    <s v="Underweight"/>
    <s v="Diabetes"/>
    <n v="2"/>
    <s v="Yes"/>
    <s v="No"/>
    <s v="No"/>
  </r>
  <r>
    <s v="Id1628"/>
    <n v="34.700000000000003"/>
    <n v="6.06"/>
    <s v="No"/>
    <x v="0"/>
    <s v="No"/>
    <x v="3"/>
    <s v="No"/>
    <s v="Obesity"/>
    <s v="Prediabetes"/>
    <n v="1"/>
    <s v="No"/>
    <s v="No"/>
    <s v="No"/>
  </r>
  <r>
    <s v="Id1629"/>
    <n v="37.049999999999997"/>
    <n v="5.48"/>
    <s v="No"/>
    <x v="0"/>
    <s v="No"/>
    <x v="3"/>
    <s v="No"/>
    <s v="Obesity"/>
    <s v="Normal"/>
    <n v="1"/>
    <s v="No"/>
    <s v="No"/>
    <s v="No"/>
  </r>
  <r>
    <s v="Id1630"/>
    <n v="18.78"/>
    <n v="4.45"/>
    <s v="No"/>
    <x v="0"/>
    <s v="Yes"/>
    <x v="3"/>
    <s v="No"/>
    <s v="Normal Weight"/>
    <s v="Normal"/>
    <n v="1"/>
    <s v="No"/>
    <s v="No"/>
    <s v="No"/>
  </r>
  <r>
    <s v="Id1631"/>
    <n v="28.024999999999999"/>
    <n v="5"/>
    <s v="No"/>
    <x v="0"/>
    <s v="No"/>
    <x v="3"/>
    <s v="No"/>
    <s v="Overweight"/>
    <s v="Normal"/>
    <n v="1"/>
    <s v="No"/>
    <s v="No"/>
    <s v="No"/>
  </r>
  <r>
    <s v="Id1632"/>
    <n v="35.090000000000003"/>
    <n v="5.84"/>
    <s v="No"/>
    <x v="0"/>
    <s v="No"/>
    <x v="0"/>
    <s v="No"/>
    <s v="Obesity"/>
    <s v="Prediabetes"/>
    <n v="0"/>
    <s v="No"/>
    <s v="No"/>
    <s v="No"/>
  </r>
  <r>
    <s v="Id1633"/>
    <n v="34.42"/>
    <n v="5.21"/>
    <s v="yes"/>
    <x v="0"/>
    <s v="No"/>
    <x v="0"/>
    <s v="No"/>
    <s v="Obesity"/>
    <s v="Normal"/>
    <n v="0"/>
    <s v="Yes"/>
    <s v="No"/>
    <s v="No"/>
  </r>
  <r>
    <s v="Id1634"/>
    <n v="29.4"/>
    <n v="4.26"/>
    <s v="No"/>
    <x v="0"/>
    <s v="No"/>
    <x v="0"/>
    <s v="No"/>
    <s v="Overweight"/>
    <s v="Normal"/>
    <n v="0"/>
    <s v="No"/>
    <s v="No"/>
    <s v="No"/>
  </r>
  <r>
    <s v="Id1635"/>
    <n v="21.31"/>
    <n v="4.17"/>
    <s v="No"/>
    <x v="0"/>
    <s v="No"/>
    <x v="0"/>
    <s v="No"/>
    <s v="Normal Weight"/>
    <s v="Normal"/>
    <n v="0"/>
    <s v="No"/>
    <s v="No"/>
    <s v="No"/>
  </r>
  <r>
    <s v="Id1636"/>
    <n v="19.559999999999999"/>
    <n v="11.96"/>
    <s v="No"/>
    <x v="0"/>
    <s v="No"/>
    <x v="0"/>
    <s v="No"/>
    <s v="Normal Weight"/>
    <s v="Diabetes"/>
    <n v="0"/>
    <s v="No"/>
    <s v="No"/>
    <s v="No"/>
  </r>
  <r>
    <s v="Id1637"/>
    <n v="37.335000000000001"/>
    <n v="6.26"/>
    <s v="yes"/>
    <x v="0"/>
    <s v="No"/>
    <x v="3"/>
    <s v="No"/>
    <s v="Obesity"/>
    <s v="Prediabetes"/>
    <n v="1"/>
    <s v="Yes"/>
    <s v="No"/>
    <s v="No"/>
  </r>
  <r>
    <s v="Id1638"/>
    <n v="19.53"/>
    <n v="11.68"/>
    <s v="No"/>
    <x v="0"/>
    <s v="No"/>
    <x v="0"/>
    <s v="No"/>
    <s v="Normal Weight"/>
    <s v="Diabetes"/>
    <n v="0"/>
    <s v="No"/>
    <s v="No"/>
    <s v="No"/>
  </r>
  <r>
    <s v="Id1639"/>
    <n v="34.1"/>
    <n v="5.16"/>
    <s v="No"/>
    <x v="0"/>
    <s v="No"/>
    <x v="0"/>
    <s v="No"/>
    <s v="Obesity"/>
    <s v="Normal"/>
    <n v="0"/>
    <s v="No"/>
    <s v="No"/>
    <s v="No"/>
  </r>
  <r>
    <s v="Id1640"/>
    <n v="16.5"/>
    <n v="6.9"/>
    <s v="yes"/>
    <x v="0"/>
    <s v="No"/>
    <x v="1"/>
    <s v="No"/>
    <s v="Underweight"/>
    <s v="Diabetes"/>
    <n v="2"/>
    <s v="Yes"/>
    <s v="No"/>
    <s v="No"/>
  </r>
  <r>
    <s v="Id1641"/>
    <n v="30.69"/>
    <n v="4.83"/>
    <s v="No"/>
    <x v="0"/>
    <s v="No"/>
    <x v="3"/>
    <s v="No"/>
    <s v="Obesity"/>
    <s v="Normal"/>
    <n v="1"/>
    <s v="No"/>
    <s v="No"/>
    <s v="No"/>
  </r>
  <r>
    <s v="Id1642"/>
    <n v="28.93"/>
    <n v="4.87"/>
    <s v="No"/>
    <x v="0"/>
    <s v="No"/>
    <x v="3"/>
    <s v="No"/>
    <s v="Overweight"/>
    <s v="Normal"/>
    <n v="1"/>
    <s v="No"/>
    <s v="No"/>
    <s v="No"/>
  </r>
  <r>
    <s v="Id1643"/>
    <n v="38.9"/>
    <n v="4.28"/>
    <s v="No"/>
    <x v="0"/>
    <s v="No"/>
    <x v="0"/>
    <s v="No"/>
    <s v="Obesity"/>
    <s v="Normal"/>
    <n v="0"/>
    <s v="No"/>
    <s v="No"/>
    <s v="No"/>
  </r>
  <r>
    <s v="Id1644"/>
    <n v="26.9"/>
    <n v="4.07"/>
    <s v="No"/>
    <x v="0"/>
    <s v="No"/>
    <x v="0"/>
    <s v="No"/>
    <s v="Overweight"/>
    <s v="Normal"/>
    <n v="0"/>
    <s v="No"/>
    <s v="No"/>
    <s v="No"/>
  </r>
  <r>
    <s v="Id1645"/>
    <n v="24.86"/>
    <n v="6.23"/>
    <s v="No"/>
    <x v="0"/>
    <s v="No"/>
    <x v="0"/>
    <s v="No"/>
    <s v="Normal Weight"/>
    <s v="Prediabetes"/>
    <n v="0"/>
    <s v="No"/>
    <s v="No"/>
    <s v="No"/>
  </r>
  <r>
    <s v="Id1646"/>
    <n v="39.14"/>
    <n v="6.24"/>
    <s v="No"/>
    <x v="1"/>
    <s v="No"/>
    <x v="3"/>
    <s v="No"/>
    <s v="Obesity"/>
    <s v="Prediabetes"/>
    <n v="1"/>
    <s v="No"/>
    <s v="No"/>
    <s v="No"/>
  </r>
  <r>
    <s v="Id1647"/>
    <n v="39.799999999999997"/>
    <n v="6.17"/>
    <s v="No"/>
    <x v="0"/>
    <s v="Yes"/>
    <x v="3"/>
    <s v="No"/>
    <s v="Obesity"/>
    <s v="Prediabetes"/>
    <n v="1"/>
    <s v="No"/>
    <s v="No"/>
    <s v="No"/>
  </r>
  <r>
    <s v="Id1648"/>
    <n v="34.32"/>
    <n v="5.16"/>
    <s v="No"/>
    <x v="0"/>
    <s v="No"/>
    <x v="3"/>
    <s v="No"/>
    <s v="Obesity"/>
    <s v="Normal"/>
    <n v="1"/>
    <s v="No"/>
    <s v="No"/>
    <s v="No"/>
  </r>
  <r>
    <s v="Id1649"/>
    <n v="32.51"/>
    <n v="4.3"/>
    <s v="No"/>
    <x v="0"/>
    <s v="No"/>
    <x v="0"/>
    <s v="No"/>
    <s v="Obesity"/>
    <s v="Normal"/>
    <n v="0"/>
    <s v="No"/>
    <s v="No"/>
    <s v="No"/>
  </r>
  <r>
    <s v="Id1650"/>
    <n v="30.71"/>
    <n v="6.14"/>
    <s v="No"/>
    <x v="0"/>
    <s v="Yes"/>
    <x v="3"/>
    <s v="No"/>
    <s v="Obesity"/>
    <s v="Prediabetes"/>
    <n v="1"/>
    <s v="No"/>
    <s v="No"/>
    <s v="No"/>
  </r>
  <r>
    <s v="Id1651"/>
    <n v="28.9"/>
    <n v="5.36"/>
    <s v="No"/>
    <x v="0"/>
    <s v="No"/>
    <x v="3"/>
    <s v="No"/>
    <s v="Overweight"/>
    <s v="Normal"/>
    <n v="1"/>
    <s v="No"/>
    <s v="No"/>
    <s v="No"/>
  </r>
  <r>
    <s v="Id1652"/>
    <n v="36.19"/>
    <n v="4.3"/>
    <s v="No"/>
    <x v="0"/>
    <s v="No"/>
    <x v="0"/>
    <s v="No"/>
    <s v="Obesity"/>
    <s v="Normal"/>
    <n v="0"/>
    <s v="No"/>
    <s v="No"/>
    <s v="No"/>
  </r>
  <r>
    <s v="Id1653"/>
    <n v="29.6"/>
    <n v="4.09"/>
    <s v="No"/>
    <x v="0"/>
    <s v="No"/>
    <x v="0"/>
    <s v="No"/>
    <s v="Overweight"/>
    <s v="Normal"/>
    <n v="0"/>
    <s v="No"/>
    <s v="No"/>
    <s v="No"/>
  </r>
  <r>
    <s v="Id1654"/>
    <n v="30.95"/>
    <n v="6.27"/>
    <s v="No"/>
    <x v="0"/>
    <s v="Yes"/>
    <x v="3"/>
    <s v="No"/>
    <s v="Obesity"/>
    <s v="Prediabetes"/>
    <n v="1"/>
    <s v="No"/>
    <s v="No"/>
    <s v="No"/>
  </r>
  <r>
    <s v="Id1655"/>
    <n v="19.95"/>
    <n v="5.39"/>
    <s v="No"/>
    <x v="0"/>
    <s v="No"/>
    <x v="3"/>
    <s v="No"/>
    <s v="Normal Weight"/>
    <s v="Normal"/>
    <n v="1"/>
    <s v="No"/>
    <s v="No"/>
    <s v="No"/>
  </r>
  <r>
    <s v="Id1656"/>
    <n v="23.65"/>
    <n v="5.75"/>
    <s v="yes"/>
    <x v="0"/>
    <s v="No"/>
    <x v="0"/>
    <s v="No"/>
    <s v="Normal Weight"/>
    <s v="Prediabetes"/>
    <n v="0"/>
    <s v="Yes"/>
    <s v="No"/>
    <s v="No"/>
  </r>
  <r>
    <s v="Id1657"/>
    <n v="43.34"/>
    <n v="4.91"/>
    <s v="No"/>
    <x v="0"/>
    <s v="No"/>
    <x v="3"/>
    <s v="No"/>
    <s v="Obesity"/>
    <s v="Normal"/>
    <n v="1"/>
    <s v="No"/>
    <s v="No"/>
    <s v="No"/>
  </r>
  <r>
    <s v="Id1658"/>
    <n v="31.98"/>
    <n v="4.46"/>
    <s v="yes"/>
    <x v="0"/>
    <s v="No"/>
    <x v="3"/>
    <s v="No"/>
    <s v="Obesity"/>
    <s v="Normal"/>
    <n v="1"/>
    <s v="Yes"/>
    <s v="No"/>
    <s v="No"/>
  </r>
  <r>
    <s v="Id1659"/>
    <n v="35.86"/>
    <n v="6.22"/>
    <s v="No"/>
    <x v="0"/>
    <s v="No"/>
    <x v="3"/>
    <s v="No"/>
    <s v="Obesity"/>
    <s v="Prediabetes"/>
    <n v="1"/>
    <s v="No"/>
    <s v="No"/>
    <s v="No"/>
  </r>
  <r>
    <s v="Id1660"/>
    <n v="15.2"/>
    <n v="8.82"/>
    <s v="No"/>
    <x v="0"/>
    <s v="No"/>
    <x v="0"/>
    <s v="No"/>
    <s v="Underweight"/>
    <s v="Diabetes"/>
    <n v="0"/>
    <s v="No"/>
    <s v="No"/>
    <s v="No"/>
  </r>
  <r>
    <s v="Id1661"/>
    <n v="37.200000000000003"/>
    <n v="10.14"/>
    <s v="No"/>
    <x v="0"/>
    <s v="No"/>
    <x v="0"/>
    <s v="No"/>
    <s v="Obesity"/>
    <s v="Diabetes"/>
    <n v="0"/>
    <s v="No"/>
    <s v="No"/>
    <s v="No"/>
  </r>
  <r>
    <s v="Id1662"/>
    <n v="17.91"/>
    <n v="4.66"/>
    <s v="No"/>
    <x v="0"/>
    <s v="No"/>
    <x v="1"/>
    <s v="No"/>
    <s v="Underweight"/>
    <s v="Normal"/>
    <n v="2"/>
    <s v="No"/>
    <s v="No"/>
    <s v="No"/>
  </r>
  <r>
    <s v="Id1663"/>
    <n v="20.76"/>
    <n v="6.26"/>
    <s v="No"/>
    <x v="0"/>
    <s v="No"/>
    <x v="0"/>
    <s v="No"/>
    <s v="Normal Weight"/>
    <s v="Prediabetes"/>
    <n v="0"/>
    <s v="No"/>
    <s v="No"/>
    <s v="No"/>
  </r>
  <r>
    <s v="Id1664"/>
    <n v="38.99"/>
    <n v="5.21"/>
    <s v="No"/>
    <x v="1"/>
    <s v="No"/>
    <x v="3"/>
    <s v="No"/>
    <s v="Obesity"/>
    <s v="Normal"/>
    <n v="1"/>
    <s v="No"/>
    <s v="No"/>
    <s v="No"/>
  </r>
  <r>
    <s v="Id1665"/>
    <n v="42.655000000000001"/>
    <n v="5.94"/>
    <s v="yes"/>
    <x v="0"/>
    <s v="Yes"/>
    <x v="3"/>
    <s v="No"/>
    <s v="Obesity"/>
    <s v="Prediabetes"/>
    <n v="1"/>
    <s v="Yes"/>
    <s v="No"/>
    <s v="No"/>
  </r>
  <r>
    <s v="Id1666"/>
    <n v="30.57"/>
    <n v="5.34"/>
    <s v="No"/>
    <x v="0"/>
    <s v="Yes"/>
    <x v="3"/>
    <s v="No"/>
    <s v="Obesity"/>
    <s v="Normal"/>
    <n v="1"/>
    <s v="No"/>
    <s v="No"/>
    <s v="No"/>
  </r>
  <r>
    <s v="Id1667"/>
    <n v="17.7"/>
    <n v="6.38"/>
    <s v="No"/>
    <x v="0"/>
    <s v="No"/>
    <x v="1"/>
    <s v="No"/>
    <s v="Underweight"/>
    <s v="Prediabetes"/>
    <n v="2"/>
    <s v="No"/>
    <s v="No"/>
    <s v="No"/>
  </r>
  <r>
    <s v="Id1668"/>
    <n v="34.770000000000003"/>
    <n v="4.47"/>
    <s v="No"/>
    <x v="0"/>
    <s v="No"/>
    <x v="3"/>
    <s v="No"/>
    <s v="Obesity"/>
    <s v="Normal"/>
    <n v="1"/>
    <s v="No"/>
    <s v="No"/>
    <s v="No"/>
  </r>
  <r>
    <s v="Id1669"/>
    <n v="16.88"/>
    <n v="9.9600000000000009"/>
    <s v="No"/>
    <x v="0"/>
    <s v="No"/>
    <x v="0"/>
    <s v="No"/>
    <s v="Underweight"/>
    <s v="Diabetes"/>
    <n v="0"/>
    <s v="No"/>
    <s v="No"/>
    <s v="No"/>
  </r>
  <r>
    <s v="Id1670"/>
    <n v="40.26"/>
    <n v="9.92"/>
    <s v="yes"/>
    <x v="0"/>
    <s v="No"/>
    <x v="0"/>
    <s v="No"/>
    <s v="Obesity"/>
    <s v="Diabetes"/>
    <n v="0"/>
    <s v="Yes"/>
    <s v="No"/>
    <s v="No"/>
  </r>
  <r>
    <s v="Id1671"/>
    <n v="25.6"/>
    <n v="6.03"/>
    <s v="No"/>
    <x v="0"/>
    <s v="Yes"/>
    <x v="3"/>
    <s v="No"/>
    <s v="Overweight"/>
    <s v="Prediabetes"/>
    <n v="1"/>
    <s v="No"/>
    <s v="No"/>
    <s v="No"/>
  </r>
  <r>
    <s v="Id1672"/>
    <n v="33.549999999999997"/>
    <n v="10.9"/>
    <s v="yes"/>
    <x v="0"/>
    <s v="No"/>
    <x v="0"/>
    <s v="No"/>
    <s v="Obesity"/>
    <s v="Diabetes"/>
    <n v="0"/>
    <s v="Yes"/>
    <s v="No"/>
    <s v="No"/>
  </r>
  <r>
    <s v="Id1673"/>
    <n v="16.690000000000001"/>
    <n v="10.66"/>
    <s v="No"/>
    <x v="0"/>
    <s v="No"/>
    <x v="0"/>
    <s v="No"/>
    <s v="Underweight"/>
    <s v="Diabetes"/>
    <n v="0"/>
    <s v="No"/>
    <s v="No"/>
    <s v="No"/>
  </r>
  <r>
    <s v="Id1674"/>
    <n v="19.95"/>
    <n v="4.05"/>
    <s v="No"/>
    <x v="0"/>
    <s v="No"/>
    <x v="3"/>
    <s v="No"/>
    <s v="Normal Weight"/>
    <s v="Normal"/>
    <n v="1"/>
    <s v="No"/>
    <s v="No"/>
    <s v="No"/>
  </r>
  <r>
    <s v="Id1675"/>
    <n v="17.55"/>
    <n v="4.2300000000000004"/>
    <s v="No"/>
    <x v="0"/>
    <s v="No"/>
    <x v="1"/>
    <s v="No"/>
    <s v="Underweight"/>
    <s v="Normal"/>
    <n v="2"/>
    <s v="No"/>
    <s v="No"/>
    <s v="No"/>
  </r>
  <r>
    <s v="Id1676"/>
    <n v="22.01"/>
    <n v="5.01"/>
    <s v="No"/>
    <x v="0"/>
    <s v="No"/>
    <x v="3"/>
    <s v="No"/>
    <s v="Normal Weight"/>
    <s v="Normal"/>
    <n v="1"/>
    <s v="No"/>
    <s v="No"/>
    <s v="No"/>
  </r>
  <r>
    <s v="Id1677"/>
    <n v="41.8"/>
    <n v="5.82"/>
    <s v="yes"/>
    <x v="0"/>
    <s v="Yes"/>
    <x v="3"/>
    <s v="No"/>
    <s v="Obesity"/>
    <s v="Prediabetes"/>
    <n v="1"/>
    <s v="Yes"/>
    <s v="No"/>
    <s v="No"/>
  </r>
  <r>
    <s v="Id1678"/>
    <n v="19.170000000000002"/>
    <n v="7.94"/>
    <s v="No"/>
    <x v="0"/>
    <s v="No"/>
    <x v="0"/>
    <s v="No"/>
    <s v="Normal Weight"/>
    <s v="Diabetes"/>
    <n v="0"/>
    <s v="No"/>
    <s v="No"/>
    <s v="No"/>
  </r>
  <r>
    <s v="Id1679"/>
    <n v="32.799999999999997"/>
    <n v="6.16"/>
    <s v="yes"/>
    <x v="0"/>
    <s v="Yes"/>
    <x v="3"/>
    <s v="No"/>
    <s v="Obesity"/>
    <s v="Prediabetes"/>
    <n v="1"/>
    <s v="Yes"/>
    <s v="No"/>
    <s v="No"/>
  </r>
  <r>
    <s v="Id1680"/>
    <n v="35.814999999999998"/>
    <n v="4.1500000000000004"/>
    <s v="No"/>
    <x v="0"/>
    <s v="No"/>
    <x v="3"/>
    <s v="No"/>
    <s v="Obesity"/>
    <s v="Normal"/>
    <n v="1"/>
    <s v="No"/>
    <s v="No"/>
    <s v="No"/>
  </r>
  <r>
    <s v="Id1681"/>
    <n v="24.3"/>
    <n v="6.23"/>
    <s v="No"/>
    <x v="0"/>
    <s v="No"/>
    <x v="0"/>
    <s v="No"/>
    <s v="Normal Weight"/>
    <s v="Prediabetes"/>
    <n v="0"/>
    <s v="No"/>
    <s v="No"/>
    <s v="No"/>
  </r>
  <r>
    <s v="Id1682"/>
    <n v="19.059999999999999"/>
    <n v="7.41"/>
    <s v="No"/>
    <x v="0"/>
    <s v="No"/>
    <x v="0"/>
    <s v="No"/>
    <s v="Normal Weight"/>
    <s v="Diabetes"/>
    <n v="0"/>
    <s v="No"/>
    <s v="No"/>
    <s v="No"/>
  </r>
  <r>
    <s v="Id1683"/>
    <n v="33.25"/>
    <n v="5.62"/>
    <s v="yes"/>
    <x v="0"/>
    <s v="No"/>
    <x v="3"/>
    <s v="No"/>
    <s v="Obesity"/>
    <s v="Normal"/>
    <n v="1"/>
    <s v="Yes"/>
    <s v="No"/>
    <s v="No"/>
  </r>
  <r>
    <s v="Id1684"/>
    <n v="21.37"/>
    <n v="4.54"/>
    <s v="yes"/>
    <x v="0"/>
    <s v="Yes"/>
    <x v="3"/>
    <s v="No"/>
    <s v="Normal Weight"/>
    <s v="Normal"/>
    <n v="1"/>
    <s v="Yes"/>
    <s v="No"/>
    <s v="No"/>
  </r>
  <r>
    <s v="Id1685"/>
    <n v="34.43"/>
    <n v="8.6199999999999992"/>
    <s v="yes"/>
    <x v="0"/>
    <s v="No"/>
    <x v="3"/>
    <s v="No"/>
    <s v="Obesity"/>
    <s v="Diabetes"/>
    <n v="1"/>
    <s v="Yes"/>
    <s v="No"/>
    <s v="No"/>
  </r>
  <r>
    <s v="Id1686"/>
    <n v="20.86"/>
    <n v="4.3600000000000003"/>
    <s v="yes"/>
    <x v="0"/>
    <s v="No"/>
    <x v="0"/>
    <s v="No"/>
    <s v="Normal Weight"/>
    <s v="Normal"/>
    <n v="0"/>
    <s v="Yes"/>
    <s v="No"/>
    <s v="No"/>
  </r>
  <r>
    <s v="Id1687"/>
    <n v="18.34"/>
    <n v="10.01"/>
    <s v="No"/>
    <x v="0"/>
    <s v="No"/>
    <x v="0"/>
    <s v="No"/>
    <s v="Underweight"/>
    <s v="Diabetes"/>
    <n v="0"/>
    <s v="No"/>
    <s v="No"/>
    <s v="No"/>
  </r>
  <r>
    <s v="Id1688"/>
    <n v="34.15"/>
    <n v="5.42"/>
    <s v="No"/>
    <x v="0"/>
    <s v="No"/>
    <x v="0"/>
    <s v="No"/>
    <s v="Obesity"/>
    <s v="Normal"/>
    <n v="0"/>
    <s v="No"/>
    <s v="No"/>
    <s v="No"/>
  </r>
  <r>
    <s v="Id1689"/>
    <n v="18.350000000000001"/>
    <n v="5.12"/>
    <s v="No"/>
    <x v="0"/>
    <s v="No"/>
    <x v="0"/>
    <s v="No"/>
    <s v="Underweight"/>
    <s v="Normal"/>
    <n v="0"/>
    <s v="No"/>
    <s v="No"/>
    <s v="No"/>
  </r>
  <r>
    <s v="Id1690"/>
    <n v="22.13"/>
    <n v="9.1999999999999993"/>
    <s v="yes"/>
    <x v="0"/>
    <s v="No"/>
    <x v="0"/>
    <s v="No"/>
    <s v="Normal Weight"/>
    <s v="Diabetes"/>
    <n v="0"/>
    <s v="Yes"/>
    <s v="No"/>
    <s v="No"/>
  </r>
  <r>
    <s v="Id1691"/>
    <n v="22.51"/>
    <n v="6.08"/>
    <s v="yes"/>
    <x v="0"/>
    <s v="No"/>
    <x v="3"/>
    <s v="No"/>
    <s v="Normal Weight"/>
    <s v="Prediabetes"/>
    <n v="1"/>
    <s v="Yes"/>
    <s v="No"/>
    <s v="No"/>
  </r>
  <r>
    <s v="Id1692"/>
    <n v="31"/>
    <n v="4.7699999999999996"/>
    <s v="No"/>
    <x v="0"/>
    <s v="No"/>
    <x v="3"/>
    <s v="No"/>
    <s v="Obesity"/>
    <s v="Normal"/>
    <n v="1"/>
    <s v="No"/>
    <s v="No"/>
    <s v="No"/>
  </r>
  <r>
    <s v="Id1693"/>
    <n v="28.27"/>
    <n v="4.62"/>
    <s v="No"/>
    <x v="0"/>
    <s v="No"/>
    <x v="3"/>
    <s v="No"/>
    <s v="Overweight"/>
    <s v="Normal"/>
    <n v="1"/>
    <s v="No"/>
    <s v="No"/>
    <s v="No"/>
  </r>
  <r>
    <s v="Id1694"/>
    <n v="29.92"/>
    <n v="9.07"/>
    <s v="yes"/>
    <x v="0"/>
    <s v="No"/>
    <x v="3"/>
    <s v="No"/>
    <s v="Obesity"/>
    <s v="Diabetes"/>
    <n v="1"/>
    <s v="Yes"/>
    <s v="No"/>
    <s v="No"/>
  </r>
  <r>
    <s v="Id1695"/>
    <n v="25.9"/>
    <n v="9.1199999999999992"/>
    <s v="yes"/>
    <x v="0"/>
    <s v="No"/>
    <x v="3"/>
    <s v="No"/>
    <s v="Overweight"/>
    <s v="Diabetes"/>
    <n v="1"/>
    <s v="Yes"/>
    <s v="No"/>
    <s v="No"/>
  </r>
  <r>
    <s v="Id1696"/>
    <n v="27.74"/>
    <n v="7.32"/>
    <s v="yes"/>
    <x v="0"/>
    <s v="No"/>
    <x v="3"/>
    <s v="No"/>
    <s v="Overweight"/>
    <s v="Diabetes"/>
    <n v="1"/>
    <s v="Yes"/>
    <s v="No"/>
    <s v="No"/>
  </r>
  <r>
    <s v="Id1697"/>
    <n v="17.260000000000002"/>
    <n v="11.73"/>
    <s v="No"/>
    <x v="0"/>
    <s v="No"/>
    <x v="1"/>
    <s v="No"/>
    <s v="Underweight"/>
    <s v="Diabetes"/>
    <n v="2"/>
    <s v="No"/>
    <s v="No"/>
    <s v="No"/>
  </r>
  <r>
    <s v="Id1698"/>
    <n v="19.855"/>
    <n v="6.64"/>
    <s v="yes"/>
    <x v="0"/>
    <s v="No"/>
    <x v="3"/>
    <s v="No"/>
    <s v="Normal Weight"/>
    <s v="Diabetes"/>
    <n v="1"/>
    <s v="Yes"/>
    <s v="No"/>
    <s v="No"/>
  </r>
  <r>
    <s v="Id1699"/>
    <n v="41.69"/>
    <n v="5.78"/>
    <s v="No"/>
    <x v="0"/>
    <s v="No"/>
    <x v="0"/>
    <s v="No"/>
    <s v="Obesity"/>
    <s v="Prediabetes"/>
    <n v="0"/>
    <s v="No"/>
    <s v="No"/>
    <s v="No"/>
  </r>
  <r>
    <s v="Id1700"/>
    <n v="16.12"/>
    <n v="10.45"/>
    <s v="No"/>
    <x v="0"/>
    <s v="No"/>
    <x v="0"/>
    <s v="No"/>
    <s v="Underweight"/>
    <s v="Diabetes"/>
    <n v="0"/>
    <s v="No"/>
    <s v="No"/>
    <s v="No"/>
  </r>
  <r>
    <s v="Id1701"/>
    <n v="37.43"/>
    <n v="4.5199999999999996"/>
    <s v="No"/>
    <x v="0"/>
    <s v="No"/>
    <x v="3"/>
    <s v="No"/>
    <s v="Obesity"/>
    <s v="Normal"/>
    <n v="1"/>
    <s v="No"/>
    <s v="No"/>
    <s v="No"/>
  </r>
  <r>
    <s v="Id1702"/>
    <n v="31.065000000000001"/>
    <n v="5.71"/>
    <s v="No"/>
    <x v="0"/>
    <s v="No"/>
    <x v="0"/>
    <s v="No"/>
    <s v="Obesity"/>
    <s v="Prediabetes"/>
    <n v="0"/>
    <s v="No"/>
    <s v="No"/>
    <s v="No"/>
  </r>
  <r>
    <s v="Id1703"/>
    <n v="25.08"/>
    <n v="4.7699999999999996"/>
    <s v="No"/>
    <x v="0"/>
    <s v="No"/>
    <x v="0"/>
    <s v="No"/>
    <s v="Overweight"/>
    <s v="Normal"/>
    <n v="0"/>
    <s v="No"/>
    <s v="No"/>
    <s v="No"/>
  </r>
  <r>
    <s v="Id1704"/>
    <n v="15.2"/>
    <n v="7.81"/>
    <s v="yes"/>
    <x v="0"/>
    <s v="No"/>
    <x v="3"/>
    <s v="No"/>
    <s v="Underweight"/>
    <s v="Diabetes"/>
    <n v="1"/>
    <s v="Yes"/>
    <s v="No"/>
    <s v="No"/>
  </r>
  <r>
    <s v="Id1705"/>
    <n v="22.34"/>
    <n v="5.19"/>
    <s v="yes"/>
    <x v="0"/>
    <s v="No"/>
    <x v="0"/>
    <s v="No"/>
    <s v="Normal Weight"/>
    <s v="Normal"/>
    <n v="0"/>
    <s v="Yes"/>
    <s v="No"/>
    <s v="No"/>
  </r>
  <r>
    <s v="Id1706"/>
    <n v="40.15"/>
    <n v="5.93"/>
    <s v="No"/>
    <x v="0"/>
    <s v="No"/>
    <x v="3"/>
    <s v="No"/>
    <s v="Obesity"/>
    <s v="Prediabetes"/>
    <n v="1"/>
    <s v="No"/>
    <s v="No"/>
    <s v="No"/>
  </r>
  <r>
    <s v="Id1707"/>
    <n v="37.729999999999997"/>
    <n v="6.29"/>
    <s v="No"/>
    <x v="0"/>
    <s v="No"/>
    <x v="3"/>
    <s v="No"/>
    <s v="Obesity"/>
    <s v="Prediabetes"/>
    <n v="1"/>
    <s v="No"/>
    <s v="No"/>
    <s v="No"/>
  </r>
  <r>
    <s v="Id1708"/>
    <n v="25.35"/>
    <n v="4.9000000000000004"/>
    <s v="No"/>
    <x v="0"/>
    <s v="No"/>
    <x v="0"/>
    <s v="No"/>
    <s v="Overweight"/>
    <s v="Normal"/>
    <n v="0"/>
    <s v="No"/>
    <s v="No"/>
    <s v="No"/>
  </r>
  <r>
    <s v="Id1709"/>
    <n v="26.41"/>
    <n v="5.07"/>
    <s v="yes"/>
    <x v="0"/>
    <s v="No"/>
    <x v="3"/>
    <s v="No"/>
    <s v="Overweight"/>
    <s v="Normal"/>
    <n v="1"/>
    <s v="Yes"/>
    <s v="No"/>
    <s v="No"/>
  </r>
  <r>
    <s v="Id1710"/>
    <n v="27.6"/>
    <n v="5.33"/>
    <s v="No"/>
    <x v="0"/>
    <s v="No"/>
    <x v="3"/>
    <s v="No"/>
    <s v="Overweight"/>
    <s v="Normal"/>
    <n v="1"/>
    <s v="No"/>
    <s v="No"/>
    <s v="No"/>
  </r>
  <r>
    <s v="Id1711"/>
    <n v="33.82"/>
    <n v="8.93"/>
    <s v="yes"/>
    <x v="0"/>
    <s v="No"/>
    <x v="3"/>
    <s v="No"/>
    <s v="Obesity"/>
    <s v="Diabetes"/>
    <n v="1"/>
    <s v="Yes"/>
    <s v="No"/>
    <s v="No"/>
  </r>
  <r>
    <s v="Id1712"/>
    <n v="32.9"/>
    <n v="4.3499999999999996"/>
    <s v="No"/>
    <x v="0"/>
    <s v="No"/>
    <x v="0"/>
    <s v="No"/>
    <s v="Obesity"/>
    <s v="Normal"/>
    <n v="0"/>
    <s v="No"/>
    <s v="No"/>
    <s v="No"/>
  </r>
  <r>
    <s v="Id1713"/>
    <n v="30.875"/>
    <n v="9.5399999999999991"/>
    <s v="yes"/>
    <x v="0"/>
    <s v="No"/>
    <x v="3"/>
    <s v="No"/>
    <s v="Obesity"/>
    <s v="Diabetes"/>
    <n v="1"/>
    <s v="Yes"/>
    <s v="No"/>
    <s v="No"/>
  </r>
  <r>
    <s v="Id1714"/>
    <n v="32.64"/>
    <n v="5.91"/>
    <s v="No"/>
    <x v="0"/>
    <s v="No"/>
    <x v="0"/>
    <s v="No"/>
    <s v="Obesity"/>
    <s v="Prediabetes"/>
    <n v="0"/>
    <s v="No"/>
    <s v="No"/>
    <s v="No"/>
  </r>
  <r>
    <s v="Id1715"/>
    <n v="22.135000000000002"/>
    <n v="5.0999999999999996"/>
    <s v="No"/>
    <x v="0"/>
    <s v="No"/>
    <x v="0"/>
    <s v="No"/>
    <s v="Normal Weight"/>
    <s v="Normal"/>
    <n v="0"/>
    <s v="No"/>
    <s v="No"/>
    <s v="No"/>
  </r>
  <r>
    <s v="Id1716"/>
    <n v="16.53"/>
    <n v="5.08"/>
    <s v="No"/>
    <x v="0"/>
    <s v="No"/>
    <x v="1"/>
    <s v="No"/>
    <s v="Underweight"/>
    <s v="Normal"/>
    <n v="2"/>
    <s v="No"/>
    <s v="No"/>
    <s v="No"/>
  </r>
  <r>
    <s v="Id1717"/>
    <n v="32.774999999999999"/>
    <n v="4.75"/>
    <s v="No"/>
    <x v="0"/>
    <s v="No"/>
    <x v="0"/>
    <s v="No"/>
    <s v="Obesity"/>
    <s v="Normal"/>
    <n v="0"/>
    <s v="No"/>
    <s v="No"/>
    <s v="No"/>
  </r>
  <r>
    <s v="Id1718"/>
    <n v="30.9"/>
    <n v="6.05"/>
    <s v="No"/>
    <x v="0"/>
    <s v="No"/>
    <x v="3"/>
    <s v="No"/>
    <s v="Obesity"/>
    <s v="Prediabetes"/>
    <n v="1"/>
    <s v="No"/>
    <s v="No"/>
    <s v="No"/>
  </r>
  <r>
    <s v="Id1719"/>
    <n v="15.58"/>
    <n v="11.56"/>
    <s v="No"/>
    <x v="0"/>
    <s v="No"/>
    <x v="0"/>
    <s v="No"/>
    <s v="Underweight"/>
    <s v="Diabetes"/>
    <n v="0"/>
    <s v="No"/>
    <s v="No"/>
    <s v="No"/>
  </r>
  <r>
    <s v="Id1720"/>
    <n v="26.315000000000001"/>
    <n v="5.76"/>
    <s v="No"/>
    <x v="0"/>
    <s v="No"/>
    <x v="0"/>
    <s v="No"/>
    <s v="Overweight"/>
    <s v="Prediabetes"/>
    <n v="0"/>
    <s v="No"/>
    <s v="No"/>
    <s v="No"/>
  </r>
  <r>
    <s v="Id1721"/>
    <n v="35.61"/>
    <n v="5.65"/>
    <s v="No"/>
    <x v="1"/>
    <s v="No"/>
    <x v="3"/>
    <s v="No"/>
    <s v="Obesity"/>
    <s v="Normal"/>
    <n v="1"/>
    <s v="No"/>
    <s v="No"/>
    <s v="No"/>
  </r>
  <r>
    <s v="Id1722"/>
    <n v="37.56"/>
    <n v="5.88"/>
    <s v="No"/>
    <x v="1"/>
    <s v="No"/>
    <x v="3"/>
    <s v="No"/>
    <s v="Obesity"/>
    <s v="Prediabetes"/>
    <n v="1"/>
    <s v="No"/>
    <s v="No"/>
    <s v="No"/>
  </r>
  <r>
    <s v="Id1723"/>
    <n v="15.49"/>
    <n v="9.6"/>
    <s v="No"/>
    <x v="0"/>
    <s v="No"/>
    <x v="0"/>
    <s v="No"/>
    <s v="Underweight"/>
    <s v="Diabetes"/>
    <n v="0"/>
    <s v="No"/>
    <s v="No"/>
    <s v="No"/>
  </r>
  <r>
    <s v="Id1724"/>
    <n v="23.48"/>
    <n v="6.24"/>
    <s v="No"/>
    <x v="0"/>
    <s v="No"/>
    <x v="3"/>
    <s v="No"/>
    <s v="Normal Weight"/>
    <s v="Prediabetes"/>
    <n v="1"/>
    <s v="No"/>
    <s v="No"/>
    <s v="No"/>
  </r>
  <r>
    <s v="Id1725"/>
    <n v="30.02"/>
    <n v="7.63"/>
    <s v="yes"/>
    <x v="0"/>
    <s v="No"/>
    <x v="3"/>
    <s v="No"/>
    <s v="Obesity"/>
    <s v="Diabetes"/>
    <n v="1"/>
    <s v="Yes"/>
    <s v="No"/>
    <s v="No"/>
  </r>
  <r>
    <s v="Id1726"/>
    <n v="26.885000000000002"/>
    <n v="8.66"/>
    <s v="yes"/>
    <x v="0"/>
    <s v="No"/>
    <x v="3"/>
    <s v="No"/>
    <s v="Overweight"/>
    <s v="Diabetes"/>
    <n v="1"/>
    <s v="Yes"/>
    <s v="No"/>
    <s v="No"/>
  </r>
  <r>
    <s v="Id1727"/>
    <n v="25.84"/>
    <n v="8.5500000000000007"/>
    <s v="yes"/>
    <x v="0"/>
    <s v="No"/>
    <x v="3"/>
    <s v="No"/>
    <s v="Overweight"/>
    <s v="Diabetes"/>
    <n v="1"/>
    <s v="Yes"/>
    <s v="No"/>
    <s v="No"/>
  </r>
  <r>
    <s v="Id1728"/>
    <n v="27.454999999999998"/>
    <n v="4.54"/>
    <s v="No"/>
    <x v="0"/>
    <s v="No"/>
    <x v="0"/>
    <s v="No"/>
    <s v="Overweight"/>
    <s v="Normal"/>
    <n v="0"/>
    <s v="No"/>
    <s v="No"/>
    <s v="No"/>
  </r>
  <r>
    <s v="Id1729"/>
    <n v="24.605"/>
    <n v="5.7"/>
    <s v="No"/>
    <x v="0"/>
    <s v="No"/>
    <x v="0"/>
    <s v="No"/>
    <s v="Normal Weight"/>
    <s v="Prediabetes"/>
    <n v="0"/>
    <s v="No"/>
    <s v="No"/>
    <s v="No"/>
  </r>
  <r>
    <s v="Id1730"/>
    <n v="30.8"/>
    <n v="5.07"/>
    <s v="No"/>
    <x v="0"/>
    <s v="No"/>
    <x v="0"/>
    <s v="No"/>
    <s v="Obesity"/>
    <s v="Normal"/>
    <n v="0"/>
    <s v="No"/>
    <s v="No"/>
    <s v="No"/>
  </r>
  <r>
    <s v="Id1731"/>
    <n v="34.799999999999997"/>
    <n v="4.38"/>
    <s v="No"/>
    <x v="0"/>
    <s v="No"/>
    <x v="3"/>
    <s v="No"/>
    <s v="Obesity"/>
    <s v="Normal"/>
    <n v="1"/>
    <s v="No"/>
    <s v="No"/>
    <s v="No"/>
  </r>
  <r>
    <s v="Id1732"/>
    <n v="34.21"/>
    <n v="4.54"/>
    <s v="No"/>
    <x v="0"/>
    <s v="No"/>
    <x v="3"/>
    <s v="No"/>
    <s v="Obesity"/>
    <s v="Normal"/>
    <n v="1"/>
    <s v="No"/>
    <s v="No"/>
    <s v="No"/>
  </r>
  <r>
    <s v="Id1733"/>
    <n v="31"/>
    <n v="5.38"/>
    <s v="No"/>
    <x v="0"/>
    <s v="No"/>
    <x v="3"/>
    <s v="No"/>
    <s v="Obesity"/>
    <s v="Normal"/>
    <n v="1"/>
    <s v="No"/>
    <s v="No"/>
    <s v="No"/>
  </r>
  <r>
    <s v="Id1734"/>
    <n v="26.125"/>
    <n v="5.55"/>
    <s v="No"/>
    <x v="0"/>
    <s v="No"/>
    <x v="3"/>
    <s v="No"/>
    <s v="Overweight"/>
    <s v="Normal"/>
    <n v="1"/>
    <s v="No"/>
    <s v="No"/>
    <s v="No"/>
  </r>
  <r>
    <s v="Id1735"/>
    <n v="30.13"/>
    <n v="4.03"/>
    <s v="yes"/>
    <x v="0"/>
    <s v="No"/>
    <x v="3"/>
    <s v="No"/>
    <s v="Obesity"/>
    <s v="Normal"/>
    <n v="1"/>
    <s v="Yes"/>
    <s v="No"/>
    <s v="No"/>
  </r>
  <r>
    <s v="Id1736"/>
    <n v="34.19"/>
    <n v="4.1900000000000004"/>
    <s v="No"/>
    <x v="0"/>
    <s v="No"/>
    <x v="0"/>
    <s v="No"/>
    <s v="Obesity"/>
    <s v="Normal"/>
    <n v="0"/>
    <s v="No"/>
    <s v="No"/>
    <s v="No"/>
  </r>
  <r>
    <s v="Id1737"/>
    <n v="22.515000000000001"/>
    <n v="4.37"/>
    <s v="No"/>
    <x v="0"/>
    <s v="Yes"/>
    <x v="3"/>
    <s v="No"/>
    <s v="Normal Weight"/>
    <s v="Normal"/>
    <n v="1"/>
    <s v="No"/>
    <s v="No"/>
    <s v="No"/>
  </r>
  <r>
    <s v="Id1738"/>
    <n v="18.239999999999998"/>
    <n v="5.31"/>
    <s v="yes"/>
    <x v="0"/>
    <s v="Yes"/>
    <x v="3"/>
    <s v="No"/>
    <s v="Underweight"/>
    <s v="Normal"/>
    <n v="1"/>
    <s v="Yes"/>
    <s v="No"/>
    <s v="No"/>
  </r>
  <r>
    <s v="Id1739"/>
    <n v="37.28"/>
    <n v="4.66"/>
    <s v="No"/>
    <x v="1"/>
    <s v="No"/>
    <x v="3"/>
    <s v="No"/>
    <s v="Obesity"/>
    <s v="Normal"/>
    <n v="1"/>
    <s v="No"/>
    <s v="No"/>
    <s v="No"/>
  </r>
  <r>
    <s v="Id1740"/>
    <n v="18.2"/>
    <n v="6.19"/>
    <s v="No"/>
    <x v="0"/>
    <s v="Yes"/>
    <x v="3"/>
    <s v="No"/>
    <s v="Underweight"/>
    <s v="Prediabetes"/>
    <n v="1"/>
    <s v="No"/>
    <s v="No"/>
    <s v="No"/>
  </r>
  <r>
    <s v="Id1741"/>
    <n v="20.53"/>
    <n v="4.8600000000000003"/>
    <s v="No"/>
    <x v="0"/>
    <s v="No"/>
    <x v="3"/>
    <s v="No"/>
    <s v="Normal Weight"/>
    <s v="Normal"/>
    <n v="1"/>
    <s v="No"/>
    <s v="No"/>
    <s v="No"/>
  </r>
  <r>
    <s v="Id1742"/>
    <n v="23.79"/>
    <n v="4.74"/>
    <s v="No"/>
    <x v="0"/>
    <s v="No"/>
    <x v="0"/>
    <s v="No"/>
    <s v="Normal Weight"/>
    <s v="Normal"/>
    <n v="0"/>
    <s v="No"/>
    <s v="No"/>
    <s v="No"/>
  </r>
  <r>
    <s v="Id1743"/>
    <n v="29.8"/>
    <n v="6.03"/>
    <s v="No"/>
    <x v="0"/>
    <s v="No"/>
    <x v="0"/>
    <s v="No"/>
    <s v="Overweight"/>
    <s v="Prediabetes"/>
    <n v="0"/>
    <s v="No"/>
    <s v="No"/>
    <s v="No"/>
  </r>
  <r>
    <s v="Id1744"/>
    <n v="31.54"/>
    <n v="4.71"/>
    <s v="No"/>
    <x v="0"/>
    <s v="No"/>
    <x v="0"/>
    <s v="No"/>
    <s v="Obesity"/>
    <s v="Normal"/>
    <n v="0"/>
    <s v="No"/>
    <s v="No"/>
    <s v="No"/>
  </r>
  <r>
    <s v="Id1745"/>
    <n v="20.82"/>
    <n v="5.55"/>
    <s v="No"/>
    <x v="0"/>
    <s v="No"/>
    <x v="3"/>
    <s v="No"/>
    <s v="Normal Weight"/>
    <s v="Normal"/>
    <n v="1"/>
    <s v="No"/>
    <s v="No"/>
    <s v="No"/>
  </r>
  <r>
    <s v="Id1746"/>
    <n v="38.83"/>
    <n v="4.78"/>
    <s v="No"/>
    <x v="0"/>
    <s v="Yes"/>
    <x v="3"/>
    <s v="No"/>
    <s v="Obesity"/>
    <s v="Normal"/>
    <n v="1"/>
    <s v="No"/>
    <s v="No"/>
    <s v="No"/>
  </r>
  <r>
    <s v="Id1747"/>
    <n v="23.44"/>
    <n v="4.6500000000000004"/>
    <s v="yes"/>
    <x v="0"/>
    <s v="No"/>
    <x v="3"/>
    <s v="No"/>
    <s v="Normal Weight"/>
    <s v="Normal"/>
    <n v="1"/>
    <s v="Yes"/>
    <s v="No"/>
    <s v="No"/>
  </r>
  <r>
    <s v="Id1748"/>
    <n v="24.13"/>
    <n v="5.2"/>
    <s v="No"/>
    <x v="0"/>
    <s v="No"/>
    <x v="3"/>
    <s v="No"/>
    <s v="Normal Weight"/>
    <s v="Normal"/>
    <n v="1"/>
    <s v="No"/>
    <s v="No"/>
    <s v="No"/>
  </r>
  <r>
    <s v="Id1749"/>
    <n v="42.13"/>
    <n v="4.54"/>
    <s v="yes"/>
    <x v="0"/>
    <s v="No"/>
    <x v="3"/>
    <s v="No"/>
    <s v="Obesity"/>
    <s v="Normal"/>
    <n v="1"/>
    <s v="Yes"/>
    <s v="No"/>
    <s v="No"/>
  </r>
  <r>
    <s v="Id1750"/>
    <n v="17.86"/>
    <n v="4.1100000000000003"/>
    <s v="No"/>
    <x v="0"/>
    <s v="No"/>
    <x v="3"/>
    <s v="No"/>
    <s v="Underweight"/>
    <s v="Normal"/>
    <n v="1"/>
    <s v="No"/>
    <s v="No"/>
    <s v="No"/>
  </r>
  <r>
    <s v="Id1751"/>
    <n v="32.78"/>
    <n v="4.63"/>
    <s v="No"/>
    <x v="0"/>
    <s v="No"/>
    <x v="0"/>
    <s v="No"/>
    <s v="Obesity"/>
    <s v="Normal"/>
    <n v="0"/>
    <s v="No"/>
    <s v="No"/>
    <s v="No"/>
  </r>
  <r>
    <s v="Id1752"/>
    <n v="23.9"/>
    <n v="6.06"/>
    <s v="yes"/>
    <x v="0"/>
    <s v="Yes"/>
    <x v="3"/>
    <s v="No"/>
    <s v="Normal Weight"/>
    <s v="Prediabetes"/>
    <n v="1"/>
    <s v="Yes"/>
    <s v="No"/>
    <s v="No"/>
  </r>
  <r>
    <s v="Id1753"/>
    <n v="15.47"/>
    <n v="8.43"/>
    <s v="No"/>
    <x v="0"/>
    <s v="No"/>
    <x v="0"/>
    <s v="No"/>
    <s v="Underweight"/>
    <s v="Diabetes"/>
    <n v="0"/>
    <s v="No"/>
    <s v="No"/>
    <s v="No"/>
  </r>
  <r>
    <s v="Id1754"/>
    <n v="28.54"/>
    <n v="5.51"/>
    <s v="No"/>
    <x v="0"/>
    <s v="Yes"/>
    <x v="3"/>
    <s v="No"/>
    <s v="Overweight"/>
    <s v="Normal"/>
    <n v="1"/>
    <s v="No"/>
    <s v="No"/>
    <s v="No"/>
  </r>
  <r>
    <s v="Id1755"/>
    <n v="18.54"/>
    <n v="4.95"/>
    <s v="No"/>
    <x v="0"/>
    <s v="No"/>
    <x v="0"/>
    <s v="No"/>
    <s v="Normal Weight"/>
    <s v="Normal"/>
    <n v="0"/>
    <s v="No"/>
    <s v="No"/>
    <s v="No"/>
  </r>
  <r>
    <s v="Id1756"/>
    <n v="32.18"/>
    <n v="6.44"/>
    <s v="yes"/>
    <x v="0"/>
    <s v="Yes"/>
    <x v="3"/>
    <s v="No"/>
    <s v="Obesity"/>
    <s v="Diabetes"/>
    <n v="1"/>
    <s v="Yes"/>
    <s v="No"/>
    <s v="No"/>
  </r>
  <r>
    <s v="Id1757"/>
    <n v="37.380000000000003"/>
    <n v="6.05"/>
    <s v="yes"/>
    <x v="0"/>
    <s v="No"/>
    <x v="0"/>
    <s v="No"/>
    <s v="Obesity"/>
    <s v="Prediabetes"/>
    <n v="0"/>
    <s v="Yes"/>
    <s v="No"/>
    <s v="No"/>
  </r>
  <r>
    <s v="Id1758"/>
    <n v="31.12"/>
    <n v="4.76"/>
    <s v="yes"/>
    <x v="0"/>
    <s v="Yes"/>
    <x v="3"/>
    <s v="No"/>
    <s v="Obesity"/>
    <s v="Normal"/>
    <n v="1"/>
    <s v="Yes"/>
    <s v="No"/>
    <s v="No"/>
  </r>
  <r>
    <s v="Id1759"/>
    <n v="22.01"/>
    <n v="6.72"/>
    <s v="yes"/>
    <x v="0"/>
    <s v="No"/>
    <x v="3"/>
    <s v="No"/>
    <s v="Normal Weight"/>
    <s v="Diabetes"/>
    <n v="1"/>
    <s v="Yes"/>
    <s v="No"/>
    <s v="No"/>
  </r>
  <r>
    <s v="Id1760"/>
    <n v="27.645"/>
    <n v="5.7"/>
    <s v="No"/>
    <x v="0"/>
    <s v="No"/>
    <x v="0"/>
    <s v="No"/>
    <s v="Overweight"/>
    <s v="Prediabetes"/>
    <n v="0"/>
    <s v="No"/>
    <s v="No"/>
    <s v="No"/>
  </r>
  <r>
    <s v="Id1761"/>
    <n v="29.64"/>
    <n v="5.31"/>
    <s v="yes"/>
    <x v="0"/>
    <s v="No"/>
    <x v="0"/>
    <s v="No"/>
    <s v="Overweight"/>
    <s v="Normal"/>
    <n v="0"/>
    <s v="Yes"/>
    <s v="No"/>
    <s v="No"/>
  </r>
  <r>
    <s v="Id1762"/>
    <n v="33.700000000000003"/>
    <n v="4.32"/>
    <s v="yes"/>
    <x v="0"/>
    <s v="No"/>
    <x v="3"/>
    <s v="No"/>
    <s v="Obesity"/>
    <s v="Normal"/>
    <n v="1"/>
    <s v="Yes"/>
    <s v="No"/>
    <s v="No"/>
  </r>
  <r>
    <s v="Id1763"/>
    <n v="27.5"/>
    <n v="4.2300000000000004"/>
    <s v="yes"/>
    <x v="0"/>
    <s v="No"/>
    <x v="3"/>
    <s v="No"/>
    <s v="Overweight"/>
    <s v="Normal"/>
    <n v="1"/>
    <s v="Yes"/>
    <s v="No"/>
    <s v="No"/>
  </r>
  <r>
    <s v="Id1764"/>
    <n v="16.12"/>
    <n v="6.09"/>
    <s v="No"/>
    <x v="0"/>
    <s v="No"/>
    <x v="0"/>
    <s v="No"/>
    <s v="Underweight"/>
    <s v="Prediabetes"/>
    <n v="0"/>
    <s v="No"/>
    <s v="No"/>
    <s v="No"/>
  </r>
  <r>
    <s v="Id1765"/>
    <n v="26.73"/>
    <n v="4.74"/>
    <s v="yes"/>
    <x v="0"/>
    <s v="No"/>
    <x v="3"/>
    <s v="No"/>
    <s v="Overweight"/>
    <s v="Normal"/>
    <n v="1"/>
    <s v="Yes"/>
    <s v="No"/>
    <s v="No"/>
  </r>
  <r>
    <s v="Id1766"/>
    <n v="37.25"/>
    <n v="6.23"/>
    <s v="yes"/>
    <x v="0"/>
    <s v="No"/>
    <x v="0"/>
    <s v="No"/>
    <s v="Obesity"/>
    <s v="Prediabetes"/>
    <n v="0"/>
    <s v="Yes"/>
    <s v="No"/>
    <s v="No"/>
  </r>
  <r>
    <s v="Id1767"/>
    <n v="23.56"/>
    <n v="5.45"/>
    <s v="yes"/>
    <x v="0"/>
    <s v="No"/>
    <x v="3"/>
    <s v="No"/>
    <s v="Normal Weight"/>
    <s v="Normal"/>
    <n v="1"/>
    <s v="Yes"/>
    <s v="No"/>
    <s v="No"/>
  </r>
  <r>
    <s v="Id1768"/>
    <n v="15.84"/>
    <n v="10.34"/>
    <s v="No"/>
    <x v="0"/>
    <s v="No"/>
    <x v="1"/>
    <s v="No"/>
    <s v="Underweight"/>
    <s v="Diabetes"/>
    <n v="2"/>
    <s v="No"/>
    <s v="No"/>
    <s v="No"/>
  </r>
  <r>
    <s v="Id1769"/>
    <n v="36.630000000000003"/>
    <n v="5.15"/>
    <s v="No"/>
    <x v="0"/>
    <s v="No"/>
    <x v="0"/>
    <s v="No"/>
    <s v="Obesity"/>
    <s v="Normal"/>
    <n v="0"/>
    <s v="No"/>
    <s v="No"/>
    <s v="No"/>
  </r>
  <r>
    <s v="Id1770"/>
    <n v="16.47"/>
    <n v="11.72"/>
    <s v="No"/>
    <x v="0"/>
    <s v="No"/>
    <x v="0"/>
    <s v="No"/>
    <s v="Underweight"/>
    <s v="Diabetes"/>
    <n v="0"/>
    <s v="No"/>
    <s v="No"/>
    <s v="No"/>
  </r>
  <r>
    <s v="Id1771"/>
    <n v="25.8"/>
    <n v="5.29"/>
    <s v="No"/>
    <x v="0"/>
    <s v="No"/>
    <x v="0"/>
    <s v="No"/>
    <s v="Overweight"/>
    <s v="Normal"/>
    <n v="0"/>
    <s v="No"/>
    <s v="No"/>
    <s v="No"/>
  </r>
  <r>
    <s v="Id1772"/>
    <n v="23.6"/>
    <n v="4.33"/>
    <s v="No"/>
    <x v="0"/>
    <s v="No"/>
    <x v="0"/>
    <s v="No"/>
    <s v="Normal Weight"/>
    <s v="Normal"/>
    <n v="0"/>
    <s v="No"/>
    <s v="No"/>
    <s v="No"/>
  </r>
  <r>
    <s v="Id1773"/>
    <n v="32.11"/>
    <n v="6.24"/>
    <s v="No"/>
    <x v="0"/>
    <s v="Yes"/>
    <x v="3"/>
    <s v="No"/>
    <s v="Obesity"/>
    <s v="Prediabetes"/>
    <n v="1"/>
    <s v="No"/>
    <s v="No"/>
    <s v="No"/>
  </r>
  <r>
    <s v="Id1774"/>
    <n v="30.114999999999998"/>
    <n v="11.61"/>
    <s v="No"/>
    <x v="0"/>
    <s v="No"/>
    <x v="0"/>
    <s v="No"/>
    <s v="Obesity"/>
    <s v="Diabetes"/>
    <n v="0"/>
    <s v="No"/>
    <s v="No"/>
    <s v="No"/>
  </r>
  <r>
    <s v="Id1775"/>
    <n v="20.28"/>
    <n v="11.07"/>
    <s v="yes"/>
    <x v="0"/>
    <s v="No"/>
    <x v="0"/>
    <s v="No"/>
    <s v="Normal Weight"/>
    <s v="Diabetes"/>
    <n v="0"/>
    <s v="Yes"/>
    <s v="No"/>
    <s v="No"/>
  </r>
  <r>
    <s v="Id1776"/>
    <n v="20.234999999999999"/>
    <n v="5.19"/>
    <s v="No"/>
    <x v="0"/>
    <s v="Yes"/>
    <x v="3"/>
    <s v="No"/>
    <s v="Normal Weight"/>
    <s v="Normal"/>
    <n v="1"/>
    <s v="No"/>
    <s v="No"/>
    <s v="No"/>
  </r>
  <r>
    <s v="Id1777"/>
    <n v="25.27"/>
    <n v="5.7"/>
    <s v="yes"/>
    <x v="0"/>
    <s v="No"/>
    <x v="3"/>
    <s v="No"/>
    <s v="Overweight"/>
    <s v="Prediabetes"/>
    <n v="1"/>
    <s v="Yes"/>
    <s v="No"/>
    <s v="No"/>
  </r>
  <r>
    <s v="Id1778"/>
    <n v="24.24"/>
    <n v="6.15"/>
    <s v="No"/>
    <x v="0"/>
    <s v="No"/>
    <x v="0"/>
    <s v="No"/>
    <s v="Normal Weight"/>
    <s v="Prediabetes"/>
    <n v="0"/>
    <s v="No"/>
    <s v="No"/>
    <s v="No"/>
  </r>
  <r>
    <s v="Id1779"/>
    <n v="35.75"/>
    <n v="5.07"/>
    <s v="No"/>
    <x v="0"/>
    <s v="No"/>
    <x v="0"/>
    <s v="No"/>
    <s v="Obesity"/>
    <s v="Normal"/>
    <n v="0"/>
    <s v="No"/>
    <s v="No"/>
    <s v="No"/>
  </r>
  <r>
    <s v="Id1780"/>
    <n v="29.92"/>
    <n v="10.97"/>
    <s v="yes"/>
    <x v="0"/>
    <s v="No"/>
    <x v="3"/>
    <s v="No"/>
    <s v="Obesity"/>
    <s v="Diabetes"/>
    <n v="1"/>
    <s v="Yes"/>
    <s v="No"/>
    <s v="No"/>
  </r>
  <r>
    <s v="Id1781"/>
    <n v="26.2"/>
    <n v="10.93"/>
    <s v="yes"/>
    <x v="0"/>
    <s v="No"/>
    <x v="3"/>
    <s v="No"/>
    <s v="Overweight"/>
    <s v="Diabetes"/>
    <n v="1"/>
    <s v="Yes"/>
    <s v="No"/>
    <s v="No"/>
  </r>
  <r>
    <s v="Id1782"/>
    <n v="26.695"/>
    <n v="4.21"/>
    <s v="yes"/>
    <x v="0"/>
    <s v="Yes"/>
    <x v="3"/>
    <s v="No"/>
    <s v="Overweight"/>
    <s v="Normal"/>
    <n v="1"/>
    <s v="Yes"/>
    <s v="No"/>
    <s v="No"/>
  </r>
  <r>
    <s v="Id1783"/>
    <n v="23.16"/>
    <n v="5.5"/>
    <s v="No"/>
    <x v="0"/>
    <s v="No"/>
    <x v="0"/>
    <s v="No"/>
    <s v="Normal Weight"/>
    <s v="Normal"/>
    <n v="0"/>
    <s v="No"/>
    <s v="No"/>
    <s v="No"/>
  </r>
  <r>
    <s v="Id1784"/>
    <n v="32.585000000000001"/>
    <n v="4.93"/>
    <s v="yes"/>
    <x v="0"/>
    <s v="No"/>
    <x v="3"/>
    <s v="No"/>
    <s v="Obesity"/>
    <s v="Normal"/>
    <n v="1"/>
    <s v="Yes"/>
    <s v="No"/>
    <s v="No"/>
  </r>
  <r>
    <s v="Id1785"/>
    <n v="33.97"/>
    <n v="5.6"/>
    <s v="yes"/>
    <x v="0"/>
    <s v="No"/>
    <x v="0"/>
    <s v="No"/>
    <s v="Obesity"/>
    <s v="Normal"/>
    <n v="0"/>
    <s v="Yes"/>
    <s v="No"/>
    <s v="No"/>
  </r>
  <r>
    <s v="Id1786"/>
    <n v="16.57"/>
    <n v="9.99"/>
    <s v="No"/>
    <x v="0"/>
    <s v="No"/>
    <x v="0"/>
    <s v="No"/>
    <s v="Underweight"/>
    <s v="Diabetes"/>
    <n v="0"/>
    <s v="No"/>
    <s v="No"/>
    <s v="No"/>
  </r>
  <r>
    <s v="Id1787"/>
    <n v="17.55"/>
    <n v="5.93"/>
    <s v="No"/>
    <x v="0"/>
    <s v="Yes"/>
    <x v="3"/>
    <s v="No"/>
    <s v="Underweight"/>
    <s v="Prediabetes"/>
    <n v="1"/>
    <s v="No"/>
    <s v="No"/>
    <s v="No"/>
  </r>
  <r>
    <s v="Id1788"/>
    <n v="29.41"/>
    <n v="6.29"/>
    <s v="yes"/>
    <x v="0"/>
    <s v="No"/>
    <x v="3"/>
    <s v="No"/>
    <s v="Overweight"/>
    <s v="Prediabetes"/>
    <n v="1"/>
    <s v="Yes"/>
    <s v="No"/>
    <s v="No"/>
  </r>
  <r>
    <s v="Id1789"/>
    <n v="17.91"/>
    <n v="5.65"/>
    <s v="No"/>
    <x v="0"/>
    <s v="No"/>
    <x v="3"/>
    <s v="No"/>
    <s v="Underweight"/>
    <s v="Normal"/>
    <n v="1"/>
    <s v="No"/>
    <s v="No"/>
    <s v="No"/>
  </r>
  <r>
    <s v="Id1790"/>
    <n v="31.57"/>
    <n v="6.15"/>
    <s v="No"/>
    <x v="0"/>
    <s v="No"/>
    <x v="3"/>
    <s v="No"/>
    <s v="Obesity"/>
    <s v="Prediabetes"/>
    <n v="1"/>
    <s v="No"/>
    <s v="No"/>
    <s v="No"/>
  </r>
  <r>
    <s v="Id1791"/>
    <n v="33.18"/>
    <n v="5.22"/>
    <s v="No"/>
    <x v="1"/>
    <s v="No"/>
    <x v="3"/>
    <s v="No"/>
    <s v="Obesity"/>
    <s v="Normal"/>
    <n v="1"/>
    <s v="No"/>
    <s v="No"/>
    <s v="No"/>
  </r>
  <r>
    <s v="Id1792"/>
    <n v="37"/>
    <n v="11.66"/>
    <s v="No"/>
    <x v="0"/>
    <s v="No"/>
    <x v="0"/>
    <s v="No"/>
    <s v="Obesity"/>
    <s v="Diabetes"/>
    <n v="0"/>
    <s v="No"/>
    <s v="No"/>
    <s v="No"/>
  </r>
  <r>
    <s v="Id1793"/>
    <n v="18.905000000000001"/>
    <n v="4.91"/>
    <s v="yes"/>
    <x v="0"/>
    <s v="No"/>
    <x v="3"/>
    <s v="No"/>
    <s v="Normal Weight"/>
    <s v="Normal"/>
    <n v="1"/>
    <s v="Yes"/>
    <s v="No"/>
    <s v="No"/>
  </r>
  <r>
    <s v="Id1794"/>
    <n v="20.03"/>
    <n v="9.25"/>
    <s v="yes"/>
    <x v="0"/>
    <s v="No"/>
    <x v="0"/>
    <s v="No"/>
    <s v="Normal Weight"/>
    <s v="Diabetes"/>
    <n v="0"/>
    <s v="Yes"/>
    <s v="No"/>
    <s v="No"/>
  </r>
  <r>
    <s v="Id1795"/>
    <n v="16.7"/>
    <n v="11.48"/>
    <s v="No"/>
    <x v="0"/>
    <s v="No"/>
    <x v="0"/>
    <s v="No"/>
    <s v="Underweight"/>
    <s v="Diabetes"/>
    <n v="0"/>
    <s v="No"/>
    <s v="No"/>
    <s v="No"/>
  </r>
  <r>
    <s v="Id1796"/>
    <n v="39.82"/>
    <n v="6.06"/>
    <s v="No"/>
    <x v="0"/>
    <s v="No"/>
    <x v="0"/>
    <s v="No"/>
    <s v="Obesity"/>
    <s v="Prediabetes"/>
    <n v="0"/>
    <s v="No"/>
    <s v="No"/>
    <s v="No"/>
  </r>
  <r>
    <s v="Id1797"/>
    <n v="22.04"/>
    <n v="5.86"/>
    <s v="No"/>
    <x v="0"/>
    <s v="No"/>
    <x v="3"/>
    <s v="No"/>
    <s v="Normal Weight"/>
    <s v="Prediabetes"/>
    <n v="1"/>
    <s v="No"/>
    <s v="No"/>
    <s v="No"/>
  </r>
  <r>
    <s v="Id1798"/>
    <n v="28.27"/>
    <n v="5.33"/>
    <s v="No"/>
    <x v="0"/>
    <s v="No"/>
    <x v="0"/>
    <s v="No"/>
    <s v="Overweight"/>
    <s v="Normal"/>
    <n v="0"/>
    <s v="No"/>
    <s v="No"/>
    <s v="No"/>
  </r>
  <r>
    <s v="Id1799"/>
    <n v="18.5"/>
    <n v="5.33"/>
    <s v="No"/>
    <x v="0"/>
    <s v="No"/>
    <x v="0"/>
    <s v="No"/>
    <s v="Normal Weight"/>
    <s v="Normal"/>
    <n v="0"/>
    <s v="No"/>
    <s v="No"/>
    <s v="No"/>
  </r>
  <r>
    <s v="Id1800"/>
    <n v="38.6"/>
    <n v="6.02"/>
    <s v="No"/>
    <x v="0"/>
    <s v="No"/>
    <x v="3"/>
    <s v="No"/>
    <s v="Obesity"/>
    <s v="Prediabetes"/>
    <n v="1"/>
    <s v="No"/>
    <s v="No"/>
    <s v="No"/>
  </r>
  <r>
    <s v="Id1801"/>
    <n v="43.12"/>
    <n v="6.25"/>
    <s v="No"/>
    <x v="0"/>
    <s v="No"/>
    <x v="3"/>
    <s v="No"/>
    <s v="Obesity"/>
    <s v="Prediabetes"/>
    <n v="1"/>
    <s v="No"/>
    <s v="No"/>
    <s v="No"/>
  </r>
  <r>
    <s v="Id1802"/>
    <n v="30.5"/>
    <n v="4.8099999999999996"/>
    <s v="No"/>
    <x v="0"/>
    <s v="No"/>
    <x v="3"/>
    <s v="No"/>
    <s v="Obesity"/>
    <s v="Normal"/>
    <n v="1"/>
    <s v="No"/>
    <s v="No"/>
    <s v="No"/>
  </r>
  <r>
    <s v="Id1803"/>
    <n v="27.61"/>
    <n v="4.5999999999999996"/>
    <s v="No"/>
    <x v="0"/>
    <s v="No"/>
    <x v="3"/>
    <s v="No"/>
    <s v="Overweight"/>
    <s v="Normal"/>
    <n v="1"/>
    <s v="No"/>
    <s v="No"/>
    <s v="No"/>
  </r>
  <r>
    <s v="Id1804"/>
    <n v="27.1"/>
    <n v="5.08"/>
    <s v="No"/>
    <x v="0"/>
    <s v="No"/>
    <x v="3"/>
    <s v="No"/>
    <s v="Overweight"/>
    <s v="Normal"/>
    <n v="1"/>
    <s v="No"/>
    <s v="No"/>
    <s v="No"/>
  </r>
  <r>
    <s v="Id1805"/>
    <n v="35.93"/>
    <n v="5.43"/>
    <s v="No"/>
    <x v="1"/>
    <s v="No"/>
    <x v="3"/>
    <s v="No"/>
    <s v="Obesity"/>
    <s v="Normal"/>
    <n v="1"/>
    <s v="No"/>
    <s v="No"/>
    <s v="No"/>
  </r>
  <r>
    <s v="Id1806"/>
    <n v="32.68"/>
    <n v="5.44"/>
    <s v="No"/>
    <x v="0"/>
    <s v="No"/>
    <x v="0"/>
    <s v="No"/>
    <s v="Obesity"/>
    <s v="Normal"/>
    <n v="0"/>
    <s v="No"/>
    <s v="No"/>
    <s v="No"/>
  </r>
  <r>
    <s v="Id1807"/>
    <n v="20.74"/>
    <n v="11.69"/>
    <s v="yes"/>
    <x v="0"/>
    <s v="No"/>
    <x v="3"/>
    <s v="No"/>
    <s v="Normal Weight"/>
    <s v="Diabetes"/>
    <n v="1"/>
    <s v="Yes"/>
    <s v="No"/>
    <s v="No"/>
  </r>
  <r>
    <s v="Id1808"/>
    <n v="15.57"/>
    <n v="6.07"/>
    <s v="No"/>
    <x v="0"/>
    <s v="No"/>
    <x v="0"/>
    <s v="No"/>
    <s v="Underweight"/>
    <s v="Prediabetes"/>
    <n v="0"/>
    <s v="No"/>
    <s v="No"/>
    <s v="No"/>
  </r>
  <r>
    <s v="Id1809"/>
    <n v="23.844999999999999"/>
    <n v="4.3600000000000003"/>
    <s v="No"/>
    <x v="0"/>
    <s v="No"/>
    <x v="0"/>
    <s v="No"/>
    <s v="Normal Weight"/>
    <s v="Normal"/>
    <n v="0"/>
    <s v="No"/>
    <s v="No"/>
    <s v="No"/>
  </r>
  <r>
    <s v="Id1810"/>
    <n v="22.895"/>
    <n v="5.24"/>
    <s v="No"/>
    <x v="0"/>
    <s v="No"/>
    <x v="3"/>
    <s v="No"/>
    <s v="Normal Weight"/>
    <s v="Normal"/>
    <n v="1"/>
    <s v="No"/>
    <s v="No"/>
    <s v="No"/>
  </r>
  <r>
    <s v="Id1811"/>
    <n v="21.945"/>
    <n v="5.37"/>
    <s v="No"/>
    <x v="0"/>
    <s v="No"/>
    <x v="3"/>
    <s v="No"/>
    <s v="Normal Weight"/>
    <s v="Normal"/>
    <n v="1"/>
    <s v="No"/>
    <s v="No"/>
    <s v="No"/>
  </r>
  <r>
    <s v="Id1812"/>
    <n v="19.47"/>
    <n v="6.6"/>
    <s v="yes"/>
    <x v="0"/>
    <s v="No"/>
    <x v="0"/>
    <s v="No"/>
    <s v="Normal Weight"/>
    <s v="Diabetes"/>
    <n v="0"/>
    <s v="Yes"/>
    <s v="No"/>
    <s v="No"/>
  </r>
  <r>
    <s v="Id1813"/>
    <n v="15.61"/>
    <n v="5.77"/>
    <s v="No"/>
    <x v="0"/>
    <s v="No"/>
    <x v="0"/>
    <s v="No"/>
    <s v="Underweight"/>
    <s v="Prediabetes"/>
    <n v="0"/>
    <s v="No"/>
    <s v="No"/>
    <s v="No"/>
  </r>
  <r>
    <s v="Id1814"/>
    <n v="28.6"/>
    <n v="6.08"/>
    <s v="No"/>
    <x v="0"/>
    <s v="Yes"/>
    <x v="3"/>
    <s v="No"/>
    <s v="Overweight"/>
    <s v="Prediabetes"/>
    <n v="1"/>
    <s v="No"/>
    <s v="No"/>
    <s v="No"/>
  </r>
  <r>
    <s v="Id1815"/>
    <n v="46.53"/>
    <n v="4.16"/>
    <s v="No"/>
    <x v="0"/>
    <s v="No"/>
    <x v="0"/>
    <s v="No"/>
    <s v="Obesity"/>
    <s v="Normal"/>
    <n v="0"/>
    <s v="No"/>
    <s v="No"/>
    <s v="No"/>
  </r>
  <r>
    <s v="Id1816"/>
    <n v="34.99"/>
    <n v="5.0999999999999996"/>
    <s v="No"/>
    <x v="0"/>
    <s v="Yes"/>
    <x v="3"/>
    <s v="No"/>
    <s v="Obesity"/>
    <s v="Normal"/>
    <n v="1"/>
    <s v="No"/>
    <s v="No"/>
    <s v="No"/>
  </r>
  <r>
    <s v="Id1817"/>
    <n v="17.05"/>
    <n v="5.3"/>
    <s v="No"/>
    <x v="0"/>
    <s v="Yes"/>
    <x v="3"/>
    <s v="No"/>
    <s v="Underweight"/>
    <s v="Normal"/>
    <n v="1"/>
    <s v="No"/>
    <s v="No"/>
    <s v="No"/>
  </r>
  <r>
    <s v="Id1818"/>
    <n v="37.18"/>
    <n v="4.9000000000000004"/>
    <s v="No"/>
    <x v="0"/>
    <s v="No"/>
    <x v="0"/>
    <s v="No"/>
    <s v="Obesity"/>
    <s v="Normal"/>
    <n v="0"/>
    <s v="No"/>
    <s v="No"/>
    <s v="No"/>
  </r>
  <r>
    <s v="Id1819"/>
    <n v="35.200000000000003"/>
    <n v="5.55"/>
    <s v="No"/>
    <x v="0"/>
    <s v="No"/>
    <x v="0"/>
    <s v="No"/>
    <s v="Obesity"/>
    <s v="Normal"/>
    <n v="0"/>
    <s v="No"/>
    <s v="No"/>
    <s v="No"/>
  </r>
  <r>
    <s v="Id1820"/>
    <n v="37.335000000000001"/>
    <n v="4.95"/>
    <s v="No"/>
    <x v="0"/>
    <s v="No"/>
    <x v="0"/>
    <s v="No"/>
    <s v="Obesity"/>
    <s v="Normal"/>
    <n v="0"/>
    <s v="No"/>
    <s v="No"/>
    <s v="No"/>
  </r>
  <r>
    <s v="Id1821"/>
    <n v="27.265000000000001"/>
    <n v="6.46"/>
    <s v="yes"/>
    <x v="0"/>
    <s v="No"/>
    <x v="0"/>
    <s v="No"/>
    <s v="Overweight"/>
    <s v="Diabetes"/>
    <n v="0"/>
    <s v="Yes"/>
    <s v="No"/>
    <s v="No"/>
  </r>
  <r>
    <s v="Id1822"/>
    <n v="30.8"/>
    <n v="4.9000000000000004"/>
    <s v="yes"/>
    <x v="0"/>
    <s v="No"/>
    <x v="0"/>
    <s v="No"/>
    <s v="Obesity"/>
    <s v="Normal"/>
    <n v="0"/>
    <s v="Yes"/>
    <s v="No"/>
    <s v="No"/>
  </r>
  <r>
    <s v="Id1823"/>
    <n v="30.21"/>
    <n v="5.21"/>
    <s v="No"/>
    <x v="0"/>
    <s v="No"/>
    <x v="3"/>
    <s v="No"/>
    <s v="Obesity"/>
    <s v="Normal"/>
    <n v="1"/>
    <s v="No"/>
    <s v="No"/>
    <s v="No"/>
  </r>
  <r>
    <s v="Id1824"/>
    <n v="35.340000000000003"/>
    <n v="4.13"/>
    <s v="No"/>
    <x v="1"/>
    <s v="No"/>
    <x v="3"/>
    <s v="No"/>
    <s v="Obesity"/>
    <s v="Normal"/>
    <n v="1"/>
    <s v="No"/>
    <s v="No"/>
    <s v="No"/>
  </r>
  <r>
    <s v="Id1825"/>
    <n v="26.695"/>
    <n v="5.28"/>
    <s v="No"/>
    <x v="0"/>
    <s v="No"/>
    <x v="0"/>
    <s v="No"/>
    <s v="Overweight"/>
    <s v="Normal"/>
    <n v="0"/>
    <s v="No"/>
    <s v="No"/>
    <s v="No"/>
  </r>
  <r>
    <s v="Id1826"/>
    <n v="29.355"/>
    <n v="4.68"/>
    <s v="yes"/>
    <x v="0"/>
    <s v="No"/>
    <x v="0"/>
    <s v="No"/>
    <s v="Overweight"/>
    <s v="Normal"/>
    <n v="0"/>
    <s v="Yes"/>
    <s v="No"/>
    <s v="No"/>
  </r>
  <r>
    <s v="Id1827"/>
    <n v="29.59"/>
    <n v="4.0599999999999996"/>
    <s v="No"/>
    <x v="0"/>
    <s v="No"/>
    <x v="0"/>
    <s v="No"/>
    <s v="Overweight"/>
    <s v="Normal"/>
    <n v="0"/>
    <s v="No"/>
    <s v="No"/>
    <s v="No"/>
  </r>
  <r>
    <s v="Id1828"/>
    <n v="31.35"/>
    <n v="4.2"/>
    <s v="No"/>
    <x v="1"/>
    <s v="No"/>
    <x v="3"/>
    <s v="No"/>
    <s v="Obesity"/>
    <s v="Normal"/>
    <n v="1"/>
    <s v="No"/>
    <s v="No"/>
    <s v="No"/>
  </r>
  <r>
    <s v="Id1829"/>
    <n v="20.52"/>
    <n v="4.83"/>
    <s v="No"/>
    <x v="0"/>
    <s v="No"/>
    <x v="0"/>
    <s v="No"/>
    <s v="Normal Weight"/>
    <s v="Normal"/>
    <n v="0"/>
    <s v="No"/>
    <s v="No"/>
    <s v="No"/>
  </r>
  <r>
    <s v="Id1830"/>
    <n v="42.9"/>
    <n v="4.87"/>
    <s v="yes"/>
    <x v="0"/>
    <s v="No"/>
    <x v="3"/>
    <s v="No"/>
    <s v="Obesity"/>
    <s v="Normal"/>
    <n v="1"/>
    <s v="Yes"/>
    <s v="No"/>
    <s v="No"/>
  </r>
  <r>
    <s v="Id1831"/>
    <n v="24.6"/>
    <n v="5.86"/>
    <s v="No"/>
    <x v="0"/>
    <s v="Yes"/>
    <x v="3"/>
    <s v="No"/>
    <s v="Normal Weight"/>
    <s v="Prediabetes"/>
    <n v="1"/>
    <s v="No"/>
    <s v="No"/>
    <s v="No"/>
  </r>
  <r>
    <s v="Id1832"/>
    <n v="28.405000000000001"/>
    <n v="4.12"/>
    <s v="No"/>
    <x v="0"/>
    <s v="No"/>
    <x v="3"/>
    <s v="No"/>
    <s v="Overweight"/>
    <s v="Normal"/>
    <n v="1"/>
    <s v="No"/>
    <s v="No"/>
    <s v="No"/>
  </r>
  <r>
    <s v="Id1833"/>
    <n v="34.674999999999997"/>
    <n v="5.71"/>
    <s v="yes"/>
    <x v="0"/>
    <s v="No"/>
    <x v="3"/>
    <s v="No"/>
    <s v="Obesity"/>
    <s v="Prediabetes"/>
    <n v="1"/>
    <s v="Yes"/>
    <s v="No"/>
    <s v="No"/>
  </r>
  <r>
    <s v="Id1834"/>
    <n v="18.850000000000001"/>
    <n v="6.03"/>
    <s v="No"/>
    <x v="0"/>
    <s v="No"/>
    <x v="3"/>
    <s v="No"/>
    <s v="Normal Weight"/>
    <s v="Prediabetes"/>
    <n v="1"/>
    <s v="No"/>
    <s v="No"/>
    <s v="No"/>
  </r>
  <r>
    <s v="Id1835"/>
    <n v="34.130000000000003"/>
    <n v="5.65"/>
    <s v="No"/>
    <x v="0"/>
    <s v="Yes"/>
    <x v="3"/>
    <s v="No"/>
    <s v="Obesity"/>
    <s v="Normal"/>
    <n v="1"/>
    <s v="No"/>
    <s v="No"/>
    <s v="No"/>
  </r>
  <r>
    <s v="Id1836"/>
    <n v="17.34"/>
    <n v="5.05"/>
    <s v="No"/>
    <x v="0"/>
    <s v="No"/>
    <x v="0"/>
    <s v="No"/>
    <s v="Underweight"/>
    <s v="Normal"/>
    <n v="0"/>
    <s v="No"/>
    <s v="No"/>
    <s v="No"/>
  </r>
  <r>
    <s v="Id1837"/>
    <n v="17.440000000000001"/>
    <n v="6.26"/>
    <s v="No"/>
    <x v="0"/>
    <s v="No"/>
    <x v="0"/>
    <s v="No"/>
    <s v="Underweight"/>
    <s v="Prediabetes"/>
    <n v="0"/>
    <s v="No"/>
    <s v="No"/>
    <s v="No"/>
  </r>
  <r>
    <s v="Id1838"/>
    <n v="33.659999999999997"/>
    <n v="4.08"/>
    <s v="yes"/>
    <x v="0"/>
    <s v="Yes"/>
    <x v="3"/>
    <s v="No"/>
    <s v="Obesity"/>
    <s v="Normal"/>
    <n v="1"/>
    <s v="Yes"/>
    <s v="No"/>
    <s v="No"/>
  </r>
  <r>
    <s v="Id1839"/>
    <n v="21.375"/>
    <n v="6.19"/>
    <s v="yes"/>
    <x v="0"/>
    <s v="No"/>
    <x v="3"/>
    <s v="No"/>
    <s v="Normal Weight"/>
    <s v="Prediabetes"/>
    <n v="1"/>
    <s v="Yes"/>
    <s v="No"/>
    <s v="No"/>
  </r>
  <r>
    <s v="Id1840"/>
    <n v="27.14"/>
    <n v="6.01"/>
    <s v="No"/>
    <x v="0"/>
    <s v="No"/>
    <x v="3"/>
    <s v="No"/>
    <s v="Overweight"/>
    <s v="Prediabetes"/>
    <n v="1"/>
    <s v="No"/>
    <s v="No"/>
    <s v="No"/>
  </r>
  <r>
    <s v="Id1841"/>
    <n v="35.78"/>
    <n v="6.07"/>
    <s v="No"/>
    <x v="1"/>
    <s v="No"/>
    <x v="3"/>
    <s v="No"/>
    <s v="Obesity"/>
    <s v="Prediabetes"/>
    <n v="1"/>
    <s v="No"/>
    <s v="No"/>
    <s v="No"/>
  </r>
  <r>
    <s v="Id1842"/>
    <n v="34.96"/>
    <n v="5.63"/>
    <s v="No"/>
    <x v="0"/>
    <s v="No"/>
    <x v="0"/>
    <s v="No"/>
    <s v="Obesity"/>
    <s v="Normal"/>
    <n v="0"/>
    <s v="No"/>
    <s v="No"/>
    <s v="No"/>
  </r>
  <r>
    <s v="Id1843"/>
    <n v="38.39"/>
    <n v="6.05"/>
    <s v="No"/>
    <x v="0"/>
    <s v="No"/>
    <x v="0"/>
    <s v="No"/>
    <s v="Obesity"/>
    <s v="Prediabetes"/>
    <n v="0"/>
    <s v="No"/>
    <s v="No"/>
    <s v="No"/>
  </r>
  <r>
    <s v="Id1844"/>
    <n v="33.82"/>
    <n v="4.6500000000000004"/>
    <s v="No"/>
    <x v="0"/>
    <s v="No"/>
    <x v="0"/>
    <s v="No"/>
    <s v="Obesity"/>
    <s v="Normal"/>
    <n v="0"/>
    <s v="No"/>
    <s v="No"/>
    <s v="No"/>
  </r>
  <r>
    <s v="Id1845"/>
    <n v="27.835000000000001"/>
    <n v="5.37"/>
    <s v="No"/>
    <x v="0"/>
    <s v="No"/>
    <x v="0"/>
    <s v="No"/>
    <s v="Overweight"/>
    <s v="Normal"/>
    <n v="0"/>
    <s v="No"/>
    <s v="No"/>
    <s v="No"/>
  </r>
  <r>
    <s v="Id1846"/>
    <n v="33"/>
    <n v="5.39"/>
    <s v="No"/>
    <x v="0"/>
    <s v="No"/>
    <x v="0"/>
    <s v="No"/>
    <s v="Obesity"/>
    <s v="Normal"/>
    <n v="0"/>
    <s v="No"/>
    <s v="No"/>
    <s v="No"/>
  </r>
  <r>
    <s v="Id1847"/>
    <n v="26.885000000000002"/>
    <n v="5.86"/>
    <s v="No"/>
    <x v="0"/>
    <s v="No"/>
    <x v="0"/>
    <s v="No"/>
    <s v="Overweight"/>
    <s v="Prediabetes"/>
    <n v="0"/>
    <s v="No"/>
    <s v="No"/>
    <s v="No"/>
  </r>
  <r>
    <s v="Id1848"/>
    <n v="29.26"/>
    <n v="4.4400000000000004"/>
    <s v="No"/>
    <x v="0"/>
    <s v="No"/>
    <x v="0"/>
    <s v="No"/>
    <s v="Overweight"/>
    <s v="Normal"/>
    <n v="0"/>
    <s v="No"/>
    <s v="No"/>
    <s v="No"/>
  </r>
  <r>
    <s v="Id1849"/>
    <n v="26.98"/>
    <n v="4.41"/>
    <s v="No"/>
    <x v="0"/>
    <s v="No"/>
    <x v="0"/>
    <s v="No"/>
    <s v="Overweight"/>
    <s v="Normal"/>
    <n v="0"/>
    <s v="No"/>
    <s v="No"/>
    <s v="No"/>
  </r>
  <r>
    <s v="Id1850"/>
    <n v="32.11"/>
    <n v="5.19"/>
    <s v="No"/>
    <x v="0"/>
    <s v="Yes"/>
    <x v="3"/>
    <s v="No"/>
    <s v="Obesity"/>
    <s v="Normal"/>
    <n v="1"/>
    <s v="No"/>
    <s v="No"/>
    <s v="No"/>
  </r>
  <r>
    <s v="Id1851"/>
    <n v="31.73"/>
    <n v="5.16"/>
    <s v="No"/>
    <x v="0"/>
    <s v="Yes"/>
    <x v="3"/>
    <s v="No"/>
    <s v="Obesity"/>
    <s v="Normal"/>
    <n v="1"/>
    <s v="No"/>
    <s v="No"/>
    <s v="No"/>
  </r>
  <r>
    <s v="Id1852"/>
    <n v="22.515000000000001"/>
    <n v="4.24"/>
    <s v="No"/>
    <x v="0"/>
    <s v="No"/>
    <x v="0"/>
    <s v="No"/>
    <s v="Normal Weight"/>
    <s v="Normal"/>
    <n v="0"/>
    <s v="No"/>
    <s v="No"/>
    <s v="No"/>
  </r>
  <r>
    <s v="Id1853"/>
    <n v="25.9"/>
    <n v="5.45"/>
    <s v="No"/>
    <x v="0"/>
    <s v="No"/>
    <x v="3"/>
    <s v="No"/>
    <s v="Overweight"/>
    <s v="Normal"/>
    <n v="1"/>
    <s v="No"/>
    <s v="No"/>
    <s v="No"/>
  </r>
  <r>
    <s v="Id1854"/>
    <n v="27.72"/>
    <n v="5.03"/>
    <s v="yes"/>
    <x v="0"/>
    <s v="No"/>
    <x v="3"/>
    <s v="No"/>
    <s v="Overweight"/>
    <s v="Normal"/>
    <n v="1"/>
    <s v="Yes"/>
    <s v="No"/>
    <s v="No"/>
  </r>
  <r>
    <s v="Id1855"/>
    <n v="31.5"/>
    <n v="9.6199999999999992"/>
    <s v="yes"/>
    <x v="0"/>
    <s v="No"/>
    <x v="3"/>
    <s v="No"/>
    <s v="Obesity"/>
    <s v="Diabetes"/>
    <n v="1"/>
    <s v="Yes"/>
    <s v="No"/>
    <s v="No"/>
  </r>
  <r>
    <s v="Id1856"/>
    <n v="29.7"/>
    <n v="6.77"/>
    <s v="yes"/>
    <x v="0"/>
    <s v="No"/>
    <x v="3"/>
    <s v="No"/>
    <s v="Overweight"/>
    <s v="Diabetes"/>
    <n v="1"/>
    <s v="Yes"/>
    <s v="No"/>
    <s v="No"/>
  </r>
  <r>
    <s v="Id1857"/>
    <n v="21.26"/>
    <n v="5.36"/>
    <s v="yes"/>
    <x v="0"/>
    <s v="No"/>
    <x v="3"/>
    <s v="No"/>
    <s v="Normal Weight"/>
    <s v="Normal"/>
    <n v="1"/>
    <s v="Yes"/>
    <s v="No"/>
    <s v="No"/>
  </r>
  <r>
    <s v="Id1858"/>
    <n v="17.09"/>
    <n v="5.69"/>
    <s v="No"/>
    <x v="0"/>
    <s v="No"/>
    <x v="0"/>
    <s v="No"/>
    <s v="Underweight"/>
    <s v="Normal"/>
    <n v="0"/>
    <s v="No"/>
    <s v="No"/>
    <s v="No"/>
  </r>
  <r>
    <s v="Id1859"/>
    <n v="24.3"/>
    <n v="4.9000000000000004"/>
    <s v="yes"/>
    <x v="0"/>
    <s v="Yes"/>
    <x v="3"/>
    <s v="No"/>
    <s v="Normal Weight"/>
    <s v="Normal"/>
    <n v="1"/>
    <s v="Yes"/>
    <s v="No"/>
    <s v="No"/>
  </r>
  <r>
    <s v="Id1860"/>
    <n v="29.734999999999999"/>
    <n v="5.78"/>
    <s v="No"/>
    <x v="0"/>
    <s v="No"/>
    <x v="0"/>
    <s v="No"/>
    <s v="Overweight"/>
    <s v="Prediabetes"/>
    <n v="0"/>
    <s v="No"/>
    <s v="No"/>
    <s v="No"/>
  </r>
  <r>
    <s v="Id1861"/>
    <n v="29.26"/>
    <n v="4.7"/>
    <s v="No"/>
    <x v="0"/>
    <s v="No"/>
    <x v="0"/>
    <s v="No"/>
    <s v="Overweight"/>
    <s v="Normal"/>
    <n v="0"/>
    <s v="No"/>
    <s v="No"/>
    <s v="No"/>
  </r>
  <r>
    <s v="Id1862"/>
    <n v="33"/>
    <n v="6.28"/>
    <s v="No"/>
    <x v="0"/>
    <s v="No"/>
    <x v="0"/>
    <s v="No"/>
    <s v="Obesity"/>
    <s v="Prediabetes"/>
    <n v="0"/>
    <s v="No"/>
    <s v="No"/>
    <s v="No"/>
  </r>
  <r>
    <s v="Id1863"/>
    <n v="31.065000000000001"/>
    <n v="4.2300000000000004"/>
    <s v="No"/>
    <x v="0"/>
    <s v="No"/>
    <x v="0"/>
    <s v="No"/>
    <s v="Obesity"/>
    <s v="Normal"/>
    <n v="0"/>
    <s v="No"/>
    <s v="No"/>
    <s v="No"/>
  </r>
  <r>
    <s v="Id1864"/>
    <n v="26.51"/>
    <n v="6.17"/>
    <s v="No"/>
    <x v="0"/>
    <s v="No"/>
    <x v="0"/>
    <s v="No"/>
    <s v="Overweight"/>
    <s v="Prediabetes"/>
    <n v="0"/>
    <s v="No"/>
    <s v="No"/>
    <s v="No"/>
  </r>
  <r>
    <s v="Id1865"/>
    <n v="28.88"/>
    <n v="4.96"/>
    <s v="No"/>
    <x v="0"/>
    <s v="No"/>
    <x v="0"/>
    <s v="No"/>
    <s v="Overweight"/>
    <s v="Normal"/>
    <n v="0"/>
    <s v="No"/>
    <s v="No"/>
    <s v="No"/>
  </r>
  <r>
    <s v="Id1866"/>
    <n v="35.814999999999998"/>
    <n v="5.1100000000000003"/>
    <s v="yes"/>
    <x v="0"/>
    <s v="No"/>
    <x v="3"/>
    <s v="No"/>
    <s v="Obesity"/>
    <s v="Normal"/>
    <n v="1"/>
    <s v="Yes"/>
    <s v="No"/>
    <s v="No"/>
  </r>
  <r>
    <s v="Id1867"/>
    <n v="21.28"/>
    <n v="4.05"/>
    <s v="No"/>
    <x v="1"/>
    <s v="No"/>
    <x v="3"/>
    <s v="No"/>
    <s v="Normal Weight"/>
    <s v="Normal"/>
    <n v="1"/>
    <s v="No"/>
    <s v="No"/>
    <s v="No"/>
  </r>
  <r>
    <s v="Id1868"/>
    <n v="33.81"/>
    <n v="6.49"/>
    <s v="No"/>
    <x v="0"/>
    <s v="Yes"/>
    <x v="3"/>
    <s v="No"/>
    <s v="Obesity"/>
    <s v="Diabetes"/>
    <n v="1"/>
    <s v="No"/>
    <s v="No"/>
    <s v="No"/>
  </r>
  <r>
    <s v="Id1869"/>
    <n v="44.22"/>
    <n v="4.1900000000000004"/>
    <s v="No"/>
    <x v="0"/>
    <s v="No"/>
    <x v="3"/>
    <s v="No"/>
    <s v="Obesity"/>
    <s v="Normal"/>
    <n v="1"/>
    <s v="No"/>
    <s v="No"/>
    <s v="No"/>
  </r>
  <r>
    <s v="Id1870"/>
    <n v="15.46"/>
    <n v="4.99"/>
    <s v="yes"/>
    <x v="0"/>
    <s v="Yes"/>
    <x v="3"/>
    <s v="No"/>
    <s v="Underweight"/>
    <s v="Normal"/>
    <n v="1"/>
    <s v="Yes"/>
    <s v="No"/>
    <s v="No"/>
  </r>
  <r>
    <s v="Id1871"/>
    <n v="30.3"/>
    <n v="4.7699999999999996"/>
    <s v="yes"/>
    <x v="0"/>
    <s v="No"/>
    <x v="3"/>
    <s v="No"/>
    <s v="Obesity"/>
    <s v="Normal"/>
    <n v="1"/>
    <s v="Yes"/>
    <s v="No"/>
    <s v="No"/>
  </r>
  <r>
    <s v="Id1872"/>
    <n v="16.670000000000002"/>
    <n v="5.46"/>
    <s v="No"/>
    <x v="0"/>
    <s v="No"/>
    <x v="0"/>
    <s v="No"/>
    <s v="Underweight"/>
    <s v="Normal"/>
    <n v="0"/>
    <s v="No"/>
    <s v="No"/>
    <s v="No"/>
  </r>
  <r>
    <s v="Id1873"/>
    <n v="28.594999999999999"/>
    <n v="5.43"/>
    <s v="No"/>
    <x v="0"/>
    <s v="No"/>
    <x v="0"/>
    <s v="No"/>
    <s v="Overweight"/>
    <s v="Normal"/>
    <n v="0"/>
    <s v="No"/>
    <s v="No"/>
    <s v="No"/>
  </r>
  <r>
    <s v="Id1874"/>
    <n v="25.934999999999999"/>
    <n v="4.29"/>
    <s v="No"/>
    <x v="0"/>
    <s v="No"/>
    <x v="0"/>
    <s v="No"/>
    <s v="Overweight"/>
    <s v="Normal"/>
    <n v="0"/>
    <s v="No"/>
    <s v="No"/>
    <s v="No"/>
  </r>
  <r>
    <s v="Id1875"/>
    <n v="27.645"/>
    <n v="5.25"/>
    <s v="No"/>
    <x v="0"/>
    <s v="No"/>
    <x v="3"/>
    <s v="No"/>
    <s v="Overweight"/>
    <s v="Normal"/>
    <n v="1"/>
    <s v="No"/>
    <s v="No"/>
    <s v="No"/>
  </r>
  <r>
    <s v="Id1876"/>
    <n v="30.1"/>
    <n v="4.04"/>
    <s v="No"/>
    <x v="0"/>
    <s v="No"/>
    <x v="3"/>
    <s v="No"/>
    <s v="Obesity"/>
    <s v="Normal"/>
    <n v="1"/>
    <s v="No"/>
    <s v="No"/>
    <s v="No"/>
  </r>
  <r>
    <s v="Id1877"/>
    <n v="26.79"/>
    <n v="5"/>
    <s v="yes"/>
    <x v="0"/>
    <s v="Yes"/>
    <x v="3"/>
    <s v="No"/>
    <s v="Overweight"/>
    <s v="Normal"/>
    <n v="1"/>
    <s v="Yes"/>
    <s v="No"/>
    <s v="No"/>
  </r>
  <r>
    <s v="Id1878"/>
    <n v="27.1"/>
    <n v="4.01"/>
    <s v="yes"/>
    <x v="0"/>
    <s v="No"/>
    <x v="3"/>
    <s v="No"/>
    <s v="Overweight"/>
    <s v="Normal"/>
    <n v="1"/>
    <s v="Yes"/>
    <s v="No"/>
    <s v="No"/>
  </r>
  <r>
    <s v="Id1879"/>
    <n v="24.31"/>
    <n v="5.4"/>
    <s v="No"/>
    <x v="0"/>
    <s v="No"/>
    <x v="0"/>
    <s v="No"/>
    <s v="Normal Weight"/>
    <s v="Normal"/>
    <n v="0"/>
    <s v="No"/>
    <s v="No"/>
    <s v="No"/>
  </r>
  <r>
    <s v="Id1880"/>
    <n v="15.53"/>
    <n v="5.81"/>
    <s v="No"/>
    <x v="0"/>
    <s v="No"/>
    <x v="3"/>
    <s v="No"/>
    <s v="Underweight"/>
    <s v="Prediabetes"/>
    <n v="1"/>
    <s v="No"/>
    <s v="No"/>
    <s v="No"/>
  </r>
  <r>
    <s v="Id1881"/>
    <n v="30.7"/>
    <n v="5.82"/>
    <s v="No"/>
    <x v="0"/>
    <s v="No"/>
    <x v="3"/>
    <s v="No"/>
    <s v="Obesity"/>
    <s v="Prediabetes"/>
    <n v="1"/>
    <s v="No"/>
    <s v="No"/>
    <s v="No"/>
  </r>
  <r>
    <s v="Id1882"/>
    <n v="33.33"/>
    <n v="4.82"/>
    <s v="No"/>
    <x v="0"/>
    <s v="No"/>
    <x v="3"/>
    <s v="No"/>
    <s v="Obesity"/>
    <s v="Normal"/>
    <n v="1"/>
    <s v="No"/>
    <s v="No"/>
    <s v="No"/>
  </r>
  <r>
    <s v="Id1883"/>
    <n v="32.4"/>
    <n v="5.08"/>
    <s v="No"/>
    <x v="0"/>
    <s v="No"/>
    <x v="3"/>
    <s v="No"/>
    <s v="Obesity"/>
    <s v="Normal"/>
    <n v="1"/>
    <s v="No"/>
    <s v="No"/>
    <s v="No"/>
  </r>
  <r>
    <s v="Id1884"/>
    <n v="27.93"/>
    <n v="5.59"/>
    <s v="No"/>
    <x v="0"/>
    <s v="No"/>
    <x v="3"/>
    <s v="No"/>
    <s v="Overweight"/>
    <s v="Normal"/>
    <n v="1"/>
    <s v="No"/>
    <s v="No"/>
    <s v="No"/>
  </r>
  <r>
    <s v="Id1885"/>
    <n v="21.754999999999999"/>
    <n v="5.12"/>
    <s v="No"/>
    <x v="0"/>
    <s v="No"/>
    <x v="0"/>
    <s v="No"/>
    <s v="Normal Weight"/>
    <s v="Normal"/>
    <n v="0"/>
    <s v="No"/>
    <s v="No"/>
    <s v="No"/>
  </r>
  <r>
    <s v="Id1886"/>
    <n v="25.934999999999999"/>
    <n v="4.95"/>
    <s v="No"/>
    <x v="0"/>
    <s v="No"/>
    <x v="0"/>
    <s v="No"/>
    <s v="Overweight"/>
    <s v="Normal"/>
    <n v="0"/>
    <s v="No"/>
    <s v="No"/>
    <s v="No"/>
  </r>
  <r>
    <s v="Id1887"/>
    <n v="31.5"/>
    <n v="6.16"/>
    <s v="No"/>
    <x v="0"/>
    <s v="No"/>
    <x v="0"/>
    <s v="No"/>
    <s v="Obesity"/>
    <s v="Prediabetes"/>
    <n v="0"/>
    <s v="No"/>
    <s v="No"/>
    <s v="No"/>
  </r>
  <r>
    <s v="Id1888"/>
    <n v="30.03"/>
    <n v="6.41"/>
    <s v="No"/>
    <x v="0"/>
    <s v="No"/>
    <x v="0"/>
    <s v="No"/>
    <s v="Obesity"/>
    <s v="Diabetes"/>
    <n v="0"/>
    <s v="No"/>
    <s v="No"/>
    <s v="No"/>
  </r>
  <r>
    <s v="Id1889"/>
    <n v="33.479999999999997"/>
    <n v="8.94"/>
    <s v="No"/>
    <x v="0"/>
    <s v="No"/>
    <x v="0"/>
    <s v="No"/>
    <s v="Obesity"/>
    <s v="Diabetes"/>
    <n v="0"/>
    <s v="No"/>
    <s v="No"/>
    <s v="No"/>
  </r>
  <r>
    <s v="Id1890"/>
    <n v="16.510000000000002"/>
    <n v="4.42"/>
    <s v="yes"/>
    <x v="0"/>
    <s v="Yes"/>
    <x v="3"/>
    <s v="No"/>
    <s v="Underweight"/>
    <s v="Normal"/>
    <n v="1"/>
    <s v="Yes"/>
    <s v="No"/>
    <s v="No"/>
  </r>
  <r>
    <s v="Id1891"/>
    <n v="33.155000000000001"/>
    <n v="5.3"/>
    <s v="yes"/>
    <x v="0"/>
    <s v="No"/>
    <x v="3"/>
    <s v="No"/>
    <s v="Obesity"/>
    <s v="Normal"/>
    <n v="1"/>
    <s v="Yes"/>
    <s v="No"/>
    <s v="No"/>
  </r>
  <r>
    <s v="Id1892"/>
    <n v="37.29"/>
    <n v="4.6399999999999997"/>
    <s v="No"/>
    <x v="0"/>
    <s v="Yes"/>
    <x v="3"/>
    <s v="No"/>
    <s v="Obesity"/>
    <s v="Normal"/>
    <n v="1"/>
    <s v="No"/>
    <s v="No"/>
    <s v="No"/>
  </r>
  <r>
    <s v="Id1893"/>
    <n v="20.23"/>
    <n v="6.16"/>
    <s v="yes"/>
    <x v="0"/>
    <s v="No"/>
    <x v="3"/>
    <s v="No"/>
    <s v="Normal Weight"/>
    <s v="Prediabetes"/>
    <n v="1"/>
    <s v="Yes"/>
    <s v="No"/>
    <s v="No"/>
  </r>
  <r>
    <s v="Id1894"/>
    <n v="28.975000000000001"/>
    <n v="4.12"/>
    <s v="No"/>
    <x v="0"/>
    <s v="Yes"/>
    <x v="3"/>
    <s v="No"/>
    <s v="Overweight"/>
    <s v="Normal"/>
    <n v="1"/>
    <s v="No"/>
    <s v="No"/>
    <s v="No"/>
  </r>
  <r>
    <s v="Id1895"/>
    <n v="16.420000000000002"/>
    <n v="5.77"/>
    <s v="yes"/>
    <x v="0"/>
    <s v="Yes"/>
    <x v="3"/>
    <s v="No"/>
    <s v="Underweight"/>
    <s v="Prediabetes"/>
    <n v="1"/>
    <s v="Yes"/>
    <s v="No"/>
    <s v="No"/>
  </r>
  <r>
    <s v="Id1896"/>
    <n v="17.559999999999999"/>
    <n v="6.2"/>
    <s v="No"/>
    <x v="0"/>
    <s v="No"/>
    <x v="3"/>
    <s v="No"/>
    <s v="Underweight"/>
    <s v="Prediabetes"/>
    <n v="1"/>
    <s v="No"/>
    <s v="No"/>
    <s v="No"/>
  </r>
  <r>
    <s v="Id1897"/>
    <n v="24.13"/>
    <n v="4.3899999999999997"/>
    <s v="No"/>
    <x v="0"/>
    <s v="No"/>
    <x v="3"/>
    <s v="No"/>
    <s v="Normal Weight"/>
    <s v="Normal"/>
    <n v="1"/>
    <s v="No"/>
    <s v="No"/>
    <s v="No"/>
  </r>
  <r>
    <s v="Id1898"/>
    <n v="19.95"/>
    <n v="5.13"/>
    <s v="No"/>
    <x v="1"/>
    <s v="No"/>
    <x v="1"/>
    <s v="No"/>
    <s v="Normal Weight"/>
    <s v="Normal"/>
    <n v="2"/>
    <s v="No"/>
    <s v="No"/>
    <s v="No"/>
  </r>
  <r>
    <s v="Id1899"/>
    <n v="21.24"/>
    <n v="4.49"/>
    <s v="No"/>
    <x v="0"/>
    <s v="No"/>
    <x v="0"/>
    <s v="No"/>
    <s v="Normal Weight"/>
    <s v="Normal"/>
    <n v="0"/>
    <s v="No"/>
    <s v="No"/>
    <s v="No"/>
  </r>
  <r>
    <s v="Id1900"/>
    <n v="44.22"/>
    <n v="6.35"/>
    <s v="No"/>
    <x v="0"/>
    <s v="No"/>
    <x v="0"/>
    <s v="No"/>
    <s v="Obesity"/>
    <s v="Prediabetes"/>
    <n v="0"/>
    <s v="No"/>
    <s v="No"/>
    <s v="No"/>
  </r>
  <r>
    <s v="Id1901"/>
    <n v="41.1"/>
    <n v="5.79"/>
    <s v="No"/>
    <x v="0"/>
    <s v="No"/>
    <x v="0"/>
    <s v="No"/>
    <s v="Obesity"/>
    <s v="Prediabetes"/>
    <n v="0"/>
    <s v="No"/>
    <s v="No"/>
    <s v="No"/>
  </r>
  <r>
    <s v="Id1902"/>
    <n v="34.200000000000003"/>
    <n v="4.78"/>
    <s v="yes"/>
    <x v="0"/>
    <s v="No"/>
    <x v="0"/>
    <s v="No"/>
    <s v="Obesity"/>
    <s v="Normal"/>
    <n v="0"/>
    <s v="Yes"/>
    <s v="No"/>
    <s v="No"/>
  </r>
  <r>
    <s v="Id1903"/>
    <n v="29.92"/>
    <n v="6.02"/>
    <s v="yes"/>
    <x v="0"/>
    <s v="No"/>
    <x v="0"/>
    <s v="No"/>
    <s v="Obesity"/>
    <s v="Prediabetes"/>
    <n v="0"/>
    <s v="Yes"/>
    <s v="No"/>
    <s v="No"/>
  </r>
  <r>
    <s v="Id1904"/>
    <n v="28.93"/>
    <n v="4.4400000000000004"/>
    <s v="No"/>
    <x v="0"/>
    <s v="No"/>
    <x v="0"/>
    <s v="No"/>
    <s v="Overweight"/>
    <s v="Normal"/>
    <n v="0"/>
    <s v="No"/>
    <s v="No"/>
    <s v="No"/>
  </r>
  <r>
    <s v="Id1905"/>
    <n v="31.254999999999999"/>
    <n v="5.84"/>
    <s v="yes"/>
    <x v="0"/>
    <s v="No"/>
    <x v="3"/>
    <s v="No"/>
    <s v="Obesity"/>
    <s v="Prediabetes"/>
    <n v="1"/>
    <s v="Yes"/>
    <s v="No"/>
    <s v="No"/>
  </r>
  <r>
    <s v="Id1906"/>
    <n v="29.83"/>
    <n v="5.39"/>
    <s v="No"/>
    <x v="0"/>
    <s v="No"/>
    <x v="0"/>
    <s v="No"/>
    <s v="Overweight"/>
    <s v="Normal"/>
    <n v="0"/>
    <s v="No"/>
    <s v="No"/>
    <s v="No"/>
  </r>
  <r>
    <s v="Id1907"/>
    <n v="29.59"/>
    <n v="6.16"/>
    <s v="No"/>
    <x v="0"/>
    <s v="Yes"/>
    <x v="3"/>
    <s v="No"/>
    <s v="Overweight"/>
    <s v="Prediabetes"/>
    <n v="1"/>
    <s v="No"/>
    <s v="No"/>
    <s v="No"/>
  </r>
  <r>
    <s v="Id1908"/>
    <n v="31.16"/>
    <n v="4.49"/>
    <s v="No"/>
    <x v="0"/>
    <s v="Yes"/>
    <x v="3"/>
    <s v="No"/>
    <s v="Obesity"/>
    <s v="Normal"/>
    <n v="1"/>
    <s v="No"/>
    <s v="No"/>
    <s v="No"/>
  </r>
  <r>
    <s v="Id1909"/>
    <n v="34.21"/>
    <n v="4.4800000000000004"/>
    <s v="yes"/>
    <x v="0"/>
    <s v="No"/>
    <x v="3"/>
    <s v="No"/>
    <s v="Obesity"/>
    <s v="Normal"/>
    <n v="1"/>
    <s v="Yes"/>
    <s v="No"/>
    <s v="No"/>
  </r>
  <r>
    <s v="Id1910"/>
    <n v="34.86"/>
    <n v="10.97"/>
    <s v="No"/>
    <x v="0"/>
    <s v="No"/>
    <x v="0"/>
    <s v="No"/>
    <s v="Obesity"/>
    <s v="Diabetes"/>
    <n v="0"/>
    <s v="No"/>
    <s v="No"/>
    <s v="No"/>
  </r>
  <r>
    <s v="Id1911"/>
    <n v="34.58"/>
    <n v="5.14"/>
    <s v="No"/>
    <x v="1"/>
    <s v="No"/>
    <x v="1"/>
    <s v="No"/>
    <s v="Obesity"/>
    <s v="Normal"/>
    <n v="2"/>
    <s v="No"/>
    <s v="No"/>
    <s v="No"/>
  </r>
  <r>
    <s v="Id1912"/>
    <n v="17.940000000000001"/>
    <n v="5.17"/>
    <s v="yes"/>
    <x v="0"/>
    <s v="No"/>
    <x v="0"/>
    <s v="No"/>
    <s v="Underweight"/>
    <s v="Normal"/>
    <n v="0"/>
    <s v="Yes"/>
    <s v="No"/>
    <s v="No"/>
  </r>
  <r>
    <s v="Id1913"/>
    <n v="26.8"/>
    <n v="6.18"/>
    <s v="yes"/>
    <x v="0"/>
    <s v="Yes"/>
    <x v="3"/>
    <s v="No"/>
    <s v="Overweight"/>
    <s v="Prediabetes"/>
    <n v="1"/>
    <s v="Yes"/>
    <s v="No"/>
    <s v="No"/>
  </r>
  <r>
    <s v="Id1914"/>
    <n v="17.690000000000001"/>
    <n v="9.07"/>
    <s v="yes"/>
    <x v="0"/>
    <s v="No"/>
    <x v="0"/>
    <s v="No"/>
    <s v="Underweight"/>
    <s v="Diabetes"/>
    <n v="0"/>
    <s v="Yes"/>
    <s v="No"/>
    <s v="No"/>
  </r>
  <r>
    <s v="Id1915"/>
    <n v="25.77"/>
    <n v="4.43"/>
    <s v="No"/>
    <x v="0"/>
    <s v="Yes"/>
    <x v="3"/>
    <s v="No"/>
    <s v="Overweight"/>
    <s v="Normal"/>
    <n v="1"/>
    <s v="No"/>
    <s v="No"/>
    <s v="No"/>
  </r>
  <r>
    <s v="Id1916"/>
    <n v="34.46"/>
    <n v="4.17"/>
    <s v="No"/>
    <x v="1"/>
    <s v="No"/>
    <x v="3"/>
    <s v="No"/>
    <s v="Obesity"/>
    <s v="Normal"/>
    <n v="1"/>
    <s v="No"/>
    <s v="No"/>
    <s v="No"/>
  </r>
  <r>
    <s v="Id1917"/>
    <n v="30.875"/>
    <n v="4.95"/>
    <s v="yes"/>
    <x v="0"/>
    <s v="No"/>
    <x v="0"/>
    <s v="No"/>
    <s v="Obesity"/>
    <s v="Normal"/>
    <n v="0"/>
    <s v="Yes"/>
    <s v="No"/>
    <s v="No"/>
  </r>
  <r>
    <s v="Id1918"/>
    <n v="39.49"/>
    <n v="5.13"/>
    <s v="No"/>
    <x v="0"/>
    <s v="No"/>
    <x v="0"/>
    <s v="No"/>
    <s v="Obesity"/>
    <s v="Normal"/>
    <n v="0"/>
    <s v="No"/>
    <s v="No"/>
    <s v="No"/>
  </r>
  <r>
    <s v="Id1919"/>
    <n v="28.88"/>
    <n v="4.0999999999999996"/>
    <s v="No"/>
    <x v="0"/>
    <s v="No"/>
    <x v="0"/>
    <s v="No"/>
    <s v="Overweight"/>
    <s v="Normal"/>
    <n v="0"/>
    <s v="No"/>
    <s v="No"/>
    <s v="No"/>
  </r>
  <r>
    <s v="Id1920"/>
    <n v="20.234999999999999"/>
    <n v="5.01"/>
    <s v="yes"/>
    <x v="0"/>
    <s v="No"/>
    <x v="0"/>
    <s v="No"/>
    <s v="Normal Weight"/>
    <s v="Normal"/>
    <n v="0"/>
    <s v="Yes"/>
    <s v="No"/>
    <s v="No"/>
  </r>
  <r>
    <s v="Id1921"/>
    <n v="30.67"/>
    <n v="5.09"/>
    <s v="yes"/>
    <x v="0"/>
    <s v="No"/>
    <x v="0"/>
    <s v="No"/>
    <s v="Obesity"/>
    <s v="Normal"/>
    <n v="0"/>
    <s v="Yes"/>
    <s v="No"/>
    <s v="No"/>
  </r>
  <r>
    <s v="Id1922"/>
    <n v="30.875"/>
    <n v="6.49"/>
    <s v="No"/>
    <x v="0"/>
    <s v="No"/>
    <x v="0"/>
    <s v="No"/>
    <s v="Obesity"/>
    <s v="Diabetes"/>
    <n v="0"/>
    <s v="No"/>
    <s v="No"/>
    <s v="No"/>
  </r>
  <r>
    <s v="Id1923"/>
    <n v="23.8"/>
    <n v="4.08"/>
    <s v="No"/>
    <x v="0"/>
    <s v="No"/>
    <x v="0"/>
    <s v="No"/>
    <s v="Normal Weight"/>
    <s v="Normal"/>
    <n v="0"/>
    <s v="No"/>
    <s v="No"/>
    <s v="No"/>
  </r>
  <r>
    <s v="Id1924"/>
    <n v="15.37"/>
    <n v="8.6300000000000008"/>
    <s v="yes"/>
    <x v="0"/>
    <s v="No"/>
    <x v="0"/>
    <s v="No"/>
    <s v="Underweight"/>
    <s v="Diabetes"/>
    <n v="0"/>
    <s v="Yes"/>
    <s v="No"/>
    <s v="No"/>
  </r>
  <r>
    <s v="Id1925"/>
    <n v="30.4"/>
    <n v="5.28"/>
    <s v="No"/>
    <x v="0"/>
    <s v="No"/>
    <x v="0"/>
    <s v="No"/>
    <s v="Obesity"/>
    <s v="Normal"/>
    <n v="0"/>
    <s v="No"/>
    <s v="No"/>
    <s v="No"/>
  </r>
  <r>
    <s v="Id1926"/>
    <n v="19.48"/>
    <n v="5.63"/>
    <s v="yes"/>
    <x v="0"/>
    <s v="No"/>
    <x v="3"/>
    <s v="No"/>
    <s v="Normal Weight"/>
    <s v="Normal"/>
    <n v="1"/>
    <s v="Yes"/>
    <s v="No"/>
    <s v="No"/>
  </r>
  <r>
    <s v="Id1927"/>
    <n v="16.96"/>
    <n v="11.47"/>
    <s v="yes"/>
    <x v="0"/>
    <s v="No"/>
    <x v="0"/>
    <s v="No"/>
    <s v="Underweight"/>
    <s v="Diabetes"/>
    <n v="0"/>
    <s v="Yes"/>
    <s v="No"/>
    <s v="No"/>
  </r>
  <r>
    <s v="Id1928"/>
    <n v="19.05"/>
    <n v="4.92"/>
    <s v="No"/>
    <x v="0"/>
    <s v="No"/>
    <x v="3"/>
    <s v="No"/>
    <s v="Normal Weight"/>
    <s v="Normal"/>
    <n v="1"/>
    <s v="No"/>
    <s v="No"/>
    <s v="No"/>
  </r>
  <r>
    <s v="Id1929"/>
    <n v="37.619999999999997"/>
    <n v="4.18"/>
    <s v="No"/>
    <x v="0"/>
    <s v="No"/>
    <x v="0"/>
    <s v="No"/>
    <s v="Obesity"/>
    <s v="Normal"/>
    <n v="0"/>
    <s v="No"/>
    <s v="No"/>
    <s v="No"/>
  </r>
  <r>
    <s v="Id1930"/>
    <n v="29.1"/>
    <n v="4.67"/>
    <s v="No"/>
    <x v="0"/>
    <s v="No"/>
    <x v="0"/>
    <s v="No"/>
    <s v="Overweight"/>
    <s v="Normal"/>
    <n v="0"/>
    <s v="No"/>
    <s v="No"/>
    <s v="No"/>
  </r>
  <r>
    <s v="Id1931"/>
    <n v="26.62"/>
    <n v="6.24"/>
    <s v="No"/>
    <x v="0"/>
    <s v="No"/>
    <x v="0"/>
    <s v="No"/>
    <s v="Overweight"/>
    <s v="Prediabetes"/>
    <n v="0"/>
    <s v="No"/>
    <s v="No"/>
    <s v="No"/>
  </r>
  <r>
    <s v="Id1932"/>
    <n v="25.74"/>
    <n v="5.99"/>
    <s v="No"/>
    <x v="0"/>
    <s v="No"/>
    <x v="0"/>
    <s v="No"/>
    <s v="Overweight"/>
    <s v="Prediabetes"/>
    <n v="0"/>
    <s v="No"/>
    <s v="No"/>
    <s v="No"/>
  </r>
  <r>
    <s v="Id1933"/>
    <n v="18.22"/>
    <n v="10.27"/>
    <s v="yes"/>
    <x v="0"/>
    <s v="No"/>
    <x v="3"/>
    <s v="No"/>
    <s v="Underweight"/>
    <s v="Diabetes"/>
    <n v="1"/>
    <s v="Yes"/>
    <s v="No"/>
    <s v="No"/>
  </r>
  <r>
    <s v="Id1934"/>
    <n v="26.03"/>
    <n v="5.97"/>
    <s v="No"/>
    <x v="0"/>
    <s v="Yes"/>
    <x v="3"/>
    <s v="No"/>
    <s v="Overweight"/>
    <s v="Prediabetes"/>
    <n v="1"/>
    <s v="No"/>
    <s v="No"/>
    <s v="No"/>
  </r>
  <r>
    <s v="Id1935"/>
    <n v="17.29"/>
    <n v="4.9800000000000004"/>
    <s v="No"/>
    <x v="0"/>
    <s v="No"/>
    <x v="0"/>
    <s v="No"/>
    <s v="Underweight"/>
    <s v="Normal"/>
    <n v="0"/>
    <s v="No"/>
    <s v="No"/>
    <s v="No"/>
  </r>
  <r>
    <s v="Id1936"/>
    <n v="18.170000000000002"/>
    <n v="6.91"/>
    <s v="yes"/>
    <x v="0"/>
    <s v="No"/>
    <x v="3"/>
    <s v="No"/>
    <s v="Underweight"/>
    <s v="Diabetes"/>
    <n v="1"/>
    <s v="Yes"/>
    <s v="No"/>
    <s v="No"/>
  </r>
  <r>
    <s v="Id1937"/>
    <n v="32.54"/>
    <n v="6.38"/>
    <s v="No"/>
    <x v="1"/>
    <s v="No"/>
    <x v="3"/>
    <s v="No"/>
    <s v="Obesity"/>
    <s v="Prediabetes"/>
    <n v="1"/>
    <s v="No"/>
    <s v="No"/>
    <s v="No"/>
  </r>
  <r>
    <s v="Id1938"/>
    <n v="30.25"/>
    <n v="4.7699999999999996"/>
    <s v="No"/>
    <x v="0"/>
    <s v="No"/>
    <x v="0"/>
    <s v="No"/>
    <s v="Obesity"/>
    <s v="Normal"/>
    <n v="0"/>
    <s v="No"/>
    <s v="No"/>
    <s v="No"/>
  </r>
  <r>
    <s v="Id1939"/>
    <n v="19.59"/>
    <n v="6.04"/>
    <s v="yes"/>
    <x v="0"/>
    <s v="No"/>
    <x v="3"/>
    <s v="No"/>
    <s v="Normal Weight"/>
    <s v="Prediabetes"/>
    <n v="1"/>
    <s v="Yes"/>
    <s v="No"/>
    <s v="No"/>
  </r>
  <r>
    <s v="Id1940"/>
    <n v="45.9"/>
    <n v="4.3"/>
    <s v="yes"/>
    <x v="0"/>
    <s v="No"/>
    <x v="3"/>
    <s v="No"/>
    <s v="Obesity"/>
    <s v="Normal"/>
    <n v="1"/>
    <s v="Yes"/>
    <s v="No"/>
    <s v="No"/>
  </r>
  <r>
    <s v="Id1941"/>
    <n v="17.059999999999999"/>
    <n v="8.75"/>
    <s v="yes"/>
    <x v="0"/>
    <s v="No"/>
    <x v="0"/>
    <s v="No"/>
    <s v="Underweight"/>
    <s v="Diabetes"/>
    <n v="0"/>
    <s v="Yes"/>
    <s v="No"/>
    <s v="No"/>
  </r>
  <r>
    <s v="Id1942"/>
    <n v="32.07"/>
    <n v="5.25"/>
    <s v="No"/>
    <x v="0"/>
    <s v="Yes"/>
    <x v="3"/>
    <s v="No"/>
    <s v="Obesity"/>
    <s v="Normal"/>
    <n v="1"/>
    <s v="No"/>
    <s v="No"/>
    <s v="No"/>
  </r>
  <r>
    <s v="Id1943"/>
    <n v="16.5"/>
    <n v="5.03"/>
    <s v="No"/>
    <x v="0"/>
    <s v="No"/>
    <x v="3"/>
    <s v="No"/>
    <s v="Underweight"/>
    <s v="Normal"/>
    <n v="1"/>
    <s v="No"/>
    <s v="No"/>
    <s v="No"/>
  </r>
  <r>
    <s v="Id1944"/>
    <n v="31.4"/>
    <n v="5.88"/>
    <s v="No"/>
    <x v="0"/>
    <s v="No"/>
    <x v="3"/>
    <s v="No"/>
    <s v="Obesity"/>
    <s v="Prediabetes"/>
    <n v="1"/>
    <s v="No"/>
    <s v="No"/>
    <s v="No"/>
  </r>
  <r>
    <s v="Id1945"/>
    <n v="20.36"/>
    <n v="4.49"/>
    <s v="No"/>
    <x v="0"/>
    <s v="No"/>
    <x v="0"/>
    <s v="No"/>
    <s v="Normal Weight"/>
    <s v="Normal"/>
    <n v="0"/>
    <s v="No"/>
    <s v="No"/>
    <s v="No"/>
  </r>
  <r>
    <s v="Id1946"/>
    <n v="25.46"/>
    <n v="4.1399999999999997"/>
    <s v="No"/>
    <x v="0"/>
    <s v="No"/>
    <x v="3"/>
    <s v="No"/>
    <s v="Overweight"/>
    <s v="Normal"/>
    <n v="1"/>
    <s v="No"/>
    <s v="No"/>
    <s v="No"/>
  </r>
  <r>
    <s v="Id1947"/>
    <n v="17.09"/>
    <n v="5.8"/>
    <s v="yes"/>
    <x v="0"/>
    <s v="No"/>
    <x v="0"/>
    <s v="No"/>
    <s v="Underweight"/>
    <s v="Prediabetes"/>
    <n v="0"/>
    <s v="Yes"/>
    <s v="No"/>
    <s v="No"/>
  </r>
  <r>
    <s v="Id1948"/>
    <n v="20.83"/>
    <n v="5.12"/>
    <s v="No"/>
    <x v="0"/>
    <s v="No"/>
    <x v="0"/>
    <s v="No"/>
    <s v="Normal Weight"/>
    <s v="Normal"/>
    <n v="0"/>
    <s v="No"/>
    <s v="No"/>
    <s v="No"/>
  </r>
  <r>
    <s v="Id1949"/>
    <n v="18.920000000000002"/>
    <n v="5.98"/>
    <s v="yes"/>
    <x v="0"/>
    <s v="No"/>
    <x v="3"/>
    <s v="No"/>
    <s v="Normal Weight"/>
    <s v="Prediabetes"/>
    <n v="1"/>
    <s v="Yes"/>
    <s v="No"/>
    <s v="No"/>
  </r>
  <r>
    <s v="Id1950"/>
    <n v="37.1"/>
    <n v="5.46"/>
    <s v="No"/>
    <x v="0"/>
    <s v="No"/>
    <x v="0"/>
    <s v="No"/>
    <s v="Obesity"/>
    <s v="Normal"/>
    <n v="0"/>
    <s v="No"/>
    <s v="No"/>
    <s v="No"/>
  </r>
  <r>
    <s v="Id1951"/>
    <n v="22.515000000000001"/>
    <n v="4.91"/>
    <s v="yes"/>
    <x v="0"/>
    <s v="Yes"/>
    <x v="3"/>
    <s v="No"/>
    <s v="Normal Weight"/>
    <s v="Normal"/>
    <n v="1"/>
    <s v="Yes"/>
    <s v="No"/>
    <s v="No"/>
  </r>
  <r>
    <s v="Id1952"/>
    <n v="32.700000000000003"/>
    <n v="4.66"/>
    <s v="No"/>
    <x v="0"/>
    <s v="No"/>
    <x v="0"/>
    <s v="No"/>
    <s v="Obesity"/>
    <s v="Normal"/>
    <n v="0"/>
    <s v="No"/>
    <s v="No"/>
    <s v="No"/>
  </r>
  <r>
    <s v="Id1953"/>
    <n v="17.75"/>
    <n v="6.8"/>
    <s v="yes"/>
    <x v="0"/>
    <s v="No"/>
    <x v="3"/>
    <s v="No"/>
    <s v="Underweight"/>
    <s v="Diabetes"/>
    <n v="1"/>
    <s v="Yes"/>
    <s v="No"/>
    <s v="No"/>
  </r>
  <r>
    <s v="Id1954"/>
    <n v="33.630000000000003"/>
    <n v="4.47"/>
    <s v="yes"/>
    <x v="0"/>
    <s v="No"/>
    <x v="0"/>
    <s v="No"/>
    <s v="Obesity"/>
    <s v="Normal"/>
    <n v="0"/>
    <s v="Yes"/>
    <s v="No"/>
    <s v="No"/>
  </r>
  <r>
    <s v="Id1955"/>
    <n v="34.799999999999997"/>
    <n v="4.08"/>
    <s v="yes"/>
    <x v="0"/>
    <s v="No"/>
    <x v="3"/>
    <s v="No"/>
    <s v="Obesity"/>
    <s v="Normal"/>
    <n v="1"/>
    <s v="Yes"/>
    <s v="No"/>
    <s v="No"/>
  </r>
  <r>
    <s v="Id1956"/>
    <n v="16.809999999999999"/>
    <n v="5.51"/>
    <s v="yes"/>
    <x v="0"/>
    <s v="No"/>
    <x v="3"/>
    <s v="No"/>
    <s v="Underweight"/>
    <s v="Normal"/>
    <n v="1"/>
    <s v="Yes"/>
    <s v="No"/>
    <s v="No"/>
  </r>
  <r>
    <s v="Id1957"/>
    <n v="16.690000000000001"/>
    <n v="8.4"/>
    <s v="yes"/>
    <x v="0"/>
    <s v="No"/>
    <x v="0"/>
    <s v="No"/>
    <s v="Underweight"/>
    <s v="Diabetes"/>
    <n v="0"/>
    <s v="Yes"/>
    <s v="No"/>
    <s v="No"/>
  </r>
  <r>
    <s v="Id1958"/>
    <n v="23.21"/>
    <n v="5.14"/>
    <s v="yes"/>
    <x v="0"/>
    <s v="No"/>
    <x v="3"/>
    <s v="No"/>
    <s v="Normal Weight"/>
    <s v="Normal"/>
    <n v="1"/>
    <s v="Yes"/>
    <s v="No"/>
    <s v="No"/>
  </r>
  <r>
    <s v="Id1959"/>
    <n v="25.175000000000001"/>
    <n v="5.21"/>
    <s v="yes"/>
    <x v="0"/>
    <s v="No"/>
    <x v="3"/>
    <s v="No"/>
    <s v="Overweight"/>
    <s v="Normal"/>
    <n v="1"/>
    <s v="Yes"/>
    <s v="No"/>
    <s v="No"/>
  </r>
  <r>
    <s v="Id1960"/>
    <n v="34.770000000000003"/>
    <n v="6.23"/>
    <s v="No"/>
    <x v="0"/>
    <s v="No"/>
    <x v="0"/>
    <s v="No"/>
    <s v="Obesity"/>
    <s v="Prediabetes"/>
    <n v="0"/>
    <s v="No"/>
    <s v="No"/>
    <s v="No"/>
  </r>
  <r>
    <s v="Id1961"/>
    <n v="27.7"/>
    <n v="5.6"/>
    <s v="No"/>
    <x v="0"/>
    <s v="No"/>
    <x v="3"/>
    <s v="No"/>
    <s v="Overweight"/>
    <s v="Normal"/>
    <n v="1"/>
    <s v="No"/>
    <s v="No"/>
    <s v="No"/>
  </r>
  <r>
    <s v="Id1962"/>
    <n v="19.12"/>
    <n v="4.72"/>
    <s v="yes"/>
    <x v="0"/>
    <s v="No"/>
    <x v="3"/>
    <s v="No"/>
    <s v="Normal Weight"/>
    <s v="Normal"/>
    <n v="1"/>
    <s v="Yes"/>
    <s v="No"/>
    <s v="No"/>
  </r>
  <r>
    <s v="Id1963"/>
    <n v="32.67"/>
    <n v="4.67"/>
    <s v="No"/>
    <x v="0"/>
    <s v="Yes"/>
    <x v="3"/>
    <s v="No"/>
    <s v="Obesity"/>
    <s v="Normal"/>
    <n v="1"/>
    <s v="No"/>
    <s v="No"/>
    <s v="No"/>
  </r>
  <r>
    <s v="Id1964"/>
    <n v="28.5"/>
    <n v="6.11"/>
    <s v="No"/>
    <x v="0"/>
    <s v="No"/>
    <x v="3"/>
    <s v="No"/>
    <s v="Overweight"/>
    <s v="Prediabetes"/>
    <n v="1"/>
    <s v="No"/>
    <s v="No"/>
    <s v="No"/>
  </r>
  <r>
    <s v="Id1965"/>
    <n v="39.270000000000003"/>
    <n v="6.25"/>
    <s v="No"/>
    <x v="0"/>
    <s v="No"/>
    <x v="0"/>
    <s v="No"/>
    <s v="Obesity"/>
    <s v="Prediabetes"/>
    <n v="0"/>
    <s v="No"/>
    <s v="No"/>
    <s v="No"/>
  </r>
  <r>
    <s v="Id1966"/>
    <n v="32.49"/>
    <n v="4"/>
    <s v="yes"/>
    <x v="0"/>
    <s v="No"/>
    <x v="0"/>
    <s v="No"/>
    <s v="Obesity"/>
    <s v="Normal"/>
    <n v="0"/>
    <s v="Yes"/>
    <s v="No"/>
    <s v="No"/>
  </r>
  <r>
    <s v="Id1967"/>
    <n v="23.7"/>
    <n v="5.55"/>
    <s v="yes"/>
    <x v="0"/>
    <s v="No"/>
    <x v="0"/>
    <s v="No"/>
    <s v="Normal Weight"/>
    <s v="Normal"/>
    <n v="0"/>
    <s v="Yes"/>
    <s v="No"/>
    <s v="No"/>
  </r>
  <r>
    <s v="Id1968"/>
    <n v="30.4"/>
    <n v="5.95"/>
    <s v="No"/>
    <x v="1"/>
    <s v="No"/>
    <x v="3"/>
    <s v="No"/>
    <s v="Obesity"/>
    <s v="Prediabetes"/>
    <n v="1"/>
    <s v="No"/>
    <s v="No"/>
    <s v="No"/>
  </r>
  <r>
    <s v="Id1969"/>
    <n v="38.94"/>
    <n v="4.3600000000000003"/>
    <s v="No"/>
    <x v="0"/>
    <s v="Yes"/>
    <x v="3"/>
    <s v="No"/>
    <s v="Obesity"/>
    <s v="Normal"/>
    <n v="1"/>
    <s v="No"/>
    <s v="No"/>
    <s v="No"/>
  </r>
  <r>
    <s v="Id1970"/>
    <n v="31.02"/>
    <n v="4.84"/>
    <s v="No"/>
    <x v="0"/>
    <s v="Yes"/>
    <x v="3"/>
    <s v="No"/>
    <s v="Obesity"/>
    <s v="Normal"/>
    <n v="1"/>
    <s v="No"/>
    <s v="No"/>
    <s v="No"/>
  </r>
  <r>
    <s v="Id1971"/>
    <n v="17.5"/>
    <n v="4.5599999999999996"/>
    <s v="No"/>
    <x v="0"/>
    <s v="No"/>
    <x v="3"/>
    <s v="No"/>
    <s v="Underweight"/>
    <s v="Normal"/>
    <n v="1"/>
    <s v="No"/>
    <s v="No"/>
    <s v="No"/>
  </r>
  <r>
    <s v="Id1972"/>
    <n v="34.799999999999997"/>
    <n v="4.42"/>
    <s v="yes"/>
    <x v="1"/>
    <s v="No"/>
    <x v="1"/>
    <s v="No"/>
    <s v="Obesity"/>
    <s v="Normal"/>
    <n v="2"/>
    <s v="Yes"/>
    <s v="No"/>
    <s v="No"/>
  </r>
  <r>
    <s v="Id1973"/>
    <n v="17.3"/>
    <n v="7.66"/>
    <s v="yes"/>
    <x v="0"/>
    <s v="No"/>
    <x v="3"/>
    <s v="No"/>
    <s v="Underweight"/>
    <s v="Diabetes"/>
    <n v="1"/>
    <s v="Yes"/>
    <s v="No"/>
    <s v="No"/>
  </r>
  <r>
    <s v="Id1974"/>
    <n v="32.25"/>
    <n v="5.2"/>
    <s v="yes"/>
    <x v="0"/>
    <s v="No"/>
    <x v="0"/>
    <s v="No"/>
    <s v="Obesity"/>
    <s v="Normal"/>
    <n v="0"/>
    <s v="Yes"/>
    <s v="No"/>
    <s v="No"/>
  </r>
  <r>
    <s v="Id1975"/>
    <n v="42.4"/>
    <n v="5.53"/>
    <s v="yes"/>
    <x v="0"/>
    <s v="No"/>
    <x v="0"/>
    <s v="No"/>
    <s v="Obesity"/>
    <s v="Normal"/>
    <n v="0"/>
    <s v="Yes"/>
    <s v="No"/>
    <s v="No"/>
  </r>
  <r>
    <s v="Id1976"/>
    <n v="38.664999999999999"/>
    <n v="4.8600000000000003"/>
    <s v="No"/>
    <x v="1"/>
    <s v="No"/>
    <x v="3"/>
    <s v="No"/>
    <s v="Obesity"/>
    <s v="Normal"/>
    <n v="1"/>
    <s v="No"/>
    <s v="No"/>
    <s v="No"/>
  </r>
  <r>
    <s v="Id1977"/>
    <n v="29.92"/>
    <n v="5.49"/>
    <s v="yes"/>
    <x v="0"/>
    <s v="No"/>
    <x v="0"/>
    <s v="No"/>
    <s v="Obesity"/>
    <s v="Normal"/>
    <n v="0"/>
    <s v="Yes"/>
    <s v="No"/>
    <s v="No"/>
  </r>
  <r>
    <s v="Id1978"/>
    <n v="29.48"/>
    <n v="4.09"/>
    <s v="yes"/>
    <x v="0"/>
    <s v="No"/>
    <x v="0"/>
    <s v="No"/>
    <s v="Overweight"/>
    <s v="Normal"/>
    <n v="0"/>
    <s v="Yes"/>
    <s v="No"/>
    <s v="No"/>
  </r>
  <r>
    <s v="Id1979"/>
    <n v="28.785"/>
    <n v="4.3099999999999996"/>
    <s v="yes"/>
    <x v="0"/>
    <s v="No"/>
    <x v="0"/>
    <s v="No"/>
    <s v="Overweight"/>
    <s v="Normal"/>
    <n v="0"/>
    <s v="Yes"/>
    <s v="No"/>
    <s v="No"/>
  </r>
  <r>
    <s v="Id1980"/>
    <n v="19.8"/>
    <n v="4"/>
    <s v="yes"/>
    <x v="0"/>
    <s v="No"/>
    <x v="0"/>
    <s v="No"/>
    <s v="Normal Weight"/>
    <s v="Normal"/>
    <n v="0"/>
    <s v="Yes"/>
    <s v="No"/>
    <s v="No"/>
  </r>
  <r>
    <s v="Id1981"/>
    <n v="35.53"/>
    <n v="4.68"/>
    <s v="No"/>
    <x v="0"/>
    <s v="Yes"/>
    <x v="3"/>
    <s v="No"/>
    <s v="Obesity"/>
    <s v="Normal"/>
    <n v="1"/>
    <s v="No"/>
    <s v="No"/>
    <s v="No"/>
  </r>
  <r>
    <s v="Id1982"/>
    <n v="21.47"/>
    <n v="4.0199999999999996"/>
    <s v="yes"/>
    <x v="0"/>
    <s v="No"/>
    <x v="3"/>
    <s v="No"/>
    <s v="Normal Weight"/>
    <s v="Normal"/>
    <n v="1"/>
    <s v="Yes"/>
    <s v="No"/>
    <s v="No"/>
  </r>
  <r>
    <s v="Id1983"/>
    <n v="25.9"/>
    <n v="5.12"/>
    <s v="No"/>
    <x v="0"/>
    <s v="Yes"/>
    <x v="3"/>
    <s v="No"/>
    <s v="Overweight"/>
    <s v="Normal"/>
    <n v="1"/>
    <s v="No"/>
    <s v="No"/>
    <s v="No"/>
  </r>
  <r>
    <s v="Id1984"/>
    <n v="20.81"/>
    <n v="5.52"/>
    <s v="No"/>
    <x v="0"/>
    <s v="No"/>
    <x v="0"/>
    <s v="No"/>
    <s v="Normal Weight"/>
    <s v="Normal"/>
    <n v="0"/>
    <s v="No"/>
    <s v="No"/>
    <s v="No"/>
  </r>
  <r>
    <s v="Id1985"/>
    <n v="25.84"/>
    <n v="5.81"/>
    <s v="yes"/>
    <x v="0"/>
    <s v="Yes"/>
    <x v="3"/>
    <s v="No"/>
    <s v="Overweight"/>
    <s v="Prediabetes"/>
    <n v="1"/>
    <s v="Yes"/>
    <s v="No"/>
    <s v="No"/>
  </r>
  <r>
    <s v="Id1986"/>
    <n v="30.95"/>
    <n v="5.16"/>
    <s v="No"/>
    <x v="0"/>
    <s v="Yes"/>
    <x v="3"/>
    <s v="No"/>
    <s v="Obesity"/>
    <s v="Normal"/>
    <n v="1"/>
    <s v="No"/>
    <s v="No"/>
    <s v="No"/>
  </r>
  <r>
    <s v="Id1987"/>
    <n v="30.54"/>
    <n v="5"/>
    <s v="No"/>
    <x v="0"/>
    <s v="Yes"/>
    <x v="3"/>
    <s v="No"/>
    <s v="Obesity"/>
    <s v="Normal"/>
    <n v="1"/>
    <s v="No"/>
    <s v="No"/>
    <s v="No"/>
  </r>
  <r>
    <s v="Id1988"/>
    <n v="33.914999999999999"/>
    <n v="5.84"/>
    <s v="yes"/>
    <x v="0"/>
    <s v="No"/>
    <x v="0"/>
    <s v="No"/>
    <s v="Obesity"/>
    <s v="Prediabetes"/>
    <n v="0"/>
    <s v="Yes"/>
    <s v="No"/>
    <s v="No"/>
  </r>
  <r>
    <s v="Id1989"/>
    <n v="33.31"/>
    <n v="4.1900000000000004"/>
    <s v="No"/>
    <x v="0"/>
    <s v="Yes"/>
    <x v="3"/>
    <s v="No"/>
    <s v="Obesity"/>
    <s v="Normal"/>
    <n v="1"/>
    <s v="No"/>
    <s v="No"/>
    <s v="No"/>
  </r>
  <r>
    <s v="Id1990"/>
    <n v="25.745000000000001"/>
    <n v="4.62"/>
    <s v="yes"/>
    <x v="0"/>
    <s v="No"/>
    <x v="0"/>
    <s v="No"/>
    <s v="Overweight"/>
    <s v="Normal"/>
    <n v="0"/>
    <s v="Yes"/>
    <s v="No"/>
    <s v="No"/>
  </r>
  <r>
    <s v="Id1991"/>
    <n v="37.1"/>
    <n v="6.24"/>
    <s v="No"/>
    <x v="0"/>
    <s v="No"/>
    <x v="0"/>
    <s v="No"/>
    <s v="Obesity"/>
    <s v="Prediabetes"/>
    <n v="0"/>
    <s v="No"/>
    <s v="No"/>
    <s v="No"/>
  </r>
  <r>
    <s v="Id1992"/>
    <n v="35.435000000000002"/>
    <n v="5.81"/>
    <s v="No"/>
    <x v="0"/>
    <s v="No"/>
    <x v="0"/>
    <s v="No"/>
    <s v="Obesity"/>
    <s v="Prediabetes"/>
    <n v="0"/>
    <s v="No"/>
    <s v="No"/>
    <s v="No"/>
  </r>
  <r>
    <s v="Id1993"/>
    <n v="20.399999999999999"/>
    <n v="4.83"/>
    <s v="No"/>
    <x v="0"/>
    <s v="No"/>
    <x v="0"/>
    <s v="No"/>
    <s v="Normal Weight"/>
    <s v="Normal"/>
    <n v="0"/>
    <s v="No"/>
    <s v="No"/>
    <s v="No"/>
  </r>
  <r>
    <s v="Id1994"/>
    <n v="42.13"/>
    <n v="5.72"/>
    <s v="yes"/>
    <x v="0"/>
    <s v="Yes"/>
    <x v="3"/>
    <s v="No"/>
    <s v="Obesity"/>
    <s v="Prediabetes"/>
    <n v="1"/>
    <s v="Yes"/>
    <s v="No"/>
    <s v="No"/>
  </r>
  <r>
    <s v="Id1995"/>
    <n v="33.99"/>
    <n v="4.83"/>
    <s v="yes"/>
    <x v="0"/>
    <s v="Yes"/>
    <x v="3"/>
    <s v="No"/>
    <s v="Obesity"/>
    <s v="Normal"/>
    <n v="1"/>
    <s v="Yes"/>
    <s v="No"/>
    <s v="No"/>
  </r>
  <r>
    <s v="Id1996"/>
    <n v="28.594999999999999"/>
    <n v="4.1399999999999997"/>
    <s v="yes"/>
    <x v="0"/>
    <s v="Yes"/>
    <x v="3"/>
    <s v="No"/>
    <s v="Overweight"/>
    <s v="Normal"/>
    <n v="1"/>
    <s v="Yes"/>
    <s v="No"/>
    <s v="No"/>
  </r>
  <r>
    <s v="Id1997"/>
    <n v="20.8"/>
    <n v="4.07"/>
    <s v="yes"/>
    <x v="0"/>
    <s v="Yes"/>
    <x v="3"/>
    <s v="No"/>
    <s v="Normal Weight"/>
    <s v="Normal"/>
    <n v="1"/>
    <s v="Yes"/>
    <s v="No"/>
    <s v="No"/>
  </r>
  <r>
    <s v="Id1998"/>
    <n v="23.465"/>
    <n v="6.26"/>
    <s v="yes"/>
    <x v="0"/>
    <s v="Yes"/>
    <x v="3"/>
    <s v="No"/>
    <s v="Normal Weight"/>
    <s v="Prediabetes"/>
    <n v="1"/>
    <s v="Yes"/>
    <s v="No"/>
    <s v="No"/>
  </r>
  <r>
    <s v="Id1999"/>
    <n v="40.185000000000002"/>
    <n v="5.88"/>
    <s v="yes"/>
    <x v="0"/>
    <s v="No"/>
    <x v="0"/>
    <s v="No"/>
    <s v="Obesity"/>
    <s v="Prediabetes"/>
    <n v="0"/>
    <s v="Yes"/>
    <s v="No"/>
    <s v="No"/>
  </r>
  <r>
    <s v="Id2000"/>
    <n v="21.89"/>
    <n v="5.72"/>
    <s v="yes"/>
    <x v="0"/>
    <s v="No"/>
    <x v="0"/>
    <s v="No"/>
    <s v="Normal Weight"/>
    <s v="Prediabetes"/>
    <n v="0"/>
    <s v="Yes"/>
    <s v="No"/>
    <s v="No"/>
  </r>
  <r>
    <s v="Id2001"/>
    <n v="29.34"/>
    <n v="6.09"/>
    <s v="yes"/>
    <x v="1"/>
    <s v="No"/>
    <x v="1"/>
    <s v="No"/>
    <s v="Overweight"/>
    <s v="Prediabetes"/>
    <n v="2"/>
    <s v="Yes"/>
    <s v="No"/>
    <s v="No"/>
  </r>
  <r>
    <s v="Id2002"/>
    <n v="22.61"/>
    <n v="4.25"/>
    <s v="yes"/>
    <x v="0"/>
    <s v="No"/>
    <x v="0"/>
    <s v="No"/>
    <s v="Normal Weight"/>
    <s v="Normal"/>
    <n v="0"/>
    <s v="Yes"/>
    <s v="No"/>
    <s v="No"/>
  </r>
  <r>
    <s v="Id2003"/>
    <n v="22.23"/>
    <n v="6.09"/>
    <s v="yes"/>
    <x v="0"/>
    <s v="No"/>
    <x v="0"/>
    <s v="No"/>
    <s v="Normal Weight"/>
    <s v="Prediabetes"/>
    <n v="0"/>
    <s v="Yes"/>
    <s v="No"/>
    <s v="No"/>
  </r>
  <r>
    <s v="Id2004"/>
    <n v="33.4"/>
    <n v="5.51"/>
    <s v="No"/>
    <x v="0"/>
    <s v="No"/>
    <x v="0"/>
    <s v="No"/>
    <s v="Obesity"/>
    <s v="Normal"/>
    <n v="0"/>
    <s v="No"/>
    <s v="No"/>
    <s v="No"/>
  </r>
  <r>
    <s v="Id2005"/>
    <n v="33.11"/>
    <n v="5.63"/>
    <s v="No"/>
    <x v="0"/>
    <s v="No"/>
    <x v="0"/>
    <s v="No"/>
    <s v="Obesity"/>
    <s v="Normal"/>
    <n v="0"/>
    <s v="No"/>
    <s v="No"/>
    <s v="No"/>
  </r>
  <r>
    <s v="Id2006"/>
    <n v="16.815000000000001"/>
    <n v="5.29"/>
    <s v="yes"/>
    <x v="0"/>
    <s v="No"/>
    <x v="0"/>
    <s v="No"/>
    <s v="Underweight"/>
    <s v="Normal"/>
    <n v="0"/>
    <s v="Yes"/>
    <s v="No"/>
    <s v="No"/>
  </r>
  <r>
    <s v="Id2007"/>
    <n v="25.61"/>
    <n v="4"/>
    <s v="No"/>
    <x v="0"/>
    <s v="Yes"/>
    <x v="3"/>
    <s v="No"/>
    <s v="Overweight"/>
    <s v="Normal"/>
    <n v="1"/>
    <s v="No"/>
    <s v="No"/>
    <s v="No"/>
  </r>
  <r>
    <s v="Id2008"/>
    <n v="25.8"/>
    <n v="5.49"/>
    <s v="No"/>
    <x v="0"/>
    <s v="No"/>
    <x v="0"/>
    <s v="No"/>
    <s v="Overweight"/>
    <s v="Normal"/>
    <n v="0"/>
    <s v="No"/>
    <s v="No"/>
    <s v="No"/>
  </r>
  <r>
    <s v="Id2009"/>
    <n v="27.39"/>
    <n v="5.34"/>
    <s v="No"/>
    <x v="0"/>
    <s v="No"/>
    <x v="0"/>
    <s v="No"/>
    <s v="Overweight"/>
    <s v="Normal"/>
    <n v="0"/>
    <s v="No"/>
    <s v="No"/>
    <s v="No"/>
  </r>
  <r>
    <s v="Id2010"/>
    <n v="17.03"/>
    <n v="4.12"/>
    <s v="No"/>
    <x v="0"/>
    <s v="No"/>
    <x v="3"/>
    <s v="No"/>
    <s v="Underweight"/>
    <s v="Normal"/>
    <n v="1"/>
    <s v="No"/>
    <s v="No"/>
    <s v="No"/>
  </r>
  <r>
    <s v="Id2011"/>
    <n v="23.75"/>
    <n v="5.49"/>
    <s v="yes"/>
    <x v="0"/>
    <s v="No"/>
    <x v="0"/>
    <s v="No"/>
    <s v="Normal Weight"/>
    <s v="Normal"/>
    <n v="0"/>
    <s v="Yes"/>
    <s v="No"/>
    <s v="No"/>
  </r>
  <r>
    <s v="Id2012"/>
    <n v="26.03"/>
    <n v="5.1100000000000003"/>
    <s v="yes"/>
    <x v="0"/>
    <s v="No"/>
    <x v="3"/>
    <s v="No"/>
    <s v="Overweight"/>
    <s v="Normal"/>
    <n v="1"/>
    <s v="Yes"/>
    <s v="No"/>
    <s v="No"/>
  </r>
  <r>
    <s v="Id2013"/>
    <n v="16.079999999999998"/>
    <n v="5.94"/>
    <s v="No"/>
    <x v="0"/>
    <s v="No"/>
    <x v="0"/>
    <s v="No"/>
    <s v="Underweight"/>
    <s v="Prediabetes"/>
    <n v="0"/>
    <s v="No"/>
    <s v="No"/>
    <s v="No"/>
  </r>
  <r>
    <s v="Id2014"/>
    <n v="30.875"/>
    <n v="5.54"/>
    <s v="No"/>
    <x v="0"/>
    <s v="No"/>
    <x v="0"/>
    <s v="No"/>
    <s v="Obesity"/>
    <s v="Normal"/>
    <n v="0"/>
    <s v="No"/>
    <s v="No"/>
    <s v="No"/>
  </r>
  <r>
    <s v="Id2015"/>
    <n v="31.79"/>
    <n v="7.09"/>
    <s v="No"/>
    <x v="0"/>
    <s v="No"/>
    <x v="0"/>
    <s v="No"/>
    <s v="Obesity"/>
    <s v="Diabetes"/>
    <n v="0"/>
    <s v="No"/>
    <s v="No"/>
    <s v="No"/>
  </r>
  <r>
    <s v="Id2016"/>
    <n v="28.48"/>
    <n v="6.22"/>
    <s v="yes"/>
    <x v="0"/>
    <s v="Yes"/>
    <x v="3"/>
    <s v="No"/>
    <s v="Overweight"/>
    <s v="Prediabetes"/>
    <n v="1"/>
    <s v="Yes"/>
    <s v="No"/>
    <s v="No"/>
  </r>
  <r>
    <s v="Id2017"/>
    <n v="26.6"/>
    <n v="4.33"/>
    <s v="No"/>
    <x v="0"/>
    <s v="No"/>
    <x v="3"/>
    <s v="No"/>
    <s v="Overweight"/>
    <s v="Normal"/>
    <n v="1"/>
    <s v="No"/>
    <s v="No"/>
    <s v="No"/>
  </r>
  <r>
    <s v="Id2018"/>
    <n v="25.27"/>
    <n v="5.83"/>
    <s v="No"/>
    <x v="0"/>
    <s v="No"/>
    <x v="3"/>
    <s v="No"/>
    <s v="Overweight"/>
    <s v="Prediabetes"/>
    <n v="1"/>
    <s v="No"/>
    <s v="No"/>
    <s v="No"/>
  </r>
  <r>
    <s v="Id2019"/>
    <n v="34.484999999999999"/>
    <n v="4.7"/>
    <s v="yes"/>
    <x v="0"/>
    <s v="Yes"/>
    <x v="3"/>
    <s v="No"/>
    <s v="Obesity"/>
    <s v="Normal"/>
    <n v="1"/>
    <s v="Yes"/>
    <s v="No"/>
    <s v="No"/>
  </r>
  <r>
    <s v="Id2020"/>
    <n v="15.57"/>
    <n v="4.07"/>
    <s v="yes"/>
    <x v="0"/>
    <s v="No"/>
    <x v="3"/>
    <s v="No"/>
    <s v="Underweight"/>
    <s v="Normal"/>
    <n v="1"/>
    <s v="Yes"/>
    <s v="No"/>
    <s v="No"/>
  </r>
  <r>
    <s v="Id2021"/>
    <n v="30.36"/>
    <n v="9.39"/>
    <s v="No"/>
    <x v="0"/>
    <s v="No"/>
    <x v="0"/>
    <s v="No"/>
    <s v="Obesity"/>
    <s v="Diabetes"/>
    <n v="0"/>
    <s v="No"/>
    <s v="No"/>
    <s v="No"/>
  </r>
  <r>
    <s v="Id2022"/>
    <n v="19.37"/>
    <n v="4.18"/>
    <s v="No"/>
    <x v="0"/>
    <s v="No"/>
    <x v="0"/>
    <s v="No"/>
    <s v="Normal Weight"/>
    <s v="Normal"/>
    <n v="0"/>
    <s v="No"/>
    <s v="No"/>
    <s v="No"/>
  </r>
  <r>
    <s v="Id2023"/>
    <n v="16.71"/>
    <n v="4.18"/>
    <s v="No"/>
    <x v="0"/>
    <s v="No"/>
    <x v="3"/>
    <s v="No"/>
    <s v="Underweight"/>
    <s v="Normal"/>
    <n v="1"/>
    <s v="No"/>
    <s v="No"/>
    <s v="No"/>
  </r>
  <r>
    <s v="Id2024"/>
    <n v="24.1"/>
    <n v="4.4000000000000004"/>
    <s v="yes"/>
    <x v="0"/>
    <s v="No"/>
    <x v="3"/>
    <s v="No"/>
    <s v="Normal Weight"/>
    <s v="Normal"/>
    <n v="1"/>
    <s v="Yes"/>
    <s v="No"/>
    <s v="No"/>
  </r>
  <r>
    <s v="Id2025"/>
    <n v="29.77"/>
    <n v="9.9"/>
    <s v="No"/>
    <x v="0"/>
    <s v="No"/>
    <x v="0"/>
    <s v="No"/>
    <s v="Overweight"/>
    <s v="Diabetes"/>
    <n v="0"/>
    <s v="No"/>
    <s v="No"/>
    <s v="No"/>
  </r>
  <r>
    <s v="Id2026"/>
    <n v="46.53"/>
    <n v="4.84"/>
    <s v="yes"/>
    <x v="0"/>
    <s v="No"/>
    <x v="0"/>
    <s v="No"/>
    <s v="Obesity"/>
    <s v="Normal"/>
    <n v="0"/>
    <s v="Yes"/>
    <s v="No"/>
    <s v="No"/>
  </r>
  <r>
    <s v="Id2027"/>
    <n v="23.4"/>
    <n v="5.53"/>
    <s v="No"/>
    <x v="0"/>
    <s v="Yes"/>
    <x v="3"/>
    <s v="No"/>
    <s v="Normal Weight"/>
    <s v="Normal"/>
    <n v="1"/>
    <s v="No"/>
    <s v="No"/>
    <s v="No"/>
  </r>
  <r>
    <s v="Id2028"/>
    <n v="30"/>
    <n v="4.33"/>
    <s v="yes"/>
    <x v="0"/>
    <s v="No"/>
    <x v="0"/>
    <s v="No"/>
    <s v="Obesity"/>
    <s v="Normal"/>
    <n v="0"/>
    <s v="Yes"/>
    <s v="No"/>
    <s v="No"/>
  </r>
  <r>
    <s v="Id2029"/>
    <n v="29.15"/>
    <n v="4.91"/>
    <s v="yes"/>
    <x v="0"/>
    <s v="No"/>
    <x v="0"/>
    <s v="No"/>
    <s v="Overweight"/>
    <s v="Normal"/>
    <n v="0"/>
    <s v="Yes"/>
    <s v="No"/>
    <s v="No"/>
  </r>
  <r>
    <s v="Id2030"/>
    <n v="34.865000000000002"/>
    <n v="4.8"/>
    <s v="No"/>
    <x v="0"/>
    <s v="No"/>
    <x v="0"/>
    <s v="No"/>
    <s v="Obesity"/>
    <s v="Normal"/>
    <n v="0"/>
    <s v="No"/>
    <s v="No"/>
    <s v="No"/>
  </r>
  <r>
    <s v="Id2031"/>
    <n v="28.12"/>
    <n v="5.55"/>
    <s v="yes"/>
    <x v="1"/>
    <s v="No"/>
    <x v="1"/>
    <s v="No"/>
    <s v="Overweight"/>
    <s v="Normal"/>
    <n v="2"/>
    <s v="Yes"/>
    <s v="No"/>
    <s v="No"/>
  </r>
  <r>
    <s v="Id2032"/>
    <n v="29.45"/>
    <n v="5.24"/>
    <s v="yes"/>
    <x v="0"/>
    <s v="No"/>
    <x v="0"/>
    <s v="No"/>
    <s v="Overweight"/>
    <s v="Normal"/>
    <n v="0"/>
    <s v="Yes"/>
    <s v="No"/>
    <s v="No"/>
  </r>
  <r>
    <s v="Id2033"/>
    <n v="27.94"/>
    <n v="6.08"/>
    <s v="No"/>
    <x v="0"/>
    <s v="Yes"/>
    <x v="3"/>
    <s v="No"/>
    <s v="Overweight"/>
    <s v="Prediabetes"/>
    <n v="1"/>
    <s v="No"/>
    <s v="No"/>
    <s v="No"/>
  </r>
  <r>
    <s v="Id2034"/>
    <n v="27.2"/>
    <n v="5.83"/>
    <s v="No"/>
    <x v="0"/>
    <s v="Yes"/>
    <x v="3"/>
    <s v="No"/>
    <s v="Overweight"/>
    <s v="Prediabetes"/>
    <n v="1"/>
    <s v="No"/>
    <s v="No"/>
    <s v="No"/>
  </r>
  <r>
    <s v="Id2035"/>
    <n v="33.344999999999999"/>
    <n v="4.29"/>
    <s v="No"/>
    <x v="0"/>
    <s v="No"/>
    <x v="3"/>
    <s v="No"/>
    <s v="Obesity"/>
    <s v="Normal"/>
    <n v="1"/>
    <s v="No"/>
    <s v="No"/>
    <s v="No"/>
  </r>
  <r>
    <s v="Id2036"/>
    <n v="29.925000000000001"/>
    <n v="5.3"/>
    <s v="No"/>
    <x v="0"/>
    <s v="No"/>
    <x v="3"/>
    <s v="No"/>
    <s v="Obesity"/>
    <s v="Normal"/>
    <n v="1"/>
    <s v="No"/>
    <s v="No"/>
    <s v="No"/>
  </r>
  <r>
    <s v="Id2037"/>
    <n v="24.225000000000001"/>
    <n v="4.42"/>
    <s v="No"/>
    <x v="0"/>
    <s v="No"/>
    <x v="3"/>
    <s v="No"/>
    <s v="Normal Weight"/>
    <s v="Normal"/>
    <n v="1"/>
    <s v="No"/>
    <s v="No"/>
    <s v="No"/>
  </r>
  <r>
    <s v="Id2038"/>
    <n v="29.68"/>
    <n v="5.68"/>
    <s v="No"/>
    <x v="1"/>
    <s v="No"/>
    <x v="3"/>
    <s v="No"/>
    <s v="Overweight"/>
    <s v="Normal"/>
    <n v="1"/>
    <s v="No"/>
    <s v="No"/>
    <s v="No"/>
  </r>
  <r>
    <s v="Id2039"/>
    <n v="20.614999999999998"/>
    <n v="6.05"/>
    <s v="No"/>
    <x v="0"/>
    <s v="Yes"/>
    <x v="3"/>
    <s v="No"/>
    <s v="Normal Weight"/>
    <s v="Prediabetes"/>
    <n v="1"/>
    <s v="No"/>
    <s v="No"/>
    <s v="No"/>
  </r>
  <r>
    <s v="Id2040"/>
    <n v="32.119999999999997"/>
    <n v="5.33"/>
    <s v="No"/>
    <x v="1"/>
    <s v="No"/>
    <x v="3"/>
    <s v="No"/>
    <s v="Obesity"/>
    <s v="Normal"/>
    <n v="1"/>
    <s v="No"/>
    <s v="No"/>
    <s v="No"/>
  </r>
  <r>
    <s v="Id2041"/>
    <n v="27.36"/>
    <n v="6.22"/>
    <s v="No"/>
    <x v="0"/>
    <s v="No"/>
    <x v="0"/>
    <s v="No"/>
    <s v="Overweight"/>
    <s v="Prediabetes"/>
    <n v="0"/>
    <s v="No"/>
    <s v="No"/>
    <s v="No"/>
  </r>
  <r>
    <s v="Id2042"/>
    <n v="17.385000000000002"/>
    <n v="5.84"/>
    <s v="No"/>
    <x v="0"/>
    <s v="No"/>
    <x v="0"/>
    <s v="No"/>
    <s v="Underweight"/>
    <s v="Prediabetes"/>
    <n v="0"/>
    <s v="No"/>
    <s v="No"/>
    <s v="No"/>
  </r>
  <r>
    <s v="Id2043"/>
    <n v="30.13"/>
    <n v="5.71"/>
    <s v="No"/>
    <x v="1"/>
    <s v="No"/>
    <x v="3"/>
    <s v="No"/>
    <s v="Obesity"/>
    <s v="Prediabetes"/>
    <n v="1"/>
    <s v="No"/>
    <s v="No"/>
    <s v="No"/>
  </r>
  <r>
    <s v="Id2044"/>
    <n v="25.44"/>
    <n v="6.04"/>
    <s v="yes"/>
    <x v="0"/>
    <s v="Yes"/>
    <x v="3"/>
    <s v="No"/>
    <s v="Overweight"/>
    <s v="Prediabetes"/>
    <n v="1"/>
    <s v="Yes"/>
    <s v="No"/>
    <s v="No"/>
  </r>
  <r>
    <s v="Id2045"/>
    <n v="39.805"/>
    <n v="4.38"/>
    <s v="No"/>
    <x v="1"/>
    <s v="No"/>
    <x v="3"/>
    <s v="No"/>
    <s v="Obesity"/>
    <s v="Normal"/>
    <n v="1"/>
    <s v="No"/>
    <s v="No"/>
    <s v="No"/>
  </r>
  <r>
    <s v="Id2046"/>
    <n v="30.4"/>
    <n v="5.56"/>
    <s v="yes"/>
    <x v="1"/>
    <s v="No"/>
    <x v="3"/>
    <s v="No"/>
    <s v="Obesity"/>
    <s v="Normal"/>
    <n v="1"/>
    <s v="Yes"/>
    <s v="No"/>
    <s v="No"/>
  </r>
  <r>
    <s v="Id2047"/>
    <n v="23.18"/>
    <n v="4.24"/>
    <s v="No"/>
    <x v="1"/>
    <s v="No"/>
    <x v="3"/>
    <s v="No"/>
    <s v="Normal Weight"/>
    <s v="Normal"/>
    <n v="1"/>
    <s v="No"/>
    <s v="No"/>
    <s v="No"/>
  </r>
  <r>
    <s v="Id2048"/>
    <n v="39.615000000000002"/>
    <n v="6.32"/>
    <s v="No"/>
    <x v="0"/>
    <s v="Yes"/>
    <x v="3"/>
    <s v="No"/>
    <s v="Obesity"/>
    <s v="Prediabetes"/>
    <n v="1"/>
    <s v="No"/>
    <s v="No"/>
    <s v="No"/>
  </r>
  <r>
    <s v="Id2049"/>
    <n v="30.59"/>
    <n v="6.3"/>
    <s v="yes"/>
    <x v="0"/>
    <s v="Yes"/>
    <x v="3"/>
    <s v="No"/>
    <s v="Obesity"/>
    <s v="Prediabetes"/>
    <n v="1"/>
    <s v="Yes"/>
    <s v="No"/>
    <s v="No"/>
  </r>
  <r>
    <s v="Id2050"/>
    <n v="16.72"/>
    <n v="4.38"/>
    <s v="yes"/>
    <x v="0"/>
    <s v="No"/>
    <x v="3"/>
    <s v="No"/>
    <s v="Underweight"/>
    <s v="Normal"/>
    <n v="1"/>
    <s v="Yes"/>
    <s v="No"/>
    <s v="No"/>
  </r>
  <r>
    <s v="Id2051"/>
    <n v="26.22"/>
    <n v="4.6500000000000004"/>
    <s v="yes"/>
    <x v="0"/>
    <s v="Yes"/>
    <x v="3"/>
    <s v="No"/>
    <s v="Overweight"/>
    <s v="Normal"/>
    <n v="1"/>
    <s v="Yes"/>
    <s v="No"/>
    <s v="No"/>
  </r>
  <r>
    <s v="Id2052"/>
    <n v="31.824999999999999"/>
    <n v="4.7"/>
    <s v="No"/>
    <x v="0"/>
    <s v="Yes"/>
    <x v="3"/>
    <s v="No"/>
    <s v="Obesity"/>
    <s v="Normal"/>
    <n v="1"/>
    <s v="No"/>
    <s v="No"/>
    <s v="No"/>
  </r>
  <r>
    <s v="Id2053"/>
    <n v="25.745000000000001"/>
    <n v="4.34"/>
    <s v="No"/>
    <x v="0"/>
    <s v="Yes"/>
    <x v="3"/>
    <s v="No"/>
    <s v="Overweight"/>
    <s v="Normal"/>
    <n v="1"/>
    <s v="No"/>
    <s v="No"/>
    <s v="No"/>
  </r>
  <r>
    <s v="Id2054"/>
    <n v="24.605"/>
    <n v="5.62"/>
    <s v="No"/>
    <x v="0"/>
    <s v="Yes"/>
    <x v="3"/>
    <s v="No"/>
    <s v="Normal Weight"/>
    <s v="Normal"/>
    <n v="1"/>
    <s v="No"/>
    <s v="No"/>
    <s v="No"/>
  </r>
  <r>
    <s v="Id2055"/>
    <n v="24.51"/>
    <n v="4.24"/>
    <s v="No"/>
    <x v="0"/>
    <s v="Yes"/>
    <x v="3"/>
    <s v="No"/>
    <s v="Normal Weight"/>
    <s v="Normal"/>
    <n v="1"/>
    <s v="No"/>
    <s v="No"/>
    <s v="No"/>
  </r>
  <r>
    <s v="Id2056"/>
    <n v="31.065000000000001"/>
    <n v="4.57"/>
    <s v="yes"/>
    <x v="0"/>
    <s v="No"/>
    <x v="0"/>
    <s v="No"/>
    <s v="Obesity"/>
    <s v="Normal"/>
    <n v="0"/>
    <s v="Yes"/>
    <s v="No"/>
    <s v="No"/>
  </r>
  <r>
    <s v="Id2057"/>
    <n v="28.12"/>
    <n v="5.05"/>
    <s v="No"/>
    <x v="0"/>
    <s v="No"/>
    <x v="0"/>
    <s v="No"/>
    <s v="Overweight"/>
    <s v="Normal"/>
    <n v="0"/>
    <s v="No"/>
    <s v="No"/>
    <s v="No"/>
  </r>
  <r>
    <s v="Id2058"/>
    <n v="38.06"/>
    <n v="6.16"/>
    <s v="No"/>
    <x v="0"/>
    <s v="No"/>
    <x v="0"/>
    <s v="No"/>
    <s v="Obesity"/>
    <s v="Prediabetes"/>
    <n v="0"/>
    <s v="No"/>
    <s v="No"/>
    <s v="No"/>
  </r>
  <r>
    <s v="Id2059"/>
    <n v="24.96"/>
    <n v="4.57"/>
    <s v="No"/>
    <x v="0"/>
    <s v="No"/>
    <x v="0"/>
    <s v="No"/>
    <s v="Overweight"/>
    <s v="Normal"/>
    <n v="0"/>
    <s v="No"/>
    <s v="No"/>
    <s v="No"/>
  </r>
  <r>
    <s v="Id2060"/>
    <n v="17.670000000000002"/>
    <n v="5.53"/>
    <s v="yes"/>
    <x v="0"/>
    <s v="No"/>
    <x v="0"/>
    <s v="No"/>
    <s v="Underweight"/>
    <s v="Normal"/>
    <n v="0"/>
    <s v="Yes"/>
    <s v="No"/>
    <s v="No"/>
  </r>
  <r>
    <s v="Id2061"/>
    <n v="31.35"/>
    <n v="5.84"/>
    <s v="No"/>
    <x v="1"/>
    <s v="No"/>
    <x v="3"/>
    <s v="No"/>
    <s v="Obesity"/>
    <s v="Prediabetes"/>
    <n v="1"/>
    <s v="No"/>
    <s v="No"/>
    <s v="No"/>
  </r>
  <r>
    <s v="Id2062"/>
    <n v="28.31"/>
    <n v="6.41"/>
    <s v="No"/>
    <x v="1"/>
    <s v="No"/>
    <x v="3"/>
    <s v="No"/>
    <s v="Overweight"/>
    <s v="Diabetes"/>
    <n v="1"/>
    <s v="No"/>
    <s v="No"/>
    <s v="No"/>
  </r>
  <r>
    <s v="Id2063"/>
    <n v="30.3"/>
    <n v="4.7300000000000004"/>
    <s v="yes"/>
    <x v="0"/>
    <s v="Yes"/>
    <x v="3"/>
    <s v="No"/>
    <s v="Obesity"/>
    <s v="Normal"/>
    <n v="1"/>
    <s v="Yes"/>
    <s v="No"/>
    <s v="No"/>
  </r>
  <r>
    <s v="Id2064"/>
    <n v="26.4"/>
    <n v="6.22"/>
    <s v="yes"/>
    <x v="0"/>
    <s v="No"/>
    <x v="0"/>
    <s v="No"/>
    <s v="Overweight"/>
    <s v="Prediabetes"/>
    <n v="0"/>
    <s v="Yes"/>
    <s v="No"/>
    <s v="No"/>
  </r>
  <r>
    <s v="Id2065"/>
    <n v="22.135000000000002"/>
    <n v="4.46"/>
    <s v="yes"/>
    <x v="0"/>
    <s v="No"/>
    <x v="0"/>
    <s v="No"/>
    <s v="Normal Weight"/>
    <s v="Normal"/>
    <n v="0"/>
    <s v="Yes"/>
    <s v="No"/>
    <s v="No"/>
  </r>
  <r>
    <s v="Id2066"/>
    <n v="17.399999999999999"/>
    <n v="4.5"/>
    <s v="yes"/>
    <x v="0"/>
    <s v="No"/>
    <x v="0"/>
    <s v="No"/>
    <s v="Underweight"/>
    <s v="Normal"/>
    <n v="0"/>
    <s v="Yes"/>
    <s v="No"/>
    <s v="No"/>
  </r>
  <r>
    <s v="Id2067"/>
    <n v="28.06"/>
    <n v="8.93"/>
    <s v="No"/>
    <x v="0"/>
    <s v="No"/>
    <x v="0"/>
    <s v="No"/>
    <s v="Overweight"/>
    <s v="Diabetes"/>
    <n v="0"/>
    <s v="No"/>
    <s v="No"/>
    <s v="No"/>
  </r>
  <r>
    <s v="Id2068"/>
    <n v="31.13"/>
    <n v="11.02"/>
    <s v="No"/>
    <x v="0"/>
    <s v="No"/>
    <x v="0"/>
    <s v="No"/>
    <s v="Obesity"/>
    <s v="Diabetes"/>
    <n v="0"/>
    <s v="No"/>
    <s v="No"/>
    <s v="No"/>
  </r>
  <r>
    <s v="Id2069"/>
    <n v="18.46"/>
    <n v="5.25"/>
    <s v="No"/>
    <x v="0"/>
    <s v="No"/>
    <x v="0"/>
    <s v="No"/>
    <s v="Underweight"/>
    <s v="Normal"/>
    <n v="0"/>
    <s v="No"/>
    <s v="No"/>
    <s v="No"/>
  </r>
  <r>
    <s v="Id2070"/>
    <n v="17.3"/>
    <n v="4.75"/>
    <s v="No"/>
    <x v="0"/>
    <s v="No"/>
    <x v="0"/>
    <s v="No"/>
    <s v="Underweight"/>
    <s v="Normal"/>
    <n v="0"/>
    <s v="No"/>
    <s v="No"/>
    <s v="No"/>
  </r>
  <r>
    <s v="Id2071"/>
    <n v="35.625"/>
    <n v="4.68"/>
    <s v="yes"/>
    <x v="0"/>
    <s v="Yes"/>
    <x v="3"/>
    <s v="No"/>
    <s v="Obesity"/>
    <s v="Normal"/>
    <n v="1"/>
    <s v="Yes"/>
    <s v="No"/>
    <s v="No"/>
  </r>
  <r>
    <s v="Id2072"/>
    <n v="20.234999999999999"/>
    <n v="6.17"/>
    <s v="yes"/>
    <x v="1"/>
    <s v="No"/>
    <x v="1"/>
    <s v="No"/>
    <s v="Normal Weight"/>
    <s v="Prediabetes"/>
    <n v="2"/>
    <s v="Yes"/>
    <s v="No"/>
    <s v="No"/>
  </r>
  <r>
    <s v="Id2073"/>
    <n v="27.55"/>
    <n v="4.5599999999999996"/>
    <s v="yes"/>
    <x v="0"/>
    <s v="Yes"/>
    <x v="3"/>
    <s v="No"/>
    <s v="Overweight"/>
    <s v="Normal"/>
    <n v="1"/>
    <s v="Yes"/>
    <s v="No"/>
    <s v="No"/>
  </r>
  <r>
    <s v="Id2074"/>
    <n v="17.97"/>
    <n v="6.3"/>
    <s v="No"/>
    <x v="0"/>
    <s v="No"/>
    <x v="0"/>
    <s v="No"/>
    <s v="Underweight"/>
    <s v="Prediabetes"/>
    <n v="0"/>
    <s v="No"/>
    <s v="No"/>
    <s v="No"/>
  </r>
  <r>
    <s v="Id2075"/>
    <n v="29.98"/>
    <n v="6.03"/>
    <s v="No"/>
    <x v="1"/>
    <s v="No"/>
    <x v="3"/>
    <s v="No"/>
    <s v="Obesity"/>
    <s v="Prediabetes"/>
    <n v="1"/>
    <s v="No"/>
    <s v="No"/>
    <s v="No"/>
  </r>
  <r>
    <s v="Id2076"/>
    <n v="33.659999999999997"/>
    <n v="4.2"/>
    <s v="yes"/>
    <x v="0"/>
    <s v="No"/>
    <x v="3"/>
    <s v="No"/>
    <s v="Obesity"/>
    <s v="Normal"/>
    <n v="1"/>
    <s v="Yes"/>
    <s v="No"/>
    <s v="No"/>
  </r>
  <r>
    <s v="Id2077"/>
    <n v="32.67"/>
    <n v="5.61"/>
    <s v="yes"/>
    <x v="0"/>
    <s v="No"/>
    <x v="3"/>
    <s v="No"/>
    <s v="Obesity"/>
    <s v="Normal"/>
    <n v="1"/>
    <s v="Yes"/>
    <s v="No"/>
    <s v="No"/>
  </r>
  <r>
    <s v="Id2078"/>
    <n v="30.5"/>
    <n v="5.88"/>
    <s v="yes"/>
    <x v="0"/>
    <s v="No"/>
    <x v="3"/>
    <s v="No"/>
    <s v="Obesity"/>
    <s v="Prediabetes"/>
    <n v="1"/>
    <s v="Yes"/>
    <s v="No"/>
    <s v="No"/>
  </r>
  <r>
    <s v="Id2079"/>
    <n v="23.1"/>
    <n v="5.92"/>
    <s v="yes"/>
    <x v="0"/>
    <s v="No"/>
    <x v="3"/>
    <s v="No"/>
    <s v="Normal Weight"/>
    <s v="Prediabetes"/>
    <n v="1"/>
    <s v="Yes"/>
    <s v="No"/>
    <s v="No"/>
  </r>
  <r>
    <s v="Id2080"/>
    <n v="39.49"/>
    <n v="4.8099999999999996"/>
    <s v="No"/>
    <x v="0"/>
    <s v="No"/>
    <x v="3"/>
    <s v="No"/>
    <s v="Obesity"/>
    <s v="Normal"/>
    <n v="1"/>
    <s v="No"/>
    <s v="No"/>
    <s v="No"/>
  </r>
  <r>
    <s v="Id2081"/>
    <n v="33.99"/>
    <n v="4.55"/>
    <s v="No"/>
    <x v="0"/>
    <s v="No"/>
    <x v="3"/>
    <s v="No"/>
    <s v="Obesity"/>
    <s v="Normal"/>
    <n v="1"/>
    <s v="No"/>
    <s v="No"/>
    <s v="No"/>
  </r>
  <r>
    <s v="Id2082"/>
    <n v="27.72"/>
    <n v="6.43"/>
    <s v="No"/>
    <x v="0"/>
    <s v="No"/>
    <x v="3"/>
    <s v="No"/>
    <s v="Overweight"/>
    <s v="Diabetes"/>
    <n v="1"/>
    <s v="No"/>
    <s v="No"/>
    <s v="No"/>
  </r>
  <r>
    <s v="Id2083"/>
    <n v="30.59"/>
    <n v="11.62"/>
    <s v="No"/>
    <x v="0"/>
    <s v="No"/>
    <x v="0"/>
    <s v="No"/>
    <s v="Obesity"/>
    <s v="Diabetes"/>
    <n v="0"/>
    <s v="No"/>
    <s v="No"/>
    <s v="No"/>
  </r>
  <r>
    <s v="Id2084"/>
    <n v="22.6"/>
    <n v="6.04"/>
    <s v="No"/>
    <x v="0"/>
    <s v="No"/>
    <x v="3"/>
    <s v="No"/>
    <s v="Normal Weight"/>
    <s v="Prediabetes"/>
    <n v="1"/>
    <s v="No"/>
    <s v="No"/>
    <s v="No"/>
  </r>
  <r>
    <s v="Id2085"/>
    <n v="28.785"/>
    <n v="8.82"/>
    <s v="No"/>
    <x v="0"/>
    <s v="No"/>
    <x v="0"/>
    <s v="No"/>
    <s v="Overweight"/>
    <s v="Diabetes"/>
    <n v="0"/>
    <s v="No"/>
    <s v="No"/>
    <s v="No"/>
  </r>
  <r>
    <s v="Id2086"/>
    <n v="50.38"/>
    <n v="5.8"/>
    <s v="No"/>
    <x v="0"/>
    <s v="No"/>
    <x v="0"/>
    <s v="No"/>
    <s v="Obesity"/>
    <s v="Prediabetes"/>
    <n v="0"/>
    <s v="No"/>
    <s v="No"/>
    <s v="No"/>
  </r>
  <r>
    <s v="Id2087"/>
    <n v="35.200000000000003"/>
    <n v="4.28"/>
    <s v="No"/>
    <x v="0"/>
    <s v="No"/>
    <x v="0"/>
    <s v="No"/>
    <s v="Obesity"/>
    <s v="Normal"/>
    <n v="0"/>
    <s v="No"/>
    <s v="No"/>
    <s v="No"/>
  </r>
  <r>
    <s v="Id2088"/>
    <n v="35.72"/>
    <n v="5.5"/>
    <s v="yes"/>
    <x v="0"/>
    <s v="No"/>
    <x v="0"/>
    <s v="No"/>
    <s v="Obesity"/>
    <s v="Normal"/>
    <n v="0"/>
    <s v="Yes"/>
    <s v="No"/>
    <s v="No"/>
  </r>
  <r>
    <s v="Id2089"/>
    <n v="24.51"/>
    <n v="4.6900000000000004"/>
    <s v="No"/>
    <x v="0"/>
    <s v="No"/>
    <x v="0"/>
    <s v="No"/>
    <s v="Normal Weight"/>
    <s v="Normal"/>
    <n v="0"/>
    <s v="No"/>
    <s v="No"/>
    <s v="No"/>
  </r>
  <r>
    <s v="Id2090"/>
    <n v="23.844999999999999"/>
    <n v="4.43"/>
    <s v="No"/>
    <x v="0"/>
    <s v="No"/>
    <x v="0"/>
    <s v="No"/>
    <s v="Normal Weight"/>
    <s v="Normal"/>
    <n v="0"/>
    <s v="No"/>
    <s v="No"/>
    <s v="No"/>
  </r>
  <r>
    <s v="Id2091"/>
    <n v="15.68"/>
    <n v="6.16"/>
    <s v="yes"/>
    <x v="0"/>
    <s v="No"/>
    <x v="3"/>
    <s v="No"/>
    <s v="Underweight"/>
    <s v="Prediabetes"/>
    <n v="1"/>
    <s v="Yes"/>
    <s v="No"/>
    <s v="No"/>
  </r>
  <r>
    <s v="Id2092"/>
    <n v="32.395000000000003"/>
    <n v="6.66"/>
    <s v="No"/>
    <x v="0"/>
    <s v="No"/>
    <x v="0"/>
    <s v="No"/>
    <s v="Obesity"/>
    <s v="Diabetes"/>
    <n v="0"/>
    <s v="No"/>
    <s v="No"/>
    <s v="No"/>
  </r>
  <r>
    <s v="Id2093"/>
    <n v="23.655000000000001"/>
    <n v="5.92"/>
    <s v="No"/>
    <x v="0"/>
    <s v="No"/>
    <x v="3"/>
    <s v="No"/>
    <s v="Normal Weight"/>
    <s v="Prediabetes"/>
    <n v="1"/>
    <s v="No"/>
    <s v="No"/>
    <s v="No"/>
  </r>
  <r>
    <s v="Id2094"/>
    <n v="28.4"/>
    <n v="5.97"/>
    <s v="No"/>
    <x v="0"/>
    <s v="Yes"/>
    <x v="3"/>
    <s v="No"/>
    <s v="Overweight"/>
    <s v="Prediabetes"/>
    <n v="1"/>
    <s v="No"/>
    <s v="No"/>
    <s v="No"/>
  </r>
  <r>
    <s v="Id2095"/>
    <n v="35.42"/>
    <n v="4.6399999999999997"/>
    <s v="yes"/>
    <x v="0"/>
    <s v="No"/>
    <x v="0"/>
    <s v="No"/>
    <s v="Obesity"/>
    <s v="Normal"/>
    <n v="0"/>
    <s v="Yes"/>
    <s v="No"/>
    <s v="No"/>
  </r>
  <r>
    <s v="Id2096"/>
    <n v="26.18"/>
    <n v="6.12"/>
    <s v="No"/>
    <x v="1"/>
    <s v="No"/>
    <x v="3"/>
    <s v="No"/>
    <s v="Overweight"/>
    <s v="Prediabetes"/>
    <n v="1"/>
    <s v="No"/>
    <s v="No"/>
    <s v="No"/>
  </r>
  <r>
    <s v="Id2097"/>
    <n v="20.8"/>
    <n v="4.87"/>
    <s v="yes"/>
    <x v="0"/>
    <s v="No"/>
    <x v="0"/>
    <s v="No"/>
    <s v="Normal Weight"/>
    <s v="Normal"/>
    <n v="0"/>
    <s v="Yes"/>
    <s v="No"/>
    <s v="No"/>
  </r>
  <r>
    <s v="Id2098"/>
    <n v="15.82"/>
    <n v="4.5999999999999996"/>
    <s v="No"/>
    <x v="0"/>
    <s v="No"/>
    <x v="0"/>
    <s v="No"/>
    <s v="Underweight"/>
    <s v="Normal"/>
    <n v="0"/>
    <s v="No"/>
    <s v="No"/>
    <s v="No"/>
  </r>
  <r>
    <s v="Id2099"/>
    <n v="17.670000000000002"/>
    <n v="4.78"/>
    <s v="No"/>
    <x v="0"/>
    <s v="No"/>
    <x v="0"/>
    <s v="No"/>
    <s v="Underweight"/>
    <s v="Normal"/>
    <n v="0"/>
    <s v="No"/>
    <s v="No"/>
    <s v="No"/>
  </r>
  <r>
    <s v="Id2100"/>
    <n v="31.92"/>
    <n v="11.05"/>
    <s v="No"/>
    <x v="0"/>
    <s v="No"/>
    <x v="0"/>
    <s v="No"/>
    <s v="Obesity"/>
    <s v="Diabetes"/>
    <n v="0"/>
    <s v="No"/>
    <s v="No"/>
    <s v="No"/>
  </r>
  <r>
    <s v="Id2101"/>
    <n v="28.975000000000001"/>
    <n v="7.62"/>
    <s v="No"/>
    <x v="0"/>
    <s v="No"/>
    <x v="0"/>
    <s v="No"/>
    <s v="Overweight"/>
    <s v="Diabetes"/>
    <n v="0"/>
    <s v="No"/>
    <s v="No"/>
    <s v="No"/>
  </r>
  <r>
    <s v="Id2102"/>
    <n v="31.73"/>
    <n v="4.78"/>
    <s v="yes"/>
    <x v="1"/>
    <s v="No"/>
    <x v="1"/>
    <s v="No"/>
    <s v="Obesity"/>
    <s v="Normal"/>
    <n v="2"/>
    <s v="Yes"/>
    <s v="No"/>
    <s v="No"/>
  </r>
  <r>
    <s v="Id2103"/>
    <n v="28.88"/>
    <n v="6.09"/>
    <s v="yes"/>
    <x v="1"/>
    <s v="No"/>
    <x v="1"/>
    <s v="No"/>
    <s v="Overweight"/>
    <s v="Prediabetes"/>
    <n v="2"/>
    <s v="Yes"/>
    <s v="No"/>
    <s v="No"/>
  </r>
  <r>
    <s v="Id2104"/>
    <n v="25.555"/>
    <n v="5.1100000000000003"/>
    <s v="No"/>
    <x v="0"/>
    <s v="Yes"/>
    <x v="3"/>
    <s v="No"/>
    <s v="Overweight"/>
    <s v="Normal"/>
    <n v="1"/>
    <s v="No"/>
    <s v="No"/>
    <s v="No"/>
  </r>
  <r>
    <s v="Id2105"/>
    <n v="37.29"/>
    <n v="4.46"/>
    <s v="No"/>
    <x v="1"/>
    <s v="No"/>
    <x v="3"/>
    <s v="No"/>
    <s v="Obesity"/>
    <s v="Normal"/>
    <n v="1"/>
    <s v="No"/>
    <s v="No"/>
    <s v="No"/>
  </r>
  <r>
    <s v="Id2106"/>
    <n v="40.28"/>
    <n v="6.11"/>
    <s v="No"/>
    <x v="1"/>
    <s v="No"/>
    <x v="3"/>
    <s v="No"/>
    <s v="Obesity"/>
    <s v="Prediabetes"/>
    <n v="1"/>
    <s v="No"/>
    <s v="No"/>
    <s v="No"/>
  </r>
  <r>
    <s v="Id2107"/>
    <n v="40.185000000000002"/>
    <n v="4.66"/>
    <s v="No"/>
    <x v="1"/>
    <s v="No"/>
    <x v="3"/>
    <s v="No"/>
    <s v="Obesity"/>
    <s v="Normal"/>
    <n v="1"/>
    <s v="No"/>
    <s v="No"/>
    <s v="No"/>
  </r>
  <r>
    <s v="Id2108"/>
    <n v="23.57"/>
    <n v="6.14"/>
    <s v="No"/>
    <x v="0"/>
    <s v="No"/>
    <x v="0"/>
    <s v="No"/>
    <s v="Normal Weight"/>
    <s v="Prediabetes"/>
    <n v="0"/>
    <s v="No"/>
    <s v="No"/>
    <s v="No"/>
  </r>
  <r>
    <s v="Id2109"/>
    <n v="35.625"/>
    <n v="6.21"/>
    <s v="No"/>
    <x v="1"/>
    <s v="No"/>
    <x v="3"/>
    <s v="No"/>
    <s v="Obesity"/>
    <s v="Prediabetes"/>
    <n v="1"/>
    <s v="No"/>
    <s v="No"/>
    <s v="No"/>
  </r>
  <r>
    <s v="Id2110"/>
    <n v="33.155000000000001"/>
    <n v="4.5999999999999996"/>
    <s v="No"/>
    <x v="1"/>
    <s v="No"/>
    <x v="3"/>
    <s v="No"/>
    <s v="Obesity"/>
    <s v="Normal"/>
    <n v="1"/>
    <s v="No"/>
    <s v="No"/>
    <s v="No"/>
  </r>
  <r>
    <s v="Id2111"/>
    <n v="31.92"/>
    <n v="5.04"/>
    <s v="No"/>
    <x v="1"/>
    <s v="No"/>
    <x v="3"/>
    <s v="No"/>
    <s v="Obesity"/>
    <s v="Normal"/>
    <n v="1"/>
    <s v="No"/>
    <s v="No"/>
    <s v="No"/>
  </r>
  <r>
    <s v="Id2112"/>
    <n v="30.305"/>
    <n v="5.08"/>
    <s v="No"/>
    <x v="1"/>
    <s v="No"/>
    <x v="3"/>
    <s v="No"/>
    <s v="Obesity"/>
    <s v="Normal"/>
    <n v="1"/>
    <s v="No"/>
    <s v="No"/>
    <s v="No"/>
  </r>
  <r>
    <s v="Id2113"/>
    <n v="30.114999999999998"/>
    <n v="4.38"/>
    <s v="No"/>
    <x v="1"/>
    <s v="No"/>
    <x v="3"/>
    <s v="No"/>
    <s v="Obesity"/>
    <s v="Normal"/>
    <n v="1"/>
    <s v="No"/>
    <s v="No"/>
    <s v="No"/>
  </r>
  <r>
    <s v="Id2114"/>
    <n v="24.09"/>
    <n v="4.79"/>
    <s v="No"/>
    <x v="1"/>
    <s v="No"/>
    <x v="3"/>
    <s v="No"/>
    <s v="Normal Weight"/>
    <s v="Normal"/>
    <n v="1"/>
    <s v="No"/>
    <s v="No"/>
    <s v="No"/>
  </r>
  <r>
    <s v="Id2115"/>
    <n v="28.215"/>
    <n v="4.21"/>
    <s v="No"/>
    <x v="1"/>
    <s v="No"/>
    <x v="3"/>
    <s v="No"/>
    <s v="Overweight"/>
    <s v="Normal"/>
    <n v="1"/>
    <s v="No"/>
    <s v="No"/>
    <s v="No"/>
  </r>
  <r>
    <s v="Id2116"/>
    <n v="26.315000000000001"/>
    <n v="5.47"/>
    <s v="No"/>
    <x v="1"/>
    <s v="No"/>
    <x v="3"/>
    <s v="No"/>
    <s v="Overweight"/>
    <s v="Normal"/>
    <n v="1"/>
    <s v="No"/>
    <s v="No"/>
    <s v="No"/>
  </r>
  <r>
    <s v="Id2117"/>
    <n v="25.08"/>
    <n v="5.09"/>
    <s v="No"/>
    <x v="1"/>
    <s v="No"/>
    <x v="3"/>
    <s v="No"/>
    <s v="Overweight"/>
    <s v="Normal"/>
    <n v="1"/>
    <s v="No"/>
    <s v="No"/>
    <s v="No"/>
  </r>
  <r>
    <s v="Id2118"/>
    <n v="15.41"/>
    <n v="5.08"/>
    <s v="No"/>
    <x v="0"/>
    <s v="No"/>
    <x v="0"/>
    <s v="No"/>
    <s v="Underweight"/>
    <s v="Normal"/>
    <n v="0"/>
    <s v="No"/>
    <s v="No"/>
    <s v="No"/>
  </r>
  <r>
    <s v="Id2119"/>
    <n v="23.83"/>
    <n v="5.68"/>
    <s v="No"/>
    <x v="0"/>
    <s v="No"/>
    <x v="0"/>
    <s v="No"/>
    <s v="Normal Weight"/>
    <s v="Normal"/>
    <n v="0"/>
    <s v="No"/>
    <s v="No"/>
    <s v="No"/>
  </r>
  <r>
    <s v="Id2120"/>
    <n v="36"/>
    <n v="4.66"/>
    <s v="No"/>
    <x v="1"/>
    <s v="No"/>
    <x v="3"/>
    <s v="No"/>
    <s v="Obesity"/>
    <s v="Normal"/>
    <n v="1"/>
    <s v="No"/>
    <s v="No"/>
    <s v="No"/>
  </r>
  <r>
    <s v="Id2121"/>
    <n v="28.82"/>
    <n v="5.59"/>
    <s v="No"/>
    <x v="1"/>
    <s v="No"/>
    <x v="3"/>
    <s v="No"/>
    <s v="Overweight"/>
    <s v="Normal"/>
    <n v="1"/>
    <s v="No"/>
    <s v="No"/>
    <s v="No"/>
  </r>
  <r>
    <s v="Id2122"/>
    <n v="28.05"/>
    <n v="6.2"/>
    <s v="No"/>
    <x v="1"/>
    <s v="No"/>
    <x v="3"/>
    <s v="No"/>
    <s v="Overweight"/>
    <s v="Prediabetes"/>
    <n v="1"/>
    <s v="No"/>
    <s v="No"/>
    <s v="No"/>
  </r>
  <r>
    <s v="Id2123"/>
    <n v="27.1"/>
    <n v="4.45"/>
    <s v="No"/>
    <x v="1"/>
    <s v="No"/>
    <x v="3"/>
    <s v="No"/>
    <s v="Overweight"/>
    <s v="Normal"/>
    <n v="1"/>
    <s v="No"/>
    <s v="No"/>
    <s v="No"/>
  </r>
  <r>
    <s v="Id2124"/>
    <n v="24.3"/>
    <n v="6.1"/>
    <s v="yes"/>
    <x v="1"/>
    <s v="No"/>
    <x v="3"/>
    <s v="No"/>
    <s v="Normal Weight"/>
    <s v="Prediabetes"/>
    <n v="1"/>
    <s v="Yes"/>
    <s v="No"/>
    <s v="No"/>
  </r>
  <r>
    <s v="Id2125"/>
    <n v="30.72"/>
    <n v="6.06"/>
    <s v="No"/>
    <x v="1"/>
    <s v="No"/>
    <x v="3"/>
    <s v="No"/>
    <s v="Obesity"/>
    <s v="Prediabetes"/>
    <n v="1"/>
    <s v="No"/>
    <s v="No"/>
    <s v="No"/>
  </r>
  <r>
    <s v="Id2126"/>
    <n v="37.43"/>
    <n v="4.5599999999999996"/>
    <s v="No"/>
    <x v="0"/>
    <s v="Yes"/>
    <x v="3"/>
    <s v="No"/>
    <s v="Obesity"/>
    <s v="Normal"/>
    <n v="1"/>
    <s v="No"/>
    <s v="No"/>
    <s v="No"/>
  </r>
  <r>
    <s v="Id2127"/>
    <n v="25.74"/>
    <n v="6.41"/>
    <s v="yes"/>
    <x v="0"/>
    <s v="Yes"/>
    <x v="3"/>
    <s v="No"/>
    <s v="Overweight"/>
    <s v="Diabetes"/>
    <n v="1"/>
    <s v="Yes"/>
    <s v="No"/>
    <s v="No"/>
  </r>
  <r>
    <s v="Id2128"/>
    <n v="36.575000000000003"/>
    <n v="5.57"/>
    <s v="No"/>
    <x v="0"/>
    <s v="Yes"/>
    <x v="3"/>
    <s v="No"/>
    <s v="Obesity"/>
    <s v="Normal"/>
    <n v="1"/>
    <s v="No"/>
    <s v="No"/>
    <s v="No"/>
  </r>
  <r>
    <s v="Id2129"/>
    <n v="35.15"/>
    <n v="5.47"/>
    <s v="No"/>
    <x v="0"/>
    <s v="Yes"/>
    <x v="3"/>
    <s v="No"/>
    <s v="Obesity"/>
    <s v="Normal"/>
    <n v="1"/>
    <s v="No"/>
    <s v="No"/>
    <s v="No"/>
  </r>
  <r>
    <s v="Id2130"/>
    <n v="32.11"/>
    <n v="4.43"/>
    <s v="No"/>
    <x v="0"/>
    <s v="Yes"/>
    <x v="3"/>
    <s v="No"/>
    <s v="Obesity"/>
    <s v="Normal"/>
    <n v="1"/>
    <s v="No"/>
    <s v="No"/>
    <s v="No"/>
  </r>
  <r>
    <s v="Id2131"/>
    <n v="30.495000000000001"/>
    <n v="4.95"/>
    <s v="No"/>
    <x v="0"/>
    <s v="Yes"/>
    <x v="3"/>
    <s v="No"/>
    <s v="Obesity"/>
    <s v="Normal"/>
    <n v="1"/>
    <s v="No"/>
    <s v="No"/>
    <s v="No"/>
  </r>
  <r>
    <s v="Id2132"/>
    <n v="29.24"/>
    <n v="4.04"/>
    <s v="No"/>
    <x v="1"/>
    <s v="No"/>
    <x v="3"/>
    <s v="No"/>
    <s v="Overweight"/>
    <s v="Normal"/>
    <n v="1"/>
    <s v="No"/>
    <s v="No"/>
    <s v="No"/>
  </r>
  <r>
    <s v="Id2133"/>
    <n v="22.515000000000001"/>
    <n v="5.93"/>
    <s v="No"/>
    <x v="0"/>
    <s v="Yes"/>
    <x v="3"/>
    <s v="No"/>
    <s v="Normal Weight"/>
    <s v="Prediabetes"/>
    <n v="1"/>
    <s v="No"/>
    <s v="No"/>
    <s v="No"/>
  </r>
  <r>
    <s v="Id2134"/>
    <n v="15.65"/>
    <n v="4.2300000000000004"/>
    <s v="No"/>
    <x v="0"/>
    <s v="No"/>
    <x v="0"/>
    <s v="No"/>
    <s v="Underweight"/>
    <s v="Normal"/>
    <n v="0"/>
    <s v="No"/>
    <s v="No"/>
    <s v="No"/>
  </r>
  <r>
    <s v="Id2135"/>
    <n v="27.36"/>
    <n v="5.59"/>
    <s v="yes"/>
    <x v="0"/>
    <s v="No"/>
    <x v="0"/>
    <s v="No"/>
    <s v="Overweight"/>
    <s v="Normal"/>
    <n v="0"/>
    <s v="Yes"/>
    <s v="No"/>
    <s v="No"/>
  </r>
  <r>
    <s v="Id2136"/>
    <n v="22.3"/>
    <n v="4.8899999999999997"/>
    <s v="yes"/>
    <x v="0"/>
    <s v="No"/>
    <x v="0"/>
    <s v="No"/>
    <s v="Normal Weight"/>
    <s v="Normal"/>
    <n v="0"/>
    <s v="Yes"/>
    <s v="No"/>
    <s v="No"/>
  </r>
  <r>
    <s v="Id2137"/>
    <n v="26.03"/>
    <n v="5.81"/>
    <s v="yes"/>
    <x v="0"/>
    <s v="No"/>
    <x v="0"/>
    <s v="No"/>
    <s v="Overweight"/>
    <s v="Prediabetes"/>
    <n v="0"/>
    <s v="Yes"/>
    <s v="No"/>
    <s v="No"/>
  </r>
  <r>
    <s v="Id2138"/>
    <n v="27.74"/>
    <n v="4.29"/>
    <s v="No"/>
    <x v="1"/>
    <s v="No"/>
    <x v="3"/>
    <s v="No"/>
    <s v="Overweight"/>
    <s v="Normal"/>
    <n v="1"/>
    <s v="No"/>
    <s v="No"/>
    <s v="No"/>
  </r>
  <r>
    <s v="Id2139"/>
    <n v="32.11"/>
    <n v="4.03"/>
    <s v="yes"/>
    <x v="1"/>
    <s v="No"/>
    <x v="1"/>
    <s v="No"/>
    <s v="Obesity"/>
    <s v="Normal"/>
    <n v="2"/>
    <s v="Yes"/>
    <s v="No"/>
    <s v="No"/>
  </r>
  <r>
    <s v="Id2140"/>
    <n v="25.175000000000001"/>
    <n v="6.29"/>
    <s v="yes"/>
    <x v="1"/>
    <s v="No"/>
    <x v="1"/>
    <s v="No"/>
    <s v="Overweight"/>
    <s v="Prediabetes"/>
    <n v="2"/>
    <s v="Yes"/>
    <s v="No"/>
    <s v="No"/>
  </r>
  <r>
    <s v="Id2141"/>
    <n v="39.49"/>
    <n v="4.4800000000000004"/>
    <s v="yes"/>
    <x v="0"/>
    <s v="No"/>
    <x v="0"/>
    <s v="No"/>
    <s v="Obesity"/>
    <s v="Normal"/>
    <n v="0"/>
    <s v="Yes"/>
    <s v="No"/>
    <s v="No"/>
  </r>
  <r>
    <s v="Id2142"/>
    <n v="34.869999999999997"/>
    <n v="5.51"/>
    <s v="yes"/>
    <x v="0"/>
    <s v="No"/>
    <x v="0"/>
    <s v="No"/>
    <s v="Obesity"/>
    <s v="Normal"/>
    <n v="0"/>
    <s v="Yes"/>
    <s v="No"/>
    <s v="No"/>
  </r>
  <r>
    <s v="Id2143"/>
    <n v="34.6"/>
    <n v="4.5"/>
    <s v="yes"/>
    <x v="0"/>
    <s v="No"/>
    <x v="0"/>
    <s v="No"/>
    <s v="Obesity"/>
    <s v="Normal"/>
    <n v="0"/>
    <s v="Yes"/>
    <s v="No"/>
    <s v="No"/>
  </r>
  <r>
    <s v="Id2144"/>
    <n v="25.8"/>
    <n v="6.29"/>
    <s v="yes"/>
    <x v="0"/>
    <s v="No"/>
    <x v="0"/>
    <s v="No"/>
    <s v="Overweight"/>
    <s v="Prediabetes"/>
    <n v="0"/>
    <s v="Yes"/>
    <s v="No"/>
    <s v="No"/>
  </r>
  <r>
    <s v="Id2145"/>
    <n v="35.86"/>
    <n v="4.33"/>
    <s v="No"/>
    <x v="0"/>
    <s v="No"/>
    <x v="3"/>
    <s v="No"/>
    <s v="Obesity"/>
    <s v="Normal"/>
    <n v="1"/>
    <s v="No"/>
    <s v="No"/>
    <s v="No"/>
  </r>
  <r>
    <s v="Id2146"/>
    <n v="40.47"/>
    <n v="11.15"/>
    <s v="No"/>
    <x v="0"/>
    <s v="No"/>
    <x v="0"/>
    <s v="No"/>
    <s v="Obesity"/>
    <s v="Diabetes"/>
    <n v="0"/>
    <s v="No"/>
    <s v="No"/>
    <s v="No"/>
  </r>
  <r>
    <s v="Id2147"/>
    <n v="32.01"/>
    <n v="6.45"/>
    <s v="No"/>
    <x v="0"/>
    <s v="No"/>
    <x v="3"/>
    <s v="No"/>
    <s v="Obesity"/>
    <s v="Diabetes"/>
    <n v="1"/>
    <s v="No"/>
    <s v="No"/>
    <s v="No"/>
  </r>
  <r>
    <s v="Id2148"/>
    <n v="33"/>
    <n v="9.27"/>
    <s v="No"/>
    <x v="0"/>
    <s v="No"/>
    <x v="0"/>
    <s v="No"/>
    <s v="Obesity"/>
    <s v="Diabetes"/>
    <n v="0"/>
    <s v="No"/>
    <s v="No"/>
    <s v="No"/>
  </r>
  <r>
    <s v="Id2149"/>
    <n v="29.3"/>
    <n v="6.15"/>
    <s v="No"/>
    <x v="0"/>
    <s v="No"/>
    <x v="3"/>
    <s v="No"/>
    <s v="Overweight"/>
    <s v="Prediabetes"/>
    <n v="1"/>
    <s v="No"/>
    <s v="No"/>
    <s v="No"/>
  </r>
  <r>
    <s v="Id2150"/>
    <n v="25.8"/>
    <n v="4.13"/>
    <s v="No"/>
    <x v="0"/>
    <s v="No"/>
    <x v="3"/>
    <s v="No"/>
    <s v="Overweight"/>
    <s v="Normal"/>
    <n v="1"/>
    <s v="No"/>
    <s v="No"/>
    <s v="No"/>
  </r>
  <r>
    <s v="Id2151"/>
    <n v="23.4"/>
    <n v="4.24"/>
    <s v="No"/>
    <x v="0"/>
    <s v="No"/>
    <x v="3"/>
    <s v="No"/>
    <s v="Normal Weight"/>
    <s v="Normal"/>
    <n v="1"/>
    <s v="No"/>
    <s v="No"/>
    <s v="No"/>
  </r>
  <r>
    <s v="Id2152"/>
    <n v="27.93"/>
    <n v="9.8800000000000008"/>
    <s v="No"/>
    <x v="0"/>
    <s v="No"/>
    <x v="0"/>
    <s v="No"/>
    <s v="Overweight"/>
    <s v="Diabetes"/>
    <n v="0"/>
    <s v="No"/>
    <s v="No"/>
    <s v="No"/>
  </r>
  <r>
    <s v="Id2153"/>
    <n v="22"/>
    <n v="9.5"/>
    <s v="No"/>
    <x v="0"/>
    <s v="No"/>
    <x v="0"/>
    <s v="No"/>
    <s v="Normal Weight"/>
    <s v="Diabetes"/>
    <n v="0"/>
    <s v="No"/>
    <s v="No"/>
    <s v="No"/>
  </r>
  <r>
    <s v="Id2154"/>
    <n v="36.86"/>
    <n v="4.97"/>
    <s v="yes"/>
    <x v="0"/>
    <s v="No"/>
    <x v="0"/>
    <s v="No"/>
    <s v="Obesity"/>
    <s v="Normal"/>
    <n v="0"/>
    <s v="Yes"/>
    <s v="No"/>
    <s v="No"/>
  </r>
  <r>
    <s v="Id2155"/>
    <n v="31.254999999999999"/>
    <n v="5.49"/>
    <s v="yes"/>
    <x v="0"/>
    <s v="No"/>
    <x v="0"/>
    <s v="No"/>
    <s v="Obesity"/>
    <s v="Normal"/>
    <n v="0"/>
    <s v="Yes"/>
    <s v="No"/>
    <s v="No"/>
  </r>
  <r>
    <s v="Id2156"/>
    <n v="23.06"/>
    <n v="4.47"/>
    <s v="No"/>
    <x v="0"/>
    <s v="No"/>
    <x v="0"/>
    <s v="No"/>
    <s v="Normal Weight"/>
    <s v="Normal"/>
    <n v="0"/>
    <s v="No"/>
    <s v="No"/>
    <s v="No"/>
  </r>
  <r>
    <s v="Id2157"/>
    <n v="28.975000000000001"/>
    <n v="4.34"/>
    <s v="yes"/>
    <x v="0"/>
    <s v="No"/>
    <x v="0"/>
    <s v="No"/>
    <s v="Overweight"/>
    <s v="Normal"/>
    <n v="0"/>
    <s v="Yes"/>
    <s v="No"/>
    <s v="No"/>
  </r>
  <r>
    <s v="Id2158"/>
    <n v="33.299999999999997"/>
    <n v="9.49"/>
    <s v="No"/>
    <x v="0"/>
    <s v="No"/>
    <x v="0"/>
    <s v="No"/>
    <s v="Obesity"/>
    <s v="Diabetes"/>
    <n v="0"/>
    <s v="No"/>
    <s v="No"/>
    <s v="No"/>
  </r>
  <r>
    <s v="Id2159"/>
    <n v="33"/>
    <n v="10.16"/>
    <s v="No"/>
    <x v="0"/>
    <s v="No"/>
    <x v="0"/>
    <s v="No"/>
    <s v="Obesity"/>
    <s v="Diabetes"/>
    <n v="0"/>
    <s v="No"/>
    <s v="No"/>
    <s v="No"/>
  </r>
  <r>
    <s v="Id2160"/>
    <n v="31.46"/>
    <n v="11.19"/>
    <s v="No"/>
    <x v="0"/>
    <s v="No"/>
    <x v="0"/>
    <s v="No"/>
    <s v="Obesity"/>
    <s v="Diabetes"/>
    <n v="0"/>
    <s v="No"/>
    <s v="No"/>
    <s v="No"/>
  </r>
  <r>
    <s v="Id2161"/>
    <n v="29.6"/>
    <n v="11.03"/>
    <s v="No"/>
    <x v="0"/>
    <s v="No"/>
    <x v="0"/>
    <s v="No"/>
    <s v="Overweight"/>
    <s v="Diabetes"/>
    <n v="0"/>
    <s v="No"/>
    <s v="No"/>
    <s v="No"/>
  </r>
  <r>
    <s v="Id2162"/>
    <n v="22.05"/>
    <n v="4.43"/>
    <s v="yes"/>
    <x v="0"/>
    <s v="No"/>
    <x v="0"/>
    <s v="No"/>
    <s v="Normal Weight"/>
    <s v="Normal"/>
    <n v="0"/>
    <s v="Yes"/>
    <s v="No"/>
    <s v="No"/>
  </r>
  <r>
    <s v="Id2163"/>
    <n v="27.06"/>
    <n v="6.14"/>
    <s v="No"/>
    <x v="1"/>
    <s v="No"/>
    <x v="3"/>
    <s v="No"/>
    <s v="Overweight"/>
    <s v="Prediabetes"/>
    <n v="1"/>
    <s v="No"/>
    <s v="No"/>
    <s v="No"/>
  </r>
  <r>
    <s v="Id2164"/>
    <n v="20.49"/>
    <n v="4.87"/>
    <s v="No"/>
    <x v="0"/>
    <s v="No"/>
    <x v="0"/>
    <s v="No"/>
    <s v="Normal Weight"/>
    <s v="Normal"/>
    <n v="0"/>
    <s v="No"/>
    <s v="No"/>
    <s v="No"/>
  </r>
  <r>
    <s v="Id2165"/>
    <n v="28.4"/>
    <n v="4.3"/>
    <s v="No"/>
    <x v="0"/>
    <s v="Yes"/>
    <x v="3"/>
    <s v="No"/>
    <s v="Overweight"/>
    <s v="Normal"/>
    <n v="1"/>
    <s v="No"/>
    <s v="No"/>
    <s v="No"/>
  </r>
  <r>
    <s v="Id2166"/>
    <n v="41.91"/>
    <n v="6.19"/>
    <s v="No"/>
    <x v="0"/>
    <s v="No"/>
    <x v="0"/>
    <s v="No"/>
    <s v="Obesity"/>
    <s v="Prediabetes"/>
    <n v="0"/>
    <s v="No"/>
    <s v="No"/>
    <s v="No"/>
  </r>
  <r>
    <s v="Id2167"/>
    <n v="24.6"/>
    <n v="6.19"/>
    <s v="No"/>
    <x v="0"/>
    <s v="Yes"/>
    <x v="3"/>
    <s v="No"/>
    <s v="Normal Weight"/>
    <s v="Prediabetes"/>
    <n v="1"/>
    <s v="No"/>
    <s v="No"/>
    <s v="No"/>
  </r>
  <r>
    <s v="Id2168"/>
    <n v="20.9"/>
    <n v="5.12"/>
    <s v="No"/>
    <x v="0"/>
    <s v="Yes"/>
    <x v="3"/>
    <s v="No"/>
    <s v="Normal Weight"/>
    <s v="Normal"/>
    <n v="1"/>
    <s v="No"/>
    <s v="No"/>
    <s v="No"/>
  </r>
  <r>
    <s v="Id2169"/>
    <n v="34.4"/>
    <n v="4.04"/>
    <s v="No"/>
    <x v="0"/>
    <s v="No"/>
    <x v="0"/>
    <s v="No"/>
    <s v="Obesity"/>
    <s v="Normal"/>
    <n v="0"/>
    <s v="No"/>
    <s v="No"/>
    <s v="No"/>
  </r>
  <r>
    <s v="Id2170"/>
    <n v="32.56"/>
    <n v="5.36"/>
    <s v="No"/>
    <x v="0"/>
    <s v="No"/>
    <x v="0"/>
    <s v="No"/>
    <s v="Obesity"/>
    <s v="Normal"/>
    <n v="0"/>
    <s v="No"/>
    <s v="No"/>
    <s v="No"/>
  </r>
  <r>
    <s v="Id2171"/>
    <n v="27.98"/>
    <n v="4.38"/>
    <s v="No"/>
    <x v="1"/>
    <s v="No"/>
    <x v="3"/>
    <s v="No"/>
    <s v="Overweight"/>
    <s v="Normal"/>
    <n v="1"/>
    <s v="No"/>
    <s v="No"/>
    <s v="No"/>
  </r>
  <r>
    <s v="Id2172"/>
    <n v="26.51"/>
    <n v="4.58"/>
    <s v="No"/>
    <x v="0"/>
    <s v="No"/>
    <x v="0"/>
    <s v="No"/>
    <s v="Overweight"/>
    <s v="Normal"/>
    <n v="0"/>
    <s v="No"/>
    <s v="No"/>
    <s v="No"/>
  </r>
  <r>
    <s v="Id2173"/>
    <n v="29.734999999999999"/>
    <n v="11.92"/>
    <s v="No"/>
    <x v="0"/>
    <s v="No"/>
    <x v="0"/>
    <s v="No"/>
    <s v="Overweight"/>
    <s v="Diabetes"/>
    <n v="0"/>
    <s v="No"/>
    <s v="No"/>
    <s v="No"/>
  </r>
  <r>
    <s v="Id2174"/>
    <n v="40.5"/>
    <n v="5.4"/>
    <s v="No"/>
    <x v="0"/>
    <s v="Yes"/>
    <x v="3"/>
    <s v="No"/>
    <s v="Obesity"/>
    <s v="Normal"/>
    <n v="1"/>
    <s v="No"/>
    <s v="No"/>
    <s v="No"/>
  </r>
  <r>
    <s v="Id2175"/>
    <n v="25.64"/>
    <n v="4.76"/>
    <s v="No"/>
    <x v="0"/>
    <s v="No"/>
    <x v="3"/>
    <s v="No"/>
    <s v="Overweight"/>
    <s v="Normal"/>
    <n v="1"/>
    <s v="No"/>
    <s v="No"/>
    <s v="No"/>
  </r>
  <r>
    <s v="Id2176"/>
    <n v="32.9"/>
    <n v="4.78"/>
    <s v="No"/>
    <x v="0"/>
    <s v="Yes"/>
    <x v="3"/>
    <s v="No"/>
    <s v="Obesity"/>
    <s v="Normal"/>
    <n v="1"/>
    <s v="No"/>
    <s v="No"/>
    <s v="No"/>
  </r>
  <r>
    <s v="Id2177"/>
    <n v="29.8"/>
    <n v="4.26"/>
    <s v="No"/>
    <x v="0"/>
    <s v="Yes"/>
    <x v="3"/>
    <s v="No"/>
    <s v="Overweight"/>
    <s v="Normal"/>
    <n v="1"/>
    <s v="No"/>
    <s v="No"/>
    <s v="No"/>
  </r>
  <r>
    <s v="Id2178"/>
    <n v="28.9"/>
    <n v="5.85"/>
    <s v="No"/>
    <x v="0"/>
    <s v="Yes"/>
    <x v="3"/>
    <s v="No"/>
    <s v="Overweight"/>
    <s v="Prediabetes"/>
    <n v="1"/>
    <s v="No"/>
    <s v="No"/>
    <s v="No"/>
  </r>
  <r>
    <s v="Id2179"/>
    <n v="24.7"/>
    <n v="5.32"/>
    <s v="No"/>
    <x v="0"/>
    <s v="Yes"/>
    <x v="3"/>
    <s v="No"/>
    <s v="Normal Weight"/>
    <s v="Normal"/>
    <n v="1"/>
    <s v="No"/>
    <s v="No"/>
    <s v="No"/>
  </r>
  <r>
    <s v="Id2180"/>
    <n v="20.6"/>
    <n v="5.14"/>
    <s v="No"/>
    <x v="0"/>
    <s v="Yes"/>
    <x v="3"/>
    <s v="No"/>
    <s v="Normal Weight"/>
    <s v="Normal"/>
    <n v="1"/>
    <s v="No"/>
    <s v="No"/>
    <s v="No"/>
  </r>
  <r>
    <s v="Id2181"/>
    <n v="18.600000000000001"/>
    <n v="5"/>
    <s v="No"/>
    <x v="0"/>
    <s v="Yes"/>
    <x v="3"/>
    <s v="No"/>
    <s v="Normal Weight"/>
    <s v="Normal"/>
    <n v="1"/>
    <s v="No"/>
    <s v="No"/>
    <s v="No"/>
  </r>
  <r>
    <s v="Id2182"/>
    <n v="17.8"/>
    <n v="4.55"/>
    <s v="No"/>
    <x v="0"/>
    <s v="Yes"/>
    <x v="3"/>
    <s v="No"/>
    <s v="Underweight"/>
    <s v="Normal"/>
    <n v="1"/>
    <s v="No"/>
    <s v="No"/>
    <s v="No"/>
  </r>
  <r>
    <s v="Id2183"/>
    <n v="35.200000000000003"/>
    <n v="5.97"/>
    <s v="No"/>
    <x v="1"/>
    <s v="No"/>
    <x v="3"/>
    <s v="No"/>
    <s v="Obesity"/>
    <s v="Prediabetes"/>
    <n v="1"/>
    <s v="No"/>
    <s v="No"/>
    <s v="No"/>
  </r>
  <r>
    <s v="Id2184"/>
    <n v="33.770000000000003"/>
    <n v="4.0199999999999996"/>
    <s v="No"/>
    <x v="1"/>
    <s v="No"/>
    <x v="3"/>
    <s v="No"/>
    <s v="Obesity"/>
    <s v="Normal"/>
    <n v="1"/>
    <s v="No"/>
    <s v="No"/>
    <s v="No"/>
  </r>
  <r>
    <s v="Id2185"/>
    <n v="30.03"/>
    <n v="4.04"/>
    <s v="No"/>
    <x v="1"/>
    <s v="No"/>
    <x v="3"/>
    <s v="No"/>
    <s v="Obesity"/>
    <s v="Normal"/>
    <n v="1"/>
    <s v="No"/>
    <s v="No"/>
    <s v="No"/>
  </r>
  <r>
    <s v="Id2186"/>
    <n v="29.37"/>
    <n v="5.54"/>
    <s v="No"/>
    <x v="1"/>
    <s v="No"/>
    <x v="3"/>
    <s v="No"/>
    <s v="Overweight"/>
    <s v="Normal"/>
    <n v="1"/>
    <s v="No"/>
    <s v="No"/>
    <s v="No"/>
  </r>
  <r>
    <s v="Id2187"/>
    <n v="28.5"/>
    <n v="4.03"/>
    <s v="No"/>
    <x v="1"/>
    <s v="No"/>
    <x v="3"/>
    <s v="No"/>
    <s v="Overweight"/>
    <s v="Normal"/>
    <n v="1"/>
    <s v="No"/>
    <s v="No"/>
    <s v="No"/>
  </r>
  <r>
    <s v="Id2188"/>
    <n v="23.32"/>
    <n v="5.62"/>
    <s v="No"/>
    <x v="1"/>
    <s v="No"/>
    <x v="3"/>
    <s v="No"/>
    <s v="Normal Weight"/>
    <s v="Normal"/>
    <n v="1"/>
    <s v="No"/>
    <s v="No"/>
    <s v="No"/>
  </r>
  <r>
    <s v="Id2189"/>
    <n v="26.125"/>
    <n v="5.27"/>
    <s v="No"/>
    <x v="1"/>
    <s v="No"/>
    <x v="3"/>
    <s v="No"/>
    <s v="Overweight"/>
    <s v="Normal"/>
    <n v="1"/>
    <s v="No"/>
    <s v="No"/>
    <s v="No"/>
  </r>
  <r>
    <s v="Id2190"/>
    <n v="25.46"/>
    <n v="5.18"/>
    <s v="No"/>
    <x v="1"/>
    <s v="No"/>
    <x v="3"/>
    <s v="No"/>
    <s v="Overweight"/>
    <s v="Normal"/>
    <n v="1"/>
    <s v="No"/>
    <s v="No"/>
    <s v="No"/>
  </r>
  <r>
    <s v="Id2191"/>
    <n v="23.75"/>
    <n v="5.27"/>
    <s v="No"/>
    <x v="1"/>
    <s v="No"/>
    <x v="3"/>
    <s v="No"/>
    <s v="Normal Weight"/>
    <s v="Normal"/>
    <n v="1"/>
    <s v="No"/>
    <s v="No"/>
    <s v="No"/>
  </r>
  <r>
    <s v="Id2192"/>
    <n v="23.085000000000001"/>
    <n v="5.62"/>
    <s v="No"/>
    <x v="1"/>
    <s v="No"/>
    <x v="3"/>
    <s v="No"/>
    <s v="Normal Weight"/>
    <s v="Normal"/>
    <n v="1"/>
    <s v="No"/>
    <s v="No"/>
    <s v="No"/>
  </r>
  <r>
    <s v="Id2193"/>
    <n v="22.99"/>
    <n v="5.0599999999999996"/>
    <s v="No"/>
    <x v="1"/>
    <s v="No"/>
    <x v="3"/>
    <s v="No"/>
    <s v="Normal Weight"/>
    <s v="Normal"/>
    <n v="1"/>
    <s v="No"/>
    <s v="No"/>
    <s v="No"/>
  </r>
  <r>
    <s v="Id2194"/>
    <n v="21.47"/>
    <n v="4.6900000000000004"/>
    <s v="No"/>
    <x v="1"/>
    <s v="No"/>
    <x v="3"/>
    <s v="No"/>
    <s v="Normal Weight"/>
    <s v="Normal"/>
    <n v="1"/>
    <s v="No"/>
    <s v="No"/>
    <s v="No"/>
  </r>
  <r>
    <s v="Id2195"/>
    <n v="15.96"/>
    <n v="5.44"/>
    <s v="No"/>
    <x v="1"/>
    <s v="No"/>
    <x v="3"/>
    <s v="No"/>
    <s v="Underweight"/>
    <s v="Normal"/>
    <n v="1"/>
    <s v="No"/>
    <s v="No"/>
    <s v="No"/>
  </r>
  <r>
    <s v="Id2196"/>
    <n v="39.5"/>
    <n v="5.05"/>
    <s v="No"/>
    <x v="1"/>
    <s v="No"/>
    <x v="3"/>
    <s v="No"/>
    <s v="Obesity"/>
    <s v="Normal"/>
    <n v="1"/>
    <s v="No"/>
    <s v="No"/>
    <s v="No"/>
  </r>
  <r>
    <s v="Id2197"/>
    <n v="33.770000000000003"/>
    <n v="6"/>
    <s v="No"/>
    <x v="1"/>
    <s v="No"/>
    <x v="3"/>
    <s v="No"/>
    <s v="Obesity"/>
    <s v="Prediabetes"/>
    <n v="1"/>
    <s v="No"/>
    <s v="No"/>
    <s v="No"/>
  </r>
  <r>
    <s v="Id2198"/>
    <n v="26.84"/>
    <n v="5.99"/>
    <s v="yes"/>
    <x v="1"/>
    <s v="No"/>
    <x v="3"/>
    <s v="No"/>
    <s v="Overweight"/>
    <s v="Prediabetes"/>
    <n v="1"/>
    <s v="Yes"/>
    <s v="No"/>
    <s v="No"/>
  </r>
  <r>
    <s v="Id2199"/>
    <n v="35.53"/>
    <n v="4.3600000000000003"/>
    <s v="No"/>
    <x v="0"/>
    <s v="Yes"/>
    <x v="3"/>
    <s v="No"/>
    <s v="Obesity"/>
    <s v="Normal"/>
    <n v="1"/>
    <s v="No"/>
    <s v="No"/>
    <s v="No"/>
  </r>
  <r>
    <s v="Id2200"/>
    <n v="30.59"/>
    <n v="4.41"/>
    <s v="No"/>
    <x v="0"/>
    <s v="Yes"/>
    <x v="3"/>
    <s v="No"/>
    <s v="Obesity"/>
    <s v="Normal"/>
    <n v="1"/>
    <s v="No"/>
    <s v="No"/>
    <s v="No"/>
  </r>
  <r>
    <s v="Id2201"/>
    <n v="30.59"/>
    <n v="4.17"/>
    <s v="No"/>
    <x v="0"/>
    <s v="Yes"/>
    <x v="3"/>
    <s v="No"/>
    <s v="Obesity"/>
    <s v="Normal"/>
    <n v="1"/>
    <s v="No"/>
    <s v="No"/>
    <s v="No"/>
  </r>
  <r>
    <s v="Id2202"/>
    <n v="27.835000000000001"/>
    <n v="4.4400000000000004"/>
    <s v="No"/>
    <x v="0"/>
    <s v="Yes"/>
    <x v="3"/>
    <s v="No"/>
    <s v="Overweight"/>
    <s v="Normal"/>
    <n v="1"/>
    <s v="No"/>
    <s v="No"/>
    <s v="No"/>
  </r>
  <r>
    <s v="Id2203"/>
    <n v="40.26"/>
    <n v="5.52"/>
    <s v="No"/>
    <x v="1"/>
    <s v="No"/>
    <x v="3"/>
    <s v="No"/>
    <s v="Obesity"/>
    <s v="Normal"/>
    <n v="1"/>
    <s v="No"/>
    <s v="No"/>
    <s v="No"/>
  </r>
  <r>
    <s v="Id2204"/>
    <n v="39.82"/>
    <n v="6.01"/>
    <s v="No"/>
    <x v="1"/>
    <s v="No"/>
    <x v="3"/>
    <s v="No"/>
    <s v="Obesity"/>
    <s v="Prediabetes"/>
    <n v="1"/>
    <s v="No"/>
    <s v="No"/>
    <s v="No"/>
  </r>
  <r>
    <s v="Id2205"/>
    <n v="39.159999999999997"/>
    <n v="5.81"/>
    <s v="No"/>
    <x v="1"/>
    <s v="No"/>
    <x v="3"/>
    <s v="No"/>
    <s v="Obesity"/>
    <s v="Prediabetes"/>
    <n v="1"/>
    <s v="No"/>
    <s v="No"/>
    <s v="No"/>
  </r>
  <r>
    <s v="Id2206"/>
    <n v="25.555"/>
    <n v="4.37"/>
    <s v="No"/>
    <x v="0"/>
    <s v="Yes"/>
    <x v="3"/>
    <s v="No"/>
    <s v="Overweight"/>
    <s v="Normal"/>
    <n v="1"/>
    <s v="No"/>
    <s v="No"/>
    <s v="No"/>
  </r>
  <r>
    <s v="Id2207"/>
    <n v="25.175000000000001"/>
    <n v="5.74"/>
    <s v="No"/>
    <x v="0"/>
    <s v="Yes"/>
    <x v="3"/>
    <s v="No"/>
    <s v="Overweight"/>
    <s v="Prediabetes"/>
    <n v="1"/>
    <s v="No"/>
    <s v="No"/>
    <s v="No"/>
  </r>
  <r>
    <s v="Id2208"/>
    <n v="38.28"/>
    <n v="5.39"/>
    <s v="No"/>
    <x v="1"/>
    <s v="No"/>
    <x v="3"/>
    <s v="No"/>
    <s v="Obesity"/>
    <s v="Normal"/>
    <n v="1"/>
    <s v="No"/>
    <s v="No"/>
    <s v="No"/>
  </r>
  <r>
    <s v="Id2209"/>
    <n v="38.17"/>
    <n v="4.07"/>
    <s v="No"/>
    <x v="1"/>
    <s v="No"/>
    <x v="3"/>
    <s v="No"/>
    <s v="Obesity"/>
    <s v="Normal"/>
    <n v="1"/>
    <s v="No"/>
    <s v="No"/>
    <s v="No"/>
  </r>
  <r>
    <s v="Id2210"/>
    <n v="36.85"/>
    <n v="5.49"/>
    <s v="No"/>
    <x v="1"/>
    <s v="No"/>
    <x v="3"/>
    <s v="No"/>
    <s v="Obesity"/>
    <s v="Normal"/>
    <n v="1"/>
    <s v="No"/>
    <s v="No"/>
    <s v="No"/>
  </r>
  <r>
    <s v="Id2211"/>
    <n v="22.61"/>
    <n v="5.68"/>
    <s v="No"/>
    <x v="0"/>
    <s v="Yes"/>
    <x v="3"/>
    <s v="No"/>
    <s v="Normal Weight"/>
    <s v="Normal"/>
    <n v="1"/>
    <s v="No"/>
    <s v="No"/>
    <s v="No"/>
  </r>
  <r>
    <s v="Id2212"/>
    <n v="21.754999999999999"/>
    <n v="6.09"/>
    <s v="No"/>
    <x v="0"/>
    <s v="Yes"/>
    <x v="3"/>
    <s v="No"/>
    <s v="Normal Weight"/>
    <s v="Prediabetes"/>
    <n v="1"/>
    <s v="No"/>
    <s v="No"/>
    <s v="No"/>
  </r>
  <r>
    <s v="Id2213"/>
    <n v="20.425000000000001"/>
    <n v="5.53"/>
    <s v="No"/>
    <x v="0"/>
    <s v="Yes"/>
    <x v="3"/>
    <s v="No"/>
    <s v="Normal Weight"/>
    <s v="Normal"/>
    <n v="1"/>
    <s v="No"/>
    <s v="No"/>
    <s v="No"/>
  </r>
  <r>
    <s v="Id2214"/>
    <n v="31.35"/>
    <n v="4.28"/>
    <s v="No"/>
    <x v="1"/>
    <s v="No"/>
    <x v="3"/>
    <s v="No"/>
    <s v="Obesity"/>
    <s v="Normal"/>
    <n v="1"/>
    <s v="No"/>
    <s v="No"/>
    <s v="No"/>
  </r>
  <r>
    <s v="Id2215"/>
    <n v="31.13"/>
    <n v="6.01"/>
    <s v="No"/>
    <x v="1"/>
    <s v="No"/>
    <x v="3"/>
    <s v="No"/>
    <s v="Obesity"/>
    <s v="Prediabetes"/>
    <n v="1"/>
    <s v="No"/>
    <s v="No"/>
    <s v="No"/>
  </r>
  <r>
    <s v="Id2216"/>
    <n v="17.48"/>
    <n v="4.59"/>
    <s v="No"/>
    <x v="0"/>
    <s v="Yes"/>
    <x v="3"/>
    <s v="No"/>
    <s v="Underweight"/>
    <s v="Normal"/>
    <n v="1"/>
    <s v="No"/>
    <s v="No"/>
    <s v="No"/>
  </r>
  <r>
    <s v="Id2217"/>
    <n v="22.57"/>
    <n v="5.8"/>
    <s v="yes"/>
    <x v="0"/>
    <s v="No"/>
    <x v="3"/>
    <s v="No"/>
    <s v="Normal Weight"/>
    <s v="Prediabetes"/>
    <n v="1"/>
    <s v="Yes"/>
    <s v="No"/>
    <s v="No"/>
  </r>
  <r>
    <s v="Id2218"/>
    <n v="26.73"/>
    <n v="5.08"/>
    <s v="No"/>
    <x v="1"/>
    <s v="No"/>
    <x v="3"/>
    <s v="No"/>
    <s v="Overweight"/>
    <s v="Normal"/>
    <n v="1"/>
    <s v="No"/>
    <s v="No"/>
    <s v="No"/>
  </r>
  <r>
    <s v="Id2219"/>
    <n v="20.79"/>
    <n v="5.84"/>
    <s v="No"/>
    <x v="1"/>
    <s v="No"/>
    <x v="3"/>
    <s v="No"/>
    <s v="Normal Weight"/>
    <s v="Prediabetes"/>
    <n v="1"/>
    <s v="No"/>
    <s v="No"/>
    <s v="No"/>
  </r>
  <r>
    <s v="Id2220"/>
    <n v="20.149999999999999"/>
    <n v="4.1500000000000004"/>
    <s v="No"/>
    <x v="0"/>
    <s v="No"/>
    <x v="3"/>
    <s v="No"/>
    <s v="Normal Weight"/>
    <s v="Normal"/>
    <n v="1"/>
    <s v="No"/>
    <s v="No"/>
    <s v="No"/>
  </r>
  <r>
    <s v="Id2221"/>
    <n v="36.85"/>
    <n v="4.3600000000000003"/>
    <s v="yes"/>
    <x v="0"/>
    <s v="No"/>
    <x v="0"/>
    <s v="No"/>
    <s v="Obesity"/>
    <s v="Normal"/>
    <n v="0"/>
    <s v="Yes"/>
    <s v="No"/>
    <s v="No"/>
  </r>
  <r>
    <s v="Id2222"/>
    <n v="35.53"/>
    <n v="4.55"/>
    <s v="yes"/>
    <x v="0"/>
    <s v="No"/>
    <x v="0"/>
    <s v="No"/>
    <s v="Obesity"/>
    <s v="Normal"/>
    <n v="0"/>
    <s v="Yes"/>
    <s v="No"/>
    <s v="No"/>
  </r>
  <r>
    <s v="Id2223"/>
    <n v="31.1"/>
    <n v="4.37"/>
    <s v="yes"/>
    <x v="0"/>
    <s v="No"/>
    <x v="0"/>
    <s v="No"/>
    <s v="Obesity"/>
    <s v="Normal"/>
    <n v="0"/>
    <s v="Yes"/>
    <s v="No"/>
    <s v="No"/>
  </r>
  <r>
    <s v="Id2224"/>
    <n v="23.21"/>
    <n v="5.24"/>
    <s v="yes"/>
    <x v="0"/>
    <s v="No"/>
    <x v="0"/>
    <s v="No"/>
    <s v="Normal Weight"/>
    <s v="Normal"/>
    <n v="0"/>
    <s v="Yes"/>
    <s v="No"/>
    <s v="No"/>
  </r>
  <r>
    <s v="Id2225"/>
    <n v="18.36"/>
    <n v="5.96"/>
    <s v="No"/>
    <x v="0"/>
    <s v="No"/>
    <x v="3"/>
    <s v="No"/>
    <s v="Underweight"/>
    <s v="Prediabetes"/>
    <n v="1"/>
    <s v="No"/>
    <s v="No"/>
    <s v="No"/>
  </r>
  <r>
    <s v="Id2226"/>
    <n v="15.92"/>
    <n v="4.76"/>
    <s v="yes"/>
    <x v="0"/>
    <s v="No"/>
    <x v="3"/>
    <s v="No"/>
    <s v="Underweight"/>
    <s v="Normal"/>
    <n v="1"/>
    <s v="Yes"/>
    <s v="No"/>
    <s v="No"/>
  </r>
  <r>
    <s v="Id2227"/>
    <n v="15.17"/>
    <n v="4.3"/>
    <s v="yes"/>
    <x v="0"/>
    <s v="Yes"/>
    <x v="3"/>
    <s v="No"/>
    <s v="Underweight"/>
    <s v="Normal"/>
    <n v="1"/>
    <s v="Yes"/>
    <s v="No"/>
    <s v="No"/>
  </r>
  <r>
    <s v="Id2228"/>
    <n v="16.63"/>
    <n v="4.5"/>
    <s v="No"/>
    <x v="0"/>
    <s v="No"/>
    <x v="3"/>
    <s v="No"/>
    <s v="Underweight"/>
    <s v="Normal"/>
    <n v="1"/>
    <s v="No"/>
    <s v="No"/>
    <s v="No"/>
  </r>
  <r>
    <s v="Id2229"/>
    <n v="19.39"/>
    <n v="5.59"/>
    <s v="No"/>
    <x v="0"/>
    <s v="Yes"/>
    <x v="3"/>
    <s v="No"/>
    <s v="Normal Weight"/>
    <s v="Normal"/>
    <n v="1"/>
    <s v="No"/>
    <s v="No"/>
    <s v="No"/>
  </r>
  <r>
    <s v="Id2230"/>
    <n v="17.34"/>
    <n v="6.29"/>
    <s v="yes"/>
    <x v="0"/>
    <s v="Yes"/>
    <x v="3"/>
    <s v="No"/>
    <s v="Underweight"/>
    <s v="Prediabetes"/>
    <n v="1"/>
    <s v="Yes"/>
    <s v="No"/>
    <s v="No"/>
  </r>
  <r>
    <s v="Id2231"/>
    <n v="17.940000000000001"/>
    <n v="4.1900000000000004"/>
    <s v="No"/>
    <x v="1"/>
    <s v="No"/>
    <x v="3"/>
    <s v="No"/>
    <s v="Underweight"/>
    <s v="Normal"/>
    <n v="1"/>
    <s v="No"/>
    <s v="No"/>
    <s v="No"/>
  </r>
  <r>
    <s v="Id2232"/>
    <n v="16.670000000000002"/>
    <n v="4.7"/>
    <s v="yes"/>
    <x v="0"/>
    <s v="Yes"/>
    <x v="3"/>
    <s v="No"/>
    <s v="Underweight"/>
    <s v="Normal"/>
    <n v="1"/>
    <s v="Yes"/>
    <s v="No"/>
    <s v="No"/>
  </r>
  <r>
    <s v="Id2233"/>
    <n v="20.58"/>
    <n v="5.64"/>
    <s v="yes"/>
    <x v="0"/>
    <s v="No"/>
    <x v="0"/>
    <s v="No"/>
    <s v="Normal Weight"/>
    <s v="Normal"/>
    <n v="0"/>
    <s v="Yes"/>
    <s v="No"/>
    <s v="No"/>
  </r>
  <r>
    <s v="Id2234"/>
    <n v="16.5"/>
    <n v="4.1100000000000003"/>
    <s v="yes"/>
    <x v="0"/>
    <s v="No"/>
    <x v="0"/>
    <s v="No"/>
    <s v="Underweight"/>
    <s v="Normal"/>
    <n v="0"/>
    <s v="Yes"/>
    <s v="No"/>
    <s v="No"/>
  </r>
  <r>
    <s v="Id2235"/>
    <n v="15.41"/>
    <n v="5.43"/>
    <s v="yes"/>
    <x v="0"/>
    <s v="Yes"/>
    <x v="3"/>
    <s v="No"/>
    <s v="Underweight"/>
    <s v="Normal"/>
    <n v="1"/>
    <s v="Yes"/>
    <s v="No"/>
    <s v="No"/>
  </r>
  <r>
    <s v="Id2236"/>
    <n v="24.59"/>
    <n v="4.38"/>
    <s v="No"/>
    <x v="0"/>
    <s v="No"/>
    <x v="3"/>
    <s v="No"/>
    <s v="Normal Weight"/>
    <s v="Normal"/>
    <n v="1"/>
    <s v="No"/>
    <s v="No"/>
    <s v="No"/>
  </r>
  <r>
    <s v="Id2237"/>
    <n v="33.33"/>
    <n v="9.7899999999999991"/>
    <s v="No"/>
    <x v="0"/>
    <s v="No"/>
    <x v="0"/>
    <s v="No"/>
    <s v="Obesity"/>
    <s v="Diabetes"/>
    <n v="0"/>
    <s v="No"/>
    <s v="No"/>
    <s v="No"/>
  </r>
  <r>
    <s v="Id2238"/>
    <n v="18.5"/>
    <n v="11.84"/>
    <s v="No"/>
    <x v="0"/>
    <s v="No"/>
    <x v="0"/>
    <s v="No"/>
    <s v="Normal Weight"/>
    <s v="Diabetes"/>
    <n v="0"/>
    <s v="No"/>
    <s v="No"/>
    <s v="No"/>
  </r>
  <r>
    <s v="Id2239"/>
    <n v="18.579999999999998"/>
    <n v="6.22"/>
    <s v="No"/>
    <x v="0"/>
    <s v="No"/>
    <x v="0"/>
    <s v="No"/>
    <s v="Normal Weight"/>
    <s v="Prediabetes"/>
    <n v="0"/>
    <s v="No"/>
    <s v="No"/>
    <s v="No"/>
  </r>
  <r>
    <s v="Id2240"/>
    <n v="16.64"/>
    <n v="10.01"/>
    <s v="No"/>
    <x v="0"/>
    <s v="No"/>
    <x v="0"/>
    <s v="No"/>
    <s v="Underweight"/>
    <s v="Diabetes"/>
    <n v="0"/>
    <s v="No"/>
    <s v="No"/>
    <s v="No"/>
  </r>
  <r>
    <s v="Id2241"/>
    <n v="19.329999999999998"/>
    <n v="4.32"/>
    <s v="No"/>
    <x v="0"/>
    <s v="No"/>
    <x v="3"/>
    <s v="No"/>
    <s v="Normal Weight"/>
    <s v="Normal"/>
    <n v="1"/>
    <s v="No"/>
    <s v="No"/>
    <s v="No"/>
  </r>
  <r>
    <s v="Id2242"/>
    <n v="21.26"/>
    <n v="5.65"/>
    <s v="yes"/>
    <x v="0"/>
    <s v="Yes"/>
    <x v="3"/>
    <s v="No"/>
    <s v="Normal Weight"/>
    <s v="Normal"/>
    <n v="1"/>
    <s v="Yes"/>
    <s v="No"/>
    <s v="No"/>
  </r>
  <r>
    <s v="Id2243"/>
    <n v="15.6"/>
    <n v="4.12"/>
    <s v="yes"/>
    <x v="0"/>
    <s v="No"/>
    <x v="3"/>
    <s v="No"/>
    <s v="Underweight"/>
    <s v="Normal"/>
    <n v="1"/>
    <s v="Yes"/>
    <s v="No"/>
    <s v="No"/>
  </r>
  <r>
    <s v="Id2244"/>
    <n v="24.39"/>
    <n v="6.24"/>
    <s v="No"/>
    <x v="0"/>
    <s v="No"/>
    <x v="3"/>
    <s v="No"/>
    <s v="Normal Weight"/>
    <s v="Prediabetes"/>
    <n v="1"/>
    <s v="No"/>
    <s v="No"/>
    <s v="No"/>
  </r>
  <r>
    <s v="Id2245"/>
    <n v="24.75"/>
    <n v="4.83"/>
    <s v="No"/>
    <x v="0"/>
    <s v="No"/>
    <x v="0"/>
    <s v="No"/>
    <s v="Normal Weight"/>
    <s v="Normal"/>
    <n v="0"/>
    <s v="No"/>
    <s v="No"/>
    <s v="No"/>
  </r>
  <r>
    <s v="Id2246"/>
    <n v="20.88"/>
    <n v="7.4"/>
    <s v="No"/>
    <x v="0"/>
    <s v="No"/>
    <x v="0"/>
    <s v="No"/>
    <s v="Normal Weight"/>
    <s v="Diabetes"/>
    <n v="0"/>
    <s v="No"/>
    <s v="No"/>
    <s v="No"/>
  </r>
  <r>
    <s v="Id2247"/>
    <n v="20.43"/>
    <n v="4.54"/>
    <s v="No"/>
    <x v="0"/>
    <s v="No"/>
    <x v="0"/>
    <s v="No"/>
    <s v="Normal Weight"/>
    <s v="Normal"/>
    <n v="0"/>
    <s v="No"/>
    <s v="No"/>
    <s v="No"/>
  </r>
  <r>
    <s v="Id2248"/>
    <n v="15.18"/>
    <n v="11.11"/>
    <s v="No"/>
    <x v="0"/>
    <s v="No"/>
    <x v="0"/>
    <s v="No"/>
    <s v="Underweight"/>
    <s v="Diabetes"/>
    <n v="0"/>
    <s v="No"/>
    <s v="No"/>
    <s v="No"/>
  </r>
  <r>
    <s v="Id2249"/>
    <n v="15.12"/>
    <n v="4.03"/>
    <s v="yes"/>
    <x v="0"/>
    <s v="No"/>
    <x v="0"/>
    <s v="No"/>
    <s v="Underweight"/>
    <s v="Normal"/>
    <n v="0"/>
    <s v="Yes"/>
    <s v="No"/>
    <s v="No"/>
  </r>
  <r>
    <s v="Id2250"/>
    <n v="23.88"/>
    <n v="4.51"/>
    <s v="No"/>
    <x v="0"/>
    <s v="No"/>
    <x v="3"/>
    <s v="No"/>
    <s v="Normal Weight"/>
    <s v="Normal"/>
    <n v="1"/>
    <s v="No"/>
    <s v="No"/>
    <s v="No"/>
  </r>
  <r>
    <s v="Id2251"/>
    <n v="16.13"/>
    <n v="5.56"/>
    <s v="No"/>
    <x v="1"/>
    <s v="No"/>
    <x v="3"/>
    <s v="No"/>
    <s v="Underweight"/>
    <s v="Normal"/>
    <n v="1"/>
    <s v="No"/>
    <s v="No"/>
    <s v="No"/>
  </r>
  <r>
    <s v="Id2252"/>
    <n v="24.09"/>
    <n v="4.0999999999999996"/>
    <s v="No"/>
    <x v="1"/>
    <s v="No"/>
    <x v="3"/>
    <s v="No"/>
    <s v="Normal Weight"/>
    <s v="Normal"/>
    <n v="1"/>
    <s v="No"/>
    <s v="No"/>
    <s v="No"/>
  </r>
  <r>
    <s v="Id2253"/>
    <n v="19.43"/>
    <n v="5.85"/>
    <s v="No"/>
    <x v="1"/>
    <s v="No"/>
    <x v="3"/>
    <s v="No"/>
    <s v="Normal Weight"/>
    <s v="Prediabetes"/>
    <n v="1"/>
    <s v="No"/>
    <s v="No"/>
    <s v="No"/>
  </r>
  <r>
    <s v="Id2254"/>
    <n v="15.22"/>
    <n v="4.92"/>
    <s v="yes"/>
    <x v="0"/>
    <s v="Yes"/>
    <x v="3"/>
    <s v="No"/>
    <s v="Underweight"/>
    <s v="Normal"/>
    <n v="1"/>
    <s v="Yes"/>
    <s v="No"/>
    <s v="No"/>
  </r>
  <r>
    <s v="Id2255"/>
    <n v="20.72"/>
    <n v="9.4600000000000009"/>
    <s v="No"/>
    <x v="0"/>
    <s v="No"/>
    <x v="0"/>
    <s v="No"/>
    <s v="Normal Weight"/>
    <s v="Diabetes"/>
    <n v="0"/>
    <s v="No"/>
    <s v="No"/>
    <s v="No"/>
  </r>
  <r>
    <s v="Id2256"/>
    <n v="35.4"/>
    <n v="5.94"/>
    <s v="No"/>
    <x v="0"/>
    <s v="Yes"/>
    <x v="3"/>
    <s v="No"/>
    <s v="Obesity"/>
    <s v="Prediabetes"/>
    <n v="1"/>
    <s v="No"/>
    <s v="No"/>
    <s v="No"/>
  </r>
  <r>
    <s v="Id2257"/>
    <n v="34.4"/>
    <n v="5.7"/>
    <s v="No"/>
    <x v="0"/>
    <s v="Yes"/>
    <x v="3"/>
    <s v="No"/>
    <s v="Obesity"/>
    <s v="Prediabetes"/>
    <n v="1"/>
    <s v="No"/>
    <s v="No"/>
    <s v="No"/>
  </r>
  <r>
    <s v="Id2258"/>
    <n v="34.1"/>
    <n v="4.13"/>
    <s v="No"/>
    <x v="0"/>
    <s v="Yes"/>
    <x v="3"/>
    <s v="No"/>
    <s v="Obesity"/>
    <s v="Normal"/>
    <n v="1"/>
    <s v="No"/>
    <s v="No"/>
    <s v="No"/>
  </r>
  <r>
    <s v="Id2259"/>
    <n v="30.4"/>
    <n v="4.7699999999999996"/>
    <s v="No"/>
    <x v="0"/>
    <s v="Yes"/>
    <x v="3"/>
    <s v="No"/>
    <s v="Obesity"/>
    <s v="Normal"/>
    <n v="1"/>
    <s v="No"/>
    <s v="No"/>
    <s v="No"/>
  </r>
  <r>
    <s v="Id2260"/>
    <n v="28.7"/>
    <n v="4.99"/>
    <s v="No"/>
    <x v="0"/>
    <s v="Yes"/>
    <x v="3"/>
    <s v="No"/>
    <s v="Overweight"/>
    <s v="Normal"/>
    <n v="1"/>
    <s v="No"/>
    <s v="No"/>
    <s v="No"/>
  </r>
  <r>
    <s v="Id2261"/>
    <n v="17.440000000000001"/>
    <n v="4.42"/>
    <s v="yes"/>
    <x v="0"/>
    <s v="Yes"/>
    <x v="3"/>
    <s v="No"/>
    <s v="Underweight"/>
    <s v="Normal"/>
    <n v="1"/>
    <s v="Yes"/>
    <s v="No"/>
    <s v="No"/>
  </r>
  <r>
    <s v="Id2262"/>
    <n v="27.6"/>
    <n v="4.01"/>
    <s v="No"/>
    <x v="0"/>
    <s v="Yes"/>
    <x v="3"/>
    <s v="No"/>
    <s v="Overweight"/>
    <s v="Normal"/>
    <n v="1"/>
    <s v="No"/>
    <s v="No"/>
    <s v="No"/>
  </r>
  <r>
    <s v="Id2263"/>
    <n v="20.7"/>
    <n v="4.49"/>
    <s v="No"/>
    <x v="0"/>
    <s v="Yes"/>
    <x v="3"/>
    <s v="No"/>
    <s v="Normal Weight"/>
    <s v="Normal"/>
    <n v="1"/>
    <s v="No"/>
    <s v="No"/>
    <s v="No"/>
  </r>
  <r>
    <s v="Id2264"/>
    <n v="20.3"/>
    <n v="6.37"/>
    <s v="No"/>
    <x v="0"/>
    <s v="Yes"/>
    <x v="3"/>
    <s v="No"/>
    <s v="Normal Weight"/>
    <s v="Prediabetes"/>
    <n v="1"/>
    <s v="No"/>
    <s v="No"/>
    <s v="No"/>
  </r>
  <r>
    <s v="Id2265"/>
    <n v="19.8"/>
    <n v="5.12"/>
    <s v="No"/>
    <x v="0"/>
    <s v="Yes"/>
    <x v="3"/>
    <s v="No"/>
    <s v="Normal Weight"/>
    <s v="Normal"/>
    <n v="1"/>
    <s v="No"/>
    <s v="No"/>
    <s v="No"/>
  </r>
  <r>
    <s v="Id2266"/>
    <n v="21.87"/>
    <n v="8.59"/>
    <s v="No"/>
    <x v="0"/>
    <s v="No"/>
    <x v="0"/>
    <s v="No"/>
    <s v="Normal Weight"/>
    <s v="Diabetes"/>
    <n v="0"/>
    <s v="No"/>
    <s v="No"/>
    <s v="No"/>
  </r>
  <r>
    <s v="Id2267"/>
    <n v="16.600000000000001"/>
    <n v="5.87"/>
    <s v="No"/>
    <x v="0"/>
    <s v="No"/>
    <x v="3"/>
    <s v="No"/>
    <s v="Underweight"/>
    <s v="Prediabetes"/>
    <n v="1"/>
    <s v="No"/>
    <s v="No"/>
    <s v="No"/>
  </r>
  <r>
    <s v="Id2268"/>
    <n v="21.98"/>
    <n v="7.03"/>
    <s v="No"/>
    <x v="0"/>
    <s v="No"/>
    <x v="0"/>
    <s v="No"/>
    <s v="Normal Weight"/>
    <s v="Diabetes"/>
    <n v="0"/>
    <s v="No"/>
    <s v="No"/>
    <s v="No"/>
  </r>
  <r>
    <s v="Id2269"/>
    <n v="19.7"/>
    <n v="5.51"/>
    <s v="No"/>
    <x v="0"/>
    <s v="No"/>
    <x v="3"/>
    <s v="No"/>
    <s v="Normal Weight"/>
    <s v="Normal"/>
    <n v="1"/>
    <s v="No"/>
    <s v="No"/>
    <s v="No"/>
  </r>
  <r>
    <s v="Id2270"/>
    <n v="19.21"/>
    <n v="4.76"/>
    <s v="No"/>
    <x v="1"/>
    <s v="No"/>
    <x v="3"/>
    <s v="No"/>
    <s v="Normal Weight"/>
    <s v="Normal"/>
    <n v="1"/>
    <s v="No"/>
    <s v="No"/>
    <s v="No"/>
  </r>
  <r>
    <s v="Id2271"/>
    <n v="19.3"/>
    <n v="4.7"/>
    <s v="No"/>
    <x v="1"/>
    <s v="No"/>
    <x v="3"/>
    <s v="No"/>
    <s v="Normal Weight"/>
    <s v="Normal"/>
    <n v="1"/>
    <s v="No"/>
    <s v="No"/>
    <s v="No"/>
  </r>
  <r>
    <s v="Id2272"/>
    <n v="16.22"/>
    <n v="6.21"/>
    <s v="yes"/>
    <x v="0"/>
    <s v="No"/>
    <x v="0"/>
    <s v="No"/>
    <s v="Underweight"/>
    <s v="Prediabetes"/>
    <n v="0"/>
    <s v="Yes"/>
    <s v="No"/>
    <s v="No"/>
  </r>
  <r>
    <s v="Id2273"/>
    <n v="17.12"/>
    <n v="4.5199999999999996"/>
    <s v="No"/>
    <x v="1"/>
    <s v="No"/>
    <x v="3"/>
    <s v="No"/>
    <s v="Underweight"/>
    <s v="Normal"/>
    <n v="1"/>
    <s v="No"/>
    <s v="No"/>
    <s v="No"/>
  </r>
  <r>
    <s v="Id2274"/>
    <n v="19.07"/>
    <n v="5.45"/>
    <s v="No"/>
    <x v="0"/>
    <s v="No"/>
    <x v="3"/>
    <s v="No"/>
    <s v="Normal Weight"/>
    <s v="Normal"/>
    <n v="1"/>
    <s v="No"/>
    <s v="No"/>
    <s v="No"/>
  </r>
  <r>
    <s v="Id2275"/>
    <n v="15.56"/>
    <n v="4.42"/>
    <s v="No"/>
    <x v="0"/>
    <s v="No"/>
    <x v="0"/>
    <s v="No"/>
    <s v="Underweight"/>
    <s v="Normal"/>
    <n v="0"/>
    <s v="No"/>
    <s v="No"/>
    <s v="No"/>
  </r>
  <r>
    <s v="Id2276"/>
    <n v="22.76"/>
    <n v="9.44"/>
    <s v="No"/>
    <x v="0"/>
    <s v="No"/>
    <x v="0"/>
    <s v="No"/>
    <s v="Normal Weight"/>
    <s v="Diabetes"/>
    <n v="0"/>
    <s v="No"/>
    <s v="No"/>
    <s v="No"/>
  </r>
  <r>
    <s v="Id2277"/>
    <n v="22.79"/>
    <n v="6.15"/>
    <s v="yes"/>
    <x v="0"/>
    <s v="Yes"/>
    <x v="3"/>
    <s v="No"/>
    <s v="Normal Weight"/>
    <s v="Prediabetes"/>
    <n v="1"/>
    <s v="Yes"/>
    <s v="No"/>
    <s v="No"/>
  </r>
  <r>
    <s v="Id2278"/>
    <n v="17.41"/>
    <n v="5.13"/>
    <s v="yes"/>
    <x v="0"/>
    <s v="No"/>
    <x v="0"/>
    <s v="No"/>
    <s v="Underweight"/>
    <s v="Normal"/>
    <n v="0"/>
    <s v="Yes"/>
    <s v="No"/>
    <s v="No"/>
  </r>
  <r>
    <s v="Id2279"/>
    <n v="19.32"/>
    <n v="4.96"/>
    <s v="yes"/>
    <x v="0"/>
    <s v="No"/>
    <x v="0"/>
    <s v="No"/>
    <s v="Normal Weight"/>
    <s v="Normal"/>
    <n v="0"/>
    <s v="Yes"/>
    <s v="No"/>
    <s v="No"/>
  </r>
  <r>
    <s v="Id2280"/>
    <n v="18.25"/>
    <n v="10.95"/>
    <s v="No"/>
    <x v="0"/>
    <s v="No"/>
    <x v="0"/>
    <s v="No"/>
    <s v="Underweight"/>
    <s v="Diabetes"/>
    <n v="0"/>
    <s v="No"/>
    <s v="No"/>
    <s v="No"/>
  </r>
  <r>
    <s v="Id2281"/>
    <n v="53.13"/>
    <n v="4.4400000000000004"/>
    <s v="No"/>
    <x v="1"/>
    <s v="No"/>
    <x v="3"/>
    <s v="No"/>
    <s v="Obesity"/>
    <s v="Normal"/>
    <n v="1"/>
    <s v="No"/>
    <s v="No"/>
    <s v="No"/>
  </r>
  <r>
    <s v="Id2282"/>
    <n v="20.46"/>
    <n v="4.0199999999999996"/>
    <s v="No"/>
    <x v="0"/>
    <s v="No"/>
    <x v="0"/>
    <s v="No"/>
    <s v="Normal Weight"/>
    <s v="Normal"/>
    <n v="0"/>
    <s v="No"/>
    <s v="No"/>
    <s v="No"/>
  </r>
  <r>
    <s v="Id2283"/>
    <n v="43.01"/>
    <n v="5.44"/>
    <s v="No"/>
    <x v="1"/>
    <s v="No"/>
    <x v="3"/>
    <s v="No"/>
    <s v="Obesity"/>
    <s v="Normal"/>
    <n v="1"/>
    <s v="No"/>
    <s v="No"/>
    <s v="No"/>
  </r>
  <r>
    <s v="Id2284"/>
    <n v="15.01"/>
    <n v="4.1500000000000004"/>
    <s v="No"/>
    <x v="0"/>
    <s v="Yes"/>
    <x v="3"/>
    <s v="No"/>
    <s v="Underweight"/>
    <s v="Normal"/>
    <n v="1"/>
    <s v="No"/>
    <s v="No"/>
    <s v="No"/>
  </r>
  <r>
    <s v="Id2285"/>
    <n v="41.14"/>
    <n v="6.02"/>
    <s v="No"/>
    <x v="1"/>
    <s v="No"/>
    <x v="3"/>
    <s v="No"/>
    <s v="Obesity"/>
    <s v="Prediabetes"/>
    <n v="1"/>
    <s v="No"/>
    <s v="No"/>
    <s v="No"/>
  </r>
  <r>
    <s v="Id2286"/>
    <n v="16.55"/>
    <n v="7.73"/>
    <s v="No"/>
    <x v="0"/>
    <s v="No"/>
    <x v="0"/>
    <s v="No"/>
    <s v="Underweight"/>
    <s v="Diabetes"/>
    <n v="0"/>
    <s v="No"/>
    <s v="No"/>
    <s v="No"/>
  </r>
  <r>
    <s v="Id2287"/>
    <n v="37.29"/>
    <n v="5.03"/>
    <s v="No"/>
    <x v="1"/>
    <s v="No"/>
    <x v="3"/>
    <s v="No"/>
    <s v="Obesity"/>
    <s v="Normal"/>
    <n v="1"/>
    <s v="No"/>
    <s v="No"/>
    <s v="No"/>
  </r>
  <r>
    <s v="Id2288"/>
    <n v="16.739999999999998"/>
    <n v="4.08"/>
    <s v="yes"/>
    <x v="0"/>
    <s v="No"/>
    <x v="0"/>
    <s v="No"/>
    <s v="Underweight"/>
    <s v="Normal"/>
    <n v="0"/>
    <s v="Yes"/>
    <s v="No"/>
    <s v="No"/>
  </r>
  <r>
    <s v="Id2289"/>
    <n v="34.43"/>
    <n v="4.2699999999999996"/>
    <s v="No"/>
    <x v="1"/>
    <s v="No"/>
    <x v="3"/>
    <s v="No"/>
    <s v="Obesity"/>
    <s v="Normal"/>
    <n v="1"/>
    <s v="No"/>
    <s v="No"/>
    <s v="No"/>
  </r>
  <r>
    <s v="Id2290"/>
    <n v="34.1"/>
    <n v="4.07"/>
    <s v="No"/>
    <x v="1"/>
    <s v="No"/>
    <x v="3"/>
    <s v="No"/>
    <s v="Obesity"/>
    <s v="Normal"/>
    <n v="1"/>
    <s v="No"/>
    <s v="No"/>
    <s v="No"/>
  </r>
  <r>
    <s v="Id2291"/>
    <n v="19.3"/>
    <n v="10.36"/>
    <s v="No"/>
    <x v="0"/>
    <s v="No"/>
    <x v="0"/>
    <s v="No"/>
    <s v="Normal Weight"/>
    <s v="Diabetes"/>
    <n v="0"/>
    <s v="No"/>
    <s v="No"/>
    <s v="No"/>
  </r>
  <r>
    <s v="Id2292"/>
    <n v="33.659999999999997"/>
    <n v="5.71"/>
    <s v="No"/>
    <x v="1"/>
    <s v="No"/>
    <x v="3"/>
    <s v="No"/>
    <s v="Obesity"/>
    <s v="Prediabetes"/>
    <n v="1"/>
    <s v="No"/>
    <s v="No"/>
    <s v="No"/>
  </r>
  <r>
    <s v="Id2293"/>
    <n v="33.33"/>
    <n v="6.08"/>
    <s v="No"/>
    <x v="1"/>
    <s v="No"/>
    <x v="3"/>
    <s v="No"/>
    <s v="Obesity"/>
    <s v="Prediabetes"/>
    <n v="1"/>
    <s v="No"/>
    <s v="No"/>
    <s v="No"/>
  </r>
  <r>
    <s v="Id2294"/>
    <n v="21.84"/>
    <n v="5.71"/>
    <s v="No"/>
    <x v="1"/>
    <s v="No"/>
    <x v="3"/>
    <s v="No"/>
    <s v="Normal Weight"/>
    <s v="Prediabetes"/>
    <n v="1"/>
    <s v="No"/>
    <s v="No"/>
    <s v="No"/>
  </r>
  <r>
    <s v="Id2295"/>
    <n v="16.87"/>
    <n v="9.1300000000000008"/>
    <s v="No"/>
    <x v="0"/>
    <s v="No"/>
    <x v="0"/>
    <s v="No"/>
    <s v="Underweight"/>
    <s v="Diabetes"/>
    <n v="0"/>
    <s v="No"/>
    <s v="No"/>
    <s v="No"/>
  </r>
  <r>
    <s v="Id2296"/>
    <n v="30.14"/>
    <n v="5.49"/>
    <s v="No"/>
    <x v="1"/>
    <s v="No"/>
    <x v="3"/>
    <s v="No"/>
    <s v="Obesity"/>
    <s v="Normal"/>
    <n v="1"/>
    <s v="No"/>
    <s v="No"/>
    <s v="No"/>
  </r>
  <r>
    <s v="Id2297"/>
    <n v="23.21"/>
    <n v="4.37"/>
    <s v="No"/>
    <x v="1"/>
    <s v="No"/>
    <x v="3"/>
    <s v="No"/>
    <s v="Normal Weight"/>
    <s v="Normal"/>
    <n v="1"/>
    <s v="No"/>
    <s v="No"/>
    <s v="No"/>
  </r>
  <r>
    <s v="Id2298"/>
    <n v="17.170000000000002"/>
    <n v="8.4600000000000009"/>
    <s v="No"/>
    <x v="0"/>
    <s v="No"/>
    <x v="0"/>
    <s v="No"/>
    <s v="Underweight"/>
    <s v="Diabetes"/>
    <n v="0"/>
    <s v="No"/>
    <s v="No"/>
    <s v="No"/>
  </r>
  <r>
    <s v="Id2299"/>
    <n v="15.61"/>
    <n v="5.28"/>
    <s v="No"/>
    <x v="0"/>
    <s v="No"/>
    <x v="3"/>
    <s v="No"/>
    <s v="Underweight"/>
    <s v="Normal"/>
    <n v="1"/>
    <s v="No"/>
    <s v="No"/>
    <s v="No"/>
  </r>
  <r>
    <s v="Id2300"/>
    <n v="17.98"/>
    <n v="5.33"/>
    <s v="yes"/>
    <x v="0"/>
    <s v="Yes"/>
    <x v="3"/>
    <s v="No"/>
    <s v="Underweight"/>
    <s v="Normal"/>
    <n v="1"/>
    <s v="Yes"/>
    <s v="No"/>
    <s v="No"/>
  </r>
  <r>
    <s v="Id2301"/>
    <n v="21.64"/>
    <n v="5.5"/>
    <s v="No"/>
    <x v="1"/>
    <s v="No"/>
    <x v="3"/>
    <s v="No"/>
    <s v="Normal Weight"/>
    <s v="Normal"/>
    <n v="1"/>
    <s v="No"/>
    <s v="No"/>
    <s v="No"/>
  </r>
  <r>
    <s v="Id2302"/>
    <n v="16.399999999999999"/>
    <n v="5.4"/>
    <s v="No"/>
    <x v="0"/>
    <s v="Yes"/>
    <x v="3"/>
    <s v="No"/>
    <s v="Underweight"/>
    <s v="Normal"/>
    <n v="1"/>
    <s v="No"/>
    <s v="No"/>
    <s v="No"/>
  </r>
  <r>
    <s v="Id2303"/>
    <n v="15.77"/>
    <n v="6.05"/>
    <s v="yes"/>
    <x v="0"/>
    <s v="No"/>
    <x v="3"/>
    <s v="No"/>
    <s v="Underweight"/>
    <s v="Prediabetes"/>
    <n v="1"/>
    <s v="Yes"/>
    <s v="No"/>
    <s v="No"/>
  </r>
  <r>
    <s v="Id2304"/>
    <n v="18.27"/>
    <n v="11.46"/>
    <s v="No"/>
    <x v="0"/>
    <s v="No"/>
    <x v="0"/>
    <s v="No"/>
    <s v="Underweight"/>
    <s v="Diabetes"/>
    <n v="0"/>
    <s v="No"/>
    <s v="No"/>
    <s v="No"/>
  </r>
  <r>
    <s v="Id2305"/>
    <n v="16.489999999999998"/>
    <n v="8.48"/>
    <s v="No"/>
    <x v="0"/>
    <s v="No"/>
    <x v="0"/>
    <s v="No"/>
    <s v="Underweight"/>
    <s v="Diabetes"/>
    <n v="0"/>
    <s v="No"/>
    <s v="No"/>
    <s v="No"/>
  </r>
  <r>
    <s v="Id2306"/>
    <n v="16.14"/>
    <n v="4.8600000000000003"/>
    <s v="No"/>
    <x v="0"/>
    <s v="No"/>
    <x v="0"/>
    <s v="No"/>
    <s v="Underweight"/>
    <s v="Normal"/>
    <n v="0"/>
    <s v="No"/>
    <s v="No"/>
    <s v="No"/>
  </r>
  <r>
    <s v="Id2307"/>
    <n v="20.85"/>
    <n v="4.45"/>
    <s v="yes"/>
    <x v="0"/>
    <s v="No"/>
    <x v="3"/>
    <s v="No"/>
    <s v="Normal Weight"/>
    <s v="Normal"/>
    <n v="1"/>
    <s v="Yes"/>
    <s v="No"/>
    <s v="No"/>
  </r>
  <r>
    <s v="Id2308"/>
    <n v="15.88"/>
    <n v="4.3600000000000003"/>
    <s v="No"/>
    <x v="0"/>
    <s v="No"/>
    <x v="0"/>
    <s v="No"/>
    <s v="Underweight"/>
    <s v="Normal"/>
    <n v="0"/>
    <s v="No"/>
    <s v="No"/>
    <s v="No"/>
  </r>
  <r>
    <s v="Id2309"/>
    <n v="20.66"/>
    <n v="5.8"/>
    <s v="No"/>
    <x v="1"/>
    <s v="No"/>
    <x v="3"/>
    <s v="No"/>
    <s v="Normal Weight"/>
    <s v="Prediabetes"/>
    <n v="1"/>
    <s v="No"/>
    <s v="No"/>
    <s v="No"/>
  </r>
  <r>
    <s v="Id2310"/>
    <n v="20.399999999999999"/>
    <n v="5.27"/>
    <s v="No"/>
    <x v="0"/>
    <s v="No"/>
    <x v="0"/>
    <s v="No"/>
    <s v="Normal Weight"/>
    <s v="Normal"/>
    <n v="0"/>
    <s v="No"/>
    <s v="No"/>
    <s v="No"/>
  </r>
  <r>
    <s v="Id2311"/>
    <n v="25.19"/>
    <n v="5.64"/>
    <s v="yes"/>
    <x v="0"/>
    <s v="No"/>
    <x v="0"/>
    <s v="No"/>
    <s v="Overweight"/>
    <s v="Normal"/>
    <n v="0"/>
    <s v="Yes"/>
    <s v="No"/>
    <s v="No"/>
  </r>
  <r>
    <s v="Id2312"/>
    <n v="20.54"/>
    <n v="4.2"/>
    <s v="yes"/>
    <x v="0"/>
    <s v="No"/>
    <x v="3"/>
    <s v="No"/>
    <s v="Normal Weight"/>
    <s v="Normal"/>
    <n v="1"/>
    <s v="Yes"/>
    <s v="No"/>
    <s v="No"/>
  </r>
  <r>
    <s v="Id2313"/>
    <n v="20.13"/>
    <n v="5.42"/>
    <s v="No"/>
    <x v="0"/>
    <s v="No"/>
    <x v="0"/>
    <s v="No"/>
    <s v="Normal Weight"/>
    <s v="Normal"/>
    <n v="0"/>
    <s v="No"/>
    <s v="No"/>
    <s v="No"/>
  </r>
  <r>
    <s v="Id2314"/>
    <n v="18.93"/>
    <n v="6.11"/>
    <s v="No"/>
    <x v="0"/>
    <s v="Yes"/>
    <x v="3"/>
    <s v="No"/>
    <s v="Normal Weight"/>
    <s v="Prediabetes"/>
    <n v="1"/>
    <s v="No"/>
    <s v="No"/>
    <s v="No"/>
  </r>
  <r>
    <s v="Id2315"/>
    <n v="24.14"/>
    <n v="5.29"/>
    <s v="No"/>
    <x v="1"/>
    <s v="No"/>
    <x v="3"/>
    <s v="No"/>
    <s v="Normal Weight"/>
    <s v="Normal"/>
    <n v="1"/>
    <s v="No"/>
    <s v="No"/>
    <s v="No"/>
  </r>
  <r>
    <s v="Id2316"/>
    <n v="25.03"/>
    <n v="5.91"/>
    <s v="No"/>
    <x v="1"/>
    <s v="No"/>
    <x v="3"/>
    <s v="No"/>
    <s v="Overweight"/>
    <s v="Prediabetes"/>
    <n v="1"/>
    <s v="No"/>
    <s v="No"/>
    <s v="No"/>
  </r>
  <r>
    <s v="Id2317"/>
    <n v="20.47"/>
    <n v="5.81"/>
    <s v="yes"/>
    <x v="0"/>
    <s v="No"/>
    <x v="3"/>
    <s v="No"/>
    <s v="Normal Weight"/>
    <s v="Prediabetes"/>
    <n v="1"/>
    <s v="Yes"/>
    <s v="No"/>
    <s v="No"/>
  </r>
  <r>
    <s v="Id2318"/>
    <n v="18.82"/>
    <n v="5.51"/>
    <s v="yes"/>
    <x v="0"/>
    <s v="No"/>
    <x v="0"/>
    <s v="No"/>
    <s v="Normal Weight"/>
    <s v="Normal"/>
    <n v="0"/>
    <s v="Yes"/>
    <s v="No"/>
    <s v="No"/>
  </r>
  <r>
    <s v="Id2319"/>
    <n v="17.079999999999998"/>
    <n v="5.73"/>
    <s v="No"/>
    <x v="0"/>
    <s v="Yes"/>
    <x v="3"/>
    <s v="No"/>
    <s v="Underweight"/>
    <s v="Prediabetes"/>
    <n v="1"/>
    <s v="No"/>
    <s v="No"/>
    <s v="No"/>
  </r>
  <r>
    <s v="Id2320"/>
    <n v="19.21"/>
    <n v="5.53"/>
    <s v="yes"/>
    <x v="0"/>
    <s v="No"/>
    <x v="0"/>
    <s v="No"/>
    <s v="Normal Weight"/>
    <s v="Normal"/>
    <n v="0"/>
    <s v="Yes"/>
    <s v="No"/>
    <s v="No"/>
  </r>
  <r>
    <s v="Id2321"/>
    <n v="17.86"/>
    <n v="5.43"/>
    <s v="No"/>
    <x v="0"/>
    <s v="Yes"/>
    <x v="3"/>
    <s v="No"/>
    <s v="Underweight"/>
    <s v="Normal"/>
    <n v="1"/>
    <s v="No"/>
    <s v="No"/>
    <s v="No"/>
  </r>
  <r>
    <s v="Id2322"/>
    <n v="21.38"/>
    <n v="8.01"/>
    <s v="No"/>
    <x v="0"/>
    <s v="No"/>
    <x v="0"/>
    <s v="No"/>
    <s v="Normal Weight"/>
    <s v="Diabetes"/>
    <n v="0"/>
    <s v="No"/>
    <s v="No"/>
    <s v="No"/>
  </r>
  <r>
    <s v="Id2323"/>
    <n v="23.35"/>
    <n v="5.94"/>
    <s v="No"/>
    <x v="0"/>
    <s v="No"/>
    <x v="0"/>
    <s v="No"/>
    <s v="Normal Weight"/>
    <s v="Prediabetes"/>
    <n v="0"/>
    <s v="No"/>
    <s v="No"/>
    <s v="No"/>
  </r>
  <r>
    <s v="Id2324"/>
    <n v="22.24"/>
    <n v="5.04"/>
    <s v="No"/>
    <x v="0"/>
    <s v="No"/>
    <x v="0"/>
    <s v="No"/>
    <s v="Normal Weight"/>
    <s v="Normal"/>
    <n v="0"/>
    <s v="No"/>
    <s v="No"/>
    <s v="No"/>
  </r>
  <r>
    <s v="Id2325"/>
    <n v="24.76"/>
    <n v="4.54"/>
    <s v="yes"/>
    <x v="0"/>
    <s v="No"/>
    <x v="0"/>
    <s v="No"/>
    <s v="Normal Weight"/>
    <s v="Normal"/>
    <n v="0"/>
    <s v="Yes"/>
    <s v="No"/>
    <s v="No"/>
  </r>
  <r>
    <s v="Id2326"/>
    <n v="20.100000000000001"/>
    <n v="5.6"/>
    <s v="yes"/>
    <x v="0"/>
    <s v="Yes"/>
    <x v="3"/>
    <s v="No"/>
    <s v="Normal Weight"/>
    <s v="Normal"/>
    <n v="1"/>
    <s v="Yes"/>
    <s v="No"/>
    <s v="No"/>
  </r>
  <r>
    <s v="Id2327"/>
    <n v="21.77"/>
    <n v="10.67"/>
    <s v="No"/>
    <x v="0"/>
    <s v="No"/>
    <x v="0"/>
    <s v="No"/>
    <s v="Normal Weight"/>
    <s v="Diabetes"/>
    <n v="0"/>
    <s v="No"/>
    <s v="No"/>
    <s v="No"/>
  </r>
  <r>
    <s v="Id2328"/>
    <n v="17.82"/>
    <n v="5.26"/>
    <s v="yes"/>
    <x v="0"/>
    <s v="No"/>
    <x v="3"/>
    <s v="No"/>
    <s v="Underweight"/>
    <s v="Normal"/>
    <n v="1"/>
    <s v="Yes"/>
    <s v="No"/>
    <s v="No"/>
  </r>
  <r>
    <s v="Id2329"/>
    <n v="17.07"/>
    <n v="5.22"/>
    <s v="No"/>
    <x v="0"/>
    <s v="Yes"/>
    <x v="3"/>
    <s v="No"/>
    <s v="Underweight"/>
    <s v="Normal"/>
    <n v="1"/>
    <s v="No"/>
    <s v="No"/>
    <s v="No"/>
  </r>
  <r>
    <s v="Id2330"/>
    <n v="22.24"/>
    <n v="4.29"/>
    <s v="yes"/>
    <x v="0"/>
    <s v="No"/>
    <x v="0"/>
    <s v="No"/>
    <s v="Normal Weight"/>
    <s v="Normal"/>
    <n v="0"/>
    <s v="Yes"/>
    <s v="No"/>
    <s v="No"/>
  </r>
  <r>
    <s v="Id2331"/>
    <n v="22.34"/>
    <n v="5.57"/>
    <s v="No"/>
    <x v="0"/>
    <s v="No"/>
    <x v="3"/>
    <s v="No"/>
    <s v="Normal Weight"/>
    <s v="Normal"/>
    <n v="1"/>
    <s v="No"/>
    <s v="No"/>
    <s v="No"/>
  </r>
  <r>
    <s v="Id2332"/>
    <n v="17.7"/>
    <n v="6.28"/>
    <s v="No"/>
    <x v="0"/>
    <s v="No"/>
    <x v="3"/>
    <s v="No"/>
    <s v="Underweight"/>
    <s v="Prediabetes"/>
    <n v="1"/>
    <s v="No"/>
    <s v="No"/>
    <s v="No"/>
  </r>
  <r>
    <s v="Id2333"/>
    <n v="16.47"/>
    <n v="6.35"/>
    <s v="No"/>
    <x v="0"/>
    <s v="Yes"/>
    <x v="3"/>
    <s v="No"/>
    <s v="Underweight"/>
    <s v="Prediabetes"/>
    <n v="1"/>
    <s v="No"/>
    <s v="No"/>
    <s v="No"/>
  </r>
  <r>
    <s v="Id2334"/>
    <n v="17.600000000000001"/>
    <n v="4.3899999999999997"/>
    <s v="No"/>
    <x v="0"/>
    <s v="No"/>
    <x v="3"/>
    <s v="No"/>
    <s v="Underweight"/>
    <s v="Normal"/>
    <n v="1"/>
    <s v="No"/>
    <s v="No"/>
    <s v="No"/>
  </r>
  <r>
    <s v="Id2335"/>
    <n v="17.579999999999998"/>
    <n v="4.51"/>
    <s v="No"/>
    <x v="0"/>
    <s v="No"/>
    <x v="3"/>
    <s v="No"/>
    <s v="Underweight"/>
    <s v="Normal"/>
    <n v="1"/>
    <s v="No"/>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5D16FC-F0DE-4859-BDAA-BCD94E89C7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rowHeaderCaption="Smokers history">
  <location ref="A2:B6" firstHeaderRow="1"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dataField="1" showAll="0">
      <items count="3">
        <item x="0"/>
        <item x="1"/>
        <item t="default"/>
      </items>
    </pivotField>
    <pivotField showAll="0">
      <items count="5">
        <item x="0"/>
        <item x="3"/>
        <item x="1"/>
        <item x="2"/>
        <item t="default"/>
      </items>
    </pivotField>
    <pivotField axis="axisRow" multipleItemSelectionAllowed="1" showAll="0">
      <items count="4">
        <item x="1"/>
        <item x="2"/>
        <item x="0"/>
        <item t="default"/>
      </items>
    </pivotField>
    <pivotField showAll="0">
      <items count="5">
        <item x="2"/>
        <item x="0"/>
        <item x="1"/>
        <item x="3"/>
        <item t="default"/>
      </items>
    </pivotField>
    <pivotField showAll="0">
      <items count="4">
        <item x="0"/>
        <item x="2"/>
        <item x="1"/>
        <item t="default"/>
      </items>
    </pivotField>
    <pivotField showAll="0"/>
    <pivotField showAll="0">
      <items count="2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t="default"/>
      </items>
    </pivotField>
    <pivotField showAll="0">
      <items count="5">
        <item x="3"/>
        <item x="0"/>
        <item x="1"/>
        <item x="2"/>
        <item t="default"/>
      </items>
    </pivotField>
    <pivotField showAll="0"/>
    <pivotField showAll="0"/>
    <pivotField showAll="0">
      <items count="48">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39"/>
        <item x="37"/>
        <item x="38"/>
        <item x="42"/>
        <item x="41"/>
        <item x="40"/>
        <item x="43"/>
        <item x="44"/>
        <item x="45"/>
        <item x="46"/>
        <item t="default"/>
      </items>
    </pivotField>
  </pivotFields>
  <rowFields count="1">
    <field x="8"/>
  </rowFields>
  <rowItems count="4">
    <i>
      <x/>
    </i>
    <i>
      <x v="1"/>
    </i>
    <i>
      <x v="2"/>
    </i>
    <i t="grand">
      <x/>
    </i>
  </rowItems>
  <colItems count="1">
    <i/>
  </colItems>
  <dataFields count="1">
    <dataField name="Cancer History " fld="6" subtotal="count" baseField="8" baseItem="0"/>
  </dataFields>
  <formats count="43">
    <format dxfId="240">
      <pivotArea field="8" type="button" dataOnly="0" labelOnly="1" outline="0" axis="axisRow" fieldPosition="0"/>
    </format>
    <format dxfId="239">
      <pivotArea dataOnly="0" labelOnly="1" outline="0" axis="axisValues" fieldPosition="0"/>
    </format>
    <format dxfId="238">
      <pivotArea dataOnly="0" labelOnly="1" grandRow="1" outline="0" fieldPosition="0"/>
    </format>
    <format dxfId="237">
      <pivotArea grandRow="1" outline="0" collapsedLevelsAreSubtotals="1" fieldPosition="0"/>
    </format>
    <format dxfId="236">
      <pivotArea type="all" dataOnly="0" outline="0" fieldPosition="0"/>
    </format>
    <format dxfId="235">
      <pivotArea outline="0" collapsedLevelsAreSubtotals="1" fieldPosition="0"/>
    </format>
    <format dxfId="234">
      <pivotArea field="8" type="button" dataOnly="0" labelOnly="1" outline="0" axis="axisRow" fieldPosition="0"/>
    </format>
    <format dxfId="233">
      <pivotArea dataOnly="0" labelOnly="1" fieldPosition="0">
        <references count="1">
          <reference field="8" count="0"/>
        </references>
      </pivotArea>
    </format>
    <format dxfId="232">
      <pivotArea dataOnly="0" labelOnly="1" grandRow="1" outline="0"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8" type="button" dataOnly="0" labelOnly="1" outline="0" axis="axisRow" fieldPosition="0"/>
    </format>
    <format dxfId="227">
      <pivotArea dataOnly="0" labelOnly="1" fieldPosition="0">
        <references count="1">
          <reference field="8" count="0"/>
        </references>
      </pivotArea>
    </format>
    <format dxfId="226">
      <pivotArea dataOnly="0" labelOnly="1" grandRow="1" outline="0" fieldPosition="0"/>
    </format>
    <format dxfId="225">
      <pivotArea dataOnly="0" labelOnly="1" outline="0" axis="axisValues" fieldPosition="0"/>
    </format>
    <format dxfId="224">
      <pivotArea type="all" dataOnly="0" outline="0" fieldPosition="0"/>
    </format>
    <format dxfId="223">
      <pivotArea outline="0" collapsedLevelsAreSubtotals="1" fieldPosition="0"/>
    </format>
    <format dxfId="222">
      <pivotArea field="8" type="button" dataOnly="0" labelOnly="1" outline="0" axis="axisRow" fieldPosition="0"/>
    </format>
    <format dxfId="221">
      <pivotArea dataOnly="0" labelOnly="1" fieldPosition="0">
        <references count="1">
          <reference field="8" count="0"/>
        </references>
      </pivotArea>
    </format>
    <format dxfId="220">
      <pivotArea dataOnly="0" labelOnly="1" grandRow="1" outline="0" fieldPosition="0"/>
    </format>
    <format dxfId="219">
      <pivotArea dataOnly="0" labelOnly="1" outline="0" axis="axisValues" fieldPosition="0"/>
    </format>
    <format dxfId="218">
      <pivotArea type="all" dataOnly="0" outline="0" fieldPosition="0"/>
    </format>
    <format dxfId="217">
      <pivotArea outline="0" collapsedLevelsAreSubtotals="1" fieldPosition="0"/>
    </format>
    <format dxfId="216">
      <pivotArea field="8" type="button" dataOnly="0" labelOnly="1" outline="0" axis="axisRow" fieldPosition="0"/>
    </format>
    <format dxfId="215">
      <pivotArea dataOnly="0" labelOnly="1" fieldPosition="0">
        <references count="1">
          <reference field="8" count="0"/>
        </references>
      </pivotArea>
    </format>
    <format dxfId="214">
      <pivotArea dataOnly="0" labelOnly="1" grandRow="1" outline="0" fieldPosition="0"/>
    </format>
    <format dxfId="213">
      <pivotArea dataOnly="0" labelOnly="1" outline="0" axis="axisValues" fieldPosition="0"/>
    </format>
    <format dxfId="212">
      <pivotArea field="8" type="button" dataOnly="0" labelOnly="1" outline="0" axis="axisRow" fieldPosition="0"/>
    </format>
    <format dxfId="211">
      <pivotArea dataOnly="0" labelOnly="1" outline="0" axis="axisValues" fieldPosition="0"/>
    </format>
    <format dxfId="210">
      <pivotArea field="8" type="button" dataOnly="0" labelOnly="1" outline="0" axis="axisRow" fieldPosition="0"/>
    </format>
    <format dxfId="209">
      <pivotArea dataOnly="0" labelOnly="1" outline="0" axis="axisValues" fieldPosition="0"/>
    </format>
    <format dxfId="208">
      <pivotArea grandRow="1" outline="0" collapsedLevelsAreSubtotals="1" fieldPosition="0"/>
    </format>
    <format dxfId="207">
      <pivotArea dataOnly="0" labelOnly="1" grandRow="1" outline="0" fieldPosition="0"/>
    </format>
    <format dxfId="206">
      <pivotArea outline="0" collapsedLevelsAreSubtotals="1" fieldPosition="0"/>
    </format>
    <format dxfId="205">
      <pivotArea dataOnly="0" labelOnly="1" fieldPosition="0">
        <references count="1">
          <reference field="8" count="0"/>
        </references>
      </pivotArea>
    </format>
    <format dxfId="204">
      <pivotArea dataOnly="0" labelOnly="1" grandRow="1" outline="0" fieldPosition="0"/>
    </format>
    <format dxfId="203">
      <pivotArea type="all" dataOnly="0" outline="0" fieldPosition="0"/>
    </format>
    <format dxfId="202">
      <pivotArea outline="0" collapsedLevelsAreSubtotals="1" fieldPosition="0"/>
    </format>
    <format dxfId="201">
      <pivotArea field="8" type="button" dataOnly="0" labelOnly="1" outline="0" axis="axisRow" fieldPosition="0"/>
    </format>
    <format dxfId="200">
      <pivotArea dataOnly="0" labelOnly="1" fieldPosition="0">
        <references count="1">
          <reference field="8" count="0"/>
        </references>
      </pivotArea>
    </format>
    <format dxfId="199">
      <pivotArea dataOnly="0" labelOnly="1" grandRow="1" outline="0" fieldPosition="0"/>
    </format>
    <format dxfId="198">
      <pivotArea dataOnly="0" labelOnly="1" outline="0" axis="axisValues" fieldPosition="0"/>
    </format>
  </formats>
  <chartFormats count="1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1"/>
          </reference>
        </references>
      </pivotArea>
    </chartFormat>
    <chartFormat chart="12" format="2">
      <pivotArea type="data" outline="0" fieldPosition="0">
        <references count="2">
          <reference field="4294967294" count="1" selected="0">
            <x v="0"/>
          </reference>
          <reference field="8" count="1" selected="0">
            <x v="0"/>
          </reference>
        </references>
      </pivotArea>
    </chartFormat>
    <chartFormat chart="12" format="3">
      <pivotArea type="data" outline="0" fieldPosition="0">
        <references count="2">
          <reference field="4294967294" count="1" selected="0">
            <x v="0"/>
          </reference>
          <reference field="8" count="1" selected="0">
            <x v="2"/>
          </reference>
        </references>
      </pivotArea>
    </chartFormat>
    <chartFormat chart="51" format="8" series="1">
      <pivotArea type="data" outline="0" fieldPosition="0">
        <references count="1">
          <reference field="4294967294" count="1" selected="0">
            <x v="0"/>
          </reference>
        </references>
      </pivotArea>
    </chartFormat>
    <chartFormat chart="51" format="9">
      <pivotArea type="data" outline="0" fieldPosition="0">
        <references count="2">
          <reference field="4294967294" count="1" selected="0">
            <x v="0"/>
          </reference>
          <reference field="8" count="1" selected="0">
            <x v="0"/>
          </reference>
        </references>
      </pivotArea>
    </chartFormat>
    <chartFormat chart="51" format="10">
      <pivotArea type="data" outline="0" fieldPosition="0">
        <references count="2">
          <reference field="4294967294" count="1" selected="0">
            <x v="0"/>
          </reference>
          <reference field="8" count="1" selected="0">
            <x v="1"/>
          </reference>
        </references>
      </pivotArea>
    </chartFormat>
    <chartFormat chart="51" format="11">
      <pivotArea type="data" outline="0" fieldPosition="0">
        <references count="2">
          <reference field="4294967294" count="1" selected="0">
            <x v="0"/>
          </reference>
          <reference field="8" count="1" selected="0">
            <x v="2"/>
          </reference>
        </references>
      </pivotArea>
    </chartFormat>
    <chartFormat chart="55" format="12" series="1">
      <pivotArea type="data" outline="0" fieldPosition="0">
        <references count="1">
          <reference field="4294967294" count="1" selected="0">
            <x v="0"/>
          </reference>
        </references>
      </pivotArea>
    </chartFormat>
    <chartFormat chart="55" format="13">
      <pivotArea type="data" outline="0" fieldPosition="0">
        <references count="2">
          <reference field="4294967294" count="1" selected="0">
            <x v="0"/>
          </reference>
          <reference field="8" count="1" selected="0">
            <x v="0"/>
          </reference>
        </references>
      </pivotArea>
    </chartFormat>
    <chartFormat chart="55" format="14">
      <pivotArea type="data" outline="0" fieldPosition="0">
        <references count="2">
          <reference field="4294967294" count="1" selected="0">
            <x v="0"/>
          </reference>
          <reference field="8" count="1" selected="0">
            <x v="1"/>
          </reference>
        </references>
      </pivotArea>
    </chartFormat>
    <chartFormat chart="55" format="15">
      <pivotArea type="data" outline="0" fieldPosition="0">
        <references count="2">
          <reference field="4294967294" count="1" selected="0">
            <x v="0"/>
          </reference>
          <reference field="8" count="1" selected="0">
            <x v="2"/>
          </reference>
        </references>
      </pivotArea>
    </chartFormat>
    <chartFormat chart="56" format="16" series="1">
      <pivotArea type="data" outline="0" fieldPosition="0">
        <references count="1">
          <reference field="4294967294" count="1" selected="0">
            <x v="0"/>
          </reference>
        </references>
      </pivotArea>
    </chartFormat>
    <chartFormat chart="56" format="17">
      <pivotArea type="data" outline="0" fieldPosition="0">
        <references count="2">
          <reference field="4294967294" count="1" selected="0">
            <x v="0"/>
          </reference>
          <reference field="8" count="1" selected="0">
            <x v="0"/>
          </reference>
        </references>
      </pivotArea>
    </chartFormat>
    <chartFormat chart="56" format="18">
      <pivotArea type="data" outline="0" fieldPosition="0">
        <references count="2">
          <reference field="4294967294" count="1" selected="0">
            <x v="0"/>
          </reference>
          <reference field="8" count="1" selected="0">
            <x v="1"/>
          </reference>
        </references>
      </pivotArea>
    </chartFormat>
    <chartFormat chart="56" format="19">
      <pivotArea type="data" outline="0" fieldPosition="0">
        <references count="2">
          <reference field="4294967294" count="1" selected="0">
            <x v="0"/>
          </reference>
          <reference field="8" count="1" selected="0">
            <x v="2"/>
          </reference>
        </references>
      </pivotArea>
    </chartFormat>
  </chartFormats>
  <pivotTableStyleInfo name="PivotStyleLight2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21604B-5094-4997-8F81-E1BF484DDF8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rowHeaderCaption="History Of Transplants">
  <location ref="A2:C5" firstHeaderRow="0" firstDataRow="1" firstDataCol="1"/>
  <pivotFields count="14">
    <pivotField showAll="0"/>
    <pivotField showAll="0"/>
    <pivotField dataField="1" showAll="0"/>
    <pivotField showAll="0"/>
    <pivotField name="History Of Transplants" axis="axisRow" showAll="0">
      <items count="3">
        <item x="0"/>
        <item x="1"/>
        <item t="default"/>
      </items>
    </pivotField>
    <pivotField showAll="0"/>
    <pivotField showAll="0">
      <items count="5">
        <item x="3"/>
        <item x="1"/>
        <item x="2"/>
        <item x="0"/>
        <item t="default"/>
      </items>
    </pivotField>
    <pivotField showAll="0"/>
    <pivotField showAll="0"/>
    <pivotField showAll="0"/>
    <pivotField dataField="1" showAll="0"/>
    <pivotField showAll="0"/>
    <pivotField showAll="0"/>
    <pivotField showAll="0"/>
  </pivotFields>
  <rowFields count="1">
    <field x="4"/>
  </rowFields>
  <rowItems count="3">
    <i>
      <x/>
    </i>
    <i>
      <x v="1"/>
    </i>
    <i t="grand">
      <x/>
    </i>
  </rowItems>
  <colFields count="1">
    <field x="-2"/>
  </colFields>
  <colItems count="2">
    <i>
      <x/>
    </i>
    <i i="1">
      <x v="1"/>
    </i>
  </colItems>
  <dataFields count="2">
    <dataField name="Average of HBA1C" fld="2" subtotal="average" baseField="4" baseItem="0"/>
    <dataField name="Sum of Number Of Major Surgeries" fld="10" baseField="0" baseItem="0"/>
  </dataFields>
  <formats count="38">
    <format dxfId="197">
      <pivotArea type="all" dataOnly="0" outline="0" fieldPosition="0"/>
    </format>
    <format dxfId="196">
      <pivotArea outline="0" collapsedLevelsAreSubtotals="1" fieldPosition="0"/>
    </format>
    <format dxfId="195">
      <pivotArea field="4" type="button" dataOnly="0" labelOnly="1" outline="0" axis="axisRow" fieldPosition="0"/>
    </format>
    <format dxfId="194">
      <pivotArea dataOnly="0" labelOnly="1" fieldPosition="0">
        <references count="1">
          <reference field="4" count="0"/>
        </references>
      </pivotArea>
    </format>
    <format dxfId="193">
      <pivotArea dataOnly="0" labelOnly="1" grandRow="1" outline="0" fieldPosition="0"/>
    </format>
    <format dxfId="192">
      <pivotArea dataOnly="0" labelOnly="1" outline="0" fieldPosition="0">
        <references count="1">
          <reference field="4294967294" count="2">
            <x v="0"/>
            <x v="1"/>
          </reference>
        </references>
      </pivotArea>
    </format>
    <format dxfId="191">
      <pivotArea field="4"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4" count="0"/>
        </references>
      </pivotArea>
    </format>
    <format dxfId="188">
      <pivotArea collapsedLevelsAreSubtotals="1" fieldPosition="0">
        <references count="1">
          <reference field="4" count="0"/>
        </references>
      </pivotArea>
    </format>
    <format dxfId="187">
      <pivotArea field="4" type="button" dataOnly="0" labelOnly="1" outline="0" axis="axisRow" fieldPosition="0"/>
    </format>
    <format dxfId="186">
      <pivotArea dataOnly="0" labelOnly="1" outline="0" fieldPosition="0">
        <references count="1">
          <reference field="4294967294" count="2">
            <x v="0"/>
            <x v="1"/>
          </reference>
        </references>
      </pivotArea>
    </format>
    <format dxfId="185">
      <pivotArea field="4" type="button" dataOnly="0" labelOnly="1" outline="0" axis="axisRow" fieldPosition="0"/>
    </format>
    <format dxfId="184">
      <pivotArea dataOnly="0" labelOnly="1" outline="0" fieldPosition="0">
        <references count="1">
          <reference field="4294967294" count="2">
            <x v="0"/>
            <x v="1"/>
          </reference>
        </references>
      </pivotArea>
    </format>
    <format dxfId="183">
      <pivotArea type="all" dataOnly="0" outline="0" fieldPosition="0"/>
    </format>
    <format dxfId="182">
      <pivotArea outline="0" collapsedLevelsAreSubtotals="1" fieldPosition="0"/>
    </format>
    <format dxfId="181">
      <pivotArea field="4" type="button" dataOnly="0" labelOnly="1" outline="0" axis="axisRow" fieldPosition="0"/>
    </format>
    <format dxfId="180">
      <pivotArea dataOnly="0" labelOnly="1" fieldPosition="0">
        <references count="1">
          <reference field="4" count="0"/>
        </references>
      </pivotArea>
    </format>
    <format dxfId="179">
      <pivotArea dataOnly="0" labelOnly="1" grandRow="1" outline="0" fieldPosition="0"/>
    </format>
    <format dxfId="178">
      <pivotArea dataOnly="0" labelOnly="1" outline="0" fieldPosition="0">
        <references count="1">
          <reference field="4294967294" count="2">
            <x v="0"/>
            <x v="1"/>
          </reference>
        </references>
      </pivotArea>
    </format>
    <format dxfId="177">
      <pivotArea type="all" dataOnly="0" outline="0" fieldPosition="0"/>
    </format>
    <format dxfId="176">
      <pivotArea outline="0" collapsedLevelsAreSubtotals="1" fieldPosition="0"/>
    </format>
    <format dxfId="175">
      <pivotArea field="4" type="button" dataOnly="0" labelOnly="1" outline="0" axis="axisRow" fieldPosition="0"/>
    </format>
    <format dxfId="174">
      <pivotArea dataOnly="0" labelOnly="1" fieldPosition="0">
        <references count="1">
          <reference field="4" count="0"/>
        </references>
      </pivotArea>
    </format>
    <format dxfId="173">
      <pivotArea dataOnly="0" labelOnly="1" grandRow="1" outline="0" fieldPosition="0"/>
    </format>
    <format dxfId="172">
      <pivotArea dataOnly="0" labelOnly="1" outline="0" fieldPosition="0">
        <references count="1">
          <reference field="4294967294" count="2">
            <x v="0"/>
            <x v="1"/>
          </reference>
        </references>
      </pivotArea>
    </format>
    <format dxfId="171">
      <pivotArea type="all" dataOnly="0" outline="0" fieldPosition="0"/>
    </format>
    <format dxfId="170">
      <pivotArea outline="0" collapsedLevelsAreSubtotals="1" fieldPosition="0"/>
    </format>
    <format dxfId="169">
      <pivotArea field="4" type="button" dataOnly="0" labelOnly="1" outline="0" axis="axisRow" fieldPosition="0"/>
    </format>
    <format dxfId="168">
      <pivotArea dataOnly="0" labelOnly="1" fieldPosition="0">
        <references count="1">
          <reference field="4" count="0"/>
        </references>
      </pivotArea>
    </format>
    <format dxfId="167">
      <pivotArea dataOnly="0" labelOnly="1" grandRow="1" outline="0" fieldPosition="0"/>
    </format>
    <format dxfId="166">
      <pivotArea dataOnly="0" labelOnly="1" outline="0" fieldPosition="0">
        <references count="1">
          <reference field="4294967294" count="2">
            <x v="0"/>
            <x v="1"/>
          </reference>
        </references>
      </pivotArea>
    </format>
    <format dxfId="165">
      <pivotArea type="all" dataOnly="0" outline="0" fieldPosition="0"/>
    </format>
    <format dxfId="164">
      <pivotArea outline="0" collapsedLevelsAreSubtotals="1" fieldPosition="0"/>
    </format>
    <format dxfId="163">
      <pivotArea field="4" type="button" dataOnly="0" labelOnly="1" outline="0" axis="axisRow" fieldPosition="0"/>
    </format>
    <format dxfId="162">
      <pivotArea dataOnly="0" labelOnly="1" fieldPosition="0">
        <references count="1">
          <reference field="4" count="0"/>
        </references>
      </pivotArea>
    </format>
    <format dxfId="161">
      <pivotArea dataOnly="0" labelOnly="1" grandRow="1" outline="0" fieldPosition="0"/>
    </format>
    <format dxfId="160">
      <pivotArea dataOnly="0" labelOnly="1" outline="0" fieldPosition="0">
        <references count="1">
          <reference field="4294967294" count="2">
            <x v="0"/>
            <x v="1"/>
          </reference>
        </references>
      </pivotArea>
    </format>
  </formats>
  <chartFormats count="12">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2" format="2">
      <pivotArea type="data" outline="0" fieldPosition="0">
        <references count="2">
          <reference field="4294967294" count="1" selected="0">
            <x v="0"/>
          </reference>
          <reference field="4" count="1" selected="0">
            <x v="1"/>
          </reference>
        </references>
      </pivotArea>
    </chartFormat>
    <chartFormat chart="52" format="3">
      <pivotArea type="data" outline="0" fieldPosition="0">
        <references count="2">
          <reference field="4294967294" count="1" selected="0">
            <x v="0"/>
          </reference>
          <reference field="4" count="1" selected="0">
            <x v="0"/>
          </reference>
        </references>
      </pivotArea>
    </chartFormat>
    <chartFormat chart="52" format="4">
      <pivotArea type="data" outline="0" fieldPosition="0">
        <references count="2">
          <reference field="4294967294" count="1" selected="0">
            <x v="1"/>
          </reference>
          <reference field="4" count="1" selected="0">
            <x v="1"/>
          </reference>
        </references>
      </pivotArea>
    </chartFormat>
    <chartFormat chart="52" format="5">
      <pivotArea type="data" outline="0" fieldPosition="0">
        <references count="2">
          <reference field="4294967294" count="1" selected="0">
            <x v="1"/>
          </reference>
          <reference field="4" count="1" selected="0">
            <x v="0"/>
          </reference>
        </references>
      </pivotArea>
    </chartFormat>
    <chartFormat chart="65" format="12" series="1">
      <pivotArea type="data" outline="0" fieldPosition="0">
        <references count="1">
          <reference field="4294967294" count="1" selected="0">
            <x v="0"/>
          </reference>
        </references>
      </pivotArea>
    </chartFormat>
    <chartFormat chart="65" format="13">
      <pivotArea type="data" outline="0" fieldPosition="0">
        <references count="2">
          <reference field="4294967294" count="1" selected="0">
            <x v="0"/>
          </reference>
          <reference field="4" count="1" selected="0">
            <x v="0"/>
          </reference>
        </references>
      </pivotArea>
    </chartFormat>
    <chartFormat chart="65" format="14">
      <pivotArea type="data" outline="0" fieldPosition="0">
        <references count="2">
          <reference field="4294967294" count="1" selected="0">
            <x v="0"/>
          </reference>
          <reference field="4" count="1" selected="0">
            <x v="1"/>
          </reference>
        </references>
      </pivotArea>
    </chartFormat>
    <chartFormat chart="65" format="15" series="1">
      <pivotArea type="data" outline="0" fieldPosition="0">
        <references count="1">
          <reference field="4294967294" count="1" selected="0">
            <x v="1"/>
          </reference>
        </references>
      </pivotArea>
    </chartFormat>
    <chartFormat chart="65" format="16">
      <pivotArea type="data" outline="0" fieldPosition="0">
        <references count="2">
          <reference field="4294967294" count="1" selected="0">
            <x v="1"/>
          </reference>
          <reference field="4" count="1" selected="0">
            <x v="0"/>
          </reference>
        </references>
      </pivotArea>
    </chartFormat>
    <chartFormat chart="65" format="17">
      <pivotArea type="data" outline="0" fieldPosition="0">
        <references count="2">
          <reference field="4294967294" count="1" selected="0">
            <x v="1"/>
          </reference>
          <reference field="4" count="1" selected="0">
            <x v="1"/>
          </reference>
        </references>
      </pivotArea>
    </chartFormat>
  </chartFormats>
  <pivotTableStyleInfo name="PivotStyleMedium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39425A-0F60-4015-915C-5FF8751C0527}" name="PivotTable2" cacheId="0" applyNumberFormats="0" applyBorderFormats="0" applyFontFormats="0" applyPatternFormats="0" applyAlignmentFormats="0" applyWidthHeightFormats="1" dataCaption="Values" grandTotalCaption="Grand Total" updatedVersion="8" minRefreshableVersion="3" useAutoFormatting="1" itemPrintTitles="1" createdVersion="8" indent="0" outline="1" outlineData="1" multipleFieldFilters="0" chartFormat="22" rowHeaderCaption="Weight Status" colHeaderCaption="Diabetes Status">
  <location ref="A2:E8" firstHeaderRow="1" firstDataRow="2"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4">
        <item x="0"/>
        <item x="2"/>
        <item x="1"/>
        <item t="default"/>
      </items>
    </pivotField>
    <pivotField showAll="0"/>
    <pivotField dataField="1" showAll="0">
      <items count="2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t="default"/>
      </items>
    </pivotField>
    <pivotField showAll="0">
      <items count="5">
        <item x="3"/>
        <item x="0"/>
        <item x="1"/>
        <item x="2"/>
        <item t="default"/>
      </items>
    </pivotField>
    <pivotField showAll="0"/>
    <pivotField showAll="0"/>
    <pivotField showAll="0">
      <items count="48">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39"/>
        <item x="37"/>
        <item x="38"/>
        <item x="42"/>
        <item x="41"/>
        <item x="40"/>
        <item x="43"/>
        <item x="44"/>
        <item x="45"/>
        <item x="46"/>
        <item t="default"/>
      </items>
    </pivotField>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0" baseItem="0" numFmtId="168"/>
  </dataFields>
  <formats count="53">
    <format dxfId="159">
      <pivotArea type="origin" dataOnly="0" labelOnly="1" outline="0" fieldPosition="0"/>
    </format>
    <format dxfId="158">
      <pivotArea field="10" type="button" dataOnly="0" labelOnly="1" outline="0" axis="axisCol" fieldPosition="0"/>
    </format>
    <format dxfId="157">
      <pivotArea type="topRight" dataOnly="0" labelOnly="1" outline="0" fieldPosition="0"/>
    </format>
    <format dxfId="156">
      <pivotArea field="9" type="button" dataOnly="0" labelOnly="1" outline="0" axis="axisRow" fieldPosition="0"/>
    </format>
    <format dxfId="155">
      <pivotArea dataOnly="0" labelOnly="1" fieldPosition="0">
        <references count="1">
          <reference field="10" count="0"/>
        </references>
      </pivotArea>
    </format>
    <format dxfId="154">
      <pivotArea dataOnly="0" labelOnly="1" grandCol="1" outline="0" fieldPosition="0"/>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10" type="button" dataOnly="0" labelOnly="1" outline="0" axis="axisCol" fieldPosition="0"/>
    </format>
    <format dxfId="149">
      <pivotArea type="topRight" dataOnly="0" labelOnly="1" outline="0" fieldPosition="0"/>
    </format>
    <format dxfId="148">
      <pivotArea field="9" type="button" dataOnly="0" labelOnly="1" outline="0" axis="axisRow" fieldPosition="0"/>
    </format>
    <format dxfId="147">
      <pivotArea dataOnly="0" labelOnly="1" fieldPosition="0">
        <references count="1">
          <reference field="9" count="0"/>
        </references>
      </pivotArea>
    </format>
    <format dxfId="146">
      <pivotArea dataOnly="0" labelOnly="1" grandRow="1" outline="0" fieldPosition="0"/>
    </format>
    <format dxfId="145">
      <pivotArea dataOnly="0" labelOnly="1" fieldPosition="0">
        <references count="1">
          <reference field="10" count="0"/>
        </references>
      </pivotArea>
    </format>
    <format dxfId="144">
      <pivotArea dataOnly="0" labelOnly="1" grandCol="1" outline="0" fieldPosition="0"/>
    </format>
    <format dxfId="143">
      <pivotArea type="all" dataOnly="0" outline="0" fieldPosition="0"/>
    </format>
    <format dxfId="142">
      <pivotArea outline="0" collapsedLevelsAreSubtotals="1" fieldPosition="0"/>
    </format>
    <format dxfId="141">
      <pivotArea type="origin" dataOnly="0" labelOnly="1" outline="0" fieldPosition="0"/>
    </format>
    <format dxfId="140">
      <pivotArea field="10" type="button" dataOnly="0" labelOnly="1" outline="0" axis="axisCol" fieldPosition="0"/>
    </format>
    <format dxfId="139">
      <pivotArea type="topRight" dataOnly="0" labelOnly="1" outline="0" fieldPosition="0"/>
    </format>
    <format dxfId="138">
      <pivotArea field="9" type="button" dataOnly="0" labelOnly="1" outline="0" axis="axisRow" fieldPosition="0"/>
    </format>
    <format dxfId="137">
      <pivotArea dataOnly="0" labelOnly="1" fieldPosition="0">
        <references count="1">
          <reference field="9" count="0"/>
        </references>
      </pivotArea>
    </format>
    <format dxfId="136">
      <pivotArea dataOnly="0" labelOnly="1" grandRow="1" outline="0" fieldPosition="0"/>
    </format>
    <format dxfId="135">
      <pivotArea dataOnly="0" labelOnly="1" fieldPosition="0">
        <references count="1">
          <reference field="10" count="0"/>
        </references>
      </pivotArea>
    </format>
    <format dxfId="134">
      <pivotArea dataOnly="0" labelOnly="1" grandCol="1" outline="0"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10" type="button" dataOnly="0" labelOnly="1" outline="0" axis="axisCol" fieldPosition="0"/>
    </format>
    <format dxfId="129">
      <pivotArea type="topRight" dataOnly="0" labelOnly="1" outline="0" fieldPosition="0"/>
    </format>
    <format dxfId="128">
      <pivotArea field="9" type="button" dataOnly="0" labelOnly="1" outline="0" axis="axisRow" fieldPosition="0"/>
    </format>
    <format dxfId="127">
      <pivotArea dataOnly="0" labelOnly="1" fieldPosition="0">
        <references count="1">
          <reference field="9" count="0"/>
        </references>
      </pivotArea>
    </format>
    <format dxfId="126">
      <pivotArea dataOnly="0" labelOnly="1" grandRow="1" outline="0" fieldPosition="0"/>
    </format>
    <format dxfId="125">
      <pivotArea dataOnly="0" labelOnly="1" fieldPosition="0">
        <references count="1">
          <reference field="10" count="0"/>
        </references>
      </pivotArea>
    </format>
    <format dxfId="124">
      <pivotArea dataOnly="0" labelOnly="1" grandCol="1" outline="0" fieldPosition="0"/>
    </format>
    <format dxfId="123">
      <pivotArea outline="0" collapsedLevelsAreSubtotals="1" fieldPosition="0"/>
    </format>
    <format dxfId="122">
      <pivotArea field="10" type="button" dataOnly="0" labelOnly="1" outline="0" axis="axisCol" fieldPosition="0"/>
    </format>
    <format dxfId="121">
      <pivotArea field="9" grandCol="1" collapsedLevelsAreSubtotals="1" axis="axisRow" fieldPosition="0">
        <references count="1">
          <reference field="9" count="0"/>
        </references>
      </pivotArea>
    </format>
    <format dxfId="120">
      <pivotArea grandRow="1" grandCol="1" outline="0" collapsedLevelsAreSubtotals="1" fieldPosition="0"/>
    </format>
    <format dxfId="119">
      <pivotArea grandCol="1" outline="0" collapsedLevelsAreSubtotals="1" fieldPosition="0"/>
    </format>
    <format dxfId="118">
      <pivotArea dataOnly="0" labelOnly="1" grandCol="1" outline="0" fieldPosition="0"/>
    </format>
    <format dxfId="117">
      <pivotArea grandRow="1" grandCol="1" outline="0" collapsedLevelsAreSubtotals="1" fieldPosition="0"/>
    </format>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10" type="button" dataOnly="0" labelOnly="1" outline="0" axis="axisCol" fieldPosition="0"/>
    </format>
    <format dxfId="112">
      <pivotArea type="topRight" dataOnly="0" labelOnly="1" outline="0" fieldPosition="0"/>
    </format>
    <format dxfId="111">
      <pivotArea field="9" type="button" dataOnly="0" labelOnly="1" outline="0" axis="axisRow" fieldPosition="0"/>
    </format>
    <format dxfId="110">
      <pivotArea dataOnly="0" labelOnly="1" fieldPosition="0">
        <references count="1">
          <reference field="9" count="0"/>
        </references>
      </pivotArea>
    </format>
    <format dxfId="109">
      <pivotArea dataOnly="0" labelOnly="1" grandRow="1" outline="0" fieldPosition="0"/>
    </format>
    <format dxfId="108">
      <pivotArea dataOnly="0" labelOnly="1" fieldPosition="0">
        <references count="1">
          <reference field="10" count="0"/>
        </references>
      </pivotArea>
    </format>
    <format dxfId="107">
      <pivotArea dataOnly="0" labelOnly="1" grandCol="1" outline="0" fieldPosition="0"/>
    </format>
  </formats>
  <chartFormats count="14">
    <chartFormat chart="5" format="6" series="1">
      <pivotArea type="data" outline="0" fieldPosition="0">
        <references count="1">
          <reference field="10" count="1" selected="0">
            <x v="0"/>
          </reference>
        </references>
      </pivotArea>
    </chartFormat>
    <chartFormat chart="5" format="7" series="1">
      <pivotArea type="data" outline="0" fieldPosition="0">
        <references count="1">
          <reference field="10" count="1" selected="0">
            <x v="1"/>
          </reference>
        </references>
      </pivotArea>
    </chartFormat>
    <chartFormat chart="5" format="8" series="1">
      <pivotArea type="data" outline="0" fieldPosition="0">
        <references count="1">
          <reference field="10" count="1" selected="0">
            <x v="2"/>
          </reference>
        </references>
      </pivotArea>
    </chartFormat>
    <chartFormat chart="5" format="9" series="1">
      <pivotArea type="data" outline="0" fieldPosition="0">
        <references count="2">
          <reference field="4294967294" count="1" selected="0">
            <x v="0"/>
          </reference>
          <reference field="10"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2">
          <reference field="4294967294" count="1" selected="0">
            <x v="0"/>
          </reference>
          <reference field="10" count="1" selected="0">
            <x v="1"/>
          </reference>
        </references>
      </pivotArea>
    </chartFormat>
    <chartFormat chart="5" format="12" series="1">
      <pivotArea type="data" outline="0" fieldPosition="0">
        <references count="2">
          <reference field="4294967294" count="1" selected="0">
            <x v="0"/>
          </reference>
          <reference field="10" count="1" selected="0">
            <x v="0"/>
          </reference>
        </references>
      </pivotArea>
    </chartFormat>
    <chartFormat chart="5" format="13">
      <pivotArea type="data" outline="0" fieldPosition="0">
        <references count="3">
          <reference field="4294967294" count="1" selected="0">
            <x v="0"/>
          </reference>
          <reference field="9" count="1" selected="0">
            <x v="1"/>
          </reference>
          <reference field="10" count="1" selected="0">
            <x v="2"/>
          </reference>
        </references>
      </pivotArea>
    </chartFormat>
    <chartFormat chart="5" format="14">
      <pivotArea type="data" outline="0" fieldPosition="0">
        <references count="3">
          <reference field="4294967294" count="1" selected="0">
            <x v="0"/>
          </reference>
          <reference field="9" count="1" selected="0">
            <x v="0"/>
          </reference>
          <reference field="10" count="1" selected="0">
            <x v="2"/>
          </reference>
        </references>
      </pivotArea>
    </chartFormat>
    <chartFormat chart="5" format="15">
      <pivotArea type="data" outline="0" fieldPosition="0">
        <references count="3">
          <reference field="4294967294" count="1" selected="0">
            <x v="0"/>
          </reference>
          <reference field="9" count="1" selected="0">
            <x v="2"/>
          </reference>
          <reference field="10" count="1" selected="0">
            <x v="2"/>
          </reference>
        </references>
      </pivotArea>
    </chartFormat>
    <chartFormat chart="5" format="16">
      <pivotArea type="data" outline="0" fieldPosition="0">
        <references count="3">
          <reference field="4294967294" count="1" selected="0">
            <x v="0"/>
          </reference>
          <reference field="9" count="1" selected="0">
            <x v="3"/>
          </reference>
          <reference field="10" count="1" selected="0">
            <x v="2"/>
          </reference>
        </references>
      </pivotArea>
    </chartFormat>
    <chartFormat chart="21" format="20" series="1">
      <pivotArea type="data" outline="0" fieldPosition="0">
        <references count="2">
          <reference field="4294967294" count="1" selected="0">
            <x v="0"/>
          </reference>
          <reference field="10" count="1" selected="0">
            <x v="0"/>
          </reference>
        </references>
      </pivotArea>
    </chartFormat>
    <chartFormat chart="21" format="21" series="1">
      <pivotArea type="data" outline="0" fieldPosition="0">
        <references count="2">
          <reference field="4294967294" count="1" selected="0">
            <x v="0"/>
          </reference>
          <reference field="10" count="1" selected="0">
            <x v="1"/>
          </reference>
        </references>
      </pivotArea>
    </chartFormat>
    <chartFormat chart="21" format="22" series="1">
      <pivotArea type="data" outline="0" fieldPosition="0">
        <references count="2">
          <reference field="4294967294" count="1" selected="0">
            <x v="0"/>
          </reference>
          <reference field="10" count="1" selected="0">
            <x v="2"/>
          </reference>
        </references>
      </pivotArea>
    </chartFormat>
  </chart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B951AC-DA2E-4F8C-99B9-C4E0901A77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Hospital Tier">
  <location ref="A2:B7"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dataField="1" showAll="0"/>
    <pivotField axis="axisRow" showAll="0">
      <items count="5">
        <item n="Tire - 1" sd="0" x="0"/>
        <item n="Tire - 2" sd="0" x="3"/>
        <item n="Tire - 3" sd="0" x="1"/>
        <item sd="0" x="2"/>
        <item t="default"/>
      </items>
    </pivotField>
    <pivotField showAll="0"/>
    <pivotField axis="axisRow" showAll="0">
      <items count="18">
        <item x="2"/>
        <item x="1"/>
        <item x="0"/>
        <item x="10"/>
        <item x="3"/>
        <item x="5"/>
        <item x="12"/>
        <item x="6"/>
        <item x="4"/>
        <item x="13"/>
        <item x="11"/>
        <item x="16"/>
        <item x="9"/>
        <item x="8"/>
        <item x="7"/>
        <item x="14"/>
        <item x="15"/>
        <item t="default"/>
      </items>
    </pivotField>
    <pivotField showAll="0">
      <items count="48">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39"/>
        <item x="37"/>
        <item x="38"/>
        <item x="42"/>
        <item x="41"/>
        <item x="40"/>
        <item x="43"/>
        <item x="44"/>
        <item x="45"/>
        <item x="46"/>
        <item t="default"/>
      </items>
    </pivotField>
  </pivotFields>
  <rowFields count="2">
    <field x="13"/>
    <field x="15"/>
  </rowFields>
  <rowItems count="5">
    <i>
      <x/>
    </i>
    <i>
      <x v="1"/>
    </i>
    <i>
      <x v="2"/>
    </i>
    <i>
      <x v="3"/>
    </i>
    <i t="grand">
      <x/>
    </i>
  </rowItems>
  <colItems count="1">
    <i/>
  </colItems>
  <dataFields count="1">
    <dataField name="Sum of Charges" fld="12" baseField="0" baseItem="0" numFmtId="169"/>
  </dataFields>
  <formats count="42">
    <format dxfId="106">
      <pivotArea field="13" type="button" dataOnly="0" labelOnly="1" outline="0" axis="axisRow" fieldPosition="0"/>
    </format>
    <format dxfId="105">
      <pivotArea dataOnly="0" labelOnly="1" outline="0" axis="axisValues" fieldPosition="0"/>
    </format>
    <format dxfId="104">
      <pivotArea field="13" type="button" dataOnly="0" labelOnly="1" outline="0" axis="axisRow" fieldPosition="0"/>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13" type="button" dataOnly="0" labelOnly="1" outline="0" axis="axisRow" fieldPosition="0"/>
    </format>
    <format dxfId="99">
      <pivotArea dataOnly="0" labelOnly="1" fieldPosition="0">
        <references count="1">
          <reference field="13" count="0"/>
        </references>
      </pivotArea>
    </format>
    <format dxfId="98">
      <pivotArea dataOnly="0" labelOnly="1" grandRow="1" outline="0" fieldPosition="0"/>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13" type="button" dataOnly="0" labelOnly="1" outline="0" axis="axisRow" fieldPosition="0"/>
    </format>
    <format dxfId="93">
      <pivotArea dataOnly="0" labelOnly="1" fieldPosition="0">
        <references count="1">
          <reference field="13" count="0"/>
        </references>
      </pivotArea>
    </format>
    <format dxfId="92">
      <pivotArea dataOnly="0" labelOnly="1" grandRow="1" outline="0"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field="13" type="button" dataOnly="0" labelOnly="1" outline="0" axis="axisRow" fieldPosition="0"/>
    </format>
    <format dxfId="87">
      <pivotArea dataOnly="0" labelOnly="1" fieldPosition="0">
        <references count="1">
          <reference field="13" count="0"/>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dataOnly="0" labelOnly="1" fieldPosition="0">
        <references count="1">
          <reference field="13" count="0"/>
        </references>
      </pivotArea>
    </format>
    <format dxfId="81">
      <pivotArea dataOnly="0" labelOnly="1" grandRow="1" outline="0" fieldPosition="0"/>
    </format>
    <format dxfId="80">
      <pivotArea outline="0" collapsedLevelsAreSubtotals="1" fieldPosition="0"/>
    </format>
    <format dxfId="79">
      <pivotArea collapsedLevelsAreSubtotals="1" fieldPosition="0">
        <references count="1">
          <reference field="13" count="1">
            <x v="0"/>
          </reference>
        </references>
      </pivotArea>
    </format>
    <format dxfId="78">
      <pivotArea collapsedLevelsAreSubtotals="1" fieldPosition="0">
        <references count="1">
          <reference field="13" count="1">
            <x v="1"/>
          </reference>
        </references>
      </pivotArea>
    </format>
    <format dxfId="77">
      <pivotArea collapsedLevelsAreSubtotals="1" fieldPosition="0">
        <references count="1">
          <reference field="13" count="1">
            <x v="2"/>
          </reference>
        </references>
      </pivotArea>
    </format>
    <format dxfId="76">
      <pivotArea collapsedLevelsAreSubtotals="1" fieldPosition="0">
        <references count="1">
          <reference field="13" count="1">
            <x v="3"/>
          </reference>
        </references>
      </pivotArea>
    </format>
    <format dxfId="75">
      <pivotArea dataOnly="0" labelOnly="1" fieldPosition="0">
        <references count="1">
          <reference field="13" count="0"/>
        </references>
      </pivotArea>
    </format>
    <format dxfId="74">
      <pivotArea grandRow="1" outline="0" collapsedLevelsAreSubtotals="1" fieldPosition="0"/>
    </format>
    <format dxfId="73">
      <pivotArea dataOnly="0" labelOnly="1" grandRow="1" outline="0" fieldPosition="0"/>
    </format>
    <format dxfId="72">
      <pivotArea field="13" type="button" dataOnly="0" labelOnly="1" outline="0" axis="axisRow"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13" type="button" dataOnly="0" labelOnly="1" outline="0" axis="axisRow" fieldPosition="0"/>
    </format>
    <format dxfId="67">
      <pivotArea dataOnly="0" labelOnly="1" fieldPosition="0">
        <references count="1">
          <reference field="13" count="0"/>
        </references>
      </pivotArea>
    </format>
    <format dxfId="66">
      <pivotArea dataOnly="0" labelOnly="1" grandRow="1" outline="0" fieldPosition="0"/>
    </format>
    <format dxfId="6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3"/>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3" count="1" selected="0">
            <x v="0"/>
          </reference>
        </references>
      </pivotArea>
    </chartFormat>
    <chartFormat chart="8" format="12">
      <pivotArea type="data" outline="0" fieldPosition="0">
        <references count="2">
          <reference field="4294967294" count="1" selected="0">
            <x v="0"/>
          </reference>
          <reference field="13" count="1" selected="0">
            <x v="1"/>
          </reference>
        </references>
      </pivotArea>
    </chartFormat>
    <chartFormat chart="8" format="13">
      <pivotArea type="data" outline="0" fieldPosition="0">
        <references count="2">
          <reference field="4294967294" count="1" selected="0">
            <x v="0"/>
          </reference>
          <reference field="13" count="1" selected="0">
            <x v="2"/>
          </reference>
        </references>
      </pivotArea>
    </chartFormat>
    <chartFormat chart="8" format="14">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7F6555-C11B-4116-9C0D-B513E8B724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ge">
  <location ref="A1:C49" firstHeaderRow="0"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dataField="1" showAll="0"/>
    <pivotField dataField="1" showAll="0"/>
    <pivotField showAll="0"/>
    <pivotField showAll="0"/>
    <pivotField showAll="0"/>
    <pivotField showAll="0"/>
    <pivotField showAll="0"/>
    <pivotField showAll="0">
      <items count="5">
        <item x="2"/>
        <item x="0"/>
        <item x="1"/>
        <item x="3"/>
        <item t="default"/>
      </items>
    </pivotField>
    <pivotField showAll="0">
      <items count="4">
        <item x="0"/>
        <item x="2"/>
        <item x="1"/>
        <item t="default"/>
      </items>
    </pivotField>
    <pivotField showAll="0"/>
    <pivotField showAll="0"/>
    <pivotField showAll="0">
      <items count="5">
        <item x="3"/>
        <item x="0"/>
        <item x="1"/>
        <item x="2"/>
        <item t="default"/>
      </items>
    </pivotField>
    <pivotField showAll="0"/>
    <pivotField showAll="0"/>
    <pivotField axis="axisRow" showAll="0">
      <items count="48">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39"/>
        <item x="37"/>
        <item x="38"/>
        <item x="42"/>
        <item x="41"/>
        <item x="40"/>
        <item x="43"/>
        <item x="44"/>
        <item x="45"/>
        <item x="46"/>
        <item t="default"/>
      </items>
    </pivotField>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2">
    <i>
      <x/>
    </i>
    <i i="1">
      <x v="1"/>
    </i>
  </colItems>
  <dataFields count="2">
    <dataField name="Average of BMI" fld="2" subtotal="average" baseField="16" baseItem="0"/>
    <dataField name="Average of HBA1C" fld="3" subtotal="average" baseField="16" baseItem="0"/>
  </dataFields>
  <formats count="28">
    <format dxfId="64">
      <pivotArea field="16" type="button" dataOnly="0" labelOnly="1" outline="0" axis="axisRow" fieldPosition="0"/>
    </format>
    <format dxfId="63">
      <pivotArea dataOnly="0" labelOnly="1" outline="0" fieldPosition="0">
        <references count="1">
          <reference field="4294967294" count="2">
            <x v="0"/>
            <x v="1"/>
          </reference>
        </references>
      </pivotArea>
    </format>
    <format dxfId="62">
      <pivotArea field="16" type="button" dataOnly="0" labelOnly="1" outline="0" axis="axisRow" fieldPosition="0"/>
    </format>
    <format dxfId="61">
      <pivotArea dataOnly="0" labelOnly="1" outline="0" fieldPosition="0">
        <references count="1">
          <reference field="4294967294" count="2">
            <x v="0"/>
            <x v="1"/>
          </reference>
        </references>
      </pivotArea>
    </format>
    <format dxfId="60">
      <pivotArea type="all" dataOnly="0" outline="0" fieldPosition="0"/>
    </format>
    <format dxfId="59">
      <pivotArea outline="0" collapsedLevelsAreSubtotals="1" fieldPosition="0"/>
    </format>
    <format dxfId="58">
      <pivotArea field="16" type="button" dataOnly="0" labelOnly="1" outline="0" axis="axisRow" fieldPosition="0"/>
    </format>
    <format dxfId="57">
      <pivotArea dataOnly="0" labelOnly="1" fieldPosition="0">
        <references count="1">
          <reference field="16" count="0"/>
        </references>
      </pivotArea>
    </format>
    <format dxfId="56">
      <pivotArea dataOnly="0" labelOnly="1" grandRow="1" outline="0" fieldPosition="0"/>
    </format>
    <format dxfId="55">
      <pivotArea dataOnly="0" labelOnly="1" outline="0" fieldPosition="0">
        <references count="1">
          <reference field="4294967294" count="2">
            <x v="0"/>
            <x v="1"/>
          </reference>
        </references>
      </pivotArea>
    </format>
    <format dxfId="54">
      <pivotArea type="all" dataOnly="0" outline="0" fieldPosition="0"/>
    </format>
    <format dxfId="53">
      <pivotArea outline="0" collapsedLevelsAreSubtotals="1" fieldPosition="0"/>
    </format>
    <format dxfId="52">
      <pivotArea field="16" type="button" dataOnly="0" labelOnly="1" outline="0" axis="axisRow" fieldPosition="0"/>
    </format>
    <format dxfId="51">
      <pivotArea dataOnly="0" labelOnly="1" fieldPosition="0">
        <references count="1">
          <reference field="16" count="0"/>
        </references>
      </pivotArea>
    </format>
    <format dxfId="50">
      <pivotArea dataOnly="0" labelOnly="1" grandRow="1" outline="0" fieldPosition="0"/>
    </format>
    <format dxfId="49">
      <pivotArea dataOnly="0" labelOnly="1" outline="0" fieldPosition="0">
        <references count="1">
          <reference field="4294967294" count="2">
            <x v="0"/>
            <x v="1"/>
          </reference>
        </references>
      </pivotArea>
    </format>
    <format dxfId="48">
      <pivotArea type="all" dataOnly="0" outline="0" fieldPosition="0"/>
    </format>
    <format dxfId="47">
      <pivotArea outline="0" collapsedLevelsAreSubtotals="1" fieldPosition="0"/>
    </format>
    <format dxfId="46">
      <pivotArea field="16" type="button" dataOnly="0" labelOnly="1" outline="0" axis="axisRow" fieldPosition="0"/>
    </format>
    <format dxfId="45">
      <pivotArea dataOnly="0" labelOnly="1" fieldPosition="0">
        <references count="1">
          <reference field="16" count="0"/>
        </references>
      </pivotArea>
    </format>
    <format dxfId="44">
      <pivotArea dataOnly="0" labelOnly="1" grandRow="1" outline="0" fieldPosition="0"/>
    </format>
    <format dxfId="43">
      <pivotArea dataOnly="0" labelOnly="1" outline="0" fieldPosition="0">
        <references count="1">
          <reference field="4294967294" count="2">
            <x v="0"/>
            <x v="1"/>
          </reference>
        </references>
      </pivotArea>
    </format>
    <format dxfId="42">
      <pivotArea type="all" dataOnly="0" outline="0" fieldPosition="0"/>
    </format>
    <format dxfId="41">
      <pivotArea outline="0" collapsedLevelsAreSubtotals="1" fieldPosition="0"/>
    </format>
    <format dxfId="40">
      <pivotArea field="16" type="button" dataOnly="0" labelOnly="1" outline="0" axis="axisRow" fieldPosition="0"/>
    </format>
    <format dxfId="39">
      <pivotArea dataOnly="0" labelOnly="1" fieldPosition="0">
        <references count="1">
          <reference field="16" count="0"/>
        </references>
      </pivotArea>
    </format>
    <format dxfId="38">
      <pivotArea dataOnly="0" labelOnly="1" grandRow="1" outline="0" fieldPosition="0"/>
    </format>
    <format dxfId="37">
      <pivotArea dataOnly="0" labelOnly="1" outline="0" fieldPosition="0">
        <references count="1">
          <reference field="4294967294" count="2">
            <x v="0"/>
            <x v="1"/>
          </reference>
        </references>
      </pivotArea>
    </format>
  </formats>
  <chartFormats count="4">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TableStyleInfo name="PivotStyleMedium1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03125C-6CD6-4ED5-A262-537FE39C838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Age">
  <location ref="A1:B49" firstHeaderRow="1" firstDataRow="1" firstDataCol="1"/>
  <pivotFields count="17">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4">
        <item x="0"/>
        <item x="2"/>
        <item x="1"/>
        <item t="default"/>
      </items>
    </pivotField>
    <pivotField showAll="0"/>
    <pivotField dataField="1" showAll="0"/>
    <pivotField showAll="0">
      <items count="5">
        <item x="3"/>
        <item x="0"/>
        <item x="1"/>
        <item x="2"/>
        <item t="default"/>
      </items>
    </pivotField>
    <pivotField showAll="0"/>
    <pivotField showAll="0"/>
    <pivotField axis="axisRow" showAll="0">
      <items count="48">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39"/>
        <item x="37"/>
        <item x="38"/>
        <item x="42"/>
        <item x="41"/>
        <item x="40"/>
        <item x="43"/>
        <item x="44"/>
        <item x="45"/>
        <item x="46"/>
        <item t="default"/>
      </items>
    </pivotField>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Charges" fld="12" baseField="0" baseItem="0" numFmtId="168"/>
  </dataFields>
  <formats count="31">
    <format dxfId="36">
      <pivotArea field="16" type="button" dataOnly="0" labelOnly="1" outline="0" axis="axisRow" fieldPosition="0"/>
    </format>
    <format dxfId="35">
      <pivotArea dataOnly="0" labelOnly="1" outline="0" axis="axisValues" fieldPosition="0"/>
    </format>
    <format dxfId="34">
      <pivotArea field="16" type="button" dataOnly="0" labelOnly="1" outline="0" axis="axisRow"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16" type="button" dataOnly="0" labelOnly="1" outline="0" axis="axisRow" fieldPosition="0"/>
    </format>
    <format dxfId="29">
      <pivotArea dataOnly="0" labelOnly="1" fieldPosition="0">
        <references count="1">
          <reference field="16" count="0"/>
        </references>
      </pivotArea>
    </format>
    <format dxfId="28">
      <pivotArea dataOnly="0" labelOnly="1" grandRow="1" outline="0"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16" type="button" dataOnly="0" labelOnly="1" outline="0" axis="axisRow" fieldPosition="0"/>
    </format>
    <format dxfId="23">
      <pivotArea dataOnly="0" labelOnly="1" fieldPosition="0">
        <references count="1">
          <reference field="16" count="0"/>
        </references>
      </pivotArea>
    </format>
    <format dxfId="22">
      <pivotArea dataOnly="0" labelOnly="1" grandRow="1" outline="0"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16" type="button" dataOnly="0" labelOnly="1" outline="0" axis="axisRow" fieldPosition="0"/>
    </format>
    <format dxfId="17">
      <pivotArea dataOnly="0" labelOnly="1" fieldPosition="0">
        <references count="1">
          <reference field="16" count="0"/>
        </references>
      </pivotArea>
    </format>
    <format dxfId="16">
      <pivotArea dataOnly="0" labelOnly="1" grandRow="1" outline="0" fieldPosition="0"/>
    </format>
    <format dxfId="15">
      <pivotArea outline="0" collapsedLevelsAreSubtotals="1" fieldPosition="0"/>
    </format>
    <format dxfId="14">
      <pivotArea field="16" type="button" dataOnly="0" labelOnly="1" outline="0" axis="axisRow" fieldPosition="0"/>
    </format>
    <format dxfId="13">
      <pivotArea dataOnly="0" labelOnly="1" fieldPosition="0">
        <references count="1">
          <reference field="16" count="0"/>
        </references>
      </pivotArea>
    </format>
    <format dxfId="12">
      <pivotArea dataOnly="0" labelOnly="1" grandRow="1" outline="0" fieldPosition="0"/>
    </format>
    <format dxfId="11">
      <pivotArea type="all" dataOnly="0" outline="0" fieldPosition="0"/>
    </format>
    <format dxfId="10">
      <pivotArea outline="0" collapsedLevelsAreSubtotals="1" fieldPosition="0"/>
    </format>
    <format dxfId="9">
      <pivotArea field="16" type="button" dataOnly="0" labelOnly="1" outline="0" axis="axisRow" fieldPosition="0"/>
    </format>
    <format dxfId="8">
      <pivotArea dataOnly="0" labelOnly="1" fieldPosition="0">
        <references count="1">
          <reference field="16" count="0"/>
        </references>
      </pivotArea>
    </format>
    <format dxfId="7">
      <pivotArea dataOnly="0" labelOnly="1" grandRow="1" outline="0" fieldPosition="0"/>
    </format>
    <format dxfId="6">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6" count="1" selected="0">
            <x v="1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F1F187CC-7969-4370-8D47-90AA1846FC1D}" sourceName="Diabetes Status">
  <pivotTables>
    <pivotTable tabId="5" name="PivotTable4"/>
    <pivotTable tabId="7" name="PivotTable2"/>
    <pivotTable tabId="8" name="PivotTable1"/>
    <pivotTable tabId="10" name="PivotTable6"/>
    <pivotTable tabId="9" name="PivotTable7"/>
  </pivotTables>
  <data>
    <tabular pivotCacheId="24180187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BD5DBA87-C550-405F-A15D-D518E2CDE636}" sourceName="Age">
  <pivotTables>
    <pivotTable tabId="5" name="PivotTable4"/>
    <pivotTable tabId="7" name="PivotTable2"/>
    <pivotTable tabId="8" name="PivotTable1"/>
    <pivotTable tabId="10" name="PivotTable6"/>
    <pivotTable tabId="9" name="PivotTable7"/>
  </pivotTables>
  <data>
    <tabular pivotCacheId="241801877">
      <items count="47">
        <i x="9" s="1"/>
        <i x="12" s="1"/>
        <i x="5" s="1"/>
        <i x="3" s="1"/>
        <i x="10" s="1"/>
        <i x="7" s="1"/>
        <i x="2" s="1"/>
        <i x="6" s="1"/>
        <i x="8" s="1"/>
        <i x="4" s="1"/>
        <i x="11" s="1"/>
        <i x="1" s="1"/>
        <i x="0" s="1"/>
        <i x="14" s="1"/>
        <i x="16" s="1"/>
        <i x="13" s="1"/>
        <i x="15" s="1"/>
        <i x="17" s="1"/>
        <i x="18" s="1"/>
        <i x="20" s="1"/>
        <i x="21" s="1"/>
        <i x="22" s="1"/>
        <i x="23" s="1"/>
        <i x="19" s="1"/>
        <i x="24" s="1"/>
        <i x="25" s="1"/>
        <i x="27" s="1"/>
        <i x="26" s="1"/>
        <i x="35" s="1"/>
        <i x="31" s="1"/>
        <i x="28" s="1"/>
        <i x="29" s="1"/>
        <i x="30" s="1"/>
        <i x="32" s="1"/>
        <i x="33" s="1"/>
        <i x="34" s="1"/>
        <i x="36" s="1"/>
        <i x="39" s="1"/>
        <i x="37" s="1"/>
        <i x="38" s="1"/>
        <i x="42" s="1"/>
        <i x="41" s="1"/>
        <i x="40" s="1"/>
        <i x="43" s="1"/>
        <i x="44" s="1"/>
        <i x="45" s="1"/>
        <i x="4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y_Transplants" xr10:uid="{8C804421-D4AF-4169-B412-B188EF91E852}" sourceName="Any Transplants">
  <pivotTables>
    <pivotTable tabId="6" name="PivotTable1"/>
  </pivotTables>
  <data>
    <tabular pivotCacheId="122077799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betes Status" xr10:uid="{F50C712C-3CF7-4BC6-98E1-A4024C68651E}" cache="Slicer_Diabetes_Status" caption="Diabetes Status" style="SlicerStyleDark4" rowHeight="234950"/>
  <slicer name="Age" xr10:uid="{8E5C2A71-EB11-4115-978C-2ADEEFDC071C}" cache="Slicer_Age" caption="Age" style="SlicerStyleDark4" rowHeight="234950"/>
  <slicer name="History Of Transplants" xr10:uid="{575AB716-4EEF-4B1F-BDD2-0A369C45E077}" cache="Slicer_Any_Transplants" caption="History Of Transplants" style="SlicerStyleDark4" rowHeight="23495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1F497D"/>
      </a:dk2>
      <a:lt2>
        <a:srgbClr val="EEECE1"/>
      </a:lt2>
      <a:accent1>
        <a:srgbClr val="93E2FF"/>
      </a:accent1>
      <a:accent2>
        <a:srgbClr val="92D050"/>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6CE9C-9D38-434B-A26F-8CC58C183EB6}">
  <dimension ref="B6:E15"/>
  <sheetViews>
    <sheetView showGridLines="0" tabSelected="1" workbookViewId="0">
      <selection activeCell="B11" sqref="B11"/>
    </sheetView>
  </sheetViews>
  <sheetFormatPr defaultRowHeight="14.4" x14ac:dyDescent="0.3"/>
  <cols>
    <col min="2" max="2" width="60.21875" style="160" bestFit="1" customWidth="1"/>
    <col min="3" max="3" width="10.33203125" bestFit="1" customWidth="1"/>
    <col min="4" max="4" width="60.21875" bestFit="1" customWidth="1"/>
    <col min="5" max="6" width="10.33203125" bestFit="1" customWidth="1"/>
  </cols>
  <sheetData>
    <row r="6" spans="3:5" ht="12.6" customHeight="1" thickBot="1" x14ac:dyDescent="0.35"/>
    <row r="7" spans="3:5" ht="28.2" customHeight="1" x14ac:dyDescent="0.3">
      <c r="C7" s="161" t="s">
        <v>8369</v>
      </c>
      <c r="D7" s="162" t="s">
        <v>8368</v>
      </c>
      <c r="E7" s="163" t="s">
        <v>8370</v>
      </c>
    </row>
    <row r="8" spans="3:5" ht="24" customHeight="1" x14ac:dyDescent="0.3">
      <c r="C8" s="164">
        <v>1</v>
      </c>
      <c r="D8" s="165" t="s">
        <v>8355</v>
      </c>
      <c r="E8" s="166" t="s">
        <v>8371</v>
      </c>
    </row>
    <row r="9" spans="3:5" ht="24" customHeight="1" x14ac:dyDescent="0.3">
      <c r="C9" s="164">
        <v>2</v>
      </c>
      <c r="D9" s="165" t="s">
        <v>8356</v>
      </c>
      <c r="E9" s="166" t="s">
        <v>8362</v>
      </c>
    </row>
    <row r="10" spans="3:5" ht="24" customHeight="1" x14ac:dyDescent="0.3">
      <c r="C10" s="164">
        <v>3</v>
      </c>
      <c r="D10" s="165" t="s">
        <v>8357</v>
      </c>
      <c r="E10" s="166" t="s">
        <v>8363</v>
      </c>
    </row>
    <row r="11" spans="3:5" ht="24" customHeight="1" x14ac:dyDescent="0.3">
      <c r="C11" s="164">
        <v>4</v>
      </c>
      <c r="D11" s="165" t="s">
        <v>8358</v>
      </c>
      <c r="E11" s="166" t="s">
        <v>8364</v>
      </c>
    </row>
    <row r="12" spans="3:5" ht="24" customHeight="1" x14ac:dyDescent="0.3">
      <c r="C12" s="164">
        <v>5</v>
      </c>
      <c r="D12" s="165" t="s">
        <v>8359</v>
      </c>
      <c r="E12" s="166" t="s">
        <v>8365</v>
      </c>
    </row>
    <row r="13" spans="3:5" ht="24" customHeight="1" x14ac:dyDescent="0.3">
      <c r="C13" s="164">
        <v>6</v>
      </c>
      <c r="D13" s="165" t="s">
        <v>8360</v>
      </c>
      <c r="E13" s="166" t="s">
        <v>8366</v>
      </c>
    </row>
    <row r="14" spans="3:5" ht="24" customHeight="1" thickBot="1" x14ac:dyDescent="0.35">
      <c r="C14" s="167">
        <v>7</v>
      </c>
      <c r="D14" s="168" t="s">
        <v>8361</v>
      </c>
      <c r="E14" s="169" t="s">
        <v>8367</v>
      </c>
    </row>
    <row r="15" spans="3:5" ht="24" customHeight="1" x14ac:dyDescent="0.3"/>
  </sheetData>
  <phoneticPr fontId="1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36"/>
  <sheetViews>
    <sheetView workbookViewId="0">
      <selection activeCell="J9" sqref="J9"/>
    </sheetView>
  </sheetViews>
  <sheetFormatPr defaultRowHeight="14.4" x14ac:dyDescent="0.3"/>
  <cols>
    <col min="1" max="1" width="15.5546875" customWidth="1"/>
    <col min="2" max="2" width="37.44140625" bestFit="1" customWidth="1"/>
    <col min="5" max="5" width="5.77734375" bestFit="1" customWidth="1"/>
    <col min="6" max="6" width="19.21875" bestFit="1" customWidth="1"/>
    <col min="7" max="7" width="19.109375" bestFit="1" customWidth="1"/>
    <col min="9" max="9" width="14.44140625" bestFit="1" customWidth="1"/>
    <col min="10" max="10" width="14.6640625" bestFit="1" customWidth="1"/>
  </cols>
  <sheetData>
    <row r="1" spans="1:10" s="2" customFormat="1" ht="18.899999999999999" customHeight="1" x14ac:dyDescent="0.3">
      <c r="A1" s="4" t="s">
        <v>0</v>
      </c>
      <c r="B1" s="5" t="s">
        <v>2379</v>
      </c>
      <c r="E1" s="43" t="s">
        <v>8332</v>
      </c>
      <c r="F1" s="44" t="s">
        <v>8333</v>
      </c>
      <c r="G1" s="45" t="s">
        <v>8334</v>
      </c>
    </row>
    <row r="2" spans="1:10" ht="15.6" x14ac:dyDescent="0.3">
      <c r="A2" s="1" t="s">
        <v>2367</v>
      </c>
      <c r="B2" s="1" t="s">
        <v>8352</v>
      </c>
      <c r="E2" s="14" t="s">
        <v>8353</v>
      </c>
      <c r="F2" s="11" t="s">
        <v>5146</v>
      </c>
      <c r="G2" s="46" t="s">
        <v>4715</v>
      </c>
    </row>
    <row r="3" spans="1:10" ht="15.6" x14ac:dyDescent="0.3">
      <c r="A3" s="1" t="s">
        <v>2366</v>
      </c>
      <c r="B3" s="1" t="s">
        <v>2380</v>
      </c>
      <c r="E3" s="14" t="s">
        <v>8354</v>
      </c>
      <c r="F3" s="11" t="s">
        <v>6769</v>
      </c>
      <c r="G3" s="46" t="s">
        <v>4716</v>
      </c>
    </row>
    <row r="4" spans="1:10" ht="16.2" thickBot="1" x14ac:dyDescent="0.35">
      <c r="A4" s="1" t="s">
        <v>2365</v>
      </c>
      <c r="B4" s="1" t="s">
        <v>2381</v>
      </c>
      <c r="E4" s="14" t="s">
        <v>8354</v>
      </c>
      <c r="F4" s="11" t="s">
        <v>6770</v>
      </c>
      <c r="G4" s="46" t="s">
        <v>4717</v>
      </c>
    </row>
    <row r="5" spans="1:10" ht="15.6" x14ac:dyDescent="0.3">
      <c r="A5" s="1" t="s">
        <v>2364</v>
      </c>
      <c r="B5" s="1" t="s">
        <v>2382</v>
      </c>
      <c r="E5" s="14" t="s">
        <v>8353</v>
      </c>
      <c r="F5" s="11" t="s">
        <v>6771</v>
      </c>
      <c r="G5" s="46" t="s">
        <v>4718</v>
      </c>
      <c r="H5" s="9"/>
      <c r="I5" s="21" t="s">
        <v>6764</v>
      </c>
      <c r="J5" s="22" t="s">
        <v>6765</v>
      </c>
    </row>
    <row r="6" spans="1:10" ht="16.2" thickBot="1" x14ac:dyDescent="0.35">
      <c r="A6" s="1" t="s">
        <v>2363</v>
      </c>
      <c r="B6" s="1" t="s">
        <v>2383</v>
      </c>
      <c r="E6" s="14" t="s">
        <v>8353</v>
      </c>
      <c r="F6" s="11" t="s">
        <v>6772</v>
      </c>
      <c r="G6" s="46" t="s">
        <v>4719</v>
      </c>
      <c r="H6" s="9"/>
      <c r="I6" s="23" t="s">
        <v>2375</v>
      </c>
      <c r="J6" s="24">
        <v>2335</v>
      </c>
    </row>
    <row r="7" spans="1:10" ht="15.6" x14ac:dyDescent="0.3">
      <c r="A7" s="1" t="s">
        <v>2362</v>
      </c>
      <c r="B7" s="1" t="s">
        <v>2384</v>
      </c>
      <c r="E7" s="14" t="s">
        <v>8354</v>
      </c>
      <c r="F7" s="11" t="s">
        <v>6773</v>
      </c>
      <c r="G7" s="46" t="s">
        <v>4720</v>
      </c>
    </row>
    <row r="8" spans="1:10" ht="15.6" x14ac:dyDescent="0.3">
      <c r="A8" s="1" t="s">
        <v>2361</v>
      </c>
      <c r="B8" s="1" t="s">
        <v>2385</v>
      </c>
      <c r="E8" s="14" t="s">
        <v>8354</v>
      </c>
      <c r="F8" s="11" t="s">
        <v>5284</v>
      </c>
      <c r="G8" s="46" t="s">
        <v>4721</v>
      </c>
    </row>
    <row r="9" spans="1:10" ht="15.6" x14ac:dyDescent="0.3">
      <c r="A9" s="1" t="s">
        <v>2360</v>
      </c>
      <c r="B9" s="1" t="s">
        <v>2386</v>
      </c>
      <c r="E9" s="14" t="s">
        <v>8354</v>
      </c>
      <c r="F9" s="11" t="s">
        <v>6774</v>
      </c>
      <c r="G9" s="46" t="s">
        <v>4722</v>
      </c>
    </row>
    <row r="10" spans="1:10" ht="15.6" x14ac:dyDescent="0.3">
      <c r="A10" s="1" t="s">
        <v>2359</v>
      </c>
      <c r="B10" s="1" t="s">
        <v>2387</v>
      </c>
      <c r="E10" s="14" t="s">
        <v>8354</v>
      </c>
      <c r="F10" s="11" t="s">
        <v>6775</v>
      </c>
      <c r="G10" s="46" t="s">
        <v>4723</v>
      </c>
    </row>
    <row r="11" spans="1:10" ht="15.6" x14ac:dyDescent="0.3">
      <c r="A11" s="1" t="s">
        <v>2358</v>
      </c>
      <c r="B11" s="1" t="s">
        <v>2388</v>
      </c>
      <c r="E11" s="14" t="s">
        <v>8353</v>
      </c>
      <c r="F11" s="11" t="s">
        <v>6776</v>
      </c>
      <c r="G11" s="46" t="s">
        <v>4724</v>
      </c>
    </row>
    <row r="12" spans="1:10" ht="15.6" x14ac:dyDescent="0.3">
      <c r="A12" s="1" t="s">
        <v>2357</v>
      </c>
      <c r="B12" s="1" t="s">
        <v>2389</v>
      </c>
      <c r="E12" s="14" t="s">
        <v>8353</v>
      </c>
      <c r="F12" s="11" t="s">
        <v>6777</v>
      </c>
      <c r="G12" s="46" t="s">
        <v>4725</v>
      </c>
    </row>
    <row r="13" spans="1:10" ht="15.6" x14ac:dyDescent="0.3">
      <c r="A13" s="1" t="s">
        <v>2356</v>
      </c>
      <c r="B13" s="1" t="s">
        <v>2390</v>
      </c>
      <c r="E13" s="14" t="s">
        <v>8354</v>
      </c>
      <c r="F13" s="11" t="s">
        <v>6778</v>
      </c>
      <c r="G13" s="46" t="s">
        <v>4726</v>
      </c>
    </row>
    <row r="14" spans="1:10" ht="15.6" x14ac:dyDescent="0.3">
      <c r="A14" s="1" t="s">
        <v>2355</v>
      </c>
      <c r="B14" s="1" t="s">
        <v>2391</v>
      </c>
      <c r="E14" s="14" t="s">
        <v>8354</v>
      </c>
      <c r="F14" s="11" t="s">
        <v>6779</v>
      </c>
      <c r="G14" s="46" t="s">
        <v>4727</v>
      </c>
    </row>
    <row r="15" spans="1:10" ht="15.6" x14ac:dyDescent="0.3">
      <c r="A15" s="1" t="s">
        <v>2354</v>
      </c>
      <c r="B15" s="1" t="s">
        <v>2392</v>
      </c>
      <c r="E15" s="14" t="s">
        <v>8354</v>
      </c>
      <c r="F15" s="11" t="s">
        <v>6780</v>
      </c>
      <c r="G15" s="46" t="s">
        <v>4728</v>
      </c>
    </row>
    <row r="16" spans="1:10" ht="15.6" x14ac:dyDescent="0.3">
      <c r="A16" s="1" t="s">
        <v>2353</v>
      </c>
      <c r="B16" s="1" t="s">
        <v>2393</v>
      </c>
      <c r="E16" s="14" t="s">
        <v>8353</v>
      </c>
      <c r="F16" s="11" t="s">
        <v>6781</v>
      </c>
      <c r="G16" s="46" t="s">
        <v>4729</v>
      </c>
    </row>
    <row r="17" spans="1:7" ht="15.6" x14ac:dyDescent="0.3">
      <c r="A17" s="1" t="s">
        <v>2352</v>
      </c>
      <c r="B17" s="1" t="s">
        <v>2394</v>
      </c>
      <c r="E17" s="14" t="s">
        <v>8354</v>
      </c>
      <c r="F17" s="11" t="s">
        <v>6782</v>
      </c>
      <c r="G17" s="46" t="s">
        <v>4730</v>
      </c>
    </row>
    <row r="18" spans="1:7" ht="15.6" x14ac:dyDescent="0.3">
      <c r="A18" s="1" t="s">
        <v>2351</v>
      </c>
      <c r="B18" s="1" t="s">
        <v>2395</v>
      </c>
      <c r="E18" s="14" t="s">
        <v>8353</v>
      </c>
      <c r="F18" s="11" t="s">
        <v>6783</v>
      </c>
      <c r="G18" s="46" t="s">
        <v>4731</v>
      </c>
    </row>
    <row r="19" spans="1:7" ht="15.6" x14ac:dyDescent="0.3">
      <c r="A19" s="1" t="s">
        <v>2350</v>
      </c>
      <c r="B19" s="1" t="s">
        <v>2396</v>
      </c>
      <c r="E19" s="14" t="s">
        <v>8353</v>
      </c>
      <c r="F19" s="11" t="s">
        <v>6784</v>
      </c>
      <c r="G19" s="46" t="s">
        <v>4732</v>
      </c>
    </row>
    <row r="20" spans="1:7" ht="15.6" x14ac:dyDescent="0.3">
      <c r="A20" s="1" t="s">
        <v>2349</v>
      </c>
      <c r="B20" s="1" t="s">
        <v>2397</v>
      </c>
      <c r="E20" s="14" t="s">
        <v>8354</v>
      </c>
      <c r="F20" s="11" t="s">
        <v>6785</v>
      </c>
      <c r="G20" s="46" t="s">
        <v>4733</v>
      </c>
    </row>
    <row r="21" spans="1:7" ht="15.6" x14ac:dyDescent="0.3">
      <c r="A21" s="1" t="s">
        <v>2348</v>
      </c>
      <c r="B21" s="1" t="s">
        <v>2398</v>
      </c>
      <c r="E21" s="14" t="s">
        <v>8354</v>
      </c>
      <c r="F21" s="11" t="s">
        <v>6786</v>
      </c>
      <c r="G21" s="46" t="s">
        <v>4734</v>
      </c>
    </row>
    <row r="22" spans="1:7" ht="15.6" x14ac:dyDescent="0.3">
      <c r="A22" s="1" t="s">
        <v>2347</v>
      </c>
      <c r="B22" s="1" t="s">
        <v>2399</v>
      </c>
      <c r="E22" s="14" t="s">
        <v>8354</v>
      </c>
      <c r="F22" s="11" t="s">
        <v>6787</v>
      </c>
      <c r="G22" s="46" t="s">
        <v>4735</v>
      </c>
    </row>
    <row r="23" spans="1:7" ht="15.6" x14ac:dyDescent="0.3">
      <c r="A23" s="1" t="s">
        <v>2346</v>
      </c>
      <c r="B23" s="1" t="s">
        <v>2400</v>
      </c>
      <c r="E23" s="14" t="s">
        <v>8353</v>
      </c>
      <c r="F23" s="11" t="s">
        <v>6788</v>
      </c>
      <c r="G23" s="46" t="s">
        <v>4736</v>
      </c>
    </row>
    <row r="24" spans="1:7" ht="15.6" x14ac:dyDescent="0.3">
      <c r="A24" s="1" t="s">
        <v>2345</v>
      </c>
      <c r="B24" s="1" t="s">
        <v>2401</v>
      </c>
      <c r="E24" s="14" t="s">
        <v>8353</v>
      </c>
      <c r="F24" s="11" t="s">
        <v>6789</v>
      </c>
      <c r="G24" s="46" t="s">
        <v>4737</v>
      </c>
    </row>
    <row r="25" spans="1:7" ht="15.6" x14ac:dyDescent="0.3">
      <c r="A25" s="1" t="s">
        <v>2344</v>
      </c>
      <c r="B25" s="1" t="s">
        <v>2402</v>
      </c>
      <c r="E25" s="14" t="s">
        <v>8354</v>
      </c>
      <c r="F25" s="11" t="s">
        <v>6790</v>
      </c>
      <c r="G25" s="46" t="s">
        <v>4738</v>
      </c>
    </row>
    <row r="26" spans="1:7" ht="15.6" x14ac:dyDescent="0.3">
      <c r="A26" s="1" t="s">
        <v>2343</v>
      </c>
      <c r="B26" s="1" t="s">
        <v>2403</v>
      </c>
      <c r="E26" s="14" t="s">
        <v>8354</v>
      </c>
      <c r="F26" s="11" t="s">
        <v>6791</v>
      </c>
      <c r="G26" s="46" t="s">
        <v>4739</v>
      </c>
    </row>
    <row r="27" spans="1:7" ht="15.6" x14ac:dyDescent="0.3">
      <c r="A27" s="1" t="s">
        <v>2342</v>
      </c>
      <c r="B27" s="1" t="s">
        <v>2404</v>
      </c>
      <c r="E27" s="14" t="s">
        <v>8354</v>
      </c>
      <c r="F27" s="11" t="s">
        <v>6792</v>
      </c>
      <c r="G27" s="46" t="s">
        <v>4740</v>
      </c>
    </row>
    <row r="28" spans="1:7" ht="15.6" x14ac:dyDescent="0.3">
      <c r="A28" s="1" t="s">
        <v>2341</v>
      </c>
      <c r="B28" s="1" t="s">
        <v>2405</v>
      </c>
      <c r="E28" s="14" t="s">
        <v>8354</v>
      </c>
      <c r="F28" s="11" t="s">
        <v>6793</v>
      </c>
      <c r="G28" s="46" t="s">
        <v>4741</v>
      </c>
    </row>
    <row r="29" spans="1:7" ht="15.6" x14ac:dyDescent="0.3">
      <c r="A29" s="1" t="s">
        <v>2340</v>
      </c>
      <c r="B29" s="1" t="s">
        <v>2406</v>
      </c>
      <c r="E29" s="14" t="s">
        <v>8353</v>
      </c>
      <c r="F29" s="11" t="s">
        <v>6794</v>
      </c>
      <c r="G29" s="46" t="s">
        <v>4742</v>
      </c>
    </row>
    <row r="30" spans="1:7" ht="15.6" x14ac:dyDescent="0.3">
      <c r="A30" s="1" t="s">
        <v>2339</v>
      </c>
      <c r="B30" s="1" t="s">
        <v>2407</v>
      </c>
      <c r="E30" s="14" t="s">
        <v>8354</v>
      </c>
      <c r="F30" s="11" t="s">
        <v>6774</v>
      </c>
      <c r="G30" s="46" t="s">
        <v>4743</v>
      </c>
    </row>
    <row r="31" spans="1:7" ht="15.6" x14ac:dyDescent="0.3">
      <c r="A31" s="1" t="s">
        <v>2338</v>
      </c>
      <c r="B31" s="1" t="s">
        <v>2408</v>
      </c>
      <c r="E31" s="14" t="s">
        <v>8353</v>
      </c>
      <c r="F31" s="11" t="s">
        <v>6795</v>
      </c>
      <c r="G31" s="46" t="s">
        <v>4744</v>
      </c>
    </row>
    <row r="32" spans="1:7" ht="15.6" x14ac:dyDescent="0.3">
      <c r="A32" s="1" t="s">
        <v>2337</v>
      </c>
      <c r="B32" s="1" t="s">
        <v>2409</v>
      </c>
      <c r="E32" s="14" t="s">
        <v>8353</v>
      </c>
      <c r="F32" s="11" t="s">
        <v>6796</v>
      </c>
      <c r="G32" s="46" t="s">
        <v>4745</v>
      </c>
    </row>
    <row r="33" spans="1:7" ht="15.6" x14ac:dyDescent="0.3">
      <c r="A33" s="1" t="s">
        <v>2336</v>
      </c>
      <c r="B33" s="1" t="s">
        <v>2410</v>
      </c>
      <c r="E33" s="14" t="s">
        <v>8354</v>
      </c>
      <c r="F33" s="11" t="s">
        <v>6797</v>
      </c>
      <c r="G33" s="46" t="s">
        <v>4746</v>
      </c>
    </row>
    <row r="34" spans="1:7" ht="15.6" x14ac:dyDescent="0.3">
      <c r="A34" s="1" t="s">
        <v>2335</v>
      </c>
      <c r="B34" s="1" t="s">
        <v>2411</v>
      </c>
      <c r="E34" s="14" t="s">
        <v>8354</v>
      </c>
      <c r="F34" s="11" t="s">
        <v>6798</v>
      </c>
      <c r="G34" s="46" t="s">
        <v>4747</v>
      </c>
    </row>
    <row r="35" spans="1:7" ht="15.6" x14ac:dyDescent="0.3">
      <c r="A35" s="1" t="s">
        <v>2334</v>
      </c>
      <c r="B35" s="1" t="s">
        <v>2412</v>
      </c>
      <c r="E35" s="14" t="s">
        <v>8353</v>
      </c>
      <c r="F35" s="11" t="s">
        <v>6799</v>
      </c>
      <c r="G35" s="46" t="s">
        <v>4748</v>
      </c>
    </row>
    <row r="36" spans="1:7" ht="15.6" x14ac:dyDescent="0.3">
      <c r="A36" s="1" t="s">
        <v>2333</v>
      </c>
      <c r="B36" s="1" t="s">
        <v>2413</v>
      </c>
      <c r="E36" s="14" t="s">
        <v>8353</v>
      </c>
      <c r="F36" s="11" t="s">
        <v>6800</v>
      </c>
      <c r="G36" s="46" t="s">
        <v>4749</v>
      </c>
    </row>
    <row r="37" spans="1:7" ht="15.6" x14ac:dyDescent="0.3">
      <c r="A37" s="1" t="s">
        <v>2332</v>
      </c>
      <c r="B37" s="1" t="s">
        <v>2414</v>
      </c>
      <c r="E37" s="14" t="s">
        <v>8354</v>
      </c>
      <c r="F37" s="11" t="s">
        <v>6801</v>
      </c>
      <c r="G37" s="46" t="s">
        <v>4750</v>
      </c>
    </row>
    <row r="38" spans="1:7" ht="15.6" x14ac:dyDescent="0.3">
      <c r="A38" s="1" t="s">
        <v>2331</v>
      </c>
      <c r="B38" s="1" t="s">
        <v>2415</v>
      </c>
      <c r="E38" s="14" t="s">
        <v>8354</v>
      </c>
      <c r="F38" s="11" t="s">
        <v>6802</v>
      </c>
      <c r="G38" s="46" t="s">
        <v>4751</v>
      </c>
    </row>
    <row r="39" spans="1:7" ht="15.6" x14ac:dyDescent="0.3">
      <c r="A39" s="1" t="s">
        <v>2330</v>
      </c>
      <c r="B39" s="1" t="s">
        <v>2416</v>
      </c>
      <c r="E39" s="14" t="s">
        <v>8353</v>
      </c>
      <c r="F39" s="11" t="s">
        <v>6803</v>
      </c>
      <c r="G39" s="46" t="s">
        <v>4752</v>
      </c>
    </row>
    <row r="40" spans="1:7" ht="15.6" x14ac:dyDescent="0.3">
      <c r="A40" s="1" t="s">
        <v>2329</v>
      </c>
      <c r="B40" s="1" t="s">
        <v>2417</v>
      </c>
      <c r="E40" s="14" t="s">
        <v>8353</v>
      </c>
      <c r="F40" s="11" t="s">
        <v>6804</v>
      </c>
      <c r="G40" s="46" t="s">
        <v>4753</v>
      </c>
    </row>
    <row r="41" spans="1:7" ht="15.6" x14ac:dyDescent="0.3">
      <c r="A41" s="1" t="s">
        <v>2328</v>
      </c>
      <c r="B41" s="1" t="s">
        <v>2418</v>
      </c>
      <c r="E41" s="14" t="s">
        <v>8354</v>
      </c>
      <c r="F41" s="11" t="s">
        <v>6805</v>
      </c>
      <c r="G41" s="46" t="s">
        <v>4754</v>
      </c>
    </row>
    <row r="42" spans="1:7" ht="15.6" x14ac:dyDescent="0.3">
      <c r="A42" s="1" t="s">
        <v>2327</v>
      </c>
      <c r="B42" s="1" t="s">
        <v>2419</v>
      </c>
      <c r="E42" s="14" t="s">
        <v>8354</v>
      </c>
      <c r="F42" s="11" t="s">
        <v>6806</v>
      </c>
      <c r="G42" s="46" t="s">
        <v>4755</v>
      </c>
    </row>
    <row r="43" spans="1:7" ht="15.6" x14ac:dyDescent="0.3">
      <c r="A43" s="1" t="s">
        <v>2326</v>
      </c>
      <c r="B43" s="1" t="s">
        <v>2420</v>
      </c>
      <c r="E43" s="14" t="s">
        <v>8353</v>
      </c>
      <c r="F43" s="11" t="s">
        <v>6807</v>
      </c>
      <c r="G43" s="46" t="s">
        <v>4756</v>
      </c>
    </row>
    <row r="44" spans="1:7" ht="15.6" x14ac:dyDescent="0.3">
      <c r="A44" s="1" t="s">
        <v>2325</v>
      </c>
      <c r="B44" s="1" t="s">
        <v>2421</v>
      </c>
      <c r="E44" s="14" t="s">
        <v>8353</v>
      </c>
      <c r="F44" s="11" t="s">
        <v>6789</v>
      </c>
      <c r="G44" s="46" t="s">
        <v>4757</v>
      </c>
    </row>
    <row r="45" spans="1:7" ht="15.6" x14ac:dyDescent="0.3">
      <c r="A45" s="1" t="s">
        <v>2324</v>
      </c>
      <c r="B45" s="1" t="s">
        <v>2422</v>
      </c>
      <c r="E45" s="14" t="s">
        <v>8354</v>
      </c>
      <c r="F45" s="11" t="s">
        <v>5037</v>
      </c>
      <c r="G45" s="46" t="s">
        <v>4758</v>
      </c>
    </row>
    <row r="46" spans="1:7" ht="15.6" x14ac:dyDescent="0.3">
      <c r="A46" s="1" t="s">
        <v>2323</v>
      </c>
      <c r="B46" s="1" t="s">
        <v>2423</v>
      </c>
      <c r="E46" s="14" t="s">
        <v>8354</v>
      </c>
      <c r="F46" s="11" t="s">
        <v>6808</v>
      </c>
      <c r="G46" s="46" t="s">
        <v>4759</v>
      </c>
    </row>
    <row r="47" spans="1:7" ht="15.6" x14ac:dyDescent="0.3">
      <c r="A47" s="1" t="s">
        <v>2322</v>
      </c>
      <c r="B47" s="1" t="s">
        <v>2424</v>
      </c>
      <c r="E47" s="14" t="s">
        <v>8353</v>
      </c>
      <c r="F47" s="11" t="s">
        <v>6809</v>
      </c>
      <c r="G47" s="46" t="s">
        <v>4760</v>
      </c>
    </row>
    <row r="48" spans="1:7" ht="15.6" x14ac:dyDescent="0.3">
      <c r="A48" s="1" t="s">
        <v>2321</v>
      </c>
      <c r="B48" s="1" t="s">
        <v>2425</v>
      </c>
      <c r="E48" s="14" t="s">
        <v>8354</v>
      </c>
      <c r="F48" s="11" t="s">
        <v>6810</v>
      </c>
      <c r="G48" s="46" t="s">
        <v>4761</v>
      </c>
    </row>
    <row r="49" spans="1:7" ht="15.6" x14ac:dyDescent="0.3">
      <c r="A49" s="1" t="s">
        <v>2320</v>
      </c>
      <c r="B49" s="1" t="s">
        <v>2426</v>
      </c>
      <c r="E49" s="14" t="s">
        <v>8353</v>
      </c>
      <c r="F49" s="11" t="s">
        <v>6811</v>
      </c>
      <c r="G49" s="46" t="s">
        <v>4756</v>
      </c>
    </row>
    <row r="50" spans="1:7" ht="15.6" x14ac:dyDescent="0.3">
      <c r="A50" s="1" t="s">
        <v>2319</v>
      </c>
      <c r="B50" s="1" t="s">
        <v>2427</v>
      </c>
      <c r="E50" s="14" t="s">
        <v>8354</v>
      </c>
      <c r="F50" s="11" t="s">
        <v>6812</v>
      </c>
      <c r="G50" s="46" t="s">
        <v>4762</v>
      </c>
    </row>
    <row r="51" spans="1:7" ht="15.6" x14ac:dyDescent="0.3">
      <c r="A51" s="1" t="s">
        <v>2318</v>
      </c>
      <c r="B51" s="1" t="s">
        <v>2428</v>
      </c>
      <c r="E51" s="14" t="s">
        <v>8354</v>
      </c>
      <c r="F51" s="11" t="s">
        <v>5180</v>
      </c>
      <c r="G51" s="46" t="s">
        <v>4763</v>
      </c>
    </row>
    <row r="52" spans="1:7" ht="15.6" x14ac:dyDescent="0.3">
      <c r="A52" s="1" t="s">
        <v>2317</v>
      </c>
      <c r="B52" s="1" t="s">
        <v>2429</v>
      </c>
      <c r="E52" s="14" t="s">
        <v>8354</v>
      </c>
      <c r="F52" s="11" t="s">
        <v>6813</v>
      </c>
      <c r="G52" s="46" t="s">
        <v>4764</v>
      </c>
    </row>
    <row r="53" spans="1:7" ht="15.6" x14ac:dyDescent="0.3">
      <c r="A53" s="1" t="s">
        <v>2316</v>
      </c>
      <c r="B53" s="1" t="s">
        <v>2430</v>
      </c>
      <c r="E53" s="14" t="s">
        <v>8353</v>
      </c>
      <c r="F53" s="11" t="s">
        <v>6814</v>
      </c>
      <c r="G53" s="46" t="s">
        <v>4765</v>
      </c>
    </row>
    <row r="54" spans="1:7" ht="15.6" x14ac:dyDescent="0.3">
      <c r="A54" s="1" t="s">
        <v>2315</v>
      </c>
      <c r="B54" s="1" t="s">
        <v>2431</v>
      </c>
      <c r="E54" s="14" t="s">
        <v>8354</v>
      </c>
      <c r="F54" s="11" t="s">
        <v>6778</v>
      </c>
      <c r="G54" s="46" t="s">
        <v>4766</v>
      </c>
    </row>
    <row r="55" spans="1:7" ht="15.6" x14ac:dyDescent="0.3">
      <c r="A55" s="1" t="s">
        <v>2314</v>
      </c>
      <c r="B55" s="1" t="s">
        <v>2432</v>
      </c>
      <c r="E55" s="14" t="s">
        <v>8354</v>
      </c>
      <c r="F55" s="11" t="s">
        <v>6815</v>
      </c>
      <c r="G55" s="46" t="s">
        <v>4767</v>
      </c>
    </row>
    <row r="56" spans="1:7" ht="15.6" x14ac:dyDescent="0.3">
      <c r="A56" s="1" t="s">
        <v>2313</v>
      </c>
      <c r="B56" s="1" t="s">
        <v>2433</v>
      </c>
      <c r="E56" s="14" t="s">
        <v>8353</v>
      </c>
      <c r="F56" s="11" t="s">
        <v>6816</v>
      </c>
      <c r="G56" s="46" t="s">
        <v>4768</v>
      </c>
    </row>
    <row r="57" spans="1:7" ht="15.6" x14ac:dyDescent="0.3">
      <c r="A57" s="1" t="s">
        <v>2312</v>
      </c>
      <c r="B57" s="1" t="s">
        <v>2434</v>
      </c>
      <c r="E57" s="14" t="s">
        <v>8353</v>
      </c>
      <c r="F57" s="11" t="s">
        <v>6817</v>
      </c>
      <c r="G57" s="46" t="s">
        <v>4769</v>
      </c>
    </row>
    <row r="58" spans="1:7" ht="15.6" x14ac:dyDescent="0.3">
      <c r="A58" s="1" t="s">
        <v>2311</v>
      </c>
      <c r="B58" s="1" t="s">
        <v>2435</v>
      </c>
      <c r="E58" s="14" t="s">
        <v>8354</v>
      </c>
      <c r="F58" s="11" t="s">
        <v>6818</v>
      </c>
      <c r="G58" s="46" t="s">
        <v>4770</v>
      </c>
    </row>
    <row r="59" spans="1:7" ht="15.6" x14ac:dyDescent="0.3">
      <c r="A59" s="1" t="s">
        <v>2310</v>
      </c>
      <c r="B59" s="1" t="s">
        <v>2436</v>
      </c>
      <c r="E59" s="14" t="s">
        <v>8353</v>
      </c>
      <c r="F59" s="11" t="s">
        <v>5960</v>
      </c>
      <c r="G59" s="46" t="s">
        <v>4771</v>
      </c>
    </row>
    <row r="60" spans="1:7" ht="15.6" x14ac:dyDescent="0.3">
      <c r="A60" s="1" t="s">
        <v>2309</v>
      </c>
      <c r="B60" s="1" t="s">
        <v>2437</v>
      </c>
      <c r="E60" s="14" t="s">
        <v>8354</v>
      </c>
      <c r="F60" s="11" t="s">
        <v>6819</v>
      </c>
      <c r="G60" s="46" t="s">
        <v>4772</v>
      </c>
    </row>
    <row r="61" spans="1:7" ht="15.6" x14ac:dyDescent="0.3">
      <c r="A61" s="1" t="s">
        <v>2308</v>
      </c>
      <c r="B61" s="1" t="s">
        <v>2438</v>
      </c>
      <c r="E61" s="14" t="s">
        <v>8353</v>
      </c>
      <c r="F61" s="11" t="s">
        <v>6820</v>
      </c>
      <c r="G61" s="46" t="s">
        <v>4773</v>
      </c>
    </row>
    <row r="62" spans="1:7" ht="15.6" x14ac:dyDescent="0.3">
      <c r="A62" s="1" t="s">
        <v>2307</v>
      </c>
      <c r="B62" s="1" t="s">
        <v>2439</v>
      </c>
      <c r="E62" s="14" t="s">
        <v>8354</v>
      </c>
      <c r="F62" s="11" t="s">
        <v>6821</v>
      </c>
      <c r="G62" s="46" t="s">
        <v>4774</v>
      </c>
    </row>
    <row r="63" spans="1:7" ht="15.6" x14ac:dyDescent="0.3">
      <c r="A63" s="1" t="s">
        <v>2306</v>
      </c>
      <c r="B63" s="1" t="s">
        <v>2440</v>
      </c>
      <c r="E63" s="14" t="s">
        <v>8353</v>
      </c>
      <c r="F63" s="11" t="s">
        <v>6822</v>
      </c>
      <c r="G63" s="46" t="s">
        <v>4775</v>
      </c>
    </row>
    <row r="64" spans="1:7" ht="15.6" x14ac:dyDescent="0.3">
      <c r="A64" s="1" t="s">
        <v>2305</v>
      </c>
      <c r="B64" s="1" t="s">
        <v>2441</v>
      </c>
      <c r="E64" s="14" t="s">
        <v>8353</v>
      </c>
      <c r="F64" s="11" t="s">
        <v>6095</v>
      </c>
      <c r="G64" s="46" t="s">
        <v>4776</v>
      </c>
    </row>
    <row r="65" spans="1:7" ht="15.6" x14ac:dyDescent="0.3">
      <c r="A65" s="1" t="s">
        <v>2304</v>
      </c>
      <c r="B65" s="1" t="s">
        <v>2442</v>
      </c>
      <c r="E65" s="14" t="s">
        <v>8354</v>
      </c>
      <c r="F65" s="11" t="s">
        <v>6778</v>
      </c>
      <c r="G65" s="46" t="s">
        <v>4777</v>
      </c>
    </row>
    <row r="66" spans="1:7" ht="15.6" x14ac:dyDescent="0.3">
      <c r="A66" s="1" t="s">
        <v>2303</v>
      </c>
      <c r="B66" s="1" t="s">
        <v>2443</v>
      </c>
      <c r="E66" s="14" t="s">
        <v>8354</v>
      </c>
      <c r="F66" s="11" t="s">
        <v>6823</v>
      </c>
      <c r="G66" s="46" t="s">
        <v>4778</v>
      </c>
    </row>
    <row r="67" spans="1:7" ht="15.6" x14ac:dyDescent="0.3">
      <c r="A67" s="1" t="s">
        <v>2302</v>
      </c>
      <c r="B67" s="1" t="s">
        <v>2444</v>
      </c>
      <c r="E67" s="14" t="s">
        <v>8353</v>
      </c>
      <c r="F67" s="11" t="s">
        <v>6824</v>
      </c>
      <c r="G67" s="46" t="s">
        <v>4779</v>
      </c>
    </row>
    <row r="68" spans="1:7" ht="15.6" x14ac:dyDescent="0.3">
      <c r="A68" s="1" t="s">
        <v>2301</v>
      </c>
      <c r="B68" s="1" t="s">
        <v>2445</v>
      </c>
      <c r="E68" s="14" t="s">
        <v>8354</v>
      </c>
      <c r="F68" s="11" t="s">
        <v>6825</v>
      </c>
      <c r="G68" s="46" t="s">
        <v>4780</v>
      </c>
    </row>
    <row r="69" spans="1:7" ht="15.6" x14ac:dyDescent="0.3">
      <c r="A69" s="1" t="s">
        <v>2300</v>
      </c>
      <c r="B69" s="1" t="s">
        <v>2446</v>
      </c>
      <c r="E69" s="14" t="s">
        <v>8354</v>
      </c>
      <c r="F69" s="11" t="s">
        <v>6826</v>
      </c>
      <c r="G69" s="46" t="s">
        <v>4781</v>
      </c>
    </row>
    <row r="70" spans="1:7" ht="15.6" x14ac:dyDescent="0.3">
      <c r="A70" s="1" t="s">
        <v>2299</v>
      </c>
      <c r="B70" s="1" t="s">
        <v>2447</v>
      </c>
      <c r="E70" s="14" t="s">
        <v>8353</v>
      </c>
      <c r="F70" s="11" t="s">
        <v>6827</v>
      </c>
      <c r="G70" s="46" t="s">
        <v>4782</v>
      </c>
    </row>
    <row r="71" spans="1:7" ht="15.6" x14ac:dyDescent="0.3">
      <c r="A71" s="1" t="s">
        <v>2298</v>
      </c>
      <c r="B71" s="1" t="s">
        <v>2448</v>
      </c>
      <c r="E71" s="14" t="s">
        <v>8354</v>
      </c>
      <c r="F71" s="11" t="s">
        <v>6622</v>
      </c>
      <c r="G71" s="46" t="s">
        <v>4783</v>
      </c>
    </row>
    <row r="72" spans="1:7" ht="15.6" x14ac:dyDescent="0.3">
      <c r="A72" s="1" t="s">
        <v>2297</v>
      </c>
      <c r="B72" s="1" t="s">
        <v>2449</v>
      </c>
      <c r="E72" s="14" t="s">
        <v>8354</v>
      </c>
      <c r="F72" s="11" t="s">
        <v>6828</v>
      </c>
      <c r="G72" s="46" t="s">
        <v>4784</v>
      </c>
    </row>
    <row r="73" spans="1:7" ht="15.6" x14ac:dyDescent="0.3">
      <c r="A73" s="1" t="s">
        <v>2296</v>
      </c>
      <c r="B73" s="1" t="s">
        <v>2450</v>
      </c>
      <c r="E73" s="14" t="s">
        <v>8354</v>
      </c>
      <c r="F73" s="11" t="s">
        <v>6829</v>
      </c>
      <c r="G73" s="46" t="s">
        <v>4785</v>
      </c>
    </row>
    <row r="74" spans="1:7" ht="15.6" x14ac:dyDescent="0.3">
      <c r="A74" s="1" t="s">
        <v>2295</v>
      </c>
      <c r="B74" s="1" t="s">
        <v>2451</v>
      </c>
      <c r="E74" s="14" t="s">
        <v>8353</v>
      </c>
      <c r="F74" s="11" t="s">
        <v>6830</v>
      </c>
      <c r="G74" s="46" t="s">
        <v>4786</v>
      </c>
    </row>
    <row r="75" spans="1:7" ht="15.6" x14ac:dyDescent="0.3">
      <c r="A75" s="1" t="s">
        <v>2294</v>
      </c>
      <c r="B75" s="1" t="s">
        <v>2452</v>
      </c>
      <c r="E75" s="14" t="s">
        <v>8353</v>
      </c>
      <c r="F75" s="11" t="s">
        <v>6831</v>
      </c>
      <c r="G75" s="46" t="s">
        <v>4787</v>
      </c>
    </row>
    <row r="76" spans="1:7" ht="15.6" x14ac:dyDescent="0.3">
      <c r="A76" s="1" t="s">
        <v>2293</v>
      </c>
      <c r="B76" s="1" t="s">
        <v>2453</v>
      </c>
      <c r="E76" s="14" t="s">
        <v>8353</v>
      </c>
      <c r="F76" s="11" t="s">
        <v>6832</v>
      </c>
      <c r="G76" s="46" t="s">
        <v>4788</v>
      </c>
    </row>
    <row r="77" spans="1:7" ht="15.6" x14ac:dyDescent="0.3">
      <c r="A77" s="1" t="s">
        <v>2292</v>
      </c>
      <c r="B77" s="1" t="s">
        <v>2454</v>
      </c>
      <c r="E77" s="14" t="s">
        <v>8354</v>
      </c>
      <c r="F77" s="11" t="s">
        <v>6833</v>
      </c>
      <c r="G77" s="46" t="s">
        <v>4789</v>
      </c>
    </row>
    <row r="78" spans="1:7" ht="15.6" x14ac:dyDescent="0.3">
      <c r="A78" s="1" t="s">
        <v>2291</v>
      </c>
      <c r="B78" s="1" t="s">
        <v>2455</v>
      </c>
      <c r="E78" s="14" t="s">
        <v>8353</v>
      </c>
      <c r="F78" s="11" t="s">
        <v>6834</v>
      </c>
      <c r="G78" s="46" t="s">
        <v>4790</v>
      </c>
    </row>
    <row r="79" spans="1:7" ht="15.6" x14ac:dyDescent="0.3">
      <c r="A79" s="1" t="s">
        <v>2290</v>
      </c>
      <c r="B79" s="1" t="s">
        <v>2456</v>
      </c>
      <c r="E79" s="14" t="s">
        <v>8353</v>
      </c>
      <c r="F79" s="11" t="s">
        <v>5970</v>
      </c>
      <c r="G79" s="46" t="s">
        <v>4791</v>
      </c>
    </row>
    <row r="80" spans="1:7" ht="15.6" x14ac:dyDescent="0.3">
      <c r="A80" s="1" t="s">
        <v>2289</v>
      </c>
      <c r="B80" s="1" t="s">
        <v>2457</v>
      </c>
      <c r="E80" s="14" t="s">
        <v>8354</v>
      </c>
      <c r="F80" s="11" t="s">
        <v>6835</v>
      </c>
      <c r="G80" s="46" t="s">
        <v>4792</v>
      </c>
    </row>
    <row r="81" spans="1:7" ht="15.6" x14ac:dyDescent="0.3">
      <c r="A81" s="1" t="s">
        <v>2288</v>
      </c>
      <c r="B81" s="1" t="s">
        <v>2458</v>
      </c>
      <c r="E81" s="14" t="s">
        <v>8353</v>
      </c>
      <c r="F81" s="11" t="s">
        <v>6836</v>
      </c>
      <c r="G81" s="46" t="s">
        <v>4793</v>
      </c>
    </row>
    <row r="82" spans="1:7" ht="15.6" x14ac:dyDescent="0.3">
      <c r="A82" s="1" t="s">
        <v>2287</v>
      </c>
      <c r="B82" s="1" t="s">
        <v>2459</v>
      </c>
      <c r="E82" s="14" t="s">
        <v>8353</v>
      </c>
      <c r="F82" s="11" t="s">
        <v>6837</v>
      </c>
      <c r="G82" s="46" t="s">
        <v>4794</v>
      </c>
    </row>
    <row r="83" spans="1:7" ht="15.6" x14ac:dyDescent="0.3">
      <c r="A83" s="1" t="s">
        <v>2286</v>
      </c>
      <c r="B83" s="1" t="s">
        <v>2460</v>
      </c>
      <c r="E83" s="14" t="s">
        <v>8354</v>
      </c>
      <c r="F83" s="11" t="s">
        <v>5845</v>
      </c>
      <c r="G83" s="46" t="s">
        <v>4795</v>
      </c>
    </row>
    <row r="84" spans="1:7" ht="15.6" x14ac:dyDescent="0.3">
      <c r="A84" s="1" t="s">
        <v>2285</v>
      </c>
      <c r="B84" s="1" t="s">
        <v>2461</v>
      </c>
      <c r="E84" s="14" t="s">
        <v>8353</v>
      </c>
      <c r="F84" s="11" t="s">
        <v>6838</v>
      </c>
      <c r="G84" s="46" t="s">
        <v>4796</v>
      </c>
    </row>
    <row r="85" spans="1:7" ht="15.6" x14ac:dyDescent="0.3">
      <c r="A85" s="1" t="s">
        <v>2284</v>
      </c>
      <c r="B85" s="1" t="s">
        <v>2462</v>
      </c>
      <c r="E85" s="14" t="s">
        <v>8354</v>
      </c>
      <c r="F85" s="11" t="s">
        <v>6839</v>
      </c>
      <c r="G85" s="46" t="s">
        <v>4797</v>
      </c>
    </row>
    <row r="86" spans="1:7" ht="15.6" x14ac:dyDescent="0.3">
      <c r="A86" s="1" t="s">
        <v>2283</v>
      </c>
      <c r="B86" s="1" t="s">
        <v>2463</v>
      </c>
      <c r="E86" s="14" t="s">
        <v>8354</v>
      </c>
      <c r="F86" s="11" t="s">
        <v>6840</v>
      </c>
      <c r="G86" s="46" t="s">
        <v>4798</v>
      </c>
    </row>
    <row r="87" spans="1:7" ht="15.6" x14ac:dyDescent="0.3">
      <c r="A87" s="1" t="s">
        <v>2282</v>
      </c>
      <c r="B87" s="1" t="s">
        <v>2464</v>
      </c>
      <c r="E87" s="14" t="s">
        <v>8354</v>
      </c>
      <c r="F87" s="11" t="s">
        <v>6841</v>
      </c>
      <c r="G87" s="46" t="s">
        <v>4799</v>
      </c>
    </row>
    <row r="88" spans="1:7" ht="15.6" x14ac:dyDescent="0.3">
      <c r="A88" s="1" t="s">
        <v>2281</v>
      </c>
      <c r="B88" s="1" t="s">
        <v>2465</v>
      </c>
      <c r="E88" s="14" t="s">
        <v>8354</v>
      </c>
      <c r="F88" s="11" t="s">
        <v>6842</v>
      </c>
      <c r="G88" s="46" t="s">
        <v>4800</v>
      </c>
    </row>
    <row r="89" spans="1:7" ht="15.6" x14ac:dyDescent="0.3">
      <c r="A89" s="1" t="s">
        <v>2280</v>
      </c>
      <c r="B89" s="1" t="s">
        <v>2466</v>
      </c>
      <c r="E89" s="14" t="s">
        <v>8353</v>
      </c>
      <c r="F89" s="11" t="s">
        <v>6843</v>
      </c>
      <c r="G89" s="46" t="s">
        <v>4801</v>
      </c>
    </row>
    <row r="90" spans="1:7" ht="15.6" x14ac:dyDescent="0.3">
      <c r="A90" s="1" t="s">
        <v>2279</v>
      </c>
      <c r="B90" s="1" t="s">
        <v>2467</v>
      </c>
      <c r="E90" s="14" t="s">
        <v>8353</v>
      </c>
      <c r="F90" s="11" t="s">
        <v>5040</v>
      </c>
      <c r="G90" s="46" t="s">
        <v>4802</v>
      </c>
    </row>
    <row r="91" spans="1:7" ht="15.6" x14ac:dyDescent="0.3">
      <c r="A91" s="1" t="s">
        <v>2278</v>
      </c>
      <c r="B91" s="1" t="s">
        <v>2468</v>
      </c>
      <c r="E91" s="14" t="s">
        <v>8353</v>
      </c>
      <c r="F91" s="11" t="s">
        <v>6844</v>
      </c>
      <c r="G91" s="46" t="s">
        <v>4803</v>
      </c>
    </row>
    <row r="92" spans="1:7" ht="15.6" x14ac:dyDescent="0.3">
      <c r="A92" s="1" t="s">
        <v>2277</v>
      </c>
      <c r="B92" s="1" t="s">
        <v>2469</v>
      </c>
      <c r="E92" s="14" t="s">
        <v>8353</v>
      </c>
      <c r="F92" s="11" t="s">
        <v>6845</v>
      </c>
      <c r="G92" s="46" t="s">
        <v>4804</v>
      </c>
    </row>
    <row r="93" spans="1:7" ht="15.6" x14ac:dyDescent="0.3">
      <c r="A93" s="1" t="s">
        <v>2276</v>
      </c>
      <c r="B93" s="1" t="s">
        <v>2470</v>
      </c>
      <c r="E93" s="14" t="s">
        <v>8353</v>
      </c>
      <c r="F93" s="11" t="s">
        <v>6846</v>
      </c>
      <c r="G93" s="46" t="s">
        <v>4805</v>
      </c>
    </row>
    <row r="94" spans="1:7" ht="15.6" x14ac:dyDescent="0.3">
      <c r="A94" s="1" t="s">
        <v>2275</v>
      </c>
      <c r="B94" s="1" t="s">
        <v>2471</v>
      </c>
      <c r="E94" s="14" t="s">
        <v>8354</v>
      </c>
      <c r="F94" s="11" t="s">
        <v>6847</v>
      </c>
      <c r="G94" s="46" t="s">
        <v>4806</v>
      </c>
    </row>
    <row r="95" spans="1:7" ht="15.6" x14ac:dyDescent="0.3">
      <c r="A95" s="1" t="s">
        <v>2274</v>
      </c>
      <c r="B95" s="1" t="s">
        <v>2472</v>
      </c>
      <c r="E95" s="14" t="s">
        <v>8354</v>
      </c>
      <c r="F95" s="11" t="s">
        <v>6778</v>
      </c>
      <c r="G95" s="46" t="s">
        <v>4807</v>
      </c>
    </row>
    <row r="96" spans="1:7" ht="15.6" x14ac:dyDescent="0.3">
      <c r="A96" s="1" t="s">
        <v>2273</v>
      </c>
      <c r="B96" s="1" t="s">
        <v>2473</v>
      </c>
      <c r="E96" s="14" t="s">
        <v>8353</v>
      </c>
      <c r="F96" s="11" t="s">
        <v>6795</v>
      </c>
      <c r="G96" s="46" t="s">
        <v>4808</v>
      </c>
    </row>
    <row r="97" spans="1:7" ht="15.6" x14ac:dyDescent="0.3">
      <c r="A97" s="1" t="s">
        <v>2272</v>
      </c>
      <c r="B97" s="1" t="s">
        <v>2474</v>
      </c>
      <c r="E97" s="14" t="s">
        <v>8354</v>
      </c>
      <c r="F97" s="11" t="s">
        <v>5555</v>
      </c>
      <c r="G97" s="46" t="s">
        <v>4809</v>
      </c>
    </row>
    <row r="98" spans="1:7" ht="15.6" x14ac:dyDescent="0.3">
      <c r="A98" s="1" t="s">
        <v>2271</v>
      </c>
      <c r="B98" s="1" t="s">
        <v>2475</v>
      </c>
      <c r="E98" s="14" t="s">
        <v>8353</v>
      </c>
      <c r="F98" s="11" t="s">
        <v>6848</v>
      </c>
      <c r="G98" s="46" t="s">
        <v>4810</v>
      </c>
    </row>
    <row r="99" spans="1:7" ht="15.6" x14ac:dyDescent="0.3">
      <c r="A99" s="1" t="s">
        <v>2270</v>
      </c>
      <c r="B99" s="1" t="s">
        <v>2476</v>
      </c>
      <c r="E99" s="14" t="s">
        <v>8353</v>
      </c>
      <c r="F99" s="11" t="s">
        <v>6849</v>
      </c>
      <c r="G99" s="46" t="s">
        <v>4811</v>
      </c>
    </row>
    <row r="100" spans="1:7" ht="15.6" x14ac:dyDescent="0.3">
      <c r="A100" s="1" t="s">
        <v>2269</v>
      </c>
      <c r="B100" s="1" t="s">
        <v>2477</v>
      </c>
      <c r="E100" s="14" t="s">
        <v>8354</v>
      </c>
      <c r="F100" s="11" t="s">
        <v>6850</v>
      </c>
      <c r="G100" s="46" t="s">
        <v>4812</v>
      </c>
    </row>
    <row r="101" spans="1:7" ht="15.6" x14ac:dyDescent="0.3">
      <c r="A101" s="1" t="s">
        <v>2268</v>
      </c>
      <c r="B101" s="1" t="s">
        <v>2478</v>
      </c>
      <c r="E101" s="14" t="s">
        <v>8354</v>
      </c>
      <c r="F101" s="11" t="s">
        <v>6825</v>
      </c>
      <c r="G101" s="46" t="s">
        <v>4813</v>
      </c>
    </row>
    <row r="102" spans="1:7" ht="15.6" x14ac:dyDescent="0.3">
      <c r="A102" s="1" t="s">
        <v>2267</v>
      </c>
      <c r="B102" s="1" t="s">
        <v>2479</v>
      </c>
      <c r="E102" s="14" t="s">
        <v>8354</v>
      </c>
      <c r="F102" s="11" t="s">
        <v>6267</v>
      </c>
      <c r="G102" s="46" t="s">
        <v>4814</v>
      </c>
    </row>
    <row r="103" spans="1:7" ht="15.6" x14ac:dyDescent="0.3">
      <c r="A103" s="1" t="s">
        <v>2266</v>
      </c>
      <c r="B103" s="1" t="s">
        <v>2480</v>
      </c>
      <c r="E103" s="14" t="s">
        <v>8353</v>
      </c>
      <c r="F103" s="11" t="s">
        <v>6851</v>
      </c>
      <c r="G103" s="46" t="s">
        <v>4815</v>
      </c>
    </row>
    <row r="104" spans="1:7" ht="15.6" x14ac:dyDescent="0.3">
      <c r="A104" s="1" t="s">
        <v>2265</v>
      </c>
      <c r="B104" s="1" t="s">
        <v>2481</v>
      </c>
      <c r="E104" s="14" t="s">
        <v>8354</v>
      </c>
      <c r="F104" s="11" t="s">
        <v>6852</v>
      </c>
      <c r="G104" s="46" t="s">
        <v>4816</v>
      </c>
    </row>
    <row r="105" spans="1:7" ht="15.6" x14ac:dyDescent="0.3">
      <c r="A105" s="1" t="s">
        <v>2264</v>
      </c>
      <c r="B105" s="1" t="s">
        <v>2482</v>
      </c>
      <c r="E105" s="14" t="s">
        <v>8354</v>
      </c>
      <c r="F105" s="11" t="s">
        <v>6853</v>
      </c>
      <c r="G105" s="46" t="s">
        <v>4817</v>
      </c>
    </row>
    <row r="106" spans="1:7" ht="15.6" x14ac:dyDescent="0.3">
      <c r="A106" s="1" t="s">
        <v>2263</v>
      </c>
      <c r="B106" s="1" t="s">
        <v>2483</v>
      </c>
      <c r="E106" s="14" t="s">
        <v>8354</v>
      </c>
      <c r="F106" s="11" t="s">
        <v>6854</v>
      </c>
      <c r="G106" s="46" t="s">
        <v>4818</v>
      </c>
    </row>
    <row r="107" spans="1:7" ht="15.6" x14ac:dyDescent="0.3">
      <c r="A107" s="1" t="s">
        <v>2262</v>
      </c>
      <c r="B107" s="1" t="s">
        <v>2484</v>
      </c>
      <c r="E107" s="14" t="s">
        <v>8354</v>
      </c>
      <c r="F107" s="11" t="s">
        <v>6855</v>
      </c>
      <c r="G107" s="46" t="s">
        <v>4819</v>
      </c>
    </row>
    <row r="108" spans="1:7" ht="15.6" x14ac:dyDescent="0.3">
      <c r="A108" s="1" t="s">
        <v>2261</v>
      </c>
      <c r="B108" s="1" t="s">
        <v>2485</v>
      </c>
      <c r="E108" s="14" t="s">
        <v>8354</v>
      </c>
      <c r="F108" s="11" t="s">
        <v>6856</v>
      </c>
      <c r="G108" s="46" t="s">
        <v>4820</v>
      </c>
    </row>
    <row r="109" spans="1:7" ht="15.6" x14ac:dyDescent="0.3">
      <c r="A109" s="1" t="s">
        <v>2260</v>
      </c>
      <c r="B109" s="1" t="s">
        <v>2486</v>
      </c>
      <c r="E109" s="14" t="s">
        <v>8353</v>
      </c>
      <c r="F109" s="11" t="s">
        <v>6857</v>
      </c>
      <c r="G109" s="46" t="s">
        <v>4821</v>
      </c>
    </row>
    <row r="110" spans="1:7" ht="15.6" x14ac:dyDescent="0.3">
      <c r="A110" s="1" t="s">
        <v>2259</v>
      </c>
      <c r="B110" s="1" t="s">
        <v>2487</v>
      </c>
      <c r="E110" s="14" t="s">
        <v>8353</v>
      </c>
      <c r="F110" s="11" t="s">
        <v>6858</v>
      </c>
      <c r="G110" s="46" t="s">
        <v>4822</v>
      </c>
    </row>
    <row r="111" spans="1:7" ht="15.6" x14ac:dyDescent="0.3">
      <c r="A111" s="1" t="s">
        <v>2258</v>
      </c>
      <c r="B111" s="1" t="s">
        <v>2488</v>
      </c>
      <c r="E111" s="14" t="s">
        <v>8354</v>
      </c>
      <c r="F111" s="11" t="s">
        <v>6847</v>
      </c>
      <c r="G111" s="46" t="s">
        <v>4823</v>
      </c>
    </row>
    <row r="112" spans="1:7" ht="15.6" x14ac:dyDescent="0.3">
      <c r="A112" s="1" t="s">
        <v>2257</v>
      </c>
      <c r="B112" s="1" t="s">
        <v>2489</v>
      </c>
      <c r="E112" s="14" t="s">
        <v>8354</v>
      </c>
      <c r="F112" s="11" t="s">
        <v>6859</v>
      </c>
      <c r="G112" s="46" t="s">
        <v>4824</v>
      </c>
    </row>
    <row r="113" spans="1:7" ht="15.6" x14ac:dyDescent="0.3">
      <c r="A113" s="1" t="s">
        <v>2256</v>
      </c>
      <c r="B113" s="1" t="s">
        <v>2490</v>
      </c>
      <c r="E113" s="14" t="s">
        <v>8353</v>
      </c>
      <c r="F113" s="11" t="s">
        <v>6860</v>
      </c>
      <c r="G113" s="46" t="s">
        <v>4825</v>
      </c>
    </row>
    <row r="114" spans="1:7" ht="15.6" x14ac:dyDescent="0.3">
      <c r="A114" s="1" t="s">
        <v>2255</v>
      </c>
      <c r="B114" s="1" t="s">
        <v>2491</v>
      </c>
      <c r="E114" s="14" t="s">
        <v>8353</v>
      </c>
      <c r="F114" s="11" t="s">
        <v>6861</v>
      </c>
      <c r="G114" s="46" t="s">
        <v>4826</v>
      </c>
    </row>
    <row r="115" spans="1:7" ht="15.6" x14ac:dyDescent="0.3">
      <c r="A115" s="1" t="s">
        <v>2254</v>
      </c>
      <c r="B115" s="1" t="s">
        <v>2492</v>
      </c>
      <c r="E115" s="14" t="s">
        <v>8354</v>
      </c>
      <c r="F115" s="11" t="s">
        <v>6862</v>
      </c>
      <c r="G115" s="46" t="s">
        <v>4827</v>
      </c>
    </row>
    <row r="116" spans="1:7" ht="15.6" x14ac:dyDescent="0.3">
      <c r="A116" s="1" t="s">
        <v>2253</v>
      </c>
      <c r="B116" s="1" t="s">
        <v>2493</v>
      </c>
      <c r="E116" s="14" t="s">
        <v>8354</v>
      </c>
      <c r="F116" s="11" t="s">
        <v>5225</v>
      </c>
      <c r="G116" s="46" t="s">
        <v>4828</v>
      </c>
    </row>
    <row r="117" spans="1:7" ht="15.6" x14ac:dyDescent="0.3">
      <c r="A117" s="1" t="s">
        <v>2252</v>
      </c>
      <c r="B117" s="1" t="s">
        <v>2494</v>
      </c>
      <c r="E117" s="14" t="s">
        <v>8353</v>
      </c>
      <c r="F117" s="11" t="s">
        <v>6863</v>
      </c>
      <c r="G117" s="46" t="s">
        <v>4829</v>
      </c>
    </row>
    <row r="118" spans="1:7" ht="15.6" x14ac:dyDescent="0.3">
      <c r="A118" s="1" t="s">
        <v>2251</v>
      </c>
      <c r="B118" s="1" t="s">
        <v>2495</v>
      </c>
      <c r="E118" s="14" t="s">
        <v>8354</v>
      </c>
      <c r="F118" s="11" t="s">
        <v>6864</v>
      </c>
      <c r="G118" s="46" t="s">
        <v>4830</v>
      </c>
    </row>
    <row r="119" spans="1:7" ht="15.6" x14ac:dyDescent="0.3">
      <c r="A119" s="1" t="s">
        <v>2250</v>
      </c>
      <c r="B119" s="1" t="s">
        <v>2496</v>
      </c>
      <c r="E119" s="14" t="s">
        <v>8354</v>
      </c>
      <c r="F119" s="11" t="s">
        <v>6786</v>
      </c>
      <c r="G119" s="46" t="s">
        <v>4831</v>
      </c>
    </row>
    <row r="120" spans="1:7" ht="15.6" x14ac:dyDescent="0.3">
      <c r="A120" s="1" t="s">
        <v>2249</v>
      </c>
      <c r="B120" s="1" t="s">
        <v>2497</v>
      </c>
      <c r="E120" s="14" t="s">
        <v>8354</v>
      </c>
      <c r="F120" s="11" t="s">
        <v>6865</v>
      </c>
      <c r="G120" s="46" t="s">
        <v>4832</v>
      </c>
    </row>
    <row r="121" spans="1:7" ht="15.6" x14ac:dyDescent="0.3">
      <c r="A121" s="1" t="s">
        <v>2248</v>
      </c>
      <c r="B121" s="1" t="s">
        <v>2498</v>
      </c>
      <c r="E121" s="14" t="s">
        <v>8354</v>
      </c>
      <c r="F121" s="11" t="s">
        <v>6866</v>
      </c>
      <c r="G121" s="46" t="s">
        <v>4833</v>
      </c>
    </row>
    <row r="122" spans="1:7" ht="15.6" x14ac:dyDescent="0.3">
      <c r="A122" s="1" t="s">
        <v>2247</v>
      </c>
      <c r="B122" s="1" t="s">
        <v>2499</v>
      </c>
      <c r="E122" s="14" t="s">
        <v>8354</v>
      </c>
      <c r="F122" s="11" t="s">
        <v>6867</v>
      </c>
      <c r="G122" s="46" t="s">
        <v>4834</v>
      </c>
    </row>
    <row r="123" spans="1:7" ht="15.6" x14ac:dyDescent="0.3">
      <c r="A123" s="1" t="s">
        <v>2246</v>
      </c>
      <c r="B123" s="1" t="s">
        <v>2500</v>
      </c>
      <c r="E123" s="14" t="s">
        <v>8354</v>
      </c>
      <c r="F123" s="11" t="s">
        <v>6868</v>
      </c>
      <c r="G123" s="46" t="s">
        <v>4835</v>
      </c>
    </row>
    <row r="124" spans="1:7" ht="15.6" x14ac:dyDescent="0.3">
      <c r="A124" s="1" t="s">
        <v>2245</v>
      </c>
      <c r="B124" s="1" t="s">
        <v>2501</v>
      </c>
      <c r="E124" s="14" t="s">
        <v>8353</v>
      </c>
      <c r="F124" s="11" t="s">
        <v>6869</v>
      </c>
      <c r="G124" s="46" t="s">
        <v>4836</v>
      </c>
    </row>
    <row r="125" spans="1:7" ht="15.6" x14ac:dyDescent="0.3">
      <c r="A125" s="1" t="s">
        <v>2244</v>
      </c>
      <c r="B125" s="1" t="s">
        <v>2502</v>
      </c>
      <c r="E125" s="14" t="s">
        <v>8354</v>
      </c>
      <c r="F125" s="11" t="s">
        <v>6870</v>
      </c>
      <c r="G125" s="46" t="s">
        <v>4837</v>
      </c>
    </row>
    <row r="126" spans="1:7" ht="15.6" x14ac:dyDescent="0.3">
      <c r="A126" s="1" t="s">
        <v>2243</v>
      </c>
      <c r="B126" s="1" t="s">
        <v>2503</v>
      </c>
      <c r="E126" s="14" t="s">
        <v>8353</v>
      </c>
      <c r="F126" s="11" t="s">
        <v>6871</v>
      </c>
      <c r="G126" s="46" t="s">
        <v>4838</v>
      </c>
    </row>
    <row r="127" spans="1:7" ht="15.6" x14ac:dyDescent="0.3">
      <c r="A127" s="1" t="s">
        <v>2242</v>
      </c>
      <c r="B127" s="1" t="s">
        <v>2504</v>
      </c>
      <c r="E127" s="14" t="s">
        <v>8354</v>
      </c>
      <c r="F127" s="11" t="s">
        <v>6872</v>
      </c>
      <c r="G127" s="46" t="s">
        <v>4839</v>
      </c>
    </row>
    <row r="128" spans="1:7" ht="15.6" x14ac:dyDescent="0.3">
      <c r="A128" s="1" t="s">
        <v>2241</v>
      </c>
      <c r="B128" s="1" t="s">
        <v>2505</v>
      </c>
      <c r="E128" s="14" t="s">
        <v>8354</v>
      </c>
      <c r="F128" s="11" t="s">
        <v>6873</v>
      </c>
      <c r="G128" s="46" t="s">
        <v>4840</v>
      </c>
    </row>
    <row r="129" spans="1:7" ht="15.6" x14ac:dyDescent="0.3">
      <c r="A129" s="1" t="s">
        <v>2240</v>
      </c>
      <c r="B129" s="1" t="s">
        <v>2506</v>
      </c>
      <c r="E129" s="14" t="s">
        <v>8354</v>
      </c>
      <c r="F129" s="11" t="s">
        <v>6874</v>
      </c>
      <c r="G129" s="46" t="s">
        <v>4841</v>
      </c>
    </row>
    <row r="130" spans="1:7" ht="15.6" x14ac:dyDescent="0.3">
      <c r="A130" s="1" t="s">
        <v>2239</v>
      </c>
      <c r="B130" s="1" t="s">
        <v>2507</v>
      </c>
      <c r="E130" s="14" t="s">
        <v>8354</v>
      </c>
      <c r="F130" s="11" t="s">
        <v>6875</v>
      </c>
      <c r="G130" s="46" t="s">
        <v>4842</v>
      </c>
    </row>
    <row r="131" spans="1:7" ht="15.6" x14ac:dyDescent="0.3">
      <c r="A131" s="1" t="s">
        <v>2238</v>
      </c>
      <c r="B131" s="1" t="s">
        <v>2508</v>
      </c>
      <c r="E131" s="14" t="s">
        <v>8354</v>
      </c>
      <c r="F131" s="11" t="s">
        <v>6876</v>
      </c>
      <c r="G131" s="46" t="s">
        <v>4843</v>
      </c>
    </row>
    <row r="132" spans="1:7" ht="15.6" x14ac:dyDescent="0.3">
      <c r="A132" s="1" t="s">
        <v>2237</v>
      </c>
      <c r="B132" s="1" t="s">
        <v>2509</v>
      </c>
      <c r="E132" s="14" t="s">
        <v>8354</v>
      </c>
      <c r="F132" s="11" t="s">
        <v>6877</v>
      </c>
      <c r="G132" s="46" t="s">
        <v>4844</v>
      </c>
    </row>
    <row r="133" spans="1:7" ht="15.6" x14ac:dyDescent="0.3">
      <c r="A133" s="1" t="s">
        <v>2236</v>
      </c>
      <c r="B133" s="1" t="s">
        <v>2510</v>
      </c>
      <c r="E133" s="14" t="s">
        <v>8353</v>
      </c>
      <c r="F133" s="11" t="s">
        <v>6878</v>
      </c>
      <c r="G133" s="46" t="s">
        <v>4845</v>
      </c>
    </row>
    <row r="134" spans="1:7" ht="15.6" x14ac:dyDescent="0.3">
      <c r="A134" s="1" t="s">
        <v>2235</v>
      </c>
      <c r="B134" s="1" t="s">
        <v>2511</v>
      </c>
      <c r="E134" s="14" t="s">
        <v>8354</v>
      </c>
      <c r="F134" s="11" t="s">
        <v>6879</v>
      </c>
      <c r="G134" s="46" t="s">
        <v>4846</v>
      </c>
    </row>
    <row r="135" spans="1:7" ht="15.6" x14ac:dyDescent="0.3">
      <c r="A135" s="1" t="s">
        <v>2234</v>
      </c>
      <c r="B135" s="1" t="s">
        <v>2512</v>
      </c>
      <c r="E135" s="14" t="s">
        <v>8354</v>
      </c>
      <c r="F135" s="11" t="s">
        <v>6880</v>
      </c>
      <c r="G135" s="46" t="s">
        <v>4847</v>
      </c>
    </row>
    <row r="136" spans="1:7" ht="15.6" x14ac:dyDescent="0.3">
      <c r="A136" s="1" t="s">
        <v>2233</v>
      </c>
      <c r="B136" s="1" t="s">
        <v>2513</v>
      </c>
      <c r="E136" s="14" t="s">
        <v>8353</v>
      </c>
      <c r="F136" s="11" t="s">
        <v>6881</v>
      </c>
      <c r="G136" s="46" t="s">
        <v>4848</v>
      </c>
    </row>
    <row r="137" spans="1:7" ht="15.6" x14ac:dyDescent="0.3">
      <c r="A137" s="1" t="s">
        <v>2232</v>
      </c>
      <c r="B137" s="1" t="s">
        <v>2514</v>
      </c>
      <c r="E137" s="14" t="s">
        <v>8353</v>
      </c>
      <c r="F137" s="11" t="s">
        <v>6882</v>
      </c>
      <c r="G137" s="46" t="s">
        <v>4849</v>
      </c>
    </row>
    <row r="138" spans="1:7" ht="15.6" x14ac:dyDescent="0.3">
      <c r="A138" s="1" t="s">
        <v>2231</v>
      </c>
      <c r="B138" s="1" t="s">
        <v>2515</v>
      </c>
      <c r="E138" s="14" t="s">
        <v>8353</v>
      </c>
      <c r="F138" s="11" t="s">
        <v>6883</v>
      </c>
      <c r="G138" s="46" t="s">
        <v>4850</v>
      </c>
    </row>
    <row r="139" spans="1:7" ht="15.6" x14ac:dyDescent="0.3">
      <c r="A139" s="1" t="s">
        <v>2230</v>
      </c>
      <c r="B139" s="1" t="s">
        <v>2516</v>
      </c>
      <c r="E139" s="14" t="s">
        <v>8354</v>
      </c>
      <c r="F139" s="11" t="s">
        <v>6884</v>
      </c>
      <c r="G139" s="46" t="s">
        <v>4851</v>
      </c>
    </row>
    <row r="140" spans="1:7" ht="15.6" x14ac:dyDescent="0.3">
      <c r="A140" s="1" t="s">
        <v>2229</v>
      </c>
      <c r="B140" s="1" t="s">
        <v>2517</v>
      </c>
      <c r="E140" s="14" t="s">
        <v>8354</v>
      </c>
      <c r="F140" s="11" t="s">
        <v>6885</v>
      </c>
      <c r="G140" s="46" t="s">
        <v>4852</v>
      </c>
    </row>
    <row r="141" spans="1:7" ht="15.6" x14ac:dyDescent="0.3">
      <c r="A141" s="1" t="s">
        <v>2228</v>
      </c>
      <c r="B141" s="1" t="s">
        <v>2518</v>
      </c>
      <c r="E141" s="14" t="s">
        <v>8354</v>
      </c>
      <c r="F141" s="11" t="s">
        <v>6886</v>
      </c>
      <c r="G141" s="46" t="s">
        <v>4853</v>
      </c>
    </row>
    <row r="142" spans="1:7" ht="15.6" x14ac:dyDescent="0.3">
      <c r="A142" s="1" t="s">
        <v>2227</v>
      </c>
      <c r="B142" s="1" t="s">
        <v>2519</v>
      </c>
      <c r="E142" s="14" t="s">
        <v>8354</v>
      </c>
      <c r="F142" s="11" t="s">
        <v>6887</v>
      </c>
      <c r="G142" s="46" t="s">
        <v>4854</v>
      </c>
    </row>
    <row r="143" spans="1:7" ht="15.6" x14ac:dyDescent="0.3">
      <c r="A143" s="1" t="s">
        <v>2226</v>
      </c>
      <c r="B143" s="1" t="s">
        <v>2520</v>
      </c>
      <c r="E143" s="14" t="s">
        <v>8354</v>
      </c>
      <c r="F143" s="11" t="s">
        <v>6888</v>
      </c>
      <c r="G143" s="46" t="s">
        <v>4855</v>
      </c>
    </row>
    <row r="144" spans="1:7" ht="15.6" x14ac:dyDescent="0.3">
      <c r="A144" s="1" t="s">
        <v>2225</v>
      </c>
      <c r="B144" s="1" t="s">
        <v>2521</v>
      </c>
      <c r="E144" s="14" t="s">
        <v>8353</v>
      </c>
      <c r="F144" s="11" t="s">
        <v>6889</v>
      </c>
      <c r="G144" s="46" t="s">
        <v>4856</v>
      </c>
    </row>
    <row r="145" spans="1:7" ht="15.6" x14ac:dyDescent="0.3">
      <c r="A145" s="1" t="s">
        <v>2224</v>
      </c>
      <c r="B145" s="1" t="s">
        <v>2522</v>
      </c>
      <c r="E145" s="14" t="s">
        <v>8354</v>
      </c>
      <c r="F145" s="11" t="s">
        <v>6890</v>
      </c>
      <c r="G145" s="46" t="s">
        <v>4857</v>
      </c>
    </row>
    <row r="146" spans="1:7" ht="15.6" x14ac:dyDescent="0.3">
      <c r="A146" s="1" t="s">
        <v>2223</v>
      </c>
      <c r="B146" s="1" t="s">
        <v>2523</v>
      </c>
      <c r="E146" s="14" t="s">
        <v>8354</v>
      </c>
      <c r="F146" s="11" t="s">
        <v>6891</v>
      </c>
      <c r="G146" s="46" t="s">
        <v>4858</v>
      </c>
    </row>
    <row r="147" spans="1:7" ht="15.6" x14ac:dyDescent="0.3">
      <c r="A147" s="1" t="s">
        <v>2222</v>
      </c>
      <c r="B147" s="1" t="s">
        <v>2524</v>
      </c>
      <c r="E147" s="14" t="s">
        <v>8353</v>
      </c>
      <c r="F147" s="11" t="s">
        <v>6892</v>
      </c>
      <c r="G147" s="46" t="s">
        <v>4859</v>
      </c>
    </row>
    <row r="148" spans="1:7" ht="15.6" x14ac:dyDescent="0.3">
      <c r="A148" s="1" t="s">
        <v>2221</v>
      </c>
      <c r="B148" s="1" t="s">
        <v>2525</v>
      </c>
      <c r="E148" s="14" t="s">
        <v>8354</v>
      </c>
      <c r="F148" s="11" t="s">
        <v>6893</v>
      </c>
      <c r="G148" s="46" t="s">
        <v>4794</v>
      </c>
    </row>
    <row r="149" spans="1:7" ht="15.6" x14ac:dyDescent="0.3">
      <c r="A149" s="1" t="s">
        <v>2220</v>
      </c>
      <c r="B149" s="1" t="s">
        <v>2526</v>
      </c>
      <c r="E149" s="14" t="s">
        <v>8354</v>
      </c>
      <c r="F149" s="11" t="s">
        <v>6894</v>
      </c>
      <c r="G149" s="46" t="s">
        <v>4860</v>
      </c>
    </row>
    <row r="150" spans="1:7" ht="15.6" x14ac:dyDescent="0.3">
      <c r="A150" s="1" t="s">
        <v>2219</v>
      </c>
      <c r="B150" s="1" t="s">
        <v>2527</v>
      </c>
      <c r="E150" s="14" t="s">
        <v>8354</v>
      </c>
      <c r="F150" s="11" t="s">
        <v>6895</v>
      </c>
      <c r="G150" s="46" t="s">
        <v>4861</v>
      </c>
    </row>
    <row r="151" spans="1:7" ht="15.6" x14ac:dyDescent="0.3">
      <c r="A151" s="1" t="s">
        <v>2218</v>
      </c>
      <c r="B151" s="1" t="s">
        <v>2528</v>
      </c>
      <c r="E151" s="14" t="s">
        <v>8354</v>
      </c>
      <c r="F151" s="11" t="s">
        <v>6896</v>
      </c>
      <c r="G151" s="46" t="s">
        <v>4862</v>
      </c>
    </row>
    <row r="152" spans="1:7" ht="15.6" x14ac:dyDescent="0.3">
      <c r="A152" s="1" t="s">
        <v>2217</v>
      </c>
      <c r="B152" s="1" t="s">
        <v>2529</v>
      </c>
      <c r="E152" s="14" t="s">
        <v>8353</v>
      </c>
      <c r="F152" s="11" t="s">
        <v>6897</v>
      </c>
      <c r="G152" s="46" t="s">
        <v>4863</v>
      </c>
    </row>
    <row r="153" spans="1:7" ht="15.6" x14ac:dyDescent="0.3">
      <c r="A153" s="1" t="s">
        <v>2216</v>
      </c>
      <c r="B153" s="1" t="s">
        <v>2530</v>
      </c>
      <c r="E153" s="14" t="s">
        <v>8354</v>
      </c>
      <c r="F153" s="11" t="s">
        <v>6893</v>
      </c>
      <c r="G153" s="46" t="s">
        <v>4864</v>
      </c>
    </row>
    <row r="154" spans="1:7" ht="15.6" x14ac:dyDescent="0.3">
      <c r="A154" s="1" t="s">
        <v>2215</v>
      </c>
      <c r="B154" s="1" t="s">
        <v>2531</v>
      </c>
      <c r="E154" s="14" t="s">
        <v>8354</v>
      </c>
      <c r="F154" s="11" t="s">
        <v>5730</v>
      </c>
      <c r="G154" s="46" t="s">
        <v>4865</v>
      </c>
    </row>
    <row r="155" spans="1:7" ht="15.6" x14ac:dyDescent="0.3">
      <c r="A155" s="1" t="s">
        <v>2214</v>
      </c>
      <c r="B155" s="1" t="s">
        <v>2532</v>
      </c>
      <c r="E155" s="14" t="s">
        <v>8354</v>
      </c>
      <c r="F155" s="11" t="s">
        <v>6898</v>
      </c>
      <c r="G155" s="46" t="s">
        <v>4866</v>
      </c>
    </row>
    <row r="156" spans="1:7" ht="15.6" x14ac:dyDescent="0.3">
      <c r="A156" s="1" t="s">
        <v>2213</v>
      </c>
      <c r="B156" s="1" t="s">
        <v>2533</v>
      </c>
      <c r="E156" s="14" t="s">
        <v>8354</v>
      </c>
      <c r="F156" s="11" t="s">
        <v>6899</v>
      </c>
      <c r="G156" s="46" t="s">
        <v>4867</v>
      </c>
    </row>
    <row r="157" spans="1:7" ht="15.6" x14ac:dyDescent="0.3">
      <c r="A157" s="1" t="s">
        <v>2212</v>
      </c>
      <c r="B157" s="1" t="s">
        <v>2534</v>
      </c>
      <c r="E157" s="14" t="s">
        <v>8354</v>
      </c>
      <c r="F157" s="11" t="s">
        <v>6900</v>
      </c>
      <c r="G157" s="46" t="s">
        <v>4868</v>
      </c>
    </row>
    <row r="158" spans="1:7" ht="15.6" x14ac:dyDescent="0.3">
      <c r="A158" s="1" t="s">
        <v>2211</v>
      </c>
      <c r="B158" s="1" t="s">
        <v>2535</v>
      </c>
      <c r="E158" s="14" t="s">
        <v>8354</v>
      </c>
      <c r="F158" s="11" t="s">
        <v>6825</v>
      </c>
      <c r="G158" s="46" t="s">
        <v>4869</v>
      </c>
    </row>
    <row r="159" spans="1:7" ht="15.6" x14ac:dyDescent="0.3">
      <c r="A159" s="1" t="s">
        <v>2210</v>
      </c>
      <c r="B159" s="1" t="s">
        <v>2536</v>
      </c>
      <c r="E159" s="14" t="s">
        <v>8353</v>
      </c>
      <c r="F159" s="11" t="s">
        <v>6901</v>
      </c>
      <c r="G159" s="46" t="s">
        <v>4870</v>
      </c>
    </row>
    <row r="160" spans="1:7" ht="15.6" x14ac:dyDescent="0.3">
      <c r="A160" s="1" t="s">
        <v>2209</v>
      </c>
      <c r="B160" s="1" t="s">
        <v>2537</v>
      </c>
      <c r="E160" s="14" t="s">
        <v>8353</v>
      </c>
      <c r="F160" s="11" t="s">
        <v>6902</v>
      </c>
      <c r="G160" s="46" t="s">
        <v>4871</v>
      </c>
    </row>
    <row r="161" spans="1:7" ht="15.6" x14ac:dyDescent="0.3">
      <c r="A161" s="1" t="s">
        <v>2208</v>
      </c>
      <c r="B161" s="1" t="s">
        <v>2538</v>
      </c>
      <c r="E161" s="14" t="s">
        <v>8354</v>
      </c>
      <c r="F161" s="11" t="s">
        <v>6903</v>
      </c>
      <c r="G161" s="46" t="s">
        <v>4872</v>
      </c>
    </row>
    <row r="162" spans="1:7" ht="15.6" x14ac:dyDescent="0.3">
      <c r="A162" s="1" t="s">
        <v>2207</v>
      </c>
      <c r="B162" s="1" t="s">
        <v>2539</v>
      </c>
      <c r="E162" s="14" t="s">
        <v>8354</v>
      </c>
      <c r="F162" s="11" t="s">
        <v>6904</v>
      </c>
      <c r="G162" s="46" t="s">
        <v>4873</v>
      </c>
    </row>
    <row r="163" spans="1:7" ht="15.6" x14ac:dyDescent="0.3">
      <c r="A163" s="1" t="s">
        <v>2206</v>
      </c>
      <c r="B163" s="1" t="s">
        <v>2540</v>
      </c>
      <c r="E163" s="14" t="s">
        <v>8354</v>
      </c>
      <c r="F163" s="11" t="s">
        <v>6905</v>
      </c>
      <c r="G163" s="46" t="s">
        <v>4874</v>
      </c>
    </row>
    <row r="164" spans="1:7" ht="15.6" x14ac:dyDescent="0.3">
      <c r="A164" s="1" t="s">
        <v>2205</v>
      </c>
      <c r="B164" s="1" t="s">
        <v>2541</v>
      </c>
      <c r="E164" s="14" t="s">
        <v>8354</v>
      </c>
      <c r="F164" s="11" t="s">
        <v>6906</v>
      </c>
      <c r="G164" s="46" t="s">
        <v>4875</v>
      </c>
    </row>
    <row r="165" spans="1:7" ht="15.6" x14ac:dyDescent="0.3">
      <c r="A165" s="1" t="s">
        <v>2204</v>
      </c>
      <c r="B165" s="1" t="s">
        <v>2542</v>
      </c>
      <c r="E165" s="14" t="s">
        <v>8354</v>
      </c>
      <c r="F165" s="11" t="s">
        <v>6907</v>
      </c>
      <c r="G165" s="46" t="s">
        <v>4876</v>
      </c>
    </row>
    <row r="166" spans="1:7" ht="15.6" x14ac:dyDescent="0.3">
      <c r="A166" s="1" t="s">
        <v>2203</v>
      </c>
      <c r="B166" s="1" t="s">
        <v>2543</v>
      </c>
      <c r="E166" s="14" t="s">
        <v>8353</v>
      </c>
      <c r="F166" s="11" t="s">
        <v>6908</v>
      </c>
      <c r="G166" s="46" t="s">
        <v>4877</v>
      </c>
    </row>
    <row r="167" spans="1:7" ht="15.6" x14ac:dyDescent="0.3">
      <c r="A167" s="1" t="s">
        <v>2202</v>
      </c>
      <c r="B167" s="1" t="s">
        <v>2544</v>
      </c>
      <c r="E167" s="14" t="s">
        <v>8354</v>
      </c>
      <c r="F167" s="11" t="s">
        <v>6909</v>
      </c>
      <c r="G167" s="46" t="s">
        <v>4878</v>
      </c>
    </row>
    <row r="168" spans="1:7" ht="15.6" x14ac:dyDescent="0.3">
      <c r="A168" s="1" t="s">
        <v>2201</v>
      </c>
      <c r="B168" s="1" t="s">
        <v>2545</v>
      </c>
      <c r="E168" s="14" t="s">
        <v>8353</v>
      </c>
      <c r="F168" s="11" t="s">
        <v>6910</v>
      </c>
      <c r="G168" s="46" t="s">
        <v>4879</v>
      </c>
    </row>
    <row r="169" spans="1:7" ht="15.6" x14ac:dyDescent="0.3">
      <c r="A169" s="1" t="s">
        <v>2200</v>
      </c>
      <c r="B169" s="1" t="s">
        <v>2546</v>
      </c>
      <c r="E169" s="14" t="s">
        <v>8353</v>
      </c>
      <c r="F169" s="11" t="s">
        <v>6911</v>
      </c>
      <c r="G169" s="46" t="s">
        <v>4880</v>
      </c>
    </row>
    <row r="170" spans="1:7" ht="15.6" x14ac:dyDescent="0.3">
      <c r="A170" s="1" t="s">
        <v>2199</v>
      </c>
      <c r="B170" s="1" t="s">
        <v>2547</v>
      </c>
      <c r="E170" s="14" t="s">
        <v>8354</v>
      </c>
      <c r="F170" s="11" t="s">
        <v>6912</v>
      </c>
      <c r="G170" s="46" t="s">
        <v>4881</v>
      </c>
    </row>
    <row r="171" spans="1:7" ht="15.6" x14ac:dyDescent="0.3">
      <c r="A171" s="1" t="s">
        <v>2198</v>
      </c>
      <c r="B171" s="1" t="s">
        <v>2548</v>
      </c>
      <c r="E171" s="14" t="s">
        <v>8354</v>
      </c>
      <c r="F171" s="11" t="s">
        <v>6913</v>
      </c>
      <c r="G171" s="46" t="s">
        <v>4882</v>
      </c>
    </row>
    <row r="172" spans="1:7" ht="15.6" x14ac:dyDescent="0.3">
      <c r="A172" s="1" t="s">
        <v>2197</v>
      </c>
      <c r="B172" s="1" t="s">
        <v>2549</v>
      </c>
      <c r="E172" s="14" t="s">
        <v>8353</v>
      </c>
      <c r="F172" s="11" t="s">
        <v>6795</v>
      </c>
      <c r="G172" s="46" t="s">
        <v>4883</v>
      </c>
    </row>
    <row r="173" spans="1:7" ht="15.6" x14ac:dyDescent="0.3">
      <c r="A173" s="1" t="s">
        <v>2196</v>
      </c>
      <c r="B173" s="1" t="s">
        <v>2550</v>
      </c>
      <c r="E173" s="14" t="s">
        <v>8353</v>
      </c>
      <c r="F173" s="11" t="s">
        <v>6914</v>
      </c>
      <c r="G173" s="46" t="s">
        <v>4884</v>
      </c>
    </row>
    <row r="174" spans="1:7" ht="15.6" x14ac:dyDescent="0.3">
      <c r="A174" s="1" t="s">
        <v>2195</v>
      </c>
      <c r="B174" s="1" t="s">
        <v>2551</v>
      </c>
      <c r="E174" s="14" t="s">
        <v>8354</v>
      </c>
      <c r="F174" s="11" t="s">
        <v>6915</v>
      </c>
      <c r="G174" s="46" t="s">
        <v>4885</v>
      </c>
    </row>
    <row r="175" spans="1:7" ht="15.6" x14ac:dyDescent="0.3">
      <c r="A175" s="1" t="s">
        <v>2194</v>
      </c>
      <c r="B175" s="1" t="s">
        <v>2552</v>
      </c>
      <c r="E175" s="14" t="s">
        <v>8353</v>
      </c>
      <c r="F175" s="11" t="s">
        <v>6858</v>
      </c>
      <c r="G175" s="46" t="s">
        <v>4886</v>
      </c>
    </row>
    <row r="176" spans="1:7" ht="15.6" x14ac:dyDescent="0.3">
      <c r="A176" s="1" t="s">
        <v>2193</v>
      </c>
      <c r="B176" s="1" t="s">
        <v>2553</v>
      </c>
      <c r="E176" s="14" t="s">
        <v>8354</v>
      </c>
      <c r="F176" s="11" t="s">
        <v>6916</v>
      </c>
      <c r="G176" s="46" t="s">
        <v>4887</v>
      </c>
    </row>
    <row r="177" spans="1:7" ht="15.6" x14ac:dyDescent="0.3">
      <c r="A177" s="1" t="s">
        <v>2192</v>
      </c>
      <c r="B177" s="1" t="s">
        <v>2554</v>
      </c>
      <c r="E177" s="14" t="s">
        <v>8354</v>
      </c>
      <c r="F177" s="11" t="s">
        <v>6786</v>
      </c>
      <c r="G177" s="46" t="s">
        <v>4888</v>
      </c>
    </row>
    <row r="178" spans="1:7" ht="15.6" x14ac:dyDescent="0.3">
      <c r="A178" s="1" t="s">
        <v>2191</v>
      </c>
      <c r="B178" s="1" t="s">
        <v>2555</v>
      </c>
      <c r="E178" s="14" t="s">
        <v>8353</v>
      </c>
      <c r="F178" s="11" t="s">
        <v>6917</v>
      </c>
      <c r="G178" s="46" t="s">
        <v>4889</v>
      </c>
    </row>
    <row r="179" spans="1:7" ht="15.6" x14ac:dyDescent="0.3">
      <c r="A179" s="1" t="s">
        <v>2190</v>
      </c>
      <c r="B179" s="1" t="s">
        <v>2556</v>
      </c>
      <c r="E179" s="14" t="s">
        <v>8353</v>
      </c>
      <c r="F179" s="11" t="s">
        <v>6918</v>
      </c>
      <c r="G179" s="46" t="s">
        <v>4890</v>
      </c>
    </row>
    <row r="180" spans="1:7" ht="15.6" x14ac:dyDescent="0.3">
      <c r="A180" s="1" t="s">
        <v>2189</v>
      </c>
      <c r="B180" s="1" t="s">
        <v>2557</v>
      </c>
      <c r="E180" s="14" t="s">
        <v>8353</v>
      </c>
      <c r="F180" s="11" t="s">
        <v>6919</v>
      </c>
      <c r="G180" s="46" t="s">
        <v>4891</v>
      </c>
    </row>
    <row r="181" spans="1:7" ht="15.6" x14ac:dyDescent="0.3">
      <c r="A181" s="1" t="s">
        <v>2188</v>
      </c>
      <c r="B181" s="1" t="s">
        <v>2558</v>
      </c>
      <c r="E181" s="14" t="s">
        <v>8353</v>
      </c>
      <c r="F181" s="11" t="s">
        <v>6920</v>
      </c>
      <c r="G181" s="46" t="s">
        <v>4892</v>
      </c>
    </row>
    <row r="182" spans="1:7" ht="15.6" x14ac:dyDescent="0.3">
      <c r="A182" s="1" t="s">
        <v>2187</v>
      </c>
      <c r="B182" s="1" t="s">
        <v>2559</v>
      </c>
      <c r="E182" s="14" t="s">
        <v>8353</v>
      </c>
      <c r="F182" s="11" t="s">
        <v>6921</v>
      </c>
      <c r="G182" s="46" t="s">
        <v>4893</v>
      </c>
    </row>
    <row r="183" spans="1:7" ht="15.6" x14ac:dyDescent="0.3">
      <c r="A183" s="1" t="s">
        <v>2186</v>
      </c>
      <c r="B183" s="1" t="s">
        <v>2560</v>
      </c>
      <c r="E183" s="14" t="s">
        <v>8354</v>
      </c>
      <c r="F183" s="11" t="s">
        <v>6922</v>
      </c>
      <c r="G183" s="46" t="s">
        <v>4894</v>
      </c>
    </row>
    <row r="184" spans="1:7" ht="15.6" x14ac:dyDescent="0.3">
      <c r="A184" s="1" t="s">
        <v>2185</v>
      </c>
      <c r="B184" s="1" t="s">
        <v>2561</v>
      </c>
      <c r="E184" s="14" t="s">
        <v>8354</v>
      </c>
      <c r="F184" s="11" t="s">
        <v>6923</v>
      </c>
      <c r="G184" s="46" t="s">
        <v>4895</v>
      </c>
    </row>
    <row r="185" spans="1:7" ht="15.6" x14ac:dyDescent="0.3">
      <c r="A185" s="1" t="s">
        <v>2184</v>
      </c>
      <c r="B185" s="1" t="s">
        <v>2562</v>
      </c>
      <c r="E185" s="14" t="s">
        <v>8354</v>
      </c>
      <c r="F185" s="11" t="s">
        <v>6924</v>
      </c>
      <c r="G185" s="46" t="s">
        <v>4896</v>
      </c>
    </row>
    <row r="186" spans="1:7" ht="15.6" x14ac:dyDescent="0.3">
      <c r="A186" s="1" t="s">
        <v>2183</v>
      </c>
      <c r="B186" s="1" t="s">
        <v>2563</v>
      </c>
      <c r="E186" s="14" t="s">
        <v>8354</v>
      </c>
      <c r="F186" s="11" t="s">
        <v>6925</v>
      </c>
      <c r="G186" s="46" t="s">
        <v>4897</v>
      </c>
    </row>
    <row r="187" spans="1:7" ht="15.6" x14ac:dyDescent="0.3">
      <c r="A187" s="1" t="s">
        <v>2182</v>
      </c>
      <c r="B187" s="1" t="s">
        <v>2564</v>
      </c>
      <c r="E187" s="14" t="s">
        <v>8353</v>
      </c>
      <c r="F187" s="11" t="s">
        <v>6926</v>
      </c>
      <c r="G187" s="46" t="s">
        <v>4898</v>
      </c>
    </row>
    <row r="188" spans="1:7" ht="15.6" x14ac:dyDescent="0.3">
      <c r="A188" s="1" t="s">
        <v>2181</v>
      </c>
      <c r="B188" s="1" t="s">
        <v>2565</v>
      </c>
      <c r="E188" s="14" t="s">
        <v>8354</v>
      </c>
      <c r="F188" s="11" t="s">
        <v>6927</v>
      </c>
      <c r="G188" s="46" t="s">
        <v>4899</v>
      </c>
    </row>
    <row r="189" spans="1:7" ht="15.6" x14ac:dyDescent="0.3">
      <c r="A189" s="1" t="s">
        <v>2180</v>
      </c>
      <c r="B189" s="1" t="s">
        <v>2566</v>
      </c>
      <c r="E189" s="14" t="s">
        <v>8354</v>
      </c>
      <c r="F189" s="11" t="s">
        <v>6928</v>
      </c>
      <c r="G189" s="46" t="s">
        <v>4900</v>
      </c>
    </row>
    <row r="190" spans="1:7" ht="15.6" x14ac:dyDescent="0.3">
      <c r="A190" s="1" t="s">
        <v>2179</v>
      </c>
      <c r="B190" s="1" t="s">
        <v>2567</v>
      </c>
      <c r="E190" s="14" t="s">
        <v>8353</v>
      </c>
      <c r="F190" s="11" t="s">
        <v>6929</v>
      </c>
      <c r="G190" s="46" t="s">
        <v>4901</v>
      </c>
    </row>
    <row r="191" spans="1:7" ht="15.6" x14ac:dyDescent="0.3">
      <c r="A191" s="1" t="s">
        <v>2178</v>
      </c>
      <c r="B191" s="1" t="s">
        <v>2568</v>
      </c>
      <c r="E191" s="14" t="s">
        <v>8353</v>
      </c>
      <c r="F191" s="11" t="s">
        <v>6930</v>
      </c>
      <c r="G191" s="46" t="s">
        <v>4902</v>
      </c>
    </row>
    <row r="192" spans="1:7" ht="15.6" x14ac:dyDescent="0.3">
      <c r="A192" s="1" t="s">
        <v>2177</v>
      </c>
      <c r="B192" s="1" t="s">
        <v>2569</v>
      </c>
      <c r="E192" s="14" t="s">
        <v>8354</v>
      </c>
      <c r="F192" s="11" t="s">
        <v>6931</v>
      </c>
      <c r="G192" s="46" t="s">
        <v>4903</v>
      </c>
    </row>
    <row r="193" spans="1:7" ht="15.6" x14ac:dyDescent="0.3">
      <c r="A193" s="1" t="s">
        <v>2176</v>
      </c>
      <c r="B193" s="1" t="s">
        <v>2570</v>
      </c>
      <c r="E193" s="14" t="s">
        <v>8354</v>
      </c>
      <c r="F193" s="11" t="s">
        <v>6932</v>
      </c>
      <c r="G193" s="46" t="s">
        <v>4904</v>
      </c>
    </row>
    <row r="194" spans="1:7" ht="15.6" x14ac:dyDescent="0.3">
      <c r="A194" s="1" t="s">
        <v>2175</v>
      </c>
      <c r="B194" s="1" t="s">
        <v>2571</v>
      </c>
      <c r="E194" s="14" t="s">
        <v>8353</v>
      </c>
      <c r="F194" s="11" t="s">
        <v>6933</v>
      </c>
      <c r="G194" s="46" t="s">
        <v>4905</v>
      </c>
    </row>
    <row r="195" spans="1:7" ht="15.6" x14ac:dyDescent="0.3">
      <c r="A195" s="1" t="s">
        <v>2174</v>
      </c>
      <c r="B195" s="1" t="s">
        <v>2572</v>
      </c>
      <c r="E195" s="14" t="s">
        <v>8354</v>
      </c>
      <c r="F195" s="11" t="s">
        <v>6934</v>
      </c>
      <c r="G195" s="46" t="s">
        <v>4906</v>
      </c>
    </row>
    <row r="196" spans="1:7" ht="15.6" x14ac:dyDescent="0.3">
      <c r="A196" s="1" t="s">
        <v>2173</v>
      </c>
      <c r="B196" s="1" t="s">
        <v>2573</v>
      </c>
      <c r="E196" s="14" t="s">
        <v>8354</v>
      </c>
      <c r="F196" s="11" t="s">
        <v>6935</v>
      </c>
      <c r="G196" s="46" t="s">
        <v>4907</v>
      </c>
    </row>
    <row r="197" spans="1:7" ht="15.6" x14ac:dyDescent="0.3">
      <c r="A197" s="1" t="s">
        <v>2172</v>
      </c>
      <c r="B197" s="1" t="s">
        <v>2574</v>
      </c>
      <c r="E197" s="14" t="s">
        <v>8354</v>
      </c>
      <c r="F197" s="11" t="s">
        <v>6936</v>
      </c>
      <c r="G197" s="46" t="s">
        <v>4908</v>
      </c>
    </row>
    <row r="198" spans="1:7" ht="15.6" x14ac:dyDescent="0.3">
      <c r="A198" s="1" t="s">
        <v>2171</v>
      </c>
      <c r="B198" s="1" t="s">
        <v>2575</v>
      </c>
      <c r="E198" s="14" t="s">
        <v>8354</v>
      </c>
      <c r="F198" s="11" t="s">
        <v>6937</v>
      </c>
      <c r="G198" s="46" t="s">
        <v>4909</v>
      </c>
    </row>
    <row r="199" spans="1:7" ht="15.6" x14ac:dyDescent="0.3">
      <c r="A199" s="1" t="s">
        <v>2170</v>
      </c>
      <c r="B199" s="1" t="s">
        <v>2576</v>
      </c>
      <c r="E199" s="14" t="s">
        <v>8354</v>
      </c>
      <c r="F199" s="11" t="s">
        <v>6888</v>
      </c>
      <c r="G199" s="46" t="s">
        <v>4910</v>
      </c>
    </row>
    <row r="200" spans="1:7" ht="15.6" x14ac:dyDescent="0.3">
      <c r="A200" s="1" t="s">
        <v>2169</v>
      </c>
      <c r="B200" s="1" t="s">
        <v>2577</v>
      </c>
      <c r="E200" s="14" t="s">
        <v>8353</v>
      </c>
      <c r="F200" s="11" t="s">
        <v>6938</v>
      </c>
      <c r="G200" s="46" t="s">
        <v>4911</v>
      </c>
    </row>
    <row r="201" spans="1:7" ht="15.6" x14ac:dyDescent="0.3">
      <c r="A201" s="1" t="s">
        <v>2168</v>
      </c>
      <c r="B201" s="1" t="s">
        <v>2578</v>
      </c>
      <c r="E201" s="14" t="s">
        <v>8354</v>
      </c>
      <c r="F201" s="11" t="s">
        <v>6885</v>
      </c>
      <c r="G201" s="46" t="s">
        <v>4912</v>
      </c>
    </row>
    <row r="202" spans="1:7" ht="15.6" x14ac:dyDescent="0.3">
      <c r="A202" s="1" t="s">
        <v>2167</v>
      </c>
      <c r="B202" s="1" t="s">
        <v>2579</v>
      </c>
      <c r="E202" s="14" t="s">
        <v>8354</v>
      </c>
      <c r="F202" s="11" t="s">
        <v>6939</v>
      </c>
      <c r="G202" s="46" t="s">
        <v>4913</v>
      </c>
    </row>
    <row r="203" spans="1:7" ht="15.6" x14ac:dyDescent="0.3">
      <c r="A203" s="1" t="s">
        <v>2166</v>
      </c>
      <c r="B203" s="1" t="s">
        <v>2580</v>
      </c>
      <c r="E203" s="14" t="s">
        <v>8354</v>
      </c>
      <c r="F203" s="11" t="s">
        <v>6940</v>
      </c>
      <c r="G203" s="46" t="s">
        <v>4914</v>
      </c>
    </row>
    <row r="204" spans="1:7" ht="15.6" x14ac:dyDescent="0.3">
      <c r="A204" s="1" t="s">
        <v>2165</v>
      </c>
      <c r="B204" s="1" t="s">
        <v>2581</v>
      </c>
      <c r="E204" s="14" t="s">
        <v>8354</v>
      </c>
      <c r="F204" s="11" t="s">
        <v>6941</v>
      </c>
      <c r="G204" s="46" t="s">
        <v>4915</v>
      </c>
    </row>
    <row r="205" spans="1:7" ht="15.6" x14ac:dyDescent="0.3">
      <c r="A205" s="1" t="s">
        <v>2164</v>
      </c>
      <c r="B205" s="1" t="s">
        <v>2582</v>
      </c>
      <c r="E205" s="14" t="s">
        <v>8353</v>
      </c>
      <c r="F205" s="11" t="s">
        <v>6843</v>
      </c>
      <c r="G205" s="46" t="s">
        <v>4916</v>
      </c>
    </row>
    <row r="206" spans="1:7" ht="15.6" x14ac:dyDescent="0.3">
      <c r="A206" s="1" t="s">
        <v>2163</v>
      </c>
      <c r="B206" s="1" t="s">
        <v>2583</v>
      </c>
      <c r="E206" s="14" t="s">
        <v>8354</v>
      </c>
      <c r="F206" s="11" t="s">
        <v>6942</v>
      </c>
      <c r="G206" s="46" t="s">
        <v>4917</v>
      </c>
    </row>
    <row r="207" spans="1:7" ht="15.6" x14ac:dyDescent="0.3">
      <c r="A207" s="1" t="s">
        <v>2162</v>
      </c>
      <c r="B207" s="1" t="s">
        <v>2584</v>
      </c>
      <c r="E207" s="14" t="s">
        <v>8353</v>
      </c>
      <c r="F207" s="11" t="s">
        <v>6943</v>
      </c>
      <c r="G207" s="46" t="s">
        <v>4918</v>
      </c>
    </row>
    <row r="208" spans="1:7" ht="15.6" x14ac:dyDescent="0.3">
      <c r="A208" s="1" t="s">
        <v>2161</v>
      </c>
      <c r="B208" s="1" t="s">
        <v>2585</v>
      </c>
      <c r="E208" s="14" t="s">
        <v>8353</v>
      </c>
      <c r="F208" s="11" t="s">
        <v>6944</v>
      </c>
      <c r="G208" s="46" t="s">
        <v>4919</v>
      </c>
    </row>
    <row r="209" spans="1:7" ht="15.6" x14ac:dyDescent="0.3">
      <c r="A209" s="1" t="s">
        <v>2160</v>
      </c>
      <c r="B209" s="1" t="s">
        <v>2586</v>
      </c>
      <c r="E209" s="14" t="s">
        <v>8354</v>
      </c>
      <c r="F209" s="11" t="s">
        <v>6945</v>
      </c>
      <c r="G209" s="46" t="s">
        <v>4920</v>
      </c>
    </row>
    <row r="210" spans="1:7" ht="15.6" x14ac:dyDescent="0.3">
      <c r="A210" s="1" t="s">
        <v>2159</v>
      </c>
      <c r="B210" s="1" t="s">
        <v>2587</v>
      </c>
      <c r="E210" s="14" t="s">
        <v>8353</v>
      </c>
      <c r="F210" s="11" t="s">
        <v>6946</v>
      </c>
      <c r="G210" s="46" t="s">
        <v>4921</v>
      </c>
    </row>
    <row r="211" spans="1:7" ht="15.6" x14ac:dyDescent="0.3">
      <c r="A211" s="1" t="s">
        <v>2158</v>
      </c>
      <c r="B211" s="1" t="s">
        <v>2588</v>
      </c>
      <c r="E211" s="14" t="s">
        <v>8353</v>
      </c>
      <c r="F211" s="11" t="s">
        <v>6947</v>
      </c>
      <c r="G211" s="46" t="s">
        <v>4922</v>
      </c>
    </row>
    <row r="212" spans="1:7" ht="15.6" x14ac:dyDescent="0.3">
      <c r="A212" s="1" t="s">
        <v>2157</v>
      </c>
      <c r="B212" s="1" t="s">
        <v>2589</v>
      </c>
      <c r="E212" s="14" t="s">
        <v>8354</v>
      </c>
      <c r="F212" s="11" t="s">
        <v>6948</v>
      </c>
      <c r="G212" s="46" t="s">
        <v>4923</v>
      </c>
    </row>
    <row r="213" spans="1:7" ht="15.6" x14ac:dyDescent="0.3">
      <c r="A213" s="1" t="s">
        <v>2156</v>
      </c>
      <c r="B213" s="1" t="s">
        <v>2590</v>
      </c>
      <c r="E213" s="14" t="s">
        <v>8354</v>
      </c>
      <c r="F213" s="11" t="s">
        <v>6949</v>
      </c>
      <c r="G213" s="46" t="s">
        <v>4924</v>
      </c>
    </row>
    <row r="214" spans="1:7" ht="15.6" x14ac:dyDescent="0.3">
      <c r="A214" s="1" t="s">
        <v>2155</v>
      </c>
      <c r="B214" s="1" t="s">
        <v>2591</v>
      </c>
      <c r="E214" s="14" t="s">
        <v>8354</v>
      </c>
      <c r="F214" s="11" t="s">
        <v>6950</v>
      </c>
      <c r="G214" s="46" t="s">
        <v>4925</v>
      </c>
    </row>
    <row r="215" spans="1:7" ht="15.6" x14ac:dyDescent="0.3">
      <c r="A215" s="1" t="s">
        <v>2154</v>
      </c>
      <c r="B215" s="1" t="s">
        <v>2592</v>
      </c>
      <c r="E215" s="14" t="s">
        <v>8354</v>
      </c>
      <c r="F215" s="11" t="s">
        <v>6769</v>
      </c>
      <c r="G215" s="46" t="s">
        <v>4926</v>
      </c>
    </row>
    <row r="216" spans="1:7" ht="15.6" x14ac:dyDescent="0.3">
      <c r="A216" s="1" t="s">
        <v>2153</v>
      </c>
      <c r="B216" s="1" t="s">
        <v>2593</v>
      </c>
      <c r="E216" s="14" t="s">
        <v>8353</v>
      </c>
      <c r="F216" s="11" t="s">
        <v>6849</v>
      </c>
      <c r="G216" s="46" t="s">
        <v>4927</v>
      </c>
    </row>
    <row r="217" spans="1:7" ht="15.6" x14ac:dyDescent="0.3">
      <c r="A217" s="1" t="s">
        <v>2152</v>
      </c>
      <c r="B217" s="1" t="s">
        <v>2594</v>
      </c>
      <c r="E217" s="14" t="s">
        <v>8354</v>
      </c>
      <c r="F217" s="11" t="s">
        <v>6951</v>
      </c>
      <c r="G217" s="46" t="s">
        <v>4928</v>
      </c>
    </row>
    <row r="218" spans="1:7" ht="15.6" x14ac:dyDescent="0.3">
      <c r="A218" s="1" t="s">
        <v>2151</v>
      </c>
      <c r="B218" s="1" t="s">
        <v>2595</v>
      </c>
      <c r="E218" s="14" t="s">
        <v>8354</v>
      </c>
      <c r="F218" s="11" t="s">
        <v>6814</v>
      </c>
      <c r="G218" s="46" t="s">
        <v>4929</v>
      </c>
    </row>
    <row r="219" spans="1:7" ht="15.6" x14ac:dyDescent="0.3">
      <c r="A219" s="1" t="s">
        <v>2150</v>
      </c>
      <c r="B219" s="1" t="s">
        <v>2596</v>
      </c>
      <c r="E219" s="14" t="s">
        <v>8354</v>
      </c>
      <c r="F219" s="11" t="s">
        <v>6839</v>
      </c>
      <c r="G219" s="46" t="s">
        <v>4930</v>
      </c>
    </row>
    <row r="220" spans="1:7" ht="15.6" x14ac:dyDescent="0.3">
      <c r="A220" s="1" t="s">
        <v>2149</v>
      </c>
      <c r="B220" s="1" t="s">
        <v>2597</v>
      </c>
      <c r="E220" s="14" t="s">
        <v>8354</v>
      </c>
      <c r="F220" s="11" t="s">
        <v>6952</v>
      </c>
      <c r="G220" s="46" t="s">
        <v>4931</v>
      </c>
    </row>
    <row r="221" spans="1:7" ht="15.6" x14ac:dyDescent="0.3">
      <c r="A221" s="1" t="s">
        <v>2148</v>
      </c>
      <c r="B221" s="1" t="s">
        <v>2598</v>
      </c>
      <c r="E221" s="14" t="s">
        <v>8354</v>
      </c>
      <c r="F221" s="11" t="s">
        <v>6953</v>
      </c>
      <c r="G221" s="46" t="s">
        <v>4794</v>
      </c>
    </row>
    <row r="222" spans="1:7" ht="15.6" x14ac:dyDescent="0.3">
      <c r="A222" s="1" t="s">
        <v>2147</v>
      </c>
      <c r="B222" s="1" t="s">
        <v>2599</v>
      </c>
      <c r="E222" s="14" t="s">
        <v>8353</v>
      </c>
      <c r="F222" s="11" t="s">
        <v>6954</v>
      </c>
      <c r="G222" s="46" t="s">
        <v>4932</v>
      </c>
    </row>
    <row r="223" spans="1:7" ht="15.6" x14ac:dyDescent="0.3">
      <c r="A223" s="1" t="s">
        <v>2146</v>
      </c>
      <c r="B223" s="1" t="s">
        <v>2600</v>
      </c>
      <c r="E223" s="14" t="s">
        <v>8354</v>
      </c>
      <c r="F223" s="11" t="s">
        <v>6955</v>
      </c>
      <c r="G223" s="46" t="s">
        <v>4933</v>
      </c>
    </row>
    <row r="224" spans="1:7" ht="15.6" x14ac:dyDescent="0.3">
      <c r="A224" s="1" t="s">
        <v>2145</v>
      </c>
      <c r="B224" s="1" t="s">
        <v>2601</v>
      </c>
      <c r="E224" s="14" t="s">
        <v>8354</v>
      </c>
      <c r="F224" s="11" t="s">
        <v>6956</v>
      </c>
      <c r="G224" s="46" t="s">
        <v>4934</v>
      </c>
    </row>
    <row r="225" spans="1:7" ht="15.6" x14ac:dyDescent="0.3">
      <c r="A225" s="1" t="s">
        <v>2144</v>
      </c>
      <c r="B225" s="1" t="s">
        <v>2602</v>
      </c>
      <c r="E225" s="14" t="s">
        <v>8353</v>
      </c>
      <c r="F225" s="11" t="s">
        <v>6957</v>
      </c>
      <c r="G225" s="46" t="s">
        <v>4935</v>
      </c>
    </row>
    <row r="226" spans="1:7" ht="15.6" x14ac:dyDescent="0.3">
      <c r="A226" s="1" t="s">
        <v>2143</v>
      </c>
      <c r="B226" s="1" t="s">
        <v>2603</v>
      </c>
      <c r="E226" s="14" t="s">
        <v>8353</v>
      </c>
      <c r="F226" s="11" t="s">
        <v>6836</v>
      </c>
      <c r="G226" s="46" t="s">
        <v>4936</v>
      </c>
    </row>
    <row r="227" spans="1:7" ht="15.6" x14ac:dyDescent="0.3">
      <c r="A227" s="1" t="s">
        <v>2142</v>
      </c>
      <c r="B227" s="1" t="s">
        <v>2604</v>
      </c>
      <c r="E227" s="14" t="s">
        <v>8354</v>
      </c>
      <c r="F227" s="11" t="s">
        <v>6958</v>
      </c>
      <c r="G227" s="46" t="s">
        <v>4778</v>
      </c>
    </row>
    <row r="228" spans="1:7" ht="15.6" x14ac:dyDescent="0.3">
      <c r="A228" s="1" t="s">
        <v>2141</v>
      </c>
      <c r="B228" s="1" t="s">
        <v>2605</v>
      </c>
      <c r="E228" s="14" t="s">
        <v>8353</v>
      </c>
      <c r="F228" s="11" t="s">
        <v>6959</v>
      </c>
      <c r="G228" s="46" t="s">
        <v>4937</v>
      </c>
    </row>
    <row r="229" spans="1:7" ht="15.6" x14ac:dyDescent="0.3">
      <c r="A229" s="1" t="s">
        <v>2140</v>
      </c>
      <c r="B229" s="1" t="s">
        <v>2606</v>
      </c>
      <c r="E229" s="14" t="s">
        <v>8354</v>
      </c>
      <c r="F229" s="11" t="s">
        <v>6960</v>
      </c>
      <c r="G229" s="46" t="s">
        <v>4938</v>
      </c>
    </row>
    <row r="230" spans="1:7" ht="15.6" x14ac:dyDescent="0.3">
      <c r="A230" s="1" t="s">
        <v>2139</v>
      </c>
      <c r="B230" s="1" t="s">
        <v>2607</v>
      </c>
      <c r="E230" s="14" t="s">
        <v>8353</v>
      </c>
      <c r="F230" s="11" t="s">
        <v>6961</v>
      </c>
      <c r="G230" s="46" t="s">
        <v>4939</v>
      </c>
    </row>
    <row r="231" spans="1:7" ht="15.6" x14ac:dyDescent="0.3">
      <c r="A231" s="1" t="s">
        <v>2138</v>
      </c>
      <c r="B231" s="1" t="s">
        <v>2608</v>
      </c>
      <c r="E231" s="14" t="s">
        <v>8353</v>
      </c>
      <c r="F231" s="11" t="s">
        <v>6962</v>
      </c>
      <c r="G231" s="46" t="s">
        <v>4940</v>
      </c>
    </row>
    <row r="232" spans="1:7" ht="15.6" x14ac:dyDescent="0.3">
      <c r="A232" s="1" t="s">
        <v>2137</v>
      </c>
      <c r="B232" s="1" t="s">
        <v>2609</v>
      </c>
      <c r="E232" s="14" t="s">
        <v>8354</v>
      </c>
      <c r="F232" s="11" t="s">
        <v>6243</v>
      </c>
      <c r="G232" s="46" t="s">
        <v>4941</v>
      </c>
    </row>
    <row r="233" spans="1:7" ht="15.6" x14ac:dyDescent="0.3">
      <c r="A233" s="1" t="s">
        <v>2136</v>
      </c>
      <c r="B233" s="1" t="s">
        <v>2610</v>
      </c>
      <c r="E233" s="14" t="s">
        <v>8354</v>
      </c>
      <c r="F233" s="11" t="s">
        <v>6963</v>
      </c>
      <c r="G233" s="46" t="s">
        <v>4942</v>
      </c>
    </row>
    <row r="234" spans="1:7" ht="15.6" x14ac:dyDescent="0.3">
      <c r="A234" s="1" t="s">
        <v>2135</v>
      </c>
      <c r="B234" s="1" t="s">
        <v>2611</v>
      </c>
      <c r="E234" s="14" t="s">
        <v>8354</v>
      </c>
      <c r="F234" s="11" t="s">
        <v>6964</v>
      </c>
      <c r="G234" s="46" t="s">
        <v>4943</v>
      </c>
    </row>
    <row r="235" spans="1:7" ht="15.6" x14ac:dyDescent="0.3">
      <c r="A235" s="1" t="s">
        <v>2134</v>
      </c>
      <c r="B235" s="1" t="s">
        <v>2612</v>
      </c>
      <c r="E235" s="14" t="s">
        <v>8354</v>
      </c>
      <c r="F235" s="11" t="s">
        <v>6965</v>
      </c>
      <c r="G235" s="46" t="s">
        <v>4944</v>
      </c>
    </row>
    <row r="236" spans="1:7" ht="15.6" x14ac:dyDescent="0.3">
      <c r="A236" s="1" t="s">
        <v>2133</v>
      </c>
      <c r="B236" s="1" t="s">
        <v>2613</v>
      </c>
      <c r="E236" s="14" t="s">
        <v>8354</v>
      </c>
      <c r="F236" s="11" t="s">
        <v>6960</v>
      </c>
      <c r="G236" s="46" t="s">
        <v>4847</v>
      </c>
    </row>
    <row r="237" spans="1:7" ht="15.6" x14ac:dyDescent="0.3">
      <c r="A237" s="1" t="s">
        <v>2132</v>
      </c>
      <c r="B237" s="1" t="s">
        <v>2614</v>
      </c>
      <c r="E237" s="14" t="s">
        <v>8353</v>
      </c>
      <c r="F237" s="11" t="s">
        <v>6966</v>
      </c>
      <c r="G237" s="46" t="s">
        <v>4945</v>
      </c>
    </row>
    <row r="238" spans="1:7" ht="15.6" x14ac:dyDescent="0.3">
      <c r="A238" s="1" t="s">
        <v>2131</v>
      </c>
      <c r="B238" s="1" t="s">
        <v>2615</v>
      </c>
      <c r="E238" s="14" t="s">
        <v>8354</v>
      </c>
      <c r="F238" s="11" t="s">
        <v>6967</v>
      </c>
      <c r="G238" s="46" t="s">
        <v>4946</v>
      </c>
    </row>
    <row r="239" spans="1:7" ht="15.6" x14ac:dyDescent="0.3">
      <c r="A239" s="1" t="s">
        <v>2130</v>
      </c>
      <c r="B239" s="1" t="s">
        <v>2616</v>
      </c>
      <c r="E239" s="14" t="s">
        <v>8354</v>
      </c>
      <c r="F239" s="11" t="s">
        <v>6968</v>
      </c>
      <c r="G239" s="46" t="s">
        <v>4947</v>
      </c>
    </row>
    <row r="240" spans="1:7" ht="15.6" x14ac:dyDescent="0.3">
      <c r="A240" s="1" t="s">
        <v>2129</v>
      </c>
      <c r="B240" s="1" t="s">
        <v>2617</v>
      </c>
      <c r="E240" s="14" t="s">
        <v>8353</v>
      </c>
      <c r="F240" s="11" t="s">
        <v>6969</v>
      </c>
      <c r="G240" s="46" t="s">
        <v>4948</v>
      </c>
    </row>
    <row r="241" spans="1:7" ht="15.6" x14ac:dyDescent="0.3">
      <c r="A241" s="1" t="s">
        <v>2128</v>
      </c>
      <c r="B241" s="1" t="s">
        <v>2618</v>
      </c>
      <c r="E241" s="14" t="s">
        <v>8353</v>
      </c>
      <c r="F241" s="11" t="s">
        <v>6970</v>
      </c>
      <c r="G241" s="46" t="s">
        <v>4949</v>
      </c>
    </row>
    <row r="242" spans="1:7" ht="15.6" x14ac:dyDescent="0.3">
      <c r="A242" s="1" t="s">
        <v>2127</v>
      </c>
      <c r="B242" s="1" t="s">
        <v>2619</v>
      </c>
      <c r="E242" s="14" t="s">
        <v>8354</v>
      </c>
      <c r="F242" s="11" t="s">
        <v>6971</v>
      </c>
      <c r="G242" s="46" t="s">
        <v>4950</v>
      </c>
    </row>
    <row r="243" spans="1:7" ht="15.6" x14ac:dyDescent="0.3">
      <c r="A243" s="1" t="s">
        <v>2125</v>
      </c>
      <c r="B243" s="1" t="s">
        <v>2620</v>
      </c>
      <c r="E243" s="14" t="s">
        <v>8354</v>
      </c>
      <c r="F243" s="11" t="s">
        <v>6021</v>
      </c>
      <c r="G243" s="46" t="s">
        <v>4951</v>
      </c>
    </row>
    <row r="244" spans="1:7" ht="15.6" x14ac:dyDescent="0.3">
      <c r="A244" s="1" t="s">
        <v>2124</v>
      </c>
      <c r="B244" s="1" t="s">
        <v>2621</v>
      </c>
      <c r="E244" s="14" t="s">
        <v>8354</v>
      </c>
      <c r="F244" s="11" t="s">
        <v>6972</v>
      </c>
      <c r="G244" s="46" t="s">
        <v>4952</v>
      </c>
    </row>
    <row r="245" spans="1:7" ht="15.6" x14ac:dyDescent="0.3">
      <c r="A245" s="1" t="s">
        <v>2123</v>
      </c>
      <c r="B245" s="1" t="s">
        <v>2622</v>
      </c>
      <c r="E245" s="14" t="s">
        <v>8354</v>
      </c>
      <c r="F245" s="11" t="s">
        <v>6973</v>
      </c>
      <c r="G245" s="46" t="s">
        <v>4953</v>
      </c>
    </row>
    <row r="246" spans="1:7" ht="15.6" x14ac:dyDescent="0.3">
      <c r="A246" s="1" t="s">
        <v>2122</v>
      </c>
      <c r="B246" s="1" t="s">
        <v>2623</v>
      </c>
      <c r="E246" s="14" t="s">
        <v>8354</v>
      </c>
      <c r="F246" s="11" t="s">
        <v>6974</v>
      </c>
      <c r="G246" s="46" t="s">
        <v>4954</v>
      </c>
    </row>
    <row r="247" spans="1:7" ht="15.6" x14ac:dyDescent="0.3">
      <c r="A247" s="1" t="s">
        <v>2121</v>
      </c>
      <c r="B247" s="1" t="s">
        <v>2624</v>
      </c>
      <c r="E247" s="14" t="s">
        <v>8354</v>
      </c>
      <c r="F247" s="11" t="s">
        <v>6975</v>
      </c>
      <c r="G247" s="46" t="s">
        <v>4955</v>
      </c>
    </row>
    <row r="248" spans="1:7" ht="15.6" x14ac:dyDescent="0.3">
      <c r="A248" s="1" t="s">
        <v>2120</v>
      </c>
      <c r="B248" s="1" t="s">
        <v>2625</v>
      </c>
      <c r="E248" s="14" t="s">
        <v>8353</v>
      </c>
      <c r="F248" s="11" t="s">
        <v>6976</v>
      </c>
      <c r="G248" s="46" t="s">
        <v>4956</v>
      </c>
    </row>
    <row r="249" spans="1:7" ht="15.6" x14ac:dyDescent="0.3">
      <c r="A249" s="1" t="s">
        <v>2119</v>
      </c>
      <c r="B249" s="1" t="s">
        <v>2626</v>
      </c>
      <c r="E249" s="14" t="s">
        <v>8353</v>
      </c>
      <c r="F249" s="11" t="s">
        <v>6977</v>
      </c>
      <c r="G249" s="46" t="s">
        <v>4957</v>
      </c>
    </row>
    <row r="250" spans="1:7" ht="15.6" x14ac:dyDescent="0.3">
      <c r="A250" s="1" t="s">
        <v>2118</v>
      </c>
      <c r="B250" s="1" t="s">
        <v>2627</v>
      </c>
      <c r="E250" s="14" t="s">
        <v>8353</v>
      </c>
      <c r="F250" s="11" t="s">
        <v>5007</v>
      </c>
      <c r="G250" s="46" t="s">
        <v>4958</v>
      </c>
    </row>
    <row r="251" spans="1:7" ht="15.6" x14ac:dyDescent="0.3">
      <c r="A251" s="1" t="s">
        <v>2117</v>
      </c>
      <c r="B251" s="1" t="s">
        <v>2628</v>
      </c>
      <c r="E251" s="14" t="s">
        <v>8353</v>
      </c>
      <c r="F251" s="11" t="s">
        <v>6978</v>
      </c>
      <c r="G251" s="46" t="s">
        <v>4959</v>
      </c>
    </row>
    <row r="252" spans="1:7" ht="15.6" x14ac:dyDescent="0.3">
      <c r="A252" s="1" t="s">
        <v>2116</v>
      </c>
      <c r="B252" s="1" t="s">
        <v>2629</v>
      </c>
      <c r="E252" s="14" t="s">
        <v>8353</v>
      </c>
      <c r="F252" s="11" t="s">
        <v>6979</v>
      </c>
      <c r="G252" s="46" t="s">
        <v>4960</v>
      </c>
    </row>
    <row r="253" spans="1:7" ht="15.6" x14ac:dyDescent="0.3">
      <c r="A253" s="1" t="s">
        <v>2115</v>
      </c>
      <c r="B253" s="1" t="s">
        <v>2630</v>
      </c>
      <c r="E253" s="14" t="s">
        <v>8353</v>
      </c>
      <c r="F253" s="11" t="s">
        <v>5146</v>
      </c>
      <c r="G253" s="46" t="s">
        <v>4961</v>
      </c>
    </row>
    <row r="254" spans="1:7" ht="15.6" x14ac:dyDescent="0.3">
      <c r="A254" s="1" t="s">
        <v>2114</v>
      </c>
      <c r="B254" s="1" t="s">
        <v>2631</v>
      </c>
      <c r="E254" s="14" t="s">
        <v>8353</v>
      </c>
      <c r="F254" s="11" t="s">
        <v>6980</v>
      </c>
      <c r="G254" s="46" t="s">
        <v>4962</v>
      </c>
    </row>
    <row r="255" spans="1:7" ht="15.6" x14ac:dyDescent="0.3">
      <c r="A255" s="1" t="s">
        <v>2113</v>
      </c>
      <c r="B255" s="1" t="s">
        <v>2632</v>
      </c>
      <c r="E255" s="14" t="s">
        <v>8354</v>
      </c>
      <c r="F255" s="11" t="s">
        <v>6814</v>
      </c>
      <c r="G255" s="46" t="s">
        <v>4963</v>
      </c>
    </row>
    <row r="256" spans="1:7" ht="15.6" x14ac:dyDescent="0.3">
      <c r="A256" s="1" t="s">
        <v>2112</v>
      </c>
      <c r="B256" s="1" t="s">
        <v>2633</v>
      </c>
      <c r="E256" s="14" t="s">
        <v>8354</v>
      </c>
      <c r="F256" s="11" t="s">
        <v>6981</v>
      </c>
      <c r="G256" s="46" t="s">
        <v>4964</v>
      </c>
    </row>
    <row r="257" spans="1:7" ht="15.6" x14ac:dyDescent="0.3">
      <c r="A257" s="1" t="s">
        <v>2111</v>
      </c>
      <c r="B257" s="1" t="s">
        <v>2634</v>
      </c>
      <c r="E257" s="14" t="s">
        <v>8354</v>
      </c>
      <c r="F257" s="11" t="s">
        <v>6982</v>
      </c>
      <c r="G257" s="46" t="s">
        <v>4965</v>
      </c>
    </row>
    <row r="258" spans="1:7" ht="15.6" x14ac:dyDescent="0.3">
      <c r="A258" s="1" t="s">
        <v>2110</v>
      </c>
      <c r="B258" s="1" t="s">
        <v>2635</v>
      </c>
      <c r="E258" s="14" t="s">
        <v>8354</v>
      </c>
      <c r="F258" s="11" t="s">
        <v>6983</v>
      </c>
      <c r="G258" s="46" t="s">
        <v>4966</v>
      </c>
    </row>
    <row r="259" spans="1:7" ht="15.6" x14ac:dyDescent="0.3">
      <c r="A259" s="1" t="s">
        <v>2109</v>
      </c>
      <c r="B259" s="1" t="s">
        <v>2636</v>
      </c>
      <c r="E259" s="14" t="s">
        <v>8354</v>
      </c>
      <c r="F259" s="11" t="s">
        <v>6984</v>
      </c>
      <c r="G259" s="46" t="s">
        <v>4967</v>
      </c>
    </row>
    <row r="260" spans="1:7" ht="15.6" x14ac:dyDescent="0.3">
      <c r="A260" s="1" t="s">
        <v>2108</v>
      </c>
      <c r="B260" s="1" t="s">
        <v>2637</v>
      </c>
      <c r="E260" s="14" t="s">
        <v>8354</v>
      </c>
      <c r="F260" s="11" t="s">
        <v>6985</v>
      </c>
      <c r="G260" s="46" t="s">
        <v>4968</v>
      </c>
    </row>
    <row r="261" spans="1:7" ht="15.6" x14ac:dyDescent="0.3">
      <c r="A261" s="1" t="s">
        <v>2107</v>
      </c>
      <c r="B261" s="1" t="s">
        <v>2638</v>
      </c>
      <c r="E261" s="14" t="s">
        <v>8353</v>
      </c>
      <c r="F261" s="11" t="s">
        <v>6986</v>
      </c>
      <c r="G261" s="46" t="s">
        <v>4969</v>
      </c>
    </row>
    <row r="262" spans="1:7" ht="15.6" x14ac:dyDescent="0.3">
      <c r="A262" s="1" t="s">
        <v>2106</v>
      </c>
      <c r="B262" s="1" t="s">
        <v>2639</v>
      </c>
      <c r="E262" s="14" t="s">
        <v>8354</v>
      </c>
      <c r="F262" s="11" t="s">
        <v>6987</v>
      </c>
      <c r="G262" s="46" t="s">
        <v>4970</v>
      </c>
    </row>
    <row r="263" spans="1:7" ht="15.6" x14ac:dyDescent="0.3">
      <c r="A263" s="1" t="s">
        <v>2105</v>
      </c>
      <c r="B263" s="1" t="s">
        <v>2640</v>
      </c>
      <c r="E263" s="14" t="s">
        <v>8353</v>
      </c>
      <c r="F263" s="11" t="s">
        <v>6988</v>
      </c>
      <c r="G263" s="46" t="s">
        <v>4971</v>
      </c>
    </row>
    <row r="264" spans="1:7" ht="15.6" x14ac:dyDescent="0.3">
      <c r="A264" s="1" t="s">
        <v>2104</v>
      </c>
      <c r="B264" s="1" t="s">
        <v>2641</v>
      </c>
      <c r="E264" s="14" t="s">
        <v>8354</v>
      </c>
      <c r="F264" s="11" t="s">
        <v>6989</v>
      </c>
      <c r="G264" s="46" t="s">
        <v>4972</v>
      </c>
    </row>
    <row r="265" spans="1:7" ht="15.6" x14ac:dyDescent="0.3">
      <c r="A265" s="1" t="s">
        <v>2103</v>
      </c>
      <c r="B265" s="1" t="s">
        <v>2642</v>
      </c>
      <c r="E265" s="14" t="s">
        <v>8353</v>
      </c>
      <c r="F265" s="11" t="s">
        <v>6990</v>
      </c>
      <c r="G265" s="46" t="s">
        <v>4973</v>
      </c>
    </row>
    <row r="266" spans="1:7" ht="15.6" x14ac:dyDescent="0.3">
      <c r="A266" s="1" t="s">
        <v>2102</v>
      </c>
      <c r="B266" s="1" t="s">
        <v>2643</v>
      </c>
      <c r="E266" s="14" t="s">
        <v>8353</v>
      </c>
      <c r="F266" s="11" t="s">
        <v>6991</v>
      </c>
      <c r="G266" s="46" t="s">
        <v>4974</v>
      </c>
    </row>
    <row r="267" spans="1:7" ht="15.6" x14ac:dyDescent="0.3">
      <c r="A267" s="1" t="s">
        <v>2101</v>
      </c>
      <c r="B267" s="1" t="s">
        <v>2644</v>
      </c>
      <c r="E267" s="14" t="s">
        <v>8354</v>
      </c>
      <c r="F267" s="11" t="s">
        <v>6956</v>
      </c>
      <c r="G267" s="46" t="s">
        <v>4975</v>
      </c>
    </row>
    <row r="268" spans="1:7" ht="15.6" x14ac:dyDescent="0.3">
      <c r="A268" s="1" t="s">
        <v>2100</v>
      </c>
      <c r="B268" s="1" t="s">
        <v>2645</v>
      </c>
      <c r="E268" s="14" t="s">
        <v>8353</v>
      </c>
      <c r="F268" s="11" t="s">
        <v>6992</v>
      </c>
      <c r="G268" s="46" t="s">
        <v>4976</v>
      </c>
    </row>
    <row r="269" spans="1:7" ht="15.6" x14ac:dyDescent="0.3">
      <c r="A269" s="1" t="s">
        <v>2099</v>
      </c>
      <c r="B269" s="1" t="s">
        <v>2646</v>
      </c>
      <c r="E269" s="14" t="s">
        <v>8353</v>
      </c>
      <c r="F269" s="11" t="s">
        <v>6993</v>
      </c>
      <c r="G269" s="46" t="s">
        <v>4902</v>
      </c>
    </row>
    <row r="270" spans="1:7" ht="15.6" x14ac:dyDescent="0.3">
      <c r="A270" s="1" t="s">
        <v>2098</v>
      </c>
      <c r="B270" s="1" t="s">
        <v>2647</v>
      </c>
      <c r="E270" s="14" t="s">
        <v>8354</v>
      </c>
      <c r="F270" s="11" t="s">
        <v>6792</v>
      </c>
      <c r="G270" s="46" t="s">
        <v>4977</v>
      </c>
    </row>
    <row r="271" spans="1:7" ht="15.6" x14ac:dyDescent="0.3">
      <c r="A271" s="1" t="s">
        <v>2097</v>
      </c>
      <c r="B271" s="1" t="s">
        <v>2648</v>
      </c>
      <c r="E271" s="14" t="s">
        <v>8354</v>
      </c>
      <c r="F271" s="11" t="s">
        <v>6994</v>
      </c>
      <c r="G271" s="46" t="s">
        <v>4978</v>
      </c>
    </row>
    <row r="272" spans="1:7" ht="15.6" x14ac:dyDescent="0.3">
      <c r="A272" s="1" t="s">
        <v>2096</v>
      </c>
      <c r="B272" s="1" t="s">
        <v>2649</v>
      </c>
      <c r="E272" s="14" t="s">
        <v>8354</v>
      </c>
      <c r="F272" s="11" t="s">
        <v>6995</v>
      </c>
      <c r="G272" s="46" t="s">
        <v>4979</v>
      </c>
    </row>
    <row r="273" spans="1:7" ht="15.6" x14ac:dyDescent="0.3">
      <c r="A273" s="1" t="s">
        <v>2095</v>
      </c>
      <c r="B273" s="1" t="s">
        <v>2650</v>
      </c>
      <c r="E273" s="14" t="s">
        <v>8354</v>
      </c>
      <c r="F273" s="11" t="s">
        <v>6774</v>
      </c>
      <c r="G273" s="46" t="s">
        <v>4980</v>
      </c>
    </row>
    <row r="274" spans="1:7" ht="15.6" x14ac:dyDescent="0.3">
      <c r="A274" s="1" t="s">
        <v>2094</v>
      </c>
      <c r="B274" s="1" t="s">
        <v>2651</v>
      </c>
      <c r="E274" s="14" t="s">
        <v>8354</v>
      </c>
      <c r="F274" s="11" t="s">
        <v>6815</v>
      </c>
      <c r="G274" s="46" t="s">
        <v>4981</v>
      </c>
    </row>
    <row r="275" spans="1:7" ht="15.6" x14ac:dyDescent="0.3">
      <c r="A275" s="1" t="s">
        <v>2093</v>
      </c>
      <c r="B275" s="1" t="s">
        <v>2652</v>
      </c>
      <c r="E275" s="14" t="s">
        <v>8354</v>
      </c>
      <c r="F275" s="11" t="s">
        <v>6996</v>
      </c>
      <c r="G275" s="46" t="s">
        <v>4982</v>
      </c>
    </row>
    <row r="276" spans="1:7" ht="15.6" x14ac:dyDescent="0.3">
      <c r="A276" s="1" t="s">
        <v>2092</v>
      </c>
      <c r="B276" s="1" t="s">
        <v>2653</v>
      </c>
      <c r="E276" s="14" t="s">
        <v>8354</v>
      </c>
      <c r="F276" s="11" t="s">
        <v>6997</v>
      </c>
      <c r="G276" s="46" t="s">
        <v>4983</v>
      </c>
    </row>
    <row r="277" spans="1:7" ht="15.6" x14ac:dyDescent="0.3">
      <c r="A277" s="1" t="s">
        <v>2091</v>
      </c>
      <c r="B277" s="1" t="s">
        <v>2654</v>
      </c>
      <c r="E277" s="14" t="s">
        <v>8354</v>
      </c>
      <c r="F277" s="11" t="s">
        <v>6942</v>
      </c>
      <c r="G277" s="46" t="s">
        <v>4984</v>
      </c>
    </row>
    <row r="278" spans="1:7" ht="15.6" x14ac:dyDescent="0.3">
      <c r="A278" s="1" t="s">
        <v>2090</v>
      </c>
      <c r="B278" s="1" t="s">
        <v>2655</v>
      </c>
      <c r="E278" s="14" t="s">
        <v>8354</v>
      </c>
      <c r="F278" s="11" t="s">
        <v>6998</v>
      </c>
      <c r="G278" s="46" t="s">
        <v>4985</v>
      </c>
    </row>
    <row r="279" spans="1:7" ht="15.6" x14ac:dyDescent="0.3">
      <c r="A279" s="1" t="s">
        <v>2089</v>
      </c>
      <c r="B279" s="1" t="s">
        <v>2656</v>
      </c>
      <c r="E279" s="14" t="s">
        <v>8354</v>
      </c>
      <c r="F279" s="11" t="s">
        <v>6999</v>
      </c>
      <c r="G279" s="46" t="s">
        <v>4986</v>
      </c>
    </row>
    <row r="280" spans="1:7" ht="15.6" x14ac:dyDescent="0.3">
      <c r="A280" s="1" t="s">
        <v>2088</v>
      </c>
      <c r="B280" s="1" t="s">
        <v>2657</v>
      </c>
      <c r="E280" s="14" t="s">
        <v>8353</v>
      </c>
      <c r="F280" s="11" t="s">
        <v>7000</v>
      </c>
      <c r="G280" s="46" t="s">
        <v>4893</v>
      </c>
    </row>
    <row r="281" spans="1:7" ht="15.6" x14ac:dyDescent="0.3">
      <c r="A281" s="1" t="s">
        <v>2087</v>
      </c>
      <c r="B281" s="1" t="s">
        <v>2658</v>
      </c>
      <c r="E281" s="14" t="s">
        <v>8354</v>
      </c>
      <c r="F281" s="11" t="s">
        <v>7001</v>
      </c>
      <c r="G281" s="46" t="s">
        <v>4987</v>
      </c>
    </row>
    <row r="282" spans="1:7" ht="15.6" x14ac:dyDescent="0.3">
      <c r="A282" s="1" t="s">
        <v>2086</v>
      </c>
      <c r="B282" s="1" t="s">
        <v>2659</v>
      </c>
      <c r="E282" s="14" t="s">
        <v>8353</v>
      </c>
      <c r="F282" s="11" t="s">
        <v>7002</v>
      </c>
      <c r="G282" s="46" t="s">
        <v>4988</v>
      </c>
    </row>
    <row r="283" spans="1:7" ht="15.6" x14ac:dyDescent="0.3">
      <c r="A283" s="1" t="s">
        <v>2085</v>
      </c>
      <c r="B283" s="1" t="s">
        <v>2660</v>
      </c>
      <c r="E283" s="14" t="s">
        <v>8354</v>
      </c>
      <c r="F283" s="11" t="s">
        <v>7003</v>
      </c>
      <c r="G283" s="46" t="s">
        <v>4807</v>
      </c>
    </row>
    <row r="284" spans="1:7" ht="15.6" x14ac:dyDescent="0.3">
      <c r="A284" s="1" t="s">
        <v>2084</v>
      </c>
      <c r="B284" s="1" t="s">
        <v>2661</v>
      </c>
      <c r="E284" s="14" t="s">
        <v>8354</v>
      </c>
      <c r="F284" s="11" t="s">
        <v>7004</v>
      </c>
      <c r="G284" s="46" t="s">
        <v>4989</v>
      </c>
    </row>
    <row r="285" spans="1:7" ht="15.6" x14ac:dyDescent="0.3">
      <c r="A285" s="1" t="s">
        <v>2083</v>
      </c>
      <c r="B285" s="1" t="s">
        <v>2662</v>
      </c>
      <c r="E285" s="14" t="s">
        <v>8354</v>
      </c>
      <c r="F285" s="11" t="s">
        <v>7005</v>
      </c>
      <c r="G285" s="46" t="s">
        <v>4990</v>
      </c>
    </row>
    <row r="286" spans="1:7" ht="15.6" x14ac:dyDescent="0.3">
      <c r="A286" s="1" t="s">
        <v>2082</v>
      </c>
      <c r="B286" s="1" t="s">
        <v>2663</v>
      </c>
      <c r="E286" s="14" t="s">
        <v>8354</v>
      </c>
      <c r="F286" s="11" t="s">
        <v>7006</v>
      </c>
      <c r="G286" s="46" t="s">
        <v>4991</v>
      </c>
    </row>
    <row r="287" spans="1:7" ht="15.6" x14ac:dyDescent="0.3">
      <c r="A287" s="1" t="s">
        <v>2081</v>
      </c>
      <c r="B287" s="1" t="s">
        <v>2664</v>
      </c>
      <c r="E287" s="14" t="s">
        <v>8353</v>
      </c>
      <c r="F287" s="11" t="s">
        <v>7007</v>
      </c>
      <c r="G287" s="46" t="s">
        <v>4992</v>
      </c>
    </row>
    <row r="288" spans="1:7" ht="15.6" x14ac:dyDescent="0.3">
      <c r="A288" s="1" t="s">
        <v>2080</v>
      </c>
      <c r="B288" s="1" t="s">
        <v>2665</v>
      </c>
      <c r="E288" s="14" t="s">
        <v>8353</v>
      </c>
      <c r="F288" s="11" t="s">
        <v>7008</v>
      </c>
      <c r="G288" s="46" t="s">
        <v>4993</v>
      </c>
    </row>
    <row r="289" spans="1:7" ht="15.6" x14ac:dyDescent="0.3">
      <c r="A289" s="1" t="s">
        <v>2079</v>
      </c>
      <c r="B289" s="1" t="s">
        <v>2666</v>
      </c>
      <c r="E289" s="14" t="s">
        <v>8354</v>
      </c>
      <c r="F289" s="11" t="s">
        <v>6942</v>
      </c>
      <c r="G289" s="46" t="s">
        <v>4994</v>
      </c>
    </row>
    <row r="290" spans="1:7" ht="15.6" x14ac:dyDescent="0.3">
      <c r="A290" s="1" t="s">
        <v>2078</v>
      </c>
      <c r="B290" s="1" t="s">
        <v>2667</v>
      </c>
      <c r="E290" s="14" t="s">
        <v>8354</v>
      </c>
      <c r="F290" s="11" t="s">
        <v>4783</v>
      </c>
      <c r="G290" s="46" t="s">
        <v>4995</v>
      </c>
    </row>
    <row r="291" spans="1:7" ht="15.6" x14ac:dyDescent="0.3">
      <c r="A291" s="1" t="s">
        <v>2077</v>
      </c>
      <c r="B291" s="1" t="s">
        <v>2668</v>
      </c>
      <c r="E291" s="14" t="s">
        <v>8354</v>
      </c>
      <c r="F291" s="11" t="s">
        <v>6958</v>
      </c>
      <c r="G291" s="46" t="s">
        <v>4996</v>
      </c>
    </row>
    <row r="292" spans="1:7" ht="15.6" x14ac:dyDescent="0.3">
      <c r="A292" s="1" t="s">
        <v>2076</v>
      </c>
      <c r="B292" s="1" t="s">
        <v>2669</v>
      </c>
      <c r="E292" s="14" t="s">
        <v>8354</v>
      </c>
      <c r="F292" s="11" t="s">
        <v>7009</v>
      </c>
      <c r="G292" s="46" t="s">
        <v>4997</v>
      </c>
    </row>
    <row r="293" spans="1:7" ht="15.6" x14ac:dyDescent="0.3">
      <c r="A293" s="1" t="s">
        <v>2075</v>
      </c>
      <c r="B293" s="1" t="s">
        <v>2670</v>
      </c>
      <c r="E293" s="14" t="s">
        <v>8354</v>
      </c>
      <c r="F293" s="11" t="s">
        <v>7010</v>
      </c>
      <c r="G293" s="46" t="s">
        <v>4998</v>
      </c>
    </row>
    <row r="294" spans="1:7" ht="15.6" x14ac:dyDescent="0.3">
      <c r="A294" s="1" t="s">
        <v>2074</v>
      </c>
      <c r="B294" s="1" t="s">
        <v>2671</v>
      </c>
      <c r="E294" s="14" t="s">
        <v>8354</v>
      </c>
      <c r="F294" s="11" t="s">
        <v>7011</v>
      </c>
      <c r="G294" s="46" t="s">
        <v>4999</v>
      </c>
    </row>
    <row r="295" spans="1:7" ht="15.6" x14ac:dyDescent="0.3">
      <c r="A295" s="1" t="s">
        <v>2073</v>
      </c>
      <c r="B295" s="1" t="s">
        <v>2672</v>
      </c>
      <c r="E295" s="14" t="s">
        <v>8353</v>
      </c>
      <c r="F295" s="11" t="s">
        <v>7012</v>
      </c>
      <c r="G295" s="46" t="s">
        <v>5000</v>
      </c>
    </row>
    <row r="296" spans="1:7" ht="15.6" x14ac:dyDescent="0.3">
      <c r="A296" s="1" t="s">
        <v>2072</v>
      </c>
      <c r="B296" s="1" t="s">
        <v>2673</v>
      </c>
      <c r="E296" s="14" t="s">
        <v>8354</v>
      </c>
      <c r="F296" s="11" t="s">
        <v>7013</v>
      </c>
      <c r="G296" s="46" t="s">
        <v>5001</v>
      </c>
    </row>
    <row r="297" spans="1:7" ht="15.6" x14ac:dyDescent="0.3">
      <c r="A297" s="1" t="s">
        <v>2071</v>
      </c>
      <c r="B297" s="1" t="s">
        <v>2674</v>
      </c>
      <c r="E297" s="14" t="s">
        <v>8354</v>
      </c>
      <c r="F297" s="11" t="s">
        <v>7014</v>
      </c>
      <c r="G297" s="46" t="s">
        <v>5002</v>
      </c>
    </row>
    <row r="298" spans="1:7" ht="15.6" x14ac:dyDescent="0.3">
      <c r="A298" s="1" t="s">
        <v>2070</v>
      </c>
      <c r="B298" s="1" t="s">
        <v>2675</v>
      </c>
      <c r="E298" s="14" t="s">
        <v>8354</v>
      </c>
      <c r="F298" s="11" t="s">
        <v>7015</v>
      </c>
      <c r="G298" s="46" t="s">
        <v>5003</v>
      </c>
    </row>
    <row r="299" spans="1:7" ht="15.6" x14ac:dyDescent="0.3">
      <c r="A299" s="1" t="s">
        <v>2069</v>
      </c>
      <c r="B299" s="1" t="s">
        <v>2676</v>
      </c>
      <c r="E299" s="14" t="s">
        <v>8353</v>
      </c>
      <c r="F299" s="11" t="s">
        <v>7016</v>
      </c>
      <c r="G299" s="46" t="s">
        <v>5004</v>
      </c>
    </row>
    <row r="300" spans="1:7" ht="15.6" x14ac:dyDescent="0.3">
      <c r="A300" s="1" t="s">
        <v>2068</v>
      </c>
      <c r="B300" s="1" t="s">
        <v>2677</v>
      </c>
      <c r="E300" s="14" t="s">
        <v>8354</v>
      </c>
      <c r="F300" s="11" t="s">
        <v>7017</v>
      </c>
      <c r="G300" s="46" t="s">
        <v>5005</v>
      </c>
    </row>
    <row r="301" spans="1:7" ht="15.6" x14ac:dyDescent="0.3">
      <c r="A301" s="1" t="s">
        <v>2067</v>
      </c>
      <c r="B301" s="1" t="s">
        <v>2678</v>
      </c>
      <c r="E301" s="14" t="s">
        <v>8353</v>
      </c>
      <c r="F301" s="11" t="s">
        <v>7018</v>
      </c>
      <c r="G301" s="46" t="s">
        <v>5006</v>
      </c>
    </row>
    <row r="302" spans="1:7" ht="15.6" x14ac:dyDescent="0.3">
      <c r="A302" s="1" t="s">
        <v>2066</v>
      </c>
      <c r="B302" s="1" t="s">
        <v>2679</v>
      </c>
      <c r="E302" s="14" t="s">
        <v>8354</v>
      </c>
      <c r="F302" s="11" t="s">
        <v>6635</v>
      </c>
      <c r="G302" s="46" t="s">
        <v>4952</v>
      </c>
    </row>
    <row r="303" spans="1:7" ht="15.6" x14ac:dyDescent="0.3">
      <c r="A303" s="1" t="s">
        <v>2065</v>
      </c>
      <c r="B303" s="1" t="s">
        <v>2680</v>
      </c>
      <c r="E303" s="14" t="s">
        <v>8353</v>
      </c>
      <c r="F303" s="11" t="s">
        <v>6838</v>
      </c>
      <c r="G303" s="46" t="s">
        <v>5007</v>
      </c>
    </row>
    <row r="304" spans="1:7" ht="15.6" x14ac:dyDescent="0.3">
      <c r="A304" s="1" t="s">
        <v>2064</v>
      </c>
      <c r="B304" s="1" t="s">
        <v>2681</v>
      </c>
      <c r="E304" s="14" t="s">
        <v>8354</v>
      </c>
      <c r="F304" s="11" t="s">
        <v>7019</v>
      </c>
      <c r="G304" s="46" t="s">
        <v>5008</v>
      </c>
    </row>
    <row r="305" spans="1:7" ht="15.6" x14ac:dyDescent="0.3">
      <c r="A305" s="1" t="s">
        <v>2063</v>
      </c>
      <c r="B305" s="1" t="s">
        <v>2682</v>
      </c>
      <c r="E305" s="14" t="s">
        <v>8353</v>
      </c>
      <c r="F305" s="11" t="s">
        <v>7020</v>
      </c>
      <c r="G305" s="46" t="s">
        <v>5009</v>
      </c>
    </row>
    <row r="306" spans="1:7" ht="15.6" x14ac:dyDescent="0.3">
      <c r="A306" s="1" t="s">
        <v>2062</v>
      </c>
      <c r="B306" s="1" t="s">
        <v>2683</v>
      </c>
      <c r="E306" s="14" t="s">
        <v>8353</v>
      </c>
      <c r="F306" s="11" t="s">
        <v>7021</v>
      </c>
      <c r="G306" s="46" t="s">
        <v>5010</v>
      </c>
    </row>
    <row r="307" spans="1:7" ht="15.6" x14ac:dyDescent="0.3">
      <c r="A307" s="1" t="s">
        <v>2061</v>
      </c>
      <c r="B307" s="1" t="s">
        <v>2684</v>
      </c>
      <c r="E307" s="14" t="s">
        <v>8353</v>
      </c>
      <c r="F307" s="11" t="s">
        <v>7022</v>
      </c>
      <c r="G307" s="46" t="s">
        <v>4949</v>
      </c>
    </row>
    <row r="308" spans="1:7" ht="15.6" x14ac:dyDescent="0.3">
      <c r="A308" s="1" t="s">
        <v>2060</v>
      </c>
      <c r="B308" s="1" t="s">
        <v>2685</v>
      </c>
      <c r="E308" s="14" t="s">
        <v>8353</v>
      </c>
      <c r="F308" s="11" t="s">
        <v>6824</v>
      </c>
      <c r="G308" s="46" t="s">
        <v>5011</v>
      </c>
    </row>
    <row r="309" spans="1:7" ht="15.6" x14ac:dyDescent="0.3">
      <c r="A309" s="1" t="s">
        <v>2059</v>
      </c>
      <c r="B309" s="1" t="s">
        <v>2686</v>
      </c>
      <c r="E309" s="14" t="s">
        <v>8354</v>
      </c>
      <c r="F309" s="11" t="s">
        <v>7023</v>
      </c>
      <c r="G309" s="46" t="s">
        <v>5012</v>
      </c>
    </row>
    <row r="310" spans="1:7" ht="15.6" x14ac:dyDescent="0.3">
      <c r="A310" s="1" t="s">
        <v>2058</v>
      </c>
      <c r="B310" s="1" t="s">
        <v>2687</v>
      </c>
      <c r="E310" s="14" t="s">
        <v>8353</v>
      </c>
      <c r="F310" s="11" t="s">
        <v>7024</v>
      </c>
      <c r="G310" s="46" t="s">
        <v>5013</v>
      </c>
    </row>
    <row r="311" spans="1:7" ht="15.6" x14ac:dyDescent="0.3">
      <c r="A311" s="1" t="s">
        <v>2057</v>
      </c>
      <c r="B311" s="1" t="s">
        <v>2688</v>
      </c>
      <c r="E311" s="14" t="s">
        <v>8353</v>
      </c>
      <c r="F311" s="11" t="s">
        <v>7025</v>
      </c>
      <c r="G311" s="46" t="s">
        <v>5014</v>
      </c>
    </row>
    <row r="312" spans="1:7" ht="15.6" x14ac:dyDescent="0.3">
      <c r="A312" s="1" t="s">
        <v>2056</v>
      </c>
      <c r="B312" s="1" t="s">
        <v>2689</v>
      </c>
      <c r="E312" s="14" t="s">
        <v>8354</v>
      </c>
      <c r="F312" s="11" t="s">
        <v>7026</v>
      </c>
      <c r="G312" s="46" t="s">
        <v>4784</v>
      </c>
    </row>
    <row r="313" spans="1:7" ht="15.6" x14ac:dyDescent="0.3">
      <c r="A313" s="1" t="s">
        <v>2055</v>
      </c>
      <c r="B313" s="1" t="s">
        <v>2690</v>
      </c>
      <c r="E313" s="14" t="s">
        <v>8354</v>
      </c>
      <c r="F313" s="11" t="s">
        <v>7027</v>
      </c>
      <c r="G313" s="46" t="s">
        <v>5015</v>
      </c>
    </row>
    <row r="314" spans="1:7" ht="15.6" x14ac:dyDescent="0.3">
      <c r="A314" s="1" t="s">
        <v>2054</v>
      </c>
      <c r="B314" s="1" t="s">
        <v>2691</v>
      </c>
      <c r="E314" s="14" t="s">
        <v>8354</v>
      </c>
      <c r="F314" s="11" t="s">
        <v>7028</v>
      </c>
      <c r="G314" s="46" t="s">
        <v>5016</v>
      </c>
    </row>
    <row r="315" spans="1:7" ht="15.6" x14ac:dyDescent="0.3">
      <c r="A315" s="1" t="s">
        <v>2053</v>
      </c>
      <c r="B315" s="1" t="s">
        <v>2692</v>
      </c>
      <c r="E315" s="14" t="s">
        <v>8353</v>
      </c>
      <c r="F315" s="11" t="s">
        <v>7029</v>
      </c>
      <c r="G315" s="46" t="s">
        <v>5017</v>
      </c>
    </row>
    <row r="316" spans="1:7" ht="15.6" x14ac:dyDescent="0.3">
      <c r="A316" s="1" t="s">
        <v>2052</v>
      </c>
      <c r="B316" s="1" t="s">
        <v>2693</v>
      </c>
      <c r="E316" s="14" t="s">
        <v>8353</v>
      </c>
      <c r="F316" s="11" t="s">
        <v>7030</v>
      </c>
      <c r="G316" s="46" t="s">
        <v>5018</v>
      </c>
    </row>
    <row r="317" spans="1:7" ht="15.6" x14ac:dyDescent="0.3">
      <c r="A317" s="1" t="s">
        <v>2051</v>
      </c>
      <c r="B317" s="1" t="s">
        <v>2694</v>
      </c>
      <c r="E317" s="14" t="s">
        <v>8354</v>
      </c>
      <c r="F317" s="11" t="s">
        <v>6916</v>
      </c>
      <c r="G317" s="46" t="s">
        <v>5019</v>
      </c>
    </row>
    <row r="318" spans="1:7" ht="15.6" x14ac:dyDescent="0.3">
      <c r="A318" s="1" t="s">
        <v>2050</v>
      </c>
      <c r="B318" s="1" t="s">
        <v>2695</v>
      </c>
      <c r="E318" s="14" t="s">
        <v>8354</v>
      </c>
      <c r="F318" s="11" t="s">
        <v>6786</v>
      </c>
      <c r="G318" s="46" t="s">
        <v>5020</v>
      </c>
    </row>
    <row r="319" spans="1:7" ht="15.6" x14ac:dyDescent="0.3">
      <c r="A319" s="1" t="s">
        <v>2049</v>
      </c>
      <c r="B319" s="1" t="s">
        <v>2696</v>
      </c>
      <c r="E319" s="14" t="s">
        <v>8354</v>
      </c>
      <c r="F319" s="11" t="s">
        <v>7031</v>
      </c>
      <c r="G319" s="46" t="s">
        <v>5021</v>
      </c>
    </row>
    <row r="320" spans="1:7" ht="15.6" x14ac:dyDescent="0.3">
      <c r="A320" s="1" t="s">
        <v>2048</v>
      </c>
      <c r="B320" s="1" t="s">
        <v>2697</v>
      </c>
      <c r="E320" s="14" t="s">
        <v>8354</v>
      </c>
      <c r="F320" s="11" t="s">
        <v>7032</v>
      </c>
      <c r="G320" s="46" t="s">
        <v>5022</v>
      </c>
    </row>
    <row r="321" spans="1:7" ht="15.6" x14ac:dyDescent="0.3">
      <c r="A321" s="1" t="s">
        <v>2047</v>
      </c>
      <c r="B321" s="1" t="s">
        <v>2698</v>
      </c>
      <c r="E321" s="14" t="s">
        <v>8353</v>
      </c>
      <c r="F321" s="11" t="s">
        <v>7033</v>
      </c>
      <c r="G321" s="46" t="s">
        <v>5023</v>
      </c>
    </row>
    <row r="322" spans="1:7" ht="15.6" x14ac:dyDescent="0.3">
      <c r="A322" s="1" t="s">
        <v>2046</v>
      </c>
      <c r="B322" s="1" t="s">
        <v>2699</v>
      </c>
      <c r="E322" s="14" t="s">
        <v>8353</v>
      </c>
      <c r="F322" s="11" t="s">
        <v>7034</v>
      </c>
      <c r="G322" s="46" t="s">
        <v>5024</v>
      </c>
    </row>
    <row r="323" spans="1:7" ht="15.6" x14ac:dyDescent="0.3">
      <c r="A323" s="1" t="s">
        <v>2045</v>
      </c>
      <c r="B323" s="1" t="s">
        <v>2700</v>
      </c>
      <c r="E323" s="14" t="s">
        <v>8354</v>
      </c>
      <c r="F323" s="11" t="s">
        <v>7035</v>
      </c>
      <c r="G323" s="46" t="s">
        <v>5025</v>
      </c>
    </row>
    <row r="324" spans="1:7" ht="15.6" x14ac:dyDescent="0.3">
      <c r="A324" s="1" t="s">
        <v>2044</v>
      </c>
      <c r="B324" s="1" t="s">
        <v>2701</v>
      </c>
      <c r="E324" s="14" t="s">
        <v>8354</v>
      </c>
      <c r="F324" s="11" t="s">
        <v>7036</v>
      </c>
      <c r="G324" s="46" t="s">
        <v>4989</v>
      </c>
    </row>
    <row r="325" spans="1:7" ht="15.6" x14ac:dyDescent="0.3">
      <c r="A325" s="1" t="s">
        <v>2043</v>
      </c>
      <c r="B325" s="1" t="s">
        <v>2702</v>
      </c>
      <c r="E325" s="14" t="s">
        <v>8354</v>
      </c>
      <c r="F325" s="11" t="s">
        <v>6898</v>
      </c>
      <c r="G325" s="46" t="s">
        <v>5026</v>
      </c>
    </row>
    <row r="326" spans="1:7" ht="15.6" x14ac:dyDescent="0.3">
      <c r="A326" s="1" t="s">
        <v>2042</v>
      </c>
      <c r="B326" s="1" t="s">
        <v>2703</v>
      </c>
      <c r="E326" s="14" t="s">
        <v>8353</v>
      </c>
      <c r="F326" s="11" t="s">
        <v>7037</v>
      </c>
      <c r="G326" s="46" t="s">
        <v>5027</v>
      </c>
    </row>
    <row r="327" spans="1:7" ht="15.6" x14ac:dyDescent="0.3">
      <c r="A327" s="1" t="s">
        <v>2041</v>
      </c>
      <c r="B327" s="1" t="s">
        <v>2704</v>
      </c>
      <c r="E327" s="14" t="s">
        <v>8354</v>
      </c>
      <c r="F327" s="11" t="s">
        <v>7038</v>
      </c>
      <c r="G327" s="46" t="s">
        <v>5028</v>
      </c>
    </row>
    <row r="328" spans="1:7" ht="15.6" x14ac:dyDescent="0.3">
      <c r="A328" s="1" t="s">
        <v>2040</v>
      </c>
      <c r="B328" s="1" t="s">
        <v>2705</v>
      </c>
      <c r="E328" s="14" t="s">
        <v>8354</v>
      </c>
      <c r="F328" s="11" t="s">
        <v>6243</v>
      </c>
      <c r="G328" s="46" t="s">
        <v>5029</v>
      </c>
    </row>
    <row r="329" spans="1:7" ht="15.6" x14ac:dyDescent="0.3">
      <c r="A329" s="1" t="s">
        <v>2039</v>
      </c>
      <c r="B329" s="1" t="s">
        <v>2706</v>
      </c>
      <c r="E329" s="14" t="s">
        <v>8354</v>
      </c>
      <c r="F329" s="11" t="s">
        <v>6287</v>
      </c>
      <c r="G329" s="46" t="s">
        <v>5030</v>
      </c>
    </row>
    <row r="330" spans="1:7" ht="15.6" x14ac:dyDescent="0.3">
      <c r="A330" s="1" t="s">
        <v>2038</v>
      </c>
      <c r="B330" s="1" t="s">
        <v>2707</v>
      </c>
      <c r="E330" s="14" t="s">
        <v>8354</v>
      </c>
      <c r="F330" s="11" t="s">
        <v>6958</v>
      </c>
      <c r="G330" s="46" t="s">
        <v>5031</v>
      </c>
    </row>
    <row r="331" spans="1:7" ht="15.6" x14ac:dyDescent="0.3">
      <c r="A331" s="1" t="s">
        <v>2037</v>
      </c>
      <c r="B331" s="1" t="s">
        <v>2708</v>
      </c>
      <c r="E331" s="14" t="s">
        <v>8354</v>
      </c>
      <c r="F331" s="11" t="s">
        <v>7039</v>
      </c>
      <c r="G331" s="46" t="s">
        <v>5032</v>
      </c>
    </row>
    <row r="332" spans="1:7" ht="15.6" x14ac:dyDescent="0.3">
      <c r="A332" s="1" t="s">
        <v>2036</v>
      </c>
      <c r="B332" s="1" t="s">
        <v>2709</v>
      </c>
      <c r="E332" s="14" t="s">
        <v>8354</v>
      </c>
      <c r="F332" s="11" t="s">
        <v>7040</v>
      </c>
      <c r="G332" s="46" t="s">
        <v>5033</v>
      </c>
    </row>
    <row r="333" spans="1:7" ht="15.6" x14ac:dyDescent="0.3">
      <c r="A333" s="1" t="s">
        <v>2035</v>
      </c>
      <c r="B333" s="1" t="s">
        <v>2710</v>
      </c>
      <c r="E333" s="14" t="s">
        <v>8354</v>
      </c>
      <c r="F333" s="11" t="s">
        <v>7032</v>
      </c>
      <c r="G333" s="46" t="s">
        <v>5034</v>
      </c>
    </row>
    <row r="334" spans="1:7" ht="15.6" x14ac:dyDescent="0.3">
      <c r="A334" s="1" t="s">
        <v>2034</v>
      </c>
      <c r="B334" s="1" t="s">
        <v>2711</v>
      </c>
      <c r="E334" s="14" t="s">
        <v>8353</v>
      </c>
      <c r="F334" s="11" t="s">
        <v>7041</v>
      </c>
      <c r="G334" s="46" t="s">
        <v>5035</v>
      </c>
    </row>
    <row r="335" spans="1:7" ht="15.6" x14ac:dyDescent="0.3">
      <c r="A335" s="1" t="s">
        <v>2033</v>
      </c>
      <c r="B335" s="1" t="s">
        <v>2712</v>
      </c>
      <c r="E335" s="14" t="s">
        <v>8354</v>
      </c>
      <c r="F335" s="11" t="s">
        <v>7042</v>
      </c>
      <c r="G335" s="46" t="s">
        <v>5036</v>
      </c>
    </row>
    <row r="336" spans="1:7" ht="15.6" x14ac:dyDescent="0.3">
      <c r="A336" s="1" t="s">
        <v>2032</v>
      </c>
      <c r="B336" s="1" t="s">
        <v>2713</v>
      </c>
      <c r="E336" s="14" t="s">
        <v>8353</v>
      </c>
      <c r="F336" s="11" t="s">
        <v>7043</v>
      </c>
      <c r="G336" s="46" t="s">
        <v>5037</v>
      </c>
    </row>
    <row r="337" spans="1:7" ht="15.6" x14ac:dyDescent="0.3">
      <c r="A337" s="1" t="s">
        <v>2031</v>
      </c>
      <c r="B337" s="1" t="s">
        <v>2714</v>
      </c>
      <c r="E337" s="14" t="s">
        <v>8354</v>
      </c>
      <c r="F337" s="11" t="s">
        <v>7044</v>
      </c>
      <c r="G337" s="46" t="s">
        <v>5038</v>
      </c>
    </row>
    <row r="338" spans="1:7" ht="15.6" x14ac:dyDescent="0.3">
      <c r="A338" s="1" t="s">
        <v>2030</v>
      </c>
      <c r="B338" s="1" t="s">
        <v>2715</v>
      </c>
      <c r="E338" s="14" t="s">
        <v>8353</v>
      </c>
      <c r="F338" s="11" t="s">
        <v>7045</v>
      </c>
      <c r="G338" s="46" t="s">
        <v>5039</v>
      </c>
    </row>
    <row r="339" spans="1:7" ht="15.6" x14ac:dyDescent="0.3">
      <c r="A339" s="1" t="s">
        <v>2029</v>
      </c>
      <c r="B339" s="1" t="s">
        <v>2716</v>
      </c>
      <c r="E339" s="14" t="s">
        <v>8353</v>
      </c>
      <c r="F339" s="11" t="s">
        <v>6943</v>
      </c>
      <c r="G339" s="46" t="s">
        <v>5040</v>
      </c>
    </row>
    <row r="340" spans="1:7" ht="15.6" x14ac:dyDescent="0.3">
      <c r="A340" s="1" t="s">
        <v>2028</v>
      </c>
      <c r="B340" s="1" t="s">
        <v>2717</v>
      </c>
      <c r="E340" s="14" t="s">
        <v>8354</v>
      </c>
      <c r="F340" s="11" t="s">
        <v>6907</v>
      </c>
      <c r="G340" s="46" t="s">
        <v>5041</v>
      </c>
    </row>
    <row r="341" spans="1:7" ht="15.6" x14ac:dyDescent="0.3">
      <c r="A341" s="1" t="s">
        <v>2027</v>
      </c>
      <c r="B341" s="1" t="s">
        <v>2718</v>
      </c>
      <c r="E341" s="14" t="s">
        <v>8353</v>
      </c>
      <c r="F341" s="11" t="s">
        <v>7046</v>
      </c>
      <c r="G341" s="46" t="s">
        <v>5042</v>
      </c>
    </row>
    <row r="342" spans="1:7" ht="15.6" x14ac:dyDescent="0.3">
      <c r="A342" s="1" t="s">
        <v>2026</v>
      </c>
      <c r="B342" s="1" t="s">
        <v>2719</v>
      </c>
      <c r="E342" s="14" t="s">
        <v>8353</v>
      </c>
      <c r="F342" s="11" t="s">
        <v>7047</v>
      </c>
      <c r="G342" s="46" t="s">
        <v>5043</v>
      </c>
    </row>
    <row r="343" spans="1:7" ht="15.6" x14ac:dyDescent="0.3">
      <c r="A343" s="1" t="s">
        <v>2025</v>
      </c>
      <c r="B343" s="1" t="s">
        <v>2720</v>
      </c>
      <c r="E343" s="14" t="s">
        <v>8353</v>
      </c>
      <c r="F343" s="11" t="s">
        <v>7048</v>
      </c>
      <c r="G343" s="46" t="s">
        <v>5044</v>
      </c>
    </row>
    <row r="344" spans="1:7" ht="15.6" x14ac:dyDescent="0.3">
      <c r="A344" s="1" t="s">
        <v>2024</v>
      </c>
      <c r="B344" s="1" t="s">
        <v>2721</v>
      </c>
      <c r="E344" s="14" t="s">
        <v>8353</v>
      </c>
      <c r="F344" s="11" t="s">
        <v>6849</v>
      </c>
      <c r="G344" s="46" t="s">
        <v>5045</v>
      </c>
    </row>
    <row r="345" spans="1:7" ht="15.6" x14ac:dyDescent="0.3">
      <c r="A345" s="1" t="s">
        <v>2023</v>
      </c>
      <c r="B345" s="1" t="s">
        <v>2722</v>
      </c>
      <c r="E345" s="14" t="s">
        <v>8354</v>
      </c>
      <c r="F345" s="11" t="s">
        <v>6068</v>
      </c>
      <c r="G345" s="46" t="s">
        <v>5046</v>
      </c>
    </row>
    <row r="346" spans="1:7" ht="15.6" x14ac:dyDescent="0.3">
      <c r="A346" s="1" t="s">
        <v>2022</v>
      </c>
      <c r="B346" s="1" t="s">
        <v>2723</v>
      </c>
      <c r="E346" s="14" t="s">
        <v>8353</v>
      </c>
      <c r="F346" s="11" t="s">
        <v>7049</v>
      </c>
      <c r="G346" s="46" t="s">
        <v>5047</v>
      </c>
    </row>
    <row r="347" spans="1:7" ht="15.6" x14ac:dyDescent="0.3">
      <c r="A347" s="1" t="s">
        <v>2021</v>
      </c>
      <c r="B347" s="1" t="s">
        <v>2724</v>
      </c>
      <c r="E347" s="14" t="s">
        <v>8354</v>
      </c>
      <c r="F347" s="11" t="s">
        <v>6814</v>
      </c>
      <c r="G347" s="46" t="s">
        <v>5048</v>
      </c>
    </row>
    <row r="348" spans="1:7" ht="15.6" x14ac:dyDescent="0.3">
      <c r="A348" s="1" t="s">
        <v>2020</v>
      </c>
      <c r="B348" s="1" t="s">
        <v>2725</v>
      </c>
      <c r="E348" s="14" t="s">
        <v>8353</v>
      </c>
      <c r="F348" s="11" t="s">
        <v>7050</v>
      </c>
      <c r="G348" s="46" t="s">
        <v>5049</v>
      </c>
    </row>
    <row r="349" spans="1:7" ht="15.6" x14ac:dyDescent="0.3">
      <c r="A349" s="1" t="s">
        <v>2019</v>
      </c>
      <c r="B349" s="1" t="s">
        <v>2726</v>
      </c>
      <c r="E349" s="14" t="s">
        <v>8353</v>
      </c>
      <c r="F349" s="11" t="s">
        <v>7051</v>
      </c>
      <c r="G349" s="46" t="s">
        <v>5050</v>
      </c>
    </row>
    <row r="350" spans="1:7" ht="15.6" x14ac:dyDescent="0.3">
      <c r="A350" s="1" t="s">
        <v>2018</v>
      </c>
      <c r="B350" s="1" t="s">
        <v>2727</v>
      </c>
      <c r="E350" s="14" t="s">
        <v>8354</v>
      </c>
      <c r="F350" s="11" t="s">
        <v>7052</v>
      </c>
      <c r="G350" s="46" t="s">
        <v>5051</v>
      </c>
    </row>
    <row r="351" spans="1:7" ht="15.6" x14ac:dyDescent="0.3">
      <c r="A351" s="1" t="s">
        <v>2017</v>
      </c>
      <c r="B351" s="1" t="s">
        <v>2728</v>
      </c>
      <c r="E351" s="14" t="s">
        <v>8353</v>
      </c>
      <c r="F351" s="11" t="s">
        <v>7053</v>
      </c>
      <c r="G351" s="46" t="s">
        <v>5052</v>
      </c>
    </row>
    <row r="352" spans="1:7" ht="15.6" x14ac:dyDescent="0.3">
      <c r="A352" s="1" t="s">
        <v>2016</v>
      </c>
      <c r="B352" s="1" t="s">
        <v>2729</v>
      </c>
      <c r="E352" s="14" t="s">
        <v>8354</v>
      </c>
      <c r="F352" s="11" t="s">
        <v>7054</v>
      </c>
      <c r="G352" s="46" t="s">
        <v>5053</v>
      </c>
    </row>
    <row r="353" spans="1:7" ht="15.6" x14ac:dyDescent="0.3">
      <c r="A353" s="1" t="s">
        <v>2015</v>
      </c>
      <c r="B353" s="1" t="s">
        <v>2730</v>
      </c>
      <c r="E353" s="14" t="s">
        <v>8353</v>
      </c>
      <c r="F353" s="11" t="s">
        <v>7055</v>
      </c>
      <c r="G353" s="46" t="s">
        <v>5054</v>
      </c>
    </row>
    <row r="354" spans="1:7" ht="15.6" x14ac:dyDescent="0.3">
      <c r="A354" s="1" t="s">
        <v>2014</v>
      </c>
      <c r="B354" s="1" t="s">
        <v>2731</v>
      </c>
      <c r="E354" s="14" t="s">
        <v>8354</v>
      </c>
      <c r="F354" s="11" t="s">
        <v>7056</v>
      </c>
      <c r="G354" s="46" t="s">
        <v>4794</v>
      </c>
    </row>
    <row r="355" spans="1:7" ht="15.6" x14ac:dyDescent="0.3">
      <c r="A355" s="1" t="s">
        <v>2013</v>
      </c>
      <c r="B355" s="1" t="s">
        <v>2732</v>
      </c>
      <c r="E355" s="14" t="s">
        <v>8353</v>
      </c>
      <c r="F355" s="11" t="s">
        <v>7057</v>
      </c>
      <c r="G355" s="46" t="s">
        <v>5055</v>
      </c>
    </row>
    <row r="356" spans="1:7" ht="15.6" x14ac:dyDescent="0.3">
      <c r="A356" s="1" t="s">
        <v>2012</v>
      </c>
      <c r="B356" s="1" t="s">
        <v>2733</v>
      </c>
      <c r="E356" s="14" t="s">
        <v>8353</v>
      </c>
      <c r="F356" s="11" t="s">
        <v>7058</v>
      </c>
      <c r="G356" s="46" t="s">
        <v>5056</v>
      </c>
    </row>
    <row r="357" spans="1:7" ht="15.6" x14ac:dyDescent="0.3">
      <c r="A357" s="1" t="s">
        <v>2011</v>
      </c>
      <c r="B357" s="1" t="s">
        <v>2734</v>
      </c>
      <c r="E357" s="14" t="s">
        <v>8353</v>
      </c>
      <c r="F357" s="11" t="s">
        <v>7059</v>
      </c>
      <c r="G357" s="46" t="s">
        <v>5057</v>
      </c>
    </row>
    <row r="358" spans="1:7" ht="15.6" x14ac:dyDescent="0.3">
      <c r="A358" s="1" t="s">
        <v>2010</v>
      </c>
      <c r="B358" s="1" t="s">
        <v>2735</v>
      </c>
      <c r="E358" s="14" t="s">
        <v>8354</v>
      </c>
      <c r="F358" s="11" t="s">
        <v>6106</v>
      </c>
      <c r="G358" s="46" t="s">
        <v>5058</v>
      </c>
    </row>
    <row r="359" spans="1:7" ht="15.6" x14ac:dyDescent="0.3">
      <c r="A359" s="1" t="s">
        <v>2009</v>
      </c>
      <c r="B359" s="1" t="s">
        <v>2736</v>
      </c>
      <c r="E359" s="14" t="s">
        <v>8354</v>
      </c>
      <c r="F359" s="11" t="s">
        <v>7060</v>
      </c>
      <c r="G359" s="46" t="s">
        <v>5059</v>
      </c>
    </row>
    <row r="360" spans="1:7" ht="15.6" x14ac:dyDescent="0.3">
      <c r="A360" s="1" t="s">
        <v>2008</v>
      </c>
      <c r="B360" s="1" t="s">
        <v>2737</v>
      </c>
      <c r="E360" s="14" t="s">
        <v>8354</v>
      </c>
      <c r="F360" s="11" t="s">
        <v>7061</v>
      </c>
      <c r="G360" s="46" t="s">
        <v>5060</v>
      </c>
    </row>
    <row r="361" spans="1:7" ht="15.6" x14ac:dyDescent="0.3">
      <c r="A361" s="1" t="s">
        <v>2007</v>
      </c>
      <c r="B361" s="1" t="s">
        <v>2738</v>
      </c>
      <c r="E361" s="14" t="s">
        <v>8354</v>
      </c>
      <c r="F361" s="11" t="s">
        <v>7062</v>
      </c>
      <c r="G361" s="46" t="s">
        <v>4901</v>
      </c>
    </row>
    <row r="362" spans="1:7" ht="15.6" x14ac:dyDescent="0.3">
      <c r="A362" s="1" t="s">
        <v>2006</v>
      </c>
      <c r="B362" s="1" t="s">
        <v>2739</v>
      </c>
      <c r="E362" s="14" t="s">
        <v>8354</v>
      </c>
      <c r="F362" s="11" t="s">
        <v>7063</v>
      </c>
      <c r="G362" s="46" t="s">
        <v>5061</v>
      </c>
    </row>
    <row r="363" spans="1:7" ht="15.6" x14ac:dyDescent="0.3">
      <c r="A363" s="1" t="s">
        <v>2005</v>
      </c>
      <c r="B363" s="1" t="s">
        <v>2740</v>
      </c>
      <c r="E363" s="14" t="s">
        <v>8354</v>
      </c>
      <c r="F363" s="11" t="s">
        <v>6825</v>
      </c>
      <c r="G363" s="46" t="s">
        <v>5062</v>
      </c>
    </row>
    <row r="364" spans="1:7" ht="15.6" x14ac:dyDescent="0.3">
      <c r="A364" s="1" t="s">
        <v>2004</v>
      </c>
      <c r="B364" s="1" t="s">
        <v>2741</v>
      </c>
      <c r="E364" s="14" t="s">
        <v>8354</v>
      </c>
      <c r="F364" s="11" t="s">
        <v>7064</v>
      </c>
      <c r="G364" s="46" t="s">
        <v>5063</v>
      </c>
    </row>
    <row r="365" spans="1:7" ht="15.6" x14ac:dyDescent="0.3">
      <c r="A365" s="1" t="s">
        <v>2003</v>
      </c>
      <c r="B365" s="1" t="s">
        <v>2742</v>
      </c>
      <c r="E365" s="14" t="s">
        <v>8353</v>
      </c>
      <c r="F365" s="11" t="s">
        <v>7065</v>
      </c>
      <c r="G365" s="46" t="s">
        <v>5064</v>
      </c>
    </row>
    <row r="366" spans="1:7" ht="15.6" x14ac:dyDescent="0.3">
      <c r="A366" s="1" t="s">
        <v>2002</v>
      </c>
      <c r="B366" s="1" t="s">
        <v>2743</v>
      </c>
      <c r="E366" s="14" t="s">
        <v>8353</v>
      </c>
      <c r="F366" s="11" t="s">
        <v>7066</v>
      </c>
      <c r="G366" s="46" t="s">
        <v>5065</v>
      </c>
    </row>
    <row r="367" spans="1:7" ht="15.6" x14ac:dyDescent="0.3">
      <c r="A367" s="1" t="s">
        <v>2001</v>
      </c>
      <c r="B367" s="1" t="s">
        <v>2744</v>
      </c>
      <c r="E367" s="14" t="s">
        <v>8354</v>
      </c>
      <c r="F367" s="11" t="s">
        <v>7067</v>
      </c>
      <c r="G367" s="46" t="s">
        <v>5066</v>
      </c>
    </row>
    <row r="368" spans="1:7" ht="15.6" x14ac:dyDescent="0.3">
      <c r="A368" s="1" t="s">
        <v>2000</v>
      </c>
      <c r="B368" s="1" t="s">
        <v>2745</v>
      </c>
      <c r="E368" s="14" t="s">
        <v>8354</v>
      </c>
      <c r="F368" s="11" t="s">
        <v>7068</v>
      </c>
      <c r="G368" s="46" t="s">
        <v>5067</v>
      </c>
    </row>
    <row r="369" spans="1:7" ht="15.6" x14ac:dyDescent="0.3">
      <c r="A369" s="1" t="s">
        <v>1999</v>
      </c>
      <c r="B369" s="1" t="s">
        <v>2746</v>
      </c>
      <c r="E369" s="14" t="s">
        <v>8353</v>
      </c>
      <c r="F369" s="11" t="s">
        <v>7069</v>
      </c>
      <c r="G369" s="46" t="s">
        <v>5068</v>
      </c>
    </row>
    <row r="370" spans="1:7" ht="15.6" x14ac:dyDescent="0.3">
      <c r="A370" s="1" t="s">
        <v>1998</v>
      </c>
      <c r="B370" s="1" t="s">
        <v>2747</v>
      </c>
      <c r="E370" s="14" t="s">
        <v>8354</v>
      </c>
      <c r="F370" s="11" t="s">
        <v>7070</v>
      </c>
      <c r="G370" s="46" t="s">
        <v>5069</v>
      </c>
    </row>
    <row r="371" spans="1:7" ht="15.6" x14ac:dyDescent="0.3">
      <c r="A371" s="1" t="s">
        <v>1997</v>
      </c>
      <c r="B371" s="1" t="s">
        <v>2748</v>
      </c>
      <c r="E371" s="14" t="s">
        <v>8354</v>
      </c>
      <c r="F371" s="11" t="s">
        <v>7071</v>
      </c>
      <c r="G371" s="46" t="s">
        <v>5070</v>
      </c>
    </row>
    <row r="372" spans="1:7" ht="15.6" x14ac:dyDescent="0.3">
      <c r="A372" s="1" t="s">
        <v>1996</v>
      </c>
      <c r="B372" s="1" t="s">
        <v>2749</v>
      </c>
      <c r="E372" s="14" t="s">
        <v>8353</v>
      </c>
      <c r="F372" s="11" t="s">
        <v>7072</v>
      </c>
      <c r="G372" s="46" t="s">
        <v>5071</v>
      </c>
    </row>
    <row r="373" spans="1:7" ht="15.6" x14ac:dyDescent="0.3">
      <c r="A373" s="1" t="s">
        <v>1995</v>
      </c>
      <c r="B373" s="1" t="s">
        <v>2750</v>
      </c>
      <c r="E373" s="14" t="s">
        <v>8354</v>
      </c>
      <c r="F373" s="11" t="s">
        <v>5445</v>
      </c>
      <c r="G373" s="46" t="s">
        <v>5072</v>
      </c>
    </row>
    <row r="374" spans="1:7" ht="15.6" x14ac:dyDescent="0.3">
      <c r="A374" s="1" t="s">
        <v>1994</v>
      </c>
      <c r="B374" s="1" t="s">
        <v>2751</v>
      </c>
      <c r="E374" s="14" t="s">
        <v>8353</v>
      </c>
      <c r="F374" s="11" t="s">
        <v>7073</v>
      </c>
      <c r="G374" s="46" t="s">
        <v>5073</v>
      </c>
    </row>
    <row r="375" spans="1:7" ht="15.6" x14ac:dyDescent="0.3">
      <c r="A375" s="1" t="s">
        <v>1993</v>
      </c>
      <c r="B375" s="1" t="s">
        <v>2752</v>
      </c>
      <c r="E375" s="14" t="s">
        <v>8353</v>
      </c>
      <c r="F375" s="11" t="s">
        <v>7007</v>
      </c>
      <c r="G375" s="46" t="s">
        <v>5074</v>
      </c>
    </row>
    <row r="376" spans="1:7" ht="15.6" x14ac:dyDescent="0.3">
      <c r="A376" s="1" t="s">
        <v>1992</v>
      </c>
      <c r="B376" s="1" t="s">
        <v>2753</v>
      </c>
      <c r="E376" s="14" t="s">
        <v>8353</v>
      </c>
      <c r="F376" s="11" t="s">
        <v>7074</v>
      </c>
      <c r="G376" s="46" t="s">
        <v>5075</v>
      </c>
    </row>
    <row r="377" spans="1:7" ht="15.6" x14ac:dyDescent="0.3">
      <c r="A377" s="1" t="s">
        <v>1991</v>
      </c>
      <c r="B377" s="1" t="s">
        <v>2754</v>
      </c>
      <c r="E377" s="14" t="s">
        <v>8354</v>
      </c>
      <c r="F377" s="11" t="s">
        <v>7075</v>
      </c>
      <c r="G377" s="46" t="s">
        <v>5076</v>
      </c>
    </row>
    <row r="378" spans="1:7" ht="15.6" x14ac:dyDescent="0.3">
      <c r="A378" s="1" t="s">
        <v>1990</v>
      </c>
      <c r="B378" s="1" t="s">
        <v>2755</v>
      </c>
      <c r="E378" s="14" t="s">
        <v>8354</v>
      </c>
      <c r="F378" s="11" t="s">
        <v>6898</v>
      </c>
      <c r="G378" s="46" t="s">
        <v>5077</v>
      </c>
    </row>
    <row r="379" spans="1:7" ht="15.6" x14ac:dyDescent="0.3">
      <c r="A379" s="1" t="s">
        <v>1989</v>
      </c>
      <c r="B379" s="1" t="s">
        <v>2756</v>
      </c>
      <c r="E379" s="14" t="s">
        <v>8353</v>
      </c>
      <c r="F379" s="11" t="s">
        <v>7076</v>
      </c>
      <c r="G379" s="46" t="s">
        <v>5078</v>
      </c>
    </row>
    <row r="380" spans="1:7" ht="15.6" x14ac:dyDescent="0.3">
      <c r="A380" s="1" t="s">
        <v>1988</v>
      </c>
      <c r="B380" s="1" t="s">
        <v>2757</v>
      </c>
      <c r="E380" s="14" t="s">
        <v>8353</v>
      </c>
      <c r="F380" s="11" t="s">
        <v>6933</v>
      </c>
      <c r="G380" s="46" t="s">
        <v>5079</v>
      </c>
    </row>
    <row r="381" spans="1:7" ht="15.6" x14ac:dyDescent="0.3">
      <c r="A381" s="1" t="s">
        <v>1987</v>
      </c>
      <c r="B381" s="1" t="s">
        <v>2758</v>
      </c>
      <c r="E381" s="14" t="s">
        <v>8354</v>
      </c>
      <c r="F381" s="11" t="s">
        <v>7077</v>
      </c>
      <c r="G381" s="46" t="s">
        <v>5080</v>
      </c>
    </row>
    <row r="382" spans="1:7" ht="15.6" x14ac:dyDescent="0.3">
      <c r="A382" s="1" t="s">
        <v>1986</v>
      </c>
      <c r="B382" s="1" t="s">
        <v>2759</v>
      </c>
      <c r="E382" s="14" t="s">
        <v>8353</v>
      </c>
      <c r="F382" s="11" t="s">
        <v>7078</v>
      </c>
      <c r="G382" s="46" t="s">
        <v>5081</v>
      </c>
    </row>
    <row r="383" spans="1:7" ht="15.6" x14ac:dyDescent="0.3">
      <c r="A383" s="1" t="s">
        <v>1985</v>
      </c>
      <c r="B383" s="1" t="s">
        <v>2760</v>
      </c>
      <c r="E383" s="14" t="s">
        <v>8354</v>
      </c>
      <c r="F383" s="11" t="s">
        <v>5284</v>
      </c>
      <c r="G383" s="46" t="s">
        <v>5082</v>
      </c>
    </row>
    <row r="384" spans="1:7" ht="15.6" x14ac:dyDescent="0.3">
      <c r="A384" s="1" t="s">
        <v>1984</v>
      </c>
      <c r="B384" s="1" t="s">
        <v>2761</v>
      </c>
      <c r="E384" s="14" t="s">
        <v>8354</v>
      </c>
      <c r="F384" s="11" t="s">
        <v>6964</v>
      </c>
      <c r="G384" s="46" t="s">
        <v>5083</v>
      </c>
    </row>
    <row r="385" spans="1:7" ht="15.6" x14ac:dyDescent="0.3">
      <c r="A385" s="1" t="s">
        <v>1983</v>
      </c>
      <c r="B385" s="1" t="s">
        <v>2762</v>
      </c>
      <c r="E385" s="14" t="s">
        <v>8353</v>
      </c>
      <c r="F385" s="11" t="s">
        <v>6834</v>
      </c>
      <c r="G385" s="46" t="s">
        <v>5084</v>
      </c>
    </row>
    <row r="386" spans="1:7" ht="15.6" x14ac:dyDescent="0.3">
      <c r="A386" s="1" t="s">
        <v>1982</v>
      </c>
      <c r="B386" s="1" t="s">
        <v>2763</v>
      </c>
      <c r="E386" s="14" t="s">
        <v>8354</v>
      </c>
      <c r="F386" s="11" t="s">
        <v>7079</v>
      </c>
      <c r="G386" s="46" t="s">
        <v>5085</v>
      </c>
    </row>
    <row r="387" spans="1:7" ht="15.6" x14ac:dyDescent="0.3">
      <c r="A387" s="1" t="s">
        <v>1981</v>
      </c>
      <c r="B387" s="1" t="s">
        <v>2764</v>
      </c>
      <c r="E387" s="14" t="s">
        <v>8354</v>
      </c>
      <c r="F387" s="11" t="s">
        <v>7080</v>
      </c>
      <c r="G387" s="46" t="s">
        <v>5086</v>
      </c>
    </row>
    <row r="388" spans="1:7" ht="15.6" x14ac:dyDescent="0.3">
      <c r="A388" s="1" t="s">
        <v>1980</v>
      </c>
      <c r="B388" s="1" t="s">
        <v>2765</v>
      </c>
      <c r="E388" s="14" t="s">
        <v>8353</v>
      </c>
      <c r="F388" s="11" t="s">
        <v>7081</v>
      </c>
      <c r="G388" s="46" t="s">
        <v>5087</v>
      </c>
    </row>
    <row r="389" spans="1:7" ht="15.6" x14ac:dyDescent="0.3">
      <c r="A389" s="1" t="s">
        <v>1979</v>
      </c>
      <c r="B389" s="1" t="s">
        <v>2766</v>
      </c>
      <c r="E389" s="14" t="s">
        <v>8354</v>
      </c>
      <c r="F389" s="11" t="s">
        <v>7082</v>
      </c>
      <c r="G389" s="46" t="s">
        <v>5088</v>
      </c>
    </row>
    <row r="390" spans="1:7" ht="15.6" x14ac:dyDescent="0.3">
      <c r="A390" s="1" t="s">
        <v>1978</v>
      </c>
      <c r="B390" s="1" t="s">
        <v>2767</v>
      </c>
      <c r="E390" s="14" t="s">
        <v>8353</v>
      </c>
      <c r="F390" s="11" t="s">
        <v>7025</v>
      </c>
      <c r="G390" s="46" t="s">
        <v>5089</v>
      </c>
    </row>
    <row r="391" spans="1:7" ht="15.6" x14ac:dyDescent="0.3">
      <c r="A391" s="1" t="s">
        <v>1977</v>
      </c>
      <c r="B391" s="1" t="s">
        <v>2768</v>
      </c>
      <c r="E391" s="14" t="s">
        <v>8353</v>
      </c>
      <c r="F391" s="11" t="s">
        <v>7083</v>
      </c>
      <c r="G391" s="46" t="s">
        <v>5090</v>
      </c>
    </row>
    <row r="392" spans="1:7" ht="15.6" x14ac:dyDescent="0.3">
      <c r="A392" s="1" t="s">
        <v>1976</v>
      </c>
      <c r="B392" s="1" t="s">
        <v>2769</v>
      </c>
      <c r="E392" s="14" t="s">
        <v>8354</v>
      </c>
      <c r="F392" s="11" t="s">
        <v>7084</v>
      </c>
      <c r="G392" s="46" t="s">
        <v>5091</v>
      </c>
    </row>
    <row r="393" spans="1:7" ht="15.6" x14ac:dyDescent="0.3">
      <c r="A393" s="1" t="s">
        <v>1975</v>
      </c>
      <c r="B393" s="1" t="s">
        <v>2770</v>
      </c>
      <c r="E393" s="14" t="s">
        <v>8354</v>
      </c>
      <c r="F393" s="11" t="s">
        <v>5180</v>
      </c>
      <c r="G393" s="46" t="s">
        <v>5092</v>
      </c>
    </row>
    <row r="394" spans="1:7" ht="15.6" x14ac:dyDescent="0.3">
      <c r="A394" s="1" t="s">
        <v>1974</v>
      </c>
      <c r="B394" s="1" t="s">
        <v>2771</v>
      </c>
      <c r="E394" s="14" t="s">
        <v>8353</v>
      </c>
      <c r="F394" s="11" t="s">
        <v>7085</v>
      </c>
      <c r="G394" s="46" t="s">
        <v>5093</v>
      </c>
    </row>
    <row r="395" spans="1:7" ht="15.6" x14ac:dyDescent="0.3">
      <c r="A395" s="1" t="s">
        <v>1973</v>
      </c>
      <c r="B395" s="1" t="s">
        <v>2772</v>
      </c>
      <c r="E395" s="14" t="s">
        <v>8354</v>
      </c>
      <c r="F395" s="11" t="s">
        <v>7086</v>
      </c>
      <c r="G395" s="46" t="s">
        <v>4918</v>
      </c>
    </row>
    <row r="396" spans="1:7" ht="15.6" x14ac:dyDescent="0.3">
      <c r="A396" s="1" t="s">
        <v>1972</v>
      </c>
      <c r="B396" s="1" t="s">
        <v>2773</v>
      </c>
      <c r="E396" s="14" t="s">
        <v>8353</v>
      </c>
      <c r="F396" s="11" t="s">
        <v>7087</v>
      </c>
      <c r="G396" s="46" t="s">
        <v>5094</v>
      </c>
    </row>
    <row r="397" spans="1:7" ht="15.6" x14ac:dyDescent="0.3">
      <c r="A397" s="1" t="s">
        <v>1971</v>
      </c>
      <c r="B397" s="1" t="s">
        <v>2774</v>
      </c>
      <c r="E397" s="14" t="s">
        <v>8353</v>
      </c>
      <c r="F397" s="11" t="s">
        <v>7088</v>
      </c>
      <c r="G397" s="46" t="s">
        <v>5095</v>
      </c>
    </row>
    <row r="398" spans="1:7" ht="15.6" x14ac:dyDescent="0.3">
      <c r="A398" s="1" t="s">
        <v>1970</v>
      </c>
      <c r="B398" s="1" t="s">
        <v>2775</v>
      </c>
      <c r="E398" s="14" t="s">
        <v>8353</v>
      </c>
      <c r="F398" s="11" t="s">
        <v>7089</v>
      </c>
      <c r="G398" s="46" t="s">
        <v>5096</v>
      </c>
    </row>
    <row r="399" spans="1:7" ht="15.6" x14ac:dyDescent="0.3">
      <c r="A399" s="1" t="s">
        <v>1969</v>
      </c>
      <c r="B399" s="1" t="s">
        <v>2776</v>
      </c>
      <c r="E399" s="14" t="s">
        <v>8354</v>
      </c>
      <c r="F399" s="11" t="s">
        <v>7090</v>
      </c>
      <c r="G399" s="46" t="s">
        <v>5097</v>
      </c>
    </row>
    <row r="400" spans="1:7" ht="15.6" x14ac:dyDescent="0.3">
      <c r="A400" s="1" t="s">
        <v>1968</v>
      </c>
      <c r="B400" s="1" t="s">
        <v>2777</v>
      </c>
      <c r="E400" s="14" t="s">
        <v>8353</v>
      </c>
      <c r="F400" s="11" t="s">
        <v>6843</v>
      </c>
      <c r="G400" s="46" t="s">
        <v>5098</v>
      </c>
    </row>
    <row r="401" spans="1:7" ht="15.6" x14ac:dyDescent="0.3">
      <c r="A401" s="1" t="s">
        <v>1967</v>
      </c>
      <c r="B401" s="1" t="s">
        <v>2778</v>
      </c>
      <c r="E401" s="14" t="s">
        <v>8353</v>
      </c>
      <c r="F401" s="11" t="s">
        <v>7091</v>
      </c>
      <c r="G401" s="46" t="s">
        <v>5099</v>
      </c>
    </row>
    <row r="402" spans="1:7" ht="15.6" x14ac:dyDescent="0.3">
      <c r="A402" s="1" t="s">
        <v>1966</v>
      </c>
      <c r="B402" s="1" t="s">
        <v>2779</v>
      </c>
      <c r="E402" s="14" t="s">
        <v>8354</v>
      </c>
      <c r="F402" s="11" t="s">
        <v>7092</v>
      </c>
      <c r="G402" s="46" t="s">
        <v>5100</v>
      </c>
    </row>
    <row r="403" spans="1:7" ht="15.6" x14ac:dyDescent="0.3">
      <c r="A403" s="1" t="s">
        <v>1965</v>
      </c>
      <c r="B403" s="1" t="s">
        <v>2780</v>
      </c>
      <c r="E403" s="14" t="s">
        <v>8353</v>
      </c>
      <c r="F403" s="11" t="s">
        <v>7093</v>
      </c>
      <c r="G403" s="46" t="s">
        <v>5101</v>
      </c>
    </row>
    <row r="404" spans="1:7" ht="15.6" x14ac:dyDescent="0.3">
      <c r="A404" s="1" t="s">
        <v>1964</v>
      </c>
      <c r="B404" s="1" t="s">
        <v>2781</v>
      </c>
      <c r="E404" s="14" t="s">
        <v>8353</v>
      </c>
      <c r="F404" s="11" t="s">
        <v>7094</v>
      </c>
      <c r="G404" s="46" t="s">
        <v>5102</v>
      </c>
    </row>
    <row r="405" spans="1:7" ht="15.6" x14ac:dyDescent="0.3">
      <c r="A405" s="1" t="s">
        <v>1963</v>
      </c>
      <c r="B405" s="1" t="s">
        <v>2782</v>
      </c>
      <c r="E405" s="14" t="s">
        <v>8354</v>
      </c>
      <c r="F405" s="11" t="s">
        <v>7095</v>
      </c>
      <c r="G405" s="46" t="s">
        <v>5103</v>
      </c>
    </row>
    <row r="406" spans="1:7" ht="15.6" x14ac:dyDescent="0.3">
      <c r="A406" s="1" t="s">
        <v>1962</v>
      </c>
      <c r="B406" s="1" t="s">
        <v>2783</v>
      </c>
      <c r="E406" s="14" t="s">
        <v>8354</v>
      </c>
      <c r="F406" s="11" t="s">
        <v>7096</v>
      </c>
      <c r="G406" s="46" t="s">
        <v>5104</v>
      </c>
    </row>
    <row r="407" spans="1:7" ht="15.6" x14ac:dyDescent="0.3">
      <c r="A407" s="1" t="s">
        <v>1961</v>
      </c>
      <c r="B407" s="1" t="s">
        <v>2784</v>
      </c>
      <c r="E407" s="14" t="s">
        <v>8354</v>
      </c>
      <c r="F407" s="11" t="s">
        <v>7097</v>
      </c>
      <c r="G407" s="46" t="s">
        <v>5105</v>
      </c>
    </row>
    <row r="408" spans="1:7" ht="15.6" x14ac:dyDescent="0.3">
      <c r="A408" s="1" t="s">
        <v>1960</v>
      </c>
      <c r="B408" s="1" t="s">
        <v>2785</v>
      </c>
      <c r="E408" s="14" t="s">
        <v>8354</v>
      </c>
      <c r="F408" s="11" t="s">
        <v>7098</v>
      </c>
      <c r="G408" s="46" t="s">
        <v>5106</v>
      </c>
    </row>
    <row r="409" spans="1:7" ht="15.6" x14ac:dyDescent="0.3">
      <c r="A409" s="1" t="s">
        <v>1959</v>
      </c>
      <c r="B409" s="1" t="s">
        <v>2786</v>
      </c>
      <c r="E409" s="14" t="s">
        <v>8354</v>
      </c>
      <c r="F409" s="11" t="s">
        <v>7099</v>
      </c>
      <c r="G409" s="46" t="s">
        <v>5107</v>
      </c>
    </row>
    <row r="410" spans="1:7" ht="15.6" x14ac:dyDescent="0.3">
      <c r="A410" s="1" t="s">
        <v>1958</v>
      </c>
      <c r="B410" s="1" t="s">
        <v>2787</v>
      </c>
      <c r="E410" s="14" t="s">
        <v>8354</v>
      </c>
      <c r="F410" s="11" t="s">
        <v>7100</v>
      </c>
      <c r="G410" s="46" t="s">
        <v>5108</v>
      </c>
    </row>
    <row r="411" spans="1:7" ht="15.6" x14ac:dyDescent="0.3">
      <c r="A411" s="1" t="s">
        <v>1957</v>
      </c>
      <c r="B411" s="1" t="s">
        <v>2788</v>
      </c>
      <c r="E411" s="14" t="s">
        <v>8353</v>
      </c>
      <c r="F411" s="11" t="s">
        <v>7101</v>
      </c>
      <c r="G411" s="46" t="s">
        <v>5109</v>
      </c>
    </row>
    <row r="412" spans="1:7" ht="15.6" x14ac:dyDescent="0.3">
      <c r="A412" s="1" t="s">
        <v>1956</v>
      </c>
      <c r="B412" s="1" t="s">
        <v>2789</v>
      </c>
      <c r="E412" s="14" t="s">
        <v>8353</v>
      </c>
      <c r="F412" s="11" t="s">
        <v>7102</v>
      </c>
      <c r="G412" s="46" t="s">
        <v>5110</v>
      </c>
    </row>
    <row r="413" spans="1:7" ht="15.6" x14ac:dyDescent="0.3">
      <c r="A413" s="1" t="s">
        <v>1955</v>
      </c>
      <c r="B413" s="1" t="s">
        <v>2790</v>
      </c>
      <c r="E413" s="14" t="s">
        <v>8354</v>
      </c>
      <c r="F413" s="11" t="s">
        <v>7103</v>
      </c>
      <c r="G413" s="46" t="s">
        <v>5111</v>
      </c>
    </row>
    <row r="414" spans="1:7" ht="15.6" x14ac:dyDescent="0.3">
      <c r="A414" s="1" t="s">
        <v>1954</v>
      </c>
      <c r="B414" s="1" t="s">
        <v>2791</v>
      </c>
      <c r="E414" s="14" t="s">
        <v>8353</v>
      </c>
      <c r="F414" s="11" t="s">
        <v>7104</v>
      </c>
      <c r="G414" s="46" t="s">
        <v>5112</v>
      </c>
    </row>
    <row r="415" spans="1:7" ht="15.6" x14ac:dyDescent="0.3">
      <c r="A415" s="1" t="s">
        <v>1953</v>
      </c>
      <c r="B415" s="1" t="s">
        <v>2792</v>
      </c>
      <c r="E415" s="14" t="s">
        <v>8353</v>
      </c>
      <c r="F415" s="11" t="s">
        <v>7105</v>
      </c>
      <c r="G415" s="46" t="s">
        <v>5113</v>
      </c>
    </row>
    <row r="416" spans="1:7" ht="15.6" x14ac:dyDescent="0.3">
      <c r="A416" s="1" t="s">
        <v>1952</v>
      </c>
      <c r="B416" s="1" t="s">
        <v>2793</v>
      </c>
      <c r="E416" s="14" t="s">
        <v>8354</v>
      </c>
      <c r="F416" s="11" t="s">
        <v>7106</v>
      </c>
      <c r="G416" s="46" t="s">
        <v>5114</v>
      </c>
    </row>
    <row r="417" spans="1:7" ht="15.6" x14ac:dyDescent="0.3">
      <c r="A417" s="1" t="s">
        <v>1951</v>
      </c>
      <c r="B417" s="1" t="s">
        <v>2794</v>
      </c>
      <c r="E417" s="14" t="s">
        <v>8354</v>
      </c>
      <c r="F417" s="11" t="s">
        <v>5284</v>
      </c>
      <c r="G417" s="46" t="s">
        <v>5115</v>
      </c>
    </row>
    <row r="418" spans="1:7" ht="15.6" x14ac:dyDescent="0.3">
      <c r="A418" s="1" t="s">
        <v>1950</v>
      </c>
      <c r="B418" s="1" t="s">
        <v>2795</v>
      </c>
      <c r="E418" s="14" t="s">
        <v>8353</v>
      </c>
      <c r="F418" s="11" t="s">
        <v>7107</v>
      </c>
      <c r="G418" s="46" t="s">
        <v>5116</v>
      </c>
    </row>
    <row r="419" spans="1:7" ht="15.6" x14ac:dyDescent="0.3">
      <c r="A419" s="1" t="s">
        <v>1949</v>
      </c>
      <c r="B419" s="1" t="s">
        <v>2796</v>
      </c>
      <c r="E419" s="14" t="s">
        <v>8353</v>
      </c>
      <c r="F419" s="11" t="s">
        <v>7049</v>
      </c>
      <c r="G419" s="46" t="s">
        <v>5117</v>
      </c>
    </row>
    <row r="420" spans="1:7" ht="15.6" x14ac:dyDescent="0.3">
      <c r="A420" s="1" t="s">
        <v>1948</v>
      </c>
      <c r="B420" s="1" t="s">
        <v>2797</v>
      </c>
      <c r="E420" s="14" t="s">
        <v>8353</v>
      </c>
      <c r="F420" s="11" t="s">
        <v>7108</v>
      </c>
      <c r="G420" s="46" t="s">
        <v>5118</v>
      </c>
    </row>
    <row r="421" spans="1:7" ht="15.6" x14ac:dyDescent="0.3">
      <c r="A421" s="1" t="s">
        <v>1947</v>
      </c>
      <c r="B421" s="1" t="s">
        <v>2798</v>
      </c>
      <c r="E421" s="14" t="s">
        <v>8353</v>
      </c>
      <c r="F421" s="11" t="s">
        <v>7109</v>
      </c>
      <c r="G421" s="46" t="s">
        <v>5119</v>
      </c>
    </row>
    <row r="422" spans="1:7" ht="15.6" x14ac:dyDescent="0.3">
      <c r="A422" s="1" t="s">
        <v>1946</v>
      </c>
      <c r="B422" s="1" t="s">
        <v>2799</v>
      </c>
      <c r="E422" s="14" t="s">
        <v>8354</v>
      </c>
      <c r="F422" s="11" t="s">
        <v>7110</v>
      </c>
      <c r="G422" s="46" t="s">
        <v>5120</v>
      </c>
    </row>
    <row r="423" spans="1:7" ht="15.6" x14ac:dyDescent="0.3">
      <c r="A423" s="1" t="s">
        <v>1945</v>
      </c>
      <c r="B423" s="1" t="s">
        <v>2800</v>
      </c>
      <c r="E423" s="14" t="s">
        <v>8353</v>
      </c>
      <c r="F423" s="11" t="s">
        <v>7111</v>
      </c>
      <c r="G423" s="46" t="s">
        <v>4824</v>
      </c>
    </row>
    <row r="424" spans="1:7" ht="15.6" x14ac:dyDescent="0.3">
      <c r="A424" s="1" t="s">
        <v>1944</v>
      </c>
      <c r="B424" s="1" t="s">
        <v>2801</v>
      </c>
      <c r="E424" s="14" t="s">
        <v>8353</v>
      </c>
      <c r="F424" s="11" t="s">
        <v>7112</v>
      </c>
      <c r="G424" s="46" t="s">
        <v>5121</v>
      </c>
    </row>
    <row r="425" spans="1:7" ht="15.6" x14ac:dyDescent="0.3">
      <c r="A425" s="1" t="s">
        <v>1943</v>
      </c>
      <c r="B425" s="1" t="s">
        <v>2802</v>
      </c>
      <c r="E425" s="14" t="s">
        <v>8353</v>
      </c>
      <c r="F425" s="11" t="s">
        <v>7113</v>
      </c>
      <c r="G425" s="46" t="s">
        <v>5122</v>
      </c>
    </row>
    <row r="426" spans="1:7" ht="15.6" x14ac:dyDescent="0.3">
      <c r="A426" s="1" t="s">
        <v>1942</v>
      </c>
      <c r="B426" s="1" t="s">
        <v>2803</v>
      </c>
      <c r="E426" s="14" t="s">
        <v>8354</v>
      </c>
      <c r="F426" s="11" t="s">
        <v>7105</v>
      </c>
      <c r="G426" s="46" t="s">
        <v>5123</v>
      </c>
    </row>
    <row r="427" spans="1:7" ht="15.6" x14ac:dyDescent="0.3">
      <c r="A427" s="1" t="s">
        <v>1941</v>
      </c>
      <c r="B427" s="1" t="s">
        <v>2804</v>
      </c>
      <c r="E427" s="14" t="s">
        <v>8354</v>
      </c>
      <c r="F427" s="11" t="s">
        <v>6942</v>
      </c>
      <c r="G427" s="46" t="s">
        <v>5124</v>
      </c>
    </row>
    <row r="428" spans="1:7" ht="15.6" x14ac:dyDescent="0.3">
      <c r="A428" s="1" t="s">
        <v>1940</v>
      </c>
      <c r="B428" s="1" t="s">
        <v>2805</v>
      </c>
      <c r="E428" s="14" t="s">
        <v>8353</v>
      </c>
      <c r="F428" s="11" t="s">
        <v>7114</v>
      </c>
      <c r="G428" s="46" t="s">
        <v>5125</v>
      </c>
    </row>
    <row r="429" spans="1:7" ht="15.6" x14ac:dyDescent="0.3">
      <c r="A429" s="1" t="s">
        <v>1939</v>
      </c>
      <c r="B429" s="1" t="s">
        <v>2806</v>
      </c>
      <c r="E429" s="14" t="s">
        <v>8353</v>
      </c>
      <c r="F429" s="11" t="s">
        <v>7115</v>
      </c>
      <c r="G429" s="46" t="s">
        <v>5126</v>
      </c>
    </row>
    <row r="430" spans="1:7" ht="15.6" x14ac:dyDescent="0.3">
      <c r="A430" s="1" t="s">
        <v>1938</v>
      </c>
      <c r="B430" s="1" t="s">
        <v>2807</v>
      </c>
      <c r="E430" s="14" t="s">
        <v>8353</v>
      </c>
      <c r="F430" s="11" t="s">
        <v>6836</v>
      </c>
      <c r="G430" s="46" t="s">
        <v>5127</v>
      </c>
    </row>
    <row r="431" spans="1:7" ht="15.6" x14ac:dyDescent="0.3">
      <c r="A431" s="1" t="s">
        <v>1937</v>
      </c>
      <c r="B431" s="1" t="s">
        <v>2808</v>
      </c>
      <c r="E431" s="14" t="s">
        <v>8353</v>
      </c>
      <c r="F431" s="11" t="s">
        <v>7116</v>
      </c>
      <c r="G431" s="46" t="s">
        <v>5128</v>
      </c>
    </row>
    <row r="432" spans="1:7" ht="15.6" x14ac:dyDescent="0.3">
      <c r="A432" s="1" t="s">
        <v>1936</v>
      </c>
      <c r="B432" s="1" t="s">
        <v>2809</v>
      </c>
      <c r="E432" s="14" t="s">
        <v>8353</v>
      </c>
      <c r="F432" s="11" t="s">
        <v>7117</v>
      </c>
      <c r="G432" s="46" t="s">
        <v>5129</v>
      </c>
    </row>
    <row r="433" spans="1:7" ht="15.6" x14ac:dyDescent="0.3">
      <c r="A433" s="1" t="s">
        <v>1935</v>
      </c>
      <c r="B433" s="1" t="s">
        <v>2810</v>
      </c>
      <c r="E433" s="14" t="s">
        <v>8353</v>
      </c>
      <c r="F433" s="11" t="s">
        <v>7118</v>
      </c>
      <c r="G433" s="46" t="s">
        <v>5130</v>
      </c>
    </row>
    <row r="434" spans="1:7" ht="15.6" x14ac:dyDescent="0.3">
      <c r="A434" s="1" t="s">
        <v>1934</v>
      </c>
      <c r="B434" s="1" t="s">
        <v>2811</v>
      </c>
      <c r="E434" s="14" t="s">
        <v>8354</v>
      </c>
      <c r="F434" s="11" t="s">
        <v>7098</v>
      </c>
      <c r="G434" s="46" t="s">
        <v>5131</v>
      </c>
    </row>
    <row r="435" spans="1:7" ht="15.6" x14ac:dyDescent="0.3">
      <c r="A435" s="1" t="s">
        <v>1933</v>
      </c>
      <c r="B435" s="1" t="s">
        <v>2812</v>
      </c>
      <c r="E435" s="14" t="s">
        <v>8353</v>
      </c>
      <c r="F435" s="11" t="s">
        <v>6843</v>
      </c>
      <c r="G435" s="46" t="s">
        <v>5132</v>
      </c>
    </row>
    <row r="436" spans="1:7" ht="15.6" x14ac:dyDescent="0.3">
      <c r="A436" s="1" t="s">
        <v>1932</v>
      </c>
      <c r="B436" s="1" t="s">
        <v>2813</v>
      </c>
      <c r="E436" s="14" t="s">
        <v>8354</v>
      </c>
      <c r="F436" s="11" t="s">
        <v>7119</v>
      </c>
      <c r="G436" s="46" t="s">
        <v>5133</v>
      </c>
    </row>
    <row r="437" spans="1:7" ht="15.6" x14ac:dyDescent="0.3">
      <c r="A437" s="1" t="s">
        <v>1931</v>
      </c>
      <c r="B437" s="1" t="s">
        <v>2814</v>
      </c>
      <c r="E437" s="14" t="s">
        <v>8354</v>
      </c>
      <c r="F437" s="11" t="s">
        <v>7120</v>
      </c>
      <c r="G437" s="46" t="s">
        <v>5134</v>
      </c>
    </row>
    <row r="438" spans="1:7" ht="15.6" x14ac:dyDescent="0.3">
      <c r="A438" s="1" t="s">
        <v>1930</v>
      </c>
      <c r="B438" s="1" t="s">
        <v>2815</v>
      </c>
      <c r="E438" s="14" t="s">
        <v>8354</v>
      </c>
      <c r="F438" s="11" t="s">
        <v>7121</v>
      </c>
      <c r="G438" s="46" t="s">
        <v>5135</v>
      </c>
    </row>
    <row r="439" spans="1:7" ht="15.6" x14ac:dyDescent="0.3">
      <c r="A439" s="1" t="s">
        <v>1929</v>
      </c>
      <c r="B439" s="1" t="s">
        <v>2816</v>
      </c>
      <c r="E439" s="14" t="s">
        <v>8353</v>
      </c>
      <c r="F439" s="11" t="s">
        <v>7066</v>
      </c>
      <c r="G439" s="46" t="s">
        <v>5136</v>
      </c>
    </row>
    <row r="440" spans="1:7" ht="15.6" x14ac:dyDescent="0.3">
      <c r="A440" s="1" t="s">
        <v>1928</v>
      </c>
      <c r="B440" s="1" t="s">
        <v>2817</v>
      </c>
      <c r="E440" s="14" t="s">
        <v>8354</v>
      </c>
      <c r="F440" s="11" t="s">
        <v>7122</v>
      </c>
      <c r="G440" s="46" t="s">
        <v>5137</v>
      </c>
    </row>
    <row r="441" spans="1:7" ht="15.6" x14ac:dyDescent="0.3">
      <c r="A441" s="1" t="s">
        <v>1927</v>
      </c>
      <c r="B441" s="1" t="s">
        <v>2818</v>
      </c>
      <c r="E441" s="14" t="s">
        <v>8353</v>
      </c>
      <c r="F441" s="11" t="s">
        <v>7123</v>
      </c>
      <c r="G441" s="46" t="s">
        <v>5138</v>
      </c>
    </row>
    <row r="442" spans="1:7" ht="15.6" x14ac:dyDescent="0.3">
      <c r="A442" s="1" t="s">
        <v>1926</v>
      </c>
      <c r="B442" s="1" t="s">
        <v>2819</v>
      </c>
      <c r="E442" s="14" t="s">
        <v>8353</v>
      </c>
      <c r="F442" s="11" t="s">
        <v>7124</v>
      </c>
      <c r="G442" s="46" t="s">
        <v>5139</v>
      </c>
    </row>
    <row r="443" spans="1:7" ht="15.6" x14ac:dyDescent="0.3">
      <c r="A443" s="1" t="s">
        <v>1925</v>
      </c>
      <c r="B443" s="1" t="s">
        <v>2820</v>
      </c>
      <c r="E443" s="14" t="s">
        <v>8354</v>
      </c>
      <c r="F443" s="11" t="s">
        <v>7125</v>
      </c>
      <c r="G443" s="46" t="s">
        <v>5140</v>
      </c>
    </row>
    <row r="444" spans="1:7" ht="15.6" x14ac:dyDescent="0.3">
      <c r="A444" s="1" t="s">
        <v>1924</v>
      </c>
      <c r="B444" s="1" t="s">
        <v>2821</v>
      </c>
      <c r="E444" s="14" t="s">
        <v>8354</v>
      </c>
      <c r="F444" s="11" t="s">
        <v>7126</v>
      </c>
      <c r="G444" s="46" t="s">
        <v>4783</v>
      </c>
    </row>
    <row r="445" spans="1:7" ht="15.6" x14ac:dyDescent="0.3">
      <c r="A445" s="1" t="s">
        <v>1923</v>
      </c>
      <c r="B445" s="1" t="s">
        <v>2822</v>
      </c>
      <c r="E445" s="14" t="s">
        <v>8353</v>
      </c>
      <c r="F445" s="11" t="s">
        <v>7127</v>
      </c>
      <c r="G445" s="46" t="s">
        <v>5141</v>
      </c>
    </row>
    <row r="446" spans="1:7" ht="15.6" x14ac:dyDescent="0.3">
      <c r="A446" s="1" t="s">
        <v>1922</v>
      </c>
      <c r="B446" s="1" t="s">
        <v>2823</v>
      </c>
      <c r="E446" s="14" t="s">
        <v>8353</v>
      </c>
      <c r="F446" s="11" t="s">
        <v>7128</v>
      </c>
      <c r="G446" s="46" t="s">
        <v>5142</v>
      </c>
    </row>
    <row r="447" spans="1:7" ht="15.6" x14ac:dyDescent="0.3">
      <c r="A447" s="1" t="s">
        <v>1921</v>
      </c>
      <c r="B447" s="1" t="s">
        <v>2824</v>
      </c>
      <c r="E447" s="14" t="s">
        <v>8354</v>
      </c>
      <c r="F447" s="11" t="s">
        <v>6287</v>
      </c>
      <c r="G447" s="46" t="s">
        <v>5143</v>
      </c>
    </row>
    <row r="448" spans="1:7" ht="15.6" x14ac:dyDescent="0.3">
      <c r="A448" s="1" t="s">
        <v>1920</v>
      </c>
      <c r="B448" s="1" t="s">
        <v>2825</v>
      </c>
      <c r="E448" s="14" t="s">
        <v>8353</v>
      </c>
      <c r="F448" s="11" t="s">
        <v>7129</v>
      </c>
      <c r="G448" s="46" t="s">
        <v>5144</v>
      </c>
    </row>
    <row r="449" spans="1:7" ht="15.6" x14ac:dyDescent="0.3">
      <c r="A449" s="1" t="s">
        <v>1919</v>
      </c>
      <c r="B449" s="1" t="s">
        <v>2826</v>
      </c>
      <c r="E449" s="14" t="s">
        <v>8354</v>
      </c>
      <c r="F449" s="11" t="s">
        <v>7130</v>
      </c>
      <c r="G449" s="46" t="s">
        <v>5145</v>
      </c>
    </row>
    <row r="450" spans="1:7" ht="15.6" x14ac:dyDescent="0.3">
      <c r="A450" s="1" t="s">
        <v>1918</v>
      </c>
      <c r="B450" s="1" t="s">
        <v>2827</v>
      </c>
      <c r="E450" s="14" t="s">
        <v>8354</v>
      </c>
      <c r="F450" s="11" t="s">
        <v>7131</v>
      </c>
      <c r="G450" s="46" t="s">
        <v>5146</v>
      </c>
    </row>
    <row r="451" spans="1:7" ht="15.6" x14ac:dyDescent="0.3">
      <c r="A451" s="1" t="s">
        <v>1917</v>
      </c>
      <c r="B451" s="1" t="s">
        <v>2828</v>
      </c>
      <c r="E451" s="14" t="s">
        <v>8353</v>
      </c>
      <c r="F451" s="11" t="s">
        <v>7132</v>
      </c>
      <c r="G451" s="46" t="s">
        <v>5147</v>
      </c>
    </row>
    <row r="452" spans="1:7" ht="15.6" x14ac:dyDescent="0.3">
      <c r="A452" s="1" t="s">
        <v>1916</v>
      </c>
      <c r="B452" s="1" t="s">
        <v>2829</v>
      </c>
      <c r="E452" s="14" t="s">
        <v>8353</v>
      </c>
      <c r="F452" s="11" t="s">
        <v>7133</v>
      </c>
      <c r="G452" s="46" t="s">
        <v>5052</v>
      </c>
    </row>
    <row r="453" spans="1:7" ht="15.6" x14ac:dyDescent="0.3">
      <c r="A453" s="1" t="s">
        <v>1915</v>
      </c>
      <c r="B453" s="1" t="s">
        <v>2830</v>
      </c>
      <c r="E453" s="14" t="s">
        <v>8354</v>
      </c>
      <c r="F453" s="11" t="s">
        <v>7134</v>
      </c>
      <c r="G453" s="46" t="s">
        <v>4765</v>
      </c>
    </row>
    <row r="454" spans="1:7" ht="15.6" x14ac:dyDescent="0.3">
      <c r="A454" s="1" t="s">
        <v>1914</v>
      </c>
      <c r="B454" s="1" t="s">
        <v>2831</v>
      </c>
      <c r="E454" s="14" t="s">
        <v>8353</v>
      </c>
      <c r="F454" s="11" t="s">
        <v>7135</v>
      </c>
      <c r="G454" s="46" t="s">
        <v>5148</v>
      </c>
    </row>
    <row r="455" spans="1:7" ht="15.6" x14ac:dyDescent="0.3">
      <c r="A455" s="1" t="s">
        <v>1913</v>
      </c>
      <c r="B455" s="1" t="s">
        <v>2832</v>
      </c>
      <c r="E455" s="14" t="s">
        <v>8354</v>
      </c>
      <c r="F455" s="11" t="s">
        <v>6879</v>
      </c>
      <c r="G455" s="46" t="s">
        <v>5149</v>
      </c>
    </row>
    <row r="456" spans="1:7" ht="15.6" x14ac:dyDescent="0.3">
      <c r="A456" s="1" t="s">
        <v>1912</v>
      </c>
      <c r="B456" s="1" t="s">
        <v>2833</v>
      </c>
      <c r="E456" s="14" t="s">
        <v>8354</v>
      </c>
      <c r="F456" s="11" t="s">
        <v>5284</v>
      </c>
      <c r="G456" s="46" t="s">
        <v>5150</v>
      </c>
    </row>
    <row r="457" spans="1:7" ht="15.6" x14ac:dyDescent="0.3">
      <c r="A457" s="1" t="s">
        <v>1911</v>
      </c>
      <c r="B457" s="1" t="s">
        <v>2834</v>
      </c>
      <c r="E457" s="14" t="s">
        <v>8354</v>
      </c>
      <c r="F457" s="11" t="s">
        <v>4951</v>
      </c>
      <c r="G457" s="46" t="s">
        <v>5151</v>
      </c>
    </row>
    <row r="458" spans="1:7" ht="15.6" x14ac:dyDescent="0.3">
      <c r="A458" s="1" t="s">
        <v>1910</v>
      </c>
      <c r="B458" s="1" t="s">
        <v>2835</v>
      </c>
      <c r="E458" s="14" t="s">
        <v>8354</v>
      </c>
      <c r="F458" s="11" t="s">
        <v>4783</v>
      </c>
      <c r="G458" s="46" t="s">
        <v>5152</v>
      </c>
    </row>
    <row r="459" spans="1:7" ht="15.6" x14ac:dyDescent="0.3">
      <c r="A459" s="1" t="s">
        <v>1909</v>
      </c>
      <c r="B459" s="1" t="s">
        <v>2836</v>
      </c>
      <c r="E459" s="14" t="s">
        <v>8354</v>
      </c>
      <c r="F459" s="11" t="s">
        <v>7136</v>
      </c>
      <c r="G459" s="46" t="s">
        <v>5153</v>
      </c>
    </row>
    <row r="460" spans="1:7" ht="15.6" x14ac:dyDescent="0.3">
      <c r="A460" s="1" t="s">
        <v>1908</v>
      </c>
      <c r="B460" s="1" t="s">
        <v>2837</v>
      </c>
      <c r="E460" s="14" t="s">
        <v>8353</v>
      </c>
      <c r="F460" s="11" t="s">
        <v>7137</v>
      </c>
      <c r="G460" s="46" t="s">
        <v>5154</v>
      </c>
    </row>
    <row r="461" spans="1:7" ht="15.6" x14ac:dyDescent="0.3">
      <c r="A461" s="1" t="s">
        <v>1907</v>
      </c>
      <c r="B461" s="1" t="s">
        <v>2838</v>
      </c>
      <c r="E461" s="14" t="s">
        <v>8354</v>
      </c>
      <c r="F461" s="11" t="s">
        <v>7138</v>
      </c>
      <c r="G461" s="46" t="s">
        <v>4778</v>
      </c>
    </row>
    <row r="462" spans="1:7" ht="15.6" x14ac:dyDescent="0.3">
      <c r="A462" s="1" t="s">
        <v>1906</v>
      </c>
      <c r="B462" s="1" t="s">
        <v>2839</v>
      </c>
      <c r="E462" s="14" t="s">
        <v>8353</v>
      </c>
      <c r="F462" s="11" t="s">
        <v>7139</v>
      </c>
      <c r="G462" s="46" t="s">
        <v>5001</v>
      </c>
    </row>
    <row r="463" spans="1:7" ht="15.6" x14ac:dyDescent="0.3">
      <c r="A463" s="1" t="s">
        <v>1905</v>
      </c>
      <c r="B463" s="1" t="s">
        <v>2840</v>
      </c>
      <c r="E463" s="14" t="s">
        <v>8353</v>
      </c>
      <c r="F463" s="11" t="s">
        <v>5960</v>
      </c>
      <c r="G463" s="46" t="s">
        <v>4794</v>
      </c>
    </row>
    <row r="464" spans="1:7" ht="15.6" x14ac:dyDescent="0.3">
      <c r="A464" s="1" t="s">
        <v>1904</v>
      </c>
      <c r="B464" s="1" t="s">
        <v>2841</v>
      </c>
      <c r="E464" s="14" t="s">
        <v>8353</v>
      </c>
      <c r="F464" s="11" t="s">
        <v>7140</v>
      </c>
      <c r="G464" s="46" t="s">
        <v>5155</v>
      </c>
    </row>
    <row r="465" spans="1:7" ht="15.6" x14ac:dyDescent="0.3">
      <c r="A465" s="1" t="s">
        <v>1903</v>
      </c>
      <c r="B465" s="1" t="s">
        <v>2842</v>
      </c>
      <c r="E465" s="14" t="s">
        <v>8354</v>
      </c>
      <c r="F465" s="11" t="s">
        <v>7141</v>
      </c>
      <c r="G465" s="46" t="s">
        <v>5156</v>
      </c>
    </row>
    <row r="466" spans="1:7" ht="15.6" x14ac:dyDescent="0.3">
      <c r="A466" s="1" t="s">
        <v>1902</v>
      </c>
      <c r="B466" s="1" t="s">
        <v>2843</v>
      </c>
      <c r="E466" s="14" t="s">
        <v>8353</v>
      </c>
      <c r="F466" s="11" t="s">
        <v>6834</v>
      </c>
      <c r="G466" s="46" t="s">
        <v>5157</v>
      </c>
    </row>
    <row r="467" spans="1:7" ht="15.6" x14ac:dyDescent="0.3">
      <c r="A467" s="1" t="s">
        <v>1901</v>
      </c>
      <c r="B467" s="1" t="s">
        <v>2844</v>
      </c>
      <c r="E467" s="14" t="s">
        <v>8354</v>
      </c>
      <c r="F467" s="11" t="s">
        <v>7142</v>
      </c>
      <c r="G467" s="46" t="s">
        <v>5158</v>
      </c>
    </row>
    <row r="468" spans="1:7" ht="15.6" x14ac:dyDescent="0.3">
      <c r="A468" s="1" t="s">
        <v>1900</v>
      </c>
      <c r="B468" s="1" t="s">
        <v>2845</v>
      </c>
      <c r="E468" s="14" t="s">
        <v>8354</v>
      </c>
      <c r="F468" s="11" t="s">
        <v>7143</v>
      </c>
      <c r="G468" s="46" t="s">
        <v>4781</v>
      </c>
    </row>
    <row r="469" spans="1:7" ht="15.6" x14ac:dyDescent="0.3">
      <c r="A469" s="1" t="s">
        <v>1899</v>
      </c>
      <c r="B469" s="1" t="s">
        <v>2846</v>
      </c>
      <c r="E469" s="14" t="s">
        <v>8353</v>
      </c>
      <c r="F469" s="11" t="s">
        <v>7144</v>
      </c>
      <c r="G469" s="46" t="s">
        <v>5159</v>
      </c>
    </row>
    <row r="470" spans="1:7" ht="15.6" x14ac:dyDescent="0.3">
      <c r="A470" s="1" t="s">
        <v>1898</v>
      </c>
      <c r="B470" s="1" t="s">
        <v>2847</v>
      </c>
      <c r="E470" s="14" t="s">
        <v>8353</v>
      </c>
      <c r="F470" s="11" t="s">
        <v>7145</v>
      </c>
      <c r="G470" s="46" t="s">
        <v>5160</v>
      </c>
    </row>
    <row r="471" spans="1:7" ht="15.6" x14ac:dyDescent="0.3">
      <c r="A471" s="1" t="s">
        <v>1897</v>
      </c>
      <c r="B471" s="1" t="s">
        <v>2848</v>
      </c>
      <c r="E471" s="14" t="s">
        <v>8354</v>
      </c>
      <c r="F471" s="11" t="s">
        <v>7146</v>
      </c>
      <c r="G471" s="46" t="s">
        <v>5161</v>
      </c>
    </row>
    <row r="472" spans="1:7" ht="15.6" x14ac:dyDescent="0.3">
      <c r="A472" s="1" t="s">
        <v>1896</v>
      </c>
      <c r="B472" s="1" t="s">
        <v>2849</v>
      </c>
      <c r="E472" s="14" t="s">
        <v>8354</v>
      </c>
      <c r="F472" s="11" t="s">
        <v>7147</v>
      </c>
      <c r="G472" s="46" t="s">
        <v>5162</v>
      </c>
    </row>
    <row r="473" spans="1:7" ht="15.6" x14ac:dyDescent="0.3">
      <c r="A473" s="1" t="s">
        <v>1895</v>
      </c>
      <c r="B473" s="1" t="s">
        <v>2850</v>
      </c>
      <c r="E473" s="14" t="s">
        <v>8354</v>
      </c>
      <c r="F473" s="11" t="s">
        <v>6958</v>
      </c>
      <c r="G473" s="46" t="s">
        <v>5163</v>
      </c>
    </row>
    <row r="474" spans="1:7" ht="15.6" x14ac:dyDescent="0.3">
      <c r="A474" s="1" t="s">
        <v>1894</v>
      </c>
      <c r="B474" s="1" t="s">
        <v>2851</v>
      </c>
      <c r="E474" s="14" t="s">
        <v>8354</v>
      </c>
      <c r="F474" s="11" t="s">
        <v>7148</v>
      </c>
      <c r="G474" s="46" t="s">
        <v>4954</v>
      </c>
    </row>
    <row r="475" spans="1:7" ht="15.6" x14ac:dyDescent="0.3">
      <c r="A475" s="1" t="s">
        <v>1893</v>
      </c>
      <c r="B475" s="1" t="s">
        <v>2852</v>
      </c>
      <c r="E475" s="14" t="s">
        <v>8354</v>
      </c>
      <c r="F475" s="11" t="s">
        <v>6778</v>
      </c>
      <c r="G475" s="46" t="s">
        <v>5164</v>
      </c>
    </row>
    <row r="476" spans="1:7" ht="15.6" x14ac:dyDescent="0.3">
      <c r="A476" s="1" t="s">
        <v>1892</v>
      </c>
      <c r="B476" s="1" t="s">
        <v>2853</v>
      </c>
      <c r="E476" s="14" t="s">
        <v>8354</v>
      </c>
      <c r="F476" s="11" t="s">
        <v>7149</v>
      </c>
      <c r="G476" s="46" t="s">
        <v>5165</v>
      </c>
    </row>
    <row r="477" spans="1:7" ht="15.6" x14ac:dyDescent="0.3">
      <c r="A477" s="1" t="s">
        <v>1890</v>
      </c>
      <c r="B477" s="1" t="s">
        <v>2854</v>
      </c>
      <c r="E477" s="14" t="s">
        <v>8354</v>
      </c>
      <c r="F477" s="11" t="s">
        <v>7150</v>
      </c>
      <c r="G477" s="46" t="s">
        <v>5166</v>
      </c>
    </row>
    <row r="478" spans="1:7" ht="15.6" x14ac:dyDescent="0.3">
      <c r="A478" s="1" t="s">
        <v>1889</v>
      </c>
      <c r="B478" s="1" t="s">
        <v>2855</v>
      </c>
      <c r="E478" s="14" t="s">
        <v>8353</v>
      </c>
      <c r="F478" s="11" t="s">
        <v>7151</v>
      </c>
      <c r="G478" s="46" t="s">
        <v>5167</v>
      </c>
    </row>
    <row r="479" spans="1:7" ht="15.6" x14ac:dyDescent="0.3">
      <c r="A479" s="1" t="s">
        <v>1888</v>
      </c>
      <c r="B479" s="1" t="s">
        <v>2856</v>
      </c>
      <c r="E479" s="14" t="s">
        <v>8354</v>
      </c>
      <c r="F479" s="11" t="s">
        <v>7152</v>
      </c>
      <c r="G479" s="46" t="s">
        <v>5168</v>
      </c>
    </row>
    <row r="480" spans="1:7" ht="15.6" x14ac:dyDescent="0.3">
      <c r="A480" s="1" t="s">
        <v>1887</v>
      </c>
      <c r="B480" s="1" t="s">
        <v>2857</v>
      </c>
      <c r="E480" s="14" t="s">
        <v>8354</v>
      </c>
      <c r="F480" s="11" t="s">
        <v>7153</v>
      </c>
      <c r="G480" s="46" t="s">
        <v>5169</v>
      </c>
    </row>
    <row r="481" spans="1:7" ht="15.6" x14ac:dyDescent="0.3">
      <c r="A481" s="1" t="s">
        <v>1886</v>
      </c>
      <c r="B481" s="1" t="s">
        <v>2858</v>
      </c>
      <c r="E481" s="14" t="s">
        <v>8354</v>
      </c>
      <c r="F481" s="11" t="s">
        <v>7154</v>
      </c>
      <c r="G481" s="46" t="s">
        <v>5170</v>
      </c>
    </row>
    <row r="482" spans="1:7" ht="15.6" x14ac:dyDescent="0.3">
      <c r="A482" s="1" t="s">
        <v>1885</v>
      </c>
      <c r="B482" s="1" t="s">
        <v>2859</v>
      </c>
      <c r="E482" s="14" t="s">
        <v>8354</v>
      </c>
      <c r="F482" s="11" t="s">
        <v>6923</v>
      </c>
      <c r="G482" s="46" t="s">
        <v>5171</v>
      </c>
    </row>
    <row r="483" spans="1:7" ht="15.6" x14ac:dyDescent="0.3">
      <c r="A483" s="1" t="s">
        <v>1884</v>
      </c>
      <c r="B483" s="1" t="s">
        <v>2860</v>
      </c>
      <c r="E483" s="14" t="s">
        <v>8354</v>
      </c>
      <c r="F483" s="11" t="s">
        <v>7155</v>
      </c>
      <c r="G483" s="46" t="s">
        <v>5172</v>
      </c>
    </row>
    <row r="484" spans="1:7" ht="15.6" x14ac:dyDescent="0.3">
      <c r="A484" s="1" t="s">
        <v>1883</v>
      </c>
      <c r="B484" s="1" t="s">
        <v>2861</v>
      </c>
      <c r="E484" s="14" t="s">
        <v>8353</v>
      </c>
      <c r="F484" s="11" t="s">
        <v>7156</v>
      </c>
      <c r="G484" s="46" t="s">
        <v>5173</v>
      </c>
    </row>
    <row r="485" spans="1:7" ht="15.6" x14ac:dyDescent="0.3">
      <c r="A485" s="1" t="s">
        <v>1882</v>
      </c>
      <c r="B485" s="1" t="s">
        <v>2862</v>
      </c>
      <c r="E485" s="14" t="s">
        <v>8353</v>
      </c>
      <c r="F485" s="11" t="s">
        <v>7157</v>
      </c>
      <c r="G485" s="46" t="s">
        <v>4844</v>
      </c>
    </row>
    <row r="486" spans="1:7" ht="15.6" x14ac:dyDescent="0.3">
      <c r="A486" s="1" t="s">
        <v>1881</v>
      </c>
      <c r="B486" s="1" t="s">
        <v>2863</v>
      </c>
      <c r="E486" s="14" t="s">
        <v>8354</v>
      </c>
      <c r="F486" s="11" t="s">
        <v>6900</v>
      </c>
      <c r="G486" s="46" t="s">
        <v>5174</v>
      </c>
    </row>
    <row r="487" spans="1:7" ht="15.6" x14ac:dyDescent="0.3">
      <c r="A487" s="1" t="s">
        <v>1880</v>
      </c>
      <c r="B487" s="1" t="s">
        <v>2864</v>
      </c>
      <c r="E487" s="14" t="s">
        <v>8354</v>
      </c>
      <c r="F487" s="11" t="s">
        <v>6828</v>
      </c>
      <c r="G487" s="46" t="s">
        <v>5031</v>
      </c>
    </row>
    <row r="488" spans="1:7" ht="15.6" x14ac:dyDescent="0.3">
      <c r="A488" s="1" t="s">
        <v>1879</v>
      </c>
      <c r="B488" s="1" t="s">
        <v>2865</v>
      </c>
      <c r="E488" s="14" t="s">
        <v>8327</v>
      </c>
      <c r="F488" s="11" t="s">
        <v>7158</v>
      </c>
      <c r="G488" s="46" t="s">
        <v>5175</v>
      </c>
    </row>
    <row r="489" spans="1:7" ht="15.6" x14ac:dyDescent="0.3">
      <c r="A489" s="1" t="s">
        <v>1878</v>
      </c>
      <c r="B489" s="1" t="s">
        <v>2866</v>
      </c>
      <c r="E489" s="14" t="s">
        <v>8353</v>
      </c>
      <c r="F489" s="11" t="s">
        <v>7159</v>
      </c>
      <c r="G489" s="46" t="s">
        <v>5176</v>
      </c>
    </row>
    <row r="490" spans="1:7" ht="15.6" x14ac:dyDescent="0.3">
      <c r="A490" s="1" t="s">
        <v>1877</v>
      </c>
      <c r="B490" s="1" t="s">
        <v>2867</v>
      </c>
      <c r="E490" s="14" t="s">
        <v>8354</v>
      </c>
      <c r="F490" s="11" t="s">
        <v>6880</v>
      </c>
      <c r="G490" s="46" t="s">
        <v>5177</v>
      </c>
    </row>
    <row r="491" spans="1:7" ht="15.6" x14ac:dyDescent="0.3">
      <c r="A491" s="1" t="s">
        <v>1876</v>
      </c>
      <c r="B491" s="1" t="s">
        <v>2868</v>
      </c>
      <c r="E491" s="14" t="s">
        <v>8354</v>
      </c>
      <c r="F491" s="11" t="s">
        <v>5284</v>
      </c>
      <c r="G491" s="46" t="s">
        <v>5178</v>
      </c>
    </row>
    <row r="492" spans="1:7" ht="15.6" x14ac:dyDescent="0.3">
      <c r="A492" s="1" t="s">
        <v>1875</v>
      </c>
      <c r="B492" s="1" t="s">
        <v>2869</v>
      </c>
      <c r="E492" s="14" t="s">
        <v>8353</v>
      </c>
      <c r="F492" s="11" t="s">
        <v>7160</v>
      </c>
      <c r="G492" s="46" t="s">
        <v>5179</v>
      </c>
    </row>
    <row r="493" spans="1:7" ht="15.6" x14ac:dyDescent="0.3">
      <c r="A493" s="1" t="s">
        <v>1874</v>
      </c>
      <c r="B493" s="1" t="s">
        <v>2870</v>
      </c>
      <c r="E493" s="14" t="s">
        <v>8353</v>
      </c>
      <c r="F493" s="11" t="s">
        <v>7161</v>
      </c>
      <c r="G493" s="46" t="s">
        <v>5180</v>
      </c>
    </row>
    <row r="494" spans="1:7" ht="15.6" x14ac:dyDescent="0.3">
      <c r="A494" s="1" t="s">
        <v>1873</v>
      </c>
      <c r="B494" s="1" t="s">
        <v>2871</v>
      </c>
      <c r="E494" s="14" t="s">
        <v>8353</v>
      </c>
      <c r="F494" s="11" t="s">
        <v>7020</v>
      </c>
      <c r="G494" s="46" t="s">
        <v>5181</v>
      </c>
    </row>
    <row r="495" spans="1:7" ht="15.6" x14ac:dyDescent="0.3">
      <c r="A495" s="1" t="s">
        <v>1872</v>
      </c>
      <c r="B495" s="1" t="s">
        <v>2872</v>
      </c>
      <c r="E495" s="14" t="s">
        <v>8354</v>
      </c>
      <c r="F495" s="11" t="s">
        <v>7162</v>
      </c>
      <c r="G495" s="46" t="s">
        <v>5182</v>
      </c>
    </row>
    <row r="496" spans="1:7" ht="15.6" x14ac:dyDescent="0.3">
      <c r="A496" s="1" t="s">
        <v>1871</v>
      </c>
      <c r="B496" s="1" t="s">
        <v>2873</v>
      </c>
      <c r="E496" s="14" t="s">
        <v>8354</v>
      </c>
      <c r="F496" s="11" t="s">
        <v>7163</v>
      </c>
      <c r="G496" s="46" t="s">
        <v>5171</v>
      </c>
    </row>
    <row r="497" spans="1:7" ht="15.6" x14ac:dyDescent="0.3">
      <c r="A497" s="1" t="s">
        <v>1870</v>
      </c>
      <c r="B497" s="1" t="s">
        <v>2874</v>
      </c>
      <c r="E497" s="14" t="s">
        <v>8327</v>
      </c>
      <c r="F497" s="11" t="s">
        <v>6849</v>
      </c>
      <c r="G497" s="46" t="s">
        <v>5183</v>
      </c>
    </row>
    <row r="498" spans="1:7" ht="15.6" x14ac:dyDescent="0.3">
      <c r="A498" s="1" t="s">
        <v>1869</v>
      </c>
      <c r="B498" s="1" t="s">
        <v>2875</v>
      </c>
      <c r="E498" s="14" t="s">
        <v>8353</v>
      </c>
      <c r="F498" s="11" t="s">
        <v>7164</v>
      </c>
      <c r="G498" s="46" t="s">
        <v>5184</v>
      </c>
    </row>
    <row r="499" spans="1:7" ht="15.6" x14ac:dyDescent="0.3">
      <c r="A499" s="1" t="s">
        <v>1868</v>
      </c>
      <c r="B499" s="1" t="s">
        <v>2876</v>
      </c>
      <c r="E499" s="14" t="s">
        <v>8354</v>
      </c>
      <c r="F499" s="11" t="s">
        <v>6958</v>
      </c>
      <c r="G499" s="46" t="s">
        <v>5185</v>
      </c>
    </row>
    <row r="500" spans="1:7" ht="15.6" x14ac:dyDescent="0.3">
      <c r="A500" s="1" t="s">
        <v>1867</v>
      </c>
      <c r="B500" s="1" t="s">
        <v>2877</v>
      </c>
      <c r="E500" s="14" t="s">
        <v>8353</v>
      </c>
      <c r="F500" s="11" t="s">
        <v>7165</v>
      </c>
      <c r="G500" s="46" t="s">
        <v>5186</v>
      </c>
    </row>
    <row r="501" spans="1:7" ht="15.6" x14ac:dyDescent="0.3">
      <c r="A501" s="1" t="s">
        <v>1866</v>
      </c>
      <c r="B501" s="1" t="s">
        <v>2878</v>
      </c>
      <c r="E501" s="14" t="s">
        <v>8353</v>
      </c>
      <c r="F501" s="11" t="s">
        <v>6849</v>
      </c>
      <c r="G501" s="46" t="s">
        <v>5187</v>
      </c>
    </row>
    <row r="502" spans="1:7" ht="15.6" x14ac:dyDescent="0.3">
      <c r="A502" s="1" t="s">
        <v>1865</v>
      </c>
      <c r="B502" s="1" t="s">
        <v>2879</v>
      </c>
      <c r="E502" s="14" t="s">
        <v>8354</v>
      </c>
      <c r="F502" s="11" t="s">
        <v>7166</v>
      </c>
      <c r="G502" s="46" t="s">
        <v>5188</v>
      </c>
    </row>
    <row r="503" spans="1:7" ht="15.6" x14ac:dyDescent="0.3">
      <c r="A503" s="1" t="s">
        <v>1864</v>
      </c>
      <c r="B503" s="1" t="s">
        <v>2880</v>
      </c>
      <c r="E503" s="14" t="s">
        <v>8354</v>
      </c>
      <c r="F503" s="11" t="s">
        <v>7167</v>
      </c>
      <c r="G503" s="46" t="s">
        <v>4783</v>
      </c>
    </row>
    <row r="504" spans="1:7" ht="15.6" x14ac:dyDescent="0.3">
      <c r="A504" s="1" t="s">
        <v>1863</v>
      </c>
      <c r="B504" s="1" t="s">
        <v>2881</v>
      </c>
      <c r="E504" s="14" t="s">
        <v>8353</v>
      </c>
      <c r="F504" s="11" t="s">
        <v>7168</v>
      </c>
      <c r="G504" s="46" t="s">
        <v>5189</v>
      </c>
    </row>
    <row r="505" spans="1:7" ht="15.6" x14ac:dyDescent="0.3">
      <c r="A505" s="1" t="s">
        <v>1862</v>
      </c>
      <c r="B505" s="1" t="s">
        <v>2882</v>
      </c>
      <c r="E505" s="14" t="s">
        <v>8353</v>
      </c>
      <c r="F505" s="11" t="s">
        <v>7169</v>
      </c>
      <c r="G505" s="46" t="s">
        <v>5190</v>
      </c>
    </row>
    <row r="506" spans="1:7" ht="15.6" x14ac:dyDescent="0.3">
      <c r="A506" s="1" t="s">
        <v>1861</v>
      </c>
      <c r="B506" s="1" t="s">
        <v>2883</v>
      </c>
      <c r="E506" s="14" t="s">
        <v>8353</v>
      </c>
      <c r="F506" s="11" t="s">
        <v>6836</v>
      </c>
      <c r="G506" s="46" t="s">
        <v>5191</v>
      </c>
    </row>
    <row r="507" spans="1:7" ht="15.6" x14ac:dyDescent="0.3">
      <c r="A507" s="1" t="s">
        <v>1860</v>
      </c>
      <c r="B507" s="1" t="s">
        <v>2884</v>
      </c>
      <c r="E507" s="14" t="s">
        <v>8353</v>
      </c>
      <c r="F507" s="11" t="s">
        <v>7170</v>
      </c>
      <c r="G507" s="46" t="s">
        <v>5192</v>
      </c>
    </row>
    <row r="508" spans="1:7" ht="15.6" x14ac:dyDescent="0.3">
      <c r="A508" s="1" t="s">
        <v>1859</v>
      </c>
      <c r="B508" s="1" t="s">
        <v>2885</v>
      </c>
      <c r="E508" s="14" t="s">
        <v>8354</v>
      </c>
      <c r="F508" s="11" t="s">
        <v>7171</v>
      </c>
      <c r="G508" s="46" t="s">
        <v>5193</v>
      </c>
    </row>
    <row r="509" spans="1:7" ht="15.6" x14ac:dyDescent="0.3">
      <c r="A509" s="1" t="s">
        <v>1858</v>
      </c>
      <c r="B509" s="1" t="s">
        <v>2886</v>
      </c>
      <c r="E509" s="14" t="s">
        <v>8354</v>
      </c>
      <c r="F509" s="11" t="s">
        <v>7172</v>
      </c>
      <c r="G509" s="46" t="s">
        <v>5194</v>
      </c>
    </row>
    <row r="510" spans="1:7" ht="15.6" x14ac:dyDescent="0.3">
      <c r="A510" s="1" t="s">
        <v>1857</v>
      </c>
      <c r="B510" s="1" t="s">
        <v>2887</v>
      </c>
      <c r="E510" s="14" t="s">
        <v>8353</v>
      </c>
      <c r="F510" s="11" t="s">
        <v>7173</v>
      </c>
      <c r="G510" s="46" t="s">
        <v>5195</v>
      </c>
    </row>
    <row r="511" spans="1:7" ht="15.6" x14ac:dyDescent="0.3">
      <c r="A511" s="1" t="s">
        <v>1856</v>
      </c>
      <c r="B511" s="1" t="s">
        <v>2888</v>
      </c>
      <c r="E511" s="14" t="s">
        <v>8354</v>
      </c>
      <c r="F511" s="11" t="s">
        <v>7174</v>
      </c>
      <c r="G511" s="46" t="s">
        <v>5196</v>
      </c>
    </row>
    <row r="512" spans="1:7" ht="15.6" x14ac:dyDescent="0.3">
      <c r="A512" s="1" t="s">
        <v>1855</v>
      </c>
      <c r="B512" s="1" t="s">
        <v>2889</v>
      </c>
      <c r="E512" s="14" t="s">
        <v>8354</v>
      </c>
      <c r="F512" s="11" t="s">
        <v>7062</v>
      </c>
      <c r="G512" s="46" t="s">
        <v>5197</v>
      </c>
    </row>
    <row r="513" spans="1:7" ht="15.6" x14ac:dyDescent="0.3">
      <c r="A513" s="1" t="s">
        <v>1854</v>
      </c>
      <c r="B513" s="1" t="s">
        <v>2890</v>
      </c>
      <c r="E513" s="14" t="s">
        <v>8354</v>
      </c>
      <c r="F513" s="11" t="s">
        <v>6900</v>
      </c>
      <c r="G513" s="46" t="s">
        <v>5198</v>
      </c>
    </row>
    <row r="514" spans="1:7" ht="15.6" x14ac:dyDescent="0.3">
      <c r="A514" s="1" t="s">
        <v>1853</v>
      </c>
      <c r="B514" s="1" t="s">
        <v>2891</v>
      </c>
      <c r="E514" s="14" t="s">
        <v>8354</v>
      </c>
      <c r="F514" s="11" t="s">
        <v>6538</v>
      </c>
      <c r="G514" s="46" t="s">
        <v>5199</v>
      </c>
    </row>
    <row r="515" spans="1:7" ht="15.6" x14ac:dyDescent="0.3">
      <c r="A515" s="1" t="s">
        <v>1852</v>
      </c>
      <c r="B515" s="1" t="s">
        <v>2892</v>
      </c>
      <c r="E515" s="14" t="s">
        <v>8353</v>
      </c>
      <c r="F515" s="11" t="s">
        <v>7175</v>
      </c>
      <c r="G515" s="46" t="s">
        <v>5200</v>
      </c>
    </row>
    <row r="516" spans="1:7" ht="15.6" x14ac:dyDescent="0.3">
      <c r="A516" s="1" t="s">
        <v>1851</v>
      </c>
      <c r="B516" s="1" t="s">
        <v>2893</v>
      </c>
      <c r="E516" s="14" t="s">
        <v>8354</v>
      </c>
      <c r="F516" s="11" t="s">
        <v>7176</v>
      </c>
      <c r="G516" s="46" t="s">
        <v>5201</v>
      </c>
    </row>
    <row r="517" spans="1:7" ht="15.6" x14ac:dyDescent="0.3">
      <c r="A517" s="1" t="s">
        <v>1850</v>
      </c>
      <c r="B517" s="1" t="s">
        <v>2894</v>
      </c>
      <c r="E517" s="14" t="s">
        <v>8354</v>
      </c>
      <c r="F517" s="11" t="s">
        <v>6825</v>
      </c>
      <c r="G517" s="46" t="s">
        <v>5202</v>
      </c>
    </row>
    <row r="518" spans="1:7" ht="15.6" x14ac:dyDescent="0.3">
      <c r="A518" s="1" t="s">
        <v>1849</v>
      </c>
      <c r="B518" s="1" t="s">
        <v>2895</v>
      </c>
      <c r="E518" s="14" t="s">
        <v>8353</v>
      </c>
      <c r="F518" s="11" t="s">
        <v>6858</v>
      </c>
      <c r="G518" s="46" t="s">
        <v>5203</v>
      </c>
    </row>
    <row r="519" spans="1:7" ht="15.6" x14ac:dyDescent="0.3">
      <c r="A519" s="1" t="s">
        <v>1848</v>
      </c>
      <c r="B519" s="1" t="s">
        <v>2896</v>
      </c>
      <c r="E519" s="14" t="s">
        <v>8353</v>
      </c>
      <c r="F519" s="11" t="s">
        <v>7165</v>
      </c>
      <c r="G519" s="46" t="s">
        <v>5204</v>
      </c>
    </row>
    <row r="520" spans="1:7" ht="15.6" x14ac:dyDescent="0.3">
      <c r="A520" s="1" t="s">
        <v>1847</v>
      </c>
      <c r="B520" s="1" t="s">
        <v>2897</v>
      </c>
      <c r="E520" s="14" t="s">
        <v>8354</v>
      </c>
      <c r="F520" s="11" t="s">
        <v>7092</v>
      </c>
      <c r="G520" s="46" t="s">
        <v>5205</v>
      </c>
    </row>
    <row r="521" spans="1:7" ht="15.6" x14ac:dyDescent="0.3">
      <c r="A521" s="1" t="s">
        <v>1846</v>
      </c>
      <c r="B521" s="1" t="s">
        <v>2898</v>
      </c>
      <c r="E521" s="14" t="s">
        <v>8353</v>
      </c>
      <c r="F521" s="11" t="s">
        <v>7177</v>
      </c>
      <c r="G521" s="46" t="s">
        <v>5206</v>
      </c>
    </row>
    <row r="522" spans="1:7" ht="15.6" x14ac:dyDescent="0.3">
      <c r="A522" s="1" t="s">
        <v>1845</v>
      </c>
      <c r="B522" s="1" t="s">
        <v>2899</v>
      </c>
      <c r="E522" s="14" t="s">
        <v>8354</v>
      </c>
      <c r="F522" s="11" t="s">
        <v>7178</v>
      </c>
      <c r="G522" s="46" t="s">
        <v>5207</v>
      </c>
    </row>
    <row r="523" spans="1:7" ht="15.6" x14ac:dyDescent="0.3">
      <c r="A523" s="1" t="s">
        <v>1844</v>
      </c>
      <c r="B523" s="1" t="s">
        <v>2900</v>
      </c>
      <c r="E523" s="14" t="s">
        <v>8354</v>
      </c>
      <c r="F523" s="11" t="s">
        <v>6792</v>
      </c>
      <c r="G523" s="46" t="s">
        <v>5208</v>
      </c>
    </row>
    <row r="524" spans="1:7" ht="15.6" x14ac:dyDescent="0.3">
      <c r="A524" s="1" t="s">
        <v>1843</v>
      </c>
      <c r="B524" s="1" t="s">
        <v>2901</v>
      </c>
      <c r="E524" s="14" t="s">
        <v>8353</v>
      </c>
      <c r="F524" s="11" t="s">
        <v>7179</v>
      </c>
      <c r="G524" s="46" t="s">
        <v>5209</v>
      </c>
    </row>
    <row r="525" spans="1:7" ht="15.6" x14ac:dyDescent="0.3">
      <c r="A525" s="1" t="s">
        <v>1842</v>
      </c>
      <c r="B525" s="1" t="s">
        <v>2902</v>
      </c>
      <c r="E525" s="14" t="s">
        <v>8327</v>
      </c>
      <c r="F525" s="11" t="s">
        <v>7180</v>
      </c>
      <c r="G525" s="46" t="s">
        <v>5210</v>
      </c>
    </row>
    <row r="526" spans="1:7" ht="15.6" x14ac:dyDescent="0.3">
      <c r="A526" s="1" t="s">
        <v>1841</v>
      </c>
      <c r="B526" s="1" t="s">
        <v>2903</v>
      </c>
      <c r="E526" s="14" t="s">
        <v>8353</v>
      </c>
      <c r="F526" s="11" t="s">
        <v>7181</v>
      </c>
      <c r="G526" s="46" t="s">
        <v>5211</v>
      </c>
    </row>
    <row r="527" spans="1:7" ht="15.6" x14ac:dyDescent="0.3">
      <c r="A527" s="1" t="s">
        <v>1840</v>
      </c>
      <c r="B527" s="1" t="s">
        <v>2904</v>
      </c>
      <c r="E527" s="14" t="s">
        <v>8353</v>
      </c>
      <c r="F527" s="11" t="s">
        <v>6929</v>
      </c>
      <c r="G527" s="46" t="s">
        <v>5212</v>
      </c>
    </row>
    <row r="528" spans="1:7" ht="15.6" x14ac:dyDescent="0.3">
      <c r="A528" s="1" t="s">
        <v>1839</v>
      </c>
      <c r="B528" s="1" t="s">
        <v>2905</v>
      </c>
      <c r="E528" s="14" t="s">
        <v>8327</v>
      </c>
      <c r="F528" s="11" t="s">
        <v>7182</v>
      </c>
      <c r="G528" s="46" t="s">
        <v>5213</v>
      </c>
    </row>
    <row r="529" spans="1:7" ht="15.6" x14ac:dyDescent="0.3">
      <c r="A529" s="1" t="s">
        <v>1838</v>
      </c>
      <c r="B529" s="1" t="s">
        <v>2906</v>
      </c>
      <c r="E529" s="14" t="s">
        <v>8353</v>
      </c>
      <c r="F529" s="11" t="s">
        <v>5960</v>
      </c>
      <c r="G529" s="46" t="s">
        <v>5214</v>
      </c>
    </row>
    <row r="530" spans="1:7" ht="15.6" x14ac:dyDescent="0.3">
      <c r="A530" s="1" t="s">
        <v>1837</v>
      </c>
      <c r="B530" s="1" t="s">
        <v>2907</v>
      </c>
      <c r="E530" s="14" t="s">
        <v>8354</v>
      </c>
      <c r="F530" s="11" t="s">
        <v>6982</v>
      </c>
      <c r="G530" s="46" t="s">
        <v>5215</v>
      </c>
    </row>
    <row r="531" spans="1:7" ht="15.6" x14ac:dyDescent="0.3">
      <c r="A531" s="1" t="s">
        <v>1836</v>
      </c>
      <c r="B531" s="1" t="s">
        <v>2908</v>
      </c>
      <c r="E531" s="14" t="s">
        <v>8354</v>
      </c>
      <c r="F531" s="11" t="s">
        <v>7183</v>
      </c>
      <c r="G531" s="46" t="s">
        <v>5216</v>
      </c>
    </row>
    <row r="532" spans="1:7" ht="15.6" x14ac:dyDescent="0.3">
      <c r="A532" s="1" t="s">
        <v>1835</v>
      </c>
      <c r="B532" s="1" t="s">
        <v>2909</v>
      </c>
      <c r="E532" s="14" t="s">
        <v>8353</v>
      </c>
      <c r="F532" s="11" t="s">
        <v>7184</v>
      </c>
      <c r="G532" s="46" t="s">
        <v>5217</v>
      </c>
    </row>
    <row r="533" spans="1:7" ht="15.6" x14ac:dyDescent="0.3">
      <c r="A533" s="1" t="s">
        <v>1834</v>
      </c>
      <c r="B533" s="1" t="s">
        <v>2910</v>
      </c>
      <c r="E533" s="14" t="s">
        <v>8354</v>
      </c>
      <c r="F533" s="11" t="s">
        <v>6891</v>
      </c>
      <c r="G533" s="46" t="s">
        <v>5218</v>
      </c>
    </row>
    <row r="534" spans="1:7" ht="15.6" x14ac:dyDescent="0.3">
      <c r="A534" s="1" t="s">
        <v>1833</v>
      </c>
      <c r="B534" s="1" t="s">
        <v>2911</v>
      </c>
      <c r="E534" s="14" t="s">
        <v>8353</v>
      </c>
      <c r="F534" s="11" t="s">
        <v>7185</v>
      </c>
      <c r="G534" s="46" t="s">
        <v>5219</v>
      </c>
    </row>
    <row r="535" spans="1:7" ht="15.6" x14ac:dyDescent="0.3">
      <c r="A535" s="1" t="s">
        <v>1832</v>
      </c>
      <c r="B535" s="1" t="s">
        <v>2912</v>
      </c>
      <c r="E535" s="14" t="s">
        <v>8354</v>
      </c>
      <c r="F535" s="11" t="s">
        <v>7172</v>
      </c>
      <c r="G535" s="46" t="s">
        <v>5220</v>
      </c>
    </row>
    <row r="536" spans="1:7" ht="15.6" x14ac:dyDescent="0.3">
      <c r="A536" s="1" t="s">
        <v>1831</v>
      </c>
      <c r="B536" s="1" t="s">
        <v>2913</v>
      </c>
      <c r="E536" s="14" t="s">
        <v>8353</v>
      </c>
      <c r="F536" s="11" t="s">
        <v>7186</v>
      </c>
      <c r="G536" s="46" t="s">
        <v>5221</v>
      </c>
    </row>
    <row r="537" spans="1:7" ht="15.6" x14ac:dyDescent="0.3">
      <c r="A537" s="1" t="s">
        <v>1830</v>
      </c>
      <c r="B537" s="1" t="s">
        <v>2914</v>
      </c>
      <c r="E537" s="14" t="s">
        <v>8354</v>
      </c>
      <c r="F537" s="11" t="s">
        <v>7187</v>
      </c>
      <c r="G537" s="46" t="s">
        <v>4783</v>
      </c>
    </row>
    <row r="538" spans="1:7" ht="15.6" x14ac:dyDescent="0.3">
      <c r="A538" s="1" t="s">
        <v>1829</v>
      </c>
      <c r="B538" s="1" t="s">
        <v>2915</v>
      </c>
      <c r="E538" s="14" t="s">
        <v>8353</v>
      </c>
      <c r="F538" s="11" t="s">
        <v>7188</v>
      </c>
      <c r="G538" s="46" t="s">
        <v>5222</v>
      </c>
    </row>
    <row r="539" spans="1:7" ht="15.6" x14ac:dyDescent="0.3">
      <c r="A539" s="1" t="s">
        <v>1828</v>
      </c>
      <c r="B539" s="1" t="s">
        <v>2916</v>
      </c>
      <c r="E539" s="14" t="s">
        <v>8353</v>
      </c>
      <c r="F539" s="11" t="s">
        <v>4972</v>
      </c>
      <c r="G539" s="46" t="s">
        <v>5223</v>
      </c>
    </row>
    <row r="540" spans="1:7" ht="15.6" x14ac:dyDescent="0.3">
      <c r="A540" s="1" t="s">
        <v>1827</v>
      </c>
      <c r="B540" s="1" t="s">
        <v>2917</v>
      </c>
      <c r="E540" s="14" t="s">
        <v>8353</v>
      </c>
      <c r="F540" s="11" t="s">
        <v>7184</v>
      </c>
      <c r="G540" s="46" t="s">
        <v>5224</v>
      </c>
    </row>
    <row r="541" spans="1:7" ht="15.6" x14ac:dyDescent="0.3">
      <c r="A541" s="1" t="s">
        <v>1826</v>
      </c>
      <c r="B541" s="1" t="s">
        <v>2918</v>
      </c>
      <c r="E541" s="14" t="s">
        <v>8354</v>
      </c>
      <c r="F541" s="11" t="s">
        <v>6825</v>
      </c>
      <c r="G541" s="46" t="s">
        <v>5225</v>
      </c>
    </row>
    <row r="542" spans="1:7" ht="15.6" x14ac:dyDescent="0.3">
      <c r="A542" s="1" t="s">
        <v>1825</v>
      </c>
      <c r="B542" s="1" t="s">
        <v>2919</v>
      </c>
      <c r="E542" s="14" t="s">
        <v>8354</v>
      </c>
      <c r="F542" s="11" t="s">
        <v>7189</v>
      </c>
      <c r="G542" s="46" t="s">
        <v>5226</v>
      </c>
    </row>
    <row r="543" spans="1:7" ht="15.6" x14ac:dyDescent="0.3">
      <c r="A543" s="1" t="s">
        <v>1824</v>
      </c>
      <c r="B543" s="1" t="s">
        <v>2920</v>
      </c>
      <c r="E543" s="14" t="s">
        <v>8354</v>
      </c>
      <c r="F543" s="11" t="s">
        <v>7190</v>
      </c>
      <c r="G543" s="46" t="s">
        <v>5227</v>
      </c>
    </row>
    <row r="544" spans="1:7" ht="15.6" x14ac:dyDescent="0.3">
      <c r="A544" s="1" t="s">
        <v>1823</v>
      </c>
      <c r="B544" s="1" t="s">
        <v>2921</v>
      </c>
      <c r="E544" s="14" t="s">
        <v>8353</v>
      </c>
      <c r="F544" s="11" t="s">
        <v>6962</v>
      </c>
      <c r="G544" s="46" t="s">
        <v>5228</v>
      </c>
    </row>
    <row r="545" spans="1:7" ht="15.6" x14ac:dyDescent="0.3">
      <c r="A545" s="1" t="s">
        <v>1822</v>
      </c>
      <c r="B545" s="1" t="s">
        <v>2922</v>
      </c>
      <c r="E545" s="14" t="s">
        <v>8353</v>
      </c>
      <c r="F545" s="11" t="s">
        <v>7191</v>
      </c>
      <c r="G545" s="46" t="s">
        <v>5229</v>
      </c>
    </row>
    <row r="546" spans="1:7" ht="15.6" x14ac:dyDescent="0.3">
      <c r="A546" s="1" t="s">
        <v>1821</v>
      </c>
      <c r="B546" s="1" t="s">
        <v>2923</v>
      </c>
      <c r="E546" s="14" t="s">
        <v>8327</v>
      </c>
      <c r="F546" s="11" t="s">
        <v>7192</v>
      </c>
      <c r="G546" s="46" t="s">
        <v>5230</v>
      </c>
    </row>
    <row r="547" spans="1:7" ht="15.6" x14ac:dyDescent="0.3">
      <c r="A547" s="1" t="s">
        <v>1820</v>
      </c>
      <c r="B547" s="1" t="s">
        <v>2924</v>
      </c>
      <c r="E547" s="14" t="s">
        <v>8354</v>
      </c>
      <c r="F547" s="11" t="s">
        <v>7075</v>
      </c>
      <c r="G547" s="46" t="s">
        <v>5231</v>
      </c>
    </row>
    <row r="548" spans="1:7" ht="15.6" x14ac:dyDescent="0.3">
      <c r="A548" s="1" t="s">
        <v>1819</v>
      </c>
      <c r="B548" s="1" t="s">
        <v>2925</v>
      </c>
      <c r="E548" s="14" t="s">
        <v>8353</v>
      </c>
      <c r="F548" s="11" t="s">
        <v>7193</v>
      </c>
      <c r="G548" s="46" t="s">
        <v>5232</v>
      </c>
    </row>
    <row r="549" spans="1:7" ht="15.6" x14ac:dyDescent="0.3">
      <c r="A549" s="1" t="s">
        <v>1818</v>
      </c>
      <c r="B549" s="1" t="s">
        <v>2926</v>
      </c>
      <c r="E549" s="14" t="s">
        <v>8354</v>
      </c>
      <c r="F549" s="11" t="s">
        <v>7194</v>
      </c>
      <c r="G549" s="46" t="s">
        <v>5233</v>
      </c>
    </row>
    <row r="550" spans="1:7" ht="15.6" x14ac:dyDescent="0.3">
      <c r="A550" s="1" t="s">
        <v>1817</v>
      </c>
      <c r="B550" s="1" t="s">
        <v>2927</v>
      </c>
      <c r="E550" s="14" t="s">
        <v>8354</v>
      </c>
      <c r="F550" s="11" t="s">
        <v>7195</v>
      </c>
      <c r="G550" s="46" t="s">
        <v>5234</v>
      </c>
    </row>
    <row r="551" spans="1:7" ht="15.6" x14ac:dyDescent="0.3">
      <c r="A551" s="1" t="s">
        <v>1816</v>
      </c>
      <c r="B551" s="1" t="s">
        <v>2928</v>
      </c>
      <c r="E551" s="14" t="s">
        <v>8354</v>
      </c>
      <c r="F551" s="11" t="s">
        <v>7196</v>
      </c>
      <c r="G551" s="46" t="s">
        <v>5235</v>
      </c>
    </row>
    <row r="552" spans="1:7" ht="15.6" x14ac:dyDescent="0.3">
      <c r="A552" s="1" t="s">
        <v>1815</v>
      </c>
      <c r="B552" s="1" t="s">
        <v>2929</v>
      </c>
      <c r="E552" s="14" t="s">
        <v>8353</v>
      </c>
      <c r="F552" s="11" t="s">
        <v>7197</v>
      </c>
      <c r="G552" s="46" t="s">
        <v>5236</v>
      </c>
    </row>
    <row r="553" spans="1:7" ht="15.6" x14ac:dyDescent="0.3">
      <c r="A553" s="1" t="s">
        <v>1814</v>
      </c>
      <c r="B553" s="1" t="s">
        <v>2930</v>
      </c>
      <c r="E553" s="14" t="s">
        <v>8354</v>
      </c>
      <c r="F553" s="11" t="s">
        <v>7147</v>
      </c>
      <c r="G553" s="46" t="s">
        <v>4892</v>
      </c>
    </row>
    <row r="554" spans="1:7" ht="15.6" x14ac:dyDescent="0.3">
      <c r="A554" s="1" t="s">
        <v>1813</v>
      </c>
      <c r="B554" s="1" t="s">
        <v>2931</v>
      </c>
      <c r="E554" s="14" t="s">
        <v>8354</v>
      </c>
      <c r="F554" s="11" t="s">
        <v>7198</v>
      </c>
      <c r="G554" s="46" t="s">
        <v>5237</v>
      </c>
    </row>
    <row r="555" spans="1:7" ht="15.6" x14ac:dyDescent="0.3">
      <c r="A555" s="1" t="s">
        <v>1812</v>
      </c>
      <c r="B555" s="1" t="s">
        <v>2932</v>
      </c>
      <c r="E555" s="14" t="s">
        <v>8353</v>
      </c>
      <c r="F555" s="11" t="s">
        <v>7199</v>
      </c>
      <c r="G555" s="46" t="s">
        <v>5238</v>
      </c>
    </row>
    <row r="556" spans="1:7" ht="15.6" x14ac:dyDescent="0.3">
      <c r="A556" s="1" t="s">
        <v>1811</v>
      </c>
      <c r="B556" s="1" t="s">
        <v>2933</v>
      </c>
      <c r="E556" s="14" t="s">
        <v>8354</v>
      </c>
      <c r="F556" s="11" t="s">
        <v>6267</v>
      </c>
      <c r="G556" s="46" t="s">
        <v>5239</v>
      </c>
    </row>
    <row r="557" spans="1:7" ht="15.6" x14ac:dyDescent="0.3">
      <c r="A557" s="1" t="s">
        <v>1810</v>
      </c>
      <c r="B557" s="1" t="s">
        <v>2934</v>
      </c>
      <c r="E557" s="14" t="s">
        <v>8354</v>
      </c>
      <c r="F557" s="11" t="s">
        <v>7200</v>
      </c>
      <c r="G557" s="46" t="s">
        <v>5240</v>
      </c>
    </row>
    <row r="558" spans="1:7" ht="15.6" x14ac:dyDescent="0.3">
      <c r="A558" s="1" t="s">
        <v>1809</v>
      </c>
      <c r="B558" s="1" t="s">
        <v>2935</v>
      </c>
      <c r="E558" s="14" t="s">
        <v>8353</v>
      </c>
      <c r="F558" s="11" t="s">
        <v>7201</v>
      </c>
      <c r="G558" s="46" t="s">
        <v>5241</v>
      </c>
    </row>
    <row r="559" spans="1:7" ht="15.6" x14ac:dyDescent="0.3">
      <c r="A559" s="1" t="s">
        <v>1808</v>
      </c>
      <c r="B559" s="1" t="s">
        <v>2936</v>
      </c>
      <c r="E559" s="14" t="s">
        <v>8354</v>
      </c>
      <c r="F559" s="11" t="s">
        <v>6847</v>
      </c>
      <c r="G559" s="46" t="s">
        <v>5242</v>
      </c>
    </row>
    <row r="560" spans="1:7" ht="15.6" x14ac:dyDescent="0.3">
      <c r="A560" s="1" t="s">
        <v>1807</v>
      </c>
      <c r="B560" s="1" t="s">
        <v>2937</v>
      </c>
      <c r="E560" s="14" t="s">
        <v>8353</v>
      </c>
      <c r="F560" s="11" t="s">
        <v>7151</v>
      </c>
      <c r="G560" s="46" t="s">
        <v>5243</v>
      </c>
    </row>
    <row r="561" spans="1:7" ht="15.6" x14ac:dyDescent="0.3">
      <c r="A561" s="1" t="s">
        <v>1806</v>
      </c>
      <c r="B561" s="1" t="s">
        <v>2938</v>
      </c>
      <c r="E561" s="14" t="s">
        <v>8354</v>
      </c>
      <c r="F561" s="11" t="s">
        <v>7202</v>
      </c>
      <c r="G561" s="46" t="s">
        <v>5244</v>
      </c>
    </row>
    <row r="562" spans="1:7" ht="15.6" x14ac:dyDescent="0.3">
      <c r="A562" s="1" t="s">
        <v>1805</v>
      </c>
      <c r="B562" s="1" t="s">
        <v>2939</v>
      </c>
      <c r="E562" s="14" t="s">
        <v>8353</v>
      </c>
      <c r="F562" s="11" t="s">
        <v>7203</v>
      </c>
      <c r="G562" s="46" t="s">
        <v>5245</v>
      </c>
    </row>
    <row r="563" spans="1:7" ht="15.6" x14ac:dyDescent="0.3">
      <c r="A563" s="1" t="s">
        <v>1804</v>
      </c>
      <c r="B563" s="1" t="s">
        <v>2940</v>
      </c>
      <c r="E563" s="14" t="s">
        <v>8354</v>
      </c>
      <c r="F563" s="11" t="s">
        <v>7204</v>
      </c>
      <c r="G563" s="46" t="s">
        <v>5246</v>
      </c>
    </row>
    <row r="564" spans="1:7" ht="15.6" x14ac:dyDescent="0.3">
      <c r="A564" s="1" t="s">
        <v>1803</v>
      </c>
      <c r="B564" s="1" t="s">
        <v>2941</v>
      </c>
      <c r="E564" s="14" t="s">
        <v>8354</v>
      </c>
      <c r="F564" s="11" t="s">
        <v>7205</v>
      </c>
      <c r="G564" s="46" t="s">
        <v>5247</v>
      </c>
    </row>
    <row r="565" spans="1:7" ht="15.6" x14ac:dyDescent="0.3">
      <c r="A565" s="1" t="s">
        <v>1802</v>
      </c>
      <c r="B565" s="1" t="s">
        <v>2942</v>
      </c>
      <c r="E565" s="14" t="s">
        <v>8353</v>
      </c>
      <c r="F565" s="11" t="s">
        <v>7206</v>
      </c>
      <c r="G565" s="46" t="s">
        <v>5248</v>
      </c>
    </row>
    <row r="566" spans="1:7" ht="15.6" x14ac:dyDescent="0.3">
      <c r="A566" s="1" t="s">
        <v>1801</v>
      </c>
      <c r="B566" s="1" t="s">
        <v>2943</v>
      </c>
      <c r="E566" s="14" t="s">
        <v>8327</v>
      </c>
      <c r="F566" s="11" t="s">
        <v>7184</v>
      </c>
      <c r="G566" s="46" t="s">
        <v>5249</v>
      </c>
    </row>
    <row r="567" spans="1:7" ht="15.6" x14ac:dyDescent="0.3">
      <c r="A567" s="1" t="s">
        <v>1800</v>
      </c>
      <c r="B567" s="1" t="s">
        <v>2944</v>
      </c>
      <c r="E567" s="14" t="s">
        <v>8354</v>
      </c>
      <c r="F567" s="11" t="s">
        <v>7207</v>
      </c>
      <c r="G567" s="46" t="s">
        <v>5250</v>
      </c>
    </row>
    <row r="568" spans="1:7" ht="15.6" x14ac:dyDescent="0.3">
      <c r="A568" s="1" t="s">
        <v>1799</v>
      </c>
      <c r="B568" s="1" t="s">
        <v>2945</v>
      </c>
      <c r="E568" s="14" t="s">
        <v>8353</v>
      </c>
      <c r="F568" s="11" t="s">
        <v>7208</v>
      </c>
      <c r="G568" s="46" t="s">
        <v>5251</v>
      </c>
    </row>
    <row r="569" spans="1:7" ht="15.6" x14ac:dyDescent="0.3">
      <c r="A569" s="1" t="s">
        <v>1798</v>
      </c>
      <c r="B569" s="1" t="s">
        <v>2946</v>
      </c>
      <c r="E569" s="14" t="s">
        <v>8353</v>
      </c>
      <c r="F569" s="11" t="s">
        <v>7209</v>
      </c>
      <c r="G569" s="46" t="s">
        <v>5252</v>
      </c>
    </row>
    <row r="570" spans="1:7" ht="15.6" x14ac:dyDescent="0.3">
      <c r="A570" s="1" t="s">
        <v>1797</v>
      </c>
      <c r="B570" s="1" t="s">
        <v>2947</v>
      </c>
      <c r="E570" s="14" t="s">
        <v>8353</v>
      </c>
      <c r="F570" s="11" t="s">
        <v>7210</v>
      </c>
      <c r="G570" s="46" t="s">
        <v>5253</v>
      </c>
    </row>
    <row r="571" spans="1:7" ht="15.6" x14ac:dyDescent="0.3">
      <c r="A571" s="1" t="s">
        <v>1796</v>
      </c>
      <c r="B571" s="1" t="s">
        <v>2948</v>
      </c>
      <c r="E571" s="14" t="s">
        <v>8354</v>
      </c>
      <c r="F571" s="11" t="s">
        <v>7211</v>
      </c>
      <c r="G571" s="46" t="s">
        <v>5254</v>
      </c>
    </row>
    <row r="572" spans="1:7" ht="15.6" x14ac:dyDescent="0.3">
      <c r="A572" s="1" t="s">
        <v>1795</v>
      </c>
      <c r="B572" s="1" t="s">
        <v>2949</v>
      </c>
      <c r="E572" s="14" t="s">
        <v>8354</v>
      </c>
      <c r="F572" s="11" t="s">
        <v>7212</v>
      </c>
      <c r="G572" s="46" t="s">
        <v>5255</v>
      </c>
    </row>
    <row r="573" spans="1:7" ht="15.6" x14ac:dyDescent="0.3">
      <c r="A573" s="1" t="s">
        <v>1794</v>
      </c>
      <c r="B573" s="1" t="s">
        <v>2950</v>
      </c>
      <c r="E573" s="14" t="s">
        <v>8354</v>
      </c>
      <c r="F573" s="11" t="s">
        <v>6939</v>
      </c>
      <c r="G573" s="46" t="s">
        <v>5256</v>
      </c>
    </row>
    <row r="574" spans="1:7" ht="15.6" x14ac:dyDescent="0.3">
      <c r="A574" s="1" t="s">
        <v>1793</v>
      </c>
      <c r="B574" s="1" t="s">
        <v>2951</v>
      </c>
      <c r="E574" s="14" t="s">
        <v>8327</v>
      </c>
      <c r="F574" s="11" t="s">
        <v>7213</v>
      </c>
      <c r="G574" s="46" t="s">
        <v>5257</v>
      </c>
    </row>
    <row r="575" spans="1:7" ht="15.6" x14ac:dyDescent="0.3">
      <c r="A575" s="1" t="s">
        <v>1792</v>
      </c>
      <c r="B575" s="1" t="s">
        <v>2952</v>
      </c>
      <c r="E575" s="14" t="s">
        <v>8354</v>
      </c>
      <c r="F575" s="11" t="s">
        <v>7214</v>
      </c>
      <c r="G575" s="46" t="s">
        <v>5258</v>
      </c>
    </row>
    <row r="576" spans="1:7" ht="15.6" x14ac:dyDescent="0.3">
      <c r="A576" s="1" t="s">
        <v>1791</v>
      </c>
      <c r="B576" s="1" t="s">
        <v>2953</v>
      </c>
      <c r="E576" s="14" t="s">
        <v>8354</v>
      </c>
      <c r="F576" s="11" t="s">
        <v>7215</v>
      </c>
      <c r="G576" s="46" t="s">
        <v>5259</v>
      </c>
    </row>
    <row r="577" spans="1:7" ht="15.6" x14ac:dyDescent="0.3">
      <c r="A577" s="1" t="s">
        <v>1790</v>
      </c>
      <c r="B577" s="1" t="s">
        <v>2954</v>
      </c>
      <c r="E577" s="14" t="s">
        <v>8353</v>
      </c>
      <c r="F577" s="11" t="s">
        <v>7216</v>
      </c>
      <c r="G577" s="46" t="s">
        <v>5260</v>
      </c>
    </row>
    <row r="578" spans="1:7" ht="15.6" x14ac:dyDescent="0.3">
      <c r="A578" s="1" t="s">
        <v>1789</v>
      </c>
      <c r="B578" s="1" t="s">
        <v>2955</v>
      </c>
      <c r="E578" s="14" t="s">
        <v>8327</v>
      </c>
      <c r="F578" s="11" t="s">
        <v>6869</v>
      </c>
      <c r="G578" s="46" t="s">
        <v>5261</v>
      </c>
    </row>
    <row r="579" spans="1:7" ht="15.6" x14ac:dyDescent="0.3">
      <c r="A579" s="1" t="s">
        <v>1788</v>
      </c>
      <c r="B579" s="1" t="s">
        <v>2956</v>
      </c>
      <c r="E579" s="14" t="s">
        <v>8354</v>
      </c>
      <c r="F579" s="11" t="s">
        <v>7217</v>
      </c>
      <c r="G579" s="46" t="s">
        <v>5262</v>
      </c>
    </row>
    <row r="580" spans="1:7" ht="15.6" x14ac:dyDescent="0.3">
      <c r="A580" s="1" t="s">
        <v>1787</v>
      </c>
      <c r="B580" s="1" t="s">
        <v>2957</v>
      </c>
      <c r="E580" s="14" t="s">
        <v>8353</v>
      </c>
      <c r="F580" s="11" t="s">
        <v>7218</v>
      </c>
      <c r="G580" s="46" t="s">
        <v>5263</v>
      </c>
    </row>
    <row r="581" spans="1:7" ht="15.6" x14ac:dyDescent="0.3">
      <c r="A581" s="1" t="s">
        <v>1786</v>
      </c>
      <c r="B581" s="1" t="s">
        <v>2958</v>
      </c>
      <c r="E581" s="14" t="s">
        <v>8353</v>
      </c>
      <c r="F581" s="11" t="s">
        <v>7219</v>
      </c>
      <c r="G581" s="46" t="s">
        <v>5264</v>
      </c>
    </row>
    <row r="582" spans="1:7" ht="15.6" x14ac:dyDescent="0.3">
      <c r="A582" s="1" t="s">
        <v>1785</v>
      </c>
      <c r="B582" s="1" t="s">
        <v>2959</v>
      </c>
      <c r="E582" s="14" t="s">
        <v>8354</v>
      </c>
      <c r="F582" s="11" t="s">
        <v>7220</v>
      </c>
      <c r="G582" s="46" t="s">
        <v>5265</v>
      </c>
    </row>
    <row r="583" spans="1:7" ht="15.6" x14ac:dyDescent="0.3">
      <c r="A583" s="1" t="s">
        <v>1784</v>
      </c>
      <c r="B583" s="1" t="s">
        <v>2960</v>
      </c>
      <c r="E583" s="14" t="s">
        <v>8354</v>
      </c>
      <c r="F583" s="11" t="s">
        <v>6770</v>
      </c>
      <c r="G583" s="46" t="s">
        <v>5266</v>
      </c>
    </row>
    <row r="584" spans="1:7" ht="15.6" x14ac:dyDescent="0.3">
      <c r="A584" s="1" t="s">
        <v>1783</v>
      </c>
      <c r="B584" s="1" t="s">
        <v>2961</v>
      </c>
      <c r="E584" s="14" t="s">
        <v>8353</v>
      </c>
      <c r="F584" s="11" t="s">
        <v>7221</v>
      </c>
      <c r="G584" s="46" t="s">
        <v>5267</v>
      </c>
    </row>
    <row r="585" spans="1:7" ht="15.6" x14ac:dyDescent="0.3">
      <c r="A585" s="1" t="s">
        <v>1782</v>
      </c>
      <c r="B585" s="1" t="s">
        <v>2962</v>
      </c>
      <c r="E585" s="14" t="s">
        <v>8354</v>
      </c>
      <c r="F585" s="11" t="s">
        <v>7103</v>
      </c>
      <c r="G585" s="46" t="s">
        <v>5268</v>
      </c>
    </row>
    <row r="586" spans="1:7" ht="15.6" x14ac:dyDescent="0.3">
      <c r="A586" s="1" t="s">
        <v>1781</v>
      </c>
      <c r="B586" s="1" t="s">
        <v>2963</v>
      </c>
      <c r="E586" s="14" t="s">
        <v>8353</v>
      </c>
      <c r="F586" s="11" t="s">
        <v>7222</v>
      </c>
      <c r="G586" s="46" t="s">
        <v>5269</v>
      </c>
    </row>
    <row r="587" spans="1:7" ht="15.6" x14ac:dyDescent="0.3">
      <c r="A587" s="1" t="s">
        <v>1780</v>
      </c>
      <c r="B587" s="1" t="s">
        <v>2964</v>
      </c>
      <c r="E587" s="14" t="s">
        <v>8353</v>
      </c>
      <c r="F587" s="11" t="s">
        <v>7066</v>
      </c>
      <c r="G587" s="46" t="s">
        <v>5270</v>
      </c>
    </row>
    <row r="588" spans="1:7" ht="15.6" x14ac:dyDescent="0.3">
      <c r="A588" s="1" t="s">
        <v>1779</v>
      </c>
      <c r="B588" s="1" t="s">
        <v>2965</v>
      </c>
      <c r="E588" s="14" t="s">
        <v>8353</v>
      </c>
      <c r="F588" s="11" t="s">
        <v>7223</v>
      </c>
      <c r="G588" s="46" t="s">
        <v>5271</v>
      </c>
    </row>
    <row r="589" spans="1:7" ht="15.6" x14ac:dyDescent="0.3">
      <c r="A589" s="1" t="s">
        <v>1778</v>
      </c>
      <c r="B589" s="1" t="s">
        <v>2966</v>
      </c>
      <c r="E589" s="14" t="s">
        <v>8353</v>
      </c>
      <c r="F589" s="11" t="s">
        <v>7224</v>
      </c>
      <c r="G589" s="46" t="s">
        <v>5272</v>
      </c>
    </row>
    <row r="590" spans="1:7" ht="15.6" x14ac:dyDescent="0.3">
      <c r="A590" s="1" t="s">
        <v>1777</v>
      </c>
      <c r="B590" s="1" t="s">
        <v>2967</v>
      </c>
      <c r="E590" s="14" t="s">
        <v>8327</v>
      </c>
      <c r="F590" s="11" t="s">
        <v>4786</v>
      </c>
      <c r="G590" s="46" t="s">
        <v>4792</v>
      </c>
    </row>
    <row r="591" spans="1:7" ht="15.6" x14ac:dyDescent="0.3">
      <c r="A591" s="1" t="s">
        <v>1776</v>
      </c>
      <c r="B591" s="1" t="s">
        <v>2968</v>
      </c>
      <c r="E591" s="14" t="s">
        <v>8353</v>
      </c>
      <c r="F591" s="11" t="s">
        <v>7225</v>
      </c>
      <c r="G591" s="46" t="s">
        <v>5273</v>
      </c>
    </row>
    <row r="592" spans="1:7" ht="15.6" x14ac:dyDescent="0.3">
      <c r="A592" s="1" t="s">
        <v>1775</v>
      </c>
      <c r="B592" s="1" t="s">
        <v>2969</v>
      </c>
      <c r="E592" s="14" t="s">
        <v>8354</v>
      </c>
      <c r="F592" s="11" t="s">
        <v>6985</v>
      </c>
      <c r="G592" s="46" t="s">
        <v>5274</v>
      </c>
    </row>
    <row r="593" spans="1:7" ht="15.6" x14ac:dyDescent="0.3">
      <c r="A593" s="1" t="s">
        <v>1774</v>
      </c>
      <c r="B593" s="1" t="s">
        <v>2970</v>
      </c>
      <c r="E593" s="14" t="s">
        <v>8353</v>
      </c>
      <c r="F593" s="11" t="s">
        <v>7226</v>
      </c>
      <c r="G593" s="46" t="s">
        <v>4781</v>
      </c>
    </row>
    <row r="594" spans="1:7" ht="15.6" x14ac:dyDescent="0.3">
      <c r="A594" s="1" t="s">
        <v>1773</v>
      </c>
      <c r="B594" s="1" t="s">
        <v>2971</v>
      </c>
      <c r="E594" s="14" t="s">
        <v>8353</v>
      </c>
      <c r="F594" s="11" t="s">
        <v>7227</v>
      </c>
      <c r="G594" s="46" t="s">
        <v>5275</v>
      </c>
    </row>
    <row r="595" spans="1:7" ht="15.6" x14ac:dyDescent="0.3">
      <c r="A595" s="1" t="s">
        <v>1772</v>
      </c>
      <c r="B595" s="1" t="s">
        <v>2972</v>
      </c>
      <c r="E595" s="14" t="s">
        <v>8327</v>
      </c>
      <c r="F595" s="11" t="s">
        <v>7228</v>
      </c>
      <c r="G595" s="46" t="s">
        <v>5276</v>
      </c>
    </row>
    <row r="596" spans="1:7" ht="15.6" x14ac:dyDescent="0.3">
      <c r="A596" s="1" t="s">
        <v>1771</v>
      </c>
      <c r="B596" s="1" t="s">
        <v>2973</v>
      </c>
      <c r="E596" s="14" t="s">
        <v>8353</v>
      </c>
      <c r="F596" s="11" t="s">
        <v>7229</v>
      </c>
      <c r="G596" s="46" t="s">
        <v>5277</v>
      </c>
    </row>
    <row r="597" spans="1:7" ht="15.6" x14ac:dyDescent="0.3">
      <c r="A597" s="1" t="s">
        <v>1770</v>
      </c>
      <c r="B597" s="1" t="s">
        <v>2974</v>
      </c>
      <c r="E597" s="14" t="s">
        <v>8354</v>
      </c>
      <c r="F597" s="11" t="s">
        <v>7230</v>
      </c>
      <c r="G597" s="46" t="s">
        <v>5278</v>
      </c>
    </row>
    <row r="598" spans="1:7" ht="15.6" x14ac:dyDescent="0.3">
      <c r="A598" s="1" t="s">
        <v>1769</v>
      </c>
      <c r="B598" s="1" t="s">
        <v>2975</v>
      </c>
      <c r="E598" s="14" t="s">
        <v>8354</v>
      </c>
      <c r="F598" s="11" t="s">
        <v>7231</v>
      </c>
      <c r="G598" s="46" t="s">
        <v>5279</v>
      </c>
    </row>
    <row r="599" spans="1:7" ht="15.6" x14ac:dyDescent="0.3">
      <c r="A599" s="1" t="s">
        <v>1768</v>
      </c>
      <c r="B599" s="1" t="s">
        <v>2976</v>
      </c>
      <c r="E599" s="14" t="s">
        <v>8353</v>
      </c>
      <c r="F599" s="11" t="s">
        <v>7232</v>
      </c>
      <c r="G599" s="46" t="s">
        <v>5280</v>
      </c>
    </row>
    <row r="600" spans="1:7" ht="15.6" x14ac:dyDescent="0.3">
      <c r="A600" s="1" t="s">
        <v>1767</v>
      </c>
      <c r="B600" s="1" t="s">
        <v>2977</v>
      </c>
      <c r="E600" s="14" t="s">
        <v>8353</v>
      </c>
      <c r="F600" s="11" t="s">
        <v>7233</v>
      </c>
      <c r="G600" s="46" t="s">
        <v>5281</v>
      </c>
    </row>
    <row r="601" spans="1:7" ht="15.6" x14ac:dyDescent="0.3">
      <c r="A601" s="1" t="s">
        <v>1766</v>
      </c>
      <c r="B601" s="1" t="s">
        <v>2978</v>
      </c>
      <c r="E601" s="14" t="s">
        <v>8354</v>
      </c>
      <c r="F601" s="11" t="s">
        <v>7234</v>
      </c>
      <c r="G601" s="46" t="s">
        <v>5282</v>
      </c>
    </row>
    <row r="602" spans="1:7" ht="15.6" x14ac:dyDescent="0.3">
      <c r="A602" s="1" t="s">
        <v>1765</v>
      </c>
      <c r="B602" s="1" t="s">
        <v>2979</v>
      </c>
      <c r="E602" s="14" t="s">
        <v>8353</v>
      </c>
      <c r="F602" s="11" t="s">
        <v>7235</v>
      </c>
      <c r="G602" s="46" t="s">
        <v>5283</v>
      </c>
    </row>
    <row r="603" spans="1:7" ht="15.6" x14ac:dyDescent="0.3">
      <c r="A603" s="1" t="s">
        <v>1764</v>
      </c>
      <c r="B603" s="1" t="s">
        <v>2980</v>
      </c>
      <c r="E603" s="14" t="s">
        <v>8327</v>
      </c>
      <c r="F603" s="11" t="s">
        <v>6933</v>
      </c>
      <c r="G603" s="46" t="s">
        <v>5284</v>
      </c>
    </row>
    <row r="604" spans="1:7" ht="15.6" x14ac:dyDescent="0.3">
      <c r="A604" s="1" t="s">
        <v>1763</v>
      </c>
      <c r="B604" s="1" t="s">
        <v>2981</v>
      </c>
      <c r="E604" s="14" t="s">
        <v>8327</v>
      </c>
      <c r="F604" s="11" t="s">
        <v>7236</v>
      </c>
      <c r="G604" s="46" t="s">
        <v>5285</v>
      </c>
    </row>
    <row r="605" spans="1:7" ht="15.6" x14ac:dyDescent="0.3">
      <c r="A605" s="1" t="s">
        <v>1762</v>
      </c>
      <c r="B605" s="1" t="s">
        <v>2982</v>
      </c>
      <c r="E605" s="14" t="s">
        <v>8354</v>
      </c>
      <c r="F605" s="11" t="s">
        <v>7220</v>
      </c>
      <c r="G605" s="46" t="s">
        <v>5286</v>
      </c>
    </row>
    <row r="606" spans="1:7" ht="15.6" x14ac:dyDescent="0.3">
      <c r="A606" s="1" t="s">
        <v>1761</v>
      </c>
      <c r="B606" s="1" t="s">
        <v>2983</v>
      </c>
      <c r="E606" s="14" t="s">
        <v>8354</v>
      </c>
      <c r="F606" s="11" t="s">
        <v>7237</v>
      </c>
      <c r="G606" s="46" t="s">
        <v>4829</v>
      </c>
    </row>
    <row r="607" spans="1:7" ht="15.6" x14ac:dyDescent="0.3">
      <c r="A607" s="1" t="s">
        <v>1760</v>
      </c>
      <c r="B607" s="1" t="s">
        <v>2984</v>
      </c>
      <c r="E607" s="14" t="s">
        <v>8354</v>
      </c>
      <c r="F607" s="11" t="s">
        <v>7238</v>
      </c>
      <c r="G607" s="46" t="s">
        <v>5287</v>
      </c>
    </row>
    <row r="608" spans="1:7" ht="15.6" x14ac:dyDescent="0.3">
      <c r="A608" s="1" t="s">
        <v>1759</v>
      </c>
      <c r="B608" s="1" t="s">
        <v>2985</v>
      </c>
      <c r="E608" s="14" t="s">
        <v>8354</v>
      </c>
      <c r="F608" s="11" t="s">
        <v>7239</v>
      </c>
      <c r="G608" s="46" t="s">
        <v>5288</v>
      </c>
    </row>
    <row r="609" spans="1:7" ht="15.6" x14ac:dyDescent="0.3">
      <c r="A609" s="1" t="s">
        <v>1758</v>
      </c>
      <c r="B609" s="1" t="s">
        <v>2986</v>
      </c>
      <c r="E609" s="14" t="s">
        <v>8354</v>
      </c>
      <c r="F609" s="11" t="s">
        <v>7240</v>
      </c>
      <c r="G609" s="46" t="s">
        <v>5289</v>
      </c>
    </row>
    <row r="610" spans="1:7" ht="15.6" x14ac:dyDescent="0.3">
      <c r="A610" s="1" t="s">
        <v>1757</v>
      </c>
      <c r="B610" s="1" t="s">
        <v>2987</v>
      </c>
      <c r="E610" s="14" t="s">
        <v>8354</v>
      </c>
      <c r="F610" s="11" t="s">
        <v>7241</v>
      </c>
      <c r="G610" s="46" t="s">
        <v>5290</v>
      </c>
    </row>
    <row r="611" spans="1:7" ht="15.6" x14ac:dyDescent="0.3">
      <c r="A611" s="1" t="s">
        <v>1756</v>
      </c>
      <c r="B611" s="1" t="s">
        <v>2988</v>
      </c>
      <c r="E611" s="14" t="s">
        <v>8327</v>
      </c>
      <c r="F611" s="11" t="s">
        <v>7242</v>
      </c>
      <c r="G611" s="46" t="s">
        <v>5291</v>
      </c>
    </row>
    <row r="612" spans="1:7" ht="15.6" x14ac:dyDescent="0.3">
      <c r="A612" s="1" t="s">
        <v>1755</v>
      </c>
      <c r="B612" s="1" t="s">
        <v>2989</v>
      </c>
      <c r="E612" s="14" t="s">
        <v>8354</v>
      </c>
      <c r="F612" s="11" t="s">
        <v>7243</v>
      </c>
      <c r="G612" s="46" t="s">
        <v>5292</v>
      </c>
    </row>
    <row r="613" spans="1:7" ht="15.6" x14ac:dyDescent="0.3">
      <c r="A613" s="1" t="s">
        <v>1754</v>
      </c>
      <c r="B613" s="1" t="s">
        <v>2990</v>
      </c>
      <c r="E613" s="14" t="s">
        <v>8353</v>
      </c>
      <c r="F613" s="11" t="s">
        <v>6986</v>
      </c>
      <c r="G613" s="46" t="s">
        <v>5293</v>
      </c>
    </row>
    <row r="614" spans="1:7" ht="15.6" x14ac:dyDescent="0.3">
      <c r="A614" s="1" t="s">
        <v>1753</v>
      </c>
      <c r="B614" s="1" t="s">
        <v>2991</v>
      </c>
      <c r="E614" s="14" t="s">
        <v>8353</v>
      </c>
      <c r="F614" s="11" t="s">
        <v>7244</v>
      </c>
      <c r="G614" s="46" t="s">
        <v>5294</v>
      </c>
    </row>
    <row r="615" spans="1:7" ht="15.6" x14ac:dyDescent="0.3">
      <c r="A615" s="1" t="s">
        <v>1752</v>
      </c>
      <c r="B615" s="1" t="s">
        <v>2992</v>
      </c>
      <c r="E615" s="14" t="s">
        <v>8354</v>
      </c>
      <c r="F615" s="11" t="s">
        <v>7245</v>
      </c>
      <c r="G615" s="46" t="s">
        <v>5295</v>
      </c>
    </row>
    <row r="616" spans="1:7" ht="15.6" x14ac:dyDescent="0.3">
      <c r="A616" s="1" t="s">
        <v>1751</v>
      </c>
      <c r="B616" s="1" t="s">
        <v>2993</v>
      </c>
      <c r="E616" s="14" t="s">
        <v>8353</v>
      </c>
      <c r="F616" s="11" t="s">
        <v>7246</v>
      </c>
      <c r="G616" s="46" t="s">
        <v>5296</v>
      </c>
    </row>
    <row r="617" spans="1:7" ht="15.6" x14ac:dyDescent="0.3">
      <c r="A617" s="1" t="s">
        <v>1750</v>
      </c>
      <c r="B617" s="1" t="s">
        <v>2994</v>
      </c>
      <c r="E617" s="14" t="s">
        <v>8353</v>
      </c>
      <c r="F617" s="11" t="s">
        <v>7247</v>
      </c>
      <c r="G617" s="46" t="s">
        <v>4784</v>
      </c>
    </row>
    <row r="618" spans="1:7" ht="15.6" x14ac:dyDescent="0.3">
      <c r="A618" s="1" t="s">
        <v>1749</v>
      </c>
      <c r="B618" s="1" t="s">
        <v>2995</v>
      </c>
      <c r="E618" s="14" t="s">
        <v>8327</v>
      </c>
      <c r="F618" s="11" t="s">
        <v>6929</v>
      </c>
      <c r="G618" s="46" t="s">
        <v>4989</v>
      </c>
    </row>
    <row r="619" spans="1:7" ht="15.6" x14ac:dyDescent="0.3">
      <c r="A619" s="1" t="s">
        <v>1748</v>
      </c>
      <c r="B619" s="1" t="s">
        <v>2996</v>
      </c>
      <c r="E619" s="14" t="s">
        <v>8353</v>
      </c>
      <c r="F619" s="11" t="s">
        <v>6926</v>
      </c>
      <c r="G619" s="46" t="s">
        <v>5297</v>
      </c>
    </row>
    <row r="620" spans="1:7" ht="15.6" x14ac:dyDescent="0.3">
      <c r="A620" s="1" t="s">
        <v>1747</v>
      </c>
      <c r="B620" s="1" t="s">
        <v>2997</v>
      </c>
      <c r="E620" s="14" t="s">
        <v>8353</v>
      </c>
      <c r="F620" s="11" t="s">
        <v>6969</v>
      </c>
      <c r="G620" s="46" t="s">
        <v>5298</v>
      </c>
    </row>
    <row r="621" spans="1:7" ht="15.6" x14ac:dyDescent="0.3">
      <c r="A621" s="1" t="s">
        <v>1746</v>
      </c>
      <c r="B621" s="1" t="s">
        <v>2998</v>
      </c>
      <c r="E621" s="14" t="s">
        <v>8353</v>
      </c>
      <c r="F621" s="11" t="s">
        <v>7248</v>
      </c>
      <c r="G621" s="46" t="s">
        <v>5299</v>
      </c>
    </row>
    <row r="622" spans="1:7" ht="15.6" x14ac:dyDescent="0.3">
      <c r="A622" s="1" t="s">
        <v>1745</v>
      </c>
      <c r="B622" s="1" t="s">
        <v>2999</v>
      </c>
      <c r="E622" s="14" t="s">
        <v>8327</v>
      </c>
      <c r="F622" s="11" t="s">
        <v>7249</v>
      </c>
      <c r="G622" s="46" t="s">
        <v>5300</v>
      </c>
    </row>
    <row r="623" spans="1:7" ht="15.6" x14ac:dyDescent="0.3">
      <c r="A623" s="1" t="s">
        <v>1744</v>
      </c>
      <c r="B623" s="1" t="s">
        <v>3000</v>
      </c>
      <c r="E623" s="14" t="s">
        <v>8354</v>
      </c>
      <c r="F623" s="11" t="s">
        <v>7250</v>
      </c>
      <c r="G623" s="46" t="s">
        <v>5301</v>
      </c>
    </row>
    <row r="624" spans="1:7" ht="15.6" x14ac:dyDescent="0.3">
      <c r="A624" s="1" t="s">
        <v>1743</v>
      </c>
      <c r="B624" s="1" t="s">
        <v>3001</v>
      </c>
      <c r="E624" s="14" t="s">
        <v>8353</v>
      </c>
      <c r="F624" s="11" t="s">
        <v>7251</v>
      </c>
      <c r="G624" s="46" t="s">
        <v>5302</v>
      </c>
    </row>
    <row r="625" spans="1:7" ht="15.6" x14ac:dyDescent="0.3">
      <c r="A625" s="1" t="s">
        <v>1742</v>
      </c>
      <c r="B625" s="1" t="s">
        <v>3002</v>
      </c>
      <c r="E625" s="14" t="s">
        <v>8354</v>
      </c>
      <c r="F625" s="11" t="s">
        <v>7252</v>
      </c>
      <c r="G625" s="46" t="s">
        <v>5303</v>
      </c>
    </row>
    <row r="626" spans="1:7" ht="15.6" x14ac:dyDescent="0.3">
      <c r="A626" s="1" t="s">
        <v>1741</v>
      </c>
      <c r="B626" s="1" t="s">
        <v>3003</v>
      </c>
      <c r="E626" s="14" t="s">
        <v>8354</v>
      </c>
      <c r="F626" s="11" t="s">
        <v>7253</v>
      </c>
      <c r="G626" s="46" t="s">
        <v>5304</v>
      </c>
    </row>
    <row r="627" spans="1:7" ht="15.6" x14ac:dyDescent="0.3">
      <c r="A627" s="1" t="s">
        <v>1740</v>
      </c>
      <c r="B627" s="1" t="s">
        <v>3004</v>
      </c>
      <c r="E627" s="14" t="s">
        <v>8354</v>
      </c>
      <c r="F627" s="11" t="s">
        <v>7254</v>
      </c>
      <c r="G627" s="46" t="s">
        <v>5305</v>
      </c>
    </row>
    <row r="628" spans="1:7" ht="15.6" x14ac:dyDescent="0.3">
      <c r="A628" s="1" t="s">
        <v>1739</v>
      </c>
      <c r="B628" s="1" t="s">
        <v>3005</v>
      </c>
      <c r="E628" s="14" t="s">
        <v>8354</v>
      </c>
      <c r="F628" s="11" t="s">
        <v>7255</v>
      </c>
      <c r="G628" s="46" t="s">
        <v>5306</v>
      </c>
    </row>
    <row r="629" spans="1:7" ht="15.6" x14ac:dyDescent="0.3">
      <c r="A629" s="1" t="s">
        <v>1738</v>
      </c>
      <c r="B629" s="1" t="s">
        <v>3006</v>
      </c>
      <c r="E629" s="14" t="s">
        <v>8327</v>
      </c>
      <c r="F629" s="11" t="s">
        <v>7256</v>
      </c>
      <c r="G629" s="46" t="s">
        <v>5307</v>
      </c>
    </row>
    <row r="630" spans="1:7" ht="15.6" x14ac:dyDescent="0.3">
      <c r="A630" s="1" t="s">
        <v>1737</v>
      </c>
      <c r="B630" s="1" t="s">
        <v>3007</v>
      </c>
      <c r="E630" s="14" t="s">
        <v>8354</v>
      </c>
      <c r="F630" s="11" t="s">
        <v>7257</v>
      </c>
      <c r="G630" s="46" t="s">
        <v>5308</v>
      </c>
    </row>
    <row r="631" spans="1:7" ht="15.6" x14ac:dyDescent="0.3">
      <c r="A631" s="1" t="s">
        <v>1736</v>
      </c>
      <c r="B631" s="1" t="s">
        <v>3008</v>
      </c>
      <c r="E631" s="14" t="s">
        <v>8353</v>
      </c>
      <c r="F631" s="11" t="s">
        <v>7258</v>
      </c>
      <c r="G631" s="46" t="s">
        <v>4979</v>
      </c>
    </row>
    <row r="632" spans="1:7" ht="15.6" x14ac:dyDescent="0.3">
      <c r="A632" s="1" t="s">
        <v>1735</v>
      </c>
      <c r="B632" s="1" t="s">
        <v>3009</v>
      </c>
      <c r="E632" s="14" t="s">
        <v>8327</v>
      </c>
      <c r="F632" s="11" t="s">
        <v>7259</v>
      </c>
      <c r="G632" s="46" t="s">
        <v>5309</v>
      </c>
    </row>
    <row r="633" spans="1:7" ht="15.6" x14ac:dyDescent="0.3">
      <c r="A633" s="1" t="s">
        <v>1734</v>
      </c>
      <c r="B633" s="1" t="s">
        <v>3010</v>
      </c>
      <c r="E633" s="14" t="s">
        <v>8354</v>
      </c>
      <c r="F633" s="11" t="s">
        <v>6956</v>
      </c>
      <c r="G633" s="46" t="s">
        <v>5310</v>
      </c>
    </row>
    <row r="634" spans="1:7" ht="15.6" x14ac:dyDescent="0.3">
      <c r="A634" s="1" t="s">
        <v>1733</v>
      </c>
      <c r="B634" s="1" t="s">
        <v>3011</v>
      </c>
      <c r="E634" s="14" t="s">
        <v>8354</v>
      </c>
      <c r="F634" s="11" t="s">
        <v>7103</v>
      </c>
      <c r="G634" s="46" t="s">
        <v>5311</v>
      </c>
    </row>
    <row r="635" spans="1:7" ht="15.6" x14ac:dyDescent="0.3">
      <c r="A635" s="1" t="s">
        <v>1732</v>
      </c>
      <c r="B635" s="1" t="s">
        <v>3012</v>
      </c>
      <c r="E635" s="14" t="s">
        <v>8327</v>
      </c>
      <c r="F635" s="11" t="s">
        <v>7260</v>
      </c>
      <c r="G635" s="46" t="s">
        <v>5312</v>
      </c>
    </row>
    <row r="636" spans="1:7" ht="15.6" x14ac:dyDescent="0.3">
      <c r="A636" s="1" t="s">
        <v>1731</v>
      </c>
      <c r="B636" s="1" t="s">
        <v>3013</v>
      </c>
      <c r="E636" s="14" t="s">
        <v>8354</v>
      </c>
      <c r="F636" s="11" t="s">
        <v>7261</v>
      </c>
      <c r="G636" s="46" t="s">
        <v>5034</v>
      </c>
    </row>
    <row r="637" spans="1:7" ht="15.6" x14ac:dyDescent="0.3">
      <c r="A637" s="1" t="s">
        <v>1730</v>
      </c>
      <c r="B637" s="1" t="s">
        <v>3014</v>
      </c>
      <c r="E637" s="14" t="s">
        <v>8327</v>
      </c>
      <c r="F637" s="11" t="s">
        <v>7262</v>
      </c>
      <c r="G637" s="46" t="s">
        <v>5313</v>
      </c>
    </row>
    <row r="638" spans="1:7" ht="15.6" x14ac:dyDescent="0.3">
      <c r="A638" s="1" t="s">
        <v>1729</v>
      </c>
      <c r="B638" s="1" t="s">
        <v>3015</v>
      </c>
      <c r="E638" s="14" t="s">
        <v>8353</v>
      </c>
      <c r="F638" s="11" t="s">
        <v>6976</v>
      </c>
      <c r="G638" s="46" t="s">
        <v>5314</v>
      </c>
    </row>
    <row r="639" spans="1:7" ht="15.6" x14ac:dyDescent="0.3">
      <c r="A639" s="1" t="s">
        <v>1728</v>
      </c>
      <c r="B639" s="1" t="s">
        <v>3016</v>
      </c>
      <c r="E639" s="14" t="s">
        <v>8354</v>
      </c>
      <c r="F639" s="11" t="s">
        <v>6870</v>
      </c>
      <c r="G639" s="46" t="s">
        <v>5315</v>
      </c>
    </row>
    <row r="640" spans="1:7" ht="15.6" x14ac:dyDescent="0.3">
      <c r="A640" s="1" t="s">
        <v>1727</v>
      </c>
      <c r="B640" s="1" t="s">
        <v>3017</v>
      </c>
      <c r="E640" s="14" t="s">
        <v>8353</v>
      </c>
      <c r="F640" s="11" t="s">
        <v>7263</v>
      </c>
      <c r="G640" s="46" t="s">
        <v>5316</v>
      </c>
    </row>
    <row r="641" spans="1:7" ht="15.6" x14ac:dyDescent="0.3">
      <c r="A641" s="1" t="s">
        <v>1726</v>
      </c>
      <c r="B641" s="1" t="s">
        <v>3018</v>
      </c>
      <c r="E641" s="14" t="s">
        <v>8327</v>
      </c>
      <c r="F641" s="11" t="s">
        <v>7264</v>
      </c>
      <c r="G641" s="46" t="s">
        <v>4718</v>
      </c>
    </row>
    <row r="642" spans="1:7" ht="15.6" x14ac:dyDescent="0.3">
      <c r="A642" s="1" t="s">
        <v>1725</v>
      </c>
      <c r="B642" s="1" t="s">
        <v>3019</v>
      </c>
      <c r="E642" s="14" t="s">
        <v>8354</v>
      </c>
      <c r="F642" s="11" t="s">
        <v>7265</v>
      </c>
      <c r="G642" s="46" t="s">
        <v>5317</v>
      </c>
    </row>
    <row r="643" spans="1:7" ht="15.6" x14ac:dyDescent="0.3">
      <c r="A643" s="1" t="s">
        <v>1724</v>
      </c>
      <c r="B643" s="1" t="s">
        <v>3020</v>
      </c>
      <c r="E643" s="14" t="s">
        <v>8353</v>
      </c>
      <c r="F643" s="11" t="s">
        <v>7266</v>
      </c>
      <c r="G643" s="46" t="s">
        <v>4778</v>
      </c>
    </row>
    <row r="644" spans="1:7" ht="15.6" x14ac:dyDescent="0.3">
      <c r="A644" s="1" t="s">
        <v>1723</v>
      </c>
      <c r="B644" s="1" t="s">
        <v>3021</v>
      </c>
      <c r="E644" s="14" t="s">
        <v>8354</v>
      </c>
      <c r="F644" s="11" t="s">
        <v>5284</v>
      </c>
      <c r="G644" s="46" t="s">
        <v>5318</v>
      </c>
    </row>
    <row r="645" spans="1:7" ht="15.6" x14ac:dyDescent="0.3">
      <c r="A645" s="1" t="s">
        <v>1722</v>
      </c>
      <c r="B645" s="1" t="s">
        <v>3022</v>
      </c>
      <c r="E645" s="14" t="s">
        <v>8354</v>
      </c>
      <c r="F645" s="11" t="s">
        <v>7267</v>
      </c>
      <c r="G645" s="46" t="s">
        <v>5319</v>
      </c>
    </row>
    <row r="646" spans="1:7" ht="15.6" x14ac:dyDescent="0.3">
      <c r="A646" s="1" t="s">
        <v>1721</v>
      </c>
      <c r="B646" s="1" t="s">
        <v>3023</v>
      </c>
      <c r="E646" s="14" t="s">
        <v>8353</v>
      </c>
      <c r="F646" s="11" t="s">
        <v>7091</v>
      </c>
      <c r="G646" s="46" t="s">
        <v>5320</v>
      </c>
    </row>
    <row r="647" spans="1:7" ht="15.6" x14ac:dyDescent="0.3">
      <c r="A647" s="1" t="s">
        <v>1720</v>
      </c>
      <c r="B647" s="1" t="s">
        <v>3024</v>
      </c>
      <c r="E647" s="14" t="s">
        <v>8353</v>
      </c>
      <c r="F647" s="11" t="s">
        <v>7268</v>
      </c>
      <c r="G647" s="46" t="s">
        <v>5321</v>
      </c>
    </row>
    <row r="648" spans="1:7" ht="15.6" x14ac:dyDescent="0.3">
      <c r="A648" s="1" t="s">
        <v>1719</v>
      </c>
      <c r="B648" s="1" t="s">
        <v>3025</v>
      </c>
      <c r="E648" s="14" t="s">
        <v>8353</v>
      </c>
      <c r="F648" s="11" t="s">
        <v>7269</v>
      </c>
      <c r="G648" s="46" t="s">
        <v>5322</v>
      </c>
    </row>
    <row r="649" spans="1:7" ht="15.6" x14ac:dyDescent="0.3">
      <c r="A649" s="1" t="s">
        <v>1718</v>
      </c>
      <c r="B649" s="1" t="s">
        <v>3026</v>
      </c>
      <c r="E649" s="14" t="s">
        <v>8354</v>
      </c>
      <c r="F649" s="11" t="s">
        <v>7270</v>
      </c>
      <c r="G649" s="46" t="s">
        <v>5323</v>
      </c>
    </row>
    <row r="650" spans="1:7" ht="15.6" x14ac:dyDescent="0.3">
      <c r="A650" s="1" t="s">
        <v>1717</v>
      </c>
      <c r="B650" s="1" t="s">
        <v>3027</v>
      </c>
      <c r="E650" s="14" t="s">
        <v>8354</v>
      </c>
      <c r="F650" s="11" t="s">
        <v>7092</v>
      </c>
      <c r="G650" s="46" t="s">
        <v>5324</v>
      </c>
    </row>
    <row r="651" spans="1:7" ht="15.6" x14ac:dyDescent="0.3">
      <c r="A651" s="1" t="s">
        <v>1716</v>
      </c>
      <c r="B651" s="1" t="s">
        <v>3028</v>
      </c>
      <c r="E651" s="14" t="s">
        <v>8353</v>
      </c>
      <c r="F651" s="11" t="s">
        <v>7271</v>
      </c>
      <c r="G651" s="46" t="s">
        <v>5325</v>
      </c>
    </row>
    <row r="652" spans="1:7" ht="15.6" x14ac:dyDescent="0.3">
      <c r="A652" s="1" t="s">
        <v>1715</v>
      </c>
      <c r="B652" s="1" t="s">
        <v>3029</v>
      </c>
      <c r="E652" s="14" t="s">
        <v>8354</v>
      </c>
      <c r="F652" s="11" t="s">
        <v>6778</v>
      </c>
      <c r="G652" s="46" t="s">
        <v>5326</v>
      </c>
    </row>
    <row r="653" spans="1:7" ht="15.6" x14ac:dyDescent="0.3">
      <c r="A653" s="1" t="s">
        <v>1714</v>
      </c>
      <c r="B653" s="1" t="s">
        <v>3030</v>
      </c>
      <c r="E653" s="14" t="s">
        <v>8353</v>
      </c>
      <c r="F653" s="11" t="s">
        <v>7272</v>
      </c>
      <c r="G653" s="46" t="s">
        <v>5327</v>
      </c>
    </row>
    <row r="654" spans="1:7" ht="15.6" x14ac:dyDescent="0.3">
      <c r="A654" s="1" t="s">
        <v>1713</v>
      </c>
      <c r="B654" s="1" t="s">
        <v>3031</v>
      </c>
      <c r="E654" s="14" t="s">
        <v>8354</v>
      </c>
      <c r="F654" s="11" t="s">
        <v>7273</v>
      </c>
      <c r="G654" s="46" t="s">
        <v>5328</v>
      </c>
    </row>
    <row r="655" spans="1:7" ht="15.6" x14ac:dyDescent="0.3">
      <c r="A655" s="1" t="s">
        <v>1712</v>
      </c>
      <c r="B655" s="1" t="s">
        <v>3032</v>
      </c>
      <c r="E655" s="14" t="s">
        <v>8354</v>
      </c>
      <c r="F655" s="11" t="s">
        <v>5555</v>
      </c>
      <c r="G655" s="46" t="s">
        <v>5329</v>
      </c>
    </row>
    <row r="656" spans="1:7" ht="15.6" x14ac:dyDescent="0.3">
      <c r="A656" s="1" t="s">
        <v>1711</v>
      </c>
      <c r="B656" s="1" t="s">
        <v>3033</v>
      </c>
      <c r="E656" s="14" t="s">
        <v>8354</v>
      </c>
      <c r="F656" s="11" t="s">
        <v>7274</v>
      </c>
      <c r="G656" s="46" t="s">
        <v>5330</v>
      </c>
    </row>
    <row r="657" spans="1:7" ht="15.6" x14ac:dyDescent="0.3">
      <c r="A657" s="1" t="s">
        <v>1710</v>
      </c>
      <c r="B657" s="1" t="s">
        <v>3034</v>
      </c>
      <c r="E657" s="14" t="s">
        <v>8354</v>
      </c>
      <c r="F657" s="11" t="s">
        <v>7275</v>
      </c>
      <c r="G657" s="46" t="s">
        <v>5331</v>
      </c>
    </row>
    <row r="658" spans="1:7" ht="15.6" x14ac:dyDescent="0.3">
      <c r="A658" s="1" t="s">
        <v>1709</v>
      </c>
      <c r="B658" s="1" t="s">
        <v>3035</v>
      </c>
      <c r="E658" s="14" t="s">
        <v>8353</v>
      </c>
      <c r="F658" s="11" t="s">
        <v>7276</v>
      </c>
      <c r="G658" s="46" t="s">
        <v>5332</v>
      </c>
    </row>
    <row r="659" spans="1:7" ht="15.6" x14ac:dyDescent="0.3">
      <c r="A659" s="1" t="s">
        <v>1708</v>
      </c>
      <c r="B659" s="1" t="s">
        <v>3036</v>
      </c>
      <c r="E659" s="14" t="s">
        <v>8353</v>
      </c>
      <c r="F659" s="11" t="s">
        <v>7277</v>
      </c>
      <c r="G659" s="46" t="s">
        <v>5333</v>
      </c>
    </row>
    <row r="660" spans="1:7" ht="15.6" x14ac:dyDescent="0.3">
      <c r="A660" s="1" t="s">
        <v>1707</v>
      </c>
      <c r="B660" s="1" t="s">
        <v>3037</v>
      </c>
      <c r="E660" s="14" t="s">
        <v>8353</v>
      </c>
      <c r="F660" s="11" t="s">
        <v>7278</v>
      </c>
      <c r="G660" s="46" t="s">
        <v>5334</v>
      </c>
    </row>
    <row r="661" spans="1:7" ht="15.6" x14ac:dyDescent="0.3">
      <c r="A661" s="1" t="s">
        <v>1706</v>
      </c>
      <c r="B661" s="1" t="s">
        <v>3038</v>
      </c>
      <c r="E661" s="14" t="s">
        <v>8353</v>
      </c>
      <c r="F661" s="11" t="s">
        <v>7279</v>
      </c>
      <c r="G661" s="46" t="s">
        <v>5335</v>
      </c>
    </row>
    <row r="662" spans="1:7" ht="15.6" x14ac:dyDescent="0.3">
      <c r="A662" s="1" t="s">
        <v>1705</v>
      </c>
      <c r="B662" s="1" t="s">
        <v>3039</v>
      </c>
      <c r="E662" s="14" t="s">
        <v>8354</v>
      </c>
      <c r="F662" s="11" t="s">
        <v>7280</v>
      </c>
      <c r="G662" s="46" t="s">
        <v>5336</v>
      </c>
    </row>
    <row r="663" spans="1:7" ht="15.6" x14ac:dyDescent="0.3">
      <c r="A663" s="1" t="s">
        <v>1704</v>
      </c>
      <c r="B663" s="1" t="s">
        <v>3040</v>
      </c>
      <c r="E663" s="14" t="s">
        <v>8354</v>
      </c>
      <c r="F663" s="11" t="s">
        <v>7281</v>
      </c>
      <c r="G663" s="46" t="s">
        <v>5337</v>
      </c>
    </row>
    <row r="664" spans="1:7" ht="15.6" x14ac:dyDescent="0.3">
      <c r="A664" s="1" t="s">
        <v>1703</v>
      </c>
      <c r="B664" s="1" t="s">
        <v>3041</v>
      </c>
      <c r="E664" s="14" t="s">
        <v>8354</v>
      </c>
      <c r="F664" s="11" t="s">
        <v>7282</v>
      </c>
      <c r="G664" s="46" t="s">
        <v>5338</v>
      </c>
    </row>
    <row r="665" spans="1:7" ht="15.6" x14ac:dyDescent="0.3">
      <c r="A665" s="1" t="s">
        <v>1702</v>
      </c>
      <c r="B665" s="1" t="s">
        <v>3042</v>
      </c>
      <c r="E665" s="14" t="s">
        <v>8353</v>
      </c>
      <c r="F665" s="11" t="s">
        <v>7283</v>
      </c>
      <c r="G665" s="46" t="s">
        <v>5339</v>
      </c>
    </row>
    <row r="666" spans="1:7" ht="15.6" x14ac:dyDescent="0.3">
      <c r="A666" s="1" t="s">
        <v>1701</v>
      </c>
      <c r="B666" s="1" t="s">
        <v>3043</v>
      </c>
      <c r="E666" s="14" t="s">
        <v>8353</v>
      </c>
      <c r="F666" s="11" t="s">
        <v>7284</v>
      </c>
      <c r="G666" s="46" t="s">
        <v>5340</v>
      </c>
    </row>
    <row r="667" spans="1:7" ht="15.6" x14ac:dyDescent="0.3">
      <c r="A667" s="1" t="s">
        <v>1700</v>
      </c>
      <c r="B667" s="1" t="s">
        <v>3044</v>
      </c>
      <c r="E667" s="14" t="s">
        <v>8354</v>
      </c>
      <c r="F667" s="11" t="s">
        <v>7285</v>
      </c>
      <c r="G667" s="46" t="s">
        <v>5341</v>
      </c>
    </row>
    <row r="668" spans="1:7" ht="15.6" x14ac:dyDescent="0.3">
      <c r="A668" s="1" t="s">
        <v>1699</v>
      </c>
      <c r="B668" s="1" t="s">
        <v>3045</v>
      </c>
      <c r="E668" s="14" t="s">
        <v>8327</v>
      </c>
      <c r="F668" s="11" t="s">
        <v>7203</v>
      </c>
      <c r="G668" s="46" t="s">
        <v>5342</v>
      </c>
    </row>
    <row r="669" spans="1:7" ht="15.6" x14ac:dyDescent="0.3">
      <c r="A669" s="1" t="s">
        <v>1698</v>
      </c>
      <c r="B669" s="1" t="s">
        <v>3046</v>
      </c>
      <c r="E669" s="14" t="s">
        <v>8327</v>
      </c>
      <c r="F669" s="11" t="s">
        <v>7286</v>
      </c>
      <c r="G669" s="46" t="s">
        <v>5343</v>
      </c>
    </row>
    <row r="670" spans="1:7" ht="15.6" x14ac:dyDescent="0.3">
      <c r="A670" s="1" t="s">
        <v>1697</v>
      </c>
      <c r="B670" s="1" t="s">
        <v>3047</v>
      </c>
      <c r="E670" s="14" t="s">
        <v>8354</v>
      </c>
      <c r="F670" s="11" t="s">
        <v>6925</v>
      </c>
      <c r="G670" s="46" t="s">
        <v>5344</v>
      </c>
    </row>
    <row r="671" spans="1:7" ht="15.6" x14ac:dyDescent="0.3">
      <c r="A671" s="1" t="s">
        <v>1696</v>
      </c>
      <c r="B671" s="1" t="s">
        <v>3048</v>
      </c>
      <c r="E671" s="14" t="s">
        <v>8327</v>
      </c>
      <c r="F671" s="11" t="s">
        <v>6836</v>
      </c>
      <c r="G671" s="46" t="s">
        <v>5066</v>
      </c>
    </row>
    <row r="672" spans="1:7" ht="15.6" x14ac:dyDescent="0.3">
      <c r="A672" s="1" t="s">
        <v>1695</v>
      </c>
      <c r="B672" s="1" t="s">
        <v>3049</v>
      </c>
      <c r="E672" s="14" t="s">
        <v>8354</v>
      </c>
      <c r="F672" s="11" t="s">
        <v>7287</v>
      </c>
      <c r="G672" s="46" t="s">
        <v>5345</v>
      </c>
    </row>
    <row r="673" spans="1:7" ht="15.6" x14ac:dyDescent="0.3">
      <c r="A673" s="1" t="s">
        <v>1694</v>
      </c>
      <c r="B673" s="1" t="s">
        <v>3050</v>
      </c>
      <c r="E673" s="14" t="s">
        <v>8353</v>
      </c>
      <c r="F673" s="11" t="s">
        <v>7288</v>
      </c>
      <c r="G673" s="46" t="s">
        <v>5346</v>
      </c>
    </row>
    <row r="674" spans="1:7" ht="15.6" x14ac:dyDescent="0.3">
      <c r="A674" s="1" t="s">
        <v>1693</v>
      </c>
      <c r="B674" s="1" t="s">
        <v>3051</v>
      </c>
      <c r="E674" s="14" t="s">
        <v>8353</v>
      </c>
      <c r="F674" s="11" t="s">
        <v>7289</v>
      </c>
      <c r="G674" s="46" t="s">
        <v>5347</v>
      </c>
    </row>
    <row r="675" spans="1:7" ht="15.6" x14ac:dyDescent="0.3">
      <c r="A675" s="1" t="s">
        <v>1692</v>
      </c>
      <c r="B675" s="1" t="s">
        <v>3052</v>
      </c>
      <c r="E675" s="14" t="s">
        <v>8353</v>
      </c>
      <c r="F675" s="11" t="s">
        <v>7290</v>
      </c>
      <c r="G675" s="46" t="s">
        <v>5348</v>
      </c>
    </row>
    <row r="676" spans="1:7" ht="15.6" x14ac:dyDescent="0.3">
      <c r="A676" s="1" t="s">
        <v>1691</v>
      </c>
      <c r="B676" s="1" t="s">
        <v>3053</v>
      </c>
      <c r="E676" s="14" t="s">
        <v>8353</v>
      </c>
      <c r="F676" s="11" t="s">
        <v>7291</v>
      </c>
      <c r="G676" s="46" t="s">
        <v>5349</v>
      </c>
    </row>
    <row r="677" spans="1:7" ht="15.6" x14ac:dyDescent="0.3">
      <c r="A677" s="1" t="s">
        <v>1690</v>
      </c>
      <c r="B677" s="1" t="s">
        <v>3054</v>
      </c>
      <c r="E677" s="14" t="s">
        <v>8353</v>
      </c>
      <c r="F677" s="11" t="s">
        <v>7292</v>
      </c>
      <c r="G677" s="46" t="s">
        <v>5350</v>
      </c>
    </row>
    <row r="678" spans="1:7" ht="15.6" x14ac:dyDescent="0.3">
      <c r="A678" s="1" t="s">
        <v>1689</v>
      </c>
      <c r="B678" s="1" t="s">
        <v>3055</v>
      </c>
      <c r="E678" s="14" t="s">
        <v>8327</v>
      </c>
      <c r="F678" s="11" t="s">
        <v>7293</v>
      </c>
      <c r="G678" s="46" t="s">
        <v>5351</v>
      </c>
    </row>
    <row r="679" spans="1:7" ht="15.6" x14ac:dyDescent="0.3">
      <c r="A679" s="1" t="s">
        <v>1688</v>
      </c>
      <c r="B679" s="1" t="s">
        <v>3056</v>
      </c>
      <c r="E679" s="14" t="s">
        <v>8353</v>
      </c>
      <c r="F679" s="11" t="s">
        <v>7294</v>
      </c>
      <c r="G679" s="46" t="s">
        <v>5352</v>
      </c>
    </row>
    <row r="680" spans="1:7" ht="15.6" x14ac:dyDescent="0.3">
      <c r="A680" s="1" t="s">
        <v>1687</v>
      </c>
      <c r="B680" s="1" t="s">
        <v>3057</v>
      </c>
      <c r="E680" s="14" t="s">
        <v>8354</v>
      </c>
      <c r="F680" s="11" t="s">
        <v>7295</v>
      </c>
      <c r="G680" s="46" t="s">
        <v>5353</v>
      </c>
    </row>
    <row r="681" spans="1:7" ht="15.6" x14ac:dyDescent="0.3">
      <c r="A681" s="1" t="s">
        <v>1686</v>
      </c>
      <c r="B681" s="1" t="s">
        <v>3058</v>
      </c>
      <c r="E681" s="14" t="s">
        <v>8354</v>
      </c>
      <c r="F681" s="11" t="s">
        <v>7090</v>
      </c>
      <c r="G681" s="46" t="s">
        <v>5354</v>
      </c>
    </row>
    <row r="682" spans="1:7" ht="15.6" x14ac:dyDescent="0.3">
      <c r="A682" s="1" t="s">
        <v>1685</v>
      </c>
      <c r="B682" s="1" t="s">
        <v>3059</v>
      </c>
      <c r="E682" s="14" t="s">
        <v>8353</v>
      </c>
      <c r="F682" s="11" t="s">
        <v>7296</v>
      </c>
      <c r="G682" s="46" t="s">
        <v>5355</v>
      </c>
    </row>
    <row r="683" spans="1:7" ht="15.6" x14ac:dyDescent="0.3">
      <c r="A683" s="1" t="s">
        <v>1684</v>
      </c>
      <c r="B683" s="1" t="s">
        <v>3060</v>
      </c>
      <c r="E683" s="14" t="s">
        <v>8327</v>
      </c>
      <c r="F683" s="11" t="s">
        <v>7297</v>
      </c>
      <c r="G683" s="46" t="s">
        <v>5356</v>
      </c>
    </row>
    <row r="684" spans="1:7" ht="15.6" x14ac:dyDescent="0.3">
      <c r="A684" s="1" t="s">
        <v>1683</v>
      </c>
      <c r="B684" s="1" t="s">
        <v>3061</v>
      </c>
      <c r="E684" s="14" t="s">
        <v>8353</v>
      </c>
      <c r="F684" s="11" t="s">
        <v>6849</v>
      </c>
      <c r="G684" s="46" t="s">
        <v>5357</v>
      </c>
    </row>
    <row r="685" spans="1:7" ht="15.6" x14ac:dyDescent="0.3">
      <c r="A685" s="1" t="s">
        <v>1682</v>
      </c>
      <c r="B685" s="1" t="s">
        <v>3062</v>
      </c>
      <c r="E685" s="14" t="s">
        <v>8353</v>
      </c>
      <c r="F685" s="11" t="s">
        <v>7298</v>
      </c>
      <c r="G685" s="46" t="s">
        <v>5358</v>
      </c>
    </row>
    <row r="686" spans="1:7" ht="15.6" x14ac:dyDescent="0.3">
      <c r="A686" s="1" t="s">
        <v>1681</v>
      </c>
      <c r="B686" s="1" t="s">
        <v>3063</v>
      </c>
      <c r="E686" s="14" t="s">
        <v>8354</v>
      </c>
      <c r="F686" s="11" t="s">
        <v>7299</v>
      </c>
      <c r="G686" s="46" t="s">
        <v>5359</v>
      </c>
    </row>
    <row r="687" spans="1:7" ht="15.6" x14ac:dyDescent="0.3">
      <c r="A687" s="1" t="s">
        <v>1680</v>
      </c>
      <c r="B687" s="1" t="s">
        <v>3064</v>
      </c>
      <c r="E687" s="14" t="s">
        <v>8354</v>
      </c>
      <c r="F687" s="11" t="s">
        <v>7300</v>
      </c>
      <c r="G687" s="46" t="s">
        <v>5360</v>
      </c>
    </row>
    <row r="688" spans="1:7" ht="15.6" x14ac:dyDescent="0.3">
      <c r="A688" s="1" t="s">
        <v>1679</v>
      </c>
      <c r="B688" s="1" t="s">
        <v>3065</v>
      </c>
      <c r="E688" s="14" t="s">
        <v>8353</v>
      </c>
      <c r="F688" s="11" t="s">
        <v>7301</v>
      </c>
      <c r="G688" s="46" t="s">
        <v>5361</v>
      </c>
    </row>
    <row r="689" spans="1:7" ht="15.6" x14ac:dyDescent="0.3">
      <c r="A689" s="1" t="s">
        <v>1678</v>
      </c>
      <c r="B689" s="1" t="s">
        <v>3066</v>
      </c>
      <c r="E689" s="14" t="s">
        <v>8353</v>
      </c>
      <c r="F689" s="11" t="s">
        <v>7302</v>
      </c>
      <c r="G689" s="46" t="s">
        <v>5362</v>
      </c>
    </row>
    <row r="690" spans="1:7" ht="15.6" x14ac:dyDescent="0.3">
      <c r="A690" s="1" t="s">
        <v>1677</v>
      </c>
      <c r="B690" s="1" t="s">
        <v>3067</v>
      </c>
      <c r="E690" s="14" t="s">
        <v>8353</v>
      </c>
      <c r="F690" s="11" t="s">
        <v>7303</v>
      </c>
      <c r="G690" s="46" t="s">
        <v>5363</v>
      </c>
    </row>
    <row r="691" spans="1:7" ht="15.6" x14ac:dyDescent="0.3">
      <c r="A691" s="1" t="s">
        <v>1676</v>
      </c>
      <c r="B691" s="1" t="s">
        <v>3068</v>
      </c>
      <c r="E691" s="14" t="s">
        <v>8353</v>
      </c>
      <c r="F691" s="11" t="s">
        <v>7304</v>
      </c>
      <c r="G691" s="46" t="s">
        <v>5364</v>
      </c>
    </row>
    <row r="692" spans="1:7" ht="15.6" x14ac:dyDescent="0.3">
      <c r="A692" s="1" t="s">
        <v>1675</v>
      </c>
      <c r="B692" s="1" t="s">
        <v>3069</v>
      </c>
      <c r="E692" s="14" t="s">
        <v>8353</v>
      </c>
      <c r="F692" s="11" t="s">
        <v>7305</v>
      </c>
      <c r="G692" s="46" t="s">
        <v>5365</v>
      </c>
    </row>
    <row r="693" spans="1:7" ht="15.6" x14ac:dyDescent="0.3">
      <c r="A693" s="1" t="s">
        <v>1674</v>
      </c>
      <c r="B693" s="1" t="s">
        <v>3070</v>
      </c>
      <c r="E693" s="14" t="s">
        <v>8354</v>
      </c>
      <c r="F693" s="11" t="s">
        <v>7306</v>
      </c>
      <c r="G693" s="46" t="s">
        <v>5366</v>
      </c>
    </row>
    <row r="694" spans="1:7" ht="15.6" x14ac:dyDescent="0.3">
      <c r="A694" s="1" t="s">
        <v>1673</v>
      </c>
      <c r="B694" s="1" t="s">
        <v>3071</v>
      </c>
      <c r="E694" s="14" t="s">
        <v>8327</v>
      </c>
      <c r="F694" s="11" t="s">
        <v>7307</v>
      </c>
      <c r="G694" s="46" t="s">
        <v>5367</v>
      </c>
    </row>
    <row r="695" spans="1:7" ht="15.6" x14ac:dyDescent="0.3">
      <c r="A695" s="1" t="s">
        <v>1672</v>
      </c>
      <c r="B695" s="1" t="s">
        <v>3072</v>
      </c>
      <c r="E695" s="14" t="s">
        <v>8353</v>
      </c>
      <c r="F695" s="11" t="s">
        <v>7308</v>
      </c>
      <c r="G695" s="46" t="s">
        <v>5368</v>
      </c>
    </row>
    <row r="696" spans="1:7" ht="15.6" x14ac:dyDescent="0.3">
      <c r="A696" s="1" t="s">
        <v>1671</v>
      </c>
      <c r="B696" s="1" t="s">
        <v>3073</v>
      </c>
      <c r="E696" s="14" t="s">
        <v>8354</v>
      </c>
      <c r="F696" s="11" t="s">
        <v>6363</v>
      </c>
      <c r="G696" s="46" t="s">
        <v>5369</v>
      </c>
    </row>
    <row r="697" spans="1:7" ht="15.6" x14ac:dyDescent="0.3">
      <c r="A697" s="1" t="s">
        <v>1670</v>
      </c>
      <c r="B697" s="1" t="s">
        <v>3074</v>
      </c>
      <c r="E697" s="14" t="s">
        <v>8354</v>
      </c>
      <c r="F697" s="11" t="s">
        <v>7309</v>
      </c>
      <c r="G697" s="46" t="s">
        <v>5370</v>
      </c>
    </row>
    <row r="698" spans="1:7" ht="15.6" x14ac:dyDescent="0.3">
      <c r="A698" s="1" t="s">
        <v>1669</v>
      </c>
      <c r="B698" s="1" t="s">
        <v>3075</v>
      </c>
      <c r="E698" s="14" t="s">
        <v>8354</v>
      </c>
      <c r="F698" s="11" t="s">
        <v>7310</v>
      </c>
      <c r="G698" s="46" t="s">
        <v>5371</v>
      </c>
    </row>
    <row r="699" spans="1:7" ht="15.6" x14ac:dyDescent="0.3">
      <c r="A699" s="1" t="s">
        <v>1668</v>
      </c>
      <c r="B699" s="1" t="s">
        <v>3076</v>
      </c>
      <c r="E699" s="14" t="s">
        <v>8353</v>
      </c>
      <c r="F699" s="11" t="s">
        <v>6838</v>
      </c>
      <c r="G699" s="46" t="s">
        <v>5372</v>
      </c>
    </row>
    <row r="700" spans="1:7" ht="15.6" x14ac:dyDescent="0.3">
      <c r="A700" s="1" t="s">
        <v>1667</v>
      </c>
      <c r="B700" s="1" t="s">
        <v>3077</v>
      </c>
      <c r="E700" s="14" t="s">
        <v>8353</v>
      </c>
      <c r="F700" s="11" t="s">
        <v>7311</v>
      </c>
      <c r="G700" s="46" t="s">
        <v>5373</v>
      </c>
    </row>
    <row r="701" spans="1:7" ht="15.6" x14ac:dyDescent="0.3">
      <c r="A701" s="1" t="s">
        <v>1666</v>
      </c>
      <c r="B701" s="1" t="s">
        <v>3078</v>
      </c>
      <c r="E701" s="14" t="s">
        <v>8354</v>
      </c>
      <c r="F701" s="11" t="s">
        <v>7312</v>
      </c>
      <c r="G701" s="46" t="s">
        <v>5374</v>
      </c>
    </row>
    <row r="702" spans="1:7" ht="15.6" x14ac:dyDescent="0.3">
      <c r="A702" s="1" t="s">
        <v>1665</v>
      </c>
      <c r="B702" s="1" t="s">
        <v>3079</v>
      </c>
      <c r="E702" s="14" t="s">
        <v>8327</v>
      </c>
      <c r="F702" s="11" t="s">
        <v>7313</v>
      </c>
      <c r="G702" s="46" t="s">
        <v>5375</v>
      </c>
    </row>
    <row r="703" spans="1:7" ht="15.6" x14ac:dyDescent="0.3">
      <c r="A703" s="1" t="s">
        <v>1664</v>
      </c>
      <c r="B703" s="1" t="s">
        <v>3080</v>
      </c>
      <c r="E703" s="14" t="s">
        <v>8354</v>
      </c>
      <c r="F703" s="11" t="s">
        <v>7314</v>
      </c>
      <c r="G703" s="46" t="s">
        <v>5376</v>
      </c>
    </row>
    <row r="704" spans="1:7" ht="15.6" x14ac:dyDescent="0.3">
      <c r="A704" s="1" t="s">
        <v>1663</v>
      </c>
      <c r="B704" s="1" t="s">
        <v>3081</v>
      </c>
      <c r="E704" s="14" t="s">
        <v>8354</v>
      </c>
      <c r="F704" s="11" t="s">
        <v>7315</v>
      </c>
      <c r="G704" s="46" t="s">
        <v>5377</v>
      </c>
    </row>
    <row r="705" spans="1:7" ht="15.6" x14ac:dyDescent="0.3">
      <c r="A705" s="1" t="s">
        <v>1662</v>
      </c>
      <c r="B705" s="1" t="s">
        <v>3082</v>
      </c>
      <c r="E705" s="14" t="s">
        <v>8353</v>
      </c>
      <c r="F705" s="11" t="s">
        <v>6834</v>
      </c>
      <c r="G705" s="46" t="s">
        <v>5378</v>
      </c>
    </row>
    <row r="706" spans="1:7" ht="15.6" x14ac:dyDescent="0.3">
      <c r="A706" s="1" t="s">
        <v>1661</v>
      </c>
      <c r="B706" s="1" t="s">
        <v>3083</v>
      </c>
      <c r="E706" s="14" t="s">
        <v>8353</v>
      </c>
      <c r="F706" s="11" t="s">
        <v>7316</v>
      </c>
      <c r="G706" s="46" t="s">
        <v>5379</v>
      </c>
    </row>
    <row r="707" spans="1:7" ht="15.6" x14ac:dyDescent="0.3">
      <c r="A707" s="1" t="s">
        <v>1660</v>
      </c>
      <c r="B707" s="1" t="s">
        <v>3084</v>
      </c>
      <c r="E707" s="14" t="s">
        <v>8354</v>
      </c>
      <c r="F707" s="11" t="s">
        <v>7317</v>
      </c>
      <c r="G707" s="46" t="s">
        <v>5380</v>
      </c>
    </row>
    <row r="708" spans="1:7" ht="15.6" x14ac:dyDescent="0.3">
      <c r="A708" s="1" t="s">
        <v>1659</v>
      </c>
      <c r="B708" s="1" t="s">
        <v>3085</v>
      </c>
      <c r="E708" s="14" t="s">
        <v>8353</v>
      </c>
      <c r="F708" s="11" t="s">
        <v>7112</v>
      </c>
      <c r="G708" s="46" t="s">
        <v>5381</v>
      </c>
    </row>
    <row r="709" spans="1:7" ht="15.6" x14ac:dyDescent="0.3">
      <c r="A709" s="1" t="s">
        <v>1658</v>
      </c>
      <c r="B709" s="1" t="s">
        <v>3086</v>
      </c>
      <c r="E709" s="14" t="s">
        <v>8327</v>
      </c>
      <c r="F709" s="11" t="s">
        <v>7184</v>
      </c>
      <c r="G709" s="46" t="s">
        <v>5171</v>
      </c>
    </row>
    <row r="710" spans="1:7" ht="15.6" x14ac:dyDescent="0.3">
      <c r="A710" s="1" t="s">
        <v>1657</v>
      </c>
      <c r="B710" s="1" t="s">
        <v>3087</v>
      </c>
      <c r="E710" s="14" t="s">
        <v>8327</v>
      </c>
      <c r="F710" s="11" t="s">
        <v>7318</v>
      </c>
      <c r="G710" s="46" t="s">
        <v>5382</v>
      </c>
    </row>
    <row r="711" spans="1:7" ht="15.6" x14ac:dyDescent="0.3">
      <c r="A711" s="1" t="s">
        <v>1656</v>
      </c>
      <c r="B711" s="1" t="s">
        <v>3088</v>
      </c>
      <c r="E711" s="14" t="s">
        <v>8353</v>
      </c>
      <c r="F711" s="11" t="s">
        <v>7319</v>
      </c>
      <c r="G711" s="46" t="s">
        <v>5383</v>
      </c>
    </row>
    <row r="712" spans="1:7" ht="15.6" x14ac:dyDescent="0.3">
      <c r="A712" s="1" t="s">
        <v>1655</v>
      </c>
      <c r="B712" s="1" t="s">
        <v>3089</v>
      </c>
      <c r="E712" s="14" t="s">
        <v>8353</v>
      </c>
      <c r="F712" s="11" t="s">
        <v>7320</v>
      </c>
      <c r="G712" s="46" t="s">
        <v>5384</v>
      </c>
    </row>
    <row r="713" spans="1:7" ht="15.6" x14ac:dyDescent="0.3">
      <c r="A713" s="1" t="s">
        <v>1654</v>
      </c>
      <c r="B713" s="1" t="s">
        <v>3090</v>
      </c>
      <c r="E713" s="14" t="s">
        <v>8353</v>
      </c>
      <c r="F713" s="11" t="s">
        <v>7321</v>
      </c>
      <c r="G713" s="46" t="s">
        <v>5385</v>
      </c>
    </row>
    <row r="714" spans="1:7" ht="15.6" x14ac:dyDescent="0.3">
      <c r="A714" s="1" t="s">
        <v>1653</v>
      </c>
      <c r="B714" s="1" t="s">
        <v>3091</v>
      </c>
      <c r="E714" s="14" t="s">
        <v>8354</v>
      </c>
      <c r="F714" s="11" t="s">
        <v>7322</v>
      </c>
      <c r="G714" s="46" t="s">
        <v>5386</v>
      </c>
    </row>
    <row r="715" spans="1:7" ht="15.6" x14ac:dyDescent="0.3">
      <c r="A715" s="1" t="s">
        <v>1652</v>
      </c>
      <c r="B715" s="1" t="s">
        <v>3092</v>
      </c>
      <c r="E715" s="14" t="s">
        <v>8327</v>
      </c>
      <c r="F715" s="11" t="s">
        <v>5007</v>
      </c>
      <c r="G715" s="46" t="s">
        <v>5387</v>
      </c>
    </row>
    <row r="716" spans="1:7" ht="15.6" x14ac:dyDescent="0.3">
      <c r="A716" s="1" t="s">
        <v>1651</v>
      </c>
      <c r="B716" s="1" t="s">
        <v>3093</v>
      </c>
      <c r="E716" s="14" t="s">
        <v>8327</v>
      </c>
      <c r="F716" s="11" t="s">
        <v>7323</v>
      </c>
      <c r="G716" s="46" t="s">
        <v>4778</v>
      </c>
    </row>
    <row r="717" spans="1:7" ht="15.6" x14ac:dyDescent="0.3">
      <c r="A717" s="1" t="s">
        <v>1650</v>
      </c>
      <c r="B717" s="1" t="s">
        <v>3094</v>
      </c>
      <c r="E717" s="14" t="s">
        <v>8353</v>
      </c>
      <c r="F717" s="11" t="s">
        <v>7324</v>
      </c>
      <c r="G717" s="46" t="s">
        <v>5388</v>
      </c>
    </row>
    <row r="718" spans="1:7" ht="15.6" x14ac:dyDescent="0.3">
      <c r="A718" s="1" t="s">
        <v>1649</v>
      </c>
      <c r="B718" s="1" t="s">
        <v>3095</v>
      </c>
      <c r="E718" s="14" t="s">
        <v>8353</v>
      </c>
      <c r="F718" s="11" t="s">
        <v>7325</v>
      </c>
      <c r="G718" s="46" t="s">
        <v>5389</v>
      </c>
    </row>
    <row r="719" spans="1:7" ht="15.6" x14ac:dyDescent="0.3">
      <c r="A719" s="1" t="s">
        <v>1648</v>
      </c>
      <c r="B719" s="1" t="s">
        <v>3096</v>
      </c>
      <c r="E719" s="14" t="s">
        <v>8354</v>
      </c>
      <c r="F719" s="11" t="s">
        <v>7326</v>
      </c>
      <c r="G719" s="46" t="s">
        <v>5390</v>
      </c>
    </row>
    <row r="720" spans="1:7" ht="15.6" x14ac:dyDescent="0.3">
      <c r="A720" s="1" t="s">
        <v>1647</v>
      </c>
      <c r="B720" s="1" t="s">
        <v>3097</v>
      </c>
      <c r="E720" s="14" t="s">
        <v>8354</v>
      </c>
      <c r="F720" s="11" t="s">
        <v>7327</v>
      </c>
      <c r="G720" s="46" t="s">
        <v>5391</v>
      </c>
    </row>
    <row r="721" spans="1:7" ht="15.6" x14ac:dyDescent="0.3">
      <c r="A721" s="1" t="s">
        <v>1646</v>
      </c>
      <c r="B721" s="1" t="s">
        <v>3098</v>
      </c>
      <c r="E721" s="14" t="s">
        <v>8354</v>
      </c>
      <c r="F721" s="11" t="s">
        <v>7328</v>
      </c>
      <c r="G721" s="46" t="s">
        <v>5392</v>
      </c>
    </row>
    <row r="722" spans="1:7" ht="15.6" x14ac:dyDescent="0.3">
      <c r="A722" s="1" t="s">
        <v>1645</v>
      </c>
      <c r="B722" s="1" t="s">
        <v>3099</v>
      </c>
      <c r="E722" s="14" t="s">
        <v>8353</v>
      </c>
      <c r="F722" s="11" t="s">
        <v>6795</v>
      </c>
      <c r="G722" s="46" t="s">
        <v>5393</v>
      </c>
    </row>
    <row r="723" spans="1:7" ht="15.6" x14ac:dyDescent="0.3">
      <c r="A723" s="1" t="s">
        <v>1644</v>
      </c>
      <c r="B723" s="1" t="s">
        <v>3100</v>
      </c>
      <c r="E723" s="14" t="s">
        <v>8353</v>
      </c>
      <c r="F723" s="11" t="s">
        <v>7101</v>
      </c>
      <c r="G723" s="46" t="s">
        <v>5394</v>
      </c>
    </row>
    <row r="724" spans="1:7" ht="15.6" x14ac:dyDescent="0.3">
      <c r="A724" s="1" t="s">
        <v>1643</v>
      </c>
      <c r="B724" s="1" t="s">
        <v>3101</v>
      </c>
      <c r="E724" s="14" t="s">
        <v>8353</v>
      </c>
      <c r="F724" s="11" t="s">
        <v>7329</v>
      </c>
      <c r="G724" s="46" t="s">
        <v>5395</v>
      </c>
    </row>
    <row r="725" spans="1:7" ht="15.6" x14ac:dyDescent="0.3">
      <c r="A725" s="1" t="s">
        <v>1642</v>
      </c>
      <c r="B725" s="1" t="s">
        <v>3102</v>
      </c>
      <c r="E725" s="14" t="s">
        <v>8327</v>
      </c>
      <c r="F725" s="11" t="s">
        <v>7161</v>
      </c>
      <c r="G725" s="46" t="s">
        <v>5396</v>
      </c>
    </row>
    <row r="726" spans="1:7" ht="15.6" x14ac:dyDescent="0.3">
      <c r="A726" s="1" t="s">
        <v>1641</v>
      </c>
      <c r="B726" s="1" t="s">
        <v>3103</v>
      </c>
      <c r="E726" s="14" t="s">
        <v>8354</v>
      </c>
      <c r="F726" s="11" t="s">
        <v>7330</v>
      </c>
      <c r="G726" s="46" t="s">
        <v>5397</v>
      </c>
    </row>
    <row r="727" spans="1:7" ht="15.6" x14ac:dyDescent="0.3">
      <c r="A727" s="1" t="s">
        <v>1640</v>
      </c>
      <c r="B727" s="1" t="s">
        <v>3104</v>
      </c>
      <c r="E727" s="14" t="s">
        <v>8354</v>
      </c>
      <c r="F727" s="11" t="s">
        <v>6996</v>
      </c>
      <c r="G727" s="46" t="s">
        <v>4802</v>
      </c>
    </row>
    <row r="728" spans="1:7" ht="15.6" x14ac:dyDescent="0.3">
      <c r="A728" s="1" t="s">
        <v>1639</v>
      </c>
      <c r="B728" s="1" t="s">
        <v>3105</v>
      </c>
      <c r="E728" s="14" t="s">
        <v>8354</v>
      </c>
      <c r="F728" s="11" t="s">
        <v>6786</v>
      </c>
      <c r="G728" s="46" t="s">
        <v>5398</v>
      </c>
    </row>
    <row r="729" spans="1:7" ht="15.6" x14ac:dyDescent="0.3">
      <c r="A729" s="1" t="s">
        <v>1638</v>
      </c>
      <c r="B729" s="1" t="s">
        <v>3106</v>
      </c>
      <c r="E729" s="14" t="s">
        <v>8354</v>
      </c>
      <c r="F729" s="11" t="s">
        <v>7331</v>
      </c>
      <c r="G729" s="46" t="s">
        <v>5399</v>
      </c>
    </row>
    <row r="730" spans="1:7" ht="15.6" x14ac:dyDescent="0.3">
      <c r="A730" s="1" t="s">
        <v>1637</v>
      </c>
      <c r="B730" s="1" t="s">
        <v>3107</v>
      </c>
      <c r="E730" s="14" t="s">
        <v>8354</v>
      </c>
      <c r="F730" s="11" t="s">
        <v>7332</v>
      </c>
      <c r="G730" s="46" t="s">
        <v>5391</v>
      </c>
    </row>
    <row r="731" spans="1:7" ht="15.6" x14ac:dyDescent="0.3">
      <c r="A731" s="1" t="s">
        <v>1636</v>
      </c>
      <c r="B731" s="1" t="s">
        <v>3108</v>
      </c>
      <c r="E731" s="14" t="s">
        <v>8353</v>
      </c>
      <c r="F731" s="11" t="s">
        <v>7333</v>
      </c>
      <c r="G731" s="46" t="s">
        <v>5400</v>
      </c>
    </row>
    <row r="732" spans="1:7" ht="15.6" x14ac:dyDescent="0.3">
      <c r="A732" s="1" t="s">
        <v>1635</v>
      </c>
      <c r="B732" s="1" t="s">
        <v>3109</v>
      </c>
      <c r="E732" s="14" t="s">
        <v>8353</v>
      </c>
      <c r="F732" s="11" t="s">
        <v>6920</v>
      </c>
      <c r="G732" s="46" t="s">
        <v>5401</v>
      </c>
    </row>
    <row r="733" spans="1:7" ht="15.6" x14ac:dyDescent="0.3">
      <c r="A733" s="1" t="s">
        <v>1634</v>
      </c>
      <c r="B733" s="1" t="s">
        <v>3110</v>
      </c>
      <c r="E733" s="14" t="s">
        <v>8354</v>
      </c>
      <c r="F733" s="11" t="s">
        <v>7334</v>
      </c>
      <c r="G733" s="46" t="s">
        <v>5402</v>
      </c>
    </row>
    <row r="734" spans="1:7" ht="15.6" x14ac:dyDescent="0.3">
      <c r="A734" s="1" t="s">
        <v>1633</v>
      </c>
      <c r="B734" s="1" t="s">
        <v>3111</v>
      </c>
      <c r="E734" s="14" t="s">
        <v>8353</v>
      </c>
      <c r="F734" s="11" t="s">
        <v>7335</v>
      </c>
      <c r="G734" s="46" t="s">
        <v>5403</v>
      </c>
    </row>
    <row r="735" spans="1:7" ht="15.6" x14ac:dyDescent="0.3">
      <c r="A735" s="1" t="s">
        <v>1632</v>
      </c>
      <c r="B735" s="1" t="s">
        <v>3112</v>
      </c>
      <c r="E735" s="14" t="s">
        <v>8353</v>
      </c>
      <c r="F735" s="11" t="s">
        <v>7336</v>
      </c>
      <c r="G735" s="46" t="s">
        <v>4781</v>
      </c>
    </row>
    <row r="736" spans="1:7" ht="15.6" x14ac:dyDescent="0.3">
      <c r="A736" s="1" t="s">
        <v>1631</v>
      </c>
      <c r="B736" s="1" t="s">
        <v>3113</v>
      </c>
      <c r="E736" s="14" t="s">
        <v>8353</v>
      </c>
      <c r="F736" s="11" t="s">
        <v>7337</v>
      </c>
      <c r="G736" s="46" t="s">
        <v>5404</v>
      </c>
    </row>
    <row r="737" spans="1:7" ht="15.6" x14ac:dyDescent="0.3">
      <c r="A737" s="1" t="s">
        <v>1630</v>
      </c>
      <c r="B737" s="1" t="s">
        <v>3114</v>
      </c>
      <c r="E737" s="14" t="s">
        <v>8353</v>
      </c>
      <c r="F737" s="11" t="s">
        <v>7338</v>
      </c>
      <c r="G737" s="46" t="s">
        <v>5405</v>
      </c>
    </row>
    <row r="738" spans="1:7" ht="15.6" x14ac:dyDescent="0.3">
      <c r="A738" s="1" t="s">
        <v>1629</v>
      </c>
      <c r="B738" s="1" t="s">
        <v>3115</v>
      </c>
      <c r="E738" s="14" t="s">
        <v>8354</v>
      </c>
      <c r="F738" s="11" t="s">
        <v>6635</v>
      </c>
      <c r="G738" s="46" t="s">
        <v>5406</v>
      </c>
    </row>
    <row r="739" spans="1:7" ht="15.6" x14ac:dyDescent="0.3">
      <c r="A739" s="1" t="s">
        <v>1628</v>
      </c>
      <c r="B739" s="1" t="s">
        <v>3116</v>
      </c>
      <c r="E739" s="14" t="s">
        <v>8354</v>
      </c>
      <c r="F739" s="11" t="s">
        <v>7339</v>
      </c>
      <c r="G739" s="46" t="s">
        <v>5407</v>
      </c>
    </row>
    <row r="740" spans="1:7" ht="15.6" x14ac:dyDescent="0.3">
      <c r="A740" s="1" t="s">
        <v>1627</v>
      </c>
      <c r="B740" s="1" t="s">
        <v>3117</v>
      </c>
      <c r="E740" s="14" t="s">
        <v>8354</v>
      </c>
      <c r="F740" s="11" t="s">
        <v>7340</v>
      </c>
      <c r="G740" s="46" t="s">
        <v>5408</v>
      </c>
    </row>
    <row r="741" spans="1:7" ht="15.6" x14ac:dyDescent="0.3">
      <c r="A741" s="1" t="s">
        <v>1626</v>
      </c>
      <c r="B741" s="1" t="s">
        <v>3118</v>
      </c>
      <c r="E741" s="14" t="s">
        <v>8327</v>
      </c>
      <c r="F741" s="11" t="s">
        <v>7341</v>
      </c>
      <c r="G741" s="46" t="s">
        <v>5409</v>
      </c>
    </row>
    <row r="742" spans="1:7" ht="15.6" x14ac:dyDescent="0.3">
      <c r="A742" s="1" t="s">
        <v>1625</v>
      </c>
      <c r="B742" s="1" t="s">
        <v>3119</v>
      </c>
      <c r="E742" s="14" t="s">
        <v>8354</v>
      </c>
      <c r="F742" s="11" t="s">
        <v>6958</v>
      </c>
      <c r="G742" s="46" t="s">
        <v>5410</v>
      </c>
    </row>
    <row r="743" spans="1:7" ht="15.6" x14ac:dyDescent="0.3">
      <c r="A743" s="1" t="s">
        <v>1624</v>
      </c>
      <c r="B743" s="1" t="s">
        <v>3120</v>
      </c>
      <c r="E743" s="14" t="s">
        <v>8354</v>
      </c>
      <c r="F743" s="11" t="s">
        <v>7342</v>
      </c>
      <c r="G743" s="46" t="s">
        <v>5411</v>
      </c>
    </row>
    <row r="744" spans="1:7" ht="15.6" x14ac:dyDescent="0.3">
      <c r="A744" s="1" t="s">
        <v>1623</v>
      </c>
      <c r="B744" s="1" t="s">
        <v>3121</v>
      </c>
      <c r="E744" s="14" t="s">
        <v>8327</v>
      </c>
      <c r="F744" s="11" t="s">
        <v>7132</v>
      </c>
      <c r="G744" s="46" t="s">
        <v>5412</v>
      </c>
    </row>
    <row r="745" spans="1:7" ht="15.6" x14ac:dyDescent="0.3">
      <c r="A745" s="1" t="s">
        <v>1622</v>
      </c>
      <c r="B745" s="1" t="s">
        <v>3122</v>
      </c>
      <c r="E745" s="14" t="s">
        <v>8327</v>
      </c>
      <c r="F745" s="11" t="s">
        <v>7343</v>
      </c>
      <c r="G745" s="46" t="s">
        <v>4736</v>
      </c>
    </row>
    <row r="746" spans="1:7" ht="15.6" x14ac:dyDescent="0.3">
      <c r="A746" s="1" t="s">
        <v>1621</v>
      </c>
      <c r="B746" s="1" t="s">
        <v>3123</v>
      </c>
      <c r="E746" s="14" t="s">
        <v>8353</v>
      </c>
      <c r="F746" s="11" t="s">
        <v>7344</v>
      </c>
      <c r="G746" s="46" t="s">
        <v>5413</v>
      </c>
    </row>
    <row r="747" spans="1:7" ht="15.6" x14ac:dyDescent="0.3">
      <c r="A747" s="1" t="s">
        <v>1620</v>
      </c>
      <c r="B747" s="1" t="s">
        <v>3124</v>
      </c>
      <c r="E747" s="14" t="s">
        <v>8354</v>
      </c>
      <c r="F747" s="11" t="s">
        <v>7345</v>
      </c>
      <c r="G747" s="46" t="s">
        <v>5414</v>
      </c>
    </row>
    <row r="748" spans="1:7" ht="15.6" x14ac:dyDescent="0.3">
      <c r="A748" s="1" t="s">
        <v>1619</v>
      </c>
      <c r="B748" s="1" t="s">
        <v>3125</v>
      </c>
      <c r="E748" s="14" t="s">
        <v>8327</v>
      </c>
      <c r="F748" s="11" t="s">
        <v>7346</v>
      </c>
      <c r="G748" s="46" t="s">
        <v>5415</v>
      </c>
    </row>
    <row r="749" spans="1:7" ht="15.6" x14ac:dyDescent="0.3">
      <c r="A749" s="1" t="s">
        <v>1618</v>
      </c>
      <c r="B749" s="1" t="s">
        <v>3126</v>
      </c>
      <c r="E749" s="14" t="s">
        <v>8354</v>
      </c>
      <c r="F749" s="11" t="s">
        <v>6958</v>
      </c>
      <c r="G749" s="46" t="s">
        <v>5416</v>
      </c>
    </row>
    <row r="750" spans="1:7" ht="15.6" x14ac:dyDescent="0.3">
      <c r="A750" s="1" t="s">
        <v>1617</v>
      </c>
      <c r="B750" s="1" t="s">
        <v>3127</v>
      </c>
      <c r="E750" s="14" t="s">
        <v>8354</v>
      </c>
      <c r="F750" s="11" t="s">
        <v>6825</v>
      </c>
      <c r="G750" s="46" t="s">
        <v>5417</v>
      </c>
    </row>
    <row r="751" spans="1:7" ht="15.6" x14ac:dyDescent="0.3">
      <c r="A751" s="1" t="s">
        <v>1616</v>
      </c>
      <c r="B751" s="1" t="s">
        <v>3128</v>
      </c>
      <c r="E751" s="14" t="s">
        <v>8353</v>
      </c>
      <c r="F751" s="11" t="s">
        <v>6824</v>
      </c>
      <c r="G751" s="46" t="s">
        <v>5418</v>
      </c>
    </row>
    <row r="752" spans="1:7" ht="15.6" x14ac:dyDescent="0.3">
      <c r="A752" s="1" t="s">
        <v>1615</v>
      </c>
      <c r="B752" s="1" t="s">
        <v>3129</v>
      </c>
      <c r="E752" s="14" t="s">
        <v>8354</v>
      </c>
      <c r="F752" s="11" t="s">
        <v>6839</v>
      </c>
      <c r="G752" s="46" t="s">
        <v>5419</v>
      </c>
    </row>
    <row r="753" spans="1:7" ht="15.6" x14ac:dyDescent="0.3">
      <c r="A753" s="1" t="s">
        <v>1614</v>
      </c>
      <c r="B753" s="1" t="s">
        <v>3130</v>
      </c>
      <c r="E753" s="14" t="s">
        <v>8353</v>
      </c>
      <c r="F753" s="11" t="s">
        <v>7347</v>
      </c>
      <c r="G753" s="46" t="s">
        <v>5420</v>
      </c>
    </row>
    <row r="754" spans="1:7" ht="15.6" x14ac:dyDescent="0.3">
      <c r="A754" s="1" t="s">
        <v>1613</v>
      </c>
      <c r="B754" s="1" t="s">
        <v>3131</v>
      </c>
      <c r="E754" s="14" t="s">
        <v>8353</v>
      </c>
      <c r="F754" s="11" t="s">
        <v>7348</v>
      </c>
      <c r="G754" s="46" t="s">
        <v>5421</v>
      </c>
    </row>
    <row r="755" spans="1:7" ht="15.6" x14ac:dyDescent="0.3">
      <c r="A755" s="1" t="s">
        <v>1612</v>
      </c>
      <c r="B755" s="1" t="s">
        <v>3132</v>
      </c>
      <c r="E755" s="14" t="s">
        <v>8353</v>
      </c>
      <c r="F755" s="11" t="s">
        <v>7349</v>
      </c>
      <c r="G755" s="46" t="s">
        <v>5422</v>
      </c>
    </row>
    <row r="756" spans="1:7" ht="15.6" x14ac:dyDescent="0.3">
      <c r="A756" s="1" t="s">
        <v>1611</v>
      </c>
      <c r="B756" s="1" t="s">
        <v>3133</v>
      </c>
      <c r="E756" s="14" t="s">
        <v>8327</v>
      </c>
      <c r="F756" s="11" t="s">
        <v>7350</v>
      </c>
      <c r="G756" s="46" t="s">
        <v>5423</v>
      </c>
    </row>
    <row r="757" spans="1:7" ht="15.6" x14ac:dyDescent="0.3">
      <c r="A757" s="1" t="s">
        <v>1610</v>
      </c>
      <c r="B757" s="1" t="s">
        <v>3134</v>
      </c>
      <c r="E757" s="14" t="s">
        <v>8354</v>
      </c>
      <c r="F757" s="11" t="s">
        <v>7351</v>
      </c>
      <c r="G757" s="46" t="s">
        <v>5424</v>
      </c>
    </row>
    <row r="758" spans="1:7" ht="15.6" x14ac:dyDescent="0.3">
      <c r="A758" s="1" t="s">
        <v>1609</v>
      </c>
      <c r="B758" s="1" t="s">
        <v>3135</v>
      </c>
      <c r="E758" s="14" t="s">
        <v>8354</v>
      </c>
      <c r="F758" s="11" t="s">
        <v>7352</v>
      </c>
      <c r="G758" s="46" t="s">
        <v>5425</v>
      </c>
    </row>
    <row r="759" spans="1:7" ht="15.6" x14ac:dyDescent="0.3">
      <c r="A759" s="1" t="s">
        <v>1608</v>
      </c>
      <c r="B759" s="1" t="s">
        <v>3136</v>
      </c>
      <c r="E759" s="14" t="s">
        <v>8354</v>
      </c>
      <c r="F759" s="11" t="s">
        <v>6916</v>
      </c>
      <c r="G759" s="46" t="s">
        <v>5426</v>
      </c>
    </row>
    <row r="760" spans="1:7" ht="15.6" x14ac:dyDescent="0.3">
      <c r="A760" s="1" t="s">
        <v>1607</v>
      </c>
      <c r="B760" s="1" t="s">
        <v>3137</v>
      </c>
      <c r="E760" s="14" t="s">
        <v>8354</v>
      </c>
      <c r="F760" s="11" t="s">
        <v>7353</v>
      </c>
      <c r="G760" s="46" t="s">
        <v>5427</v>
      </c>
    </row>
    <row r="761" spans="1:7" ht="15.6" x14ac:dyDescent="0.3">
      <c r="A761" s="1" t="s">
        <v>1606</v>
      </c>
      <c r="B761" s="1" t="s">
        <v>3138</v>
      </c>
      <c r="E761" s="14" t="s">
        <v>8353</v>
      </c>
      <c r="F761" s="11" t="s">
        <v>7354</v>
      </c>
      <c r="G761" s="46" t="s">
        <v>5428</v>
      </c>
    </row>
    <row r="762" spans="1:7" ht="15.6" x14ac:dyDescent="0.3">
      <c r="A762" s="1" t="s">
        <v>1605</v>
      </c>
      <c r="B762" s="1" t="s">
        <v>3139</v>
      </c>
      <c r="E762" s="14" t="s">
        <v>8353</v>
      </c>
      <c r="F762" s="11" t="s">
        <v>7161</v>
      </c>
      <c r="G762" s="46" t="s">
        <v>5429</v>
      </c>
    </row>
    <row r="763" spans="1:7" ht="15.6" x14ac:dyDescent="0.3">
      <c r="A763" s="1" t="s">
        <v>1604</v>
      </c>
      <c r="B763" s="1" t="s">
        <v>3140</v>
      </c>
      <c r="E763" s="14" t="s">
        <v>8354</v>
      </c>
      <c r="F763" s="11" t="s">
        <v>6985</v>
      </c>
      <c r="G763" s="46" t="s">
        <v>5430</v>
      </c>
    </row>
    <row r="764" spans="1:7" ht="15.6" x14ac:dyDescent="0.3">
      <c r="A764" s="1" t="s">
        <v>1603</v>
      </c>
      <c r="B764" s="1" t="s">
        <v>3141</v>
      </c>
      <c r="E764" s="14" t="s">
        <v>8353</v>
      </c>
      <c r="F764" s="11" t="s">
        <v>6799</v>
      </c>
      <c r="G764" s="46" t="s">
        <v>5431</v>
      </c>
    </row>
    <row r="765" spans="1:7" ht="15.6" x14ac:dyDescent="0.3">
      <c r="A765" s="1" t="s">
        <v>1602</v>
      </c>
      <c r="B765" s="1" t="s">
        <v>3142</v>
      </c>
      <c r="E765" s="14" t="s">
        <v>8353</v>
      </c>
      <c r="F765" s="11" t="s">
        <v>7355</v>
      </c>
      <c r="G765" s="46" t="s">
        <v>5432</v>
      </c>
    </row>
    <row r="766" spans="1:7" ht="15.6" x14ac:dyDescent="0.3">
      <c r="A766" s="1" t="s">
        <v>1601</v>
      </c>
      <c r="B766" s="1" t="s">
        <v>3143</v>
      </c>
      <c r="E766" s="14" t="s">
        <v>8353</v>
      </c>
      <c r="F766" s="11" t="s">
        <v>7356</v>
      </c>
      <c r="G766" s="46" t="s">
        <v>5433</v>
      </c>
    </row>
    <row r="767" spans="1:7" ht="15.6" x14ac:dyDescent="0.3">
      <c r="A767" s="1" t="s">
        <v>1600</v>
      </c>
      <c r="B767" s="1" t="s">
        <v>3144</v>
      </c>
      <c r="E767" s="14" t="s">
        <v>8353</v>
      </c>
      <c r="F767" s="11" t="s">
        <v>7357</v>
      </c>
      <c r="G767" s="46" t="s">
        <v>5434</v>
      </c>
    </row>
    <row r="768" spans="1:7" ht="15.6" x14ac:dyDescent="0.3">
      <c r="A768" s="1" t="s">
        <v>1599</v>
      </c>
      <c r="B768" s="1" t="s">
        <v>3145</v>
      </c>
      <c r="E768" s="14" t="s">
        <v>8353</v>
      </c>
      <c r="F768" s="11" t="s">
        <v>7358</v>
      </c>
      <c r="G768" s="46" t="s">
        <v>5435</v>
      </c>
    </row>
    <row r="769" spans="1:7" ht="15.6" x14ac:dyDescent="0.3">
      <c r="A769" s="1" t="s">
        <v>1598</v>
      </c>
      <c r="B769" s="1" t="s">
        <v>3146</v>
      </c>
      <c r="E769" s="14" t="s">
        <v>8353</v>
      </c>
      <c r="F769" s="11" t="s">
        <v>7359</v>
      </c>
      <c r="G769" s="46" t="s">
        <v>5436</v>
      </c>
    </row>
    <row r="770" spans="1:7" ht="15.6" x14ac:dyDescent="0.3">
      <c r="A770" s="1" t="s">
        <v>1597</v>
      </c>
      <c r="B770" s="1" t="s">
        <v>3147</v>
      </c>
      <c r="E770" s="14" t="s">
        <v>8353</v>
      </c>
      <c r="F770" s="11" t="s">
        <v>7020</v>
      </c>
      <c r="G770" s="46" t="s">
        <v>5437</v>
      </c>
    </row>
    <row r="771" spans="1:7" ht="15.6" x14ac:dyDescent="0.3">
      <c r="A771" s="1" t="s">
        <v>1596</v>
      </c>
      <c r="B771" s="1" t="s">
        <v>3148</v>
      </c>
      <c r="E771" s="14" t="s">
        <v>8353</v>
      </c>
      <c r="F771" s="11" t="s">
        <v>7360</v>
      </c>
      <c r="G771" s="46" t="s">
        <v>5438</v>
      </c>
    </row>
    <row r="772" spans="1:7" ht="15.6" x14ac:dyDescent="0.3">
      <c r="A772" s="1" t="s">
        <v>1595</v>
      </c>
      <c r="B772" s="1" t="s">
        <v>3149</v>
      </c>
      <c r="E772" s="14" t="s">
        <v>8354</v>
      </c>
      <c r="F772" s="11" t="s">
        <v>6769</v>
      </c>
      <c r="G772" s="46" t="s">
        <v>5439</v>
      </c>
    </row>
    <row r="773" spans="1:7" ht="15.6" x14ac:dyDescent="0.3">
      <c r="A773" s="1" t="s">
        <v>1594</v>
      </c>
      <c r="B773" s="1" t="s">
        <v>3150</v>
      </c>
      <c r="E773" s="14" t="s">
        <v>8354</v>
      </c>
      <c r="F773" s="11" t="s">
        <v>6898</v>
      </c>
      <c r="G773" s="46" t="s">
        <v>5440</v>
      </c>
    </row>
    <row r="774" spans="1:7" ht="15.6" x14ac:dyDescent="0.3">
      <c r="A774" s="1" t="s">
        <v>1593</v>
      </c>
      <c r="B774" s="1" t="s">
        <v>3151</v>
      </c>
      <c r="E774" s="14" t="s">
        <v>8354</v>
      </c>
      <c r="F774" s="11" t="s">
        <v>6907</v>
      </c>
      <c r="G774" s="46" t="s">
        <v>5441</v>
      </c>
    </row>
    <row r="775" spans="1:7" ht="15.6" x14ac:dyDescent="0.3">
      <c r="A775" s="1" t="s">
        <v>1592</v>
      </c>
      <c r="B775" s="1" t="s">
        <v>3152</v>
      </c>
      <c r="E775" s="14" t="s">
        <v>8354</v>
      </c>
      <c r="F775" s="11" t="s">
        <v>6958</v>
      </c>
      <c r="G775" s="46" t="s">
        <v>5442</v>
      </c>
    </row>
    <row r="776" spans="1:7" ht="15.6" x14ac:dyDescent="0.3">
      <c r="A776" s="1" t="s">
        <v>1591</v>
      </c>
      <c r="B776" s="1" t="s">
        <v>3153</v>
      </c>
      <c r="E776" s="14" t="s">
        <v>8354</v>
      </c>
      <c r="F776" s="11" t="s">
        <v>7361</v>
      </c>
      <c r="G776" s="46" t="s">
        <v>5443</v>
      </c>
    </row>
    <row r="777" spans="1:7" ht="15.6" x14ac:dyDescent="0.3">
      <c r="A777" s="1" t="s">
        <v>1590</v>
      </c>
      <c r="B777" s="1" t="s">
        <v>3154</v>
      </c>
      <c r="E777" s="14" t="s">
        <v>8327</v>
      </c>
      <c r="F777" s="11" t="s">
        <v>7362</v>
      </c>
      <c r="G777" s="46" t="s">
        <v>5444</v>
      </c>
    </row>
    <row r="778" spans="1:7" ht="15.6" x14ac:dyDescent="0.3">
      <c r="A778" s="1" t="s">
        <v>1589</v>
      </c>
      <c r="B778" s="1" t="s">
        <v>3155</v>
      </c>
      <c r="E778" s="14" t="s">
        <v>8327</v>
      </c>
      <c r="F778" s="11" t="s">
        <v>7363</v>
      </c>
      <c r="G778" s="46" t="s">
        <v>4783</v>
      </c>
    </row>
    <row r="779" spans="1:7" ht="15.6" x14ac:dyDescent="0.3">
      <c r="A779" s="1" t="s">
        <v>1588</v>
      </c>
      <c r="B779" s="1" t="s">
        <v>3156</v>
      </c>
      <c r="E779" s="14" t="s">
        <v>8353</v>
      </c>
      <c r="F779" s="11" t="s">
        <v>7364</v>
      </c>
      <c r="G779" s="46" t="s">
        <v>5445</v>
      </c>
    </row>
    <row r="780" spans="1:7" ht="15.6" x14ac:dyDescent="0.3">
      <c r="A780" s="1" t="s">
        <v>1587</v>
      </c>
      <c r="B780" s="1" t="s">
        <v>3157</v>
      </c>
      <c r="E780" s="14" t="s">
        <v>8354</v>
      </c>
      <c r="F780" s="11" t="s">
        <v>6942</v>
      </c>
      <c r="G780" s="46" t="s">
        <v>5446</v>
      </c>
    </row>
    <row r="781" spans="1:7" ht="15.6" x14ac:dyDescent="0.3">
      <c r="A781" s="1" t="s">
        <v>1586</v>
      </c>
      <c r="B781" s="1" t="s">
        <v>3158</v>
      </c>
      <c r="E781" s="14" t="s">
        <v>8353</v>
      </c>
      <c r="F781" s="11" t="s">
        <v>7112</v>
      </c>
      <c r="G781" s="46" t="s">
        <v>5447</v>
      </c>
    </row>
    <row r="782" spans="1:7" ht="15.6" x14ac:dyDescent="0.3">
      <c r="A782" s="1" t="s">
        <v>1585</v>
      </c>
      <c r="B782" s="1" t="s">
        <v>3159</v>
      </c>
      <c r="E782" s="14" t="s">
        <v>8354</v>
      </c>
      <c r="F782" s="11" t="s">
        <v>7365</v>
      </c>
      <c r="G782" s="46" t="s">
        <v>5448</v>
      </c>
    </row>
    <row r="783" spans="1:7" ht="15.6" x14ac:dyDescent="0.3">
      <c r="A783" s="1" t="s">
        <v>1584</v>
      </c>
      <c r="B783" s="1" t="s">
        <v>3160</v>
      </c>
      <c r="E783" s="14" t="s">
        <v>8353</v>
      </c>
      <c r="F783" s="11" t="s">
        <v>7366</v>
      </c>
      <c r="G783" s="46" t="s">
        <v>5342</v>
      </c>
    </row>
    <row r="784" spans="1:7" ht="15.6" x14ac:dyDescent="0.3">
      <c r="A784" s="1" t="s">
        <v>1583</v>
      </c>
      <c r="B784" s="1" t="s">
        <v>3161</v>
      </c>
      <c r="E784" s="14" t="s">
        <v>8353</v>
      </c>
      <c r="F784" s="11" t="s">
        <v>7367</v>
      </c>
      <c r="G784" s="46" t="s">
        <v>5449</v>
      </c>
    </row>
    <row r="785" spans="1:7" ht="15.6" x14ac:dyDescent="0.3">
      <c r="A785" s="1" t="s">
        <v>1582</v>
      </c>
      <c r="B785" s="1" t="s">
        <v>3162</v>
      </c>
      <c r="E785" s="14" t="s">
        <v>8353</v>
      </c>
      <c r="F785" s="11" t="s">
        <v>7368</v>
      </c>
      <c r="G785" s="46" t="s">
        <v>5450</v>
      </c>
    </row>
    <row r="786" spans="1:7" ht="15.6" x14ac:dyDescent="0.3">
      <c r="A786" s="1" t="s">
        <v>1581</v>
      </c>
      <c r="B786" s="1" t="s">
        <v>3163</v>
      </c>
      <c r="E786" s="14" t="s">
        <v>8353</v>
      </c>
      <c r="F786" s="11" t="s">
        <v>7369</v>
      </c>
      <c r="G786" s="46" t="s">
        <v>5451</v>
      </c>
    </row>
    <row r="787" spans="1:7" ht="15.6" x14ac:dyDescent="0.3">
      <c r="A787" s="1" t="s">
        <v>1580</v>
      </c>
      <c r="B787" s="1" t="s">
        <v>3164</v>
      </c>
      <c r="E787" s="14" t="s">
        <v>8353</v>
      </c>
      <c r="F787" s="11" t="s">
        <v>7370</v>
      </c>
      <c r="G787" s="46" t="s">
        <v>5452</v>
      </c>
    </row>
    <row r="788" spans="1:7" ht="15.6" x14ac:dyDescent="0.3">
      <c r="A788" s="1" t="s">
        <v>1579</v>
      </c>
      <c r="B788" s="1" t="s">
        <v>3165</v>
      </c>
      <c r="E788" s="14" t="s">
        <v>8353</v>
      </c>
      <c r="F788" s="11" t="s">
        <v>7371</v>
      </c>
      <c r="G788" s="46" t="s">
        <v>5453</v>
      </c>
    </row>
    <row r="789" spans="1:7" ht="15.6" x14ac:dyDescent="0.3">
      <c r="A789" s="1" t="s">
        <v>1578</v>
      </c>
      <c r="B789" s="1" t="s">
        <v>3166</v>
      </c>
      <c r="E789" s="14" t="s">
        <v>8354</v>
      </c>
      <c r="F789" s="11" t="s">
        <v>7372</v>
      </c>
      <c r="G789" s="46" t="s">
        <v>4754</v>
      </c>
    </row>
    <row r="790" spans="1:7" ht="15.6" x14ac:dyDescent="0.3">
      <c r="A790" s="1" t="s">
        <v>1577</v>
      </c>
      <c r="B790" s="1" t="s">
        <v>3167</v>
      </c>
      <c r="E790" s="14" t="s">
        <v>8354</v>
      </c>
      <c r="F790" s="11" t="s">
        <v>7373</v>
      </c>
      <c r="G790" s="46" t="s">
        <v>5454</v>
      </c>
    </row>
    <row r="791" spans="1:7" ht="15.6" x14ac:dyDescent="0.3">
      <c r="A791" s="1" t="s">
        <v>1576</v>
      </c>
      <c r="B791" s="1" t="s">
        <v>3168</v>
      </c>
      <c r="E791" s="14" t="s">
        <v>8354</v>
      </c>
      <c r="F791" s="11" t="s">
        <v>7374</v>
      </c>
      <c r="G791" s="46" t="s">
        <v>5455</v>
      </c>
    </row>
    <row r="792" spans="1:7" ht="15.6" x14ac:dyDescent="0.3">
      <c r="A792" s="1" t="s">
        <v>1575</v>
      </c>
      <c r="B792" s="1" t="s">
        <v>3169</v>
      </c>
      <c r="E792" s="14" t="s">
        <v>8353</v>
      </c>
      <c r="F792" s="11" t="s">
        <v>6848</v>
      </c>
      <c r="G792" s="46" t="s">
        <v>5456</v>
      </c>
    </row>
    <row r="793" spans="1:7" ht="15.6" x14ac:dyDescent="0.3">
      <c r="A793" s="1" t="s">
        <v>1574</v>
      </c>
      <c r="B793" s="1" t="s">
        <v>3170</v>
      </c>
      <c r="E793" s="14" t="s">
        <v>8353</v>
      </c>
      <c r="F793" s="11" t="s">
        <v>7375</v>
      </c>
      <c r="G793" s="46" t="s">
        <v>5457</v>
      </c>
    </row>
    <row r="794" spans="1:7" ht="15.6" x14ac:dyDescent="0.3">
      <c r="A794" s="1" t="s">
        <v>1573</v>
      </c>
      <c r="B794" s="1" t="s">
        <v>3171</v>
      </c>
      <c r="E794" s="14" t="s">
        <v>8327</v>
      </c>
      <c r="F794" s="11" t="s">
        <v>7376</v>
      </c>
      <c r="G794" s="46" t="s">
        <v>5458</v>
      </c>
    </row>
    <row r="795" spans="1:7" ht="15.6" x14ac:dyDescent="0.3">
      <c r="A795" s="1" t="s">
        <v>1572</v>
      </c>
      <c r="B795" s="1" t="s">
        <v>3172</v>
      </c>
      <c r="E795" s="14" t="s">
        <v>8354</v>
      </c>
      <c r="F795" s="11" t="s">
        <v>7377</v>
      </c>
      <c r="G795" s="46" t="s">
        <v>5459</v>
      </c>
    </row>
    <row r="796" spans="1:7" ht="15.6" x14ac:dyDescent="0.3">
      <c r="A796" s="1" t="s">
        <v>1571</v>
      </c>
      <c r="B796" s="1" t="s">
        <v>3173</v>
      </c>
      <c r="E796" s="14" t="s">
        <v>8353</v>
      </c>
      <c r="F796" s="11" t="s">
        <v>6929</v>
      </c>
      <c r="G796" s="46" t="s">
        <v>5460</v>
      </c>
    </row>
    <row r="797" spans="1:7" ht="15.6" x14ac:dyDescent="0.3">
      <c r="A797" s="1" t="s">
        <v>1570</v>
      </c>
      <c r="B797" s="1" t="s">
        <v>3174</v>
      </c>
      <c r="E797" s="14" t="s">
        <v>8327</v>
      </c>
      <c r="F797" s="11" t="s">
        <v>7378</v>
      </c>
      <c r="G797" s="46" t="s">
        <v>5461</v>
      </c>
    </row>
    <row r="798" spans="1:7" ht="15.6" x14ac:dyDescent="0.3">
      <c r="A798" s="1" t="s">
        <v>1569</v>
      </c>
      <c r="B798" s="1" t="s">
        <v>3175</v>
      </c>
      <c r="E798" s="14" t="s">
        <v>8353</v>
      </c>
      <c r="F798" s="11" t="s">
        <v>7379</v>
      </c>
      <c r="G798" s="46" t="s">
        <v>5462</v>
      </c>
    </row>
    <row r="799" spans="1:7" ht="15.6" x14ac:dyDescent="0.3">
      <c r="A799" s="1" t="s">
        <v>1568</v>
      </c>
      <c r="B799" s="1" t="s">
        <v>3176</v>
      </c>
      <c r="E799" s="14" t="s">
        <v>8327</v>
      </c>
      <c r="F799" s="11" t="s">
        <v>7380</v>
      </c>
      <c r="G799" s="46" t="s">
        <v>5463</v>
      </c>
    </row>
    <row r="800" spans="1:7" ht="15.6" x14ac:dyDescent="0.3">
      <c r="A800" s="1" t="s">
        <v>1567</v>
      </c>
      <c r="B800" s="1" t="s">
        <v>3177</v>
      </c>
      <c r="E800" s="14" t="s">
        <v>8353</v>
      </c>
      <c r="F800" s="11" t="s">
        <v>7381</v>
      </c>
      <c r="G800" s="46" t="s">
        <v>5180</v>
      </c>
    </row>
    <row r="801" spans="1:7" ht="15.6" x14ac:dyDescent="0.3">
      <c r="A801" s="1" t="s">
        <v>1566</v>
      </c>
      <c r="B801" s="1" t="s">
        <v>3178</v>
      </c>
      <c r="E801" s="14" t="s">
        <v>8353</v>
      </c>
      <c r="F801" s="11" t="s">
        <v>7093</v>
      </c>
      <c r="G801" s="46" t="s">
        <v>5464</v>
      </c>
    </row>
    <row r="802" spans="1:7" ht="15.6" x14ac:dyDescent="0.3">
      <c r="A802" s="1" t="s">
        <v>1565</v>
      </c>
      <c r="B802" s="1" t="s">
        <v>3179</v>
      </c>
      <c r="E802" s="14" t="s">
        <v>8353</v>
      </c>
      <c r="F802" s="11" t="s">
        <v>7382</v>
      </c>
      <c r="G802" s="46" t="s">
        <v>5465</v>
      </c>
    </row>
    <row r="803" spans="1:7" ht="15.6" x14ac:dyDescent="0.3">
      <c r="A803" s="1" t="s">
        <v>1564</v>
      </c>
      <c r="B803" s="1" t="s">
        <v>3180</v>
      </c>
      <c r="E803" s="14" t="s">
        <v>8327</v>
      </c>
      <c r="F803" s="11" t="s">
        <v>7383</v>
      </c>
      <c r="G803" s="46" t="s">
        <v>5466</v>
      </c>
    </row>
    <row r="804" spans="1:7" ht="15.6" x14ac:dyDescent="0.3">
      <c r="A804" s="1" t="s">
        <v>1563</v>
      </c>
      <c r="B804" s="1" t="s">
        <v>3181</v>
      </c>
      <c r="E804" s="14" t="s">
        <v>8353</v>
      </c>
      <c r="F804" s="11" t="s">
        <v>7127</v>
      </c>
      <c r="G804" s="46" t="s">
        <v>4979</v>
      </c>
    </row>
    <row r="805" spans="1:7" ht="15.6" x14ac:dyDescent="0.3">
      <c r="A805" s="1" t="s">
        <v>1562</v>
      </c>
      <c r="B805" s="1" t="s">
        <v>3182</v>
      </c>
      <c r="E805" s="14" t="s">
        <v>8353</v>
      </c>
      <c r="F805" s="11" t="s">
        <v>7127</v>
      </c>
      <c r="G805" s="46" t="s">
        <v>5467</v>
      </c>
    </row>
    <row r="806" spans="1:7" ht="15.6" x14ac:dyDescent="0.3">
      <c r="A806" s="1" t="s">
        <v>1561</v>
      </c>
      <c r="B806" s="1" t="s">
        <v>3183</v>
      </c>
      <c r="E806" s="14" t="s">
        <v>8354</v>
      </c>
      <c r="F806" s="11" t="s">
        <v>7384</v>
      </c>
      <c r="G806" s="46" t="s">
        <v>5468</v>
      </c>
    </row>
    <row r="807" spans="1:7" ht="15.6" x14ac:dyDescent="0.3">
      <c r="A807" s="1" t="s">
        <v>1560</v>
      </c>
      <c r="B807" s="1" t="s">
        <v>3184</v>
      </c>
      <c r="E807" s="14" t="s">
        <v>8354</v>
      </c>
      <c r="F807" s="11" t="s">
        <v>6774</v>
      </c>
      <c r="G807" s="46" t="s">
        <v>5469</v>
      </c>
    </row>
    <row r="808" spans="1:7" ht="15.6" x14ac:dyDescent="0.3">
      <c r="A808" s="1" t="s">
        <v>1559</v>
      </c>
      <c r="B808" s="1" t="s">
        <v>3185</v>
      </c>
      <c r="E808" s="14" t="s">
        <v>8354</v>
      </c>
      <c r="F808" s="11" t="s">
        <v>7385</v>
      </c>
      <c r="G808" s="46" t="s">
        <v>5470</v>
      </c>
    </row>
    <row r="809" spans="1:7" ht="15.6" x14ac:dyDescent="0.3">
      <c r="A809" s="1" t="s">
        <v>1558</v>
      </c>
      <c r="B809" s="1" t="s">
        <v>3186</v>
      </c>
      <c r="E809" s="14" t="s">
        <v>8354</v>
      </c>
      <c r="F809" s="11" t="s">
        <v>7386</v>
      </c>
      <c r="G809" s="46" t="s">
        <v>5471</v>
      </c>
    </row>
    <row r="810" spans="1:7" ht="15.6" x14ac:dyDescent="0.3">
      <c r="A810" s="1" t="s">
        <v>1557</v>
      </c>
      <c r="B810" s="1" t="s">
        <v>3187</v>
      </c>
      <c r="E810" s="14" t="s">
        <v>8327</v>
      </c>
      <c r="F810" s="11" t="s">
        <v>7387</v>
      </c>
      <c r="G810" s="46" t="s">
        <v>5472</v>
      </c>
    </row>
    <row r="811" spans="1:7" ht="15.6" x14ac:dyDescent="0.3">
      <c r="A811" s="1" t="s">
        <v>1556</v>
      </c>
      <c r="B811" s="1" t="s">
        <v>3188</v>
      </c>
      <c r="E811" s="14" t="s">
        <v>8354</v>
      </c>
      <c r="F811" s="11" t="s">
        <v>7388</v>
      </c>
      <c r="G811" s="46" t="s">
        <v>5473</v>
      </c>
    </row>
    <row r="812" spans="1:7" ht="15.6" x14ac:dyDescent="0.3">
      <c r="A812" s="1" t="s">
        <v>1555</v>
      </c>
      <c r="B812" s="1" t="s">
        <v>3189</v>
      </c>
      <c r="E812" s="14" t="s">
        <v>8354</v>
      </c>
      <c r="F812" s="11" t="s">
        <v>6870</v>
      </c>
      <c r="G812" s="46" t="s">
        <v>5474</v>
      </c>
    </row>
    <row r="813" spans="1:7" ht="15.6" x14ac:dyDescent="0.3">
      <c r="A813" s="1" t="s">
        <v>1554</v>
      </c>
      <c r="B813" s="1" t="s">
        <v>3190</v>
      </c>
      <c r="E813" s="14" t="s">
        <v>8354</v>
      </c>
      <c r="F813" s="11" t="s">
        <v>7389</v>
      </c>
      <c r="G813" s="46" t="s">
        <v>5099</v>
      </c>
    </row>
    <row r="814" spans="1:7" ht="15.6" x14ac:dyDescent="0.3">
      <c r="A814" s="1" t="s">
        <v>1553</v>
      </c>
      <c r="B814" s="1" t="s">
        <v>3191</v>
      </c>
      <c r="E814" s="14" t="s">
        <v>8354</v>
      </c>
      <c r="F814" s="11" t="s">
        <v>7220</v>
      </c>
      <c r="G814" s="46" t="s">
        <v>5475</v>
      </c>
    </row>
    <row r="815" spans="1:7" ht="15.6" x14ac:dyDescent="0.3">
      <c r="A815" s="1" t="s">
        <v>1552</v>
      </c>
      <c r="B815" s="1" t="s">
        <v>3192</v>
      </c>
      <c r="E815" s="14" t="s">
        <v>8354</v>
      </c>
      <c r="F815" s="11" t="s">
        <v>7390</v>
      </c>
      <c r="G815" s="46" t="s">
        <v>5476</v>
      </c>
    </row>
    <row r="816" spans="1:7" ht="15.6" x14ac:dyDescent="0.3">
      <c r="A816" s="1" t="s">
        <v>1551</v>
      </c>
      <c r="B816" s="1" t="s">
        <v>3193</v>
      </c>
      <c r="E816" s="14" t="s">
        <v>8354</v>
      </c>
      <c r="F816" s="11" t="s">
        <v>7391</v>
      </c>
      <c r="G816" s="46" t="s">
        <v>5477</v>
      </c>
    </row>
    <row r="817" spans="1:7" ht="15.6" x14ac:dyDescent="0.3">
      <c r="A817" s="1" t="s">
        <v>1550</v>
      </c>
      <c r="B817" s="1" t="s">
        <v>3194</v>
      </c>
      <c r="E817" s="14" t="s">
        <v>8354</v>
      </c>
      <c r="F817" s="11" t="s">
        <v>6240</v>
      </c>
      <c r="G817" s="46" t="s">
        <v>5478</v>
      </c>
    </row>
    <row r="818" spans="1:7" ht="15.6" x14ac:dyDescent="0.3">
      <c r="A818" s="1" t="s">
        <v>1549</v>
      </c>
      <c r="B818" s="1" t="s">
        <v>3195</v>
      </c>
      <c r="E818" s="14" t="s">
        <v>8354</v>
      </c>
      <c r="F818" s="11" t="s">
        <v>7392</v>
      </c>
      <c r="G818" s="46" t="s">
        <v>5479</v>
      </c>
    </row>
    <row r="819" spans="1:7" ht="15.6" x14ac:dyDescent="0.3">
      <c r="A819" s="1" t="s">
        <v>1548</v>
      </c>
      <c r="B819" s="1" t="s">
        <v>3196</v>
      </c>
      <c r="E819" s="14" t="s">
        <v>8354</v>
      </c>
      <c r="F819" s="11" t="s">
        <v>7086</v>
      </c>
      <c r="G819" s="46" t="s">
        <v>5009</v>
      </c>
    </row>
    <row r="820" spans="1:7" ht="15.6" x14ac:dyDescent="0.3">
      <c r="A820" s="1" t="s">
        <v>1547</v>
      </c>
      <c r="B820" s="1" t="s">
        <v>3197</v>
      </c>
      <c r="E820" s="14" t="s">
        <v>8354</v>
      </c>
      <c r="F820" s="11" t="s">
        <v>7393</v>
      </c>
      <c r="G820" s="46" t="s">
        <v>5480</v>
      </c>
    </row>
    <row r="821" spans="1:7" ht="15.6" x14ac:dyDescent="0.3">
      <c r="A821" s="1" t="s">
        <v>1546</v>
      </c>
      <c r="B821" s="1" t="s">
        <v>3198</v>
      </c>
      <c r="E821" s="14" t="s">
        <v>8353</v>
      </c>
      <c r="F821" s="11" t="s">
        <v>7226</v>
      </c>
      <c r="G821" s="46" t="s">
        <v>5481</v>
      </c>
    </row>
    <row r="822" spans="1:7" ht="15.6" x14ac:dyDescent="0.3">
      <c r="A822" s="1" t="s">
        <v>1545</v>
      </c>
      <c r="B822" s="1" t="s">
        <v>3199</v>
      </c>
      <c r="E822" s="14" t="s">
        <v>8354</v>
      </c>
      <c r="F822" s="11" t="s">
        <v>7394</v>
      </c>
      <c r="G822" s="46" t="s">
        <v>5482</v>
      </c>
    </row>
    <row r="823" spans="1:7" ht="15.6" x14ac:dyDescent="0.3">
      <c r="A823" s="1" t="s">
        <v>1544</v>
      </c>
      <c r="B823" s="1" t="s">
        <v>3200</v>
      </c>
      <c r="E823" s="14" t="s">
        <v>8354</v>
      </c>
      <c r="F823" s="11" t="s">
        <v>7395</v>
      </c>
      <c r="G823" s="46" t="s">
        <v>5483</v>
      </c>
    </row>
    <row r="824" spans="1:7" ht="15.6" x14ac:dyDescent="0.3">
      <c r="A824" s="1" t="s">
        <v>1543</v>
      </c>
      <c r="B824" s="1" t="s">
        <v>3201</v>
      </c>
      <c r="E824" s="14" t="s">
        <v>8354</v>
      </c>
      <c r="F824" s="11" t="s">
        <v>6805</v>
      </c>
      <c r="G824" s="46" t="s">
        <v>5484</v>
      </c>
    </row>
    <row r="825" spans="1:7" ht="15.6" x14ac:dyDescent="0.3">
      <c r="A825" s="1" t="s">
        <v>1542</v>
      </c>
      <c r="B825" s="1" t="s">
        <v>3202</v>
      </c>
      <c r="E825" s="14" t="s">
        <v>8354</v>
      </c>
      <c r="F825" s="11" t="s">
        <v>7396</v>
      </c>
      <c r="G825" s="46" t="s">
        <v>5364</v>
      </c>
    </row>
    <row r="826" spans="1:7" ht="15.6" x14ac:dyDescent="0.3">
      <c r="A826" s="1" t="s">
        <v>1541</v>
      </c>
      <c r="B826" s="1" t="s">
        <v>3203</v>
      </c>
      <c r="E826" s="14" t="s">
        <v>8354</v>
      </c>
      <c r="F826" s="11" t="s">
        <v>7397</v>
      </c>
      <c r="G826" s="46" t="s">
        <v>5485</v>
      </c>
    </row>
    <row r="827" spans="1:7" ht="15.6" x14ac:dyDescent="0.3">
      <c r="A827" s="1" t="s">
        <v>1540</v>
      </c>
      <c r="B827" s="1" t="s">
        <v>3204</v>
      </c>
      <c r="E827" s="14" t="s">
        <v>8353</v>
      </c>
      <c r="F827" s="11" t="s">
        <v>7398</v>
      </c>
      <c r="G827" s="46" t="s">
        <v>5486</v>
      </c>
    </row>
    <row r="828" spans="1:7" ht="15.6" x14ac:dyDescent="0.3">
      <c r="A828" s="1" t="s">
        <v>1539</v>
      </c>
      <c r="B828" s="1" t="s">
        <v>3205</v>
      </c>
      <c r="E828" s="14" t="s">
        <v>8353</v>
      </c>
      <c r="F828" s="11" t="s">
        <v>7399</v>
      </c>
      <c r="G828" s="46" t="s">
        <v>5487</v>
      </c>
    </row>
    <row r="829" spans="1:7" ht="15.6" x14ac:dyDescent="0.3">
      <c r="A829" s="1" t="s">
        <v>1538</v>
      </c>
      <c r="B829" s="1" t="s">
        <v>3206</v>
      </c>
      <c r="E829" s="14" t="s">
        <v>8327</v>
      </c>
      <c r="F829" s="11" t="s">
        <v>7400</v>
      </c>
      <c r="G829" s="46" t="s">
        <v>5180</v>
      </c>
    </row>
    <row r="830" spans="1:7" ht="15.6" x14ac:dyDescent="0.3">
      <c r="A830" s="1" t="s">
        <v>1537</v>
      </c>
      <c r="B830" s="1" t="s">
        <v>3207</v>
      </c>
      <c r="E830" s="14" t="s">
        <v>8327</v>
      </c>
      <c r="F830" s="11" t="s">
        <v>7401</v>
      </c>
      <c r="G830" s="46" t="s">
        <v>5196</v>
      </c>
    </row>
    <row r="831" spans="1:7" ht="15.6" x14ac:dyDescent="0.3">
      <c r="A831" s="1" t="s">
        <v>1536</v>
      </c>
      <c r="B831" s="1" t="s">
        <v>3208</v>
      </c>
      <c r="E831" s="14" t="s">
        <v>8327</v>
      </c>
      <c r="F831" s="11" t="s">
        <v>7402</v>
      </c>
      <c r="G831" s="46" t="s">
        <v>5488</v>
      </c>
    </row>
    <row r="832" spans="1:7" ht="15.6" x14ac:dyDescent="0.3">
      <c r="A832" s="1" t="s">
        <v>1535</v>
      </c>
      <c r="B832" s="1" t="s">
        <v>3209</v>
      </c>
      <c r="E832" s="14" t="s">
        <v>8354</v>
      </c>
      <c r="F832" s="11" t="s">
        <v>6898</v>
      </c>
      <c r="G832" s="46" t="s">
        <v>5489</v>
      </c>
    </row>
    <row r="833" spans="1:7" ht="15.6" x14ac:dyDescent="0.3">
      <c r="A833" s="1" t="s">
        <v>1534</v>
      </c>
      <c r="B833" s="1" t="s">
        <v>3210</v>
      </c>
      <c r="E833" s="14" t="s">
        <v>8354</v>
      </c>
      <c r="F833" s="11" t="s">
        <v>7403</v>
      </c>
      <c r="G833" s="46" t="s">
        <v>5490</v>
      </c>
    </row>
    <row r="834" spans="1:7" ht="15.6" x14ac:dyDescent="0.3">
      <c r="A834" s="1" t="s">
        <v>1533</v>
      </c>
      <c r="B834" s="1" t="s">
        <v>3211</v>
      </c>
      <c r="E834" s="14" t="s">
        <v>8354</v>
      </c>
      <c r="F834" s="11" t="s">
        <v>7404</v>
      </c>
      <c r="G834" s="46" t="s">
        <v>5491</v>
      </c>
    </row>
    <row r="835" spans="1:7" ht="15.6" x14ac:dyDescent="0.3">
      <c r="A835" s="1" t="s">
        <v>1532</v>
      </c>
      <c r="B835" s="1" t="s">
        <v>3212</v>
      </c>
      <c r="E835" s="14" t="s">
        <v>8327</v>
      </c>
      <c r="F835" s="11" t="s">
        <v>7301</v>
      </c>
      <c r="G835" s="46" t="s">
        <v>5492</v>
      </c>
    </row>
    <row r="836" spans="1:7" ht="15.6" x14ac:dyDescent="0.3">
      <c r="A836" s="1" t="s">
        <v>1531</v>
      </c>
      <c r="B836" s="1" t="s">
        <v>3213</v>
      </c>
      <c r="E836" s="14" t="s">
        <v>8353</v>
      </c>
      <c r="F836" s="11" t="s">
        <v>7405</v>
      </c>
      <c r="G836" s="46" t="s">
        <v>5493</v>
      </c>
    </row>
    <row r="837" spans="1:7" ht="15.6" x14ac:dyDescent="0.3">
      <c r="A837" s="1" t="s">
        <v>1530</v>
      </c>
      <c r="B837" s="1" t="s">
        <v>3214</v>
      </c>
      <c r="E837" s="14" t="s">
        <v>8353</v>
      </c>
      <c r="F837" s="11" t="s">
        <v>7406</v>
      </c>
      <c r="G837" s="46" t="s">
        <v>4931</v>
      </c>
    </row>
    <row r="838" spans="1:7" ht="15.6" x14ac:dyDescent="0.3">
      <c r="A838" s="1" t="s">
        <v>1529</v>
      </c>
      <c r="B838" s="1" t="s">
        <v>3215</v>
      </c>
      <c r="E838" s="14" t="s">
        <v>8353</v>
      </c>
      <c r="F838" s="11" t="s">
        <v>7407</v>
      </c>
      <c r="G838" s="46" t="s">
        <v>5494</v>
      </c>
    </row>
    <row r="839" spans="1:7" ht="15.6" x14ac:dyDescent="0.3">
      <c r="A839" s="1" t="s">
        <v>1528</v>
      </c>
      <c r="B839" s="1" t="s">
        <v>3216</v>
      </c>
      <c r="E839" s="14" t="s">
        <v>8354</v>
      </c>
      <c r="F839" s="11" t="s">
        <v>7207</v>
      </c>
      <c r="G839" s="46" t="s">
        <v>5308</v>
      </c>
    </row>
    <row r="840" spans="1:7" ht="15.6" x14ac:dyDescent="0.3">
      <c r="A840" s="1" t="s">
        <v>1527</v>
      </c>
      <c r="B840" s="1" t="s">
        <v>3217</v>
      </c>
      <c r="E840" s="14" t="s">
        <v>8353</v>
      </c>
      <c r="F840" s="11" t="s">
        <v>6962</v>
      </c>
      <c r="G840" s="46" t="s">
        <v>5495</v>
      </c>
    </row>
    <row r="841" spans="1:7" ht="15.6" x14ac:dyDescent="0.3">
      <c r="A841" s="1" t="s">
        <v>1526</v>
      </c>
      <c r="B841" s="1" t="s">
        <v>3218</v>
      </c>
      <c r="E841" s="14" t="s">
        <v>8353</v>
      </c>
      <c r="F841" s="11" t="s">
        <v>7408</v>
      </c>
      <c r="G841" s="46" t="s">
        <v>5496</v>
      </c>
    </row>
    <row r="842" spans="1:7" ht="15.6" x14ac:dyDescent="0.3">
      <c r="A842" s="1" t="s">
        <v>1525</v>
      </c>
      <c r="B842" s="1" t="s">
        <v>3219</v>
      </c>
      <c r="E842" s="14" t="s">
        <v>8353</v>
      </c>
      <c r="F842" s="11" t="s">
        <v>7409</v>
      </c>
      <c r="G842" s="46" t="s">
        <v>5497</v>
      </c>
    </row>
    <row r="843" spans="1:7" ht="15.6" x14ac:dyDescent="0.3">
      <c r="A843" s="1" t="s">
        <v>1524</v>
      </c>
      <c r="B843" s="1" t="s">
        <v>3220</v>
      </c>
      <c r="E843" s="14" t="s">
        <v>8353</v>
      </c>
      <c r="F843" s="11" t="s">
        <v>7362</v>
      </c>
      <c r="G843" s="46" t="s">
        <v>5498</v>
      </c>
    </row>
    <row r="844" spans="1:7" ht="15.6" x14ac:dyDescent="0.3">
      <c r="A844" s="1" t="s">
        <v>1523</v>
      </c>
      <c r="B844" s="1" t="s">
        <v>3221</v>
      </c>
      <c r="E844" s="14" t="s">
        <v>8353</v>
      </c>
      <c r="F844" s="11" t="s">
        <v>7410</v>
      </c>
      <c r="G844" s="46" t="s">
        <v>5499</v>
      </c>
    </row>
    <row r="845" spans="1:7" ht="15.6" x14ac:dyDescent="0.3">
      <c r="A845" s="1" t="s">
        <v>1522</v>
      </c>
      <c r="B845" s="1" t="s">
        <v>3222</v>
      </c>
      <c r="E845" s="14" t="s">
        <v>8353</v>
      </c>
      <c r="F845" s="11" t="s">
        <v>7181</v>
      </c>
      <c r="G845" s="46" t="s">
        <v>4857</v>
      </c>
    </row>
    <row r="846" spans="1:7" ht="15.6" x14ac:dyDescent="0.3">
      <c r="A846" s="1" t="s">
        <v>1521</v>
      </c>
      <c r="B846" s="1" t="s">
        <v>3223</v>
      </c>
      <c r="E846" s="14" t="s">
        <v>8327</v>
      </c>
      <c r="F846" s="11" t="s">
        <v>7411</v>
      </c>
      <c r="G846" s="46" t="s">
        <v>5500</v>
      </c>
    </row>
    <row r="847" spans="1:7" ht="15.6" x14ac:dyDescent="0.3">
      <c r="A847" s="1" t="s">
        <v>1520</v>
      </c>
      <c r="B847" s="1" t="s">
        <v>3224</v>
      </c>
      <c r="E847" s="14" t="s">
        <v>8353</v>
      </c>
      <c r="F847" s="11" t="s">
        <v>7412</v>
      </c>
      <c r="G847" s="46" t="s">
        <v>5501</v>
      </c>
    </row>
    <row r="848" spans="1:7" ht="15.6" x14ac:dyDescent="0.3">
      <c r="A848" s="1" t="s">
        <v>1519</v>
      </c>
      <c r="B848" s="1" t="s">
        <v>3225</v>
      </c>
      <c r="E848" s="14" t="s">
        <v>8353</v>
      </c>
      <c r="F848" s="11" t="s">
        <v>7413</v>
      </c>
      <c r="G848" s="46" t="s">
        <v>5502</v>
      </c>
    </row>
    <row r="849" spans="1:7" ht="15.6" x14ac:dyDescent="0.3">
      <c r="A849" s="1" t="s">
        <v>1518</v>
      </c>
      <c r="B849" s="1" t="s">
        <v>3226</v>
      </c>
      <c r="E849" s="14" t="s">
        <v>8353</v>
      </c>
      <c r="F849" s="11" t="s">
        <v>7414</v>
      </c>
      <c r="G849" s="46" t="s">
        <v>5503</v>
      </c>
    </row>
    <row r="850" spans="1:7" ht="15.6" x14ac:dyDescent="0.3">
      <c r="A850" s="1" t="s">
        <v>1517</v>
      </c>
      <c r="B850" s="1" t="s">
        <v>3227</v>
      </c>
      <c r="E850" s="14" t="s">
        <v>8354</v>
      </c>
      <c r="F850" s="11" t="s">
        <v>6814</v>
      </c>
      <c r="G850" s="46" t="s">
        <v>5504</v>
      </c>
    </row>
    <row r="851" spans="1:7" ht="15.6" x14ac:dyDescent="0.3">
      <c r="A851" s="1" t="s">
        <v>1516</v>
      </c>
      <c r="B851" s="1" t="s">
        <v>3228</v>
      </c>
      <c r="E851" s="14" t="s">
        <v>8354</v>
      </c>
      <c r="F851" s="11" t="s">
        <v>5037</v>
      </c>
      <c r="G851" s="46" t="s">
        <v>5505</v>
      </c>
    </row>
    <row r="852" spans="1:7" ht="15.6" x14ac:dyDescent="0.3">
      <c r="A852" s="1" t="s">
        <v>1515</v>
      </c>
      <c r="B852" s="1" t="s">
        <v>3229</v>
      </c>
      <c r="E852" s="14" t="s">
        <v>8353</v>
      </c>
      <c r="F852" s="11" t="s">
        <v>7415</v>
      </c>
      <c r="G852" s="46" t="s">
        <v>5506</v>
      </c>
    </row>
    <row r="853" spans="1:7" ht="15.6" x14ac:dyDescent="0.3">
      <c r="A853" s="1" t="s">
        <v>1514</v>
      </c>
      <c r="B853" s="1" t="s">
        <v>3230</v>
      </c>
      <c r="E853" s="14" t="s">
        <v>8327</v>
      </c>
      <c r="F853" s="11" t="s">
        <v>6926</v>
      </c>
      <c r="G853" s="46" t="s">
        <v>5507</v>
      </c>
    </row>
    <row r="854" spans="1:7" ht="15.6" x14ac:dyDescent="0.3">
      <c r="A854" s="1" t="s">
        <v>1513</v>
      </c>
      <c r="B854" s="1" t="s">
        <v>3231</v>
      </c>
      <c r="E854" s="14" t="s">
        <v>8354</v>
      </c>
      <c r="F854" s="11" t="s">
        <v>6835</v>
      </c>
      <c r="G854" s="46" t="s">
        <v>4888</v>
      </c>
    </row>
    <row r="855" spans="1:7" ht="15.6" x14ac:dyDescent="0.3">
      <c r="A855" s="1" t="s">
        <v>1512</v>
      </c>
      <c r="B855" s="1" t="s">
        <v>3232</v>
      </c>
      <c r="E855" s="14" t="s">
        <v>8354</v>
      </c>
      <c r="F855" s="11" t="s">
        <v>7416</v>
      </c>
      <c r="G855" s="46" t="s">
        <v>5508</v>
      </c>
    </row>
    <row r="856" spans="1:7" ht="15.6" x14ac:dyDescent="0.3">
      <c r="A856" s="1" t="s">
        <v>1511</v>
      </c>
      <c r="B856" s="1" t="s">
        <v>3233</v>
      </c>
      <c r="E856" s="14" t="s">
        <v>8354</v>
      </c>
      <c r="F856" s="11" t="s">
        <v>6960</v>
      </c>
      <c r="G856" s="46" t="s">
        <v>5509</v>
      </c>
    </row>
    <row r="857" spans="1:7" ht="15.6" x14ac:dyDescent="0.3">
      <c r="A857" s="1" t="s">
        <v>1510</v>
      </c>
      <c r="B857" s="1" t="s">
        <v>3234</v>
      </c>
      <c r="E857" s="14" t="s">
        <v>8354</v>
      </c>
      <c r="F857" s="11" t="s">
        <v>7417</v>
      </c>
      <c r="G857" s="46" t="s">
        <v>5510</v>
      </c>
    </row>
    <row r="858" spans="1:7" ht="15.6" x14ac:dyDescent="0.3">
      <c r="A858" s="1" t="s">
        <v>1509</v>
      </c>
      <c r="B858" s="1" t="s">
        <v>3235</v>
      </c>
      <c r="E858" s="14" t="s">
        <v>8353</v>
      </c>
      <c r="F858" s="11" t="s">
        <v>7418</v>
      </c>
      <c r="G858" s="46" t="s">
        <v>5511</v>
      </c>
    </row>
    <row r="859" spans="1:7" ht="15.6" x14ac:dyDescent="0.3">
      <c r="A859" s="1" t="s">
        <v>1508</v>
      </c>
      <c r="B859" s="1" t="s">
        <v>3236</v>
      </c>
      <c r="E859" s="14" t="s">
        <v>8353</v>
      </c>
      <c r="F859" s="11" t="s">
        <v>7127</v>
      </c>
      <c r="G859" s="46" t="s">
        <v>5512</v>
      </c>
    </row>
    <row r="860" spans="1:7" ht="15.6" x14ac:dyDescent="0.3">
      <c r="A860" s="1" t="s">
        <v>1507</v>
      </c>
      <c r="B860" s="1" t="s">
        <v>3237</v>
      </c>
      <c r="E860" s="14" t="s">
        <v>8353</v>
      </c>
      <c r="F860" s="11" t="s">
        <v>7419</v>
      </c>
      <c r="G860" s="46" t="s">
        <v>5513</v>
      </c>
    </row>
    <row r="861" spans="1:7" ht="15.6" x14ac:dyDescent="0.3">
      <c r="A861" s="1" t="s">
        <v>1506</v>
      </c>
      <c r="B861" s="1" t="s">
        <v>3238</v>
      </c>
      <c r="E861" s="14" t="s">
        <v>8353</v>
      </c>
      <c r="F861" s="11" t="s">
        <v>7420</v>
      </c>
      <c r="G861" s="46" t="s">
        <v>5514</v>
      </c>
    </row>
    <row r="862" spans="1:7" ht="15.6" x14ac:dyDescent="0.3">
      <c r="A862" s="1" t="s">
        <v>1505</v>
      </c>
      <c r="B862" s="1" t="s">
        <v>3239</v>
      </c>
      <c r="E862" s="14" t="s">
        <v>8354</v>
      </c>
      <c r="F862" s="11" t="s">
        <v>6814</v>
      </c>
      <c r="G862" s="46" t="s">
        <v>5515</v>
      </c>
    </row>
    <row r="863" spans="1:7" ht="15.6" x14ac:dyDescent="0.3">
      <c r="A863" s="1" t="s">
        <v>1504</v>
      </c>
      <c r="B863" s="1" t="s">
        <v>3240</v>
      </c>
      <c r="E863" s="14" t="s">
        <v>8353</v>
      </c>
      <c r="F863" s="11" t="s">
        <v>7045</v>
      </c>
      <c r="G863" s="46" t="s">
        <v>5516</v>
      </c>
    </row>
    <row r="864" spans="1:7" ht="15.6" x14ac:dyDescent="0.3">
      <c r="A864" s="1" t="s">
        <v>1503</v>
      </c>
      <c r="B864" s="1" t="s">
        <v>3241</v>
      </c>
      <c r="E864" s="14" t="s">
        <v>8354</v>
      </c>
      <c r="F864" s="11" t="s">
        <v>7421</v>
      </c>
      <c r="G864" s="46" t="s">
        <v>5517</v>
      </c>
    </row>
    <row r="865" spans="1:7" ht="15.6" x14ac:dyDescent="0.3">
      <c r="A865" s="1" t="s">
        <v>1502</v>
      </c>
      <c r="B865" s="1" t="s">
        <v>3242</v>
      </c>
      <c r="E865" s="14" t="s">
        <v>8354</v>
      </c>
      <c r="F865" s="11" t="s">
        <v>7422</v>
      </c>
      <c r="G865" s="46" t="s">
        <v>5518</v>
      </c>
    </row>
    <row r="866" spans="1:7" ht="15.6" x14ac:dyDescent="0.3">
      <c r="A866" s="1" t="s">
        <v>1501</v>
      </c>
      <c r="B866" s="1" t="s">
        <v>3243</v>
      </c>
      <c r="E866" s="14" t="s">
        <v>8354</v>
      </c>
      <c r="F866" s="11" t="s">
        <v>6826</v>
      </c>
      <c r="G866" s="46" t="s">
        <v>5519</v>
      </c>
    </row>
    <row r="867" spans="1:7" ht="15.6" x14ac:dyDescent="0.3">
      <c r="A867" s="1" t="s">
        <v>1500</v>
      </c>
      <c r="B867" s="1" t="s">
        <v>3244</v>
      </c>
      <c r="E867" s="14" t="s">
        <v>8327</v>
      </c>
      <c r="F867" s="11" t="s">
        <v>7423</v>
      </c>
      <c r="G867" s="46" t="s">
        <v>5520</v>
      </c>
    </row>
    <row r="868" spans="1:7" ht="15.6" x14ac:dyDescent="0.3">
      <c r="A868" s="1" t="s">
        <v>1499</v>
      </c>
      <c r="B868" s="1" t="s">
        <v>3245</v>
      </c>
      <c r="E868" s="14" t="s">
        <v>8354</v>
      </c>
      <c r="F868" s="11" t="s">
        <v>7424</v>
      </c>
      <c r="G868" s="46" t="s">
        <v>5521</v>
      </c>
    </row>
    <row r="869" spans="1:7" ht="15.6" x14ac:dyDescent="0.3">
      <c r="A869" s="1" t="s">
        <v>1498</v>
      </c>
      <c r="B869" s="1" t="s">
        <v>3246</v>
      </c>
      <c r="E869" s="14" t="s">
        <v>8354</v>
      </c>
      <c r="F869" s="11" t="s">
        <v>6855</v>
      </c>
      <c r="G869" s="46" t="s">
        <v>5522</v>
      </c>
    </row>
    <row r="870" spans="1:7" ht="15.6" x14ac:dyDescent="0.3">
      <c r="A870" s="1" t="s">
        <v>1497</v>
      </c>
      <c r="B870" s="1" t="s">
        <v>3247</v>
      </c>
      <c r="E870" s="14" t="s">
        <v>8354</v>
      </c>
      <c r="F870" s="11" t="s">
        <v>6778</v>
      </c>
      <c r="G870" s="46" t="s">
        <v>5523</v>
      </c>
    </row>
    <row r="871" spans="1:7" ht="15.6" x14ac:dyDescent="0.3">
      <c r="A871" s="1" t="s">
        <v>1496</v>
      </c>
      <c r="B871" s="1" t="s">
        <v>3248</v>
      </c>
      <c r="E871" s="14" t="s">
        <v>8354</v>
      </c>
      <c r="F871" s="11" t="s">
        <v>7425</v>
      </c>
      <c r="G871" s="46" t="s">
        <v>5524</v>
      </c>
    </row>
    <row r="872" spans="1:7" ht="15.6" x14ac:dyDescent="0.3">
      <c r="A872" s="1" t="s">
        <v>1495</v>
      </c>
      <c r="B872" s="1" t="s">
        <v>3249</v>
      </c>
      <c r="E872" s="14" t="s">
        <v>8327</v>
      </c>
      <c r="F872" s="11" t="s">
        <v>7426</v>
      </c>
      <c r="G872" s="46" t="s">
        <v>5525</v>
      </c>
    </row>
    <row r="873" spans="1:7" ht="15.6" x14ac:dyDescent="0.3">
      <c r="A873" s="1" t="s">
        <v>1494</v>
      </c>
      <c r="B873" s="1" t="s">
        <v>3250</v>
      </c>
      <c r="E873" s="14" t="s">
        <v>8353</v>
      </c>
      <c r="F873" s="11" t="s">
        <v>7427</v>
      </c>
      <c r="G873" s="46" t="s">
        <v>5526</v>
      </c>
    </row>
    <row r="874" spans="1:7" ht="15.6" x14ac:dyDescent="0.3">
      <c r="A874" s="1" t="s">
        <v>1493</v>
      </c>
      <c r="B874" s="1" t="s">
        <v>3251</v>
      </c>
      <c r="E874" s="14" t="s">
        <v>8327</v>
      </c>
      <c r="F874" s="11" t="s">
        <v>7112</v>
      </c>
      <c r="G874" s="46" t="s">
        <v>5527</v>
      </c>
    </row>
    <row r="875" spans="1:7" ht="15.6" x14ac:dyDescent="0.3">
      <c r="A875" s="1" t="s">
        <v>1492</v>
      </c>
      <c r="B875" s="1" t="s">
        <v>3252</v>
      </c>
      <c r="E875" s="14" t="s">
        <v>8353</v>
      </c>
      <c r="F875" s="11" t="s">
        <v>7428</v>
      </c>
      <c r="G875" s="46" t="s">
        <v>5528</v>
      </c>
    </row>
    <row r="876" spans="1:7" ht="15.6" x14ac:dyDescent="0.3">
      <c r="A876" s="1" t="s">
        <v>1491</v>
      </c>
      <c r="B876" s="1" t="s">
        <v>3253</v>
      </c>
      <c r="E876" s="14" t="s">
        <v>8353</v>
      </c>
      <c r="F876" s="11" t="s">
        <v>7429</v>
      </c>
      <c r="G876" s="46" t="s">
        <v>5529</v>
      </c>
    </row>
    <row r="877" spans="1:7" ht="15.6" x14ac:dyDescent="0.3">
      <c r="A877" s="1" t="s">
        <v>1490</v>
      </c>
      <c r="B877" s="1" t="s">
        <v>3254</v>
      </c>
      <c r="E877" s="14" t="s">
        <v>8353</v>
      </c>
      <c r="F877" s="11" t="s">
        <v>7430</v>
      </c>
      <c r="G877" s="46" t="s">
        <v>5530</v>
      </c>
    </row>
    <row r="878" spans="1:7" ht="15.6" x14ac:dyDescent="0.3">
      <c r="A878" s="1" t="s">
        <v>1489</v>
      </c>
      <c r="B878" s="1" t="s">
        <v>3255</v>
      </c>
      <c r="E878" s="14" t="s">
        <v>8327</v>
      </c>
      <c r="F878" s="11" t="s">
        <v>7272</v>
      </c>
      <c r="G878" s="46" t="s">
        <v>5531</v>
      </c>
    </row>
    <row r="879" spans="1:7" ht="15.6" x14ac:dyDescent="0.3">
      <c r="A879" s="1" t="s">
        <v>1488</v>
      </c>
      <c r="B879" s="1" t="s">
        <v>3256</v>
      </c>
      <c r="E879" s="14" t="s">
        <v>8327</v>
      </c>
      <c r="F879" s="11" t="s">
        <v>7431</v>
      </c>
      <c r="G879" s="46" t="s">
        <v>5532</v>
      </c>
    </row>
    <row r="880" spans="1:7" ht="15.6" x14ac:dyDescent="0.3">
      <c r="A880" s="1" t="s">
        <v>1487</v>
      </c>
      <c r="B880" s="1" t="s">
        <v>3257</v>
      </c>
      <c r="E880" s="14" t="s">
        <v>8353</v>
      </c>
      <c r="F880" s="11" t="s">
        <v>7432</v>
      </c>
      <c r="G880" s="46" t="s">
        <v>5533</v>
      </c>
    </row>
    <row r="881" spans="1:7" ht="15.6" x14ac:dyDescent="0.3">
      <c r="A881" s="1" t="s">
        <v>1486</v>
      </c>
      <c r="B881" s="1" t="s">
        <v>3258</v>
      </c>
      <c r="E881" s="14" t="s">
        <v>8353</v>
      </c>
      <c r="F881" s="11" t="s">
        <v>7433</v>
      </c>
      <c r="G881" s="46" t="s">
        <v>5534</v>
      </c>
    </row>
    <row r="882" spans="1:7" ht="15.6" x14ac:dyDescent="0.3">
      <c r="A882" s="1" t="s">
        <v>1485</v>
      </c>
      <c r="B882" s="1" t="s">
        <v>3259</v>
      </c>
      <c r="E882" s="14" t="s">
        <v>8353</v>
      </c>
      <c r="F882" s="11" t="s">
        <v>7434</v>
      </c>
      <c r="G882" s="46" t="s">
        <v>5535</v>
      </c>
    </row>
    <row r="883" spans="1:7" ht="15.6" x14ac:dyDescent="0.3">
      <c r="A883" s="1" t="s">
        <v>1484</v>
      </c>
      <c r="B883" s="1" t="s">
        <v>3260</v>
      </c>
      <c r="E883" s="14" t="s">
        <v>8353</v>
      </c>
      <c r="F883" s="11" t="s">
        <v>7000</v>
      </c>
      <c r="G883" s="46" t="s">
        <v>5536</v>
      </c>
    </row>
    <row r="884" spans="1:7" ht="15.6" x14ac:dyDescent="0.3">
      <c r="A884" s="1" t="s">
        <v>1483</v>
      </c>
      <c r="B884" s="1" t="s">
        <v>3261</v>
      </c>
      <c r="E884" s="14" t="s">
        <v>8353</v>
      </c>
      <c r="F884" s="11" t="s">
        <v>7435</v>
      </c>
      <c r="G884" s="46" t="s">
        <v>5537</v>
      </c>
    </row>
    <row r="885" spans="1:7" ht="15.6" x14ac:dyDescent="0.3">
      <c r="A885" s="1" t="s">
        <v>1482</v>
      </c>
      <c r="B885" s="1" t="s">
        <v>3262</v>
      </c>
      <c r="E885" s="14" t="s">
        <v>8353</v>
      </c>
      <c r="F885" s="11" t="s">
        <v>7436</v>
      </c>
      <c r="G885" s="46" t="s">
        <v>5538</v>
      </c>
    </row>
    <row r="886" spans="1:7" ht="15.6" x14ac:dyDescent="0.3">
      <c r="A886" s="1" t="s">
        <v>1481</v>
      </c>
      <c r="B886" s="1" t="s">
        <v>3263</v>
      </c>
      <c r="E886" s="14" t="s">
        <v>8353</v>
      </c>
      <c r="F886" s="11" t="s">
        <v>7437</v>
      </c>
      <c r="G886" s="46" t="s">
        <v>5539</v>
      </c>
    </row>
    <row r="887" spans="1:7" ht="15.6" x14ac:dyDescent="0.3">
      <c r="A887" s="1" t="s">
        <v>1480</v>
      </c>
      <c r="B887" s="1" t="s">
        <v>3264</v>
      </c>
      <c r="E887" s="14" t="s">
        <v>8353</v>
      </c>
      <c r="F887" s="11" t="s">
        <v>7438</v>
      </c>
      <c r="G887" s="46" t="s">
        <v>5540</v>
      </c>
    </row>
    <row r="888" spans="1:7" ht="15.6" x14ac:dyDescent="0.3">
      <c r="A888" s="1" t="s">
        <v>1479</v>
      </c>
      <c r="B888" s="1" t="s">
        <v>3265</v>
      </c>
      <c r="E888" s="14" t="s">
        <v>8353</v>
      </c>
      <c r="F888" s="11" t="s">
        <v>7439</v>
      </c>
      <c r="G888" s="46" t="s">
        <v>5541</v>
      </c>
    </row>
    <row r="889" spans="1:7" ht="15.6" x14ac:dyDescent="0.3">
      <c r="A889" s="1" t="s">
        <v>1478</v>
      </c>
      <c r="B889" s="1" t="s">
        <v>3266</v>
      </c>
      <c r="E889" s="14" t="s">
        <v>8327</v>
      </c>
      <c r="F889" s="11" t="s">
        <v>7440</v>
      </c>
      <c r="G889" s="46" t="s">
        <v>5542</v>
      </c>
    </row>
    <row r="890" spans="1:7" ht="15.6" x14ac:dyDescent="0.3">
      <c r="A890" s="1" t="s">
        <v>1477</v>
      </c>
      <c r="B890" s="1" t="s">
        <v>3267</v>
      </c>
      <c r="E890" s="14" t="s">
        <v>8354</v>
      </c>
      <c r="F890" s="11" t="s">
        <v>7441</v>
      </c>
      <c r="G890" s="46" t="s">
        <v>5543</v>
      </c>
    </row>
    <row r="891" spans="1:7" ht="15.6" x14ac:dyDescent="0.3">
      <c r="A891" s="1" t="s">
        <v>1476</v>
      </c>
      <c r="B891" s="1" t="s">
        <v>3268</v>
      </c>
      <c r="E891" s="14" t="s">
        <v>8354</v>
      </c>
      <c r="F891" s="11" t="s">
        <v>6923</v>
      </c>
      <c r="G891" s="46" t="s">
        <v>5544</v>
      </c>
    </row>
    <row r="892" spans="1:7" ht="15.6" x14ac:dyDescent="0.3">
      <c r="A892" s="1" t="s">
        <v>1475</v>
      </c>
      <c r="B892" s="1" t="s">
        <v>3269</v>
      </c>
      <c r="E892" s="14" t="s">
        <v>8354</v>
      </c>
      <c r="F892" s="11" t="s">
        <v>7442</v>
      </c>
      <c r="G892" s="46" t="s">
        <v>5545</v>
      </c>
    </row>
    <row r="893" spans="1:7" ht="15.6" x14ac:dyDescent="0.3">
      <c r="A893" s="1" t="s">
        <v>1474</v>
      </c>
      <c r="B893" s="1" t="s">
        <v>3270</v>
      </c>
      <c r="E893" s="14" t="s">
        <v>8354</v>
      </c>
      <c r="F893" s="11" t="s">
        <v>7443</v>
      </c>
      <c r="G893" s="46" t="s">
        <v>5546</v>
      </c>
    </row>
    <row r="894" spans="1:7" ht="15.6" x14ac:dyDescent="0.3">
      <c r="A894" s="1" t="s">
        <v>1473</v>
      </c>
      <c r="B894" s="1" t="s">
        <v>3271</v>
      </c>
      <c r="E894" s="14" t="s">
        <v>8327</v>
      </c>
      <c r="F894" s="11" t="s">
        <v>7444</v>
      </c>
      <c r="G894" s="46" t="s">
        <v>5547</v>
      </c>
    </row>
    <row r="895" spans="1:7" ht="15.6" x14ac:dyDescent="0.3">
      <c r="A895" s="1" t="s">
        <v>1472</v>
      </c>
      <c r="B895" s="1" t="s">
        <v>3272</v>
      </c>
      <c r="E895" s="14" t="s">
        <v>8354</v>
      </c>
      <c r="F895" s="11" t="s">
        <v>6786</v>
      </c>
      <c r="G895" s="46" t="s">
        <v>5548</v>
      </c>
    </row>
    <row r="896" spans="1:7" ht="15.6" x14ac:dyDescent="0.3">
      <c r="A896" s="1" t="s">
        <v>1471</v>
      </c>
      <c r="B896" s="1" t="s">
        <v>3273</v>
      </c>
      <c r="E896" s="14" t="s">
        <v>8354</v>
      </c>
      <c r="F896" s="11" t="s">
        <v>7445</v>
      </c>
      <c r="G896" s="46" t="s">
        <v>5549</v>
      </c>
    </row>
    <row r="897" spans="1:7" ht="15.6" x14ac:dyDescent="0.3">
      <c r="A897" s="1" t="s">
        <v>1470</v>
      </c>
      <c r="B897" s="1" t="s">
        <v>3274</v>
      </c>
      <c r="E897" s="14" t="s">
        <v>8353</v>
      </c>
      <c r="F897" s="11" t="s">
        <v>7446</v>
      </c>
      <c r="G897" s="46" t="s">
        <v>5550</v>
      </c>
    </row>
    <row r="898" spans="1:7" ht="15.6" x14ac:dyDescent="0.3">
      <c r="A898" s="1" t="s">
        <v>1469</v>
      </c>
      <c r="B898" s="1" t="s">
        <v>3275</v>
      </c>
      <c r="E898" s="14" t="s">
        <v>8353</v>
      </c>
      <c r="F898" s="11" t="s">
        <v>7447</v>
      </c>
      <c r="G898" s="46" t="s">
        <v>5210</v>
      </c>
    </row>
    <row r="899" spans="1:7" ht="15.6" x14ac:dyDescent="0.3">
      <c r="A899" s="1" t="s">
        <v>1468</v>
      </c>
      <c r="B899" s="1" t="s">
        <v>3276</v>
      </c>
      <c r="E899" s="14" t="s">
        <v>8353</v>
      </c>
      <c r="F899" s="11" t="s">
        <v>6683</v>
      </c>
      <c r="G899" s="46" t="s">
        <v>5551</v>
      </c>
    </row>
    <row r="900" spans="1:7" ht="15.6" x14ac:dyDescent="0.3">
      <c r="A900" s="1" t="s">
        <v>1467</v>
      </c>
      <c r="B900" s="1" t="s">
        <v>3277</v>
      </c>
      <c r="E900" s="14" t="s">
        <v>8354</v>
      </c>
      <c r="F900" s="11" t="s">
        <v>6805</v>
      </c>
      <c r="G900" s="46" t="s">
        <v>4912</v>
      </c>
    </row>
    <row r="901" spans="1:7" ht="15.6" x14ac:dyDescent="0.3">
      <c r="A901" s="1" t="s">
        <v>1466</v>
      </c>
      <c r="B901" s="1" t="s">
        <v>3278</v>
      </c>
      <c r="E901" s="14" t="s">
        <v>8327</v>
      </c>
      <c r="F901" s="11" t="s">
        <v>7448</v>
      </c>
      <c r="G901" s="46" t="s">
        <v>4929</v>
      </c>
    </row>
    <row r="902" spans="1:7" ht="15.6" x14ac:dyDescent="0.3">
      <c r="A902" s="1" t="s">
        <v>1465</v>
      </c>
      <c r="B902" s="1" t="s">
        <v>3279</v>
      </c>
      <c r="E902" s="14" t="s">
        <v>8353</v>
      </c>
      <c r="F902" s="11" t="s">
        <v>7449</v>
      </c>
      <c r="G902" s="46" t="s">
        <v>5552</v>
      </c>
    </row>
    <row r="903" spans="1:7" ht="15.6" x14ac:dyDescent="0.3">
      <c r="A903" s="1" t="s">
        <v>1464</v>
      </c>
      <c r="B903" s="1" t="s">
        <v>3280</v>
      </c>
      <c r="E903" s="14" t="s">
        <v>8354</v>
      </c>
      <c r="F903" s="11" t="s">
        <v>7212</v>
      </c>
      <c r="G903" s="46" t="s">
        <v>5553</v>
      </c>
    </row>
    <row r="904" spans="1:7" ht="15.6" x14ac:dyDescent="0.3">
      <c r="A904" s="1" t="s">
        <v>1463</v>
      </c>
      <c r="B904" s="1" t="s">
        <v>3281</v>
      </c>
      <c r="E904" s="14" t="s">
        <v>8353</v>
      </c>
      <c r="F904" s="11" t="s">
        <v>7450</v>
      </c>
      <c r="G904" s="46" t="s">
        <v>5554</v>
      </c>
    </row>
    <row r="905" spans="1:7" ht="15.6" x14ac:dyDescent="0.3">
      <c r="A905" s="1" t="s">
        <v>1462</v>
      </c>
      <c r="B905" s="1" t="s">
        <v>3282</v>
      </c>
      <c r="E905" s="14" t="s">
        <v>8353</v>
      </c>
      <c r="F905" s="11" t="s">
        <v>7451</v>
      </c>
      <c r="G905" s="46" t="s">
        <v>5555</v>
      </c>
    </row>
    <row r="906" spans="1:7" ht="15.6" x14ac:dyDescent="0.3">
      <c r="A906" s="1" t="s">
        <v>1461</v>
      </c>
      <c r="B906" s="1" t="s">
        <v>3283</v>
      </c>
      <c r="E906" s="14" t="s">
        <v>8354</v>
      </c>
      <c r="F906" s="11" t="s">
        <v>7452</v>
      </c>
      <c r="G906" s="46" t="s">
        <v>5556</v>
      </c>
    </row>
    <row r="907" spans="1:7" ht="15.6" x14ac:dyDescent="0.3">
      <c r="A907" s="1" t="s">
        <v>1460</v>
      </c>
      <c r="B907" s="1" t="s">
        <v>3284</v>
      </c>
      <c r="E907" s="14" t="s">
        <v>8353</v>
      </c>
      <c r="F907" s="11" t="s">
        <v>7407</v>
      </c>
      <c r="G907" s="46" t="s">
        <v>5557</v>
      </c>
    </row>
    <row r="908" spans="1:7" ht="15.6" x14ac:dyDescent="0.3">
      <c r="A908" s="1" t="s">
        <v>1459</v>
      </c>
      <c r="B908" s="1" t="s">
        <v>3285</v>
      </c>
      <c r="E908" s="14" t="s">
        <v>8327</v>
      </c>
      <c r="F908" s="11" t="s">
        <v>7453</v>
      </c>
      <c r="G908" s="46" t="s">
        <v>5558</v>
      </c>
    </row>
    <row r="909" spans="1:7" ht="15.6" x14ac:dyDescent="0.3">
      <c r="A909" s="1" t="s">
        <v>1458</v>
      </c>
      <c r="B909" s="1" t="s">
        <v>3286</v>
      </c>
      <c r="E909" s="14" t="s">
        <v>8354</v>
      </c>
      <c r="F909" s="11" t="s">
        <v>7454</v>
      </c>
      <c r="G909" s="46" t="s">
        <v>5559</v>
      </c>
    </row>
    <row r="910" spans="1:7" ht="15.6" x14ac:dyDescent="0.3">
      <c r="A910" s="1" t="s">
        <v>1457</v>
      </c>
      <c r="B910" s="1" t="s">
        <v>3287</v>
      </c>
      <c r="E910" s="14" t="s">
        <v>8354</v>
      </c>
      <c r="F910" s="11" t="s">
        <v>7032</v>
      </c>
      <c r="G910" s="46" t="s">
        <v>5560</v>
      </c>
    </row>
    <row r="911" spans="1:7" ht="15.6" x14ac:dyDescent="0.3">
      <c r="A911" s="1" t="s">
        <v>1456</v>
      </c>
      <c r="B911" s="1" t="s">
        <v>3288</v>
      </c>
      <c r="E911" s="14" t="s">
        <v>8354</v>
      </c>
      <c r="F911" s="11" t="s">
        <v>7455</v>
      </c>
      <c r="G911" s="46" t="s">
        <v>5561</v>
      </c>
    </row>
    <row r="912" spans="1:7" ht="15.6" x14ac:dyDescent="0.3">
      <c r="A912" s="1" t="s">
        <v>1455</v>
      </c>
      <c r="B912" s="1" t="s">
        <v>3289</v>
      </c>
      <c r="E912" s="14" t="s">
        <v>8354</v>
      </c>
      <c r="F912" s="11" t="s">
        <v>7456</v>
      </c>
      <c r="G912" s="46" t="s">
        <v>5562</v>
      </c>
    </row>
    <row r="913" spans="1:7" ht="15.6" x14ac:dyDescent="0.3">
      <c r="A913" s="1" t="s">
        <v>1454</v>
      </c>
      <c r="B913" s="1" t="s">
        <v>3290</v>
      </c>
      <c r="E913" s="14" t="s">
        <v>8354</v>
      </c>
      <c r="F913" s="11" t="s">
        <v>7103</v>
      </c>
      <c r="G913" s="46" t="s">
        <v>5563</v>
      </c>
    </row>
    <row r="914" spans="1:7" ht="15.6" x14ac:dyDescent="0.3">
      <c r="A914" s="1" t="s">
        <v>1453</v>
      </c>
      <c r="B914" s="1" t="s">
        <v>3291</v>
      </c>
      <c r="E914" s="14" t="s">
        <v>8354</v>
      </c>
      <c r="F914" s="11" t="s">
        <v>6839</v>
      </c>
      <c r="G914" s="46" t="s">
        <v>5564</v>
      </c>
    </row>
    <row r="915" spans="1:7" ht="15.6" x14ac:dyDescent="0.3">
      <c r="A915" s="1" t="s">
        <v>1452</v>
      </c>
      <c r="B915" s="1" t="s">
        <v>3292</v>
      </c>
      <c r="E915" s="14" t="s">
        <v>8354</v>
      </c>
      <c r="F915" s="11" t="s">
        <v>7457</v>
      </c>
      <c r="G915" s="46" t="s">
        <v>4844</v>
      </c>
    </row>
    <row r="916" spans="1:7" ht="15.6" x14ac:dyDescent="0.3">
      <c r="A916" s="1" t="s">
        <v>1451</v>
      </c>
      <c r="B916" s="1" t="s">
        <v>3293</v>
      </c>
      <c r="E916" s="14" t="s">
        <v>8354</v>
      </c>
      <c r="F916" s="11" t="s">
        <v>7458</v>
      </c>
      <c r="G916" s="46" t="s">
        <v>5565</v>
      </c>
    </row>
    <row r="917" spans="1:7" ht="15.6" x14ac:dyDescent="0.3">
      <c r="A917" s="1" t="s">
        <v>1450</v>
      </c>
      <c r="B917" s="1" t="s">
        <v>3294</v>
      </c>
      <c r="E917" s="14" t="s">
        <v>8354</v>
      </c>
      <c r="F917" s="11" t="s">
        <v>7459</v>
      </c>
      <c r="G917" s="46" t="s">
        <v>4929</v>
      </c>
    </row>
    <row r="918" spans="1:7" ht="15.6" x14ac:dyDescent="0.3">
      <c r="A918" s="1" t="s">
        <v>1449</v>
      </c>
      <c r="B918" s="1" t="s">
        <v>3295</v>
      </c>
      <c r="E918" s="14" t="s">
        <v>8353</v>
      </c>
      <c r="F918" s="11" t="s">
        <v>7460</v>
      </c>
      <c r="G918" s="46" t="s">
        <v>5566</v>
      </c>
    </row>
    <row r="919" spans="1:7" ht="15.6" x14ac:dyDescent="0.3">
      <c r="A919" s="1" t="s">
        <v>1448</v>
      </c>
      <c r="B919" s="1" t="s">
        <v>3296</v>
      </c>
      <c r="E919" s="14" t="s">
        <v>8353</v>
      </c>
      <c r="F919" s="11" t="s">
        <v>7111</v>
      </c>
      <c r="G919" s="46" t="s">
        <v>5567</v>
      </c>
    </row>
    <row r="920" spans="1:7" ht="15.6" x14ac:dyDescent="0.3">
      <c r="A920" s="1" t="s">
        <v>1447</v>
      </c>
      <c r="B920" s="1" t="s">
        <v>3297</v>
      </c>
      <c r="E920" s="14" t="s">
        <v>8353</v>
      </c>
      <c r="F920" s="11" t="s">
        <v>6811</v>
      </c>
      <c r="G920" s="46" t="s">
        <v>5568</v>
      </c>
    </row>
    <row r="921" spans="1:7" ht="15.6" x14ac:dyDescent="0.3">
      <c r="A921" s="1" t="s">
        <v>1446</v>
      </c>
      <c r="B921" s="1" t="s">
        <v>3298</v>
      </c>
      <c r="E921" s="14" t="s">
        <v>8353</v>
      </c>
      <c r="F921" s="11" t="s">
        <v>7461</v>
      </c>
      <c r="G921" s="46" t="s">
        <v>5569</v>
      </c>
    </row>
    <row r="922" spans="1:7" ht="15.6" x14ac:dyDescent="0.3">
      <c r="A922" s="1" t="s">
        <v>1445</v>
      </c>
      <c r="B922" s="1" t="s">
        <v>3299</v>
      </c>
      <c r="E922" s="14" t="s">
        <v>8353</v>
      </c>
      <c r="F922" s="11" t="s">
        <v>7462</v>
      </c>
      <c r="G922" s="46" t="s">
        <v>5570</v>
      </c>
    </row>
    <row r="923" spans="1:7" ht="15.6" x14ac:dyDescent="0.3">
      <c r="A923" s="1" t="s">
        <v>1444</v>
      </c>
      <c r="B923" s="1" t="s">
        <v>3300</v>
      </c>
      <c r="E923" s="14" t="s">
        <v>8353</v>
      </c>
      <c r="F923" s="11" t="s">
        <v>7463</v>
      </c>
      <c r="G923" s="46" t="s">
        <v>5571</v>
      </c>
    </row>
    <row r="924" spans="1:7" ht="15.6" x14ac:dyDescent="0.3">
      <c r="A924" s="1" t="s">
        <v>1443</v>
      </c>
      <c r="B924" s="1" t="s">
        <v>3301</v>
      </c>
      <c r="E924" s="14" t="s">
        <v>8353</v>
      </c>
      <c r="F924" s="11" t="s">
        <v>7464</v>
      </c>
      <c r="G924" s="46" t="s">
        <v>5572</v>
      </c>
    </row>
    <row r="925" spans="1:7" ht="15.6" x14ac:dyDescent="0.3">
      <c r="A925" s="1" t="s">
        <v>1442</v>
      </c>
      <c r="B925" s="1" t="s">
        <v>3302</v>
      </c>
      <c r="E925" s="14" t="s">
        <v>8353</v>
      </c>
      <c r="F925" s="11" t="s">
        <v>7465</v>
      </c>
      <c r="G925" s="46" t="s">
        <v>5573</v>
      </c>
    </row>
    <row r="926" spans="1:7" ht="15.6" x14ac:dyDescent="0.3">
      <c r="A926" s="1" t="s">
        <v>1441</v>
      </c>
      <c r="B926" s="1" t="s">
        <v>3303</v>
      </c>
      <c r="E926" s="14" t="s">
        <v>8353</v>
      </c>
      <c r="F926" s="11" t="s">
        <v>7466</v>
      </c>
      <c r="G926" s="46" t="s">
        <v>5574</v>
      </c>
    </row>
    <row r="927" spans="1:7" ht="15.6" x14ac:dyDescent="0.3">
      <c r="A927" s="1" t="s">
        <v>1440</v>
      </c>
      <c r="B927" s="1" t="s">
        <v>3304</v>
      </c>
      <c r="E927" s="14" t="s">
        <v>8353</v>
      </c>
      <c r="F927" s="11" t="s">
        <v>7467</v>
      </c>
      <c r="G927" s="46" t="s">
        <v>5575</v>
      </c>
    </row>
    <row r="928" spans="1:7" ht="15.6" x14ac:dyDescent="0.3">
      <c r="A928" s="1" t="s">
        <v>1439</v>
      </c>
      <c r="B928" s="1" t="s">
        <v>3305</v>
      </c>
      <c r="E928" s="14" t="s">
        <v>8353</v>
      </c>
      <c r="F928" s="11" t="s">
        <v>7307</v>
      </c>
      <c r="G928" s="46" t="s">
        <v>5576</v>
      </c>
    </row>
    <row r="929" spans="1:7" ht="15.6" x14ac:dyDescent="0.3">
      <c r="A929" s="1" t="s">
        <v>1438</v>
      </c>
      <c r="B929" s="1" t="s">
        <v>3306</v>
      </c>
      <c r="E929" s="14" t="s">
        <v>8353</v>
      </c>
      <c r="F929" s="11" t="s">
        <v>7468</v>
      </c>
      <c r="G929" s="46" t="s">
        <v>5577</v>
      </c>
    </row>
    <row r="930" spans="1:7" ht="15.6" x14ac:dyDescent="0.3">
      <c r="A930" s="1" t="s">
        <v>1437</v>
      </c>
      <c r="B930" s="1" t="s">
        <v>3307</v>
      </c>
      <c r="E930" s="14" t="s">
        <v>8327</v>
      </c>
      <c r="F930" s="11" t="s">
        <v>7469</v>
      </c>
      <c r="G930" s="46" t="s">
        <v>5578</v>
      </c>
    </row>
    <row r="931" spans="1:7" ht="15.6" x14ac:dyDescent="0.3">
      <c r="A931" s="1" t="s">
        <v>1436</v>
      </c>
      <c r="B931" s="1" t="s">
        <v>3308</v>
      </c>
      <c r="E931" s="14" t="s">
        <v>8354</v>
      </c>
      <c r="F931" s="11" t="s">
        <v>7470</v>
      </c>
      <c r="G931" s="46" t="s">
        <v>5579</v>
      </c>
    </row>
    <row r="932" spans="1:7" ht="15.6" x14ac:dyDescent="0.3">
      <c r="A932" s="1" t="s">
        <v>1435</v>
      </c>
      <c r="B932" s="1" t="s">
        <v>3309</v>
      </c>
      <c r="E932" s="14" t="s">
        <v>8327</v>
      </c>
      <c r="F932" s="11" t="s">
        <v>7308</v>
      </c>
      <c r="G932" s="46" t="s">
        <v>5580</v>
      </c>
    </row>
    <row r="933" spans="1:7" ht="15.6" x14ac:dyDescent="0.3">
      <c r="A933" s="1" t="s">
        <v>1434</v>
      </c>
      <c r="B933" s="1" t="s">
        <v>3310</v>
      </c>
      <c r="E933" s="14" t="s">
        <v>8354</v>
      </c>
      <c r="F933" s="11" t="s">
        <v>6916</v>
      </c>
      <c r="G933" s="46" t="s">
        <v>5581</v>
      </c>
    </row>
    <row r="934" spans="1:7" ht="15.6" x14ac:dyDescent="0.3">
      <c r="A934" s="1" t="s">
        <v>1433</v>
      </c>
      <c r="B934" s="1" t="s">
        <v>3311</v>
      </c>
      <c r="E934" s="14" t="s">
        <v>8354</v>
      </c>
      <c r="F934" s="11" t="s">
        <v>7471</v>
      </c>
      <c r="G934" s="46" t="s">
        <v>5582</v>
      </c>
    </row>
    <row r="935" spans="1:7" ht="15.6" x14ac:dyDescent="0.3">
      <c r="A935" s="1" t="s">
        <v>1432</v>
      </c>
      <c r="B935" s="1" t="s">
        <v>3312</v>
      </c>
      <c r="E935" s="14" t="s">
        <v>8353</v>
      </c>
      <c r="F935" s="11" t="s">
        <v>7472</v>
      </c>
      <c r="G935" s="46" t="s">
        <v>4723</v>
      </c>
    </row>
    <row r="936" spans="1:7" ht="15.6" x14ac:dyDescent="0.3">
      <c r="A936" s="1" t="s">
        <v>1431</v>
      </c>
      <c r="B936" s="1" t="s">
        <v>3313</v>
      </c>
      <c r="E936" s="14" t="s">
        <v>8354</v>
      </c>
      <c r="F936" s="11" t="s">
        <v>7473</v>
      </c>
      <c r="G936" s="46" t="s">
        <v>5583</v>
      </c>
    </row>
    <row r="937" spans="1:7" ht="15.6" x14ac:dyDescent="0.3">
      <c r="A937" s="1" t="s">
        <v>1430</v>
      </c>
      <c r="B937" s="1" t="s">
        <v>3314</v>
      </c>
      <c r="E937" s="14" t="s">
        <v>8354</v>
      </c>
      <c r="F937" s="11" t="s">
        <v>6821</v>
      </c>
      <c r="G937" s="46" t="s">
        <v>5584</v>
      </c>
    </row>
    <row r="938" spans="1:7" ht="15.6" x14ac:dyDescent="0.3">
      <c r="A938" s="1" t="s">
        <v>1429</v>
      </c>
      <c r="B938" s="1" t="s">
        <v>3315</v>
      </c>
      <c r="E938" s="14" t="s">
        <v>8327</v>
      </c>
      <c r="F938" s="11" t="s">
        <v>7474</v>
      </c>
      <c r="G938" s="46" t="s">
        <v>5566</v>
      </c>
    </row>
    <row r="939" spans="1:7" ht="15.6" x14ac:dyDescent="0.3">
      <c r="A939" s="1" t="s">
        <v>1428</v>
      </c>
      <c r="B939" s="1" t="s">
        <v>3316</v>
      </c>
      <c r="E939" s="14" t="s">
        <v>8353</v>
      </c>
      <c r="F939" s="11" t="s">
        <v>7475</v>
      </c>
      <c r="G939" s="46" t="s">
        <v>5585</v>
      </c>
    </row>
    <row r="940" spans="1:7" ht="15.6" x14ac:dyDescent="0.3">
      <c r="A940" s="1" t="s">
        <v>1427</v>
      </c>
      <c r="B940" s="1" t="s">
        <v>3317</v>
      </c>
      <c r="E940" s="14" t="s">
        <v>8354</v>
      </c>
      <c r="F940" s="11" t="s">
        <v>7476</v>
      </c>
      <c r="G940" s="46" t="s">
        <v>5586</v>
      </c>
    </row>
    <row r="941" spans="1:7" ht="15.6" x14ac:dyDescent="0.3">
      <c r="A941" s="1" t="s">
        <v>1426</v>
      </c>
      <c r="B941" s="1" t="s">
        <v>3318</v>
      </c>
      <c r="E941" s="14" t="s">
        <v>8354</v>
      </c>
      <c r="F941" s="11" t="s">
        <v>7090</v>
      </c>
      <c r="G941" s="46" t="s">
        <v>5587</v>
      </c>
    </row>
    <row r="942" spans="1:7" ht="15.6" x14ac:dyDescent="0.3">
      <c r="A942" s="1" t="s">
        <v>1425</v>
      </c>
      <c r="B942" s="1" t="s">
        <v>3319</v>
      </c>
      <c r="E942" s="14" t="s">
        <v>8353</v>
      </c>
      <c r="F942" s="11" t="s">
        <v>6253</v>
      </c>
      <c r="G942" s="46" t="s">
        <v>5588</v>
      </c>
    </row>
    <row r="943" spans="1:7" ht="15.6" x14ac:dyDescent="0.3">
      <c r="A943" s="1" t="s">
        <v>1424</v>
      </c>
      <c r="B943" s="1" t="s">
        <v>3320</v>
      </c>
      <c r="E943" s="14" t="s">
        <v>8353</v>
      </c>
      <c r="F943" s="11" t="s">
        <v>7477</v>
      </c>
      <c r="G943" s="46" t="s">
        <v>5589</v>
      </c>
    </row>
    <row r="944" spans="1:7" ht="15.6" x14ac:dyDescent="0.3">
      <c r="A944" s="1" t="s">
        <v>1423</v>
      </c>
      <c r="B944" s="1" t="s">
        <v>3321</v>
      </c>
      <c r="E944" s="14" t="s">
        <v>8353</v>
      </c>
      <c r="F944" s="11" t="s">
        <v>7478</v>
      </c>
      <c r="G944" s="46" t="s">
        <v>5590</v>
      </c>
    </row>
    <row r="945" spans="1:7" ht="15.6" x14ac:dyDescent="0.3">
      <c r="A945" s="1" t="s">
        <v>1422</v>
      </c>
      <c r="B945" s="1" t="s">
        <v>3322</v>
      </c>
      <c r="E945" s="14" t="s">
        <v>8354</v>
      </c>
      <c r="F945" s="11" t="s">
        <v>7479</v>
      </c>
      <c r="G945" s="46" t="s">
        <v>5088</v>
      </c>
    </row>
    <row r="946" spans="1:7" ht="15.6" x14ac:dyDescent="0.3">
      <c r="A946" s="1" t="s">
        <v>1421</v>
      </c>
      <c r="B946" s="1" t="s">
        <v>3323</v>
      </c>
      <c r="E946" s="14" t="s">
        <v>8353</v>
      </c>
      <c r="F946" s="11" t="s">
        <v>6843</v>
      </c>
      <c r="G946" s="46" t="s">
        <v>5591</v>
      </c>
    </row>
    <row r="947" spans="1:7" ht="15.6" x14ac:dyDescent="0.3">
      <c r="A947" s="1" t="s">
        <v>1420</v>
      </c>
      <c r="B947" s="1" t="s">
        <v>3324</v>
      </c>
      <c r="E947" s="14" t="s">
        <v>8354</v>
      </c>
      <c r="F947" s="11" t="s">
        <v>6786</v>
      </c>
      <c r="G947" s="46" t="s">
        <v>5592</v>
      </c>
    </row>
    <row r="948" spans="1:7" ht="15.6" x14ac:dyDescent="0.3">
      <c r="A948" s="1" t="s">
        <v>1419</v>
      </c>
      <c r="B948" s="1" t="s">
        <v>3325</v>
      </c>
      <c r="E948" s="14" t="s">
        <v>8354</v>
      </c>
      <c r="F948" s="11" t="s">
        <v>7480</v>
      </c>
      <c r="G948" s="46" t="s">
        <v>5284</v>
      </c>
    </row>
    <row r="949" spans="1:7" ht="15.6" x14ac:dyDescent="0.3">
      <c r="A949" s="1" t="s">
        <v>1418</v>
      </c>
      <c r="B949" s="1" t="s">
        <v>3326</v>
      </c>
      <c r="E949" s="14" t="s">
        <v>8354</v>
      </c>
      <c r="F949" s="11" t="s">
        <v>6891</v>
      </c>
      <c r="G949" s="46" t="s">
        <v>5593</v>
      </c>
    </row>
    <row r="950" spans="1:7" ht="15.6" x14ac:dyDescent="0.3">
      <c r="A950" s="1" t="s">
        <v>1417</v>
      </c>
      <c r="B950" s="1" t="s">
        <v>3327</v>
      </c>
      <c r="E950" s="14" t="s">
        <v>8354</v>
      </c>
      <c r="F950" s="11" t="s">
        <v>6956</v>
      </c>
      <c r="G950" s="46" t="s">
        <v>5594</v>
      </c>
    </row>
    <row r="951" spans="1:7" ht="15.6" x14ac:dyDescent="0.3">
      <c r="A951" s="1" t="s">
        <v>1416</v>
      </c>
      <c r="B951" s="1" t="s">
        <v>3328</v>
      </c>
      <c r="E951" s="14" t="s">
        <v>8354</v>
      </c>
      <c r="F951" s="11" t="s">
        <v>7143</v>
      </c>
      <c r="G951" s="46" t="s">
        <v>5595</v>
      </c>
    </row>
    <row r="952" spans="1:7" ht="15.6" x14ac:dyDescent="0.3">
      <c r="A952" s="1" t="s">
        <v>1415</v>
      </c>
      <c r="B952" s="1" t="s">
        <v>3329</v>
      </c>
      <c r="E952" s="14" t="s">
        <v>8353</v>
      </c>
      <c r="F952" s="11" t="s">
        <v>7481</v>
      </c>
      <c r="G952" s="46" t="s">
        <v>5596</v>
      </c>
    </row>
    <row r="953" spans="1:7" ht="15.6" x14ac:dyDescent="0.3">
      <c r="A953" s="1" t="s">
        <v>1414</v>
      </c>
      <c r="B953" s="1" t="s">
        <v>3330</v>
      </c>
      <c r="E953" s="14" t="s">
        <v>8353</v>
      </c>
      <c r="F953" s="11" t="s">
        <v>7482</v>
      </c>
      <c r="G953" s="46" t="s">
        <v>5040</v>
      </c>
    </row>
    <row r="954" spans="1:7" ht="15.6" x14ac:dyDescent="0.3">
      <c r="A954" s="1" t="s">
        <v>1413</v>
      </c>
      <c r="B954" s="1" t="s">
        <v>3331</v>
      </c>
      <c r="E954" s="14" t="s">
        <v>8353</v>
      </c>
      <c r="F954" s="11" t="s">
        <v>7483</v>
      </c>
      <c r="G954" s="46" t="s">
        <v>5597</v>
      </c>
    </row>
    <row r="955" spans="1:7" ht="15.6" x14ac:dyDescent="0.3">
      <c r="A955" s="1" t="s">
        <v>1412</v>
      </c>
      <c r="B955" s="1" t="s">
        <v>3332</v>
      </c>
      <c r="E955" s="14" t="s">
        <v>8354</v>
      </c>
      <c r="F955" s="11" t="s">
        <v>7484</v>
      </c>
      <c r="G955" s="46" t="s">
        <v>5598</v>
      </c>
    </row>
    <row r="956" spans="1:7" ht="15.6" x14ac:dyDescent="0.3">
      <c r="A956" s="1" t="s">
        <v>1411</v>
      </c>
      <c r="B956" s="1" t="s">
        <v>3333</v>
      </c>
      <c r="E956" s="14" t="s">
        <v>8354</v>
      </c>
      <c r="F956" s="11" t="s">
        <v>7425</v>
      </c>
      <c r="G956" s="46" t="s">
        <v>5599</v>
      </c>
    </row>
    <row r="957" spans="1:7" ht="15.6" x14ac:dyDescent="0.3">
      <c r="A957" s="1" t="s">
        <v>1410</v>
      </c>
      <c r="B957" s="1" t="s">
        <v>3334</v>
      </c>
      <c r="E957" s="14" t="s">
        <v>8327</v>
      </c>
      <c r="F957" s="11" t="s">
        <v>7485</v>
      </c>
      <c r="G957" s="46" t="s">
        <v>5600</v>
      </c>
    </row>
    <row r="958" spans="1:7" ht="15.6" x14ac:dyDescent="0.3">
      <c r="A958" s="1" t="s">
        <v>1409</v>
      </c>
      <c r="B958" s="1" t="s">
        <v>3335</v>
      </c>
      <c r="E958" s="14" t="s">
        <v>8354</v>
      </c>
      <c r="F958" s="11" t="s">
        <v>6891</v>
      </c>
      <c r="G958" s="46" t="s">
        <v>5546</v>
      </c>
    </row>
    <row r="959" spans="1:7" ht="15.6" x14ac:dyDescent="0.3">
      <c r="A959" s="1" t="s">
        <v>1408</v>
      </c>
      <c r="B959" s="1" t="s">
        <v>3336</v>
      </c>
      <c r="E959" s="14" t="s">
        <v>8353</v>
      </c>
      <c r="F959" s="11" t="s">
        <v>7486</v>
      </c>
      <c r="G959" s="46" t="s">
        <v>5601</v>
      </c>
    </row>
    <row r="960" spans="1:7" ht="15.6" x14ac:dyDescent="0.3">
      <c r="A960" s="1" t="s">
        <v>1407</v>
      </c>
      <c r="B960" s="1" t="s">
        <v>3337</v>
      </c>
      <c r="E960" s="14" t="s">
        <v>8327</v>
      </c>
      <c r="F960" s="11" t="s">
        <v>7487</v>
      </c>
      <c r="G960" s="46" t="s">
        <v>5602</v>
      </c>
    </row>
    <row r="961" spans="1:7" ht="15.6" x14ac:dyDescent="0.3">
      <c r="A961" s="1" t="s">
        <v>1406</v>
      </c>
      <c r="B961" s="1" t="s">
        <v>3338</v>
      </c>
      <c r="E961" s="14" t="s">
        <v>8353</v>
      </c>
      <c r="F961" s="11" t="s">
        <v>7303</v>
      </c>
      <c r="G961" s="46" t="s">
        <v>5603</v>
      </c>
    </row>
    <row r="962" spans="1:7" ht="15.6" x14ac:dyDescent="0.3">
      <c r="A962" s="1" t="s">
        <v>1405</v>
      </c>
      <c r="B962" s="1" t="s">
        <v>3339</v>
      </c>
      <c r="E962" s="14" t="s">
        <v>8327</v>
      </c>
      <c r="F962" s="11" t="s">
        <v>7093</v>
      </c>
      <c r="G962" s="46" t="s">
        <v>5604</v>
      </c>
    </row>
    <row r="963" spans="1:7" ht="15.6" x14ac:dyDescent="0.3">
      <c r="A963" s="1" t="s">
        <v>1404</v>
      </c>
      <c r="B963" s="1" t="s">
        <v>3340</v>
      </c>
      <c r="E963" s="14" t="s">
        <v>8354</v>
      </c>
      <c r="F963" s="11" t="s">
        <v>7026</v>
      </c>
      <c r="G963" s="46" t="s">
        <v>5000</v>
      </c>
    </row>
    <row r="964" spans="1:7" ht="15.6" x14ac:dyDescent="0.3">
      <c r="A964" s="1" t="s">
        <v>1403</v>
      </c>
      <c r="B964" s="1" t="s">
        <v>3341</v>
      </c>
      <c r="E964" s="14" t="s">
        <v>8353</v>
      </c>
      <c r="F964" s="11" t="s">
        <v>7488</v>
      </c>
      <c r="G964" s="46" t="s">
        <v>5605</v>
      </c>
    </row>
    <row r="965" spans="1:7" ht="15.6" x14ac:dyDescent="0.3">
      <c r="A965" s="1" t="s">
        <v>1402</v>
      </c>
      <c r="B965" s="1" t="s">
        <v>3342</v>
      </c>
      <c r="E965" s="14" t="s">
        <v>8327</v>
      </c>
      <c r="F965" s="11" t="s">
        <v>7489</v>
      </c>
      <c r="G965" s="46" t="s">
        <v>5606</v>
      </c>
    </row>
    <row r="966" spans="1:7" ht="15.6" x14ac:dyDescent="0.3">
      <c r="A966" s="1" t="s">
        <v>1401</v>
      </c>
      <c r="B966" s="1" t="s">
        <v>3343</v>
      </c>
      <c r="E966" s="14" t="s">
        <v>8353</v>
      </c>
      <c r="F966" s="11" t="s">
        <v>7490</v>
      </c>
      <c r="G966" s="46" t="s">
        <v>5607</v>
      </c>
    </row>
    <row r="967" spans="1:7" ht="15.6" x14ac:dyDescent="0.3">
      <c r="A967" s="1" t="s">
        <v>1400</v>
      </c>
      <c r="B967" s="1" t="s">
        <v>3344</v>
      </c>
      <c r="E967" s="14" t="s">
        <v>8353</v>
      </c>
      <c r="F967" s="11" t="s">
        <v>7491</v>
      </c>
      <c r="G967" s="46" t="s">
        <v>5608</v>
      </c>
    </row>
    <row r="968" spans="1:7" ht="15.6" x14ac:dyDescent="0.3">
      <c r="A968" s="1" t="s">
        <v>1399</v>
      </c>
      <c r="B968" s="1" t="s">
        <v>3345</v>
      </c>
      <c r="E968" s="14" t="s">
        <v>8353</v>
      </c>
      <c r="F968" s="11" t="s">
        <v>7492</v>
      </c>
      <c r="G968" s="46" t="s">
        <v>5609</v>
      </c>
    </row>
    <row r="969" spans="1:7" ht="15.6" x14ac:dyDescent="0.3">
      <c r="A969" s="1" t="s">
        <v>1398</v>
      </c>
      <c r="B969" s="1" t="s">
        <v>3346</v>
      </c>
      <c r="E969" s="14" t="s">
        <v>8354</v>
      </c>
      <c r="F969" s="11" t="s">
        <v>6095</v>
      </c>
      <c r="G969" s="46" t="s">
        <v>5610</v>
      </c>
    </row>
    <row r="970" spans="1:7" ht="15.6" x14ac:dyDescent="0.3">
      <c r="A970" s="1" t="s">
        <v>1397</v>
      </c>
      <c r="B970" s="1" t="s">
        <v>3347</v>
      </c>
      <c r="E970" s="14" t="s">
        <v>8353</v>
      </c>
      <c r="F970" s="11" t="s">
        <v>7248</v>
      </c>
      <c r="G970" s="46" t="s">
        <v>5611</v>
      </c>
    </row>
    <row r="971" spans="1:7" ht="15.6" x14ac:dyDescent="0.3">
      <c r="A971" s="1" t="s">
        <v>1396</v>
      </c>
      <c r="B971" s="1" t="s">
        <v>3348</v>
      </c>
      <c r="E971" s="14" t="s">
        <v>8354</v>
      </c>
      <c r="F971" s="11" t="s">
        <v>7493</v>
      </c>
      <c r="G971" s="46" t="s">
        <v>5612</v>
      </c>
    </row>
    <row r="972" spans="1:7" ht="15.6" x14ac:dyDescent="0.3">
      <c r="A972" s="1" t="s">
        <v>1395</v>
      </c>
      <c r="B972" s="1" t="s">
        <v>3349</v>
      </c>
      <c r="E972" s="14" t="s">
        <v>8353</v>
      </c>
      <c r="F972" s="11" t="s">
        <v>7101</v>
      </c>
      <c r="G972" s="46" t="s">
        <v>5613</v>
      </c>
    </row>
    <row r="973" spans="1:7" ht="15.6" x14ac:dyDescent="0.3">
      <c r="A973" s="1" t="s">
        <v>1394</v>
      </c>
      <c r="B973" s="1" t="s">
        <v>3350</v>
      </c>
      <c r="E973" s="14" t="s">
        <v>8353</v>
      </c>
      <c r="F973" s="11" t="s">
        <v>7494</v>
      </c>
      <c r="G973" s="46" t="s">
        <v>5614</v>
      </c>
    </row>
    <row r="974" spans="1:7" ht="15.6" x14ac:dyDescent="0.3">
      <c r="A974" s="1" t="s">
        <v>1393</v>
      </c>
      <c r="B974" s="1" t="s">
        <v>3351</v>
      </c>
      <c r="E974" s="14" t="s">
        <v>8354</v>
      </c>
      <c r="F974" s="11" t="s">
        <v>6900</v>
      </c>
      <c r="G974" s="46" t="s">
        <v>5615</v>
      </c>
    </row>
    <row r="975" spans="1:7" ht="15.6" x14ac:dyDescent="0.3">
      <c r="A975" s="1" t="s">
        <v>1392</v>
      </c>
      <c r="B975" s="1" t="s">
        <v>3352</v>
      </c>
      <c r="E975" s="14" t="s">
        <v>8327</v>
      </c>
      <c r="F975" s="11" t="s">
        <v>7495</v>
      </c>
      <c r="G975" s="46" t="s">
        <v>5432</v>
      </c>
    </row>
    <row r="976" spans="1:7" ht="15.6" x14ac:dyDescent="0.3">
      <c r="A976" s="1" t="s">
        <v>1391</v>
      </c>
      <c r="B976" s="1" t="s">
        <v>3353</v>
      </c>
      <c r="E976" s="14" t="s">
        <v>8354</v>
      </c>
      <c r="F976" s="11" t="s">
        <v>6363</v>
      </c>
      <c r="G976" s="46" t="s">
        <v>5616</v>
      </c>
    </row>
    <row r="977" spans="1:7" ht="15.6" x14ac:dyDescent="0.3">
      <c r="A977" s="1" t="s">
        <v>1390</v>
      </c>
      <c r="B977" s="1" t="s">
        <v>3354</v>
      </c>
      <c r="E977" s="14" t="s">
        <v>8327</v>
      </c>
      <c r="F977" s="11" t="s">
        <v>7496</v>
      </c>
      <c r="G977" s="46" t="s">
        <v>5617</v>
      </c>
    </row>
    <row r="978" spans="1:7" ht="15.6" x14ac:dyDescent="0.3">
      <c r="A978" s="1" t="s">
        <v>1389</v>
      </c>
      <c r="B978" s="1" t="s">
        <v>3355</v>
      </c>
      <c r="E978" s="14" t="s">
        <v>8327</v>
      </c>
      <c r="F978" s="11" t="s">
        <v>7497</v>
      </c>
      <c r="G978" s="46" t="s">
        <v>5171</v>
      </c>
    </row>
    <row r="979" spans="1:7" ht="15.6" x14ac:dyDescent="0.3">
      <c r="A979" s="1" t="s">
        <v>1388</v>
      </c>
      <c r="B979" s="1" t="s">
        <v>3356</v>
      </c>
      <c r="E979" s="14" t="s">
        <v>8354</v>
      </c>
      <c r="F979" s="11" t="s">
        <v>6635</v>
      </c>
      <c r="G979" s="46" t="s">
        <v>5618</v>
      </c>
    </row>
    <row r="980" spans="1:7" ht="15.6" x14ac:dyDescent="0.3">
      <c r="A980" s="1" t="s">
        <v>1387</v>
      </c>
      <c r="B980" s="1" t="s">
        <v>3357</v>
      </c>
      <c r="E980" s="14" t="s">
        <v>8354</v>
      </c>
      <c r="F980" s="11" t="s">
        <v>6810</v>
      </c>
      <c r="G980" s="46" t="s">
        <v>5619</v>
      </c>
    </row>
    <row r="981" spans="1:7" ht="15.6" x14ac:dyDescent="0.3">
      <c r="A981" s="1" t="s">
        <v>1386</v>
      </c>
      <c r="B981" s="1" t="s">
        <v>3358</v>
      </c>
      <c r="E981" s="14" t="s">
        <v>8354</v>
      </c>
      <c r="F981" s="11" t="s">
        <v>6958</v>
      </c>
      <c r="G981" s="46" t="s">
        <v>5620</v>
      </c>
    </row>
    <row r="982" spans="1:7" ht="15.6" x14ac:dyDescent="0.3">
      <c r="A982" s="1" t="s">
        <v>1385</v>
      </c>
      <c r="B982" s="1" t="s">
        <v>3359</v>
      </c>
      <c r="E982" s="14" t="s">
        <v>8354</v>
      </c>
      <c r="F982" s="11" t="s">
        <v>5084</v>
      </c>
      <c r="G982" s="46" t="s">
        <v>5621</v>
      </c>
    </row>
    <row r="983" spans="1:7" ht="15.6" x14ac:dyDescent="0.3">
      <c r="A983" s="1" t="s">
        <v>1384</v>
      </c>
      <c r="B983" s="1" t="s">
        <v>3360</v>
      </c>
      <c r="E983" s="14" t="s">
        <v>8354</v>
      </c>
      <c r="F983" s="11" t="s">
        <v>7498</v>
      </c>
      <c r="G983" s="46" t="s">
        <v>5622</v>
      </c>
    </row>
    <row r="984" spans="1:7" ht="15.6" x14ac:dyDescent="0.3">
      <c r="A984" s="1" t="s">
        <v>1383</v>
      </c>
      <c r="B984" s="1" t="s">
        <v>3361</v>
      </c>
      <c r="E984" s="14" t="s">
        <v>8354</v>
      </c>
      <c r="F984" s="11" t="s">
        <v>6243</v>
      </c>
      <c r="G984" s="46" t="s">
        <v>5623</v>
      </c>
    </row>
    <row r="985" spans="1:7" ht="15.6" x14ac:dyDescent="0.3">
      <c r="A985" s="1" t="s">
        <v>1382</v>
      </c>
      <c r="B985" s="1" t="s">
        <v>3362</v>
      </c>
      <c r="E985" s="14" t="s">
        <v>8327</v>
      </c>
      <c r="F985" s="11" t="s">
        <v>7499</v>
      </c>
      <c r="G985" s="46" t="s">
        <v>5624</v>
      </c>
    </row>
    <row r="986" spans="1:7" ht="15.6" x14ac:dyDescent="0.3">
      <c r="A986" s="1" t="s">
        <v>1381</v>
      </c>
      <c r="B986" s="1" t="s">
        <v>3363</v>
      </c>
      <c r="E986" s="14" t="s">
        <v>8354</v>
      </c>
      <c r="F986" s="11" t="s">
        <v>7500</v>
      </c>
      <c r="G986" s="46" t="s">
        <v>5625</v>
      </c>
    </row>
    <row r="987" spans="1:7" ht="15.6" x14ac:dyDescent="0.3">
      <c r="A987" s="1" t="s">
        <v>1380</v>
      </c>
      <c r="B987" s="1" t="s">
        <v>3364</v>
      </c>
      <c r="E987" s="14" t="s">
        <v>8353</v>
      </c>
      <c r="F987" s="11" t="s">
        <v>7501</v>
      </c>
      <c r="G987" s="46" t="s">
        <v>5626</v>
      </c>
    </row>
    <row r="988" spans="1:7" ht="15.6" x14ac:dyDescent="0.3">
      <c r="A988" s="1" t="s">
        <v>1379</v>
      </c>
      <c r="B988" s="1" t="s">
        <v>3365</v>
      </c>
      <c r="E988" s="14" t="s">
        <v>8353</v>
      </c>
      <c r="F988" s="11" t="s">
        <v>6980</v>
      </c>
      <c r="G988" s="46" t="s">
        <v>4857</v>
      </c>
    </row>
    <row r="989" spans="1:7" ht="15.6" x14ac:dyDescent="0.3">
      <c r="A989" s="1" t="s">
        <v>1378</v>
      </c>
      <c r="B989" s="1" t="s">
        <v>3366</v>
      </c>
      <c r="E989" s="14" t="s">
        <v>8327</v>
      </c>
      <c r="F989" s="11" t="s">
        <v>7436</v>
      </c>
      <c r="G989" s="46" t="s">
        <v>5627</v>
      </c>
    </row>
    <row r="990" spans="1:7" ht="15.6" x14ac:dyDescent="0.3">
      <c r="A990" s="1" t="s">
        <v>1377</v>
      </c>
      <c r="B990" s="1" t="s">
        <v>3367</v>
      </c>
      <c r="E990" s="14" t="s">
        <v>8353</v>
      </c>
      <c r="F990" s="11" t="s">
        <v>7502</v>
      </c>
      <c r="G990" s="46" t="s">
        <v>5628</v>
      </c>
    </row>
    <row r="991" spans="1:7" ht="15.6" x14ac:dyDescent="0.3">
      <c r="A991" s="1" t="s">
        <v>1376</v>
      </c>
      <c r="B991" s="1" t="s">
        <v>3368</v>
      </c>
      <c r="E991" s="14" t="s">
        <v>8353</v>
      </c>
      <c r="F991" s="11" t="s">
        <v>6836</v>
      </c>
      <c r="G991" s="46" t="s">
        <v>5629</v>
      </c>
    </row>
    <row r="992" spans="1:7" ht="15.6" x14ac:dyDescent="0.3">
      <c r="A992" s="1" t="s">
        <v>1375</v>
      </c>
      <c r="B992" s="1" t="s">
        <v>3369</v>
      </c>
      <c r="E992" s="14" t="s">
        <v>8353</v>
      </c>
      <c r="F992" s="11" t="s">
        <v>7503</v>
      </c>
      <c r="G992" s="46" t="s">
        <v>5630</v>
      </c>
    </row>
    <row r="993" spans="1:7" ht="15.6" x14ac:dyDescent="0.3">
      <c r="A993" s="1" t="s">
        <v>1374</v>
      </c>
      <c r="B993" s="1" t="s">
        <v>3370</v>
      </c>
      <c r="E993" s="14" t="s">
        <v>8354</v>
      </c>
      <c r="F993" s="11" t="s">
        <v>7504</v>
      </c>
      <c r="G993" s="46" t="s">
        <v>4803</v>
      </c>
    </row>
    <row r="994" spans="1:7" ht="15.6" x14ac:dyDescent="0.3">
      <c r="A994" s="1" t="s">
        <v>1373</v>
      </c>
      <c r="B994" s="1" t="s">
        <v>3371</v>
      </c>
      <c r="E994" s="14" t="s">
        <v>8354</v>
      </c>
      <c r="F994" s="11" t="s">
        <v>7505</v>
      </c>
      <c r="G994" s="46" t="s">
        <v>5631</v>
      </c>
    </row>
    <row r="995" spans="1:7" ht="15.6" x14ac:dyDescent="0.3">
      <c r="A995" s="1" t="s">
        <v>1372</v>
      </c>
      <c r="B995" s="1" t="s">
        <v>3372</v>
      </c>
      <c r="E995" s="14" t="s">
        <v>8353</v>
      </c>
      <c r="F995" s="11" t="s">
        <v>7506</v>
      </c>
      <c r="G995" s="46" t="s">
        <v>5632</v>
      </c>
    </row>
    <row r="996" spans="1:7" ht="15.6" x14ac:dyDescent="0.3">
      <c r="A996" s="1" t="s">
        <v>1371</v>
      </c>
      <c r="B996" s="1" t="s">
        <v>3373</v>
      </c>
      <c r="E996" s="14" t="s">
        <v>8354</v>
      </c>
      <c r="F996" s="11" t="s">
        <v>7507</v>
      </c>
      <c r="G996" s="46" t="s">
        <v>4756</v>
      </c>
    </row>
    <row r="997" spans="1:7" ht="15.6" x14ac:dyDescent="0.3">
      <c r="A997" s="1" t="s">
        <v>1370</v>
      </c>
      <c r="B997" s="1" t="s">
        <v>3374</v>
      </c>
      <c r="E997" s="14" t="s">
        <v>8327</v>
      </c>
      <c r="F997" s="11" t="s">
        <v>7508</v>
      </c>
      <c r="G997" s="46" t="s">
        <v>5633</v>
      </c>
    </row>
    <row r="998" spans="1:7" ht="15.6" x14ac:dyDescent="0.3">
      <c r="A998" s="1" t="s">
        <v>1369</v>
      </c>
      <c r="B998" s="1" t="s">
        <v>3375</v>
      </c>
      <c r="E998" s="14" t="s">
        <v>8354</v>
      </c>
      <c r="F998" s="11" t="s">
        <v>7509</v>
      </c>
      <c r="G998" s="46" t="s">
        <v>4739</v>
      </c>
    </row>
    <row r="999" spans="1:7" ht="15.6" x14ac:dyDescent="0.3">
      <c r="A999" s="1" t="s">
        <v>1368</v>
      </c>
      <c r="B999" s="1" t="s">
        <v>3376</v>
      </c>
      <c r="E999" s="14" t="s">
        <v>8327</v>
      </c>
      <c r="F999" s="11" t="s">
        <v>7132</v>
      </c>
      <c r="G999" s="46" t="s">
        <v>5634</v>
      </c>
    </row>
    <row r="1000" spans="1:7" ht="15.6" x14ac:dyDescent="0.3">
      <c r="A1000" s="1" t="s">
        <v>1367</v>
      </c>
      <c r="B1000" s="1" t="s">
        <v>3377</v>
      </c>
      <c r="E1000" s="14" t="s">
        <v>8354</v>
      </c>
      <c r="F1000" s="11" t="s">
        <v>7510</v>
      </c>
      <c r="G1000" s="46" t="s">
        <v>5238</v>
      </c>
    </row>
    <row r="1001" spans="1:7" ht="15.6" x14ac:dyDescent="0.3">
      <c r="A1001" s="1" t="s">
        <v>1366</v>
      </c>
      <c r="B1001" s="1" t="s">
        <v>3378</v>
      </c>
      <c r="E1001" s="14" t="s">
        <v>8327</v>
      </c>
      <c r="F1001" s="11" t="s">
        <v>7511</v>
      </c>
      <c r="G1001" s="46" t="s">
        <v>5635</v>
      </c>
    </row>
    <row r="1002" spans="1:7" ht="15.6" x14ac:dyDescent="0.3">
      <c r="A1002" s="1" t="s">
        <v>1365</v>
      </c>
      <c r="B1002" s="1" t="s">
        <v>3379</v>
      </c>
      <c r="E1002" s="14" t="s">
        <v>8354</v>
      </c>
      <c r="F1002" s="11" t="s">
        <v>5845</v>
      </c>
      <c r="G1002" s="46" t="s">
        <v>5636</v>
      </c>
    </row>
    <row r="1003" spans="1:7" ht="15.6" x14ac:dyDescent="0.3">
      <c r="A1003" s="1" t="s">
        <v>1364</v>
      </c>
      <c r="B1003" s="1" t="s">
        <v>3380</v>
      </c>
      <c r="E1003" s="14" t="s">
        <v>8327</v>
      </c>
      <c r="F1003" s="11" t="s">
        <v>7512</v>
      </c>
      <c r="G1003" s="46" t="s">
        <v>5637</v>
      </c>
    </row>
    <row r="1004" spans="1:7" ht="15.6" x14ac:dyDescent="0.3">
      <c r="A1004" s="1" t="s">
        <v>1363</v>
      </c>
      <c r="B1004" s="1" t="s">
        <v>3381</v>
      </c>
      <c r="E1004" s="14" t="s">
        <v>8353</v>
      </c>
      <c r="F1004" s="11" t="s">
        <v>7513</v>
      </c>
      <c r="G1004" s="46" t="s">
        <v>5638</v>
      </c>
    </row>
    <row r="1005" spans="1:7" ht="15.6" x14ac:dyDescent="0.3">
      <c r="A1005" s="1" t="s">
        <v>1362</v>
      </c>
      <c r="B1005" s="1" t="s">
        <v>3382</v>
      </c>
      <c r="E1005" s="14" t="s">
        <v>8354</v>
      </c>
      <c r="F1005" s="11" t="s">
        <v>6802</v>
      </c>
      <c r="G1005" s="46" t="s">
        <v>5639</v>
      </c>
    </row>
    <row r="1006" spans="1:7" ht="15.6" x14ac:dyDescent="0.3">
      <c r="A1006" s="1" t="s">
        <v>1361</v>
      </c>
      <c r="B1006" s="1" t="s">
        <v>3383</v>
      </c>
      <c r="E1006" s="14" t="s">
        <v>8354</v>
      </c>
      <c r="F1006" s="11" t="s">
        <v>5555</v>
      </c>
      <c r="G1006" s="46" t="s">
        <v>5640</v>
      </c>
    </row>
    <row r="1007" spans="1:7" ht="15.6" x14ac:dyDescent="0.3">
      <c r="A1007" s="1" t="s">
        <v>1360</v>
      </c>
      <c r="B1007" s="1" t="s">
        <v>3384</v>
      </c>
      <c r="E1007" s="14" t="s">
        <v>8353</v>
      </c>
      <c r="F1007" s="11" t="s">
        <v>7514</v>
      </c>
      <c r="G1007" s="46" t="s">
        <v>5641</v>
      </c>
    </row>
    <row r="1008" spans="1:7" ht="15.6" x14ac:dyDescent="0.3">
      <c r="A1008" s="1" t="s">
        <v>1359</v>
      </c>
      <c r="B1008" s="1" t="s">
        <v>3385</v>
      </c>
      <c r="E1008" s="14" t="s">
        <v>8353</v>
      </c>
      <c r="F1008" s="11" t="s">
        <v>7515</v>
      </c>
      <c r="G1008" s="46" t="s">
        <v>4970</v>
      </c>
    </row>
    <row r="1009" spans="1:7" ht="15.6" x14ac:dyDescent="0.3">
      <c r="A1009" s="1" t="s">
        <v>1358</v>
      </c>
      <c r="B1009" s="1" t="s">
        <v>3386</v>
      </c>
      <c r="E1009" s="14" t="s">
        <v>8354</v>
      </c>
      <c r="F1009" s="11" t="s">
        <v>7516</v>
      </c>
      <c r="G1009" s="46" t="s">
        <v>5642</v>
      </c>
    </row>
    <row r="1010" spans="1:7" ht="15.6" x14ac:dyDescent="0.3">
      <c r="A1010" s="1" t="s">
        <v>1357</v>
      </c>
      <c r="B1010" s="1" t="s">
        <v>3387</v>
      </c>
      <c r="E1010" s="14" t="s">
        <v>8353</v>
      </c>
      <c r="F1010" s="11" t="s">
        <v>6926</v>
      </c>
      <c r="G1010" s="46" t="s">
        <v>5643</v>
      </c>
    </row>
    <row r="1011" spans="1:7" ht="15.6" x14ac:dyDescent="0.3">
      <c r="A1011" s="1" t="s">
        <v>1356</v>
      </c>
      <c r="B1011" s="1" t="s">
        <v>3388</v>
      </c>
      <c r="E1011" s="14" t="s">
        <v>8353</v>
      </c>
      <c r="F1011" s="11" t="s">
        <v>7517</v>
      </c>
      <c r="G1011" s="46" t="s">
        <v>5644</v>
      </c>
    </row>
    <row r="1012" spans="1:7" ht="15.6" x14ac:dyDescent="0.3">
      <c r="A1012" s="1" t="s">
        <v>1355</v>
      </c>
      <c r="B1012" s="1" t="s">
        <v>3389</v>
      </c>
      <c r="E1012" s="14" t="s">
        <v>8353</v>
      </c>
      <c r="F1012" s="11" t="s">
        <v>5007</v>
      </c>
      <c r="G1012" s="46" t="s">
        <v>5645</v>
      </c>
    </row>
    <row r="1013" spans="1:7" ht="15.6" x14ac:dyDescent="0.3">
      <c r="A1013" s="1" t="s">
        <v>1354</v>
      </c>
      <c r="B1013" s="1" t="s">
        <v>3390</v>
      </c>
      <c r="E1013" s="14" t="s">
        <v>8353</v>
      </c>
      <c r="F1013" s="11" t="s">
        <v>7460</v>
      </c>
      <c r="G1013" s="46" t="s">
        <v>5646</v>
      </c>
    </row>
    <row r="1014" spans="1:7" ht="15.6" x14ac:dyDescent="0.3">
      <c r="A1014" s="1" t="s">
        <v>1353</v>
      </c>
      <c r="B1014" s="1" t="s">
        <v>3391</v>
      </c>
      <c r="E1014" s="14" t="s">
        <v>8353</v>
      </c>
      <c r="F1014" s="11" t="s">
        <v>7518</v>
      </c>
      <c r="G1014" s="46" t="s">
        <v>5647</v>
      </c>
    </row>
    <row r="1015" spans="1:7" ht="15.6" x14ac:dyDescent="0.3">
      <c r="A1015" s="1" t="s">
        <v>1352</v>
      </c>
      <c r="B1015" s="1" t="s">
        <v>3392</v>
      </c>
      <c r="E1015" s="14" t="s">
        <v>8353</v>
      </c>
      <c r="F1015" s="11" t="s">
        <v>7182</v>
      </c>
      <c r="G1015" s="46" t="s">
        <v>5648</v>
      </c>
    </row>
    <row r="1016" spans="1:7" ht="15.6" x14ac:dyDescent="0.3">
      <c r="A1016" s="1" t="s">
        <v>1351</v>
      </c>
      <c r="B1016" s="1" t="s">
        <v>3393</v>
      </c>
      <c r="E1016" s="14" t="s">
        <v>8353</v>
      </c>
      <c r="F1016" s="11" t="s">
        <v>6902</v>
      </c>
      <c r="G1016" s="46" t="s">
        <v>5649</v>
      </c>
    </row>
    <row r="1017" spans="1:7" ht="15.6" x14ac:dyDescent="0.3">
      <c r="A1017" s="1" t="s">
        <v>1350</v>
      </c>
      <c r="B1017" s="1" t="s">
        <v>3394</v>
      </c>
      <c r="E1017" s="14" t="s">
        <v>8353</v>
      </c>
      <c r="F1017" s="11" t="s">
        <v>7519</v>
      </c>
      <c r="G1017" s="46" t="s">
        <v>5650</v>
      </c>
    </row>
    <row r="1018" spans="1:7" ht="15.6" x14ac:dyDescent="0.3">
      <c r="A1018" s="1" t="s">
        <v>1349</v>
      </c>
      <c r="B1018" s="1" t="s">
        <v>3395</v>
      </c>
      <c r="E1018" s="14" t="s">
        <v>8327</v>
      </c>
      <c r="F1018" s="11" t="s">
        <v>7520</v>
      </c>
      <c r="G1018" s="46" t="s">
        <v>5651</v>
      </c>
    </row>
    <row r="1019" spans="1:7" ht="15.6" x14ac:dyDescent="0.3">
      <c r="A1019" s="1" t="s">
        <v>1348</v>
      </c>
      <c r="B1019" s="1" t="s">
        <v>3396</v>
      </c>
      <c r="E1019" s="14" t="s">
        <v>8327</v>
      </c>
      <c r="F1019" s="11" t="s">
        <v>7521</v>
      </c>
      <c r="G1019" s="46" t="s">
        <v>5652</v>
      </c>
    </row>
    <row r="1020" spans="1:7" ht="15.6" x14ac:dyDescent="0.3">
      <c r="A1020" s="1" t="s">
        <v>1347</v>
      </c>
      <c r="B1020" s="1" t="s">
        <v>3397</v>
      </c>
      <c r="E1020" s="14" t="s">
        <v>8354</v>
      </c>
      <c r="F1020" s="11" t="s">
        <v>6774</v>
      </c>
      <c r="G1020" s="46" t="s">
        <v>5653</v>
      </c>
    </row>
    <row r="1021" spans="1:7" ht="15.6" x14ac:dyDescent="0.3">
      <c r="A1021" s="1" t="s">
        <v>1346</v>
      </c>
      <c r="B1021" s="1" t="s">
        <v>3398</v>
      </c>
      <c r="E1021" s="14" t="s">
        <v>8353</v>
      </c>
      <c r="F1021" s="11" t="s">
        <v>7522</v>
      </c>
      <c r="G1021" s="46" t="s">
        <v>5654</v>
      </c>
    </row>
    <row r="1022" spans="1:7" ht="15.6" x14ac:dyDescent="0.3">
      <c r="A1022" s="1" t="s">
        <v>1345</v>
      </c>
      <c r="B1022" s="1" t="s">
        <v>3399</v>
      </c>
      <c r="E1022" s="14" t="s">
        <v>8354</v>
      </c>
      <c r="F1022" s="11" t="s">
        <v>7523</v>
      </c>
      <c r="G1022" s="46" t="s">
        <v>5655</v>
      </c>
    </row>
    <row r="1023" spans="1:7" ht="15.6" x14ac:dyDescent="0.3">
      <c r="A1023" s="1" t="s">
        <v>1344</v>
      </c>
      <c r="B1023" s="1" t="s">
        <v>3400</v>
      </c>
      <c r="E1023" s="14" t="s">
        <v>8353</v>
      </c>
      <c r="F1023" s="11" t="s">
        <v>7524</v>
      </c>
      <c r="G1023" s="46" t="s">
        <v>5656</v>
      </c>
    </row>
    <row r="1024" spans="1:7" ht="15.6" x14ac:dyDescent="0.3">
      <c r="A1024" s="1" t="s">
        <v>1343</v>
      </c>
      <c r="B1024" s="1" t="s">
        <v>3401</v>
      </c>
      <c r="E1024" s="14" t="s">
        <v>8353</v>
      </c>
      <c r="F1024" s="11" t="s">
        <v>7525</v>
      </c>
      <c r="G1024" s="46" t="s">
        <v>5657</v>
      </c>
    </row>
    <row r="1025" spans="1:7" ht="15.6" x14ac:dyDescent="0.3">
      <c r="A1025" s="1" t="s">
        <v>1342</v>
      </c>
      <c r="B1025" s="1" t="s">
        <v>3402</v>
      </c>
      <c r="E1025" s="14" t="s">
        <v>8354</v>
      </c>
      <c r="F1025" s="11" t="s">
        <v>7526</v>
      </c>
      <c r="G1025" s="46" t="s">
        <v>5658</v>
      </c>
    </row>
    <row r="1026" spans="1:7" ht="15.6" x14ac:dyDescent="0.3">
      <c r="A1026" s="1" t="s">
        <v>1341</v>
      </c>
      <c r="B1026" s="1" t="s">
        <v>3403</v>
      </c>
      <c r="E1026" s="14" t="s">
        <v>8354</v>
      </c>
      <c r="F1026" s="11" t="s">
        <v>6778</v>
      </c>
      <c r="G1026" s="46" t="s">
        <v>5659</v>
      </c>
    </row>
    <row r="1027" spans="1:7" ht="15.6" x14ac:dyDescent="0.3">
      <c r="A1027" s="1" t="s">
        <v>1340</v>
      </c>
      <c r="B1027" s="1" t="s">
        <v>3404</v>
      </c>
      <c r="E1027" s="14" t="s">
        <v>8354</v>
      </c>
      <c r="F1027" s="11" t="s">
        <v>7527</v>
      </c>
      <c r="G1027" s="46" t="s">
        <v>5660</v>
      </c>
    </row>
    <row r="1028" spans="1:7" ht="15.6" x14ac:dyDescent="0.3">
      <c r="A1028" s="1" t="s">
        <v>1339</v>
      </c>
      <c r="B1028" s="1" t="s">
        <v>3405</v>
      </c>
      <c r="E1028" s="14" t="s">
        <v>8353</v>
      </c>
      <c r="F1028" s="11" t="s">
        <v>7528</v>
      </c>
      <c r="G1028" s="46" t="s">
        <v>5661</v>
      </c>
    </row>
    <row r="1029" spans="1:7" ht="15.6" x14ac:dyDescent="0.3">
      <c r="A1029" s="1" t="s">
        <v>1338</v>
      </c>
      <c r="B1029" s="1" t="s">
        <v>3406</v>
      </c>
      <c r="E1029" s="14" t="s">
        <v>8354</v>
      </c>
      <c r="F1029" s="11" t="s">
        <v>7527</v>
      </c>
      <c r="G1029" s="46" t="s">
        <v>5662</v>
      </c>
    </row>
    <row r="1030" spans="1:7" ht="15.6" x14ac:dyDescent="0.3">
      <c r="A1030" s="1" t="s">
        <v>1337</v>
      </c>
      <c r="B1030" s="1" t="s">
        <v>3407</v>
      </c>
      <c r="E1030" s="14" t="s">
        <v>8354</v>
      </c>
      <c r="F1030" s="11" t="s">
        <v>5845</v>
      </c>
      <c r="G1030" s="46" t="s">
        <v>5663</v>
      </c>
    </row>
    <row r="1031" spans="1:7" ht="15.6" x14ac:dyDescent="0.3">
      <c r="A1031" s="1" t="s">
        <v>1336</v>
      </c>
      <c r="B1031" s="1" t="s">
        <v>3408</v>
      </c>
      <c r="E1031" s="14" t="s">
        <v>8353</v>
      </c>
      <c r="F1031" s="11" t="s">
        <v>7529</v>
      </c>
      <c r="G1031" s="46" t="s">
        <v>5664</v>
      </c>
    </row>
    <row r="1032" spans="1:7" ht="15.6" x14ac:dyDescent="0.3">
      <c r="A1032" s="1" t="s">
        <v>1335</v>
      </c>
      <c r="B1032" s="1" t="s">
        <v>3409</v>
      </c>
      <c r="E1032" s="14" t="s">
        <v>8354</v>
      </c>
      <c r="F1032" s="11" t="s">
        <v>7530</v>
      </c>
      <c r="G1032" s="46" t="s">
        <v>5665</v>
      </c>
    </row>
    <row r="1033" spans="1:7" ht="15.6" x14ac:dyDescent="0.3">
      <c r="A1033" s="1" t="s">
        <v>1334</v>
      </c>
      <c r="B1033" s="1" t="s">
        <v>3410</v>
      </c>
      <c r="E1033" s="14" t="s">
        <v>8353</v>
      </c>
      <c r="F1033" s="11" t="s">
        <v>7531</v>
      </c>
      <c r="G1033" s="46" t="s">
        <v>5666</v>
      </c>
    </row>
    <row r="1034" spans="1:7" ht="15.6" x14ac:dyDescent="0.3">
      <c r="A1034" s="1" t="s">
        <v>1333</v>
      </c>
      <c r="B1034" s="1" t="s">
        <v>3411</v>
      </c>
      <c r="E1034" s="14" t="s">
        <v>8353</v>
      </c>
      <c r="F1034" s="11" t="s">
        <v>7532</v>
      </c>
      <c r="G1034" s="46" t="s">
        <v>5337</v>
      </c>
    </row>
    <row r="1035" spans="1:7" ht="15.6" x14ac:dyDescent="0.3">
      <c r="A1035" s="1" t="s">
        <v>1332</v>
      </c>
      <c r="B1035" s="1" t="s">
        <v>3412</v>
      </c>
      <c r="E1035" s="14" t="s">
        <v>8353</v>
      </c>
      <c r="F1035" s="11" t="s">
        <v>7081</v>
      </c>
      <c r="G1035" s="46" t="s">
        <v>5667</v>
      </c>
    </row>
    <row r="1036" spans="1:7" ht="15.6" x14ac:dyDescent="0.3">
      <c r="A1036" s="1" t="s">
        <v>1331</v>
      </c>
      <c r="B1036" s="1" t="s">
        <v>3413</v>
      </c>
      <c r="E1036" s="14" t="s">
        <v>8353</v>
      </c>
      <c r="F1036" s="11" t="s">
        <v>7533</v>
      </c>
      <c r="G1036" s="46" t="s">
        <v>5668</v>
      </c>
    </row>
    <row r="1037" spans="1:7" ht="15.6" x14ac:dyDescent="0.3">
      <c r="A1037" s="1" t="s">
        <v>1330</v>
      </c>
      <c r="B1037" s="1" t="s">
        <v>3414</v>
      </c>
      <c r="E1037" s="14" t="s">
        <v>8353</v>
      </c>
      <c r="F1037" s="11" t="s">
        <v>7208</v>
      </c>
      <c r="G1037" s="46" t="s">
        <v>5669</v>
      </c>
    </row>
    <row r="1038" spans="1:7" ht="15.6" x14ac:dyDescent="0.3">
      <c r="A1038" s="1" t="s">
        <v>1329</v>
      </c>
      <c r="B1038" s="1" t="s">
        <v>3415</v>
      </c>
      <c r="E1038" s="14" t="s">
        <v>8354</v>
      </c>
      <c r="F1038" s="11" t="s">
        <v>6825</v>
      </c>
      <c r="G1038" s="46" t="s">
        <v>5670</v>
      </c>
    </row>
    <row r="1039" spans="1:7" ht="15.6" x14ac:dyDescent="0.3">
      <c r="A1039" s="1" t="s">
        <v>1328</v>
      </c>
      <c r="B1039" s="1" t="s">
        <v>3416</v>
      </c>
      <c r="E1039" s="14" t="s">
        <v>8354</v>
      </c>
      <c r="F1039" s="11" t="s">
        <v>7534</v>
      </c>
      <c r="G1039" s="46" t="s">
        <v>5671</v>
      </c>
    </row>
    <row r="1040" spans="1:7" ht="15.6" x14ac:dyDescent="0.3">
      <c r="A1040" s="1" t="s">
        <v>1327</v>
      </c>
      <c r="B1040" s="1" t="s">
        <v>3417</v>
      </c>
      <c r="E1040" s="14" t="s">
        <v>8353</v>
      </c>
      <c r="F1040" s="11" t="s">
        <v>6992</v>
      </c>
      <c r="G1040" s="46" t="s">
        <v>5672</v>
      </c>
    </row>
    <row r="1041" spans="1:7" ht="15.6" x14ac:dyDescent="0.3">
      <c r="A1041" s="1" t="s">
        <v>1326</v>
      </c>
      <c r="B1041" s="1" t="s">
        <v>3418</v>
      </c>
      <c r="E1041" s="14" t="s">
        <v>8353</v>
      </c>
      <c r="F1041" s="11" t="s">
        <v>7535</v>
      </c>
      <c r="G1041" s="46" t="s">
        <v>5673</v>
      </c>
    </row>
    <row r="1042" spans="1:7" ht="15.6" x14ac:dyDescent="0.3">
      <c r="A1042" s="1" t="s">
        <v>1325</v>
      </c>
      <c r="B1042" s="1" t="s">
        <v>3419</v>
      </c>
      <c r="E1042" s="14" t="s">
        <v>8354</v>
      </c>
      <c r="F1042" s="11" t="s">
        <v>6904</v>
      </c>
      <c r="G1042" s="46" t="s">
        <v>5364</v>
      </c>
    </row>
    <row r="1043" spans="1:7" ht="15.6" x14ac:dyDescent="0.3">
      <c r="A1043" s="1" t="s">
        <v>1324</v>
      </c>
      <c r="B1043" s="1" t="s">
        <v>3420</v>
      </c>
      <c r="E1043" s="14" t="s">
        <v>8353</v>
      </c>
      <c r="F1043" s="11" t="s">
        <v>7536</v>
      </c>
      <c r="G1043" s="46" t="s">
        <v>5674</v>
      </c>
    </row>
    <row r="1044" spans="1:7" ht="15.6" x14ac:dyDescent="0.3">
      <c r="A1044" s="1" t="s">
        <v>1323</v>
      </c>
      <c r="B1044" s="1" t="s">
        <v>3421</v>
      </c>
      <c r="E1044" s="14" t="s">
        <v>8354</v>
      </c>
      <c r="F1044" s="11" t="s">
        <v>7537</v>
      </c>
      <c r="G1044" s="46" t="s">
        <v>5675</v>
      </c>
    </row>
    <row r="1045" spans="1:7" ht="15.6" x14ac:dyDescent="0.3">
      <c r="A1045" s="1" t="s">
        <v>1322</v>
      </c>
      <c r="B1045" s="1" t="s">
        <v>3422</v>
      </c>
      <c r="E1045" s="14" t="s">
        <v>8354</v>
      </c>
      <c r="F1045" s="11" t="s">
        <v>7538</v>
      </c>
      <c r="G1045" s="46" t="s">
        <v>5676</v>
      </c>
    </row>
    <row r="1046" spans="1:7" ht="15.6" x14ac:dyDescent="0.3">
      <c r="A1046" s="1" t="s">
        <v>1321</v>
      </c>
      <c r="B1046" s="1" t="s">
        <v>3423</v>
      </c>
      <c r="E1046" s="14" t="s">
        <v>8327</v>
      </c>
      <c r="F1046" s="11" t="s">
        <v>7539</v>
      </c>
      <c r="G1046" s="46" t="s">
        <v>5677</v>
      </c>
    </row>
    <row r="1047" spans="1:7" ht="15.6" x14ac:dyDescent="0.3">
      <c r="A1047" s="1" t="s">
        <v>1320</v>
      </c>
      <c r="B1047" s="1" t="s">
        <v>3424</v>
      </c>
      <c r="E1047" s="14" t="s">
        <v>8354</v>
      </c>
      <c r="F1047" s="11" t="s">
        <v>7540</v>
      </c>
      <c r="G1047" s="46" t="s">
        <v>5678</v>
      </c>
    </row>
    <row r="1048" spans="1:7" ht="15.6" x14ac:dyDescent="0.3">
      <c r="A1048" s="1" t="s">
        <v>1319</v>
      </c>
      <c r="B1048" s="1" t="s">
        <v>3425</v>
      </c>
      <c r="E1048" s="14" t="s">
        <v>8354</v>
      </c>
      <c r="F1048" s="11" t="s">
        <v>7527</v>
      </c>
      <c r="G1048" s="46" t="s">
        <v>5679</v>
      </c>
    </row>
    <row r="1049" spans="1:7" ht="15.6" x14ac:dyDescent="0.3">
      <c r="A1049" s="1" t="s">
        <v>1318</v>
      </c>
      <c r="B1049" s="1" t="s">
        <v>3426</v>
      </c>
      <c r="E1049" s="14" t="s">
        <v>8353</v>
      </c>
      <c r="F1049" s="11" t="s">
        <v>7541</v>
      </c>
      <c r="G1049" s="46" t="s">
        <v>5680</v>
      </c>
    </row>
    <row r="1050" spans="1:7" ht="15.6" x14ac:dyDescent="0.3">
      <c r="A1050" s="1" t="s">
        <v>1317</v>
      </c>
      <c r="B1050" s="1" t="s">
        <v>3427</v>
      </c>
      <c r="E1050" s="14" t="s">
        <v>8353</v>
      </c>
      <c r="F1050" s="11" t="s">
        <v>7542</v>
      </c>
      <c r="G1050" s="46" t="s">
        <v>5681</v>
      </c>
    </row>
    <row r="1051" spans="1:7" ht="15.6" x14ac:dyDescent="0.3">
      <c r="A1051" s="1" t="s">
        <v>1316</v>
      </c>
      <c r="B1051" s="1" t="s">
        <v>3428</v>
      </c>
      <c r="E1051" s="14" t="s">
        <v>8353</v>
      </c>
      <c r="F1051" s="11" t="s">
        <v>7308</v>
      </c>
      <c r="G1051" s="46" t="s">
        <v>5682</v>
      </c>
    </row>
    <row r="1052" spans="1:7" ht="15.6" x14ac:dyDescent="0.3">
      <c r="A1052" s="1" t="s">
        <v>1315</v>
      </c>
      <c r="B1052" s="1" t="s">
        <v>3429</v>
      </c>
      <c r="E1052" s="14" t="s">
        <v>8327</v>
      </c>
      <c r="F1052" s="11" t="s">
        <v>7543</v>
      </c>
      <c r="G1052" s="46" t="s">
        <v>5683</v>
      </c>
    </row>
    <row r="1053" spans="1:7" ht="15.6" x14ac:dyDescent="0.3">
      <c r="A1053" s="1" t="s">
        <v>1314</v>
      </c>
      <c r="B1053" s="1" t="s">
        <v>3430</v>
      </c>
      <c r="E1053" s="14" t="s">
        <v>8354</v>
      </c>
      <c r="F1053" s="11" t="s">
        <v>7544</v>
      </c>
      <c r="G1053" s="46" t="s">
        <v>5684</v>
      </c>
    </row>
    <row r="1054" spans="1:7" ht="15.6" x14ac:dyDescent="0.3">
      <c r="A1054" s="1" t="s">
        <v>1313</v>
      </c>
      <c r="B1054" s="1" t="s">
        <v>3431</v>
      </c>
      <c r="E1054" s="14" t="s">
        <v>8353</v>
      </c>
      <c r="F1054" s="11" t="s">
        <v>7545</v>
      </c>
      <c r="G1054" s="46" t="s">
        <v>5685</v>
      </c>
    </row>
    <row r="1055" spans="1:7" ht="15.6" x14ac:dyDescent="0.3">
      <c r="A1055" s="1" t="s">
        <v>1312</v>
      </c>
      <c r="B1055" s="1" t="s">
        <v>3432</v>
      </c>
      <c r="E1055" s="14" t="s">
        <v>8354</v>
      </c>
      <c r="F1055" s="11" t="s">
        <v>7143</v>
      </c>
      <c r="G1055" s="46" t="s">
        <v>5686</v>
      </c>
    </row>
    <row r="1056" spans="1:7" ht="15.6" x14ac:dyDescent="0.3">
      <c r="A1056" s="1" t="s">
        <v>1311</v>
      </c>
      <c r="B1056" s="1" t="s">
        <v>3433</v>
      </c>
      <c r="E1056" s="14" t="s">
        <v>8327</v>
      </c>
      <c r="F1056" s="11" t="s">
        <v>7112</v>
      </c>
      <c r="G1056" s="46" t="s">
        <v>5687</v>
      </c>
    </row>
    <row r="1057" spans="1:7" ht="15.6" x14ac:dyDescent="0.3">
      <c r="A1057" s="1" t="s">
        <v>1310</v>
      </c>
      <c r="B1057" s="1" t="s">
        <v>3434</v>
      </c>
      <c r="E1057" s="14" t="s">
        <v>8353</v>
      </c>
      <c r="F1057" s="11" t="s">
        <v>7546</v>
      </c>
      <c r="G1057" s="46" t="s">
        <v>5688</v>
      </c>
    </row>
    <row r="1058" spans="1:7" ht="15.6" x14ac:dyDescent="0.3">
      <c r="A1058" s="1" t="s">
        <v>1309</v>
      </c>
      <c r="B1058" s="1" t="s">
        <v>3435</v>
      </c>
      <c r="E1058" s="14" t="s">
        <v>8327</v>
      </c>
      <c r="F1058" s="11" t="s">
        <v>7547</v>
      </c>
      <c r="G1058" s="46" t="s">
        <v>5629</v>
      </c>
    </row>
    <row r="1059" spans="1:7" ht="15.6" x14ac:dyDescent="0.3">
      <c r="A1059" s="1" t="s">
        <v>1308</v>
      </c>
      <c r="B1059" s="1" t="s">
        <v>3436</v>
      </c>
      <c r="E1059" s="14" t="s">
        <v>8353</v>
      </c>
      <c r="F1059" s="11" t="s">
        <v>7469</v>
      </c>
      <c r="G1059" s="46" t="s">
        <v>5689</v>
      </c>
    </row>
    <row r="1060" spans="1:7" ht="15.6" x14ac:dyDescent="0.3">
      <c r="A1060" s="1" t="s">
        <v>1307</v>
      </c>
      <c r="B1060" s="1" t="s">
        <v>3437</v>
      </c>
      <c r="E1060" s="14" t="s">
        <v>8354</v>
      </c>
      <c r="F1060" s="11" t="s">
        <v>6942</v>
      </c>
      <c r="G1060" s="46" t="s">
        <v>5690</v>
      </c>
    </row>
    <row r="1061" spans="1:7" ht="15.6" x14ac:dyDescent="0.3">
      <c r="A1061" s="1" t="s">
        <v>1306</v>
      </c>
      <c r="B1061" s="1" t="s">
        <v>3438</v>
      </c>
      <c r="E1061" s="14" t="s">
        <v>8354</v>
      </c>
      <c r="F1061" s="11" t="s">
        <v>7548</v>
      </c>
      <c r="G1061" s="46" t="s">
        <v>5691</v>
      </c>
    </row>
    <row r="1062" spans="1:7" ht="15.6" x14ac:dyDescent="0.3">
      <c r="A1062" s="1" t="s">
        <v>1305</v>
      </c>
      <c r="B1062" s="1" t="s">
        <v>3439</v>
      </c>
      <c r="E1062" s="14" t="s">
        <v>8354</v>
      </c>
      <c r="F1062" s="11" t="s">
        <v>7549</v>
      </c>
      <c r="G1062" s="46" t="s">
        <v>5692</v>
      </c>
    </row>
    <row r="1063" spans="1:7" ht="15.6" x14ac:dyDescent="0.3">
      <c r="A1063" s="1" t="s">
        <v>1304</v>
      </c>
      <c r="B1063" s="1" t="s">
        <v>3440</v>
      </c>
      <c r="E1063" s="14" t="s">
        <v>8354</v>
      </c>
      <c r="F1063" s="11" t="s">
        <v>7550</v>
      </c>
      <c r="G1063" s="46" t="s">
        <v>5435</v>
      </c>
    </row>
    <row r="1064" spans="1:7" ht="15.6" x14ac:dyDescent="0.3">
      <c r="A1064" s="1" t="s">
        <v>1303</v>
      </c>
      <c r="B1064" s="1" t="s">
        <v>3441</v>
      </c>
      <c r="E1064" s="14" t="s">
        <v>8354</v>
      </c>
      <c r="F1064" s="11" t="s">
        <v>7551</v>
      </c>
      <c r="G1064" s="46" t="s">
        <v>5693</v>
      </c>
    </row>
    <row r="1065" spans="1:7" ht="15.6" x14ac:dyDescent="0.3">
      <c r="A1065" s="1" t="s">
        <v>1302</v>
      </c>
      <c r="B1065" s="1" t="s">
        <v>3442</v>
      </c>
      <c r="E1065" s="14" t="s">
        <v>8354</v>
      </c>
      <c r="F1065" s="11" t="s">
        <v>7552</v>
      </c>
      <c r="G1065" s="46" t="s">
        <v>5694</v>
      </c>
    </row>
    <row r="1066" spans="1:7" ht="15.6" x14ac:dyDescent="0.3">
      <c r="A1066" s="1" t="s">
        <v>1301</v>
      </c>
      <c r="B1066" s="1" t="s">
        <v>3443</v>
      </c>
      <c r="E1066" s="14" t="s">
        <v>8353</v>
      </c>
      <c r="F1066" s="11" t="s">
        <v>7553</v>
      </c>
      <c r="G1066" s="46" t="s">
        <v>5695</v>
      </c>
    </row>
    <row r="1067" spans="1:7" ht="15.6" x14ac:dyDescent="0.3">
      <c r="A1067" s="1" t="s">
        <v>1300</v>
      </c>
      <c r="B1067" s="1" t="s">
        <v>3444</v>
      </c>
      <c r="E1067" s="14" t="s">
        <v>8354</v>
      </c>
      <c r="F1067" s="11" t="s">
        <v>7554</v>
      </c>
      <c r="G1067" s="46" t="s">
        <v>5696</v>
      </c>
    </row>
    <row r="1068" spans="1:7" ht="15.6" x14ac:dyDescent="0.3">
      <c r="A1068" s="1" t="s">
        <v>1299</v>
      </c>
      <c r="B1068" s="1" t="s">
        <v>3445</v>
      </c>
      <c r="E1068" s="14" t="s">
        <v>8353</v>
      </c>
      <c r="F1068" s="11" t="s">
        <v>7363</v>
      </c>
      <c r="G1068" s="46" t="s">
        <v>5697</v>
      </c>
    </row>
    <row r="1069" spans="1:7" ht="15.6" x14ac:dyDescent="0.3">
      <c r="A1069" s="1" t="s">
        <v>1298</v>
      </c>
      <c r="B1069" s="1" t="s">
        <v>3446</v>
      </c>
      <c r="E1069" s="14" t="s">
        <v>8354</v>
      </c>
      <c r="F1069" s="11" t="s">
        <v>5284</v>
      </c>
      <c r="G1069" s="46" t="s">
        <v>5698</v>
      </c>
    </row>
    <row r="1070" spans="1:7" ht="15.6" x14ac:dyDescent="0.3">
      <c r="A1070" s="1" t="s">
        <v>1297</v>
      </c>
      <c r="B1070" s="1" t="s">
        <v>3447</v>
      </c>
      <c r="E1070" s="14" t="s">
        <v>8353</v>
      </c>
      <c r="F1070" s="11" t="s">
        <v>7555</v>
      </c>
      <c r="G1070" s="46" t="s">
        <v>5443</v>
      </c>
    </row>
    <row r="1071" spans="1:7" ht="15.6" x14ac:dyDescent="0.3">
      <c r="A1071" s="1" t="s">
        <v>1296</v>
      </c>
      <c r="B1071" s="1" t="s">
        <v>3448</v>
      </c>
      <c r="E1071" s="14" t="s">
        <v>8353</v>
      </c>
      <c r="F1071" s="11" t="s">
        <v>7556</v>
      </c>
      <c r="G1071" s="46" t="s">
        <v>5699</v>
      </c>
    </row>
    <row r="1072" spans="1:7" ht="15.6" x14ac:dyDescent="0.3">
      <c r="A1072" s="1" t="s">
        <v>1295</v>
      </c>
      <c r="B1072" s="1" t="s">
        <v>3449</v>
      </c>
      <c r="E1072" s="14" t="s">
        <v>8353</v>
      </c>
      <c r="F1072" s="11" t="s">
        <v>7051</v>
      </c>
      <c r="G1072" s="46" t="s">
        <v>5700</v>
      </c>
    </row>
    <row r="1073" spans="1:7" ht="15.6" x14ac:dyDescent="0.3">
      <c r="A1073" s="1" t="s">
        <v>1294</v>
      </c>
      <c r="B1073" s="1" t="s">
        <v>3450</v>
      </c>
      <c r="E1073" s="14" t="s">
        <v>8327</v>
      </c>
      <c r="F1073" s="11" t="s">
        <v>7557</v>
      </c>
      <c r="G1073" s="46" t="s">
        <v>5701</v>
      </c>
    </row>
    <row r="1074" spans="1:7" ht="15.6" x14ac:dyDescent="0.3">
      <c r="A1074" s="1" t="s">
        <v>1293</v>
      </c>
      <c r="B1074" s="1" t="s">
        <v>3451</v>
      </c>
      <c r="E1074" s="14" t="s">
        <v>8353</v>
      </c>
      <c r="F1074" s="11" t="s">
        <v>7558</v>
      </c>
      <c r="G1074" s="46" t="s">
        <v>5702</v>
      </c>
    </row>
    <row r="1075" spans="1:7" ht="15.6" x14ac:dyDescent="0.3">
      <c r="A1075" s="1" t="s">
        <v>1292</v>
      </c>
      <c r="B1075" s="1" t="s">
        <v>3452</v>
      </c>
      <c r="E1075" s="14" t="s">
        <v>8354</v>
      </c>
      <c r="F1075" s="11" t="s">
        <v>6891</v>
      </c>
      <c r="G1075" s="46" t="s">
        <v>5703</v>
      </c>
    </row>
    <row r="1076" spans="1:7" ht="15.6" x14ac:dyDescent="0.3">
      <c r="A1076" s="1" t="s">
        <v>1291</v>
      </c>
      <c r="B1076" s="1" t="s">
        <v>3453</v>
      </c>
      <c r="E1076" s="14" t="s">
        <v>8354</v>
      </c>
      <c r="F1076" s="11" t="s">
        <v>7196</v>
      </c>
      <c r="G1076" s="46" t="s">
        <v>5704</v>
      </c>
    </row>
    <row r="1077" spans="1:7" ht="15.6" x14ac:dyDescent="0.3">
      <c r="A1077" s="1" t="s">
        <v>1290</v>
      </c>
      <c r="B1077" s="1" t="s">
        <v>3454</v>
      </c>
      <c r="E1077" s="14" t="s">
        <v>8354</v>
      </c>
      <c r="F1077" s="11" t="s">
        <v>7559</v>
      </c>
      <c r="G1077" s="46" t="s">
        <v>5191</v>
      </c>
    </row>
    <row r="1078" spans="1:7" ht="15.6" x14ac:dyDescent="0.3">
      <c r="A1078" s="1" t="s">
        <v>1289</v>
      </c>
      <c r="B1078" s="1" t="s">
        <v>3455</v>
      </c>
      <c r="E1078" s="14" t="s">
        <v>8353</v>
      </c>
      <c r="F1078" s="11" t="s">
        <v>7560</v>
      </c>
      <c r="G1078" s="46" t="s">
        <v>5705</v>
      </c>
    </row>
    <row r="1079" spans="1:7" ht="15.6" x14ac:dyDescent="0.3">
      <c r="A1079" s="1" t="s">
        <v>1288</v>
      </c>
      <c r="B1079" s="1" t="s">
        <v>3456</v>
      </c>
      <c r="E1079" s="14" t="s">
        <v>8354</v>
      </c>
      <c r="F1079" s="11" t="s">
        <v>6958</v>
      </c>
      <c r="G1079" s="46" t="s">
        <v>5706</v>
      </c>
    </row>
    <row r="1080" spans="1:7" ht="15.6" x14ac:dyDescent="0.3">
      <c r="A1080" s="1" t="s">
        <v>1287</v>
      </c>
      <c r="B1080" s="1" t="s">
        <v>3457</v>
      </c>
      <c r="E1080" s="14" t="s">
        <v>8354</v>
      </c>
      <c r="F1080" s="11" t="s">
        <v>7561</v>
      </c>
      <c r="G1080" s="46" t="s">
        <v>5707</v>
      </c>
    </row>
    <row r="1081" spans="1:7" ht="15.6" x14ac:dyDescent="0.3">
      <c r="A1081" s="1" t="s">
        <v>1286</v>
      </c>
      <c r="B1081" s="1" t="s">
        <v>3458</v>
      </c>
      <c r="E1081" s="14" t="s">
        <v>8354</v>
      </c>
      <c r="F1081" s="11" t="s">
        <v>7562</v>
      </c>
      <c r="G1081" s="46" t="s">
        <v>5708</v>
      </c>
    </row>
    <row r="1082" spans="1:7" ht="15.6" x14ac:dyDescent="0.3">
      <c r="A1082" s="1" t="s">
        <v>1285</v>
      </c>
      <c r="B1082" s="1" t="s">
        <v>3459</v>
      </c>
      <c r="E1082" s="14" t="s">
        <v>8354</v>
      </c>
      <c r="F1082" s="11" t="s">
        <v>7205</v>
      </c>
      <c r="G1082" s="46" t="s">
        <v>5709</v>
      </c>
    </row>
    <row r="1083" spans="1:7" ht="15.6" x14ac:dyDescent="0.3">
      <c r="A1083" s="1" t="s">
        <v>1284</v>
      </c>
      <c r="B1083" s="1" t="s">
        <v>3460</v>
      </c>
      <c r="E1083" s="14" t="s">
        <v>8327</v>
      </c>
      <c r="F1083" s="11" t="s">
        <v>7563</v>
      </c>
      <c r="G1083" s="46" t="s">
        <v>5710</v>
      </c>
    </row>
    <row r="1084" spans="1:7" ht="15.6" x14ac:dyDescent="0.3">
      <c r="A1084" s="1" t="s">
        <v>1283</v>
      </c>
      <c r="B1084" s="1" t="s">
        <v>3461</v>
      </c>
      <c r="E1084" s="14" t="s">
        <v>8327</v>
      </c>
      <c r="F1084" s="11" t="s">
        <v>7564</v>
      </c>
      <c r="G1084" s="46" t="s">
        <v>5711</v>
      </c>
    </row>
    <row r="1085" spans="1:7" ht="15.6" x14ac:dyDescent="0.3">
      <c r="A1085" s="1" t="s">
        <v>1282</v>
      </c>
      <c r="B1085" s="1" t="s">
        <v>3462</v>
      </c>
      <c r="E1085" s="14" t="s">
        <v>8354</v>
      </c>
      <c r="F1085" s="11" t="s">
        <v>7565</v>
      </c>
      <c r="G1085" s="46" t="s">
        <v>5712</v>
      </c>
    </row>
    <row r="1086" spans="1:7" ht="15.6" x14ac:dyDescent="0.3">
      <c r="A1086" s="1" t="s">
        <v>1281</v>
      </c>
      <c r="B1086" s="1" t="s">
        <v>3463</v>
      </c>
      <c r="E1086" s="14" t="s">
        <v>8354</v>
      </c>
      <c r="F1086" s="11" t="s">
        <v>7196</v>
      </c>
      <c r="G1086" s="46" t="s">
        <v>5713</v>
      </c>
    </row>
    <row r="1087" spans="1:7" ht="15.6" x14ac:dyDescent="0.3">
      <c r="A1087" s="1" t="s">
        <v>1280</v>
      </c>
      <c r="B1087" s="1" t="s">
        <v>3464</v>
      </c>
      <c r="E1087" s="14" t="s">
        <v>8354</v>
      </c>
      <c r="F1087" s="11" t="s">
        <v>6958</v>
      </c>
      <c r="G1087" s="46" t="s">
        <v>5714</v>
      </c>
    </row>
    <row r="1088" spans="1:7" ht="15.6" x14ac:dyDescent="0.3">
      <c r="A1088" s="1" t="s">
        <v>1279</v>
      </c>
      <c r="B1088" s="1" t="s">
        <v>3465</v>
      </c>
      <c r="E1088" s="14" t="s">
        <v>8353</v>
      </c>
      <c r="F1088" s="11" t="s">
        <v>7566</v>
      </c>
      <c r="G1088" s="46" t="s">
        <v>5715</v>
      </c>
    </row>
    <row r="1089" spans="1:7" ht="15.6" x14ac:dyDescent="0.3">
      <c r="A1089" s="1" t="s">
        <v>1278</v>
      </c>
      <c r="B1089" s="1" t="s">
        <v>3466</v>
      </c>
      <c r="E1089" s="14" t="s">
        <v>8353</v>
      </c>
      <c r="F1089" s="11" t="s">
        <v>7567</v>
      </c>
      <c r="G1089" s="46" t="s">
        <v>5716</v>
      </c>
    </row>
    <row r="1090" spans="1:7" ht="15.6" x14ac:dyDescent="0.3">
      <c r="A1090" s="1" t="s">
        <v>1277</v>
      </c>
      <c r="B1090" s="1" t="s">
        <v>3467</v>
      </c>
      <c r="E1090" s="14" t="s">
        <v>8327</v>
      </c>
      <c r="F1090" s="11" t="s">
        <v>7568</v>
      </c>
      <c r="G1090" s="46" t="s">
        <v>5717</v>
      </c>
    </row>
    <row r="1091" spans="1:7" ht="15.6" x14ac:dyDescent="0.3">
      <c r="A1091" s="1" t="s">
        <v>1276</v>
      </c>
      <c r="B1091" s="1" t="s">
        <v>3468</v>
      </c>
      <c r="E1091" s="14" t="s">
        <v>8353</v>
      </c>
      <c r="F1091" s="11" t="s">
        <v>7569</v>
      </c>
      <c r="G1091" s="46" t="s">
        <v>5718</v>
      </c>
    </row>
    <row r="1092" spans="1:7" ht="15.6" x14ac:dyDescent="0.3">
      <c r="A1092" s="1" t="s">
        <v>1275</v>
      </c>
      <c r="B1092" s="1" t="s">
        <v>3469</v>
      </c>
      <c r="E1092" s="14" t="s">
        <v>8353</v>
      </c>
      <c r="F1092" s="11" t="s">
        <v>7570</v>
      </c>
      <c r="G1092" s="46" t="s">
        <v>5671</v>
      </c>
    </row>
    <row r="1093" spans="1:7" ht="15.6" x14ac:dyDescent="0.3">
      <c r="A1093" s="1" t="s">
        <v>1274</v>
      </c>
      <c r="B1093" s="1" t="s">
        <v>3470</v>
      </c>
      <c r="E1093" s="14" t="s">
        <v>8354</v>
      </c>
      <c r="F1093" s="11" t="s">
        <v>7571</v>
      </c>
      <c r="G1093" s="46" t="s">
        <v>5719</v>
      </c>
    </row>
    <row r="1094" spans="1:7" ht="15.6" x14ac:dyDescent="0.3">
      <c r="A1094" s="1" t="s">
        <v>1273</v>
      </c>
      <c r="B1094" s="1" t="s">
        <v>3471</v>
      </c>
      <c r="E1094" s="14" t="s">
        <v>8353</v>
      </c>
      <c r="F1094" s="11" t="s">
        <v>7572</v>
      </c>
      <c r="G1094" s="46" t="s">
        <v>5720</v>
      </c>
    </row>
    <row r="1095" spans="1:7" ht="15.6" x14ac:dyDescent="0.3">
      <c r="A1095" s="1" t="s">
        <v>1272</v>
      </c>
      <c r="B1095" s="1" t="s">
        <v>3472</v>
      </c>
      <c r="E1095" s="14" t="s">
        <v>8354</v>
      </c>
      <c r="F1095" s="11" t="s">
        <v>7404</v>
      </c>
      <c r="G1095" s="46" t="s">
        <v>4778</v>
      </c>
    </row>
    <row r="1096" spans="1:7" ht="15.6" x14ac:dyDescent="0.3">
      <c r="A1096" s="1" t="s">
        <v>1271</v>
      </c>
      <c r="B1096" s="1" t="s">
        <v>3473</v>
      </c>
      <c r="E1096" s="14" t="s">
        <v>8354</v>
      </c>
      <c r="F1096" s="11" t="s">
        <v>6900</v>
      </c>
      <c r="G1096" s="46" t="s">
        <v>5721</v>
      </c>
    </row>
    <row r="1097" spans="1:7" ht="15.6" x14ac:dyDescent="0.3">
      <c r="A1097" s="1" t="s">
        <v>1270</v>
      </c>
      <c r="B1097" s="1" t="s">
        <v>3474</v>
      </c>
      <c r="E1097" s="14" t="s">
        <v>8327</v>
      </c>
      <c r="F1097" s="11" t="s">
        <v>7573</v>
      </c>
      <c r="G1097" s="46" t="s">
        <v>5722</v>
      </c>
    </row>
    <row r="1098" spans="1:7" ht="15.6" x14ac:dyDescent="0.3">
      <c r="A1098" s="1" t="s">
        <v>1269</v>
      </c>
      <c r="B1098" s="1" t="s">
        <v>3475</v>
      </c>
      <c r="E1098" s="14" t="s">
        <v>8353</v>
      </c>
      <c r="F1098" s="11" t="s">
        <v>7574</v>
      </c>
      <c r="G1098" s="46" t="s">
        <v>5723</v>
      </c>
    </row>
    <row r="1099" spans="1:7" ht="15.6" x14ac:dyDescent="0.3">
      <c r="A1099" s="1" t="s">
        <v>1268</v>
      </c>
      <c r="B1099" s="1" t="s">
        <v>3476</v>
      </c>
      <c r="E1099" s="14" t="s">
        <v>8353</v>
      </c>
      <c r="F1099" s="11" t="s">
        <v>7308</v>
      </c>
      <c r="G1099" s="46" t="s">
        <v>5724</v>
      </c>
    </row>
    <row r="1100" spans="1:7" ht="15.6" x14ac:dyDescent="0.3">
      <c r="A1100" s="1" t="s">
        <v>1267</v>
      </c>
      <c r="B1100" s="1" t="s">
        <v>3477</v>
      </c>
      <c r="E1100" s="14" t="s">
        <v>8353</v>
      </c>
      <c r="F1100" s="11" t="s">
        <v>7575</v>
      </c>
      <c r="G1100" s="46" t="s">
        <v>4965</v>
      </c>
    </row>
    <row r="1101" spans="1:7" ht="15.6" x14ac:dyDescent="0.3">
      <c r="A1101" s="1" t="s">
        <v>1266</v>
      </c>
      <c r="B1101" s="1" t="s">
        <v>3478</v>
      </c>
      <c r="E1101" s="14" t="s">
        <v>8354</v>
      </c>
      <c r="F1101" s="11" t="s">
        <v>7576</v>
      </c>
      <c r="G1101" s="46" t="s">
        <v>5725</v>
      </c>
    </row>
    <row r="1102" spans="1:7" ht="15.6" x14ac:dyDescent="0.3">
      <c r="A1102" s="1" t="s">
        <v>1265</v>
      </c>
      <c r="B1102" s="1" t="s">
        <v>3479</v>
      </c>
      <c r="E1102" s="14" t="s">
        <v>8327</v>
      </c>
      <c r="F1102" s="11" t="s">
        <v>7132</v>
      </c>
      <c r="G1102" s="46" t="s">
        <v>5726</v>
      </c>
    </row>
    <row r="1103" spans="1:7" ht="15.6" x14ac:dyDescent="0.3">
      <c r="A1103" s="1" t="s">
        <v>1264</v>
      </c>
      <c r="B1103" s="1" t="s">
        <v>3480</v>
      </c>
      <c r="E1103" s="14" t="s">
        <v>8354</v>
      </c>
      <c r="F1103" s="11" t="s">
        <v>5284</v>
      </c>
      <c r="G1103" s="46" t="s">
        <v>5169</v>
      </c>
    </row>
    <row r="1104" spans="1:7" ht="15.6" x14ac:dyDescent="0.3">
      <c r="A1104" s="1" t="s">
        <v>1263</v>
      </c>
      <c r="B1104" s="1" t="s">
        <v>3481</v>
      </c>
      <c r="E1104" s="14" t="s">
        <v>8354</v>
      </c>
      <c r="F1104" s="11" t="s">
        <v>7577</v>
      </c>
      <c r="G1104" s="46" t="s">
        <v>5727</v>
      </c>
    </row>
    <row r="1105" spans="1:7" ht="15.6" x14ac:dyDescent="0.3">
      <c r="A1105" s="1" t="s">
        <v>1262</v>
      </c>
      <c r="B1105" s="1" t="s">
        <v>3482</v>
      </c>
      <c r="E1105" s="14" t="s">
        <v>8353</v>
      </c>
      <c r="F1105" s="11" t="s">
        <v>7578</v>
      </c>
      <c r="G1105" s="46" t="s">
        <v>5728</v>
      </c>
    </row>
    <row r="1106" spans="1:7" ht="15.6" x14ac:dyDescent="0.3">
      <c r="A1106" s="1" t="s">
        <v>1261</v>
      </c>
      <c r="B1106" s="1" t="s">
        <v>3483</v>
      </c>
      <c r="E1106" s="14" t="s">
        <v>8354</v>
      </c>
      <c r="F1106" s="11" t="s">
        <v>7579</v>
      </c>
      <c r="G1106" s="46" t="s">
        <v>5729</v>
      </c>
    </row>
    <row r="1107" spans="1:7" ht="15.6" x14ac:dyDescent="0.3">
      <c r="A1107" s="1" t="s">
        <v>1260</v>
      </c>
      <c r="B1107" s="1" t="s">
        <v>3484</v>
      </c>
      <c r="E1107" s="14" t="s">
        <v>8354</v>
      </c>
      <c r="F1107" s="11" t="s">
        <v>6865</v>
      </c>
      <c r="G1107" s="46" t="s">
        <v>5730</v>
      </c>
    </row>
    <row r="1108" spans="1:7" ht="15.6" x14ac:dyDescent="0.3">
      <c r="A1108" s="1" t="s">
        <v>1259</v>
      </c>
      <c r="B1108" s="1" t="s">
        <v>3485</v>
      </c>
      <c r="E1108" s="14" t="s">
        <v>8354</v>
      </c>
      <c r="F1108" s="11" t="s">
        <v>7230</v>
      </c>
      <c r="G1108" s="46" t="s">
        <v>5731</v>
      </c>
    </row>
    <row r="1109" spans="1:7" ht="15.6" x14ac:dyDescent="0.3">
      <c r="A1109" s="1" t="s">
        <v>1258</v>
      </c>
      <c r="B1109" s="1" t="s">
        <v>3486</v>
      </c>
      <c r="E1109" s="14" t="s">
        <v>8353</v>
      </c>
      <c r="F1109" s="11" t="s">
        <v>7580</v>
      </c>
      <c r="G1109" s="46" t="s">
        <v>5732</v>
      </c>
    </row>
    <row r="1110" spans="1:7" ht="15.6" x14ac:dyDescent="0.3">
      <c r="A1110" s="1" t="s">
        <v>1257</v>
      </c>
      <c r="B1110" s="1" t="s">
        <v>3487</v>
      </c>
      <c r="E1110" s="14" t="s">
        <v>8327</v>
      </c>
      <c r="F1110" s="11" t="s">
        <v>7581</v>
      </c>
      <c r="G1110" s="46" t="s">
        <v>5733</v>
      </c>
    </row>
    <row r="1111" spans="1:7" ht="15.6" x14ac:dyDescent="0.3">
      <c r="A1111" s="1" t="s">
        <v>1256</v>
      </c>
      <c r="B1111" s="1" t="s">
        <v>3488</v>
      </c>
      <c r="E1111" s="14" t="s">
        <v>8327</v>
      </c>
      <c r="F1111" s="11" t="s">
        <v>7582</v>
      </c>
      <c r="G1111" s="46" t="s">
        <v>5734</v>
      </c>
    </row>
    <row r="1112" spans="1:7" ht="15.6" x14ac:dyDescent="0.3">
      <c r="A1112" s="1" t="s">
        <v>1255</v>
      </c>
      <c r="B1112" s="1" t="s">
        <v>3489</v>
      </c>
      <c r="E1112" s="14" t="s">
        <v>8353</v>
      </c>
      <c r="F1112" s="11" t="s">
        <v>6836</v>
      </c>
      <c r="G1112" s="46" t="s">
        <v>5099</v>
      </c>
    </row>
    <row r="1113" spans="1:7" ht="15.6" x14ac:dyDescent="0.3">
      <c r="A1113" s="1" t="s">
        <v>1254</v>
      </c>
      <c r="B1113" s="1" t="s">
        <v>3490</v>
      </c>
      <c r="E1113" s="14" t="s">
        <v>8327</v>
      </c>
      <c r="F1113" s="11" t="s">
        <v>7583</v>
      </c>
      <c r="G1113" s="46" t="s">
        <v>5735</v>
      </c>
    </row>
    <row r="1114" spans="1:7" ht="15.6" x14ac:dyDescent="0.3">
      <c r="A1114" s="1" t="s">
        <v>1253</v>
      </c>
      <c r="B1114" s="1" t="s">
        <v>3491</v>
      </c>
      <c r="E1114" s="14" t="s">
        <v>8354</v>
      </c>
      <c r="F1114" s="11" t="s">
        <v>5555</v>
      </c>
      <c r="G1114" s="46" t="s">
        <v>5736</v>
      </c>
    </row>
    <row r="1115" spans="1:7" ht="15.6" x14ac:dyDescent="0.3">
      <c r="A1115" s="1" t="s">
        <v>1252</v>
      </c>
      <c r="B1115" s="1" t="s">
        <v>3492</v>
      </c>
      <c r="E1115" s="14" t="s">
        <v>8353</v>
      </c>
      <c r="F1115" s="11" t="s">
        <v>7584</v>
      </c>
      <c r="G1115" s="46" t="s">
        <v>5737</v>
      </c>
    </row>
    <row r="1116" spans="1:7" ht="15.6" x14ac:dyDescent="0.3">
      <c r="A1116" s="1" t="s">
        <v>1251</v>
      </c>
      <c r="B1116" s="1" t="s">
        <v>3493</v>
      </c>
      <c r="E1116" s="14" t="s">
        <v>8353</v>
      </c>
      <c r="F1116" s="11" t="s">
        <v>7585</v>
      </c>
      <c r="G1116" s="46" t="s">
        <v>5738</v>
      </c>
    </row>
    <row r="1117" spans="1:7" ht="15.6" x14ac:dyDescent="0.3">
      <c r="A1117" s="1" t="s">
        <v>1250</v>
      </c>
      <c r="B1117" s="1" t="s">
        <v>3494</v>
      </c>
      <c r="E1117" s="14" t="s">
        <v>8353</v>
      </c>
      <c r="F1117" s="11" t="s">
        <v>7586</v>
      </c>
      <c r="G1117" s="46" t="s">
        <v>5739</v>
      </c>
    </row>
    <row r="1118" spans="1:7" ht="15.6" x14ac:dyDescent="0.3">
      <c r="A1118" s="1" t="s">
        <v>1249</v>
      </c>
      <c r="B1118" s="1" t="s">
        <v>3495</v>
      </c>
      <c r="E1118" s="14" t="s">
        <v>8353</v>
      </c>
      <c r="F1118" s="11" t="s">
        <v>7587</v>
      </c>
      <c r="G1118" s="46" t="s">
        <v>5740</v>
      </c>
    </row>
    <row r="1119" spans="1:7" ht="15.6" x14ac:dyDescent="0.3">
      <c r="A1119" s="1" t="s">
        <v>1248</v>
      </c>
      <c r="B1119" s="1" t="s">
        <v>3496</v>
      </c>
      <c r="E1119" s="14" t="s">
        <v>8353</v>
      </c>
      <c r="F1119" s="11" t="s">
        <v>6962</v>
      </c>
      <c r="G1119" s="46" t="s">
        <v>5741</v>
      </c>
    </row>
    <row r="1120" spans="1:7" ht="15.6" x14ac:dyDescent="0.3">
      <c r="A1120" s="1" t="s">
        <v>1247</v>
      </c>
      <c r="B1120" s="1" t="s">
        <v>3497</v>
      </c>
      <c r="E1120" s="14" t="s">
        <v>8354</v>
      </c>
      <c r="F1120" s="11" t="s">
        <v>7588</v>
      </c>
      <c r="G1120" s="46" t="s">
        <v>5742</v>
      </c>
    </row>
    <row r="1121" spans="1:7" ht="15.6" x14ac:dyDescent="0.3">
      <c r="A1121" s="1" t="s">
        <v>1246</v>
      </c>
      <c r="B1121" s="1" t="s">
        <v>3498</v>
      </c>
      <c r="E1121" s="14" t="s">
        <v>8354</v>
      </c>
      <c r="F1121" s="11" t="s">
        <v>7589</v>
      </c>
      <c r="G1121" s="46" t="s">
        <v>5743</v>
      </c>
    </row>
    <row r="1122" spans="1:7" ht="15.6" x14ac:dyDescent="0.3">
      <c r="A1122" s="1" t="s">
        <v>1245</v>
      </c>
      <c r="B1122" s="1" t="s">
        <v>3499</v>
      </c>
      <c r="E1122" s="14" t="s">
        <v>8354</v>
      </c>
      <c r="F1122" s="11" t="s">
        <v>7590</v>
      </c>
      <c r="G1122" s="46" t="s">
        <v>5744</v>
      </c>
    </row>
    <row r="1123" spans="1:7" ht="15.6" x14ac:dyDescent="0.3">
      <c r="A1123" s="1" t="s">
        <v>1244</v>
      </c>
      <c r="B1123" s="1" t="s">
        <v>3500</v>
      </c>
      <c r="E1123" s="14" t="s">
        <v>8354</v>
      </c>
      <c r="F1123" s="11" t="s">
        <v>7404</v>
      </c>
      <c r="G1123" s="46" t="s">
        <v>5745</v>
      </c>
    </row>
    <row r="1124" spans="1:7" ht="15.6" x14ac:dyDescent="0.3">
      <c r="A1124" s="1" t="s">
        <v>1243</v>
      </c>
      <c r="B1124" s="1" t="s">
        <v>3501</v>
      </c>
      <c r="E1124" s="14" t="s">
        <v>8353</v>
      </c>
      <c r="F1124" s="11" t="s">
        <v>7591</v>
      </c>
      <c r="G1124" s="46" t="s">
        <v>5746</v>
      </c>
    </row>
    <row r="1125" spans="1:7" ht="15.6" x14ac:dyDescent="0.3">
      <c r="A1125" s="1" t="s">
        <v>1242</v>
      </c>
      <c r="B1125" s="1" t="s">
        <v>3502</v>
      </c>
      <c r="E1125" s="14" t="s">
        <v>8354</v>
      </c>
      <c r="F1125" s="11" t="s">
        <v>7097</v>
      </c>
      <c r="G1125" s="46" t="s">
        <v>5747</v>
      </c>
    </row>
    <row r="1126" spans="1:7" ht="15.6" x14ac:dyDescent="0.3">
      <c r="A1126" s="1" t="s">
        <v>1241</v>
      </c>
      <c r="B1126" s="1" t="s">
        <v>3503</v>
      </c>
      <c r="E1126" s="14" t="s">
        <v>8327</v>
      </c>
      <c r="F1126" s="11" t="s">
        <v>7592</v>
      </c>
      <c r="G1126" s="46" t="s">
        <v>5748</v>
      </c>
    </row>
    <row r="1127" spans="1:7" ht="15.6" x14ac:dyDescent="0.3">
      <c r="A1127" s="1" t="s">
        <v>1240</v>
      </c>
      <c r="B1127" s="1" t="s">
        <v>3504</v>
      </c>
      <c r="E1127" s="14" t="s">
        <v>8353</v>
      </c>
      <c r="F1127" s="11" t="s">
        <v>7593</v>
      </c>
      <c r="G1127" s="46" t="s">
        <v>5749</v>
      </c>
    </row>
    <row r="1128" spans="1:7" ht="15.6" x14ac:dyDescent="0.3">
      <c r="A1128" s="1" t="s">
        <v>1239</v>
      </c>
      <c r="B1128" s="1" t="s">
        <v>3505</v>
      </c>
      <c r="E1128" s="14" t="s">
        <v>8354</v>
      </c>
      <c r="F1128" s="11" t="s">
        <v>7103</v>
      </c>
      <c r="G1128" s="46" t="s">
        <v>5750</v>
      </c>
    </row>
    <row r="1129" spans="1:7" ht="15.6" x14ac:dyDescent="0.3">
      <c r="A1129" s="1" t="s">
        <v>1238</v>
      </c>
      <c r="B1129" s="1" t="s">
        <v>3506</v>
      </c>
      <c r="E1129" s="14" t="s">
        <v>8354</v>
      </c>
      <c r="F1129" s="11" t="s">
        <v>5180</v>
      </c>
      <c r="G1129" s="46" t="s">
        <v>5751</v>
      </c>
    </row>
    <row r="1130" spans="1:7" ht="15.6" x14ac:dyDescent="0.3">
      <c r="A1130" s="1" t="s">
        <v>1237</v>
      </c>
      <c r="B1130" s="1" t="s">
        <v>3507</v>
      </c>
      <c r="E1130" s="14" t="s">
        <v>8354</v>
      </c>
      <c r="F1130" s="11" t="s">
        <v>7594</v>
      </c>
      <c r="G1130" s="46" t="s">
        <v>5752</v>
      </c>
    </row>
    <row r="1131" spans="1:7" ht="15.6" x14ac:dyDescent="0.3">
      <c r="A1131" s="1" t="s">
        <v>1236</v>
      </c>
      <c r="B1131" s="1" t="s">
        <v>3508</v>
      </c>
      <c r="E1131" s="14" t="s">
        <v>8353</v>
      </c>
      <c r="F1131" s="11" t="s">
        <v>7184</v>
      </c>
      <c r="G1131" s="46" t="s">
        <v>5753</v>
      </c>
    </row>
    <row r="1132" spans="1:7" ht="15.6" x14ac:dyDescent="0.3">
      <c r="A1132" s="1" t="s">
        <v>1235</v>
      </c>
      <c r="B1132" s="1" t="s">
        <v>3509</v>
      </c>
      <c r="E1132" s="14" t="s">
        <v>8327</v>
      </c>
      <c r="F1132" s="11" t="s">
        <v>7595</v>
      </c>
      <c r="G1132" s="46" t="s">
        <v>5754</v>
      </c>
    </row>
    <row r="1133" spans="1:7" ht="15.6" x14ac:dyDescent="0.3">
      <c r="A1133" s="1" t="s">
        <v>1234</v>
      </c>
      <c r="B1133" s="1" t="s">
        <v>3510</v>
      </c>
      <c r="E1133" s="14" t="s">
        <v>8353</v>
      </c>
      <c r="F1133" s="11" t="s">
        <v>7596</v>
      </c>
      <c r="G1133" s="46" t="s">
        <v>5755</v>
      </c>
    </row>
    <row r="1134" spans="1:7" ht="15.6" x14ac:dyDescent="0.3">
      <c r="A1134" s="1" t="s">
        <v>1233</v>
      </c>
      <c r="B1134" s="1" t="s">
        <v>3511</v>
      </c>
      <c r="E1134" s="14" t="s">
        <v>8354</v>
      </c>
      <c r="F1134" s="11" t="s">
        <v>7597</v>
      </c>
      <c r="G1134" s="46" t="s">
        <v>5756</v>
      </c>
    </row>
    <row r="1135" spans="1:7" ht="15.6" x14ac:dyDescent="0.3">
      <c r="A1135" s="1" t="s">
        <v>1232</v>
      </c>
      <c r="B1135" s="1" t="s">
        <v>3512</v>
      </c>
      <c r="E1135" s="14" t="s">
        <v>8353</v>
      </c>
      <c r="F1135" s="11" t="s">
        <v>6930</v>
      </c>
      <c r="G1135" s="46" t="s">
        <v>5757</v>
      </c>
    </row>
    <row r="1136" spans="1:7" ht="15.6" x14ac:dyDescent="0.3">
      <c r="A1136" s="1" t="s">
        <v>1231</v>
      </c>
      <c r="B1136" s="1" t="s">
        <v>3513</v>
      </c>
      <c r="E1136" s="14" t="s">
        <v>8353</v>
      </c>
      <c r="F1136" s="11" t="s">
        <v>6824</v>
      </c>
      <c r="G1136" s="46" t="s">
        <v>5758</v>
      </c>
    </row>
    <row r="1137" spans="1:7" ht="15.6" x14ac:dyDescent="0.3">
      <c r="A1137" s="1" t="s">
        <v>1230</v>
      </c>
      <c r="B1137" s="1" t="s">
        <v>3514</v>
      </c>
      <c r="E1137" s="14" t="s">
        <v>8353</v>
      </c>
      <c r="F1137" s="11" t="s">
        <v>7598</v>
      </c>
      <c r="G1137" s="46" t="s">
        <v>5759</v>
      </c>
    </row>
    <row r="1138" spans="1:7" ht="15.6" x14ac:dyDescent="0.3">
      <c r="A1138" s="1" t="s">
        <v>1229</v>
      </c>
      <c r="B1138" s="1" t="s">
        <v>3515</v>
      </c>
      <c r="E1138" s="14" t="s">
        <v>8353</v>
      </c>
      <c r="F1138" s="11" t="s">
        <v>7599</v>
      </c>
      <c r="G1138" s="46" t="s">
        <v>5760</v>
      </c>
    </row>
    <row r="1139" spans="1:7" ht="15.6" x14ac:dyDescent="0.3">
      <c r="A1139" s="1" t="s">
        <v>1228</v>
      </c>
      <c r="B1139" s="1" t="s">
        <v>3516</v>
      </c>
      <c r="E1139" s="14" t="s">
        <v>8353</v>
      </c>
      <c r="F1139" s="11" t="s">
        <v>7600</v>
      </c>
      <c r="G1139" s="46" t="s">
        <v>5761</v>
      </c>
    </row>
    <row r="1140" spans="1:7" ht="15.6" x14ac:dyDescent="0.3">
      <c r="A1140" s="1" t="s">
        <v>1227</v>
      </c>
      <c r="B1140" s="1" t="s">
        <v>3517</v>
      </c>
      <c r="E1140" s="14" t="s">
        <v>8353</v>
      </c>
      <c r="F1140" s="11" t="s">
        <v>7601</v>
      </c>
      <c r="G1140" s="46" t="s">
        <v>5762</v>
      </c>
    </row>
    <row r="1141" spans="1:7" ht="15.6" x14ac:dyDescent="0.3">
      <c r="A1141" s="1" t="s">
        <v>1226</v>
      </c>
      <c r="B1141" s="1" t="s">
        <v>3518</v>
      </c>
      <c r="E1141" s="14" t="s">
        <v>8354</v>
      </c>
      <c r="F1141" s="11" t="s">
        <v>5180</v>
      </c>
      <c r="G1141" s="46" t="s">
        <v>5763</v>
      </c>
    </row>
    <row r="1142" spans="1:7" ht="15.6" x14ac:dyDescent="0.3">
      <c r="A1142" s="1" t="s">
        <v>1225</v>
      </c>
      <c r="B1142" s="1" t="s">
        <v>3519</v>
      </c>
      <c r="E1142" s="14" t="s">
        <v>8354</v>
      </c>
      <c r="F1142" s="11" t="s">
        <v>6825</v>
      </c>
      <c r="G1142" s="46" t="s">
        <v>4931</v>
      </c>
    </row>
    <row r="1143" spans="1:7" ht="15.6" x14ac:dyDescent="0.3">
      <c r="A1143" s="1" t="s">
        <v>1224</v>
      </c>
      <c r="B1143" s="1" t="s">
        <v>3520</v>
      </c>
      <c r="E1143" s="14" t="s">
        <v>8353</v>
      </c>
      <c r="F1143" s="11" t="s">
        <v>6929</v>
      </c>
      <c r="G1143" s="46" t="s">
        <v>5764</v>
      </c>
    </row>
    <row r="1144" spans="1:7" ht="15.6" x14ac:dyDescent="0.3">
      <c r="A1144" s="1" t="s">
        <v>1223</v>
      </c>
      <c r="B1144" s="1" t="s">
        <v>3521</v>
      </c>
      <c r="E1144" s="14" t="s">
        <v>8354</v>
      </c>
      <c r="F1144" s="11" t="s">
        <v>7404</v>
      </c>
      <c r="G1144" s="46" t="s">
        <v>5765</v>
      </c>
    </row>
    <row r="1145" spans="1:7" ht="15.6" x14ac:dyDescent="0.3">
      <c r="A1145" s="1" t="s">
        <v>1222</v>
      </c>
      <c r="B1145" s="1" t="s">
        <v>3522</v>
      </c>
      <c r="E1145" s="14" t="s">
        <v>8353</v>
      </c>
      <c r="F1145" s="11" t="s">
        <v>7602</v>
      </c>
      <c r="G1145" s="46" t="s">
        <v>5766</v>
      </c>
    </row>
    <row r="1146" spans="1:7" ht="15.6" x14ac:dyDescent="0.3">
      <c r="A1146" s="1" t="s">
        <v>1221</v>
      </c>
      <c r="B1146" s="1" t="s">
        <v>3523</v>
      </c>
      <c r="E1146" s="14" t="s">
        <v>8353</v>
      </c>
      <c r="F1146" s="11" t="s">
        <v>6789</v>
      </c>
      <c r="G1146" s="46" t="s">
        <v>5767</v>
      </c>
    </row>
    <row r="1147" spans="1:7" ht="15.6" x14ac:dyDescent="0.3">
      <c r="A1147" s="1" t="s">
        <v>1220</v>
      </c>
      <c r="B1147" s="1" t="s">
        <v>3524</v>
      </c>
      <c r="E1147" s="14" t="s">
        <v>8354</v>
      </c>
      <c r="F1147" s="11" t="s">
        <v>7603</v>
      </c>
      <c r="G1147" s="46" t="s">
        <v>5768</v>
      </c>
    </row>
    <row r="1148" spans="1:7" ht="15.6" x14ac:dyDescent="0.3">
      <c r="A1148" s="1" t="s">
        <v>1219</v>
      </c>
      <c r="B1148" s="1" t="s">
        <v>3525</v>
      </c>
      <c r="E1148" s="14" t="s">
        <v>8354</v>
      </c>
      <c r="F1148" s="11" t="s">
        <v>7604</v>
      </c>
      <c r="G1148" s="46" t="s">
        <v>5769</v>
      </c>
    </row>
    <row r="1149" spans="1:7" ht="15.6" x14ac:dyDescent="0.3">
      <c r="A1149" s="1" t="s">
        <v>1218</v>
      </c>
      <c r="B1149" s="1" t="s">
        <v>3526</v>
      </c>
      <c r="E1149" s="14" t="s">
        <v>8354</v>
      </c>
      <c r="F1149" s="11" t="s">
        <v>6267</v>
      </c>
      <c r="G1149" s="46" t="s">
        <v>5770</v>
      </c>
    </row>
    <row r="1150" spans="1:7" ht="15.6" x14ac:dyDescent="0.3">
      <c r="A1150" s="1" t="s">
        <v>1217</v>
      </c>
      <c r="B1150" s="1" t="s">
        <v>3527</v>
      </c>
      <c r="E1150" s="14" t="s">
        <v>8354</v>
      </c>
      <c r="F1150" s="11" t="s">
        <v>6900</v>
      </c>
      <c r="G1150" s="46" t="s">
        <v>5771</v>
      </c>
    </row>
    <row r="1151" spans="1:7" ht="15.6" x14ac:dyDescent="0.3">
      <c r="A1151" s="1" t="s">
        <v>1216</v>
      </c>
      <c r="B1151" s="1" t="s">
        <v>3528</v>
      </c>
      <c r="E1151" s="14" t="s">
        <v>8353</v>
      </c>
      <c r="F1151" s="11" t="s">
        <v>7605</v>
      </c>
      <c r="G1151" s="46" t="s">
        <v>5772</v>
      </c>
    </row>
    <row r="1152" spans="1:7" ht="15.6" x14ac:dyDescent="0.3">
      <c r="A1152" s="1" t="s">
        <v>1215</v>
      </c>
      <c r="B1152" s="1" t="s">
        <v>3529</v>
      </c>
      <c r="E1152" s="14" t="s">
        <v>8354</v>
      </c>
      <c r="F1152" s="11" t="s">
        <v>7606</v>
      </c>
      <c r="G1152" s="46" t="s">
        <v>5210</v>
      </c>
    </row>
    <row r="1153" spans="1:7" ht="15.6" x14ac:dyDescent="0.3">
      <c r="A1153" s="1" t="s">
        <v>1214</v>
      </c>
      <c r="B1153" s="1" t="s">
        <v>3530</v>
      </c>
      <c r="E1153" s="14" t="s">
        <v>8354</v>
      </c>
      <c r="F1153" s="11" t="s">
        <v>7607</v>
      </c>
      <c r="G1153" s="46" t="s">
        <v>5773</v>
      </c>
    </row>
    <row r="1154" spans="1:7" ht="15.6" x14ac:dyDescent="0.3">
      <c r="A1154" s="1" t="s">
        <v>1213</v>
      </c>
      <c r="B1154" s="1" t="s">
        <v>3531</v>
      </c>
      <c r="E1154" s="14" t="s">
        <v>8353</v>
      </c>
      <c r="F1154" s="11" t="s">
        <v>7170</v>
      </c>
      <c r="G1154" s="46" t="s">
        <v>5774</v>
      </c>
    </row>
    <row r="1155" spans="1:7" ht="15.6" x14ac:dyDescent="0.3">
      <c r="A1155" s="1" t="s">
        <v>1212</v>
      </c>
      <c r="B1155" s="1" t="s">
        <v>3532</v>
      </c>
      <c r="E1155" s="14" t="s">
        <v>8353</v>
      </c>
      <c r="F1155" s="11" t="s">
        <v>7608</v>
      </c>
      <c r="G1155" s="46" t="s">
        <v>5775</v>
      </c>
    </row>
    <row r="1156" spans="1:7" ht="15.6" x14ac:dyDescent="0.3">
      <c r="A1156" s="1" t="s">
        <v>1211</v>
      </c>
      <c r="B1156" s="1" t="s">
        <v>3533</v>
      </c>
      <c r="E1156" s="14" t="s">
        <v>8353</v>
      </c>
      <c r="F1156" s="11" t="s">
        <v>7609</v>
      </c>
      <c r="G1156" s="46" t="s">
        <v>5776</v>
      </c>
    </row>
    <row r="1157" spans="1:7" ht="15.6" x14ac:dyDescent="0.3">
      <c r="A1157" s="1" t="s">
        <v>1210</v>
      </c>
      <c r="B1157" s="1" t="s">
        <v>3534</v>
      </c>
      <c r="E1157" s="14" t="s">
        <v>8354</v>
      </c>
      <c r="F1157" s="11" t="s">
        <v>7610</v>
      </c>
      <c r="G1157" s="46" t="s">
        <v>5777</v>
      </c>
    </row>
    <row r="1158" spans="1:7" ht="15.6" x14ac:dyDescent="0.3">
      <c r="A1158" s="1" t="s">
        <v>1209</v>
      </c>
      <c r="B1158" s="1" t="s">
        <v>3535</v>
      </c>
      <c r="E1158" s="14" t="s">
        <v>8354</v>
      </c>
      <c r="F1158" s="11" t="s">
        <v>7611</v>
      </c>
      <c r="G1158" s="46" t="s">
        <v>5778</v>
      </c>
    </row>
    <row r="1159" spans="1:7" ht="15.6" x14ac:dyDescent="0.3">
      <c r="A1159" s="1" t="s">
        <v>1208</v>
      </c>
      <c r="B1159" s="1" t="s">
        <v>3536</v>
      </c>
      <c r="E1159" s="14" t="s">
        <v>8354</v>
      </c>
      <c r="F1159" s="11" t="s">
        <v>7612</v>
      </c>
      <c r="G1159" s="46" t="s">
        <v>5779</v>
      </c>
    </row>
    <row r="1160" spans="1:7" ht="15.6" x14ac:dyDescent="0.3">
      <c r="A1160" s="1" t="s">
        <v>1207</v>
      </c>
      <c r="B1160" s="1" t="s">
        <v>3537</v>
      </c>
      <c r="E1160" s="14" t="s">
        <v>8353</v>
      </c>
      <c r="F1160" s="11" t="s">
        <v>7613</v>
      </c>
      <c r="G1160" s="46" t="s">
        <v>5780</v>
      </c>
    </row>
    <row r="1161" spans="1:7" ht="15.6" x14ac:dyDescent="0.3">
      <c r="A1161" s="1" t="s">
        <v>1206</v>
      </c>
      <c r="B1161" s="1" t="s">
        <v>3538</v>
      </c>
      <c r="E1161" s="14" t="s">
        <v>8354</v>
      </c>
      <c r="F1161" s="11" t="s">
        <v>7614</v>
      </c>
      <c r="G1161" s="46" t="s">
        <v>5781</v>
      </c>
    </row>
    <row r="1162" spans="1:7" ht="15.6" x14ac:dyDescent="0.3">
      <c r="A1162" s="1" t="s">
        <v>1205</v>
      </c>
      <c r="B1162" s="1" t="s">
        <v>3539</v>
      </c>
      <c r="E1162" s="14" t="s">
        <v>8353</v>
      </c>
      <c r="F1162" s="11" t="s">
        <v>7615</v>
      </c>
      <c r="G1162" s="46" t="s">
        <v>5782</v>
      </c>
    </row>
    <row r="1163" spans="1:7" ht="15.6" x14ac:dyDescent="0.3">
      <c r="A1163" s="1" t="s">
        <v>1204</v>
      </c>
      <c r="B1163" s="1" t="s">
        <v>3540</v>
      </c>
      <c r="E1163" s="14" t="s">
        <v>8353</v>
      </c>
      <c r="F1163" s="11" t="s">
        <v>7343</v>
      </c>
      <c r="G1163" s="46" t="s">
        <v>5783</v>
      </c>
    </row>
    <row r="1164" spans="1:7" ht="15.6" x14ac:dyDescent="0.3">
      <c r="A1164" s="1" t="s">
        <v>1203</v>
      </c>
      <c r="B1164" s="1" t="s">
        <v>3541</v>
      </c>
      <c r="E1164" s="14" t="s">
        <v>8354</v>
      </c>
      <c r="F1164" s="11" t="s">
        <v>7616</v>
      </c>
      <c r="G1164" s="46" t="s">
        <v>5784</v>
      </c>
    </row>
    <row r="1165" spans="1:7" ht="15.6" x14ac:dyDescent="0.3">
      <c r="A1165" s="1" t="s">
        <v>1202</v>
      </c>
      <c r="B1165" s="1" t="s">
        <v>3542</v>
      </c>
      <c r="E1165" s="14" t="s">
        <v>8353</v>
      </c>
      <c r="F1165" s="11" t="s">
        <v>7617</v>
      </c>
      <c r="G1165" s="46" t="s">
        <v>5785</v>
      </c>
    </row>
    <row r="1166" spans="1:7" ht="15.6" x14ac:dyDescent="0.3">
      <c r="A1166" s="1" t="s">
        <v>1201</v>
      </c>
      <c r="B1166" s="1" t="s">
        <v>3543</v>
      </c>
      <c r="E1166" s="14" t="s">
        <v>8353</v>
      </c>
      <c r="F1166" s="11" t="s">
        <v>7618</v>
      </c>
      <c r="G1166" s="46" t="s">
        <v>5786</v>
      </c>
    </row>
    <row r="1167" spans="1:7" ht="15.6" x14ac:dyDescent="0.3">
      <c r="A1167" s="1" t="s">
        <v>1200</v>
      </c>
      <c r="B1167" s="1" t="s">
        <v>3544</v>
      </c>
      <c r="E1167" s="14" t="s">
        <v>8353</v>
      </c>
      <c r="F1167" s="11" t="s">
        <v>6944</v>
      </c>
      <c r="G1167" s="46" t="s">
        <v>5787</v>
      </c>
    </row>
    <row r="1168" spans="1:7" ht="15.6" x14ac:dyDescent="0.3">
      <c r="A1168" s="1" t="s">
        <v>1199</v>
      </c>
      <c r="B1168" s="1" t="s">
        <v>3545</v>
      </c>
      <c r="E1168" s="14" t="s">
        <v>8353</v>
      </c>
      <c r="F1168" s="11" t="s">
        <v>6804</v>
      </c>
      <c r="G1168" s="46" t="s">
        <v>5788</v>
      </c>
    </row>
    <row r="1169" spans="1:7" ht="15.6" x14ac:dyDescent="0.3">
      <c r="A1169" s="1" t="s">
        <v>1198</v>
      </c>
      <c r="B1169" s="1" t="s">
        <v>3546</v>
      </c>
      <c r="E1169" s="14" t="s">
        <v>8327</v>
      </c>
      <c r="F1169" s="11" t="s">
        <v>7619</v>
      </c>
      <c r="G1169" s="46" t="s">
        <v>5789</v>
      </c>
    </row>
    <row r="1170" spans="1:7" ht="15.6" x14ac:dyDescent="0.3">
      <c r="A1170" s="1" t="s">
        <v>1197</v>
      </c>
      <c r="B1170" s="1" t="s">
        <v>3547</v>
      </c>
      <c r="E1170" s="14" t="s">
        <v>8354</v>
      </c>
      <c r="F1170" s="11" t="s">
        <v>7620</v>
      </c>
      <c r="G1170" s="46" t="s">
        <v>4756</v>
      </c>
    </row>
    <row r="1171" spans="1:7" ht="15.6" x14ac:dyDescent="0.3">
      <c r="A1171" s="1" t="s">
        <v>1196</v>
      </c>
      <c r="B1171" s="1" t="s">
        <v>3548</v>
      </c>
      <c r="E1171" s="14" t="s">
        <v>8354</v>
      </c>
      <c r="F1171" s="11" t="s">
        <v>7621</v>
      </c>
      <c r="G1171" s="46" t="s">
        <v>5790</v>
      </c>
    </row>
    <row r="1172" spans="1:7" ht="15.6" x14ac:dyDescent="0.3">
      <c r="A1172" s="1" t="s">
        <v>1195</v>
      </c>
      <c r="B1172" s="1" t="s">
        <v>3549</v>
      </c>
      <c r="E1172" s="14" t="s">
        <v>8327</v>
      </c>
      <c r="F1172" s="11" t="s">
        <v>7622</v>
      </c>
      <c r="G1172" s="46" t="s">
        <v>5631</v>
      </c>
    </row>
    <row r="1173" spans="1:7" ht="15.6" x14ac:dyDescent="0.3">
      <c r="A1173" s="1" t="s">
        <v>1194</v>
      </c>
      <c r="B1173" s="1" t="s">
        <v>3550</v>
      </c>
      <c r="E1173" s="14" t="s">
        <v>8353</v>
      </c>
      <c r="F1173" s="11" t="s">
        <v>7623</v>
      </c>
      <c r="G1173" s="46" t="s">
        <v>5791</v>
      </c>
    </row>
    <row r="1174" spans="1:7" ht="15.6" x14ac:dyDescent="0.3">
      <c r="A1174" s="1" t="s">
        <v>1193</v>
      </c>
      <c r="B1174" s="1" t="s">
        <v>3551</v>
      </c>
      <c r="E1174" s="14" t="s">
        <v>8354</v>
      </c>
      <c r="F1174" s="11" t="s">
        <v>7624</v>
      </c>
      <c r="G1174" s="46" t="s">
        <v>5792</v>
      </c>
    </row>
    <row r="1175" spans="1:7" ht="15.6" x14ac:dyDescent="0.3">
      <c r="A1175" s="1" t="s">
        <v>1192</v>
      </c>
      <c r="B1175" s="1" t="s">
        <v>3552</v>
      </c>
      <c r="E1175" s="14" t="s">
        <v>8327</v>
      </c>
      <c r="F1175" s="11" t="s">
        <v>7625</v>
      </c>
      <c r="G1175" s="46" t="s">
        <v>5793</v>
      </c>
    </row>
    <row r="1176" spans="1:7" ht="15.6" x14ac:dyDescent="0.3">
      <c r="A1176" s="1" t="s">
        <v>1191</v>
      </c>
      <c r="B1176" s="1" t="s">
        <v>3553</v>
      </c>
      <c r="E1176" s="14" t="s">
        <v>8354</v>
      </c>
      <c r="F1176" s="11" t="s">
        <v>7626</v>
      </c>
      <c r="G1176" s="46" t="s">
        <v>5794</v>
      </c>
    </row>
    <row r="1177" spans="1:7" ht="15.6" x14ac:dyDescent="0.3">
      <c r="A1177" s="1" t="s">
        <v>1190</v>
      </c>
      <c r="B1177" s="1" t="s">
        <v>3554</v>
      </c>
      <c r="E1177" s="14" t="s">
        <v>8354</v>
      </c>
      <c r="F1177" s="11" t="s">
        <v>7627</v>
      </c>
      <c r="G1177" s="46" t="s">
        <v>5795</v>
      </c>
    </row>
    <row r="1178" spans="1:7" ht="15.6" x14ac:dyDescent="0.3">
      <c r="A1178" s="1" t="s">
        <v>1189</v>
      </c>
      <c r="B1178" s="1" t="s">
        <v>3555</v>
      </c>
      <c r="E1178" s="14" t="s">
        <v>8354</v>
      </c>
      <c r="F1178" s="11" t="s">
        <v>7628</v>
      </c>
      <c r="G1178" s="46" t="s">
        <v>5796</v>
      </c>
    </row>
    <row r="1179" spans="1:7" ht="15.6" x14ac:dyDescent="0.3">
      <c r="A1179" s="1" t="s">
        <v>1188</v>
      </c>
      <c r="B1179" s="1" t="s">
        <v>3556</v>
      </c>
      <c r="E1179" s="14" t="s">
        <v>8353</v>
      </c>
      <c r="F1179" s="11" t="s">
        <v>7629</v>
      </c>
      <c r="G1179" s="46" t="s">
        <v>5797</v>
      </c>
    </row>
    <row r="1180" spans="1:7" ht="15.6" x14ac:dyDescent="0.3">
      <c r="A1180" s="1" t="s">
        <v>1187</v>
      </c>
      <c r="B1180" s="1" t="s">
        <v>3557</v>
      </c>
      <c r="E1180" s="14" t="s">
        <v>8354</v>
      </c>
      <c r="F1180" s="11" t="s">
        <v>6828</v>
      </c>
      <c r="G1180" s="46" t="s">
        <v>5798</v>
      </c>
    </row>
    <row r="1181" spans="1:7" ht="15.6" x14ac:dyDescent="0.3">
      <c r="A1181" s="1" t="s">
        <v>1186</v>
      </c>
      <c r="B1181" s="1" t="s">
        <v>3558</v>
      </c>
      <c r="E1181" s="14" t="s">
        <v>8353</v>
      </c>
      <c r="F1181" s="11" t="s">
        <v>6926</v>
      </c>
      <c r="G1181" s="46" t="s">
        <v>5799</v>
      </c>
    </row>
    <row r="1182" spans="1:7" ht="15.6" x14ac:dyDescent="0.3">
      <c r="A1182" s="1" t="s">
        <v>1185</v>
      </c>
      <c r="B1182" s="1" t="s">
        <v>3559</v>
      </c>
      <c r="E1182" s="14" t="s">
        <v>8354</v>
      </c>
      <c r="F1182" s="11" t="s">
        <v>6792</v>
      </c>
      <c r="G1182" s="46" t="s">
        <v>5800</v>
      </c>
    </row>
    <row r="1183" spans="1:7" ht="15.6" x14ac:dyDescent="0.3">
      <c r="A1183" s="1" t="s">
        <v>1184</v>
      </c>
      <c r="B1183" s="1" t="s">
        <v>3560</v>
      </c>
      <c r="E1183" s="14" t="s">
        <v>8353</v>
      </c>
      <c r="F1183" s="11" t="s">
        <v>7630</v>
      </c>
      <c r="G1183" s="46" t="s">
        <v>4755</v>
      </c>
    </row>
    <row r="1184" spans="1:7" ht="15.6" x14ac:dyDescent="0.3">
      <c r="A1184" s="1" t="s">
        <v>1183</v>
      </c>
      <c r="B1184" s="1" t="s">
        <v>3561</v>
      </c>
      <c r="E1184" s="14" t="s">
        <v>8353</v>
      </c>
      <c r="F1184" s="11" t="s">
        <v>7631</v>
      </c>
      <c r="G1184" s="46" t="s">
        <v>5801</v>
      </c>
    </row>
    <row r="1185" spans="1:7" ht="15.6" x14ac:dyDescent="0.3">
      <c r="A1185" s="1" t="s">
        <v>1182</v>
      </c>
      <c r="B1185" s="1" t="s">
        <v>3562</v>
      </c>
      <c r="E1185" s="14" t="s">
        <v>8327</v>
      </c>
      <c r="F1185" s="11" t="s">
        <v>7632</v>
      </c>
      <c r="G1185" s="46" t="s">
        <v>5802</v>
      </c>
    </row>
    <row r="1186" spans="1:7" ht="15.6" x14ac:dyDescent="0.3">
      <c r="A1186" s="1" t="s">
        <v>1181</v>
      </c>
      <c r="B1186" s="1" t="s">
        <v>3563</v>
      </c>
      <c r="E1186" s="14" t="s">
        <v>8354</v>
      </c>
      <c r="F1186" s="11" t="s">
        <v>7633</v>
      </c>
      <c r="G1186" s="46" t="s">
        <v>5803</v>
      </c>
    </row>
    <row r="1187" spans="1:7" ht="15.6" x14ac:dyDescent="0.3">
      <c r="A1187" s="1" t="s">
        <v>1180</v>
      </c>
      <c r="B1187" s="1" t="s">
        <v>3564</v>
      </c>
      <c r="E1187" s="14" t="s">
        <v>8353</v>
      </c>
      <c r="F1187" s="11" t="s">
        <v>6789</v>
      </c>
      <c r="G1187" s="46" t="s">
        <v>5804</v>
      </c>
    </row>
    <row r="1188" spans="1:7" ht="15.6" x14ac:dyDescent="0.3">
      <c r="A1188" s="1" t="s">
        <v>1179</v>
      </c>
      <c r="B1188" s="1" t="s">
        <v>3565</v>
      </c>
      <c r="E1188" s="14" t="s">
        <v>8353</v>
      </c>
      <c r="F1188" s="11" t="s">
        <v>7634</v>
      </c>
      <c r="G1188" s="46" t="s">
        <v>5805</v>
      </c>
    </row>
    <row r="1189" spans="1:7" ht="15.6" x14ac:dyDescent="0.3">
      <c r="A1189" s="1" t="s">
        <v>1178</v>
      </c>
      <c r="B1189" s="1" t="s">
        <v>3566</v>
      </c>
      <c r="E1189" s="14" t="s">
        <v>8354</v>
      </c>
      <c r="F1189" s="11" t="s">
        <v>6407</v>
      </c>
      <c r="G1189" s="46" t="s">
        <v>4983</v>
      </c>
    </row>
    <row r="1190" spans="1:7" ht="15.6" x14ac:dyDescent="0.3">
      <c r="A1190" s="1" t="s">
        <v>1177</v>
      </c>
      <c r="B1190" s="1" t="s">
        <v>3567</v>
      </c>
      <c r="E1190" s="14" t="s">
        <v>8354</v>
      </c>
      <c r="F1190" s="11" t="s">
        <v>7635</v>
      </c>
      <c r="G1190" s="46" t="s">
        <v>5806</v>
      </c>
    </row>
    <row r="1191" spans="1:7" ht="15.6" x14ac:dyDescent="0.3">
      <c r="A1191" s="1" t="s">
        <v>1176</v>
      </c>
      <c r="B1191" s="1" t="s">
        <v>3568</v>
      </c>
      <c r="E1191" s="14" t="s">
        <v>8354</v>
      </c>
      <c r="F1191" s="11" t="s">
        <v>7636</v>
      </c>
      <c r="G1191" s="46" t="s">
        <v>5807</v>
      </c>
    </row>
    <row r="1192" spans="1:7" ht="15.6" x14ac:dyDescent="0.3">
      <c r="A1192" s="1" t="s">
        <v>1175</v>
      </c>
      <c r="B1192" s="1" t="s">
        <v>3569</v>
      </c>
      <c r="E1192" s="14" t="s">
        <v>8354</v>
      </c>
      <c r="F1192" s="11" t="s">
        <v>7637</v>
      </c>
      <c r="G1192" s="46" t="s">
        <v>5808</v>
      </c>
    </row>
    <row r="1193" spans="1:7" ht="15.6" x14ac:dyDescent="0.3">
      <c r="A1193" s="1" t="s">
        <v>1174</v>
      </c>
      <c r="B1193" s="1" t="s">
        <v>3570</v>
      </c>
      <c r="E1193" s="14" t="s">
        <v>8354</v>
      </c>
      <c r="F1193" s="11" t="s">
        <v>6972</v>
      </c>
      <c r="G1193" s="46" t="s">
        <v>5809</v>
      </c>
    </row>
    <row r="1194" spans="1:7" ht="15.6" x14ac:dyDescent="0.3">
      <c r="A1194" s="1" t="s">
        <v>1173</v>
      </c>
      <c r="B1194" s="1" t="s">
        <v>3571</v>
      </c>
      <c r="E1194" s="14" t="s">
        <v>8353</v>
      </c>
      <c r="F1194" s="11" t="s">
        <v>7050</v>
      </c>
      <c r="G1194" s="46" t="s">
        <v>5810</v>
      </c>
    </row>
    <row r="1195" spans="1:7" ht="15.6" x14ac:dyDescent="0.3">
      <c r="A1195" s="1" t="s">
        <v>1172</v>
      </c>
      <c r="B1195" s="1" t="s">
        <v>3572</v>
      </c>
      <c r="E1195" s="14" t="s">
        <v>8353</v>
      </c>
      <c r="F1195" s="11" t="s">
        <v>6858</v>
      </c>
      <c r="G1195" s="46" t="s">
        <v>5811</v>
      </c>
    </row>
    <row r="1196" spans="1:7" ht="15.6" x14ac:dyDescent="0.3">
      <c r="A1196" s="1" t="s">
        <v>1171</v>
      </c>
      <c r="B1196" s="1" t="s">
        <v>3573</v>
      </c>
      <c r="E1196" s="14" t="s">
        <v>8353</v>
      </c>
      <c r="F1196" s="11" t="s">
        <v>7638</v>
      </c>
      <c r="G1196" s="46" t="s">
        <v>5812</v>
      </c>
    </row>
    <row r="1197" spans="1:7" ht="15.6" x14ac:dyDescent="0.3">
      <c r="A1197" s="1" t="s">
        <v>1170</v>
      </c>
      <c r="B1197" s="1" t="s">
        <v>3574</v>
      </c>
      <c r="E1197" s="14" t="s">
        <v>8353</v>
      </c>
      <c r="F1197" s="11" t="s">
        <v>7639</v>
      </c>
      <c r="G1197" s="46" t="s">
        <v>5813</v>
      </c>
    </row>
    <row r="1198" spans="1:7" ht="15.6" x14ac:dyDescent="0.3">
      <c r="A1198" s="1" t="s">
        <v>1169</v>
      </c>
      <c r="B1198" s="1" t="s">
        <v>3575</v>
      </c>
      <c r="E1198" s="14" t="s">
        <v>8353</v>
      </c>
      <c r="F1198" s="11" t="s">
        <v>7640</v>
      </c>
      <c r="G1198" s="46" t="s">
        <v>5814</v>
      </c>
    </row>
    <row r="1199" spans="1:7" ht="15.6" x14ac:dyDescent="0.3">
      <c r="A1199" s="1" t="s">
        <v>1168</v>
      </c>
      <c r="B1199" s="1" t="s">
        <v>3576</v>
      </c>
      <c r="E1199" s="14" t="s">
        <v>8354</v>
      </c>
      <c r="F1199" s="11" t="s">
        <v>7527</v>
      </c>
      <c r="G1199" s="46" t="s">
        <v>5815</v>
      </c>
    </row>
    <row r="1200" spans="1:7" ht="15.6" x14ac:dyDescent="0.3">
      <c r="A1200" s="1" t="s">
        <v>1167</v>
      </c>
      <c r="B1200" s="1" t="s">
        <v>3577</v>
      </c>
      <c r="E1200" s="14" t="s">
        <v>8354</v>
      </c>
      <c r="F1200" s="11" t="s">
        <v>7641</v>
      </c>
      <c r="G1200" s="46" t="s">
        <v>5816</v>
      </c>
    </row>
    <row r="1201" spans="1:7" ht="15.6" x14ac:dyDescent="0.3">
      <c r="A1201" s="1" t="s">
        <v>1166</v>
      </c>
      <c r="B1201" s="1" t="s">
        <v>3578</v>
      </c>
      <c r="E1201" s="14" t="s">
        <v>8327</v>
      </c>
      <c r="F1201" s="11" t="s">
        <v>7469</v>
      </c>
      <c r="G1201" s="46" t="s">
        <v>5817</v>
      </c>
    </row>
    <row r="1202" spans="1:7" ht="15.6" x14ac:dyDescent="0.3">
      <c r="A1202" s="1" t="s">
        <v>1165</v>
      </c>
      <c r="B1202" s="1" t="s">
        <v>3579</v>
      </c>
      <c r="E1202" s="14" t="s">
        <v>8354</v>
      </c>
      <c r="F1202" s="11" t="s">
        <v>5180</v>
      </c>
      <c r="G1202" s="46" t="s">
        <v>5494</v>
      </c>
    </row>
    <row r="1203" spans="1:7" ht="15.6" x14ac:dyDescent="0.3">
      <c r="A1203" s="1" t="s">
        <v>1164</v>
      </c>
      <c r="B1203" s="1" t="s">
        <v>3580</v>
      </c>
      <c r="E1203" s="14" t="s">
        <v>8327</v>
      </c>
      <c r="F1203" s="11" t="s">
        <v>7642</v>
      </c>
      <c r="G1203" s="46" t="s">
        <v>5818</v>
      </c>
    </row>
    <row r="1204" spans="1:7" ht="15.6" x14ac:dyDescent="0.3">
      <c r="A1204" s="1" t="s">
        <v>1163</v>
      </c>
      <c r="B1204" s="1" t="s">
        <v>3581</v>
      </c>
      <c r="E1204" s="14" t="s">
        <v>8354</v>
      </c>
      <c r="F1204" s="11" t="s">
        <v>7643</v>
      </c>
      <c r="G1204" s="46" t="s">
        <v>5819</v>
      </c>
    </row>
    <row r="1205" spans="1:7" ht="15.6" x14ac:dyDescent="0.3">
      <c r="A1205" s="1" t="s">
        <v>1162</v>
      </c>
      <c r="B1205" s="1" t="s">
        <v>3582</v>
      </c>
      <c r="E1205" s="14" t="s">
        <v>8354</v>
      </c>
      <c r="F1205" s="11" t="s">
        <v>6068</v>
      </c>
      <c r="G1205" s="46" t="s">
        <v>5820</v>
      </c>
    </row>
    <row r="1206" spans="1:7" ht="15.6" x14ac:dyDescent="0.3">
      <c r="A1206" s="1" t="s">
        <v>1161</v>
      </c>
      <c r="B1206" s="1" t="s">
        <v>3583</v>
      </c>
      <c r="E1206" s="14" t="s">
        <v>8327</v>
      </c>
      <c r="F1206" s="11" t="s">
        <v>7644</v>
      </c>
      <c r="G1206" s="46" t="s">
        <v>5821</v>
      </c>
    </row>
    <row r="1207" spans="1:7" ht="15.6" x14ac:dyDescent="0.3">
      <c r="A1207" s="1" t="s">
        <v>1160</v>
      </c>
      <c r="B1207" s="1" t="s">
        <v>3584</v>
      </c>
      <c r="E1207" s="14" t="s">
        <v>8354</v>
      </c>
      <c r="F1207" s="11" t="s">
        <v>7645</v>
      </c>
      <c r="G1207" s="46" t="s">
        <v>5822</v>
      </c>
    </row>
    <row r="1208" spans="1:7" ht="15.6" x14ac:dyDescent="0.3">
      <c r="A1208" s="1" t="s">
        <v>1159</v>
      </c>
      <c r="B1208" s="1" t="s">
        <v>3585</v>
      </c>
      <c r="E1208" s="14" t="s">
        <v>8327</v>
      </c>
      <c r="F1208" s="11" t="s">
        <v>7646</v>
      </c>
      <c r="G1208" s="46" t="s">
        <v>5823</v>
      </c>
    </row>
    <row r="1209" spans="1:7" ht="15.6" x14ac:dyDescent="0.3">
      <c r="A1209" s="1" t="s">
        <v>1158</v>
      </c>
      <c r="B1209" s="1" t="s">
        <v>3586</v>
      </c>
      <c r="E1209" s="14" t="s">
        <v>8353</v>
      </c>
      <c r="F1209" s="11" t="s">
        <v>7647</v>
      </c>
      <c r="G1209" s="46" t="s">
        <v>5250</v>
      </c>
    </row>
    <row r="1210" spans="1:7" ht="15.6" x14ac:dyDescent="0.3">
      <c r="A1210" s="1" t="s">
        <v>1157</v>
      </c>
      <c r="B1210" s="1" t="s">
        <v>3587</v>
      </c>
      <c r="E1210" s="14" t="s">
        <v>8354</v>
      </c>
      <c r="F1210" s="11" t="s">
        <v>7648</v>
      </c>
      <c r="G1210" s="46" t="s">
        <v>5824</v>
      </c>
    </row>
    <row r="1211" spans="1:7" ht="15.6" x14ac:dyDescent="0.3">
      <c r="A1211" s="1" t="s">
        <v>1156</v>
      </c>
      <c r="B1211" s="1" t="s">
        <v>3588</v>
      </c>
      <c r="E1211" s="14" t="s">
        <v>8354</v>
      </c>
      <c r="F1211" s="11" t="s">
        <v>6900</v>
      </c>
      <c r="G1211" s="46" t="s">
        <v>5307</v>
      </c>
    </row>
    <row r="1212" spans="1:7" ht="15.6" x14ac:dyDescent="0.3">
      <c r="A1212" s="1" t="s">
        <v>1155</v>
      </c>
      <c r="B1212" s="1" t="s">
        <v>3589</v>
      </c>
      <c r="E1212" s="14" t="s">
        <v>8354</v>
      </c>
      <c r="F1212" s="11" t="s">
        <v>5504</v>
      </c>
      <c r="G1212" s="46" t="s">
        <v>5825</v>
      </c>
    </row>
    <row r="1213" spans="1:7" ht="15.6" x14ac:dyDescent="0.3">
      <c r="A1213" s="1" t="s">
        <v>1154</v>
      </c>
      <c r="B1213" s="1" t="s">
        <v>3590</v>
      </c>
      <c r="E1213" s="14" t="s">
        <v>8354</v>
      </c>
      <c r="F1213" s="11" t="s">
        <v>6899</v>
      </c>
      <c r="G1213" s="46" t="s">
        <v>5826</v>
      </c>
    </row>
    <row r="1214" spans="1:7" ht="15.6" x14ac:dyDescent="0.3">
      <c r="A1214" s="1" t="s">
        <v>1153</v>
      </c>
      <c r="B1214" s="1" t="s">
        <v>3591</v>
      </c>
      <c r="E1214" s="14" t="s">
        <v>8327</v>
      </c>
      <c r="F1214" s="11" t="s">
        <v>7112</v>
      </c>
      <c r="G1214" s="46" t="s">
        <v>5827</v>
      </c>
    </row>
    <row r="1215" spans="1:7" ht="15.6" x14ac:dyDescent="0.3">
      <c r="A1215" s="1" t="s">
        <v>1152</v>
      </c>
      <c r="B1215" s="1" t="s">
        <v>3592</v>
      </c>
      <c r="E1215" s="14" t="s">
        <v>8353</v>
      </c>
      <c r="F1215" s="11" t="s">
        <v>7308</v>
      </c>
      <c r="G1215" s="46" t="s">
        <v>5828</v>
      </c>
    </row>
    <row r="1216" spans="1:7" ht="15.6" x14ac:dyDescent="0.3">
      <c r="A1216" s="1" t="s">
        <v>1151</v>
      </c>
      <c r="B1216" s="1" t="s">
        <v>3593</v>
      </c>
      <c r="E1216" s="14" t="s">
        <v>8354</v>
      </c>
      <c r="F1216" s="11" t="s">
        <v>7649</v>
      </c>
      <c r="G1216" s="46" t="s">
        <v>5829</v>
      </c>
    </row>
    <row r="1217" spans="1:7" ht="15.6" x14ac:dyDescent="0.3">
      <c r="A1217" s="1" t="s">
        <v>1150</v>
      </c>
      <c r="B1217" s="1" t="s">
        <v>3594</v>
      </c>
      <c r="E1217" s="14" t="s">
        <v>8353</v>
      </c>
      <c r="F1217" s="11" t="s">
        <v>7650</v>
      </c>
      <c r="G1217" s="46" t="s">
        <v>5830</v>
      </c>
    </row>
    <row r="1218" spans="1:7" ht="15.6" x14ac:dyDescent="0.3">
      <c r="A1218" s="1" t="s">
        <v>1149</v>
      </c>
      <c r="B1218" s="1" t="s">
        <v>3595</v>
      </c>
      <c r="E1218" s="14" t="s">
        <v>8353</v>
      </c>
      <c r="F1218" s="11" t="s">
        <v>7303</v>
      </c>
      <c r="G1218" s="46" t="s">
        <v>5418</v>
      </c>
    </row>
    <row r="1219" spans="1:7" ht="15.6" x14ac:dyDescent="0.3">
      <c r="A1219" s="1" t="s">
        <v>1148</v>
      </c>
      <c r="B1219" s="1" t="s">
        <v>3596</v>
      </c>
      <c r="E1219" s="14" t="s">
        <v>8354</v>
      </c>
      <c r="F1219" s="11" t="s">
        <v>7651</v>
      </c>
      <c r="G1219" s="46" t="s">
        <v>5831</v>
      </c>
    </row>
    <row r="1220" spans="1:7" ht="15.6" x14ac:dyDescent="0.3">
      <c r="A1220" s="1" t="s">
        <v>1147</v>
      </c>
      <c r="B1220" s="1" t="s">
        <v>3597</v>
      </c>
      <c r="E1220" s="14" t="s">
        <v>8354</v>
      </c>
      <c r="F1220" s="11" t="s">
        <v>6774</v>
      </c>
      <c r="G1220" s="46" t="s">
        <v>5832</v>
      </c>
    </row>
    <row r="1221" spans="1:7" ht="15.6" x14ac:dyDescent="0.3">
      <c r="A1221" s="1" t="s">
        <v>1146</v>
      </c>
      <c r="B1221" s="1" t="s">
        <v>3598</v>
      </c>
      <c r="E1221" s="14" t="s">
        <v>8354</v>
      </c>
      <c r="F1221" s="11" t="s">
        <v>7652</v>
      </c>
      <c r="G1221" s="46" t="s">
        <v>5833</v>
      </c>
    </row>
    <row r="1222" spans="1:7" ht="15.6" x14ac:dyDescent="0.3">
      <c r="A1222" s="1" t="s">
        <v>1145</v>
      </c>
      <c r="B1222" s="1" t="s">
        <v>3599</v>
      </c>
      <c r="E1222" s="14" t="s">
        <v>8354</v>
      </c>
      <c r="F1222" s="11" t="s">
        <v>7653</v>
      </c>
      <c r="G1222" s="46" t="s">
        <v>5834</v>
      </c>
    </row>
    <row r="1223" spans="1:7" ht="15.6" x14ac:dyDescent="0.3">
      <c r="A1223" s="1" t="s">
        <v>1144</v>
      </c>
      <c r="B1223" s="1" t="s">
        <v>3600</v>
      </c>
      <c r="E1223" s="14" t="s">
        <v>8353</v>
      </c>
      <c r="F1223" s="11" t="s">
        <v>7236</v>
      </c>
      <c r="G1223" s="46" t="s">
        <v>5835</v>
      </c>
    </row>
    <row r="1224" spans="1:7" ht="15.6" x14ac:dyDescent="0.3">
      <c r="A1224" s="1" t="s">
        <v>1143</v>
      </c>
      <c r="B1224" s="1" t="s">
        <v>3601</v>
      </c>
      <c r="E1224" s="14" t="s">
        <v>8353</v>
      </c>
      <c r="F1224" s="11" t="s">
        <v>7654</v>
      </c>
      <c r="G1224" s="46" t="s">
        <v>5836</v>
      </c>
    </row>
    <row r="1225" spans="1:7" ht="15.6" x14ac:dyDescent="0.3">
      <c r="A1225" s="1" t="s">
        <v>1142</v>
      </c>
      <c r="B1225" s="1" t="s">
        <v>3602</v>
      </c>
      <c r="E1225" s="14" t="s">
        <v>8354</v>
      </c>
      <c r="F1225" s="11" t="s">
        <v>7655</v>
      </c>
      <c r="G1225" s="46" t="s">
        <v>5009</v>
      </c>
    </row>
    <row r="1226" spans="1:7" ht="15.6" x14ac:dyDescent="0.3">
      <c r="A1226" s="1" t="s">
        <v>1141</v>
      </c>
      <c r="B1226" s="1" t="s">
        <v>3603</v>
      </c>
      <c r="E1226" s="14" t="s">
        <v>8353</v>
      </c>
      <c r="F1226" s="11" t="s">
        <v>7656</v>
      </c>
      <c r="G1226" s="46" t="s">
        <v>4765</v>
      </c>
    </row>
    <row r="1227" spans="1:7" ht="15.6" x14ac:dyDescent="0.3">
      <c r="A1227" s="1" t="s">
        <v>1140</v>
      </c>
      <c r="B1227" s="1" t="s">
        <v>3604</v>
      </c>
      <c r="E1227" s="14" t="s">
        <v>8354</v>
      </c>
      <c r="F1227" s="11" t="s">
        <v>7657</v>
      </c>
      <c r="G1227" s="46" t="s">
        <v>5837</v>
      </c>
    </row>
    <row r="1228" spans="1:7" ht="15.6" x14ac:dyDescent="0.3">
      <c r="A1228" s="1" t="s">
        <v>1139</v>
      </c>
      <c r="B1228" s="1" t="s">
        <v>3605</v>
      </c>
      <c r="E1228" s="14" t="s">
        <v>8353</v>
      </c>
      <c r="F1228" s="11" t="s">
        <v>7658</v>
      </c>
      <c r="G1228" s="46" t="s">
        <v>5838</v>
      </c>
    </row>
    <row r="1229" spans="1:7" ht="15.6" x14ac:dyDescent="0.3">
      <c r="A1229" s="1" t="s">
        <v>1138</v>
      </c>
      <c r="B1229" s="1" t="s">
        <v>3606</v>
      </c>
      <c r="E1229" s="14" t="s">
        <v>8354</v>
      </c>
      <c r="F1229" s="11" t="s">
        <v>7659</v>
      </c>
      <c r="G1229" s="46" t="s">
        <v>5839</v>
      </c>
    </row>
    <row r="1230" spans="1:7" ht="15.6" x14ac:dyDescent="0.3">
      <c r="A1230" s="1" t="s">
        <v>1137</v>
      </c>
      <c r="B1230" s="1" t="s">
        <v>3607</v>
      </c>
      <c r="E1230" s="14" t="s">
        <v>8354</v>
      </c>
      <c r="F1230" s="11" t="s">
        <v>6972</v>
      </c>
      <c r="G1230" s="46" t="s">
        <v>5840</v>
      </c>
    </row>
    <row r="1231" spans="1:7" ht="15.6" x14ac:dyDescent="0.3">
      <c r="A1231" s="1" t="s">
        <v>1136</v>
      </c>
      <c r="B1231" s="1" t="s">
        <v>3608</v>
      </c>
      <c r="E1231" s="14" t="s">
        <v>8353</v>
      </c>
      <c r="F1231" s="11" t="s">
        <v>7660</v>
      </c>
      <c r="G1231" s="46" t="s">
        <v>5841</v>
      </c>
    </row>
    <row r="1232" spans="1:7" ht="15.6" x14ac:dyDescent="0.3">
      <c r="A1232" s="1" t="s">
        <v>1135</v>
      </c>
      <c r="B1232" s="1" t="s">
        <v>3609</v>
      </c>
      <c r="E1232" s="14" t="s">
        <v>8353</v>
      </c>
      <c r="F1232" s="11" t="s">
        <v>7661</v>
      </c>
      <c r="G1232" s="46" t="s">
        <v>5842</v>
      </c>
    </row>
    <row r="1233" spans="1:7" ht="15.6" x14ac:dyDescent="0.3">
      <c r="A1233" s="1" t="s">
        <v>1134</v>
      </c>
      <c r="B1233" s="1" t="s">
        <v>3610</v>
      </c>
      <c r="E1233" s="14" t="s">
        <v>8353</v>
      </c>
      <c r="F1233" s="11" t="s">
        <v>7662</v>
      </c>
      <c r="G1233" s="46" t="s">
        <v>5843</v>
      </c>
    </row>
    <row r="1234" spans="1:7" ht="15.6" x14ac:dyDescent="0.3">
      <c r="A1234" s="1" t="s">
        <v>1133</v>
      </c>
      <c r="B1234" s="1" t="s">
        <v>3611</v>
      </c>
      <c r="E1234" s="14" t="s">
        <v>8354</v>
      </c>
      <c r="F1234" s="11" t="s">
        <v>7663</v>
      </c>
      <c r="G1234" s="46" t="s">
        <v>5844</v>
      </c>
    </row>
    <row r="1235" spans="1:7" ht="15.6" x14ac:dyDescent="0.3">
      <c r="A1235" s="1" t="s">
        <v>1132</v>
      </c>
      <c r="B1235" s="1" t="s">
        <v>3612</v>
      </c>
      <c r="E1235" s="14" t="s">
        <v>8354</v>
      </c>
      <c r="F1235" s="11" t="s">
        <v>7664</v>
      </c>
      <c r="G1235" s="46" t="s">
        <v>5654</v>
      </c>
    </row>
    <row r="1236" spans="1:7" ht="15.6" x14ac:dyDescent="0.3">
      <c r="A1236" s="1" t="s">
        <v>1131</v>
      </c>
      <c r="B1236" s="1" t="s">
        <v>3613</v>
      </c>
      <c r="E1236" s="14" t="s">
        <v>8327</v>
      </c>
      <c r="F1236" s="11" t="s">
        <v>7582</v>
      </c>
      <c r="G1236" s="46" t="s">
        <v>5845</v>
      </c>
    </row>
    <row r="1237" spans="1:7" ht="15.6" x14ac:dyDescent="0.3">
      <c r="A1237" s="1" t="s">
        <v>1130</v>
      </c>
      <c r="B1237" s="1" t="s">
        <v>3614</v>
      </c>
      <c r="E1237" s="14" t="s">
        <v>8327</v>
      </c>
      <c r="F1237" s="11" t="s">
        <v>7665</v>
      </c>
      <c r="G1237" s="46" t="s">
        <v>5846</v>
      </c>
    </row>
    <row r="1238" spans="1:7" ht="15.6" x14ac:dyDescent="0.3">
      <c r="A1238" s="1" t="s">
        <v>1129</v>
      </c>
      <c r="B1238" s="1" t="s">
        <v>3615</v>
      </c>
      <c r="E1238" s="14" t="s">
        <v>8353</v>
      </c>
      <c r="F1238" s="11" t="s">
        <v>7666</v>
      </c>
      <c r="G1238" s="46" t="s">
        <v>5847</v>
      </c>
    </row>
    <row r="1239" spans="1:7" ht="15.6" x14ac:dyDescent="0.3">
      <c r="A1239" s="1" t="s">
        <v>1128</v>
      </c>
      <c r="B1239" s="1" t="s">
        <v>3616</v>
      </c>
      <c r="E1239" s="14" t="s">
        <v>8354</v>
      </c>
      <c r="F1239" s="11" t="s">
        <v>6899</v>
      </c>
      <c r="G1239" s="46" t="s">
        <v>5848</v>
      </c>
    </row>
    <row r="1240" spans="1:7" ht="15.6" x14ac:dyDescent="0.3">
      <c r="A1240" s="1" t="s">
        <v>1127</v>
      </c>
      <c r="B1240" s="1" t="s">
        <v>3617</v>
      </c>
      <c r="E1240" s="14" t="s">
        <v>8354</v>
      </c>
      <c r="F1240" s="11" t="s">
        <v>7667</v>
      </c>
      <c r="G1240" s="46" t="s">
        <v>5849</v>
      </c>
    </row>
    <row r="1241" spans="1:7" ht="15.6" x14ac:dyDescent="0.3">
      <c r="A1241" s="1" t="s">
        <v>1126</v>
      </c>
      <c r="B1241" s="1" t="s">
        <v>3618</v>
      </c>
      <c r="E1241" s="14" t="s">
        <v>8353</v>
      </c>
      <c r="F1241" s="11" t="s">
        <v>7668</v>
      </c>
      <c r="G1241" s="46" t="s">
        <v>5850</v>
      </c>
    </row>
    <row r="1242" spans="1:7" ht="15.6" x14ac:dyDescent="0.3">
      <c r="A1242" s="1" t="s">
        <v>1125</v>
      </c>
      <c r="B1242" s="1" t="s">
        <v>3619</v>
      </c>
      <c r="E1242" s="14" t="s">
        <v>8354</v>
      </c>
      <c r="F1242" s="11" t="s">
        <v>7669</v>
      </c>
      <c r="G1242" s="46" t="s">
        <v>5851</v>
      </c>
    </row>
    <row r="1243" spans="1:7" ht="15.6" x14ac:dyDescent="0.3">
      <c r="A1243" s="1" t="s">
        <v>1124</v>
      </c>
      <c r="B1243" s="1" t="s">
        <v>3620</v>
      </c>
      <c r="E1243" s="14" t="s">
        <v>8327</v>
      </c>
      <c r="F1243" s="11" t="s">
        <v>7670</v>
      </c>
      <c r="G1243" s="46" t="s">
        <v>5563</v>
      </c>
    </row>
    <row r="1244" spans="1:7" ht="15.6" x14ac:dyDescent="0.3">
      <c r="A1244" s="1" t="s">
        <v>1123</v>
      </c>
      <c r="B1244" s="1" t="s">
        <v>3621</v>
      </c>
      <c r="E1244" s="14" t="s">
        <v>8354</v>
      </c>
      <c r="F1244" s="11" t="s">
        <v>7671</v>
      </c>
      <c r="G1244" s="46" t="s">
        <v>5852</v>
      </c>
    </row>
    <row r="1245" spans="1:7" ht="15.6" x14ac:dyDescent="0.3">
      <c r="A1245" s="1" t="s">
        <v>1122</v>
      </c>
      <c r="B1245" s="1" t="s">
        <v>3622</v>
      </c>
      <c r="E1245" s="14" t="s">
        <v>8353</v>
      </c>
      <c r="F1245" s="11" t="s">
        <v>7555</v>
      </c>
      <c r="G1245" s="46" t="s">
        <v>5853</v>
      </c>
    </row>
    <row r="1246" spans="1:7" ht="15.6" x14ac:dyDescent="0.3">
      <c r="A1246" s="1" t="s">
        <v>1121</v>
      </c>
      <c r="B1246" s="1" t="s">
        <v>3623</v>
      </c>
      <c r="E1246" s="14" t="s">
        <v>8353</v>
      </c>
      <c r="F1246" s="11" t="s">
        <v>7672</v>
      </c>
      <c r="G1246" s="46" t="s">
        <v>5819</v>
      </c>
    </row>
    <row r="1247" spans="1:7" ht="15.6" x14ac:dyDescent="0.3">
      <c r="A1247" s="1" t="s">
        <v>1120</v>
      </c>
      <c r="B1247" s="1" t="s">
        <v>3624</v>
      </c>
      <c r="E1247" s="14" t="s">
        <v>8354</v>
      </c>
      <c r="F1247" s="11" t="s">
        <v>7673</v>
      </c>
      <c r="G1247" s="46" t="s">
        <v>5854</v>
      </c>
    </row>
    <row r="1248" spans="1:7" ht="15.6" x14ac:dyDescent="0.3">
      <c r="A1248" s="1" t="s">
        <v>1119</v>
      </c>
      <c r="B1248" s="1" t="s">
        <v>3625</v>
      </c>
      <c r="E1248" s="14" t="s">
        <v>8354</v>
      </c>
      <c r="F1248" s="11" t="s">
        <v>7674</v>
      </c>
      <c r="G1248" s="46" t="s">
        <v>5855</v>
      </c>
    </row>
    <row r="1249" spans="1:7" ht="15.6" x14ac:dyDescent="0.3">
      <c r="A1249" s="1" t="s">
        <v>1118</v>
      </c>
      <c r="B1249" s="1" t="s">
        <v>3626</v>
      </c>
      <c r="E1249" s="14" t="s">
        <v>8354</v>
      </c>
      <c r="F1249" s="11" t="s">
        <v>7092</v>
      </c>
      <c r="G1249" s="46" t="s">
        <v>5856</v>
      </c>
    </row>
    <row r="1250" spans="1:7" ht="15.6" x14ac:dyDescent="0.3">
      <c r="A1250" s="1" t="s">
        <v>1117</v>
      </c>
      <c r="B1250" s="1" t="s">
        <v>3627</v>
      </c>
      <c r="E1250" s="14" t="s">
        <v>8354</v>
      </c>
      <c r="F1250" s="11" t="s">
        <v>6891</v>
      </c>
      <c r="G1250" s="46" t="s">
        <v>5857</v>
      </c>
    </row>
    <row r="1251" spans="1:7" ht="15.6" x14ac:dyDescent="0.3">
      <c r="A1251" s="1" t="s">
        <v>1116</v>
      </c>
      <c r="B1251" s="1" t="s">
        <v>3628</v>
      </c>
      <c r="E1251" s="14" t="s">
        <v>8353</v>
      </c>
      <c r="F1251" s="11" t="s">
        <v>7675</v>
      </c>
      <c r="G1251" s="46" t="s">
        <v>5858</v>
      </c>
    </row>
    <row r="1252" spans="1:7" ht="15.6" x14ac:dyDescent="0.3">
      <c r="A1252" s="1" t="s">
        <v>1115</v>
      </c>
      <c r="B1252" s="1" t="s">
        <v>3629</v>
      </c>
      <c r="E1252" s="14" t="s">
        <v>8354</v>
      </c>
      <c r="F1252" s="11" t="s">
        <v>7676</v>
      </c>
      <c r="G1252" s="46" t="s">
        <v>5859</v>
      </c>
    </row>
    <row r="1253" spans="1:7" ht="15.6" x14ac:dyDescent="0.3">
      <c r="A1253" s="1" t="s">
        <v>1114</v>
      </c>
      <c r="B1253" s="1" t="s">
        <v>3630</v>
      </c>
      <c r="E1253" s="14" t="s">
        <v>8354</v>
      </c>
      <c r="F1253" s="11" t="s">
        <v>7250</v>
      </c>
      <c r="G1253" s="46" t="s">
        <v>5860</v>
      </c>
    </row>
    <row r="1254" spans="1:7" ht="15.6" x14ac:dyDescent="0.3">
      <c r="A1254" s="1" t="s">
        <v>1113</v>
      </c>
      <c r="B1254" s="1" t="s">
        <v>3631</v>
      </c>
      <c r="E1254" s="14" t="s">
        <v>8353</v>
      </c>
      <c r="F1254" s="11" t="s">
        <v>7677</v>
      </c>
      <c r="G1254" s="46" t="s">
        <v>5861</v>
      </c>
    </row>
    <row r="1255" spans="1:7" ht="15.6" x14ac:dyDescent="0.3">
      <c r="A1255" s="1" t="s">
        <v>1112</v>
      </c>
      <c r="B1255" s="1" t="s">
        <v>3632</v>
      </c>
      <c r="E1255" s="14" t="s">
        <v>8327</v>
      </c>
      <c r="F1255" s="11" t="s">
        <v>6836</v>
      </c>
      <c r="G1255" s="46" t="s">
        <v>5862</v>
      </c>
    </row>
    <row r="1256" spans="1:7" ht="15.6" x14ac:dyDescent="0.3">
      <c r="A1256" s="1" t="s">
        <v>1111</v>
      </c>
      <c r="B1256" s="1" t="s">
        <v>3633</v>
      </c>
      <c r="E1256" s="14" t="s">
        <v>8353</v>
      </c>
      <c r="F1256" s="11" t="s">
        <v>7678</v>
      </c>
      <c r="G1256" s="46" t="s">
        <v>5863</v>
      </c>
    </row>
    <row r="1257" spans="1:7" ht="15.6" x14ac:dyDescent="0.3">
      <c r="A1257" s="1" t="s">
        <v>1110</v>
      </c>
      <c r="B1257" s="1" t="s">
        <v>3634</v>
      </c>
      <c r="E1257" s="14" t="s">
        <v>8353</v>
      </c>
      <c r="F1257" s="11" t="s">
        <v>7679</v>
      </c>
      <c r="G1257" s="46" t="s">
        <v>5864</v>
      </c>
    </row>
    <row r="1258" spans="1:7" ht="15.6" x14ac:dyDescent="0.3">
      <c r="A1258" s="1" t="s">
        <v>1109</v>
      </c>
      <c r="B1258" s="1" t="s">
        <v>3635</v>
      </c>
      <c r="E1258" s="14" t="s">
        <v>8354</v>
      </c>
      <c r="F1258" s="11" t="s">
        <v>6898</v>
      </c>
      <c r="G1258" s="46" t="s">
        <v>5865</v>
      </c>
    </row>
    <row r="1259" spans="1:7" ht="15.6" x14ac:dyDescent="0.3">
      <c r="A1259" s="1" t="s">
        <v>1108</v>
      </c>
      <c r="B1259" s="1" t="s">
        <v>3636</v>
      </c>
      <c r="E1259" s="14" t="s">
        <v>8353</v>
      </c>
      <c r="F1259" s="11" t="s">
        <v>7680</v>
      </c>
      <c r="G1259" s="46" t="s">
        <v>5866</v>
      </c>
    </row>
    <row r="1260" spans="1:7" ht="15.6" x14ac:dyDescent="0.3">
      <c r="A1260" s="1" t="s">
        <v>1107</v>
      </c>
      <c r="B1260" s="1" t="s">
        <v>3637</v>
      </c>
      <c r="E1260" s="14" t="s">
        <v>8354</v>
      </c>
      <c r="F1260" s="11" t="s">
        <v>7681</v>
      </c>
      <c r="G1260" s="46" t="s">
        <v>5867</v>
      </c>
    </row>
    <row r="1261" spans="1:7" ht="15.6" x14ac:dyDescent="0.3">
      <c r="A1261" s="1" t="s">
        <v>1106</v>
      </c>
      <c r="B1261" s="1" t="s">
        <v>3638</v>
      </c>
      <c r="E1261" s="14" t="s">
        <v>8354</v>
      </c>
      <c r="F1261" s="11" t="s">
        <v>7682</v>
      </c>
      <c r="G1261" s="46" t="s">
        <v>5635</v>
      </c>
    </row>
    <row r="1262" spans="1:7" ht="15.6" x14ac:dyDescent="0.3">
      <c r="A1262" s="1" t="s">
        <v>1105</v>
      </c>
      <c r="B1262" s="1" t="s">
        <v>3639</v>
      </c>
      <c r="E1262" s="14" t="s">
        <v>8354</v>
      </c>
      <c r="F1262" s="11" t="s">
        <v>7090</v>
      </c>
      <c r="G1262" s="46" t="s">
        <v>5868</v>
      </c>
    </row>
    <row r="1263" spans="1:7" ht="15.6" x14ac:dyDescent="0.3">
      <c r="A1263" s="1" t="s">
        <v>1104</v>
      </c>
      <c r="B1263" s="1" t="s">
        <v>3640</v>
      </c>
      <c r="E1263" s="14" t="s">
        <v>8353</v>
      </c>
      <c r="F1263" s="11" t="s">
        <v>7683</v>
      </c>
      <c r="G1263" s="46" t="s">
        <v>5869</v>
      </c>
    </row>
    <row r="1264" spans="1:7" ht="15.6" x14ac:dyDescent="0.3">
      <c r="A1264" s="1" t="s">
        <v>1103</v>
      </c>
      <c r="B1264" s="1" t="s">
        <v>3641</v>
      </c>
      <c r="E1264" s="14" t="s">
        <v>8353</v>
      </c>
      <c r="F1264" s="11" t="s">
        <v>7684</v>
      </c>
      <c r="G1264" s="46" t="s">
        <v>5870</v>
      </c>
    </row>
    <row r="1265" spans="1:7" ht="15.6" x14ac:dyDescent="0.3">
      <c r="A1265" s="1" t="s">
        <v>1102</v>
      </c>
      <c r="B1265" s="1" t="s">
        <v>3642</v>
      </c>
      <c r="E1265" s="14" t="s">
        <v>8354</v>
      </c>
      <c r="F1265" s="11" t="s">
        <v>7685</v>
      </c>
      <c r="G1265" s="46" t="s">
        <v>5871</v>
      </c>
    </row>
    <row r="1266" spans="1:7" ht="15.6" x14ac:dyDescent="0.3">
      <c r="A1266" s="1" t="s">
        <v>1101</v>
      </c>
      <c r="B1266" s="1" t="s">
        <v>3643</v>
      </c>
      <c r="E1266" s="14" t="s">
        <v>8354</v>
      </c>
      <c r="F1266" s="11" t="s">
        <v>7686</v>
      </c>
      <c r="G1266" s="46" t="s">
        <v>5872</v>
      </c>
    </row>
    <row r="1267" spans="1:7" ht="15.6" x14ac:dyDescent="0.3">
      <c r="A1267" s="1" t="s">
        <v>1100</v>
      </c>
      <c r="B1267" s="1" t="s">
        <v>3644</v>
      </c>
      <c r="E1267" s="14" t="s">
        <v>8354</v>
      </c>
      <c r="F1267" s="11" t="s">
        <v>6942</v>
      </c>
      <c r="G1267" s="46" t="s">
        <v>5873</v>
      </c>
    </row>
    <row r="1268" spans="1:7" ht="15.6" x14ac:dyDescent="0.3">
      <c r="A1268" s="1" t="s">
        <v>1099</v>
      </c>
      <c r="B1268" s="1" t="s">
        <v>3645</v>
      </c>
      <c r="E1268" s="14" t="s">
        <v>8354</v>
      </c>
      <c r="F1268" s="11" t="s">
        <v>7687</v>
      </c>
      <c r="G1268" s="46" t="s">
        <v>5874</v>
      </c>
    </row>
    <row r="1269" spans="1:7" ht="15.6" x14ac:dyDescent="0.3">
      <c r="A1269" s="1" t="s">
        <v>1098</v>
      </c>
      <c r="B1269" s="1" t="s">
        <v>3646</v>
      </c>
      <c r="E1269" s="14" t="s">
        <v>8353</v>
      </c>
      <c r="F1269" s="11" t="s">
        <v>7688</v>
      </c>
      <c r="G1269" s="46" t="s">
        <v>5875</v>
      </c>
    </row>
    <row r="1270" spans="1:7" ht="15.6" x14ac:dyDescent="0.3">
      <c r="A1270" s="1" t="s">
        <v>1097</v>
      </c>
      <c r="B1270" s="1" t="s">
        <v>3647</v>
      </c>
      <c r="E1270" s="14" t="s">
        <v>8353</v>
      </c>
      <c r="F1270" s="11" t="s">
        <v>7683</v>
      </c>
      <c r="G1270" s="46" t="s">
        <v>5876</v>
      </c>
    </row>
    <row r="1271" spans="1:7" ht="15.6" x14ac:dyDescent="0.3">
      <c r="A1271" s="1" t="s">
        <v>1096</v>
      </c>
      <c r="B1271" s="1" t="s">
        <v>3648</v>
      </c>
      <c r="E1271" s="14" t="s">
        <v>8353</v>
      </c>
      <c r="F1271" s="11" t="s">
        <v>7689</v>
      </c>
      <c r="G1271" s="46" t="s">
        <v>4901</v>
      </c>
    </row>
    <row r="1272" spans="1:7" ht="15.6" x14ac:dyDescent="0.3">
      <c r="A1272" s="1" t="s">
        <v>1095</v>
      </c>
      <c r="B1272" s="1" t="s">
        <v>3649</v>
      </c>
      <c r="E1272" s="14" t="s">
        <v>8354</v>
      </c>
      <c r="F1272" s="11" t="s">
        <v>7690</v>
      </c>
      <c r="G1272" s="46" t="s">
        <v>4857</v>
      </c>
    </row>
    <row r="1273" spans="1:7" ht="15.6" x14ac:dyDescent="0.3">
      <c r="A1273" s="1" t="s">
        <v>1094</v>
      </c>
      <c r="B1273" s="1" t="s">
        <v>3650</v>
      </c>
      <c r="E1273" s="14" t="s">
        <v>8354</v>
      </c>
      <c r="F1273" s="11" t="s">
        <v>7691</v>
      </c>
      <c r="G1273" s="46" t="s">
        <v>5877</v>
      </c>
    </row>
    <row r="1274" spans="1:7" ht="15.6" x14ac:dyDescent="0.3">
      <c r="A1274" s="1" t="s">
        <v>1093</v>
      </c>
      <c r="B1274" s="1" t="s">
        <v>3651</v>
      </c>
      <c r="E1274" s="14" t="s">
        <v>8354</v>
      </c>
      <c r="F1274" s="11" t="s">
        <v>7692</v>
      </c>
      <c r="G1274" s="46" t="s">
        <v>5878</v>
      </c>
    </row>
    <row r="1275" spans="1:7" ht="15.6" x14ac:dyDescent="0.3">
      <c r="A1275" s="1" t="s">
        <v>1092</v>
      </c>
      <c r="B1275" s="1" t="s">
        <v>3652</v>
      </c>
      <c r="E1275" s="14" t="s">
        <v>8354</v>
      </c>
      <c r="F1275" s="11" t="s">
        <v>7211</v>
      </c>
      <c r="G1275" s="46" t="s">
        <v>5879</v>
      </c>
    </row>
    <row r="1276" spans="1:7" ht="15.6" x14ac:dyDescent="0.3">
      <c r="A1276" s="1" t="s">
        <v>1091</v>
      </c>
      <c r="B1276" s="1" t="s">
        <v>3653</v>
      </c>
      <c r="E1276" s="14" t="s">
        <v>8354</v>
      </c>
      <c r="F1276" s="11" t="s">
        <v>6792</v>
      </c>
      <c r="G1276" s="46" t="s">
        <v>5880</v>
      </c>
    </row>
    <row r="1277" spans="1:7" ht="15.6" x14ac:dyDescent="0.3">
      <c r="A1277" s="1" t="s">
        <v>1090</v>
      </c>
      <c r="B1277" s="1" t="s">
        <v>3654</v>
      </c>
      <c r="E1277" s="14" t="s">
        <v>8354</v>
      </c>
      <c r="F1277" s="11" t="s">
        <v>7693</v>
      </c>
      <c r="G1277" s="46" t="s">
        <v>5619</v>
      </c>
    </row>
    <row r="1278" spans="1:7" ht="15.6" x14ac:dyDescent="0.3">
      <c r="A1278" s="1" t="s">
        <v>1089</v>
      </c>
      <c r="B1278" s="1" t="s">
        <v>3655</v>
      </c>
      <c r="E1278" s="14" t="s">
        <v>8353</v>
      </c>
      <c r="F1278" s="11" t="s">
        <v>7694</v>
      </c>
      <c r="G1278" s="46" t="s">
        <v>5881</v>
      </c>
    </row>
    <row r="1279" spans="1:7" ht="15.6" x14ac:dyDescent="0.3">
      <c r="A1279" s="1" t="s">
        <v>1088</v>
      </c>
      <c r="B1279" s="1" t="s">
        <v>3656</v>
      </c>
      <c r="E1279" s="14" t="s">
        <v>8353</v>
      </c>
      <c r="F1279" s="11" t="s">
        <v>7695</v>
      </c>
      <c r="G1279" s="46" t="s">
        <v>5882</v>
      </c>
    </row>
    <row r="1280" spans="1:7" ht="15.6" x14ac:dyDescent="0.3">
      <c r="A1280" s="1" t="s">
        <v>1087</v>
      </c>
      <c r="B1280" s="1" t="s">
        <v>3657</v>
      </c>
      <c r="E1280" s="14" t="s">
        <v>8353</v>
      </c>
      <c r="F1280" s="11" t="s">
        <v>7569</v>
      </c>
      <c r="G1280" s="46" t="s">
        <v>5883</v>
      </c>
    </row>
    <row r="1281" spans="1:7" ht="15.6" x14ac:dyDescent="0.3">
      <c r="A1281" s="1" t="s">
        <v>1086</v>
      </c>
      <c r="B1281" s="1" t="s">
        <v>3658</v>
      </c>
      <c r="E1281" s="14" t="s">
        <v>8354</v>
      </c>
      <c r="F1281" s="11" t="s">
        <v>7696</v>
      </c>
      <c r="G1281" s="46" t="s">
        <v>5884</v>
      </c>
    </row>
    <row r="1282" spans="1:7" ht="15.6" x14ac:dyDescent="0.3">
      <c r="A1282" s="1" t="s">
        <v>1085</v>
      </c>
      <c r="B1282" s="1" t="s">
        <v>3659</v>
      </c>
      <c r="E1282" s="14" t="s">
        <v>8354</v>
      </c>
      <c r="F1282" s="11" t="s">
        <v>5730</v>
      </c>
      <c r="G1282" s="46" t="s">
        <v>5885</v>
      </c>
    </row>
    <row r="1283" spans="1:7" ht="15.6" x14ac:dyDescent="0.3">
      <c r="A1283" s="1" t="s">
        <v>1084</v>
      </c>
      <c r="B1283" s="1" t="s">
        <v>3660</v>
      </c>
      <c r="E1283" s="14" t="s">
        <v>8353</v>
      </c>
      <c r="F1283" s="11" t="s">
        <v>7558</v>
      </c>
      <c r="G1283" s="46" t="s">
        <v>5886</v>
      </c>
    </row>
    <row r="1284" spans="1:7" ht="15.6" x14ac:dyDescent="0.3">
      <c r="A1284" s="1" t="s">
        <v>1083</v>
      </c>
      <c r="B1284" s="1" t="s">
        <v>3661</v>
      </c>
      <c r="E1284" s="14" t="s">
        <v>8354</v>
      </c>
      <c r="F1284" s="11" t="s">
        <v>6956</v>
      </c>
      <c r="G1284" s="46" t="s">
        <v>4953</v>
      </c>
    </row>
    <row r="1285" spans="1:7" ht="15.6" x14ac:dyDescent="0.3">
      <c r="A1285" s="1" t="s">
        <v>1082</v>
      </c>
      <c r="B1285" s="1" t="s">
        <v>3662</v>
      </c>
      <c r="E1285" s="14" t="s">
        <v>8353</v>
      </c>
      <c r="F1285" s="11" t="s">
        <v>7697</v>
      </c>
      <c r="G1285" s="46" t="s">
        <v>5887</v>
      </c>
    </row>
    <row r="1286" spans="1:7" ht="15.6" x14ac:dyDescent="0.3">
      <c r="A1286" s="1" t="s">
        <v>1081</v>
      </c>
      <c r="B1286" s="1" t="s">
        <v>3663</v>
      </c>
      <c r="E1286" s="14" t="s">
        <v>8353</v>
      </c>
      <c r="F1286" s="11" t="s">
        <v>7698</v>
      </c>
      <c r="G1286" s="46" t="s">
        <v>5888</v>
      </c>
    </row>
    <row r="1287" spans="1:7" ht="15.6" x14ac:dyDescent="0.3">
      <c r="A1287" s="1" t="s">
        <v>1080</v>
      </c>
      <c r="B1287" s="1" t="s">
        <v>3664</v>
      </c>
      <c r="E1287" s="14" t="s">
        <v>8353</v>
      </c>
      <c r="F1287" s="11" t="s">
        <v>7699</v>
      </c>
      <c r="G1287" s="46" t="s">
        <v>5889</v>
      </c>
    </row>
    <row r="1288" spans="1:7" ht="15.6" x14ac:dyDescent="0.3">
      <c r="A1288" s="1" t="s">
        <v>1079</v>
      </c>
      <c r="B1288" s="1" t="s">
        <v>3665</v>
      </c>
      <c r="E1288" s="14" t="s">
        <v>8353</v>
      </c>
      <c r="F1288" s="11" t="s">
        <v>7700</v>
      </c>
      <c r="G1288" s="46" t="s">
        <v>4727</v>
      </c>
    </row>
    <row r="1289" spans="1:7" ht="15.6" x14ac:dyDescent="0.3">
      <c r="A1289" s="1" t="s">
        <v>1078</v>
      </c>
      <c r="B1289" s="1" t="s">
        <v>3666</v>
      </c>
      <c r="E1289" s="14" t="s">
        <v>8353</v>
      </c>
      <c r="F1289" s="11" t="s">
        <v>6929</v>
      </c>
      <c r="G1289" s="46" t="s">
        <v>5890</v>
      </c>
    </row>
    <row r="1290" spans="1:7" ht="15.6" x14ac:dyDescent="0.3">
      <c r="A1290" s="1" t="s">
        <v>1077</v>
      </c>
      <c r="B1290" s="1" t="s">
        <v>3667</v>
      </c>
      <c r="E1290" s="14" t="s">
        <v>8353</v>
      </c>
      <c r="F1290" s="11" t="s">
        <v>7701</v>
      </c>
      <c r="G1290" s="46" t="s">
        <v>5891</v>
      </c>
    </row>
    <row r="1291" spans="1:7" ht="15.6" x14ac:dyDescent="0.3">
      <c r="A1291" s="1" t="s">
        <v>1076</v>
      </c>
      <c r="B1291" s="1" t="s">
        <v>3668</v>
      </c>
      <c r="E1291" s="14" t="s">
        <v>8353</v>
      </c>
      <c r="F1291" s="11" t="s">
        <v>7702</v>
      </c>
      <c r="G1291" s="46" t="s">
        <v>5892</v>
      </c>
    </row>
    <row r="1292" spans="1:7" ht="15.6" x14ac:dyDescent="0.3">
      <c r="A1292" s="1" t="s">
        <v>1075</v>
      </c>
      <c r="B1292" s="1" t="s">
        <v>3669</v>
      </c>
      <c r="E1292" s="14" t="s">
        <v>8353</v>
      </c>
      <c r="F1292" s="11" t="s">
        <v>5960</v>
      </c>
      <c r="G1292" s="46" t="s">
        <v>5893</v>
      </c>
    </row>
    <row r="1293" spans="1:7" ht="15.6" x14ac:dyDescent="0.3">
      <c r="A1293" s="1" t="s">
        <v>1074</v>
      </c>
      <c r="B1293" s="1" t="s">
        <v>3670</v>
      </c>
      <c r="E1293" s="14" t="s">
        <v>8353</v>
      </c>
      <c r="F1293" s="11" t="s">
        <v>7569</v>
      </c>
      <c r="G1293" s="46" t="s">
        <v>5894</v>
      </c>
    </row>
    <row r="1294" spans="1:7" ht="15.6" x14ac:dyDescent="0.3">
      <c r="A1294" s="1" t="s">
        <v>1073</v>
      </c>
      <c r="B1294" s="1" t="s">
        <v>3671</v>
      </c>
      <c r="E1294" s="14" t="s">
        <v>8353</v>
      </c>
      <c r="F1294" s="11" t="s">
        <v>7703</v>
      </c>
      <c r="G1294" s="46" t="s">
        <v>5895</v>
      </c>
    </row>
    <row r="1295" spans="1:7" ht="15.6" x14ac:dyDescent="0.3">
      <c r="A1295" s="1" t="s">
        <v>1072</v>
      </c>
      <c r="B1295" s="1" t="s">
        <v>3672</v>
      </c>
      <c r="E1295" s="14" t="s">
        <v>8353</v>
      </c>
      <c r="F1295" s="11" t="s">
        <v>7704</v>
      </c>
      <c r="G1295" s="46" t="s">
        <v>5896</v>
      </c>
    </row>
    <row r="1296" spans="1:7" ht="15.6" x14ac:dyDescent="0.3">
      <c r="A1296" s="1" t="s">
        <v>1071</v>
      </c>
      <c r="B1296" s="1" t="s">
        <v>3673</v>
      </c>
      <c r="E1296" s="14" t="s">
        <v>8354</v>
      </c>
      <c r="F1296" s="11" t="s">
        <v>7705</v>
      </c>
      <c r="G1296" s="46" t="s">
        <v>5897</v>
      </c>
    </row>
    <row r="1297" spans="1:7" ht="15.6" x14ac:dyDescent="0.3">
      <c r="A1297" s="1" t="s">
        <v>1070</v>
      </c>
      <c r="B1297" s="1" t="s">
        <v>3674</v>
      </c>
      <c r="E1297" s="14" t="s">
        <v>8353</v>
      </c>
      <c r="F1297" s="11" t="s">
        <v>7706</v>
      </c>
      <c r="G1297" s="46" t="s">
        <v>5898</v>
      </c>
    </row>
    <row r="1298" spans="1:7" ht="15.6" x14ac:dyDescent="0.3">
      <c r="A1298" s="1" t="s">
        <v>1069</v>
      </c>
      <c r="B1298" s="1" t="s">
        <v>3675</v>
      </c>
      <c r="E1298" s="14" t="s">
        <v>8354</v>
      </c>
      <c r="F1298" s="11" t="s">
        <v>7707</v>
      </c>
      <c r="G1298" s="46" t="s">
        <v>5899</v>
      </c>
    </row>
    <row r="1299" spans="1:7" ht="15.6" x14ac:dyDescent="0.3">
      <c r="A1299" s="1" t="s">
        <v>1068</v>
      </c>
      <c r="B1299" s="1" t="s">
        <v>3676</v>
      </c>
      <c r="E1299" s="14" t="s">
        <v>8327</v>
      </c>
      <c r="F1299" s="11" t="s">
        <v>7708</v>
      </c>
      <c r="G1299" s="46" t="s">
        <v>5318</v>
      </c>
    </row>
    <row r="1300" spans="1:7" ht="15.6" x14ac:dyDescent="0.3">
      <c r="A1300" s="1" t="s">
        <v>1067</v>
      </c>
      <c r="B1300" s="1" t="s">
        <v>3677</v>
      </c>
      <c r="E1300" s="14" t="s">
        <v>8353</v>
      </c>
      <c r="F1300" s="11" t="s">
        <v>7709</v>
      </c>
      <c r="G1300" s="46" t="s">
        <v>5718</v>
      </c>
    </row>
    <row r="1301" spans="1:7" ht="15.6" x14ac:dyDescent="0.3">
      <c r="A1301" s="1" t="s">
        <v>1066</v>
      </c>
      <c r="B1301" s="1" t="s">
        <v>3678</v>
      </c>
      <c r="E1301" s="14" t="s">
        <v>8354</v>
      </c>
      <c r="F1301" s="11" t="s">
        <v>6805</v>
      </c>
      <c r="G1301" s="46" t="s">
        <v>5900</v>
      </c>
    </row>
    <row r="1302" spans="1:7" ht="15.6" x14ac:dyDescent="0.3">
      <c r="A1302" s="1" t="s">
        <v>1065</v>
      </c>
      <c r="B1302" s="1" t="s">
        <v>3679</v>
      </c>
      <c r="E1302" s="14" t="s">
        <v>8354</v>
      </c>
      <c r="F1302" s="11" t="s">
        <v>7710</v>
      </c>
      <c r="G1302" s="46" t="s">
        <v>5901</v>
      </c>
    </row>
    <row r="1303" spans="1:7" ht="15.6" x14ac:dyDescent="0.3">
      <c r="A1303" s="1" t="s">
        <v>1064</v>
      </c>
      <c r="B1303" s="1" t="s">
        <v>3680</v>
      </c>
      <c r="E1303" s="14" t="s">
        <v>8354</v>
      </c>
      <c r="F1303" s="11" t="s">
        <v>7711</v>
      </c>
      <c r="G1303" s="46" t="s">
        <v>5902</v>
      </c>
    </row>
    <row r="1304" spans="1:7" ht="15.6" x14ac:dyDescent="0.3">
      <c r="A1304" s="1" t="s">
        <v>1063</v>
      </c>
      <c r="B1304" s="1" t="s">
        <v>3681</v>
      </c>
      <c r="E1304" s="14" t="s">
        <v>8354</v>
      </c>
      <c r="F1304" s="11" t="s">
        <v>7712</v>
      </c>
      <c r="G1304" s="46" t="s">
        <v>5903</v>
      </c>
    </row>
    <row r="1305" spans="1:7" ht="15.6" x14ac:dyDescent="0.3">
      <c r="A1305" s="1" t="s">
        <v>1062</v>
      </c>
      <c r="B1305" s="1" t="s">
        <v>3682</v>
      </c>
      <c r="E1305" s="14" t="s">
        <v>8354</v>
      </c>
      <c r="F1305" s="11" t="s">
        <v>6956</v>
      </c>
      <c r="G1305" s="46" t="s">
        <v>5904</v>
      </c>
    </row>
    <row r="1306" spans="1:7" ht="15.6" x14ac:dyDescent="0.3">
      <c r="A1306" s="1" t="s">
        <v>1061</v>
      </c>
      <c r="B1306" s="1" t="s">
        <v>3683</v>
      </c>
      <c r="E1306" s="14" t="s">
        <v>8354</v>
      </c>
      <c r="F1306" s="11" t="s">
        <v>7103</v>
      </c>
      <c r="G1306" s="46" t="s">
        <v>5905</v>
      </c>
    </row>
    <row r="1307" spans="1:7" ht="15.6" x14ac:dyDescent="0.3">
      <c r="A1307" s="1" t="s">
        <v>1060</v>
      </c>
      <c r="B1307" s="1" t="s">
        <v>3684</v>
      </c>
      <c r="E1307" s="14" t="s">
        <v>8354</v>
      </c>
      <c r="F1307" s="11" t="s">
        <v>7713</v>
      </c>
      <c r="G1307" s="46" t="s">
        <v>5906</v>
      </c>
    </row>
    <row r="1308" spans="1:7" ht="15.6" x14ac:dyDescent="0.3">
      <c r="A1308" s="1" t="s">
        <v>1059</v>
      </c>
      <c r="B1308" s="1" t="s">
        <v>3685</v>
      </c>
      <c r="E1308" s="14" t="s">
        <v>8354</v>
      </c>
      <c r="F1308" s="11" t="s">
        <v>7714</v>
      </c>
      <c r="G1308" s="46" t="s">
        <v>5907</v>
      </c>
    </row>
    <row r="1309" spans="1:7" ht="15.6" x14ac:dyDescent="0.3">
      <c r="A1309" s="1" t="s">
        <v>1058</v>
      </c>
      <c r="B1309" s="1" t="s">
        <v>3686</v>
      </c>
      <c r="E1309" s="14" t="s">
        <v>8354</v>
      </c>
      <c r="F1309" s="11" t="s">
        <v>7425</v>
      </c>
      <c r="G1309" s="46" t="s">
        <v>5908</v>
      </c>
    </row>
    <row r="1310" spans="1:7" ht="15.6" x14ac:dyDescent="0.3">
      <c r="A1310" s="1" t="s">
        <v>1057</v>
      </c>
      <c r="B1310" s="1" t="s">
        <v>3687</v>
      </c>
      <c r="E1310" s="14" t="s">
        <v>8354</v>
      </c>
      <c r="F1310" s="11" t="s">
        <v>7245</v>
      </c>
      <c r="G1310" s="46" t="s">
        <v>5027</v>
      </c>
    </row>
    <row r="1311" spans="1:7" ht="15.6" x14ac:dyDescent="0.3">
      <c r="A1311" s="1" t="s">
        <v>1056</v>
      </c>
      <c r="B1311" s="1" t="s">
        <v>3688</v>
      </c>
      <c r="E1311" s="14" t="s">
        <v>8354</v>
      </c>
      <c r="F1311" s="11" t="s">
        <v>7715</v>
      </c>
      <c r="G1311" s="46" t="s">
        <v>5909</v>
      </c>
    </row>
    <row r="1312" spans="1:7" ht="15.6" x14ac:dyDescent="0.3">
      <c r="A1312" s="1" t="s">
        <v>1055</v>
      </c>
      <c r="B1312" s="1" t="s">
        <v>3689</v>
      </c>
      <c r="E1312" s="14" t="s">
        <v>8354</v>
      </c>
      <c r="F1312" s="11" t="s">
        <v>7716</v>
      </c>
      <c r="G1312" s="46" t="s">
        <v>5910</v>
      </c>
    </row>
    <row r="1313" spans="1:7" ht="15.6" x14ac:dyDescent="0.3">
      <c r="A1313" s="1" t="s">
        <v>1054</v>
      </c>
      <c r="B1313" s="1" t="s">
        <v>3690</v>
      </c>
      <c r="E1313" s="14" t="s">
        <v>8354</v>
      </c>
      <c r="F1313" s="11" t="s">
        <v>7090</v>
      </c>
      <c r="G1313" s="46" t="s">
        <v>5911</v>
      </c>
    </row>
    <row r="1314" spans="1:7" ht="15.6" x14ac:dyDescent="0.3">
      <c r="A1314" s="1" t="s">
        <v>1053</v>
      </c>
      <c r="B1314" s="1" t="s">
        <v>3691</v>
      </c>
      <c r="E1314" s="14" t="s">
        <v>8353</v>
      </c>
      <c r="F1314" s="11" t="s">
        <v>7717</v>
      </c>
      <c r="G1314" s="46" t="s">
        <v>5912</v>
      </c>
    </row>
    <row r="1315" spans="1:7" ht="15.6" x14ac:dyDescent="0.3">
      <c r="A1315" s="1" t="s">
        <v>1052</v>
      </c>
      <c r="B1315" s="1" t="s">
        <v>3692</v>
      </c>
      <c r="E1315" s="14" t="s">
        <v>8353</v>
      </c>
      <c r="F1315" s="11" t="s">
        <v>6992</v>
      </c>
      <c r="G1315" s="46" t="s">
        <v>5913</v>
      </c>
    </row>
    <row r="1316" spans="1:7" ht="15.6" x14ac:dyDescent="0.3">
      <c r="A1316" s="1" t="s">
        <v>1051</v>
      </c>
      <c r="B1316" s="1" t="s">
        <v>3693</v>
      </c>
      <c r="E1316" s="14" t="s">
        <v>8354</v>
      </c>
      <c r="F1316" s="11" t="s">
        <v>7718</v>
      </c>
      <c r="G1316" s="46" t="s">
        <v>5914</v>
      </c>
    </row>
    <row r="1317" spans="1:7" ht="15.6" x14ac:dyDescent="0.3">
      <c r="A1317" s="1" t="s">
        <v>1050</v>
      </c>
      <c r="B1317" s="1" t="s">
        <v>3694</v>
      </c>
      <c r="E1317" s="14" t="s">
        <v>8353</v>
      </c>
      <c r="F1317" s="11" t="s">
        <v>7161</v>
      </c>
      <c r="G1317" s="46" t="s">
        <v>5915</v>
      </c>
    </row>
    <row r="1318" spans="1:7" ht="15.6" x14ac:dyDescent="0.3">
      <c r="A1318" s="1" t="s">
        <v>1049</v>
      </c>
      <c r="B1318" s="1" t="s">
        <v>3695</v>
      </c>
      <c r="E1318" s="14" t="s">
        <v>8353</v>
      </c>
      <c r="F1318" s="11" t="s">
        <v>7719</v>
      </c>
      <c r="G1318" s="46" t="s">
        <v>5916</v>
      </c>
    </row>
    <row r="1319" spans="1:7" ht="15.6" x14ac:dyDescent="0.3">
      <c r="A1319" s="1" t="s">
        <v>1048</v>
      </c>
      <c r="B1319" s="1" t="s">
        <v>3696</v>
      </c>
      <c r="E1319" s="14" t="s">
        <v>8353</v>
      </c>
      <c r="F1319" s="11" t="s">
        <v>7720</v>
      </c>
      <c r="G1319" s="46" t="s">
        <v>5917</v>
      </c>
    </row>
    <row r="1320" spans="1:7" ht="15.6" x14ac:dyDescent="0.3">
      <c r="A1320" s="1" t="s">
        <v>1047</v>
      </c>
      <c r="B1320" s="1" t="s">
        <v>3697</v>
      </c>
      <c r="E1320" s="14" t="s">
        <v>8354</v>
      </c>
      <c r="F1320" s="11" t="s">
        <v>7721</v>
      </c>
      <c r="G1320" s="46" t="s">
        <v>5918</v>
      </c>
    </row>
    <row r="1321" spans="1:7" ht="15.6" x14ac:dyDescent="0.3">
      <c r="A1321" s="1" t="s">
        <v>1046</v>
      </c>
      <c r="B1321" s="1" t="s">
        <v>3698</v>
      </c>
      <c r="E1321" s="14" t="s">
        <v>8353</v>
      </c>
      <c r="F1321" s="11" t="s">
        <v>6771</v>
      </c>
      <c r="G1321" s="46" t="s">
        <v>5919</v>
      </c>
    </row>
    <row r="1322" spans="1:7" ht="15.6" x14ac:dyDescent="0.3">
      <c r="A1322" s="1" t="s">
        <v>1045</v>
      </c>
      <c r="B1322" s="1" t="s">
        <v>3699</v>
      </c>
      <c r="E1322" s="14" t="s">
        <v>8354</v>
      </c>
      <c r="F1322" s="11" t="s">
        <v>7722</v>
      </c>
      <c r="G1322" s="46" t="s">
        <v>5920</v>
      </c>
    </row>
    <row r="1323" spans="1:7" ht="15.6" x14ac:dyDescent="0.3">
      <c r="A1323" s="1" t="s">
        <v>1044</v>
      </c>
      <c r="B1323" s="1" t="s">
        <v>3700</v>
      </c>
      <c r="E1323" s="14" t="s">
        <v>8353</v>
      </c>
      <c r="F1323" s="11" t="s">
        <v>7723</v>
      </c>
      <c r="G1323" s="46" t="s">
        <v>5921</v>
      </c>
    </row>
    <row r="1324" spans="1:7" ht="15.6" x14ac:dyDescent="0.3">
      <c r="A1324" s="1" t="s">
        <v>1043</v>
      </c>
      <c r="B1324" s="1" t="s">
        <v>3701</v>
      </c>
      <c r="E1324" s="14" t="s">
        <v>8353</v>
      </c>
      <c r="F1324" s="11" t="s">
        <v>7724</v>
      </c>
      <c r="G1324" s="46" t="s">
        <v>5922</v>
      </c>
    </row>
    <row r="1325" spans="1:7" ht="15.6" x14ac:dyDescent="0.3">
      <c r="A1325" s="1" t="s">
        <v>1042</v>
      </c>
      <c r="B1325" s="1" t="s">
        <v>3702</v>
      </c>
      <c r="E1325" s="14" t="s">
        <v>8353</v>
      </c>
      <c r="F1325" s="11" t="s">
        <v>7725</v>
      </c>
      <c r="G1325" s="46" t="s">
        <v>5923</v>
      </c>
    </row>
    <row r="1326" spans="1:7" ht="15.6" x14ac:dyDescent="0.3">
      <c r="A1326" s="1" t="s">
        <v>1041</v>
      </c>
      <c r="B1326" s="1" t="s">
        <v>3703</v>
      </c>
      <c r="E1326" s="14" t="s">
        <v>8353</v>
      </c>
      <c r="F1326" s="11" t="s">
        <v>6824</v>
      </c>
      <c r="G1326" s="46" t="s">
        <v>5924</v>
      </c>
    </row>
    <row r="1327" spans="1:7" ht="15.6" x14ac:dyDescent="0.3">
      <c r="A1327" s="1" t="s">
        <v>1040</v>
      </c>
      <c r="B1327" s="1" t="s">
        <v>3704</v>
      </c>
      <c r="E1327" s="14" t="s">
        <v>8353</v>
      </c>
      <c r="F1327" s="11" t="s">
        <v>7726</v>
      </c>
      <c r="G1327" s="46" t="s">
        <v>5925</v>
      </c>
    </row>
    <row r="1328" spans="1:7" ht="15.6" x14ac:dyDescent="0.3">
      <c r="A1328" s="1" t="s">
        <v>1039</v>
      </c>
      <c r="B1328" s="1" t="s">
        <v>3705</v>
      </c>
      <c r="E1328" s="14" t="s">
        <v>8353</v>
      </c>
      <c r="F1328" s="11" t="s">
        <v>7159</v>
      </c>
      <c r="G1328" s="46" t="s">
        <v>5926</v>
      </c>
    </row>
    <row r="1329" spans="1:7" ht="15.6" x14ac:dyDescent="0.3">
      <c r="A1329" s="1" t="s">
        <v>1038</v>
      </c>
      <c r="B1329" s="1" t="s">
        <v>3706</v>
      </c>
      <c r="E1329" s="14" t="s">
        <v>8354</v>
      </c>
      <c r="F1329" s="11" t="s">
        <v>7095</v>
      </c>
      <c r="G1329" s="46" t="s">
        <v>5927</v>
      </c>
    </row>
    <row r="1330" spans="1:7" ht="15.6" x14ac:dyDescent="0.3">
      <c r="A1330" s="1" t="s">
        <v>1037</v>
      </c>
      <c r="B1330" s="1" t="s">
        <v>3707</v>
      </c>
      <c r="E1330" s="14" t="s">
        <v>8327</v>
      </c>
      <c r="F1330" s="11" t="s">
        <v>7700</v>
      </c>
      <c r="G1330" s="46" t="s">
        <v>5928</v>
      </c>
    </row>
    <row r="1331" spans="1:7" ht="15.6" x14ac:dyDescent="0.3">
      <c r="A1331" s="1" t="s">
        <v>1036</v>
      </c>
      <c r="B1331" s="1" t="s">
        <v>3708</v>
      </c>
      <c r="E1331" s="14" t="s">
        <v>8354</v>
      </c>
      <c r="F1331" s="11" t="s">
        <v>6243</v>
      </c>
      <c r="G1331" s="46" t="s">
        <v>5929</v>
      </c>
    </row>
    <row r="1332" spans="1:7" ht="15.6" x14ac:dyDescent="0.3">
      <c r="A1332" s="1" t="s">
        <v>1035</v>
      </c>
      <c r="B1332" s="1" t="s">
        <v>3709</v>
      </c>
      <c r="E1332" s="14" t="s">
        <v>8353</v>
      </c>
      <c r="F1332" s="11" t="s">
        <v>7164</v>
      </c>
      <c r="G1332" s="46" t="s">
        <v>5930</v>
      </c>
    </row>
    <row r="1333" spans="1:7" ht="15.6" x14ac:dyDescent="0.3">
      <c r="A1333" s="1" t="s">
        <v>1034</v>
      </c>
      <c r="B1333" s="1" t="s">
        <v>3710</v>
      </c>
      <c r="E1333" s="14" t="s">
        <v>8354</v>
      </c>
      <c r="F1333" s="11" t="s">
        <v>7727</v>
      </c>
      <c r="G1333" s="46" t="s">
        <v>5931</v>
      </c>
    </row>
    <row r="1334" spans="1:7" ht="15.6" x14ac:dyDescent="0.3">
      <c r="A1334" s="1" t="s">
        <v>1033</v>
      </c>
      <c r="B1334" s="1" t="s">
        <v>3711</v>
      </c>
      <c r="E1334" s="14" t="s">
        <v>8327</v>
      </c>
      <c r="F1334" s="11" t="s">
        <v>7728</v>
      </c>
      <c r="G1334" s="46" t="s">
        <v>5932</v>
      </c>
    </row>
    <row r="1335" spans="1:7" ht="15.6" x14ac:dyDescent="0.3">
      <c r="A1335" s="1" t="s">
        <v>1032</v>
      </c>
      <c r="B1335" s="1" t="s">
        <v>3712</v>
      </c>
      <c r="E1335" s="14" t="s">
        <v>8354</v>
      </c>
      <c r="F1335" s="11" t="s">
        <v>7729</v>
      </c>
      <c r="G1335" s="46" t="s">
        <v>5933</v>
      </c>
    </row>
    <row r="1336" spans="1:7" ht="15.6" x14ac:dyDescent="0.3">
      <c r="A1336" s="1" t="s">
        <v>1031</v>
      </c>
      <c r="B1336" s="1" t="s">
        <v>3713</v>
      </c>
      <c r="E1336" s="14" t="s">
        <v>8354</v>
      </c>
      <c r="F1336" s="11" t="s">
        <v>7730</v>
      </c>
      <c r="G1336" s="46" t="s">
        <v>5934</v>
      </c>
    </row>
    <row r="1337" spans="1:7" ht="15.6" x14ac:dyDescent="0.3">
      <c r="A1337" s="1" t="s">
        <v>1030</v>
      </c>
      <c r="B1337" s="1" t="s">
        <v>3714</v>
      </c>
      <c r="E1337" s="14" t="s">
        <v>8354</v>
      </c>
      <c r="F1337" s="11" t="s">
        <v>7731</v>
      </c>
      <c r="G1337" s="46" t="s">
        <v>4720</v>
      </c>
    </row>
    <row r="1338" spans="1:7" ht="15.6" x14ac:dyDescent="0.3">
      <c r="A1338" s="1" t="s">
        <v>1029</v>
      </c>
      <c r="B1338" s="1" t="s">
        <v>3715</v>
      </c>
      <c r="E1338" s="14" t="s">
        <v>8354</v>
      </c>
      <c r="F1338" s="11" t="s">
        <v>7732</v>
      </c>
      <c r="G1338" s="46" t="s">
        <v>5935</v>
      </c>
    </row>
    <row r="1339" spans="1:7" ht="15.6" x14ac:dyDescent="0.3">
      <c r="A1339" s="1" t="s">
        <v>1028</v>
      </c>
      <c r="B1339" s="1" t="s">
        <v>3716</v>
      </c>
      <c r="E1339" s="14" t="s">
        <v>8327</v>
      </c>
      <c r="F1339" s="11" t="s">
        <v>7226</v>
      </c>
      <c r="G1339" s="46" t="s">
        <v>4781</v>
      </c>
    </row>
    <row r="1340" spans="1:7" ht="15.6" x14ac:dyDescent="0.3">
      <c r="A1340" s="1" t="s">
        <v>1027</v>
      </c>
      <c r="B1340" s="1" t="s">
        <v>3717</v>
      </c>
      <c r="E1340" s="14" t="s">
        <v>8354</v>
      </c>
      <c r="F1340" s="11" t="s">
        <v>6899</v>
      </c>
      <c r="G1340" s="46" t="s">
        <v>5936</v>
      </c>
    </row>
    <row r="1341" spans="1:7" ht="15.6" x14ac:dyDescent="0.3">
      <c r="A1341" s="1" t="s">
        <v>1026</v>
      </c>
      <c r="B1341" s="1" t="s">
        <v>3718</v>
      </c>
      <c r="E1341" s="14" t="s">
        <v>8354</v>
      </c>
      <c r="F1341" s="11" t="s">
        <v>7733</v>
      </c>
      <c r="G1341" s="46" t="s">
        <v>5937</v>
      </c>
    </row>
    <row r="1342" spans="1:7" ht="15.6" x14ac:dyDescent="0.3">
      <c r="A1342" s="1" t="s">
        <v>1025</v>
      </c>
      <c r="B1342" s="1" t="s">
        <v>3719</v>
      </c>
      <c r="E1342" s="14" t="s">
        <v>8327</v>
      </c>
      <c r="F1342" s="11" t="s">
        <v>7248</v>
      </c>
      <c r="G1342" s="46" t="s">
        <v>5938</v>
      </c>
    </row>
    <row r="1343" spans="1:7" ht="15.6" x14ac:dyDescent="0.3">
      <c r="A1343" s="1" t="s">
        <v>1024</v>
      </c>
      <c r="B1343" s="1" t="s">
        <v>3720</v>
      </c>
      <c r="E1343" s="14" t="s">
        <v>8353</v>
      </c>
      <c r="F1343" s="11" t="s">
        <v>7734</v>
      </c>
      <c r="G1343" s="46" t="s">
        <v>5939</v>
      </c>
    </row>
    <row r="1344" spans="1:7" ht="15.6" x14ac:dyDescent="0.3">
      <c r="A1344" s="1" t="s">
        <v>1023</v>
      </c>
      <c r="B1344" s="1" t="s">
        <v>3721</v>
      </c>
      <c r="E1344" s="14" t="s">
        <v>8327</v>
      </c>
      <c r="F1344" s="11" t="s">
        <v>7735</v>
      </c>
      <c r="G1344" s="46" t="s">
        <v>5940</v>
      </c>
    </row>
    <row r="1345" spans="1:7" ht="15.6" x14ac:dyDescent="0.3">
      <c r="A1345" s="1" t="s">
        <v>1022</v>
      </c>
      <c r="B1345" s="1" t="s">
        <v>3722</v>
      </c>
      <c r="E1345" s="14" t="s">
        <v>8353</v>
      </c>
      <c r="F1345" s="11" t="s">
        <v>7111</v>
      </c>
      <c r="G1345" s="46" t="s">
        <v>5941</v>
      </c>
    </row>
    <row r="1346" spans="1:7" ht="15.6" x14ac:dyDescent="0.3">
      <c r="A1346" s="1" t="s">
        <v>1021</v>
      </c>
      <c r="B1346" s="1" t="s">
        <v>3723</v>
      </c>
      <c r="E1346" s="14" t="s">
        <v>8354</v>
      </c>
      <c r="F1346" s="11" t="s">
        <v>6267</v>
      </c>
      <c r="G1346" s="46" t="s">
        <v>5942</v>
      </c>
    </row>
    <row r="1347" spans="1:7" ht="15.6" x14ac:dyDescent="0.3">
      <c r="A1347" s="1" t="s">
        <v>1020</v>
      </c>
      <c r="B1347" s="1" t="s">
        <v>3724</v>
      </c>
      <c r="E1347" s="14" t="s">
        <v>8353</v>
      </c>
      <c r="F1347" s="11" t="s">
        <v>7736</v>
      </c>
      <c r="G1347" s="46" t="s">
        <v>5943</v>
      </c>
    </row>
    <row r="1348" spans="1:7" ht="15.6" x14ac:dyDescent="0.3">
      <c r="A1348" s="1" t="s">
        <v>1019</v>
      </c>
      <c r="B1348" s="1" t="s">
        <v>3725</v>
      </c>
      <c r="E1348" s="14" t="s">
        <v>8354</v>
      </c>
      <c r="F1348" s="11" t="s">
        <v>6922</v>
      </c>
      <c r="G1348" s="46" t="s">
        <v>5944</v>
      </c>
    </row>
    <row r="1349" spans="1:7" ht="15.6" x14ac:dyDescent="0.3">
      <c r="A1349" s="1" t="s">
        <v>1018</v>
      </c>
      <c r="B1349" s="1" t="s">
        <v>3726</v>
      </c>
      <c r="E1349" s="14" t="s">
        <v>8353</v>
      </c>
      <c r="F1349" s="11" t="s">
        <v>7737</v>
      </c>
      <c r="G1349" s="46" t="s">
        <v>5945</v>
      </c>
    </row>
    <row r="1350" spans="1:7" ht="15.6" x14ac:dyDescent="0.3">
      <c r="A1350" s="1" t="s">
        <v>1017</v>
      </c>
      <c r="B1350" s="1" t="s">
        <v>3727</v>
      </c>
      <c r="E1350" s="14" t="s">
        <v>8327</v>
      </c>
      <c r="F1350" s="11" t="s">
        <v>7112</v>
      </c>
      <c r="G1350" s="46" t="s">
        <v>5946</v>
      </c>
    </row>
    <row r="1351" spans="1:7" ht="15.6" x14ac:dyDescent="0.3">
      <c r="A1351" s="1" t="s">
        <v>1016</v>
      </c>
      <c r="B1351" s="1" t="s">
        <v>3728</v>
      </c>
      <c r="E1351" s="14" t="s">
        <v>8354</v>
      </c>
      <c r="F1351" s="11" t="s">
        <v>7738</v>
      </c>
      <c r="G1351" s="46" t="s">
        <v>5947</v>
      </c>
    </row>
    <row r="1352" spans="1:7" ht="15.6" x14ac:dyDescent="0.3">
      <c r="A1352" s="1" t="s">
        <v>1015</v>
      </c>
      <c r="B1352" s="1" t="s">
        <v>3729</v>
      </c>
      <c r="E1352" s="14" t="s">
        <v>8353</v>
      </c>
      <c r="F1352" s="11" t="s">
        <v>7739</v>
      </c>
      <c r="G1352" s="46" t="s">
        <v>5009</v>
      </c>
    </row>
    <row r="1353" spans="1:7" ht="15.6" x14ac:dyDescent="0.3">
      <c r="A1353" s="1" t="s">
        <v>1014</v>
      </c>
      <c r="B1353" s="1" t="s">
        <v>3730</v>
      </c>
      <c r="E1353" s="14" t="s">
        <v>8354</v>
      </c>
      <c r="F1353" s="11" t="s">
        <v>7082</v>
      </c>
      <c r="G1353" s="46" t="s">
        <v>5948</v>
      </c>
    </row>
    <row r="1354" spans="1:7" ht="15.6" x14ac:dyDescent="0.3">
      <c r="A1354" s="1" t="s">
        <v>1013</v>
      </c>
      <c r="B1354" s="1" t="s">
        <v>3731</v>
      </c>
      <c r="E1354" s="14" t="s">
        <v>8353</v>
      </c>
      <c r="F1354" s="11" t="s">
        <v>7740</v>
      </c>
      <c r="G1354" s="46" t="s">
        <v>5949</v>
      </c>
    </row>
    <row r="1355" spans="1:7" ht="15.6" x14ac:dyDescent="0.3">
      <c r="A1355" s="1" t="s">
        <v>1012</v>
      </c>
      <c r="B1355" s="1" t="s">
        <v>3732</v>
      </c>
      <c r="E1355" s="14" t="s">
        <v>8353</v>
      </c>
      <c r="F1355" s="11" t="s">
        <v>7741</v>
      </c>
      <c r="G1355" s="46" t="s">
        <v>5053</v>
      </c>
    </row>
    <row r="1356" spans="1:7" ht="15.6" x14ac:dyDescent="0.3">
      <c r="A1356" s="1" t="s">
        <v>1011</v>
      </c>
      <c r="B1356" s="1" t="s">
        <v>3733</v>
      </c>
      <c r="E1356" s="14" t="s">
        <v>8353</v>
      </c>
      <c r="F1356" s="11" t="s">
        <v>7742</v>
      </c>
      <c r="G1356" s="46" t="s">
        <v>5796</v>
      </c>
    </row>
    <row r="1357" spans="1:7" ht="15.6" x14ac:dyDescent="0.3">
      <c r="A1357" s="1" t="s">
        <v>1010</v>
      </c>
      <c r="B1357" s="1" t="s">
        <v>3734</v>
      </c>
      <c r="E1357" s="14" t="s">
        <v>8353</v>
      </c>
      <c r="F1357" s="11" t="s">
        <v>7743</v>
      </c>
      <c r="G1357" s="46" t="s">
        <v>5950</v>
      </c>
    </row>
    <row r="1358" spans="1:7" ht="15.6" x14ac:dyDescent="0.3">
      <c r="A1358" s="1" t="s">
        <v>1009</v>
      </c>
      <c r="B1358" s="1" t="s">
        <v>3735</v>
      </c>
      <c r="E1358" s="14" t="s">
        <v>8353</v>
      </c>
      <c r="F1358" s="11" t="s">
        <v>7744</v>
      </c>
      <c r="G1358" s="46" t="s">
        <v>5951</v>
      </c>
    </row>
    <row r="1359" spans="1:7" ht="15.6" x14ac:dyDescent="0.3">
      <c r="A1359" s="1" t="s">
        <v>1008</v>
      </c>
      <c r="B1359" s="1" t="s">
        <v>3736</v>
      </c>
      <c r="E1359" s="14" t="s">
        <v>8354</v>
      </c>
      <c r="F1359" s="11" t="s">
        <v>7243</v>
      </c>
      <c r="G1359" s="46" t="s">
        <v>5952</v>
      </c>
    </row>
    <row r="1360" spans="1:7" ht="15.6" x14ac:dyDescent="0.3">
      <c r="A1360" s="1" t="s">
        <v>1007</v>
      </c>
      <c r="B1360" s="1" t="s">
        <v>3737</v>
      </c>
      <c r="E1360" s="14" t="s">
        <v>8353</v>
      </c>
      <c r="F1360" s="11" t="s">
        <v>7745</v>
      </c>
      <c r="G1360" s="46" t="s">
        <v>5953</v>
      </c>
    </row>
    <row r="1361" spans="1:7" ht="15.6" x14ac:dyDescent="0.3">
      <c r="A1361" s="1" t="s">
        <v>1006</v>
      </c>
      <c r="B1361" s="1" t="s">
        <v>3738</v>
      </c>
      <c r="E1361" s="14" t="s">
        <v>8353</v>
      </c>
      <c r="F1361" s="11" t="s">
        <v>7746</v>
      </c>
      <c r="G1361" s="46" t="s">
        <v>4847</v>
      </c>
    </row>
    <row r="1362" spans="1:7" ht="15.6" x14ac:dyDescent="0.3">
      <c r="A1362" s="1" t="s">
        <v>1005</v>
      </c>
      <c r="B1362" s="1" t="s">
        <v>3739</v>
      </c>
      <c r="E1362" s="14" t="s">
        <v>8354</v>
      </c>
      <c r="F1362" s="11" t="s">
        <v>6113</v>
      </c>
      <c r="G1362" s="46" t="s">
        <v>5954</v>
      </c>
    </row>
    <row r="1363" spans="1:7" ht="15.6" x14ac:dyDescent="0.3">
      <c r="A1363" s="1" t="s">
        <v>1004</v>
      </c>
      <c r="B1363" s="1" t="s">
        <v>3740</v>
      </c>
      <c r="E1363" s="14" t="s">
        <v>8354</v>
      </c>
      <c r="F1363" s="11" t="s">
        <v>7747</v>
      </c>
      <c r="G1363" s="46" t="s">
        <v>5955</v>
      </c>
    </row>
    <row r="1364" spans="1:7" ht="15.6" x14ac:dyDescent="0.3">
      <c r="A1364" s="1" t="s">
        <v>1003</v>
      </c>
      <c r="B1364" s="1" t="s">
        <v>3741</v>
      </c>
      <c r="E1364" s="14" t="s">
        <v>8354</v>
      </c>
      <c r="F1364" s="11" t="s">
        <v>7212</v>
      </c>
      <c r="G1364" s="46" t="s">
        <v>5478</v>
      </c>
    </row>
    <row r="1365" spans="1:7" ht="15.6" x14ac:dyDescent="0.3">
      <c r="A1365" s="1" t="s">
        <v>1002</v>
      </c>
      <c r="B1365" s="1" t="s">
        <v>3742</v>
      </c>
      <c r="E1365" s="14" t="s">
        <v>8353</v>
      </c>
      <c r="F1365" s="11" t="s">
        <v>7748</v>
      </c>
      <c r="G1365" s="46" t="s">
        <v>5956</v>
      </c>
    </row>
    <row r="1366" spans="1:7" ht="15.6" x14ac:dyDescent="0.3">
      <c r="A1366" s="1" t="s">
        <v>1001</v>
      </c>
      <c r="B1366" s="1" t="s">
        <v>3743</v>
      </c>
      <c r="E1366" s="14" t="s">
        <v>8353</v>
      </c>
      <c r="F1366" s="11" t="s">
        <v>6789</v>
      </c>
      <c r="G1366" s="46" t="s">
        <v>5957</v>
      </c>
    </row>
    <row r="1367" spans="1:7" ht="15.6" x14ac:dyDescent="0.3">
      <c r="A1367" s="1" t="s">
        <v>1000</v>
      </c>
      <c r="B1367" s="1" t="s">
        <v>3744</v>
      </c>
      <c r="E1367" s="14" t="s">
        <v>8327</v>
      </c>
      <c r="F1367" s="11" t="s">
        <v>7749</v>
      </c>
      <c r="G1367" s="46" t="s">
        <v>5958</v>
      </c>
    </row>
    <row r="1368" spans="1:7" ht="15.6" x14ac:dyDescent="0.3">
      <c r="A1368" s="1" t="s">
        <v>999</v>
      </c>
      <c r="B1368" s="1" t="s">
        <v>3745</v>
      </c>
      <c r="E1368" s="14" t="s">
        <v>8353</v>
      </c>
      <c r="F1368" s="11" t="s">
        <v>7750</v>
      </c>
      <c r="G1368" s="46" t="s">
        <v>5959</v>
      </c>
    </row>
    <row r="1369" spans="1:7" ht="15.6" x14ac:dyDescent="0.3">
      <c r="A1369" s="1" t="s">
        <v>998</v>
      </c>
      <c r="B1369" s="1" t="s">
        <v>3746</v>
      </c>
      <c r="E1369" s="14" t="s">
        <v>8354</v>
      </c>
      <c r="F1369" s="11" t="s">
        <v>6267</v>
      </c>
      <c r="G1369" s="46" t="s">
        <v>5960</v>
      </c>
    </row>
    <row r="1370" spans="1:7" ht="15.6" x14ac:dyDescent="0.3">
      <c r="A1370" s="1" t="s">
        <v>997</v>
      </c>
      <c r="B1370" s="1" t="s">
        <v>3747</v>
      </c>
      <c r="E1370" s="14" t="s">
        <v>8354</v>
      </c>
      <c r="F1370" s="11" t="s">
        <v>7751</v>
      </c>
      <c r="G1370" s="46" t="s">
        <v>5961</v>
      </c>
    </row>
    <row r="1371" spans="1:7" ht="15.6" x14ac:dyDescent="0.3">
      <c r="A1371" s="1" t="s">
        <v>996</v>
      </c>
      <c r="B1371" s="1" t="s">
        <v>3748</v>
      </c>
      <c r="E1371" s="14" t="s">
        <v>8354</v>
      </c>
      <c r="F1371" s="11" t="s">
        <v>7752</v>
      </c>
      <c r="G1371" s="46" t="s">
        <v>5962</v>
      </c>
    </row>
    <row r="1372" spans="1:7" ht="15.6" x14ac:dyDescent="0.3">
      <c r="A1372" s="1" t="s">
        <v>995</v>
      </c>
      <c r="B1372" s="1" t="s">
        <v>3749</v>
      </c>
      <c r="E1372" s="14" t="s">
        <v>8353</v>
      </c>
      <c r="F1372" s="11" t="s">
        <v>7753</v>
      </c>
      <c r="G1372" s="46" t="s">
        <v>5963</v>
      </c>
    </row>
    <row r="1373" spans="1:7" ht="15.6" x14ac:dyDescent="0.3">
      <c r="A1373" s="1" t="s">
        <v>994</v>
      </c>
      <c r="B1373" s="1" t="s">
        <v>3750</v>
      </c>
      <c r="E1373" s="14" t="s">
        <v>8353</v>
      </c>
      <c r="F1373" s="11" t="s">
        <v>7754</v>
      </c>
      <c r="G1373" s="46" t="s">
        <v>5964</v>
      </c>
    </row>
    <row r="1374" spans="1:7" ht="15.6" x14ac:dyDescent="0.3">
      <c r="A1374" s="1" t="s">
        <v>993</v>
      </c>
      <c r="B1374" s="1" t="s">
        <v>3751</v>
      </c>
      <c r="E1374" s="14" t="s">
        <v>8354</v>
      </c>
      <c r="F1374" s="11" t="s">
        <v>7755</v>
      </c>
      <c r="G1374" s="46" t="s">
        <v>4892</v>
      </c>
    </row>
    <row r="1375" spans="1:7" ht="15.6" x14ac:dyDescent="0.3">
      <c r="A1375" s="1" t="s">
        <v>992</v>
      </c>
      <c r="B1375" s="1" t="s">
        <v>3752</v>
      </c>
      <c r="E1375" s="14" t="s">
        <v>8354</v>
      </c>
      <c r="F1375" s="11" t="s">
        <v>7756</v>
      </c>
      <c r="G1375" s="46" t="s">
        <v>5965</v>
      </c>
    </row>
    <row r="1376" spans="1:7" ht="15.6" x14ac:dyDescent="0.3">
      <c r="A1376" s="1" t="s">
        <v>991</v>
      </c>
      <c r="B1376" s="1" t="s">
        <v>3753</v>
      </c>
      <c r="E1376" s="14" t="s">
        <v>8327</v>
      </c>
      <c r="F1376" s="11" t="s">
        <v>7757</v>
      </c>
      <c r="G1376" s="46" t="s">
        <v>5238</v>
      </c>
    </row>
    <row r="1377" spans="1:7" ht="15.6" x14ac:dyDescent="0.3">
      <c r="A1377" s="1" t="s">
        <v>990</v>
      </c>
      <c r="B1377" s="1" t="s">
        <v>3754</v>
      </c>
      <c r="E1377" s="14" t="s">
        <v>8354</v>
      </c>
      <c r="F1377" s="11" t="s">
        <v>7758</v>
      </c>
      <c r="G1377" s="46" t="s">
        <v>5966</v>
      </c>
    </row>
    <row r="1378" spans="1:7" ht="15.6" x14ac:dyDescent="0.3">
      <c r="A1378" s="1" t="s">
        <v>989</v>
      </c>
      <c r="B1378" s="1" t="s">
        <v>3755</v>
      </c>
      <c r="E1378" s="14" t="s">
        <v>8354</v>
      </c>
      <c r="F1378" s="11" t="s">
        <v>7062</v>
      </c>
      <c r="G1378" s="46" t="s">
        <v>5967</v>
      </c>
    </row>
    <row r="1379" spans="1:7" ht="15.6" x14ac:dyDescent="0.3">
      <c r="A1379" s="1" t="s">
        <v>988</v>
      </c>
      <c r="B1379" s="1" t="s">
        <v>3756</v>
      </c>
      <c r="E1379" s="14" t="s">
        <v>8353</v>
      </c>
      <c r="F1379" s="11" t="s">
        <v>7759</v>
      </c>
      <c r="G1379" s="46" t="s">
        <v>5968</v>
      </c>
    </row>
    <row r="1380" spans="1:7" ht="15.6" x14ac:dyDescent="0.3">
      <c r="A1380" s="1" t="s">
        <v>987</v>
      </c>
      <c r="B1380" s="1" t="s">
        <v>3757</v>
      </c>
      <c r="E1380" s="14" t="s">
        <v>8354</v>
      </c>
      <c r="F1380" s="11" t="s">
        <v>6825</v>
      </c>
      <c r="G1380" s="46" t="s">
        <v>5969</v>
      </c>
    </row>
    <row r="1381" spans="1:7" ht="15.6" x14ac:dyDescent="0.3">
      <c r="A1381" s="1" t="s">
        <v>986</v>
      </c>
      <c r="B1381" s="1" t="s">
        <v>3758</v>
      </c>
      <c r="E1381" s="14" t="s">
        <v>8354</v>
      </c>
      <c r="F1381" s="11" t="s">
        <v>6945</v>
      </c>
      <c r="G1381" s="46" t="s">
        <v>5970</v>
      </c>
    </row>
    <row r="1382" spans="1:7" ht="15.6" x14ac:dyDescent="0.3">
      <c r="A1382" s="1" t="s">
        <v>985</v>
      </c>
      <c r="B1382" s="1" t="s">
        <v>3759</v>
      </c>
      <c r="E1382" s="14" t="s">
        <v>8354</v>
      </c>
      <c r="F1382" s="11" t="s">
        <v>7760</v>
      </c>
      <c r="G1382" s="46" t="s">
        <v>5971</v>
      </c>
    </row>
    <row r="1383" spans="1:7" ht="15.6" x14ac:dyDescent="0.3">
      <c r="A1383" s="1" t="s">
        <v>984</v>
      </c>
      <c r="B1383" s="1" t="s">
        <v>3760</v>
      </c>
      <c r="E1383" s="14" t="s">
        <v>8353</v>
      </c>
      <c r="F1383" s="11" t="s">
        <v>7184</v>
      </c>
      <c r="G1383" s="46" t="s">
        <v>5972</v>
      </c>
    </row>
    <row r="1384" spans="1:7" ht="15.6" x14ac:dyDescent="0.3">
      <c r="A1384" s="1" t="s">
        <v>983</v>
      </c>
      <c r="B1384" s="1" t="s">
        <v>3761</v>
      </c>
      <c r="E1384" s="14" t="s">
        <v>8354</v>
      </c>
      <c r="F1384" s="11" t="s">
        <v>7548</v>
      </c>
      <c r="G1384" s="46" t="s">
        <v>5321</v>
      </c>
    </row>
    <row r="1385" spans="1:7" ht="15.6" x14ac:dyDescent="0.3">
      <c r="A1385" s="1" t="s">
        <v>982</v>
      </c>
      <c r="B1385" s="1" t="s">
        <v>3762</v>
      </c>
      <c r="E1385" s="14" t="s">
        <v>8354</v>
      </c>
      <c r="F1385" s="11" t="s">
        <v>7761</v>
      </c>
      <c r="G1385" s="46" t="s">
        <v>5973</v>
      </c>
    </row>
    <row r="1386" spans="1:7" ht="15.6" x14ac:dyDescent="0.3">
      <c r="A1386" s="1" t="s">
        <v>981</v>
      </c>
      <c r="B1386" s="1" t="s">
        <v>3763</v>
      </c>
      <c r="E1386" s="14" t="s">
        <v>8353</v>
      </c>
      <c r="F1386" s="11" t="s">
        <v>7762</v>
      </c>
      <c r="G1386" s="46" t="s">
        <v>4989</v>
      </c>
    </row>
    <row r="1387" spans="1:7" ht="15.6" x14ac:dyDescent="0.3">
      <c r="A1387" s="1" t="s">
        <v>980</v>
      </c>
      <c r="B1387" s="1" t="s">
        <v>3764</v>
      </c>
      <c r="E1387" s="14" t="s">
        <v>8354</v>
      </c>
      <c r="F1387" s="11" t="s">
        <v>7763</v>
      </c>
      <c r="G1387" s="46" t="s">
        <v>5974</v>
      </c>
    </row>
    <row r="1388" spans="1:7" ht="15.6" x14ac:dyDescent="0.3">
      <c r="A1388" s="1" t="s">
        <v>979</v>
      </c>
      <c r="B1388" s="1" t="s">
        <v>3765</v>
      </c>
      <c r="E1388" s="14" t="s">
        <v>8354</v>
      </c>
      <c r="F1388" s="11" t="s">
        <v>7764</v>
      </c>
      <c r="G1388" s="46" t="s">
        <v>5638</v>
      </c>
    </row>
    <row r="1389" spans="1:7" ht="15.6" x14ac:dyDescent="0.3">
      <c r="A1389" s="1" t="s">
        <v>978</v>
      </c>
      <c r="B1389" s="1" t="s">
        <v>3766</v>
      </c>
      <c r="E1389" s="14" t="s">
        <v>8353</v>
      </c>
      <c r="F1389" s="11" t="s">
        <v>7765</v>
      </c>
      <c r="G1389" s="46" t="s">
        <v>5975</v>
      </c>
    </row>
    <row r="1390" spans="1:7" ht="15.6" x14ac:dyDescent="0.3">
      <c r="A1390" s="1" t="s">
        <v>977</v>
      </c>
      <c r="B1390" s="1" t="s">
        <v>3767</v>
      </c>
      <c r="E1390" s="14" t="s">
        <v>8354</v>
      </c>
      <c r="F1390" s="11" t="s">
        <v>6778</v>
      </c>
      <c r="G1390" s="46" t="s">
        <v>5976</v>
      </c>
    </row>
    <row r="1391" spans="1:7" ht="15.6" x14ac:dyDescent="0.3">
      <c r="A1391" s="1" t="s">
        <v>976</v>
      </c>
      <c r="B1391" s="1" t="s">
        <v>3768</v>
      </c>
      <c r="E1391" s="14" t="s">
        <v>8354</v>
      </c>
      <c r="F1391" s="11" t="s">
        <v>7142</v>
      </c>
      <c r="G1391" s="46" t="s">
        <v>5977</v>
      </c>
    </row>
    <row r="1392" spans="1:7" ht="15.6" x14ac:dyDescent="0.3">
      <c r="A1392" s="1" t="s">
        <v>975</v>
      </c>
      <c r="B1392" s="1" t="s">
        <v>3769</v>
      </c>
      <c r="E1392" s="14" t="s">
        <v>8354</v>
      </c>
      <c r="F1392" s="11" t="s">
        <v>7766</v>
      </c>
      <c r="G1392" s="46" t="s">
        <v>5146</v>
      </c>
    </row>
    <row r="1393" spans="1:7" ht="15.6" x14ac:dyDescent="0.3">
      <c r="A1393" s="1" t="s">
        <v>974</v>
      </c>
      <c r="B1393" s="1" t="s">
        <v>3770</v>
      </c>
      <c r="E1393" s="14" t="s">
        <v>8354</v>
      </c>
      <c r="F1393" s="11" t="s">
        <v>6898</v>
      </c>
      <c r="G1393" s="46" t="s">
        <v>5978</v>
      </c>
    </row>
    <row r="1394" spans="1:7" ht="15.6" x14ac:dyDescent="0.3">
      <c r="A1394" s="1" t="s">
        <v>973</v>
      </c>
      <c r="B1394" s="1" t="s">
        <v>3771</v>
      </c>
      <c r="E1394" s="14" t="s">
        <v>8353</v>
      </c>
      <c r="F1394" s="11" t="s">
        <v>7767</v>
      </c>
      <c r="G1394" s="46" t="s">
        <v>5979</v>
      </c>
    </row>
    <row r="1395" spans="1:7" ht="15.6" x14ac:dyDescent="0.3">
      <c r="A1395" s="1" t="s">
        <v>972</v>
      </c>
      <c r="B1395" s="1" t="s">
        <v>3772</v>
      </c>
      <c r="E1395" s="14" t="s">
        <v>8353</v>
      </c>
      <c r="F1395" s="11" t="s">
        <v>7768</v>
      </c>
      <c r="G1395" s="46" t="s">
        <v>5980</v>
      </c>
    </row>
    <row r="1396" spans="1:7" ht="15.6" x14ac:dyDescent="0.3">
      <c r="A1396" s="1" t="s">
        <v>971</v>
      </c>
      <c r="B1396" s="1" t="s">
        <v>3773</v>
      </c>
      <c r="E1396" s="14" t="s">
        <v>8354</v>
      </c>
      <c r="F1396" s="11" t="s">
        <v>6267</v>
      </c>
      <c r="G1396" s="46" t="s">
        <v>5981</v>
      </c>
    </row>
    <row r="1397" spans="1:7" ht="15.6" x14ac:dyDescent="0.3">
      <c r="A1397" s="1" t="s">
        <v>970</v>
      </c>
      <c r="B1397" s="1" t="s">
        <v>3774</v>
      </c>
      <c r="E1397" s="14" t="s">
        <v>8354</v>
      </c>
      <c r="F1397" s="11" t="s">
        <v>6267</v>
      </c>
      <c r="G1397" s="46" t="s">
        <v>5982</v>
      </c>
    </row>
    <row r="1398" spans="1:7" ht="15.6" x14ac:dyDescent="0.3">
      <c r="A1398" s="1" t="s">
        <v>969</v>
      </c>
      <c r="B1398" s="1" t="s">
        <v>3775</v>
      </c>
      <c r="E1398" s="14" t="s">
        <v>8353</v>
      </c>
      <c r="F1398" s="11" t="s">
        <v>7769</v>
      </c>
      <c r="G1398" s="46" t="s">
        <v>5983</v>
      </c>
    </row>
    <row r="1399" spans="1:7" ht="15.6" x14ac:dyDescent="0.3">
      <c r="A1399" s="1" t="s">
        <v>968</v>
      </c>
      <c r="B1399" s="1" t="s">
        <v>3776</v>
      </c>
      <c r="E1399" s="14" t="s">
        <v>8327</v>
      </c>
      <c r="F1399" s="11" t="s">
        <v>7770</v>
      </c>
      <c r="G1399" s="46" t="s">
        <v>5984</v>
      </c>
    </row>
    <row r="1400" spans="1:7" ht="15.6" x14ac:dyDescent="0.3">
      <c r="A1400" s="1" t="s">
        <v>967</v>
      </c>
      <c r="B1400" s="1" t="s">
        <v>3777</v>
      </c>
      <c r="E1400" s="14" t="s">
        <v>8353</v>
      </c>
      <c r="F1400" s="11" t="s">
        <v>5007</v>
      </c>
      <c r="G1400" s="46" t="s">
        <v>5985</v>
      </c>
    </row>
    <row r="1401" spans="1:7" ht="15.6" x14ac:dyDescent="0.3">
      <c r="A1401" s="1" t="s">
        <v>966</v>
      </c>
      <c r="B1401" s="1" t="s">
        <v>3778</v>
      </c>
      <c r="E1401" s="14" t="s">
        <v>8353</v>
      </c>
      <c r="F1401" s="11" t="s">
        <v>7333</v>
      </c>
      <c r="G1401" s="46" t="s">
        <v>5986</v>
      </c>
    </row>
    <row r="1402" spans="1:7" ht="15.6" x14ac:dyDescent="0.3">
      <c r="A1402" s="1" t="s">
        <v>965</v>
      </c>
      <c r="B1402" s="1" t="s">
        <v>3779</v>
      </c>
      <c r="E1402" s="14" t="s">
        <v>8353</v>
      </c>
      <c r="F1402" s="11" t="s">
        <v>7771</v>
      </c>
      <c r="G1402" s="46" t="s">
        <v>5814</v>
      </c>
    </row>
    <row r="1403" spans="1:7" ht="15.6" x14ac:dyDescent="0.3">
      <c r="A1403" s="1" t="s">
        <v>964</v>
      </c>
      <c r="B1403" s="1" t="s">
        <v>3780</v>
      </c>
      <c r="E1403" s="14" t="s">
        <v>8353</v>
      </c>
      <c r="F1403" s="11" t="s">
        <v>5960</v>
      </c>
      <c r="G1403" s="46" t="s">
        <v>5987</v>
      </c>
    </row>
    <row r="1404" spans="1:7" ht="15.6" x14ac:dyDescent="0.3">
      <c r="A1404" s="1" t="s">
        <v>963</v>
      </c>
      <c r="B1404" s="1" t="s">
        <v>3781</v>
      </c>
      <c r="E1404" s="14" t="s">
        <v>8353</v>
      </c>
      <c r="F1404" s="11" t="s">
        <v>7266</v>
      </c>
      <c r="G1404" s="46" t="s">
        <v>5988</v>
      </c>
    </row>
    <row r="1405" spans="1:7" ht="15.6" x14ac:dyDescent="0.3">
      <c r="A1405" s="1" t="s">
        <v>962</v>
      </c>
      <c r="B1405" s="1" t="s">
        <v>3782</v>
      </c>
      <c r="E1405" s="14" t="s">
        <v>8353</v>
      </c>
      <c r="F1405" s="11" t="s">
        <v>7772</v>
      </c>
      <c r="G1405" s="46" t="s">
        <v>5989</v>
      </c>
    </row>
    <row r="1406" spans="1:7" ht="15.6" x14ac:dyDescent="0.3">
      <c r="A1406" s="1" t="s">
        <v>961</v>
      </c>
      <c r="B1406" s="1" t="s">
        <v>3783</v>
      </c>
      <c r="E1406" s="14" t="s">
        <v>8353</v>
      </c>
      <c r="F1406" s="11" t="s">
        <v>7773</v>
      </c>
      <c r="G1406" s="46" t="s">
        <v>5990</v>
      </c>
    </row>
    <row r="1407" spans="1:7" ht="15.6" x14ac:dyDescent="0.3">
      <c r="A1407" s="1" t="s">
        <v>960</v>
      </c>
      <c r="B1407" s="1" t="s">
        <v>3784</v>
      </c>
      <c r="E1407" s="14" t="s">
        <v>8354</v>
      </c>
      <c r="F1407" s="11" t="s">
        <v>6792</v>
      </c>
      <c r="G1407" s="46" t="s">
        <v>5991</v>
      </c>
    </row>
    <row r="1408" spans="1:7" ht="15.6" x14ac:dyDescent="0.3">
      <c r="A1408" s="1" t="s">
        <v>959</v>
      </c>
      <c r="B1408" s="1" t="s">
        <v>3785</v>
      </c>
      <c r="E1408" s="14" t="s">
        <v>8353</v>
      </c>
      <c r="F1408" s="11" t="s">
        <v>7333</v>
      </c>
      <c r="G1408" s="46" t="s">
        <v>5992</v>
      </c>
    </row>
    <row r="1409" spans="1:7" ht="15.6" x14ac:dyDescent="0.3">
      <c r="A1409" s="1" t="s">
        <v>958</v>
      </c>
      <c r="B1409" s="1" t="s">
        <v>3786</v>
      </c>
      <c r="E1409" s="14" t="s">
        <v>8354</v>
      </c>
      <c r="F1409" s="11" t="s">
        <v>6808</v>
      </c>
      <c r="G1409" s="46" t="s">
        <v>5993</v>
      </c>
    </row>
    <row r="1410" spans="1:7" ht="15.6" x14ac:dyDescent="0.3">
      <c r="A1410" s="1" t="s">
        <v>957</v>
      </c>
      <c r="B1410" s="1" t="s">
        <v>3787</v>
      </c>
      <c r="E1410" s="14" t="s">
        <v>8354</v>
      </c>
      <c r="F1410" s="11" t="s">
        <v>6769</v>
      </c>
      <c r="G1410" s="46" t="s">
        <v>5994</v>
      </c>
    </row>
    <row r="1411" spans="1:7" ht="15.6" x14ac:dyDescent="0.3">
      <c r="A1411" s="1" t="s">
        <v>956</v>
      </c>
      <c r="B1411" s="1" t="s">
        <v>3788</v>
      </c>
      <c r="E1411" s="14" t="s">
        <v>8354</v>
      </c>
      <c r="F1411" s="11" t="s">
        <v>7774</v>
      </c>
      <c r="G1411" s="46" t="s">
        <v>5995</v>
      </c>
    </row>
    <row r="1412" spans="1:7" ht="15.6" x14ac:dyDescent="0.3">
      <c r="A1412" s="1" t="s">
        <v>955</v>
      </c>
      <c r="B1412" s="1" t="s">
        <v>3789</v>
      </c>
      <c r="E1412" s="14" t="s">
        <v>8353</v>
      </c>
      <c r="F1412" s="11" t="s">
        <v>7775</v>
      </c>
      <c r="G1412" s="46" t="s">
        <v>5735</v>
      </c>
    </row>
    <row r="1413" spans="1:7" ht="15.6" x14ac:dyDescent="0.3">
      <c r="A1413" s="1" t="s">
        <v>954</v>
      </c>
      <c r="B1413" s="1" t="s">
        <v>3790</v>
      </c>
      <c r="E1413" s="14" t="s">
        <v>8353</v>
      </c>
      <c r="F1413" s="11" t="s">
        <v>7753</v>
      </c>
      <c r="G1413" s="46" t="s">
        <v>5996</v>
      </c>
    </row>
    <row r="1414" spans="1:7" ht="15.6" x14ac:dyDescent="0.3">
      <c r="A1414" s="1" t="s">
        <v>953</v>
      </c>
      <c r="B1414" s="1" t="s">
        <v>3791</v>
      </c>
      <c r="E1414" s="14" t="s">
        <v>8353</v>
      </c>
      <c r="F1414" s="11" t="s">
        <v>7776</v>
      </c>
      <c r="G1414" s="46" t="s">
        <v>5839</v>
      </c>
    </row>
    <row r="1415" spans="1:7" ht="15.6" x14ac:dyDescent="0.3">
      <c r="A1415" s="1" t="s">
        <v>952</v>
      </c>
      <c r="B1415" s="1" t="s">
        <v>3792</v>
      </c>
      <c r="E1415" s="14" t="s">
        <v>8354</v>
      </c>
      <c r="F1415" s="11" t="s">
        <v>6900</v>
      </c>
      <c r="G1415" s="46" t="s">
        <v>5997</v>
      </c>
    </row>
    <row r="1416" spans="1:7" ht="15.6" x14ac:dyDescent="0.3">
      <c r="A1416" s="1" t="s">
        <v>951</v>
      </c>
      <c r="B1416" s="1" t="s">
        <v>3793</v>
      </c>
      <c r="E1416" s="14" t="s">
        <v>8354</v>
      </c>
      <c r="F1416" s="11" t="s">
        <v>7777</v>
      </c>
      <c r="G1416" s="46" t="s">
        <v>5998</v>
      </c>
    </row>
    <row r="1417" spans="1:7" ht="15.6" x14ac:dyDescent="0.3">
      <c r="A1417" s="1" t="s">
        <v>950</v>
      </c>
      <c r="B1417" s="1" t="s">
        <v>3794</v>
      </c>
      <c r="E1417" s="14" t="s">
        <v>8354</v>
      </c>
      <c r="F1417" s="11" t="s">
        <v>6839</v>
      </c>
      <c r="G1417" s="46" t="s">
        <v>5999</v>
      </c>
    </row>
    <row r="1418" spans="1:7" ht="15.6" x14ac:dyDescent="0.3">
      <c r="A1418" s="1" t="s">
        <v>949</v>
      </c>
      <c r="B1418" s="1" t="s">
        <v>3795</v>
      </c>
      <c r="E1418" s="14" t="s">
        <v>8353</v>
      </c>
      <c r="F1418" s="11" t="s">
        <v>7778</v>
      </c>
      <c r="G1418" s="46" t="s">
        <v>6000</v>
      </c>
    </row>
    <row r="1419" spans="1:7" ht="15.6" x14ac:dyDescent="0.3">
      <c r="A1419" s="1" t="s">
        <v>948</v>
      </c>
      <c r="B1419" s="1" t="s">
        <v>3796</v>
      </c>
      <c r="E1419" s="14" t="s">
        <v>8327</v>
      </c>
      <c r="F1419" s="11" t="s">
        <v>6858</v>
      </c>
      <c r="G1419" s="46" t="s">
        <v>6001</v>
      </c>
    </row>
    <row r="1420" spans="1:7" ht="15.6" x14ac:dyDescent="0.3">
      <c r="A1420" s="1" t="s">
        <v>947</v>
      </c>
      <c r="B1420" s="1" t="s">
        <v>3797</v>
      </c>
      <c r="E1420" s="14" t="s">
        <v>8354</v>
      </c>
      <c r="F1420" s="11" t="s">
        <v>6996</v>
      </c>
      <c r="G1420" s="46" t="s">
        <v>6002</v>
      </c>
    </row>
    <row r="1421" spans="1:7" ht="15.6" x14ac:dyDescent="0.3">
      <c r="A1421" s="1" t="s">
        <v>946</v>
      </c>
      <c r="B1421" s="1" t="s">
        <v>3798</v>
      </c>
      <c r="E1421" s="14" t="s">
        <v>8354</v>
      </c>
      <c r="F1421" s="11" t="s">
        <v>7779</v>
      </c>
      <c r="G1421" s="46" t="s">
        <v>6003</v>
      </c>
    </row>
    <row r="1422" spans="1:7" ht="15.6" x14ac:dyDescent="0.3">
      <c r="A1422" s="1" t="s">
        <v>945</v>
      </c>
      <c r="B1422" s="1" t="s">
        <v>3799</v>
      </c>
      <c r="E1422" s="14" t="s">
        <v>8353</v>
      </c>
      <c r="F1422" s="11" t="s">
        <v>7780</v>
      </c>
      <c r="G1422" s="46" t="s">
        <v>6004</v>
      </c>
    </row>
    <row r="1423" spans="1:7" ht="15.6" x14ac:dyDescent="0.3">
      <c r="A1423" s="1" t="s">
        <v>944</v>
      </c>
      <c r="B1423" s="1" t="s">
        <v>3800</v>
      </c>
      <c r="E1423" s="14" t="s">
        <v>8354</v>
      </c>
      <c r="F1423" s="11" t="s">
        <v>7781</v>
      </c>
      <c r="G1423" s="46" t="s">
        <v>6005</v>
      </c>
    </row>
    <row r="1424" spans="1:7" ht="15.6" x14ac:dyDescent="0.3">
      <c r="A1424" s="1" t="s">
        <v>943</v>
      </c>
      <c r="B1424" s="1" t="s">
        <v>3801</v>
      </c>
      <c r="E1424" s="14" t="s">
        <v>8354</v>
      </c>
      <c r="F1424" s="11" t="s">
        <v>7782</v>
      </c>
      <c r="G1424" s="46" t="s">
        <v>6006</v>
      </c>
    </row>
    <row r="1425" spans="1:7" ht="15.6" x14ac:dyDescent="0.3">
      <c r="A1425" s="1" t="s">
        <v>942</v>
      </c>
      <c r="B1425" s="1" t="s">
        <v>3802</v>
      </c>
      <c r="E1425" s="14" t="s">
        <v>8353</v>
      </c>
      <c r="F1425" s="11" t="s">
        <v>7783</v>
      </c>
      <c r="G1425" s="46" t="s">
        <v>6007</v>
      </c>
    </row>
    <row r="1426" spans="1:7" ht="15.6" x14ac:dyDescent="0.3">
      <c r="A1426" s="1" t="s">
        <v>941</v>
      </c>
      <c r="B1426" s="1" t="s">
        <v>3803</v>
      </c>
      <c r="E1426" s="14" t="s">
        <v>8354</v>
      </c>
      <c r="F1426" s="11" t="s">
        <v>7784</v>
      </c>
      <c r="G1426" s="46" t="s">
        <v>6008</v>
      </c>
    </row>
    <row r="1427" spans="1:7" ht="15.6" x14ac:dyDescent="0.3">
      <c r="A1427" s="1" t="s">
        <v>940</v>
      </c>
      <c r="B1427" s="1" t="s">
        <v>3804</v>
      </c>
      <c r="E1427" s="14" t="s">
        <v>8354</v>
      </c>
      <c r="F1427" s="11" t="s">
        <v>5284</v>
      </c>
      <c r="G1427" s="46" t="s">
        <v>6009</v>
      </c>
    </row>
    <row r="1428" spans="1:7" ht="15.6" x14ac:dyDescent="0.3">
      <c r="A1428" s="1" t="s">
        <v>939</v>
      </c>
      <c r="B1428" s="1" t="s">
        <v>3805</v>
      </c>
      <c r="E1428" s="14" t="s">
        <v>8353</v>
      </c>
      <c r="F1428" s="11" t="s">
        <v>7785</v>
      </c>
      <c r="G1428" s="46" t="s">
        <v>5001</v>
      </c>
    </row>
    <row r="1429" spans="1:7" ht="15.6" x14ac:dyDescent="0.3">
      <c r="A1429" s="1" t="s">
        <v>938</v>
      </c>
      <c r="B1429" s="1" t="s">
        <v>3806</v>
      </c>
      <c r="E1429" s="14" t="s">
        <v>8353</v>
      </c>
      <c r="F1429" s="11" t="s">
        <v>7786</v>
      </c>
      <c r="G1429" s="46" t="s">
        <v>6010</v>
      </c>
    </row>
    <row r="1430" spans="1:7" ht="15.6" x14ac:dyDescent="0.3">
      <c r="A1430" s="1" t="s">
        <v>937</v>
      </c>
      <c r="B1430" s="1" t="s">
        <v>3807</v>
      </c>
      <c r="E1430" s="14" t="s">
        <v>8353</v>
      </c>
      <c r="F1430" s="11" t="s">
        <v>7139</v>
      </c>
      <c r="G1430" s="46" t="s">
        <v>4778</v>
      </c>
    </row>
    <row r="1431" spans="1:7" ht="15.6" x14ac:dyDescent="0.3">
      <c r="A1431" s="1" t="s">
        <v>936</v>
      </c>
      <c r="B1431" s="1" t="s">
        <v>3808</v>
      </c>
      <c r="E1431" s="14" t="s">
        <v>8354</v>
      </c>
      <c r="F1431" s="11" t="s">
        <v>7787</v>
      </c>
      <c r="G1431" s="46" t="s">
        <v>6011</v>
      </c>
    </row>
    <row r="1432" spans="1:7" ht="15.6" x14ac:dyDescent="0.3">
      <c r="A1432" s="1" t="s">
        <v>935</v>
      </c>
      <c r="B1432" s="1" t="s">
        <v>3809</v>
      </c>
      <c r="E1432" s="14" t="s">
        <v>8327</v>
      </c>
      <c r="F1432" s="11" t="s">
        <v>7788</v>
      </c>
      <c r="G1432" s="46" t="s">
        <v>6012</v>
      </c>
    </row>
    <row r="1433" spans="1:7" ht="15.6" x14ac:dyDescent="0.3">
      <c r="A1433" s="1" t="s">
        <v>934</v>
      </c>
      <c r="B1433" s="1" t="s">
        <v>3810</v>
      </c>
      <c r="E1433" s="14" t="s">
        <v>8353</v>
      </c>
      <c r="F1433" s="11" t="s">
        <v>6789</v>
      </c>
      <c r="G1433" s="46" t="s">
        <v>6013</v>
      </c>
    </row>
    <row r="1434" spans="1:7" ht="15.6" x14ac:dyDescent="0.3">
      <c r="A1434" s="1" t="s">
        <v>933</v>
      </c>
      <c r="B1434" s="1" t="s">
        <v>3811</v>
      </c>
      <c r="E1434" s="14" t="s">
        <v>8353</v>
      </c>
      <c r="F1434" s="11" t="s">
        <v>7789</v>
      </c>
      <c r="G1434" s="46" t="s">
        <v>6014</v>
      </c>
    </row>
    <row r="1435" spans="1:7" ht="15.6" x14ac:dyDescent="0.3">
      <c r="A1435" s="1" t="s">
        <v>932</v>
      </c>
      <c r="B1435" s="1" t="s">
        <v>3812</v>
      </c>
      <c r="E1435" s="14" t="s">
        <v>8353</v>
      </c>
      <c r="F1435" s="11" t="s">
        <v>7049</v>
      </c>
      <c r="G1435" s="46" t="s">
        <v>6015</v>
      </c>
    </row>
    <row r="1436" spans="1:7" ht="15.6" x14ac:dyDescent="0.3">
      <c r="A1436" s="1" t="s">
        <v>931</v>
      </c>
      <c r="B1436" s="1" t="s">
        <v>3813</v>
      </c>
      <c r="E1436" s="14" t="s">
        <v>8353</v>
      </c>
      <c r="F1436" s="11" t="s">
        <v>7790</v>
      </c>
      <c r="G1436" s="46" t="s">
        <v>5013</v>
      </c>
    </row>
    <row r="1437" spans="1:7" ht="15.6" x14ac:dyDescent="0.3">
      <c r="A1437" s="1" t="s">
        <v>930</v>
      </c>
      <c r="B1437" s="1" t="s">
        <v>3814</v>
      </c>
      <c r="E1437" s="14" t="s">
        <v>8354</v>
      </c>
      <c r="F1437" s="11" t="s">
        <v>7791</v>
      </c>
      <c r="G1437" s="46" t="s">
        <v>6016</v>
      </c>
    </row>
    <row r="1438" spans="1:7" ht="15.6" x14ac:dyDescent="0.3">
      <c r="A1438" s="1" t="s">
        <v>929</v>
      </c>
      <c r="B1438" s="1" t="s">
        <v>3815</v>
      </c>
      <c r="E1438" s="14" t="s">
        <v>8353</v>
      </c>
      <c r="F1438" s="11" t="s">
        <v>6683</v>
      </c>
      <c r="G1438" s="46" t="s">
        <v>6017</v>
      </c>
    </row>
    <row r="1439" spans="1:7" ht="15.6" x14ac:dyDescent="0.3">
      <c r="A1439" s="1" t="s">
        <v>928</v>
      </c>
      <c r="B1439" s="1" t="s">
        <v>3816</v>
      </c>
      <c r="E1439" s="14" t="s">
        <v>8353</v>
      </c>
      <c r="F1439" s="11" t="s">
        <v>7016</v>
      </c>
      <c r="G1439" s="46" t="s">
        <v>6018</v>
      </c>
    </row>
    <row r="1440" spans="1:7" ht="15.6" x14ac:dyDescent="0.3">
      <c r="A1440" s="1" t="s">
        <v>927</v>
      </c>
      <c r="B1440" s="1" t="s">
        <v>3817</v>
      </c>
      <c r="E1440" s="14" t="s">
        <v>8353</v>
      </c>
      <c r="F1440" s="11" t="s">
        <v>7359</v>
      </c>
      <c r="G1440" s="46" t="s">
        <v>6019</v>
      </c>
    </row>
    <row r="1441" spans="1:7" ht="15.6" x14ac:dyDescent="0.3">
      <c r="A1441" s="1" t="s">
        <v>926</v>
      </c>
      <c r="B1441" s="1" t="s">
        <v>3818</v>
      </c>
      <c r="E1441" s="14" t="s">
        <v>8353</v>
      </c>
      <c r="F1441" s="11" t="s">
        <v>7792</v>
      </c>
      <c r="G1441" s="46" t="s">
        <v>6020</v>
      </c>
    </row>
    <row r="1442" spans="1:7" ht="15.6" x14ac:dyDescent="0.3">
      <c r="A1442" s="1" t="s">
        <v>925</v>
      </c>
      <c r="B1442" s="1" t="s">
        <v>3819</v>
      </c>
      <c r="E1442" s="14" t="s">
        <v>8353</v>
      </c>
      <c r="F1442" s="11" t="s">
        <v>7793</v>
      </c>
      <c r="G1442" s="46" t="s">
        <v>4857</v>
      </c>
    </row>
    <row r="1443" spans="1:7" ht="15.6" x14ac:dyDescent="0.3">
      <c r="A1443" s="1" t="s">
        <v>924</v>
      </c>
      <c r="B1443" s="1" t="s">
        <v>3820</v>
      </c>
      <c r="E1443" s="14" t="s">
        <v>8354</v>
      </c>
      <c r="F1443" s="11" t="s">
        <v>6839</v>
      </c>
      <c r="G1443" s="46" t="s">
        <v>6021</v>
      </c>
    </row>
    <row r="1444" spans="1:7" ht="15.6" x14ac:dyDescent="0.3">
      <c r="A1444" s="1" t="s">
        <v>923</v>
      </c>
      <c r="B1444" s="1" t="s">
        <v>3821</v>
      </c>
      <c r="E1444" s="14" t="s">
        <v>8353</v>
      </c>
      <c r="F1444" s="11" t="s">
        <v>7161</v>
      </c>
      <c r="G1444" s="46" t="s">
        <v>6022</v>
      </c>
    </row>
    <row r="1445" spans="1:7" ht="15.6" x14ac:dyDescent="0.3">
      <c r="A1445" s="1" t="s">
        <v>922</v>
      </c>
      <c r="B1445" s="1" t="s">
        <v>3822</v>
      </c>
      <c r="E1445" s="14" t="s">
        <v>8353</v>
      </c>
      <c r="F1445" s="11" t="s">
        <v>7794</v>
      </c>
      <c r="G1445" s="46" t="s">
        <v>4720</v>
      </c>
    </row>
    <row r="1446" spans="1:7" ht="15.6" x14ac:dyDescent="0.3">
      <c r="A1446" s="1" t="s">
        <v>921</v>
      </c>
      <c r="B1446" s="1" t="s">
        <v>3823</v>
      </c>
      <c r="E1446" s="14" t="s">
        <v>8354</v>
      </c>
      <c r="F1446" s="11" t="s">
        <v>7795</v>
      </c>
      <c r="G1446" s="46" t="s">
        <v>6023</v>
      </c>
    </row>
    <row r="1447" spans="1:7" ht="15.6" x14ac:dyDescent="0.3">
      <c r="A1447" s="1" t="s">
        <v>920</v>
      </c>
      <c r="B1447" s="1" t="s">
        <v>3824</v>
      </c>
      <c r="E1447" s="14" t="s">
        <v>8353</v>
      </c>
      <c r="F1447" s="11" t="s">
        <v>6947</v>
      </c>
      <c r="G1447" s="46" t="s">
        <v>4781</v>
      </c>
    </row>
    <row r="1448" spans="1:7" ht="15.6" x14ac:dyDescent="0.3">
      <c r="A1448" s="1" t="s">
        <v>919</v>
      </c>
      <c r="B1448" s="1" t="s">
        <v>3825</v>
      </c>
      <c r="E1448" s="14" t="s">
        <v>8353</v>
      </c>
      <c r="F1448" s="11" t="s">
        <v>7414</v>
      </c>
      <c r="G1448" s="46" t="s">
        <v>6024</v>
      </c>
    </row>
    <row r="1449" spans="1:7" ht="15.6" x14ac:dyDescent="0.3">
      <c r="A1449" s="1" t="s">
        <v>918</v>
      </c>
      <c r="B1449" s="1" t="s">
        <v>3826</v>
      </c>
      <c r="E1449" s="14" t="s">
        <v>8353</v>
      </c>
      <c r="F1449" s="11" t="s">
        <v>7796</v>
      </c>
      <c r="G1449" s="46" t="s">
        <v>6025</v>
      </c>
    </row>
    <row r="1450" spans="1:7" ht="15.6" x14ac:dyDescent="0.3">
      <c r="A1450" s="1" t="s">
        <v>917</v>
      </c>
      <c r="B1450" s="1" t="s">
        <v>3827</v>
      </c>
      <c r="E1450" s="14" t="s">
        <v>8353</v>
      </c>
      <c r="F1450" s="11" t="s">
        <v>7797</v>
      </c>
      <c r="G1450" s="46" t="s">
        <v>6026</v>
      </c>
    </row>
    <row r="1451" spans="1:7" ht="15.6" x14ac:dyDescent="0.3">
      <c r="A1451" s="1" t="s">
        <v>916</v>
      </c>
      <c r="B1451" s="1" t="s">
        <v>3828</v>
      </c>
      <c r="E1451" s="14" t="s">
        <v>8353</v>
      </c>
      <c r="F1451" s="11" t="s">
        <v>7798</v>
      </c>
      <c r="G1451" s="46" t="s">
        <v>6027</v>
      </c>
    </row>
    <row r="1452" spans="1:7" ht="15.6" x14ac:dyDescent="0.3">
      <c r="A1452" s="1" t="s">
        <v>915</v>
      </c>
      <c r="B1452" s="1" t="s">
        <v>3829</v>
      </c>
      <c r="E1452" s="14" t="s">
        <v>8354</v>
      </c>
      <c r="F1452" s="11" t="s">
        <v>7799</v>
      </c>
      <c r="G1452" s="46" t="s">
        <v>6028</v>
      </c>
    </row>
    <row r="1453" spans="1:7" ht="15.6" x14ac:dyDescent="0.3">
      <c r="A1453" s="1" t="s">
        <v>914</v>
      </c>
      <c r="B1453" s="1" t="s">
        <v>3830</v>
      </c>
      <c r="E1453" s="14" t="s">
        <v>8354</v>
      </c>
      <c r="F1453" s="11" t="s">
        <v>6792</v>
      </c>
      <c r="G1453" s="46" t="s">
        <v>6029</v>
      </c>
    </row>
    <row r="1454" spans="1:7" ht="15.6" x14ac:dyDescent="0.3">
      <c r="A1454" s="1" t="s">
        <v>913</v>
      </c>
      <c r="B1454" s="1" t="s">
        <v>3831</v>
      </c>
      <c r="E1454" s="14" t="s">
        <v>8354</v>
      </c>
      <c r="F1454" s="11" t="s">
        <v>7361</v>
      </c>
      <c r="G1454" s="46" t="s">
        <v>6030</v>
      </c>
    </row>
    <row r="1455" spans="1:7" ht="15.6" x14ac:dyDescent="0.3">
      <c r="A1455" s="1" t="s">
        <v>912</v>
      </c>
      <c r="B1455" s="1" t="s">
        <v>3832</v>
      </c>
      <c r="E1455" s="14" t="s">
        <v>8354</v>
      </c>
      <c r="F1455" s="11" t="s">
        <v>7800</v>
      </c>
      <c r="G1455" s="46" t="s">
        <v>6031</v>
      </c>
    </row>
    <row r="1456" spans="1:7" ht="15.6" x14ac:dyDescent="0.3">
      <c r="A1456" s="1" t="s">
        <v>911</v>
      </c>
      <c r="B1456" s="1" t="s">
        <v>3833</v>
      </c>
      <c r="E1456" s="14" t="s">
        <v>8354</v>
      </c>
      <c r="F1456" s="11" t="s">
        <v>7801</v>
      </c>
      <c r="G1456" s="46" t="s">
        <v>6032</v>
      </c>
    </row>
    <row r="1457" spans="1:7" ht="15.6" x14ac:dyDescent="0.3">
      <c r="A1457" s="1" t="s">
        <v>910</v>
      </c>
      <c r="B1457" s="1" t="s">
        <v>3834</v>
      </c>
      <c r="E1457" s="14" t="s">
        <v>8354</v>
      </c>
      <c r="F1457" s="11" t="s">
        <v>7802</v>
      </c>
      <c r="G1457" s="46" t="s">
        <v>5057</v>
      </c>
    </row>
    <row r="1458" spans="1:7" ht="15.6" x14ac:dyDescent="0.3">
      <c r="A1458" s="1" t="s">
        <v>909</v>
      </c>
      <c r="B1458" s="1" t="s">
        <v>3835</v>
      </c>
      <c r="E1458" s="14" t="s">
        <v>8353</v>
      </c>
      <c r="F1458" s="11" t="s">
        <v>7803</v>
      </c>
      <c r="G1458" s="46" t="s">
        <v>6033</v>
      </c>
    </row>
    <row r="1459" spans="1:7" ht="15.6" x14ac:dyDescent="0.3">
      <c r="A1459" s="1" t="s">
        <v>908</v>
      </c>
      <c r="B1459" s="1" t="s">
        <v>3836</v>
      </c>
      <c r="E1459" s="14" t="s">
        <v>8353</v>
      </c>
      <c r="F1459" s="11" t="s">
        <v>5007</v>
      </c>
      <c r="G1459" s="46" t="s">
        <v>6034</v>
      </c>
    </row>
    <row r="1460" spans="1:7" ht="15.6" x14ac:dyDescent="0.3">
      <c r="A1460" s="1" t="s">
        <v>907</v>
      </c>
      <c r="B1460" s="1" t="s">
        <v>3837</v>
      </c>
      <c r="E1460" s="14" t="s">
        <v>8354</v>
      </c>
      <c r="F1460" s="11" t="s">
        <v>7804</v>
      </c>
      <c r="G1460" s="46" t="s">
        <v>6035</v>
      </c>
    </row>
    <row r="1461" spans="1:7" ht="15.6" x14ac:dyDescent="0.3">
      <c r="A1461" s="1" t="s">
        <v>906</v>
      </c>
      <c r="B1461" s="1" t="s">
        <v>3838</v>
      </c>
      <c r="E1461" s="14" t="s">
        <v>8354</v>
      </c>
      <c r="F1461" s="11" t="s">
        <v>7805</v>
      </c>
      <c r="G1461" s="46" t="s">
        <v>5464</v>
      </c>
    </row>
    <row r="1462" spans="1:7" ht="15.6" x14ac:dyDescent="0.3">
      <c r="A1462" s="1" t="s">
        <v>905</v>
      </c>
      <c r="B1462" s="1" t="s">
        <v>3839</v>
      </c>
      <c r="E1462" s="14" t="s">
        <v>8353</v>
      </c>
      <c r="F1462" s="11" t="s">
        <v>7184</v>
      </c>
      <c r="G1462" s="46" t="s">
        <v>4998</v>
      </c>
    </row>
    <row r="1463" spans="1:7" ht="15.6" x14ac:dyDescent="0.3">
      <c r="A1463" s="1" t="s">
        <v>904</v>
      </c>
      <c r="B1463" s="1" t="s">
        <v>3840</v>
      </c>
      <c r="E1463" s="14" t="s">
        <v>8353</v>
      </c>
      <c r="F1463" s="11" t="s">
        <v>7806</v>
      </c>
      <c r="G1463" s="46" t="s">
        <v>4937</v>
      </c>
    </row>
    <row r="1464" spans="1:7" ht="15.6" x14ac:dyDescent="0.3">
      <c r="A1464" s="1" t="s">
        <v>903</v>
      </c>
      <c r="B1464" s="1" t="s">
        <v>3841</v>
      </c>
      <c r="E1464" s="14" t="s">
        <v>8354</v>
      </c>
      <c r="F1464" s="11" t="s">
        <v>6982</v>
      </c>
      <c r="G1464" s="46" t="s">
        <v>6036</v>
      </c>
    </row>
    <row r="1465" spans="1:7" ht="15.6" x14ac:dyDescent="0.3">
      <c r="A1465" s="1" t="s">
        <v>902</v>
      </c>
      <c r="B1465" s="1" t="s">
        <v>3842</v>
      </c>
      <c r="E1465" s="14" t="s">
        <v>8354</v>
      </c>
      <c r="F1465" s="11" t="s">
        <v>7807</v>
      </c>
      <c r="G1465" s="46" t="s">
        <v>6037</v>
      </c>
    </row>
    <row r="1466" spans="1:7" ht="15.6" x14ac:dyDescent="0.3">
      <c r="A1466" s="1" t="s">
        <v>901</v>
      </c>
      <c r="B1466" s="1" t="s">
        <v>3843</v>
      </c>
      <c r="E1466" s="14" t="s">
        <v>8353</v>
      </c>
      <c r="F1466" s="11" t="s">
        <v>7808</v>
      </c>
      <c r="G1466" s="46" t="s">
        <v>4979</v>
      </c>
    </row>
    <row r="1467" spans="1:7" ht="15.6" x14ac:dyDescent="0.3">
      <c r="A1467" s="1" t="s">
        <v>900</v>
      </c>
      <c r="B1467" s="1" t="s">
        <v>3844</v>
      </c>
      <c r="E1467" s="14" t="s">
        <v>8354</v>
      </c>
      <c r="F1467" s="11" t="s">
        <v>7809</v>
      </c>
      <c r="G1467" s="46" t="s">
        <v>5146</v>
      </c>
    </row>
    <row r="1468" spans="1:7" ht="15.6" x14ac:dyDescent="0.3">
      <c r="A1468" s="1" t="s">
        <v>899</v>
      </c>
      <c r="B1468" s="1" t="s">
        <v>3845</v>
      </c>
      <c r="E1468" s="14" t="s">
        <v>8354</v>
      </c>
      <c r="F1468" s="11" t="s">
        <v>7810</v>
      </c>
      <c r="G1468" s="46" t="s">
        <v>6038</v>
      </c>
    </row>
    <row r="1469" spans="1:7" ht="15.6" x14ac:dyDescent="0.3">
      <c r="A1469" s="1" t="s">
        <v>898</v>
      </c>
      <c r="B1469" s="1" t="s">
        <v>3846</v>
      </c>
      <c r="E1469" s="14" t="s">
        <v>8354</v>
      </c>
      <c r="F1469" s="11" t="s">
        <v>7811</v>
      </c>
      <c r="G1469" s="46" t="s">
        <v>6039</v>
      </c>
    </row>
    <row r="1470" spans="1:7" ht="15.6" x14ac:dyDescent="0.3">
      <c r="A1470" s="1" t="s">
        <v>897</v>
      </c>
      <c r="B1470" s="1" t="s">
        <v>3847</v>
      </c>
      <c r="E1470" s="14" t="s">
        <v>8354</v>
      </c>
      <c r="F1470" s="11" t="s">
        <v>6243</v>
      </c>
      <c r="G1470" s="46" t="s">
        <v>6040</v>
      </c>
    </row>
    <row r="1471" spans="1:7" ht="15.6" x14ac:dyDescent="0.3">
      <c r="A1471" s="1" t="s">
        <v>896</v>
      </c>
      <c r="B1471" s="1" t="s">
        <v>3848</v>
      </c>
      <c r="E1471" s="14" t="s">
        <v>8353</v>
      </c>
      <c r="F1471" s="11" t="s">
        <v>7812</v>
      </c>
      <c r="G1471" s="46" t="s">
        <v>6041</v>
      </c>
    </row>
    <row r="1472" spans="1:7" ht="15.6" x14ac:dyDescent="0.3">
      <c r="A1472" s="1" t="s">
        <v>895</v>
      </c>
      <c r="B1472" s="1" t="s">
        <v>3849</v>
      </c>
      <c r="E1472" s="14" t="s">
        <v>8354</v>
      </c>
      <c r="F1472" s="11" t="s">
        <v>7813</v>
      </c>
      <c r="G1472" s="46" t="s">
        <v>6042</v>
      </c>
    </row>
    <row r="1473" spans="1:7" ht="15.6" x14ac:dyDescent="0.3">
      <c r="A1473" s="1" t="s">
        <v>894</v>
      </c>
      <c r="B1473" s="1" t="s">
        <v>3850</v>
      </c>
      <c r="E1473" s="14" t="s">
        <v>8353</v>
      </c>
      <c r="F1473" s="11" t="s">
        <v>7093</v>
      </c>
      <c r="G1473" s="46" t="s">
        <v>6043</v>
      </c>
    </row>
    <row r="1474" spans="1:7" ht="15.6" x14ac:dyDescent="0.3">
      <c r="A1474" s="1" t="s">
        <v>893</v>
      </c>
      <c r="B1474" s="1" t="s">
        <v>3851</v>
      </c>
      <c r="E1474" s="14" t="s">
        <v>8354</v>
      </c>
      <c r="F1474" s="11" t="s">
        <v>7327</v>
      </c>
      <c r="G1474" s="46" t="s">
        <v>6044</v>
      </c>
    </row>
    <row r="1475" spans="1:7" ht="15.6" x14ac:dyDescent="0.3">
      <c r="A1475" s="1" t="s">
        <v>892</v>
      </c>
      <c r="B1475" s="1" t="s">
        <v>3852</v>
      </c>
      <c r="E1475" s="14" t="s">
        <v>8354</v>
      </c>
      <c r="F1475" s="11" t="s">
        <v>7814</v>
      </c>
      <c r="G1475" s="46" t="s">
        <v>6045</v>
      </c>
    </row>
    <row r="1476" spans="1:7" ht="15.6" x14ac:dyDescent="0.3">
      <c r="A1476" s="1" t="s">
        <v>891</v>
      </c>
      <c r="B1476" s="1" t="s">
        <v>3853</v>
      </c>
      <c r="E1476" s="14" t="s">
        <v>8353</v>
      </c>
      <c r="F1476" s="11" t="s">
        <v>7815</v>
      </c>
      <c r="G1476" s="46" t="s">
        <v>6046</v>
      </c>
    </row>
    <row r="1477" spans="1:7" ht="15.6" x14ac:dyDescent="0.3">
      <c r="A1477" s="1" t="s">
        <v>890</v>
      </c>
      <c r="B1477" s="1" t="s">
        <v>3854</v>
      </c>
      <c r="E1477" s="14" t="s">
        <v>8354</v>
      </c>
      <c r="F1477" s="11" t="s">
        <v>7816</v>
      </c>
      <c r="G1477" s="46" t="s">
        <v>6047</v>
      </c>
    </row>
    <row r="1478" spans="1:7" ht="15.6" x14ac:dyDescent="0.3">
      <c r="A1478" s="1" t="s">
        <v>889</v>
      </c>
      <c r="B1478" s="1" t="s">
        <v>3855</v>
      </c>
      <c r="E1478" s="14" t="s">
        <v>8353</v>
      </c>
      <c r="F1478" s="11" t="s">
        <v>7706</v>
      </c>
      <c r="G1478" s="46" t="s">
        <v>6048</v>
      </c>
    </row>
    <row r="1479" spans="1:7" ht="15.6" x14ac:dyDescent="0.3">
      <c r="A1479" s="1" t="s">
        <v>888</v>
      </c>
      <c r="B1479" s="1" t="s">
        <v>3856</v>
      </c>
      <c r="E1479" s="14" t="s">
        <v>8354</v>
      </c>
      <c r="F1479" s="11" t="s">
        <v>7817</v>
      </c>
      <c r="G1479" s="46" t="s">
        <v>6049</v>
      </c>
    </row>
    <row r="1480" spans="1:7" ht="15.6" x14ac:dyDescent="0.3">
      <c r="A1480" s="1" t="s">
        <v>887</v>
      </c>
      <c r="B1480" s="1" t="s">
        <v>3857</v>
      </c>
      <c r="E1480" s="14" t="s">
        <v>8354</v>
      </c>
      <c r="F1480" s="11" t="s">
        <v>7818</v>
      </c>
      <c r="G1480" s="46" t="s">
        <v>6050</v>
      </c>
    </row>
    <row r="1481" spans="1:7" ht="15.6" x14ac:dyDescent="0.3">
      <c r="A1481" s="1" t="s">
        <v>886</v>
      </c>
      <c r="B1481" s="1" t="s">
        <v>3858</v>
      </c>
      <c r="E1481" s="14" t="s">
        <v>8353</v>
      </c>
      <c r="F1481" s="11" t="s">
        <v>7819</v>
      </c>
      <c r="G1481" s="46" t="s">
        <v>6051</v>
      </c>
    </row>
    <row r="1482" spans="1:7" ht="15.6" x14ac:dyDescent="0.3">
      <c r="A1482" s="1" t="s">
        <v>885</v>
      </c>
      <c r="B1482" s="1" t="s">
        <v>3859</v>
      </c>
      <c r="E1482" s="14" t="s">
        <v>8354</v>
      </c>
      <c r="F1482" s="11" t="s">
        <v>6998</v>
      </c>
      <c r="G1482" s="46" t="s">
        <v>6052</v>
      </c>
    </row>
    <row r="1483" spans="1:7" ht="15.6" x14ac:dyDescent="0.3">
      <c r="A1483" s="1" t="s">
        <v>884</v>
      </c>
      <c r="B1483" s="1" t="s">
        <v>3860</v>
      </c>
      <c r="E1483" s="14" t="s">
        <v>8353</v>
      </c>
      <c r="F1483" s="11" t="s">
        <v>7820</v>
      </c>
      <c r="G1483" s="46" t="s">
        <v>5945</v>
      </c>
    </row>
    <row r="1484" spans="1:7" ht="15.6" x14ac:dyDescent="0.3">
      <c r="A1484" s="1" t="s">
        <v>883</v>
      </c>
      <c r="B1484" s="1" t="s">
        <v>3861</v>
      </c>
      <c r="E1484" s="14" t="s">
        <v>8354</v>
      </c>
      <c r="F1484" s="11" t="s">
        <v>7821</v>
      </c>
      <c r="G1484" s="46" t="s">
        <v>6053</v>
      </c>
    </row>
    <row r="1485" spans="1:7" ht="15.6" x14ac:dyDescent="0.3">
      <c r="A1485" s="1" t="s">
        <v>882</v>
      </c>
      <c r="B1485" s="1" t="s">
        <v>3862</v>
      </c>
      <c r="E1485" s="14" t="s">
        <v>8353</v>
      </c>
      <c r="F1485" s="11" t="s">
        <v>6095</v>
      </c>
      <c r="G1485" s="46" t="s">
        <v>6054</v>
      </c>
    </row>
    <row r="1486" spans="1:7" ht="15.6" x14ac:dyDescent="0.3">
      <c r="A1486" s="1" t="s">
        <v>881</v>
      </c>
      <c r="B1486" s="1" t="s">
        <v>3863</v>
      </c>
      <c r="E1486" s="14" t="s">
        <v>8353</v>
      </c>
      <c r="F1486" s="11" t="s">
        <v>7431</v>
      </c>
      <c r="G1486" s="46" t="s">
        <v>6055</v>
      </c>
    </row>
    <row r="1487" spans="1:7" ht="15.6" x14ac:dyDescent="0.3">
      <c r="A1487" s="1" t="s">
        <v>880</v>
      </c>
      <c r="B1487" s="1" t="s">
        <v>3864</v>
      </c>
      <c r="E1487" s="14" t="s">
        <v>8353</v>
      </c>
      <c r="F1487" s="11" t="s">
        <v>7822</v>
      </c>
      <c r="G1487" s="46" t="s">
        <v>6056</v>
      </c>
    </row>
    <row r="1488" spans="1:7" ht="15.6" x14ac:dyDescent="0.3">
      <c r="A1488" s="1" t="s">
        <v>879</v>
      </c>
      <c r="B1488" s="1" t="s">
        <v>3865</v>
      </c>
      <c r="E1488" s="14" t="s">
        <v>8353</v>
      </c>
      <c r="F1488" s="11" t="s">
        <v>7823</v>
      </c>
      <c r="G1488" s="46" t="s">
        <v>6057</v>
      </c>
    </row>
    <row r="1489" spans="1:7" ht="15.6" x14ac:dyDescent="0.3">
      <c r="A1489" s="1" t="s">
        <v>878</v>
      </c>
      <c r="B1489" s="1" t="s">
        <v>3866</v>
      </c>
      <c r="E1489" s="14" t="s">
        <v>8354</v>
      </c>
      <c r="F1489" s="11" t="s">
        <v>7824</v>
      </c>
      <c r="G1489" s="46" t="s">
        <v>5621</v>
      </c>
    </row>
    <row r="1490" spans="1:7" ht="15.6" x14ac:dyDescent="0.3">
      <c r="A1490" s="1" t="s">
        <v>877</v>
      </c>
      <c r="B1490" s="1" t="s">
        <v>3867</v>
      </c>
      <c r="E1490" s="14" t="s">
        <v>8353</v>
      </c>
      <c r="F1490" s="11" t="s">
        <v>7825</v>
      </c>
      <c r="G1490" s="46" t="s">
        <v>6058</v>
      </c>
    </row>
    <row r="1491" spans="1:7" ht="15.6" x14ac:dyDescent="0.3">
      <c r="A1491" s="1" t="s">
        <v>876</v>
      </c>
      <c r="B1491" s="1" t="s">
        <v>3868</v>
      </c>
      <c r="E1491" s="14" t="s">
        <v>8353</v>
      </c>
      <c r="F1491" s="11" t="s">
        <v>7826</v>
      </c>
      <c r="G1491" s="46" t="s">
        <v>6059</v>
      </c>
    </row>
    <row r="1492" spans="1:7" ht="15.6" x14ac:dyDescent="0.3">
      <c r="A1492" s="1" t="s">
        <v>875</v>
      </c>
      <c r="B1492" s="1" t="s">
        <v>3869</v>
      </c>
      <c r="E1492" s="14" t="s">
        <v>8353</v>
      </c>
      <c r="F1492" s="11" t="s">
        <v>7827</v>
      </c>
      <c r="G1492" s="46" t="s">
        <v>6060</v>
      </c>
    </row>
    <row r="1493" spans="1:7" ht="15.6" x14ac:dyDescent="0.3">
      <c r="A1493" s="1" t="s">
        <v>874</v>
      </c>
      <c r="B1493" s="1" t="s">
        <v>3870</v>
      </c>
      <c r="E1493" s="14" t="s">
        <v>8354</v>
      </c>
      <c r="F1493" s="11" t="s">
        <v>7828</v>
      </c>
      <c r="G1493" s="46" t="s">
        <v>6061</v>
      </c>
    </row>
    <row r="1494" spans="1:7" ht="15.6" x14ac:dyDescent="0.3">
      <c r="A1494" s="1" t="s">
        <v>873</v>
      </c>
      <c r="B1494" s="1" t="s">
        <v>3871</v>
      </c>
      <c r="E1494" s="14" t="s">
        <v>8354</v>
      </c>
      <c r="F1494" s="11" t="s">
        <v>7829</v>
      </c>
      <c r="G1494" s="46" t="s">
        <v>6062</v>
      </c>
    </row>
    <row r="1495" spans="1:7" ht="15.6" x14ac:dyDescent="0.3">
      <c r="A1495" s="1" t="s">
        <v>872</v>
      </c>
      <c r="B1495" s="1" t="s">
        <v>3872</v>
      </c>
      <c r="E1495" s="14" t="s">
        <v>8353</v>
      </c>
      <c r="F1495" s="11" t="s">
        <v>7700</v>
      </c>
      <c r="G1495" s="46" t="s">
        <v>6063</v>
      </c>
    </row>
    <row r="1496" spans="1:7" ht="15.6" x14ac:dyDescent="0.3">
      <c r="A1496" s="1" t="s">
        <v>871</v>
      </c>
      <c r="B1496" s="1" t="s">
        <v>3873</v>
      </c>
      <c r="E1496" s="14" t="s">
        <v>8354</v>
      </c>
      <c r="F1496" s="11" t="s">
        <v>7830</v>
      </c>
      <c r="G1496" s="46" t="s">
        <v>6064</v>
      </c>
    </row>
    <row r="1497" spans="1:7" ht="15.6" x14ac:dyDescent="0.3">
      <c r="A1497" s="1" t="s">
        <v>870</v>
      </c>
      <c r="B1497" s="1" t="s">
        <v>3874</v>
      </c>
      <c r="E1497" s="14" t="s">
        <v>8354</v>
      </c>
      <c r="F1497" s="11" t="s">
        <v>7831</v>
      </c>
      <c r="G1497" s="46" t="s">
        <v>6065</v>
      </c>
    </row>
    <row r="1498" spans="1:7" ht="15.6" x14ac:dyDescent="0.3">
      <c r="A1498" s="1" t="s">
        <v>869</v>
      </c>
      <c r="B1498" s="1" t="s">
        <v>3875</v>
      </c>
      <c r="E1498" s="14" t="s">
        <v>8354</v>
      </c>
      <c r="F1498" s="11" t="s">
        <v>7832</v>
      </c>
      <c r="G1498" s="46" t="s">
        <v>6066</v>
      </c>
    </row>
    <row r="1499" spans="1:7" ht="15.6" x14ac:dyDescent="0.3">
      <c r="A1499" s="1" t="s">
        <v>868</v>
      </c>
      <c r="B1499" s="1" t="s">
        <v>3876</v>
      </c>
      <c r="E1499" s="14" t="s">
        <v>8354</v>
      </c>
      <c r="F1499" s="11" t="s">
        <v>6267</v>
      </c>
      <c r="G1499" s="46" t="s">
        <v>6067</v>
      </c>
    </row>
    <row r="1500" spans="1:7" ht="15.6" x14ac:dyDescent="0.3">
      <c r="A1500" s="1" t="s">
        <v>867</v>
      </c>
      <c r="B1500" s="1" t="s">
        <v>3877</v>
      </c>
      <c r="E1500" s="14" t="s">
        <v>8353</v>
      </c>
      <c r="F1500" s="11" t="s">
        <v>7833</v>
      </c>
      <c r="G1500" s="46" t="s">
        <v>6068</v>
      </c>
    </row>
    <row r="1501" spans="1:7" ht="15.6" x14ac:dyDescent="0.3">
      <c r="A1501" s="1" t="s">
        <v>866</v>
      </c>
      <c r="B1501" s="1" t="s">
        <v>3878</v>
      </c>
      <c r="E1501" s="14" t="s">
        <v>8353</v>
      </c>
      <c r="F1501" s="11" t="s">
        <v>7291</v>
      </c>
      <c r="G1501" s="46" t="s">
        <v>6069</v>
      </c>
    </row>
    <row r="1502" spans="1:7" ht="15.6" x14ac:dyDescent="0.3">
      <c r="A1502" s="1" t="s">
        <v>865</v>
      </c>
      <c r="B1502" s="1" t="s">
        <v>3879</v>
      </c>
      <c r="E1502" s="14" t="s">
        <v>8327</v>
      </c>
      <c r="F1502" s="11" t="s">
        <v>7834</v>
      </c>
      <c r="G1502" s="46" t="s">
        <v>6070</v>
      </c>
    </row>
    <row r="1503" spans="1:7" ht="15.6" x14ac:dyDescent="0.3">
      <c r="A1503" s="1" t="s">
        <v>864</v>
      </c>
      <c r="B1503" s="1" t="s">
        <v>3880</v>
      </c>
      <c r="E1503" s="14" t="s">
        <v>8353</v>
      </c>
      <c r="F1503" s="11" t="s">
        <v>7279</v>
      </c>
      <c r="G1503" s="46" t="s">
        <v>6071</v>
      </c>
    </row>
    <row r="1504" spans="1:7" ht="15.6" x14ac:dyDescent="0.3">
      <c r="A1504" s="1" t="s">
        <v>863</v>
      </c>
      <c r="B1504" s="1" t="s">
        <v>3881</v>
      </c>
      <c r="E1504" s="14" t="s">
        <v>8353</v>
      </c>
      <c r="F1504" s="11" t="s">
        <v>7835</v>
      </c>
      <c r="G1504" s="46" t="s">
        <v>6072</v>
      </c>
    </row>
    <row r="1505" spans="1:7" ht="15.6" x14ac:dyDescent="0.3">
      <c r="A1505" s="1" t="s">
        <v>862</v>
      </c>
      <c r="B1505" s="1" t="s">
        <v>3882</v>
      </c>
      <c r="E1505" s="14" t="s">
        <v>8354</v>
      </c>
      <c r="F1505" s="11" t="s">
        <v>7836</v>
      </c>
      <c r="G1505" s="46" t="s">
        <v>5555</v>
      </c>
    </row>
    <row r="1506" spans="1:7" ht="15.6" x14ac:dyDescent="0.3">
      <c r="A1506" s="1" t="s">
        <v>861</v>
      </c>
      <c r="B1506" s="1" t="s">
        <v>3883</v>
      </c>
      <c r="E1506" s="14" t="s">
        <v>8354</v>
      </c>
      <c r="F1506" s="11" t="s">
        <v>7837</v>
      </c>
      <c r="G1506" s="46" t="s">
        <v>6073</v>
      </c>
    </row>
    <row r="1507" spans="1:7" ht="15.6" x14ac:dyDescent="0.3">
      <c r="A1507" s="1" t="s">
        <v>860</v>
      </c>
      <c r="B1507" s="1" t="s">
        <v>3884</v>
      </c>
      <c r="E1507" s="14" t="s">
        <v>8353</v>
      </c>
      <c r="F1507" s="11" t="s">
        <v>7838</v>
      </c>
      <c r="G1507" s="46" t="s">
        <v>6074</v>
      </c>
    </row>
    <row r="1508" spans="1:7" ht="15.6" x14ac:dyDescent="0.3">
      <c r="A1508" s="1" t="s">
        <v>859</v>
      </c>
      <c r="B1508" s="1" t="s">
        <v>3885</v>
      </c>
      <c r="E1508" s="14" t="s">
        <v>8354</v>
      </c>
      <c r="F1508" s="11" t="s">
        <v>7764</v>
      </c>
      <c r="G1508" s="46" t="s">
        <v>6075</v>
      </c>
    </row>
    <row r="1509" spans="1:7" ht="15.6" x14ac:dyDescent="0.3">
      <c r="A1509" s="1" t="s">
        <v>858</v>
      </c>
      <c r="B1509" s="1" t="s">
        <v>3886</v>
      </c>
      <c r="E1509" s="14" t="s">
        <v>8354</v>
      </c>
      <c r="F1509" s="11" t="s">
        <v>7839</v>
      </c>
      <c r="G1509" s="46" t="s">
        <v>5482</v>
      </c>
    </row>
    <row r="1510" spans="1:7" ht="15.6" x14ac:dyDescent="0.3">
      <c r="A1510" s="1" t="s">
        <v>857</v>
      </c>
      <c r="B1510" s="1" t="s">
        <v>3887</v>
      </c>
      <c r="E1510" s="14" t="s">
        <v>8354</v>
      </c>
      <c r="F1510" s="11" t="s">
        <v>6931</v>
      </c>
      <c r="G1510" s="46" t="s">
        <v>4879</v>
      </c>
    </row>
    <row r="1511" spans="1:7" ht="15.6" x14ac:dyDescent="0.3">
      <c r="A1511" s="1" t="s">
        <v>856</v>
      </c>
      <c r="B1511" s="1" t="s">
        <v>3888</v>
      </c>
      <c r="E1511" s="14" t="s">
        <v>8353</v>
      </c>
      <c r="F1511" s="11" t="s">
        <v>7840</v>
      </c>
      <c r="G1511" s="46" t="s">
        <v>6076</v>
      </c>
    </row>
    <row r="1512" spans="1:7" ht="15.6" x14ac:dyDescent="0.3">
      <c r="A1512" s="1" t="s">
        <v>855</v>
      </c>
      <c r="B1512" s="1" t="s">
        <v>3889</v>
      </c>
      <c r="E1512" s="14" t="s">
        <v>8354</v>
      </c>
      <c r="F1512" s="11" t="s">
        <v>6900</v>
      </c>
      <c r="G1512" s="46" t="s">
        <v>6077</v>
      </c>
    </row>
    <row r="1513" spans="1:7" ht="15.6" x14ac:dyDescent="0.3">
      <c r="A1513" s="1" t="s">
        <v>854</v>
      </c>
      <c r="B1513" s="1" t="s">
        <v>3890</v>
      </c>
      <c r="E1513" s="14" t="s">
        <v>8354</v>
      </c>
      <c r="F1513" s="11" t="s">
        <v>7841</v>
      </c>
      <c r="G1513" s="46" t="s">
        <v>6078</v>
      </c>
    </row>
    <row r="1514" spans="1:7" ht="15.6" x14ac:dyDescent="0.3">
      <c r="A1514" s="1" t="s">
        <v>853</v>
      </c>
      <c r="B1514" s="1" t="s">
        <v>3891</v>
      </c>
      <c r="E1514" s="14" t="s">
        <v>8353</v>
      </c>
      <c r="F1514" s="11" t="s">
        <v>7842</v>
      </c>
      <c r="G1514" s="46" t="s">
        <v>6079</v>
      </c>
    </row>
    <row r="1515" spans="1:7" ht="15.6" x14ac:dyDescent="0.3">
      <c r="A1515" s="1" t="s">
        <v>852</v>
      </c>
      <c r="B1515" s="1" t="s">
        <v>3892</v>
      </c>
      <c r="E1515" s="14" t="s">
        <v>8354</v>
      </c>
      <c r="F1515" s="11" t="s">
        <v>7843</v>
      </c>
      <c r="G1515" s="46" t="s">
        <v>6080</v>
      </c>
    </row>
    <row r="1516" spans="1:7" ht="15.6" x14ac:dyDescent="0.3">
      <c r="A1516" s="1" t="s">
        <v>851</v>
      </c>
      <c r="B1516" s="1" t="s">
        <v>3893</v>
      </c>
      <c r="E1516" s="14" t="s">
        <v>8354</v>
      </c>
      <c r="F1516" s="11" t="s">
        <v>6900</v>
      </c>
      <c r="G1516" s="46" t="s">
        <v>6081</v>
      </c>
    </row>
    <row r="1517" spans="1:7" ht="15.6" x14ac:dyDescent="0.3">
      <c r="A1517" s="1" t="s">
        <v>850</v>
      </c>
      <c r="B1517" s="1" t="s">
        <v>3894</v>
      </c>
      <c r="E1517" s="14" t="s">
        <v>8354</v>
      </c>
      <c r="F1517" s="11" t="s">
        <v>6407</v>
      </c>
      <c r="G1517" s="46" t="s">
        <v>6082</v>
      </c>
    </row>
    <row r="1518" spans="1:7" ht="15.6" x14ac:dyDescent="0.3">
      <c r="A1518" s="1" t="s">
        <v>849</v>
      </c>
      <c r="B1518" s="1" t="s">
        <v>3895</v>
      </c>
      <c r="E1518" s="14" t="s">
        <v>8353</v>
      </c>
      <c r="F1518" s="11" t="s">
        <v>7844</v>
      </c>
      <c r="G1518" s="46" t="s">
        <v>6083</v>
      </c>
    </row>
    <row r="1519" spans="1:7" ht="15.6" x14ac:dyDescent="0.3">
      <c r="A1519" s="1" t="s">
        <v>848</v>
      </c>
      <c r="B1519" s="1" t="s">
        <v>3896</v>
      </c>
      <c r="E1519" s="14" t="s">
        <v>8353</v>
      </c>
      <c r="F1519" s="11" t="s">
        <v>7132</v>
      </c>
      <c r="G1519" s="46" t="s">
        <v>6084</v>
      </c>
    </row>
    <row r="1520" spans="1:7" ht="15.6" x14ac:dyDescent="0.3">
      <c r="A1520" s="1" t="s">
        <v>847</v>
      </c>
      <c r="B1520" s="1" t="s">
        <v>3897</v>
      </c>
      <c r="E1520" s="14" t="s">
        <v>8353</v>
      </c>
      <c r="F1520" s="11" t="s">
        <v>7845</v>
      </c>
      <c r="G1520" s="46" t="s">
        <v>6085</v>
      </c>
    </row>
    <row r="1521" spans="1:7" ht="15.6" x14ac:dyDescent="0.3">
      <c r="A1521" s="1" t="s">
        <v>846</v>
      </c>
      <c r="B1521" s="1" t="s">
        <v>3898</v>
      </c>
      <c r="E1521" s="14" t="s">
        <v>8353</v>
      </c>
      <c r="F1521" s="11" t="s">
        <v>7846</v>
      </c>
      <c r="G1521" s="46" t="s">
        <v>6086</v>
      </c>
    </row>
    <row r="1522" spans="1:7" ht="15.6" x14ac:dyDescent="0.3">
      <c r="A1522" s="1" t="s">
        <v>845</v>
      </c>
      <c r="B1522" s="1" t="s">
        <v>3899</v>
      </c>
      <c r="E1522" s="14" t="s">
        <v>8354</v>
      </c>
      <c r="F1522" s="11" t="s">
        <v>7847</v>
      </c>
      <c r="G1522" s="46" t="s">
        <v>6087</v>
      </c>
    </row>
    <row r="1523" spans="1:7" ht="15.6" x14ac:dyDescent="0.3">
      <c r="A1523" s="1" t="s">
        <v>844</v>
      </c>
      <c r="B1523" s="1" t="s">
        <v>3900</v>
      </c>
      <c r="E1523" s="14" t="s">
        <v>8353</v>
      </c>
      <c r="F1523" s="11" t="s">
        <v>7272</v>
      </c>
      <c r="G1523" s="46" t="s">
        <v>6088</v>
      </c>
    </row>
    <row r="1524" spans="1:7" ht="15.6" x14ac:dyDescent="0.3">
      <c r="A1524" s="1" t="s">
        <v>843</v>
      </c>
      <c r="B1524" s="1" t="s">
        <v>3901</v>
      </c>
      <c r="E1524" s="14" t="s">
        <v>8354</v>
      </c>
      <c r="F1524" s="11" t="s">
        <v>7848</v>
      </c>
      <c r="G1524" s="46" t="s">
        <v>6089</v>
      </c>
    </row>
    <row r="1525" spans="1:7" ht="15.6" x14ac:dyDescent="0.3">
      <c r="A1525" s="1" t="s">
        <v>842</v>
      </c>
      <c r="B1525" s="1" t="s">
        <v>3902</v>
      </c>
      <c r="E1525" s="14" t="s">
        <v>8354</v>
      </c>
      <c r="F1525" s="11" t="s">
        <v>6243</v>
      </c>
      <c r="G1525" s="46" t="s">
        <v>6090</v>
      </c>
    </row>
    <row r="1526" spans="1:7" ht="15.6" x14ac:dyDescent="0.3">
      <c r="A1526" s="1" t="s">
        <v>841</v>
      </c>
      <c r="B1526" s="1" t="s">
        <v>3903</v>
      </c>
      <c r="E1526" s="14" t="s">
        <v>8354</v>
      </c>
      <c r="F1526" s="11" t="s">
        <v>7052</v>
      </c>
      <c r="G1526" s="46" t="s">
        <v>5531</v>
      </c>
    </row>
    <row r="1527" spans="1:7" ht="15.6" x14ac:dyDescent="0.3">
      <c r="A1527" s="1" t="s">
        <v>840</v>
      </c>
      <c r="B1527" s="1" t="s">
        <v>3904</v>
      </c>
      <c r="E1527" s="14" t="s">
        <v>8353</v>
      </c>
      <c r="F1527" s="11" t="s">
        <v>7849</v>
      </c>
      <c r="G1527" s="46" t="s">
        <v>6091</v>
      </c>
    </row>
    <row r="1528" spans="1:7" ht="15.6" x14ac:dyDescent="0.3">
      <c r="A1528" s="1" t="s">
        <v>839</v>
      </c>
      <c r="B1528" s="1" t="s">
        <v>3905</v>
      </c>
      <c r="E1528" s="14" t="s">
        <v>8353</v>
      </c>
      <c r="F1528" s="11" t="s">
        <v>7850</v>
      </c>
      <c r="G1528" s="46" t="s">
        <v>6092</v>
      </c>
    </row>
    <row r="1529" spans="1:7" ht="15.6" x14ac:dyDescent="0.3">
      <c r="A1529" s="1" t="s">
        <v>838</v>
      </c>
      <c r="B1529" s="1" t="s">
        <v>3906</v>
      </c>
      <c r="E1529" s="14" t="s">
        <v>8354</v>
      </c>
      <c r="F1529" s="11" t="s">
        <v>7851</v>
      </c>
      <c r="G1529" s="46" t="s">
        <v>6093</v>
      </c>
    </row>
    <row r="1530" spans="1:7" ht="15.6" x14ac:dyDescent="0.3">
      <c r="A1530" s="1" t="s">
        <v>837</v>
      </c>
      <c r="B1530" s="1" t="s">
        <v>3907</v>
      </c>
      <c r="E1530" s="14" t="s">
        <v>8353</v>
      </c>
      <c r="F1530" s="11" t="s">
        <v>7852</v>
      </c>
      <c r="G1530" s="46" t="s">
        <v>6094</v>
      </c>
    </row>
    <row r="1531" spans="1:7" ht="15.6" x14ac:dyDescent="0.3">
      <c r="A1531" s="1" t="s">
        <v>836</v>
      </c>
      <c r="B1531" s="1" t="s">
        <v>3908</v>
      </c>
      <c r="E1531" s="14" t="s">
        <v>8353</v>
      </c>
      <c r="F1531" s="11" t="s">
        <v>6838</v>
      </c>
      <c r="G1531" s="46" t="s">
        <v>5001</v>
      </c>
    </row>
    <row r="1532" spans="1:7" ht="15.6" x14ac:dyDescent="0.3">
      <c r="A1532" s="1" t="s">
        <v>835</v>
      </c>
      <c r="B1532" s="1" t="s">
        <v>3909</v>
      </c>
      <c r="E1532" s="14" t="s">
        <v>8353</v>
      </c>
      <c r="F1532" s="11" t="s">
        <v>7853</v>
      </c>
      <c r="G1532" s="46" t="s">
        <v>6095</v>
      </c>
    </row>
    <row r="1533" spans="1:7" ht="15.6" x14ac:dyDescent="0.3">
      <c r="A1533" s="1" t="s">
        <v>834</v>
      </c>
      <c r="B1533" s="1" t="s">
        <v>3910</v>
      </c>
      <c r="E1533" s="14" t="s">
        <v>8354</v>
      </c>
      <c r="F1533" s="11" t="s">
        <v>7854</v>
      </c>
      <c r="G1533" s="46" t="s">
        <v>6096</v>
      </c>
    </row>
    <row r="1534" spans="1:7" ht="15.6" x14ac:dyDescent="0.3">
      <c r="A1534" s="1" t="s">
        <v>833</v>
      </c>
      <c r="B1534" s="1" t="s">
        <v>3911</v>
      </c>
      <c r="E1534" s="14" t="s">
        <v>8354</v>
      </c>
      <c r="F1534" s="11" t="s">
        <v>7092</v>
      </c>
      <c r="G1534" s="46" t="s">
        <v>6097</v>
      </c>
    </row>
    <row r="1535" spans="1:7" ht="15.6" x14ac:dyDescent="0.3">
      <c r="A1535" s="1" t="s">
        <v>832</v>
      </c>
      <c r="B1535" s="1" t="s">
        <v>3912</v>
      </c>
      <c r="E1535" s="14" t="s">
        <v>8353</v>
      </c>
      <c r="F1535" s="11" t="s">
        <v>6843</v>
      </c>
      <c r="G1535" s="46" t="s">
        <v>6098</v>
      </c>
    </row>
    <row r="1536" spans="1:7" ht="15.6" x14ac:dyDescent="0.3">
      <c r="A1536" s="1" t="s">
        <v>831</v>
      </c>
      <c r="B1536" s="1" t="s">
        <v>3913</v>
      </c>
      <c r="E1536" s="14" t="s">
        <v>8354</v>
      </c>
      <c r="F1536" s="11" t="s">
        <v>6792</v>
      </c>
      <c r="G1536" s="46" t="s">
        <v>6099</v>
      </c>
    </row>
    <row r="1537" spans="1:7" ht="15.6" x14ac:dyDescent="0.3">
      <c r="A1537" s="1" t="s">
        <v>830</v>
      </c>
      <c r="B1537" s="1" t="s">
        <v>3914</v>
      </c>
      <c r="E1537" s="14" t="s">
        <v>8354</v>
      </c>
      <c r="F1537" s="11" t="s">
        <v>5180</v>
      </c>
      <c r="G1537" s="46" t="s">
        <v>6100</v>
      </c>
    </row>
    <row r="1538" spans="1:7" ht="15.6" x14ac:dyDescent="0.3">
      <c r="A1538" s="1" t="s">
        <v>829</v>
      </c>
      <c r="B1538" s="1" t="s">
        <v>3915</v>
      </c>
      <c r="E1538" s="14" t="s">
        <v>8353</v>
      </c>
      <c r="F1538" s="11" t="s">
        <v>7855</v>
      </c>
      <c r="G1538" s="46" t="s">
        <v>6101</v>
      </c>
    </row>
    <row r="1539" spans="1:7" ht="15.6" x14ac:dyDescent="0.3">
      <c r="A1539" s="1" t="s">
        <v>828</v>
      </c>
      <c r="B1539" s="1" t="s">
        <v>3916</v>
      </c>
      <c r="E1539" s="14" t="s">
        <v>8354</v>
      </c>
      <c r="F1539" s="11" t="s">
        <v>6958</v>
      </c>
      <c r="G1539" s="46" t="s">
        <v>6102</v>
      </c>
    </row>
    <row r="1540" spans="1:7" ht="15.6" x14ac:dyDescent="0.3">
      <c r="A1540" s="1" t="s">
        <v>827</v>
      </c>
      <c r="B1540" s="1" t="s">
        <v>3917</v>
      </c>
      <c r="E1540" s="14" t="s">
        <v>8354</v>
      </c>
      <c r="F1540" s="11" t="s">
        <v>7856</v>
      </c>
      <c r="G1540" s="46" t="s">
        <v>6103</v>
      </c>
    </row>
    <row r="1541" spans="1:7" ht="15.6" x14ac:dyDescent="0.3">
      <c r="A1541" s="1" t="s">
        <v>826</v>
      </c>
      <c r="B1541" s="1" t="s">
        <v>3918</v>
      </c>
      <c r="E1541" s="14" t="s">
        <v>8353</v>
      </c>
      <c r="F1541" s="11" t="s">
        <v>7857</v>
      </c>
      <c r="G1541" s="46" t="s">
        <v>6104</v>
      </c>
    </row>
    <row r="1542" spans="1:7" ht="15.6" x14ac:dyDescent="0.3">
      <c r="A1542" s="1" t="s">
        <v>825</v>
      </c>
      <c r="B1542" s="1" t="s">
        <v>3919</v>
      </c>
      <c r="E1542" s="14" t="s">
        <v>8353</v>
      </c>
      <c r="F1542" s="11" t="s">
        <v>7858</v>
      </c>
      <c r="G1542" s="46" t="s">
        <v>6105</v>
      </c>
    </row>
    <row r="1543" spans="1:7" ht="15.6" x14ac:dyDescent="0.3">
      <c r="A1543" s="1" t="s">
        <v>824</v>
      </c>
      <c r="B1543" s="1" t="s">
        <v>3920</v>
      </c>
      <c r="E1543" s="14" t="s">
        <v>8354</v>
      </c>
      <c r="F1543" s="11" t="s">
        <v>7859</v>
      </c>
      <c r="G1543" s="46" t="s">
        <v>6106</v>
      </c>
    </row>
    <row r="1544" spans="1:7" ht="15.6" x14ac:dyDescent="0.3">
      <c r="A1544" s="1" t="s">
        <v>823</v>
      </c>
      <c r="B1544" s="1" t="s">
        <v>3921</v>
      </c>
      <c r="E1544" s="14" t="s">
        <v>8354</v>
      </c>
      <c r="F1544" s="11" t="s">
        <v>5180</v>
      </c>
      <c r="G1544" s="46" t="s">
        <v>6107</v>
      </c>
    </row>
    <row r="1545" spans="1:7" ht="15.6" x14ac:dyDescent="0.3">
      <c r="A1545" s="1" t="s">
        <v>822</v>
      </c>
      <c r="B1545" s="1" t="s">
        <v>3922</v>
      </c>
      <c r="E1545" s="14" t="s">
        <v>8354</v>
      </c>
      <c r="F1545" s="11" t="s">
        <v>7860</v>
      </c>
      <c r="G1545" s="46" t="s">
        <v>6108</v>
      </c>
    </row>
    <row r="1546" spans="1:7" ht="15.6" x14ac:dyDescent="0.3">
      <c r="A1546" s="1" t="s">
        <v>821</v>
      </c>
      <c r="B1546" s="1" t="s">
        <v>3923</v>
      </c>
      <c r="E1546" s="14" t="s">
        <v>8354</v>
      </c>
      <c r="F1546" s="11" t="s">
        <v>7861</v>
      </c>
      <c r="G1546" s="46" t="s">
        <v>6109</v>
      </c>
    </row>
    <row r="1547" spans="1:7" ht="15.6" x14ac:dyDescent="0.3">
      <c r="A1547" s="1" t="s">
        <v>820</v>
      </c>
      <c r="B1547" s="1" t="s">
        <v>3924</v>
      </c>
      <c r="E1547" s="14" t="s">
        <v>8353</v>
      </c>
      <c r="F1547" s="11" t="s">
        <v>7093</v>
      </c>
      <c r="G1547" s="46" t="s">
        <v>6110</v>
      </c>
    </row>
    <row r="1548" spans="1:7" ht="15.6" x14ac:dyDescent="0.3">
      <c r="A1548" s="1" t="s">
        <v>819</v>
      </c>
      <c r="B1548" s="1" t="s">
        <v>3925</v>
      </c>
      <c r="E1548" s="14" t="s">
        <v>8353</v>
      </c>
      <c r="F1548" s="11" t="s">
        <v>7862</v>
      </c>
      <c r="G1548" s="46" t="s">
        <v>6111</v>
      </c>
    </row>
    <row r="1549" spans="1:7" ht="15.6" x14ac:dyDescent="0.3">
      <c r="A1549" s="1" t="s">
        <v>818</v>
      </c>
      <c r="B1549" s="1" t="s">
        <v>3926</v>
      </c>
      <c r="E1549" s="14" t="s">
        <v>8353</v>
      </c>
      <c r="F1549" s="11" t="s">
        <v>7863</v>
      </c>
      <c r="G1549" s="46" t="s">
        <v>6112</v>
      </c>
    </row>
    <row r="1550" spans="1:7" ht="15.6" x14ac:dyDescent="0.3">
      <c r="A1550" s="1" t="s">
        <v>817</v>
      </c>
      <c r="B1550" s="1" t="s">
        <v>3927</v>
      </c>
      <c r="E1550" s="14" t="s">
        <v>8354</v>
      </c>
      <c r="F1550" s="11" t="s">
        <v>7864</v>
      </c>
      <c r="G1550" s="46" t="s">
        <v>6113</v>
      </c>
    </row>
    <row r="1551" spans="1:7" ht="15.6" x14ac:dyDescent="0.3">
      <c r="A1551" s="1" t="s">
        <v>816</v>
      </c>
      <c r="B1551" s="1" t="s">
        <v>3928</v>
      </c>
      <c r="E1551" s="14" t="s">
        <v>8353</v>
      </c>
      <c r="F1551" s="11" t="s">
        <v>6794</v>
      </c>
      <c r="G1551" s="46" t="s">
        <v>6114</v>
      </c>
    </row>
    <row r="1552" spans="1:7" ht="15.6" x14ac:dyDescent="0.3">
      <c r="A1552" s="1" t="s">
        <v>815</v>
      </c>
      <c r="B1552" s="1" t="s">
        <v>3929</v>
      </c>
      <c r="E1552" s="14" t="s">
        <v>8354</v>
      </c>
      <c r="F1552" s="11" t="s">
        <v>7865</v>
      </c>
      <c r="G1552" s="46" t="s">
        <v>6115</v>
      </c>
    </row>
    <row r="1553" spans="1:7" ht="15.6" x14ac:dyDescent="0.3">
      <c r="A1553" s="1" t="s">
        <v>814</v>
      </c>
      <c r="B1553" s="1" t="s">
        <v>3930</v>
      </c>
      <c r="E1553" s="14" t="s">
        <v>8354</v>
      </c>
      <c r="F1553" s="11" t="s">
        <v>7142</v>
      </c>
      <c r="G1553" s="46" t="s">
        <v>5864</v>
      </c>
    </row>
    <row r="1554" spans="1:7" ht="15.6" x14ac:dyDescent="0.3">
      <c r="A1554" s="1" t="s">
        <v>813</v>
      </c>
      <c r="B1554" s="1" t="s">
        <v>3931</v>
      </c>
      <c r="E1554" s="14" t="s">
        <v>8354</v>
      </c>
      <c r="F1554" s="11" t="s">
        <v>7866</v>
      </c>
      <c r="G1554" s="46" t="s">
        <v>6116</v>
      </c>
    </row>
    <row r="1555" spans="1:7" ht="15.6" x14ac:dyDescent="0.3">
      <c r="A1555" s="1" t="s">
        <v>812</v>
      </c>
      <c r="B1555" s="1" t="s">
        <v>3932</v>
      </c>
      <c r="E1555" s="14" t="s">
        <v>8353</v>
      </c>
      <c r="F1555" s="11" t="s">
        <v>7867</v>
      </c>
      <c r="G1555" s="46" t="s">
        <v>6117</v>
      </c>
    </row>
    <row r="1556" spans="1:7" ht="15.6" x14ac:dyDescent="0.3">
      <c r="A1556" s="1" t="s">
        <v>811</v>
      </c>
      <c r="B1556" s="1" t="s">
        <v>3933</v>
      </c>
      <c r="E1556" s="14" t="s">
        <v>8353</v>
      </c>
      <c r="F1556" s="11" t="s">
        <v>6933</v>
      </c>
      <c r="G1556" s="46" t="s">
        <v>6118</v>
      </c>
    </row>
    <row r="1557" spans="1:7" ht="15.6" x14ac:dyDescent="0.3">
      <c r="A1557" s="1" t="s">
        <v>810</v>
      </c>
      <c r="B1557" s="1" t="s">
        <v>3934</v>
      </c>
      <c r="E1557" s="14" t="s">
        <v>8354</v>
      </c>
      <c r="F1557" s="11" t="s">
        <v>6971</v>
      </c>
      <c r="G1557" s="46" t="s">
        <v>5716</v>
      </c>
    </row>
    <row r="1558" spans="1:7" ht="15.6" x14ac:dyDescent="0.3">
      <c r="A1558" s="1" t="s">
        <v>809</v>
      </c>
      <c r="B1558" s="1" t="s">
        <v>3935</v>
      </c>
      <c r="E1558" s="14" t="s">
        <v>8353</v>
      </c>
      <c r="F1558" s="11" t="s">
        <v>7868</v>
      </c>
      <c r="G1558" s="46" t="s">
        <v>6119</v>
      </c>
    </row>
    <row r="1559" spans="1:7" ht="15.6" x14ac:dyDescent="0.3">
      <c r="A1559" s="1" t="s">
        <v>808</v>
      </c>
      <c r="B1559" s="1" t="s">
        <v>3936</v>
      </c>
      <c r="E1559" s="14" t="s">
        <v>8353</v>
      </c>
      <c r="F1559" s="11" t="s">
        <v>7266</v>
      </c>
      <c r="G1559" s="46" t="s">
        <v>6120</v>
      </c>
    </row>
    <row r="1560" spans="1:7" ht="15.6" x14ac:dyDescent="0.3">
      <c r="A1560" s="1" t="s">
        <v>807</v>
      </c>
      <c r="B1560" s="1" t="s">
        <v>3937</v>
      </c>
      <c r="E1560" s="14" t="s">
        <v>8353</v>
      </c>
      <c r="F1560" s="11" t="s">
        <v>7869</v>
      </c>
      <c r="G1560" s="46" t="s">
        <v>6121</v>
      </c>
    </row>
    <row r="1561" spans="1:7" ht="15.6" x14ac:dyDescent="0.3">
      <c r="A1561" s="1" t="s">
        <v>806</v>
      </c>
      <c r="B1561" s="1" t="s">
        <v>3938</v>
      </c>
      <c r="E1561" s="14" t="s">
        <v>8353</v>
      </c>
      <c r="F1561" s="11" t="s">
        <v>7870</v>
      </c>
      <c r="G1561" s="46" t="s">
        <v>6122</v>
      </c>
    </row>
    <row r="1562" spans="1:7" ht="15.6" x14ac:dyDescent="0.3">
      <c r="A1562" s="1" t="s">
        <v>805</v>
      </c>
      <c r="B1562" s="1" t="s">
        <v>3939</v>
      </c>
      <c r="E1562" s="14" t="s">
        <v>8354</v>
      </c>
      <c r="F1562" s="11" t="s">
        <v>7871</v>
      </c>
      <c r="G1562" s="46" t="s">
        <v>6123</v>
      </c>
    </row>
    <row r="1563" spans="1:7" ht="15.6" x14ac:dyDescent="0.3">
      <c r="A1563" s="1" t="s">
        <v>804</v>
      </c>
      <c r="B1563" s="1" t="s">
        <v>3940</v>
      </c>
      <c r="E1563" s="14" t="s">
        <v>8354</v>
      </c>
      <c r="F1563" s="11" t="s">
        <v>7872</v>
      </c>
      <c r="G1563" s="46" t="s">
        <v>6124</v>
      </c>
    </row>
    <row r="1564" spans="1:7" ht="15.6" x14ac:dyDescent="0.3">
      <c r="A1564" s="1" t="s">
        <v>803</v>
      </c>
      <c r="B1564" s="1" t="s">
        <v>3941</v>
      </c>
      <c r="E1564" s="14" t="s">
        <v>8354</v>
      </c>
      <c r="F1564" s="11" t="s">
        <v>7873</v>
      </c>
      <c r="G1564" s="46" t="s">
        <v>6125</v>
      </c>
    </row>
    <row r="1565" spans="1:7" ht="15.6" x14ac:dyDescent="0.3">
      <c r="A1565" s="1" t="s">
        <v>802</v>
      </c>
      <c r="B1565" s="1" t="s">
        <v>3942</v>
      </c>
      <c r="E1565" s="14" t="s">
        <v>8354</v>
      </c>
      <c r="F1565" s="11" t="s">
        <v>5730</v>
      </c>
      <c r="G1565" s="46" t="s">
        <v>5180</v>
      </c>
    </row>
    <row r="1566" spans="1:7" ht="15.6" x14ac:dyDescent="0.3">
      <c r="A1566" s="1" t="s">
        <v>801</v>
      </c>
      <c r="B1566" s="1" t="s">
        <v>3943</v>
      </c>
      <c r="E1566" s="14" t="s">
        <v>8354</v>
      </c>
      <c r="F1566" s="11" t="s">
        <v>7874</v>
      </c>
      <c r="G1566" s="46" t="s">
        <v>5539</v>
      </c>
    </row>
    <row r="1567" spans="1:7" ht="15.6" x14ac:dyDescent="0.3">
      <c r="A1567" s="1" t="s">
        <v>800</v>
      </c>
      <c r="B1567" s="1" t="s">
        <v>3944</v>
      </c>
      <c r="E1567" s="14" t="s">
        <v>8353</v>
      </c>
      <c r="F1567" s="11" t="s">
        <v>7875</v>
      </c>
      <c r="G1567" s="46" t="s">
        <v>6126</v>
      </c>
    </row>
    <row r="1568" spans="1:7" ht="15.6" x14ac:dyDescent="0.3">
      <c r="A1568" s="1" t="s">
        <v>799</v>
      </c>
      <c r="B1568" s="1" t="s">
        <v>3945</v>
      </c>
      <c r="E1568" s="14" t="s">
        <v>8353</v>
      </c>
      <c r="F1568" s="11" t="s">
        <v>7066</v>
      </c>
      <c r="G1568" s="46" t="s">
        <v>6127</v>
      </c>
    </row>
    <row r="1569" spans="1:7" ht="15.6" x14ac:dyDescent="0.3">
      <c r="A1569" s="1" t="s">
        <v>798</v>
      </c>
      <c r="B1569" s="1" t="s">
        <v>3946</v>
      </c>
      <c r="E1569" s="14" t="s">
        <v>8354</v>
      </c>
      <c r="F1569" s="11" t="s">
        <v>7876</v>
      </c>
      <c r="G1569" s="46" t="s">
        <v>5223</v>
      </c>
    </row>
    <row r="1570" spans="1:7" ht="15.6" x14ac:dyDescent="0.3">
      <c r="A1570" s="1" t="s">
        <v>797</v>
      </c>
      <c r="B1570" s="1" t="s">
        <v>3947</v>
      </c>
      <c r="E1570" s="14" t="s">
        <v>8353</v>
      </c>
      <c r="F1570" s="11" t="s">
        <v>7877</v>
      </c>
      <c r="G1570" s="46" t="s">
        <v>6128</v>
      </c>
    </row>
    <row r="1571" spans="1:7" ht="15.6" x14ac:dyDescent="0.3">
      <c r="A1571" s="1" t="s">
        <v>796</v>
      </c>
      <c r="B1571" s="1" t="s">
        <v>3948</v>
      </c>
      <c r="E1571" s="14" t="s">
        <v>8354</v>
      </c>
      <c r="F1571" s="11" t="s">
        <v>7540</v>
      </c>
      <c r="G1571" s="46" t="s">
        <v>6129</v>
      </c>
    </row>
    <row r="1572" spans="1:7" ht="15.6" x14ac:dyDescent="0.3">
      <c r="A1572" s="1" t="s">
        <v>795</v>
      </c>
      <c r="B1572" s="1" t="s">
        <v>3949</v>
      </c>
      <c r="E1572" s="14" t="s">
        <v>8353</v>
      </c>
      <c r="F1572" s="11" t="s">
        <v>7543</v>
      </c>
      <c r="G1572" s="46" t="s">
        <v>6130</v>
      </c>
    </row>
    <row r="1573" spans="1:7" ht="15.6" x14ac:dyDescent="0.3">
      <c r="A1573" s="1" t="s">
        <v>794</v>
      </c>
      <c r="B1573" s="1" t="s">
        <v>3950</v>
      </c>
      <c r="E1573" s="14" t="s">
        <v>8354</v>
      </c>
      <c r="F1573" s="11" t="s">
        <v>7878</v>
      </c>
      <c r="G1573" s="46" t="s">
        <v>5171</v>
      </c>
    </row>
    <row r="1574" spans="1:7" ht="15.6" x14ac:dyDescent="0.3">
      <c r="A1574" s="1" t="s">
        <v>793</v>
      </c>
      <c r="B1574" s="1" t="s">
        <v>3951</v>
      </c>
      <c r="E1574" s="14" t="s">
        <v>8354</v>
      </c>
      <c r="F1574" s="11" t="s">
        <v>7879</v>
      </c>
      <c r="G1574" s="46" t="s">
        <v>6131</v>
      </c>
    </row>
    <row r="1575" spans="1:7" ht="15.6" x14ac:dyDescent="0.3">
      <c r="A1575" s="1" t="s">
        <v>792</v>
      </c>
      <c r="B1575" s="1" t="s">
        <v>3952</v>
      </c>
      <c r="E1575" s="14" t="s">
        <v>8354</v>
      </c>
      <c r="F1575" s="11" t="s">
        <v>7880</v>
      </c>
      <c r="G1575" s="46" t="s">
        <v>6132</v>
      </c>
    </row>
    <row r="1576" spans="1:7" ht="15.6" x14ac:dyDescent="0.3">
      <c r="A1576" s="1" t="s">
        <v>791</v>
      </c>
      <c r="B1576" s="1" t="s">
        <v>3953</v>
      </c>
      <c r="E1576" s="14" t="s">
        <v>8354</v>
      </c>
      <c r="F1576" s="11" t="s">
        <v>6790</v>
      </c>
      <c r="G1576" s="46" t="s">
        <v>6133</v>
      </c>
    </row>
    <row r="1577" spans="1:7" ht="15.6" x14ac:dyDescent="0.3">
      <c r="A1577" s="1" t="s">
        <v>790</v>
      </c>
      <c r="B1577" s="1" t="s">
        <v>3954</v>
      </c>
      <c r="E1577" s="14" t="s">
        <v>8353</v>
      </c>
      <c r="F1577" s="11" t="s">
        <v>7881</v>
      </c>
      <c r="G1577" s="46" t="s">
        <v>5238</v>
      </c>
    </row>
    <row r="1578" spans="1:7" ht="15.6" x14ac:dyDescent="0.3">
      <c r="A1578" s="1" t="s">
        <v>789</v>
      </c>
      <c r="B1578" s="1" t="s">
        <v>3955</v>
      </c>
      <c r="E1578" s="14" t="s">
        <v>8354</v>
      </c>
      <c r="F1578" s="11" t="s">
        <v>7882</v>
      </c>
      <c r="G1578" s="46" t="s">
        <v>6134</v>
      </c>
    </row>
    <row r="1579" spans="1:7" ht="15.6" x14ac:dyDescent="0.3">
      <c r="A1579" s="1" t="s">
        <v>788</v>
      </c>
      <c r="B1579" s="1" t="s">
        <v>3956</v>
      </c>
      <c r="E1579" s="14" t="s">
        <v>8354</v>
      </c>
      <c r="F1579" s="11" t="s">
        <v>7883</v>
      </c>
      <c r="G1579" s="46" t="s">
        <v>6135</v>
      </c>
    </row>
    <row r="1580" spans="1:7" ht="15.6" x14ac:dyDescent="0.3">
      <c r="A1580" s="1" t="s">
        <v>787</v>
      </c>
      <c r="B1580" s="1" t="s">
        <v>3957</v>
      </c>
      <c r="E1580" s="14" t="s">
        <v>8353</v>
      </c>
      <c r="F1580" s="11" t="s">
        <v>7884</v>
      </c>
      <c r="G1580" s="46" t="s">
        <v>5331</v>
      </c>
    </row>
    <row r="1581" spans="1:7" ht="15.6" x14ac:dyDescent="0.3">
      <c r="A1581" s="1" t="s">
        <v>786</v>
      </c>
      <c r="B1581" s="1" t="s">
        <v>3958</v>
      </c>
      <c r="E1581" s="14" t="s">
        <v>8354</v>
      </c>
      <c r="F1581" s="11" t="s">
        <v>6898</v>
      </c>
      <c r="G1581" s="46" t="s">
        <v>6136</v>
      </c>
    </row>
    <row r="1582" spans="1:7" ht="15.6" x14ac:dyDescent="0.3">
      <c r="A1582" s="1" t="s">
        <v>785</v>
      </c>
      <c r="B1582" s="1" t="s">
        <v>3959</v>
      </c>
      <c r="E1582" s="14" t="s">
        <v>8354</v>
      </c>
      <c r="F1582" s="11" t="s">
        <v>7885</v>
      </c>
      <c r="G1582" s="46" t="s">
        <v>6137</v>
      </c>
    </row>
    <row r="1583" spans="1:7" ht="15.6" x14ac:dyDescent="0.3">
      <c r="A1583" s="1" t="s">
        <v>784</v>
      </c>
      <c r="B1583" s="1" t="s">
        <v>3960</v>
      </c>
      <c r="E1583" s="14" t="s">
        <v>8354</v>
      </c>
      <c r="F1583" s="11" t="s">
        <v>7886</v>
      </c>
      <c r="G1583" s="46" t="s">
        <v>5040</v>
      </c>
    </row>
    <row r="1584" spans="1:7" ht="15.6" x14ac:dyDescent="0.3">
      <c r="A1584" s="1" t="s">
        <v>783</v>
      </c>
      <c r="B1584" s="1" t="s">
        <v>3961</v>
      </c>
      <c r="E1584" s="14" t="s">
        <v>8327</v>
      </c>
      <c r="F1584" s="11" t="s">
        <v>7887</v>
      </c>
      <c r="G1584" s="46" t="s">
        <v>6138</v>
      </c>
    </row>
    <row r="1585" spans="1:7" ht="15.6" x14ac:dyDescent="0.3">
      <c r="A1585" s="1" t="s">
        <v>782</v>
      </c>
      <c r="B1585" s="1" t="s">
        <v>3962</v>
      </c>
      <c r="E1585" s="14" t="s">
        <v>8353</v>
      </c>
      <c r="F1585" s="11" t="s">
        <v>7888</v>
      </c>
      <c r="G1585" s="46" t="s">
        <v>6139</v>
      </c>
    </row>
    <row r="1586" spans="1:7" ht="15.6" x14ac:dyDescent="0.3">
      <c r="A1586" s="1" t="s">
        <v>781</v>
      </c>
      <c r="B1586" s="1" t="s">
        <v>3963</v>
      </c>
      <c r="E1586" s="14" t="s">
        <v>8327</v>
      </c>
      <c r="F1586" s="11" t="s">
        <v>7889</v>
      </c>
      <c r="G1586" s="46" t="s">
        <v>6140</v>
      </c>
    </row>
    <row r="1587" spans="1:7" ht="15.6" x14ac:dyDescent="0.3">
      <c r="A1587" s="1" t="s">
        <v>780</v>
      </c>
      <c r="B1587" s="1" t="s">
        <v>3964</v>
      </c>
      <c r="E1587" s="14" t="s">
        <v>8353</v>
      </c>
      <c r="F1587" s="11" t="s">
        <v>7890</v>
      </c>
      <c r="G1587" s="46" t="s">
        <v>6141</v>
      </c>
    </row>
    <row r="1588" spans="1:7" ht="15.6" x14ac:dyDescent="0.3">
      <c r="A1588" s="1" t="s">
        <v>779</v>
      </c>
      <c r="B1588" s="1" t="s">
        <v>3965</v>
      </c>
      <c r="E1588" s="14" t="s">
        <v>8354</v>
      </c>
      <c r="F1588" s="11" t="s">
        <v>7891</v>
      </c>
      <c r="G1588" s="46" t="s">
        <v>6142</v>
      </c>
    </row>
    <row r="1589" spans="1:7" ht="15.6" x14ac:dyDescent="0.3">
      <c r="A1589" s="1" t="s">
        <v>778</v>
      </c>
      <c r="B1589" s="1" t="s">
        <v>3966</v>
      </c>
      <c r="E1589" s="14" t="s">
        <v>8354</v>
      </c>
      <c r="F1589" s="11" t="s">
        <v>7892</v>
      </c>
      <c r="G1589" s="46" t="s">
        <v>6143</v>
      </c>
    </row>
    <row r="1590" spans="1:7" ht="15.6" x14ac:dyDescent="0.3">
      <c r="A1590" s="1" t="s">
        <v>777</v>
      </c>
      <c r="B1590" s="1" t="s">
        <v>3967</v>
      </c>
      <c r="E1590" s="14" t="s">
        <v>8353</v>
      </c>
      <c r="F1590" s="11" t="s">
        <v>7893</v>
      </c>
      <c r="G1590" s="46" t="s">
        <v>6144</v>
      </c>
    </row>
    <row r="1591" spans="1:7" ht="15.6" x14ac:dyDescent="0.3">
      <c r="A1591" s="1" t="s">
        <v>776</v>
      </c>
      <c r="B1591" s="1" t="s">
        <v>3968</v>
      </c>
      <c r="E1591" s="14" t="s">
        <v>8354</v>
      </c>
      <c r="F1591" s="11" t="s">
        <v>7103</v>
      </c>
      <c r="G1591" s="46" t="s">
        <v>5005</v>
      </c>
    </row>
    <row r="1592" spans="1:7" ht="15.6" x14ac:dyDescent="0.3">
      <c r="A1592" s="1" t="s">
        <v>775</v>
      </c>
      <c r="B1592" s="1" t="s">
        <v>3969</v>
      </c>
      <c r="E1592" s="14" t="s">
        <v>8354</v>
      </c>
      <c r="F1592" s="11" t="s">
        <v>7178</v>
      </c>
      <c r="G1592" s="46" t="s">
        <v>6145</v>
      </c>
    </row>
    <row r="1593" spans="1:7" ht="15.6" x14ac:dyDescent="0.3">
      <c r="A1593" s="1" t="s">
        <v>774</v>
      </c>
      <c r="B1593" s="1" t="s">
        <v>3970</v>
      </c>
      <c r="E1593" s="14" t="s">
        <v>8354</v>
      </c>
      <c r="F1593" s="11" t="s">
        <v>6951</v>
      </c>
      <c r="G1593" s="46" t="s">
        <v>6146</v>
      </c>
    </row>
    <row r="1594" spans="1:7" ht="15.6" x14ac:dyDescent="0.3">
      <c r="A1594" s="1" t="s">
        <v>773</v>
      </c>
      <c r="B1594" s="1" t="s">
        <v>3971</v>
      </c>
      <c r="E1594" s="14" t="s">
        <v>8327</v>
      </c>
      <c r="F1594" s="11" t="s">
        <v>7184</v>
      </c>
      <c r="G1594" s="46" t="s">
        <v>6147</v>
      </c>
    </row>
    <row r="1595" spans="1:7" ht="15.6" x14ac:dyDescent="0.3">
      <c r="A1595" s="1" t="s">
        <v>772</v>
      </c>
      <c r="B1595" s="1" t="s">
        <v>3972</v>
      </c>
      <c r="E1595" s="14" t="s">
        <v>8354</v>
      </c>
      <c r="F1595" s="11" t="s">
        <v>7894</v>
      </c>
      <c r="G1595" s="46" t="s">
        <v>6148</v>
      </c>
    </row>
    <row r="1596" spans="1:7" ht="15.6" x14ac:dyDescent="0.3">
      <c r="A1596" s="1" t="s">
        <v>771</v>
      </c>
      <c r="B1596" s="1" t="s">
        <v>3973</v>
      </c>
      <c r="E1596" s="14" t="s">
        <v>8353</v>
      </c>
      <c r="F1596" s="11" t="s">
        <v>6929</v>
      </c>
      <c r="G1596" s="46" t="s">
        <v>6149</v>
      </c>
    </row>
    <row r="1597" spans="1:7" ht="15.6" x14ac:dyDescent="0.3">
      <c r="A1597" s="1" t="s">
        <v>770</v>
      </c>
      <c r="B1597" s="1" t="s">
        <v>3974</v>
      </c>
      <c r="E1597" s="14" t="s">
        <v>8327</v>
      </c>
      <c r="F1597" s="11" t="s">
        <v>7041</v>
      </c>
      <c r="G1597" s="46" t="s">
        <v>6150</v>
      </c>
    </row>
    <row r="1598" spans="1:7" ht="15.6" x14ac:dyDescent="0.3">
      <c r="A1598" s="1" t="s">
        <v>769</v>
      </c>
      <c r="B1598" s="1" t="s">
        <v>3975</v>
      </c>
      <c r="E1598" s="14" t="s">
        <v>8354</v>
      </c>
      <c r="F1598" s="11" t="s">
        <v>7895</v>
      </c>
      <c r="G1598" s="46" t="s">
        <v>6151</v>
      </c>
    </row>
    <row r="1599" spans="1:7" ht="15.6" x14ac:dyDescent="0.3">
      <c r="A1599" s="1" t="s">
        <v>768</v>
      </c>
      <c r="B1599" s="1" t="s">
        <v>3976</v>
      </c>
      <c r="E1599" s="14" t="s">
        <v>8354</v>
      </c>
      <c r="F1599" s="11" t="s">
        <v>7896</v>
      </c>
      <c r="G1599" s="46" t="s">
        <v>6152</v>
      </c>
    </row>
    <row r="1600" spans="1:7" ht="15.6" x14ac:dyDescent="0.3">
      <c r="A1600" s="1" t="s">
        <v>767</v>
      </c>
      <c r="B1600" s="1" t="s">
        <v>3977</v>
      </c>
      <c r="E1600" s="14" t="s">
        <v>8354</v>
      </c>
      <c r="F1600" s="11" t="s">
        <v>7897</v>
      </c>
      <c r="G1600" s="46" t="s">
        <v>5576</v>
      </c>
    </row>
    <row r="1601" spans="1:7" ht="15.6" x14ac:dyDescent="0.3">
      <c r="A1601" s="1" t="s">
        <v>766</v>
      </c>
      <c r="B1601" s="1" t="s">
        <v>3978</v>
      </c>
      <c r="E1601" s="14" t="s">
        <v>8354</v>
      </c>
      <c r="F1601" s="11" t="s">
        <v>7086</v>
      </c>
      <c r="G1601" s="46" t="s">
        <v>6153</v>
      </c>
    </row>
    <row r="1602" spans="1:7" ht="15.6" x14ac:dyDescent="0.3">
      <c r="A1602" s="1" t="s">
        <v>765</v>
      </c>
      <c r="B1602" s="1" t="s">
        <v>3979</v>
      </c>
      <c r="E1602" s="14" t="s">
        <v>8353</v>
      </c>
      <c r="F1602" s="11" t="s">
        <v>7898</v>
      </c>
      <c r="G1602" s="46" t="s">
        <v>6154</v>
      </c>
    </row>
    <row r="1603" spans="1:7" ht="15.6" x14ac:dyDescent="0.3">
      <c r="A1603" s="1" t="s">
        <v>764</v>
      </c>
      <c r="B1603" s="1" t="s">
        <v>3980</v>
      </c>
      <c r="E1603" s="14" t="s">
        <v>8354</v>
      </c>
      <c r="F1603" s="11" t="s">
        <v>7430</v>
      </c>
      <c r="G1603" s="46" t="s">
        <v>6155</v>
      </c>
    </row>
    <row r="1604" spans="1:7" ht="15.6" x14ac:dyDescent="0.3">
      <c r="A1604" s="1" t="s">
        <v>763</v>
      </c>
      <c r="B1604" s="1" t="s">
        <v>3981</v>
      </c>
      <c r="E1604" s="14" t="s">
        <v>8354</v>
      </c>
      <c r="F1604" s="11" t="s">
        <v>6879</v>
      </c>
      <c r="G1604" s="46" t="s">
        <v>6156</v>
      </c>
    </row>
    <row r="1605" spans="1:7" ht="15.6" x14ac:dyDescent="0.3">
      <c r="A1605" s="1" t="s">
        <v>762</v>
      </c>
      <c r="B1605" s="1" t="s">
        <v>3982</v>
      </c>
      <c r="E1605" s="14" t="s">
        <v>8354</v>
      </c>
      <c r="F1605" s="11" t="s">
        <v>7899</v>
      </c>
      <c r="G1605" s="46" t="s">
        <v>5463</v>
      </c>
    </row>
    <row r="1606" spans="1:7" ht="15.6" x14ac:dyDescent="0.3">
      <c r="A1606" s="1" t="s">
        <v>761</v>
      </c>
      <c r="B1606" s="1" t="s">
        <v>3983</v>
      </c>
      <c r="E1606" s="14" t="s">
        <v>8327</v>
      </c>
      <c r="F1606" s="11" t="s">
        <v>7668</v>
      </c>
      <c r="G1606" s="46" t="s">
        <v>6157</v>
      </c>
    </row>
    <row r="1607" spans="1:7" ht="15.6" x14ac:dyDescent="0.3">
      <c r="A1607" s="1" t="s">
        <v>760</v>
      </c>
      <c r="B1607" s="1" t="s">
        <v>3984</v>
      </c>
      <c r="E1607" s="14" t="s">
        <v>8354</v>
      </c>
      <c r="F1607" s="11" t="s">
        <v>6847</v>
      </c>
      <c r="G1607" s="46" t="s">
        <v>6158</v>
      </c>
    </row>
    <row r="1608" spans="1:7" ht="15.6" x14ac:dyDescent="0.3">
      <c r="A1608" s="1" t="s">
        <v>759</v>
      </c>
      <c r="B1608" s="1" t="s">
        <v>3985</v>
      </c>
      <c r="E1608" s="14" t="s">
        <v>8354</v>
      </c>
      <c r="F1608" s="11" t="s">
        <v>7257</v>
      </c>
      <c r="G1608" s="46" t="s">
        <v>5180</v>
      </c>
    </row>
    <row r="1609" spans="1:7" ht="15.6" x14ac:dyDescent="0.3">
      <c r="A1609" s="1" t="s">
        <v>758</v>
      </c>
      <c r="B1609" s="1" t="s">
        <v>3986</v>
      </c>
      <c r="E1609" s="14" t="s">
        <v>8353</v>
      </c>
      <c r="F1609" s="11" t="s">
        <v>7900</v>
      </c>
      <c r="G1609" s="46" t="s">
        <v>6159</v>
      </c>
    </row>
    <row r="1610" spans="1:7" ht="15.6" x14ac:dyDescent="0.3">
      <c r="A1610" s="1" t="s">
        <v>757</v>
      </c>
      <c r="B1610" s="1" t="s">
        <v>3987</v>
      </c>
      <c r="E1610" s="14" t="s">
        <v>8353</v>
      </c>
      <c r="F1610" s="11" t="s">
        <v>7184</v>
      </c>
      <c r="G1610" s="46" t="s">
        <v>6160</v>
      </c>
    </row>
    <row r="1611" spans="1:7" ht="15.6" x14ac:dyDescent="0.3">
      <c r="A1611" s="1" t="s">
        <v>756</v>
      </c>
      <c r="B1611" s="1" t="s">
        <v>3988</v>
      </c>
      <c r="E1611" s="14" t="s">
        <v>8353</v>
      </c>
      <c r="F1611" s="11" t="s">
        <v>7362</v>
      </c>
      <c r="G1611" s="46" t="s">
        <v>6161</v>
      </c>
    </row>
    <row r="1612" spans="1:7" ht="15.6" x14ac:dyDescent="0.3">
      <c r="A1612" s="1" t="s">
        <v>755</v>
      </c>
      <c r="B1612" s="1" t="s">
        <v>3989</v>
      </c>
      <c r="E1612" s="14" t="s">
        <v>8353</v>
      </c>
      <c r="F1612" s="11" t="s">
        <v>7901</v>
      </c>
      <c r="G1612" s="46" t="s">
        <v>6162</v>
      </c>
    </row>
    <row r="1613" spans="1:7" ht="15.6" x14ac:dyDescent="0.3">
      <c r="A1613" s="1" t="s">
        <v>754</v>
      </c>
      <c r="B1613" s="1" t="s">
        <v>3990</v>
      </c>
      <c r="E1613" s="14" t="s">
        <v>8353</v>
      </c>
      <c r="F1613" s="11" t="s">
        <v>7091</v>
      </c>
      <c r="G1613" s="46" t="s">
        <v>6163</v>
      </c>
    </row>
    <row r="1614" spans="1:7" ht="15.6" x14ac:dyDescent="0.3">
      <c r="A1614" s="1" t="s">
        <v>753</v>
      </c>
      <c r="B1614" s="1" t="s">
        <v>3991</v>
      </c>
      <c r="E1614" s="14" t="s">
        <v>8354</v>
      </c>
      <c r="F1614" s="11" t="s">
        <v>7902</v>
      </c>
      <c r="G1614" s="46" t="s">
        <v>6164</v>
      </c>
    </row>
    <row r="1615" spans="1:7" ht="15.6" x14ac:dyDescent="0.3">
      <c r="A1615" s="1" t="s">
        <v>752</v>
      </c>
      <c r="B1615" s="1" t="s">
        <v>3992</v>
      </c>
      <c r="E1615" s="14" t="s">
        <v>8353</v>
      </c>
      <c r="F1615" s="11" t="s">
        <v>7903</v>
      </c>
      <c r="G1615" s="46" t="s">
        <v>6165</v>
      </c>
    </row>
    <row r="1616" spans="1:7" ht="15.6" x14ac:dyDescent="0.3">
      <c r="A1616" s="1" t="s">
        <v>751</v>
      </c>
      <c r="B1616" s="1" t="s">
        <v>3993</v>
      </c>
      <c r="E1616" s="14" t="s">
        <v>8354</v>
      </c>
      <c r="F1616" s="11" t="s">
        <v>6958</v>
      </c>
      <c r="G1616" s="46" t="s">
        <v>6166</v>
      </c>
    </row>
    <row r="1617" spans="1:7" ht="15.6" x14ac:dyDescent="0.3">
      <c r="A1617" s="1" t="s">
        <v>750</v>
      </c>
      <c r="B1617" s="1" t="s">
        <v>3994</v>
      </c>
      <c r="E1617" s="14" t="s">
        <v>8353</v>
      </c>
      <c r="F1617" s="11" t="s">
        <v>6783</v>
      </c>
      <c r="G1617" s="46" t="s">
        <v>6167</v>
      </c>
    </row>
    <row r="1618" spans="1:7" ht="15.6" x14ac:dyDescent="0.3">
      <c r="A1618" s="1" t="s">
        <v>749</v>
      </c>
      <c r="B1618" s="1" t="s">
        <v>3995</v>
      </c>
      <c r="E1618" s="14" t="s">
        <v>8354</v>
      </c>
      <c r="F1618" s="11" t="s">
        <v>7904</v>
      </c>
      <c r="G1618" s="46" t="s">
        <v>6168</v>
      </c>
    </row>
    <row r="1619" spans="1:7" ht="15.6" x14ac:dyDescent="0.3">
      <c r="A1619" s="1" t="s">
        <v>748</v>
      </c>
      <c r="B1619" s="1" t="s">
        <v>3996</v>
      </c>
      <c r="E1619" s="14" t="s">
        <v>8353</v>
      </c>
      <c r="F1619" s="11" t="s">
        <v>7511</v>
      </c>
      <c r="G1619" s="46" t="s">
        <v>6169</v>
      </c>
    </row>
    <row r="1620" spans="1:7" ht="15.6" x14ac:dyDescent="0.3">
      <c r="A1620" s="1" t="s">
        <v>747</v>
      </c>
      <c r="B1620" s="1" t="s">
        <v>3997</v>
      </c>
      <c r="E1620" s="14" t="s">
        <v>8354</v>
      </c>
      <c r="F1620" s="11" t="s">
        <v>7905</v>
      </c>
      <c r="G1620" s="46" t="s">
        <v>4765</v>
      </c>
    </row>
    <row r="1621" spans="1:7" ht="15.6" x14ac:dyDescent="0.3">
      <c r="A1621" s="1" t="s">
        <v>746</v>
      </c>
      <c r="B1621" s="1" t="s">
        <v>3998</v>
      </c>
      <c r="E1621" s="14" t="s">
        <v>8353</v>
      </c>
      <c r="F1621" s="11" t="s">
        <v>7906</v>
      </c>
      <c r="G1621" s="46" t="s">
        <v>6170</v>
      </c>
    </row>
    <row r="1622" spans="1:7" ht="15.6" x14ac:dyDescent="0.3">
      <c r="A1622" s="1" t="s">
        <v>745</v>
      </c>
      <c r="B1622" s="1" t="s">
        <v>3999</v>
      </c>
      <c r="E1622" s="14" t="s">
        <v>8353</v>
      </c>
      <c r="F1622" s="11" t="s">
        <v>7907</v>
      </c>
      <c r="G1622" s="46" t="s">
        <v>6171</v>
      </c>
    </row>
    <row r="1623" spans="1:7" ht="15.6" x14ac:dyDescent="0.3">
      <c r="A1623" s="1" t="s">
        <v>744</v>
      </c>
      <c r="B1623" s="1" t="s">
        <v>4000</v>
      </c>
      <c r="E1623" s="14" t="s">
        <v>8354</v>
      </c>
      <c r="F1623" s="11" t="s">
        <v>6923</v>
      </c>
      <c r="G1623" s="46" t="s">
        <v>6172</v>
      </c>
    </row>
    <row r="1624" spans="1:7" ht="15.6" x14ac:dyDescent="0.3">
      <c r="A1624" s="1" t="s">
        <v>743</v>
      </c>
      <c r="B1624" s="1" t="s">
        <v>4001</v>
      </c>
      <c r="E1624" s="14" t="s">
        <v>8354</v>
      </c>
      <c r="F1624" s="11" t="s">
        <v>7243</v>
      </c>
      <c r="G1624" s="46" t="s">
        <v>6173</v>
      </c>
    </row>
    <row r="1625" spans="1:7" ht="15.6" x14ac:dyDescent="0.3">
      <c r="A1625" s="1" t="s">
        <v>742</v>
      </c>
      <c r="B1625" s="1" t="s">
        <v>4002</v>
      </c>
      <c r="E1625" s="14" t="s">
        <v>8353</v>
      </c>
      <c r="F1625" s="11" t="s">
        <v>7112</v>
      </c>
      <c r="G1625" s="46" t="s">
        <v>6174</v>
      </c>
    </row>
    <row r="1626" spans="1:7" ht="15.6" x14ac:dyDescent="0.3">
      <c r="A1626" s="1" t="s">
        <v>741</v>
      </c>
      <c r="B1626" s="1" t="s">
        <v>4003</v>
      </c>
      <c r="E1626" s="14" t="s">
        <v>8353</v>
      </c>
      <c r="F1626" s="11" t="s">
        <v>6843</v>
      </c>
      <c r="G1626" s="46" t="s">
        <v>6175</v>
      </c>
    </row>
    <row r="1627" spans="1:7" ht="15.6" x14ac:dyDescent="0.3">
      <c r="A1627" s="1" t="s">
        <v>740</v>
      </c>
      <c r="B1627" s="1" t="s">
        <v>4004</v>
      </c>
      <c r="E1627" s="14" t="s">
        <v>8327</v>
      </c>
      <c r="F1627" s="11" t="s">
        <v>7908</v>
      </c>
      <c r="G1627" s="46" t="s">
        <v>5669</v>
      </c>
    </row>
    <row r="1628" spans="1:7" ht="15.6" x14ac:dyDescent="0.3">
      <c r="A1628" s="1" t="s">
        <v>739</v>
      </c>
      <c r="B1628" s="1" t="s">
        <v>4005</v>
      </c>
      <c r="E1628" s="14" t="s">
        <v>8353</v>
      </c>
      <c r="F1628" s="11" t="s">
        <v>7909</v>
      </c>
      <c r="G1628" s="46" t="s">
        <v>6176</v>
      </c>
    </row>
    <row r="1629" spans="1:7" ht="15.6" x14ac:dyDescent="0.3">
      <c r="A1629" s="1" t="s">
        <v>738</v>
      </c>
      <c r="B1629" s="1" t="s">
        <v>4006</v>
      </c>
      <c r="E1629" s="14" t="s">
        <v>8354</v>
      </c>
      <c r="F1629" s="11" t="s">
        <v>6839</v>
      </c>
      <c r="G1629" s="46" t="s">
        <v>6177</v>
      </c>
    </row>
    <row r="1630" spans="1:7" ht="15.6" x14ac:dyDescent="0.3">
      <c r="A1630" s="1" t="s">
        <v>737</v>
      </c>
      <c r="B1630" s="1" t="s">
        <v>4007</v>
      </c>
      <c r="E1630" s="14" t="s">
        <v>8354</v>
      </c>
      <c r="F1630" s="11" t="s">
        <v>7910</v>
      </c>
      <c r="G1630" s="46" t="s">
        <v>6178</v>
      </c>
    </row>
    <row r="1631" spans="1:7" ht="15.6" x14ac:dyDescent="0.3">
      <c r="A1631" s="1" t="s">
        <v>736</v>
      </c>
      <c r="B1631" s="1" t="s">
        <v>4008</v>
      </c>
      <c r="E1631" s="14" t="s">
        <v>8353</v>
      </c>
      <c r="F1631" s="11" t="s">
        <v>7911</v>
      </c>
      <c r="G1631" s="46" t="s">
        <v>6179</v>
      </c>
    </row>
    <row r="1632" spans="1:7" ht="15.6" x14ac:dyDescent="0.3">
      <c r="A1632" s="1" t="s">
        <v>735</v>
      </c>
      <c r="B1632" s="1" t="s">
        <v>4009</v>
      </c>
      <c r="E1632" s="14" t="s">
        <v>8354</v>
      </c>
      <c r="F1632" s="11" t="s">
        <v>6958</v>
      </c>
      <c r="G1632" s="46" t="s">
        <v>5664</v>
      </c>
    </row>
    <row r="1633" spans="1:7" ht="15.6" x14ac:dyDescent="0.3">
      <c r="A1633" s="1" t="s">
        <v>734</v>
      </c>
      <c r="B1633" s="1" t="s">
        <v>4010</v>
      </c>
      <c r="E1633" s="14" t="s">
        <v>8354</v>
      </c>
      <c r="F1633" s="11" t="s">
        <v>7912</v>
      </c>
      <c r="G1633" s="46" t="s">
        <v>6101</v>
      </c>
    </row>
    <row r="1634" spans="1:7" ht="15.6" x14ac:dyDescent="0.3">
      <c r="A1634" s="1" t="s">
        <v>733</v>
      </c>
      <c r="B1634" s="1" t="s">
        <v>4011</v>
      </c>
      <c r="E1634" s="14" t="s">
        <v>8353</v>
      </c>
      <c r="F1634" s="11" t="s">
        <v>7623</v>
      </c>
      <c r="G1634" s="46" t="s">
        <v>6180</v>
      </c>
    </row>
    <row r="1635" spans="1:7" ht="15.6" x14ac:dyDescent="0.3">
      <c r="A1635" s="1" t="s">
        <v>732</v>
      </c>
      <c r="B1635" s="1" t="s">
        <v>4012</v>
      </c>
      <c r="E1635" s="14" t="s">
        <v>8354</v>
      </c>
      <c r="F1635" s="11" t="s">
        <v>7913</v>
      </c>
      <c r="G1635" s="46" t="s">
        <v>6181</v>
      </c>
    </row>
    <row r="1636" spans="1:7" ht="15.6" x14ac:dyDescent="0.3">
      <c r="A1636" s="1" t="s">
        <v>731</v>
      </c>
      <c r="B1636" s="1" t="s">
        <v>4013</v>
      </c>
      <c r="E1636" s="14" t="s">
        <v>8353</v>
      </c>
      <c r="F1636" s="11" t="s">
        <v>7914</v>
      </c>
      <c r="G1636" s="46" t="s">
        <v>6182</v>
      </c>
    </row>
    <row r="1637" spans="1:7" ht="15.6" x14ac:dyDescent="0.3">
      <c r="A1637" s="1" t="s">
        <v>730</v>
      </c>
      <c r="B1637" s="1" t="s">
        <v>4014</v>
      </c>
      <c r="E1637" s="14" t="s">
        <v>8353</v>
      </c>
      <c r="F1637" s="11" t="s">
        <v>7159</v>
      </c>
      <c r="G1637" s="46" t="s">
        <v>6183</v>
      </c>
    </row>
    <row r="1638" spans="1:7" ht="15.6" x14ac:dyDescent="0.3">
      <c r="A1638" s="1" t="s">
        <v>729</v>
      </c>
      <c r="B1638" s="1" t="s">
        <v>4015</v>
      </c>
      <c r="E1638" s="14" t="s">
        <v>8353</v>
      </c>
      <c r="F1638" s="11" t="s">
        <v>7915</v>
      </c>
      <c r="G1638" s="46" t="s">
        <v>6184</v>
      </c>
    </row>
    <row r="1639" spans="1:7" ht="15.6" x14ac:dyDescent="0.3">
      <c r="A1639" s="1" t="s">
        <v>728</v>
      </c>
      <c r="B1639" s="1" t="s">
        <v>4016</v>
      </c>
      <c r="E1639" s="14" t="s">
        <v>8353</v>
      </c>
      <c r="F1639" s="11" t="s">
        <v>7916</v>
      </c>
      <c r="G1639" s="46" t="s">
        <v>5943</v>
      </c>
    </row>
    <row r="1640" spans="1:7" ht="15.6" x14ac:dyDescent="0.3">
      <c r="A1640" s="1" t="s">
        <v>727</v>
      </c>
      <c r="B1640" s="1" t="s">
        <v>4017</v>
      </c>
      <c r="E1640" s="14" t="s">
        <v>8354</v>
      </c>
      <c r="F1640" s="11" t="s">
        <v>7917</v>
      </c>
      <c r="G1640" s="46" t="s">
        <v>4952</v>
      </c>
    </row>
    <row r="1641" spans="1:7" ht="15.6" x14ac:dyDescent="0.3">
      <c r="A1641" s="1" t="s">
        <v>726</v>
      </c>
      <c r="B1641" s="1" t="s">
        <v>4018</v>
      </c>
      <c r="E1641" s="14" t="s">
        <v>8353</v>
      </c>
      <c r="F1641" s="11" t="s">
        <v>7918</v>
      </c>
      <c r="G1641" s="46" t="s">
        <v>6185</v>
      </c>
    </row>
    <row r="1642" spans="1:7" ht="15.6" x14ac:dyDescent="0.3">
      <c r="A1642" s="1" t="s">
        <v>725</v>
      </c>
      <c r="B1642" s="1" t="s">
        <v>4019</v>
      </c>
      <c r="E1642" s="14" t="s">
        <v>8353</v>
      </c>
      <c r="F1642" s="11" t="s">
        <v>7919</v>
      </c>
      <c r="G1642" s="46" t="s">
        <v>6186</v>
      </c>
    </row>
    <row r="1643" spans="1:7" ht="15.6" x14ac:dyDescent="0.3">
      <c r="A1643" s="1" t="s">
        <v>724</v>
      </c>
      <c r="B1643" s="1" t="s">
        <v>4020</v>
      </c>
      <c r="E1643" s="14" t="s">
        <v>8353</v>
      </c>
      <c r="F1643" s="11" t="s">
        <v>7139</v>
      </c>
      <c r="G1643" s="46" t="s">
        <v>5153</v>
      </c>
    </row>
    <row r="1644" spans="1:7" ht="15.6" x14ac:dyDescent="0.3">
      <c r="A1644" s="1" t="s">
        <v>723</v>
      </c>
      <c r="B1644" s="1" t="s">
        <v>4021</v>
      </c>
      <c r="E1644" s="14" t="s">
        <v>8353</v>
      </c>
      <c r="F1644" s="11" t="s">
        <v>7177</v>
      </c>
      <c r="G1644" s="46" t="s">
        <v>6187</v>
      </c>
    </row>
    <row r="1645" spans="1:7" ht="15.6" x14ac:dyDescent="0.3">
      <c r="A1645" s="1" t="s">
        <v>722</v>
      </c>
      <c r="B1645" s="1" t="s">
        <v>4022</v>
      </c>
      <c r="E1645" s="14" t="s">
        <v>8354</v>
      </c>
      <c r="F1645" s="11" t="s">
        <v>6913</v>
      </c>
      <c r="G1645" s="46" t="s">
        <v>5239</v>
      </c>
    </row>
    <row r="1646" spans="1:7" ht="15.6" x14ac:dyDescent="0.3">
      <c r="A1646" s="1" t="s">
        <v>721</v>
      </c>
      <c r="B1646" s="1" t="s">
        <v>4023</v>
      </c>
      <c r="E1646" s="14" t="s">
        <v>8354</v>
      </c>
      <c r="F1646" s="11" t="s">
        <v>7920</v>
      </c>
      <c r="G1646" s="46" t="s">
        <v>5454</v>
      </c>
    </row>
    <row r="1647" spans="1:7" ht="15.6" x14ac:dyDescent="0.3">
      <c r="A1647" s="1" t="s">
        <v>720</v>
      </c>
      <c r="B1647" s="1" t="s">
        <v>4024</v>
      </c>
      <c r="E1647" s="14" t="s">
        <v>8327</v>
      </c>
      <c r="F1647" s="11" t="s">
        <v>7675</v>
      </c>
      <c r="G1647" s="46" t="s">
        <v>6188</v>
      </c>
    </row>
    <row r="1648" spans="1:7" ht="15.6" x14ac:dyDescent="0.3">
      <c r="A1648" s="1" t="s">
        <v>719</v>
      </c>
      <c r="B1648" s="1" t="s">
        <v>4025</v>
      </c>
      <c r="E1648" s="14" t="s">
        <v>8354</v>
      </c>
      <c r="F1648" s="11" t="s">
        <v>6916</v>
      </c>
      <c r="G1648" s="46" t="s">
        <v>6189</v>
      </c>
    </row>
    <row r="1649" spans="1:7" ht="15.6" x14ac:dyDescent="0.3">
      <c r="A1649" s="1" t="s">
        <v>718</v>
      </c>
      <c r="B1649" s="1" t="s">
        <v>4026</v>
      </c>
      <c r="E1649" s="14" t="s">
        <v>8354</v>
      </c>
      <c r="F1649" s="11" t="s">
        <v>6972</v>
      </c>
      <c r="G1649" s="46" t="s">
        <v>6190</v>
      </c>
    </row>
    <row r="1650" spans="1:7" ht="15.6" x14ac:dyDescent="0.3">
      <c r="A1650" s="1" t="s">
        <v>717</v>
      </c>
      <c r="B1650" s="1" t="s">
        <v>4027</v>
      </c>
      <c r="E1650" s="14" t="s">
        <v>8353</v>
      </c>
      <c r="F1650" s="11" t="s">
        <v>6783</v>
      </c>
      <c r="G1650" s="46" t="s">
        <v>4952</v>
      </c>
    </row>
    <row r="1651" spans="1:7" ht="15.6" x14ac:dyDescent="0.3">
      <c r="A1651" s="1" t="s">
        <v>716</v>
      </c>
      <c r="B1651" s="1" t="s">
        <v>4028</v>
      </c>
      <c r="E1651" s="14" t="s">
        <v>8327</v>
      </c>
      <c r="F1651" s="11" t="s">
        <v>6849</v>
      </c>
      <c r="G1651" s="46" t="s">
        <v>6191</v>
      </c>
    </row>
    <row r="1652" spans="1:7" ht="15.6" x14ac:dyDescent="0.3">
      <c r="A1652" s="1" t="s">
        <v>715</v>
      </c>
      <c r="B1652" s="1" t="s">
        <v>4029</v>
      </c>
      <c r="E1652" s="14" t="s">
        <v>8354</v>
      </c>
      <c r="F1652" s="11" t="s">
        <v>7921</v>
      </c>
      <c r="G1652" s="46" t="s">
        <v>6192</v>
      </c>
    </row>
    <row r="1653" spans="1:7" ht="15.6" x14ac:dyDescent="0.3">
      <c r="A1653" s="1" t="s">
        <v>714</v>
      </c>
      <c r="B1653" s="1" t="s">
        <v>4030</v>
      </c>
      <c r="E1653" s="14" t="s">
        <v>8353</v>
      </c>
      <c r="F1653" s="11" t="s">
        <v>7922</v>
      </c>
      <c r="G1653" s="46" t="s">
        <v>6193</v>
      </c>
    </row>
    <row r="1654" spans="1:7" ht="15.6" x14ac:dyDescent="0.3">
      <c r="A1654" s="1" t="s">
        <v>713</v>
      </c>
      <c r="B1654" s="1" t="s">
        <v>4031</v>
      </c>
      <c r="E1654" s="14" t="s">
        <v>8353</v>
      </c>
      <c r="F1654" s="11" t="s">
        <v>7161</v>
      </c>
      <c r="G1654" s="46" t="s">
        <v>6194</v>
      </c>
    </row>
    <row r="1655" spans="1:7" ht="15.6" x14ac:dyDescent="0.3">
      <c r="A1655" s="1" t="s">
        <v>712</v>
      </c>
      <c r="B1655" s="1" t="s">
        <v>4032</v>
      </c>
      <c r="E1655" s="14" t="s">
        <v>8354</v>
      </c>
      <c r="F1655" s="11" t="s">
        <v>7923</v>
      </c>
      <c r="G1655" s="46" t="s">
        <v>6195</v>
      </c>
    </row>
    <row r="1656" spans="1:7" ht="15.6" x14ac:dyDescent="0.3">
      <c r="A1656" s="1" t="s">
        <v>711</v>
      </c>
      <c r="B1656" s="1" t="s">
        <v>4033</v>
      </c>
      <c r="E1656" s="14" t="s">
        <v>8354</v>
      </c>
      <c r="F1656" s="11" t="s">
        <v>7924</v>
      </c>
      <c r="G1656" s="46" t="s">
        <v>6196</v>
      </c>
    </row>
    <row r="1657" spans="1:7" ht="15.6" x14ac:dyDescent="0.3">
      <c r="A1657" s="1" t="s">
        <v>710</v>
      </c>
      <c r="B1657" s="1" t="s">
        <v>4034</v>
      </c>
      <c r="E1657" s="14" t="s">
        <v>8354</v>
      </c>
      <c r="F1657" s="11" t="s">
        <v>6893</v>
      </c>
      <c r="G1657" s="46" t="s">
        <v>6197</v>
      </c>
    </row>
    <row r="1658" spans="1:7" ht="15.6" x14ac:dyDescent="0.3">
      <c r="A1658" s="1" t="s">
        <v>709</v>
      </c>
      <c r="B1658" s="1" t="s">
        <v>4035</v>
      </c>
      <c r="E1658" s="14" t="s">
        <v>8353</v>
      </c>
      <c r="F1658" s="11" t="s">
        <v>7925</v>
      </c>
      <c r="G1658" s="46" t="s">
        <v>5385</v>
      </c>
    </row>
    <row r="1659" spans="1:7" ht="15.6" x14ac:dyDescent="0.3">
      <c r="A1659" s="1" t="s">
        <v>708</v>
      </c>
      <c r="B1659" s="1" t="s">
        <v>4036</v>
      </c>
      <c r="E1659" s="14" t="s">
        <v>8327</v>
      </c>
      <c r="F1659" s="11" t="s">
        <v>7926</v>
      </c>
      <c r="G1659" s="46" t="s">
        <v>6198</v>
      </c>
    </row>
    <row r="1660" spans="1:7" ht="15.6" x14ac:dyDescent="0.3">
      <c r="A1660" s="1" t="s">
        <v>707</v>
      </c>
      <c r="B1660" s="1" t="s">
        <v>4037</v>
      </c>
      <c r="E1660" s="14" t="s">
        <v>8353</v>
      </c>
      <c r="F1660" s="11" t="s">
        <v>5146</v>
      </c>
      <c r="G1660" s="46" t="s">
        <v>5569</v>
      </c>
    </row>
    <row r="1661" spans="1:7" ht="15.6" x14ac:dyDescent="0.3">
      <c r="A1661" s="1" t="s">
        <v>706</v>
      </c>
      <c r="B1661" s="1" t="s">
        <v>4038</v>
      </c>
      <c r="E1661" s="14" t="s">
        <v>8354</v>
      </c>
      <c r="F1661" s="11" t="s">
        <v>7927</v>
      </c>
      <c r="G1661" s="46" t="s">
        <v>6199</v>
      </c>
    </row>
    <row r="1662" spans="1:7" ht="15.6" x14ac:dyDescent="0.3">
      <c r="A1662" s="1" t="s">
        <v>705</v>
      </c>
      <c r="B1662" s="1" t="s">
        <v>4039</v>
      </c>
      <c r="E1662" s="14" t="s">
        <v>8327</v>
      </c>
      <c r="F1662" s="11" t="s">
        <v>7928</v>
      </c>
      <c r="G1662" s="46" t="s">
        <v>6200</v>
      </c>
    </row>
    <row r="1663" spans="1:7" ht="15.6" x14ac:dyDescent="0.3">
      <c r="A1663" s="1" t="s">
        <v>704</v>
      </c>
      <c r="B1663" s="1" t="s">
        <v>4040</v>
      </c>
      <c r="E1663" s="14" t="s">
        <v>8354</v>
      </c>
      <c r="F1663" s="11" t="s">
        <v>6243</v>
      </c>
      <c r="G1663" s="46" t="s">
        <v>6201</v>
      </c>
    </row>
    <row r="1664" spans="1:7" ht="15.6" x14ac:dyDescent="0.3">
      <c r="A1664" s="1" t="s">
        <v>703</v>
      </c>
      <c r="B1664" s="1" t="s">
        <v>4041</v>
      </c>
      <c r="E1664" s="14" t="s">
        <v>8353</v>
      </c>
      <c r="F1664" s="11" t="s">
        <v>7929</v>
      </c>
      <c r="G1664" s="46" t="s">
        <v>6202</v>
      </c>
    </row>
    <row r="1665" spans="1:7" ht="15.6" x14ac:dyDescent="0.3">
      <c r="A1665" s="1" t="s">
        <v>702</v>
      </c>
      <c r="B1665" s="1" t="s">
        <v>4042</v>
      </c>
      <c r="E1665" s="14" t="s">
        <v>8354</v>
      </c>
      <c r="F1665" s="11" t="s">
        <v>7930</v>
      </c>
      <c r="G1665" s="46" t="s">
        <v>6203</v>
      </c>
    </row>
    <row r="1666" spans="1:7" ht="15.6" x14ac:dyDescent="0.3">
      <c r="A1666" s="1" t="s">
        <v>701</v>
      </c>
      <c r="B1666" s="1" t="s">
        <v>4043</v>
      </c>
      <c r="E1666" s="14" t="s">
        <v>8354</v>
      </c>
      <c r="F1666" s="11" t="s">
        <v>7931</v>
      </c>
      <c r="G1666" s="46" t="s">
        <v>6204</v>
      </c>
    </row>
    <row r="1667" spans="1:7" ht="15.6" x14ac:dyDescent="0.3">
      <c r="A1667" s="1" t="s">
        <v>700</v>
      </c>
      <c r="B1667" s="1" t="s">
        <v>4044</v>
      </c>
      <c r="E1667" s="14" t="s">
        <v>8354</v>
      </c>
      <c r="F1667" s="11" t="s">
        <v>7932</v>
      </c>
      <c r="G1667" s="46" t="s">
        <v>4781</v>
      </c>
    </row>
    <row r="1668" spans="1:7" ht="15.6" x14ac:dyDescent="0.3">
      <c r="A1668" s="1" t="s">
        <v>699</v>
      </c>
      <c r="B1668" s="1" t="s">
        <v>4045</v>
      </c>
      <c r="E1668" s="14" t="s">
        <v>8354</v>
      </c>
      <c r="F1668" s="11" t="s">
        <v>6805</v>
      </c>
      <c r="G1668" s="46" t="s">
        <v>6205</v>
      </c>
    </row>
    <row r="1669" spans="1:7" ht="15.6" x14ac:dyDescent="0.3">
      <c r="A1669" s="1" t="s">
        <v>698</v>
      </c>
      <c r="B1669" s="1" t="s">
        <v>4046</v>
      </c>
      <c r="E1669" s="14" t="s">
        <v>8354</v>
      </c>
      <c r="F1669" s="11" t="s">
        <v>7933</v>
      </c>
      <c r="G1669" s="46" t="s">
        <v>6206</v>
      </c>
    </row>
    <row r="1670" spans="1:7" ht="15.6" x14ac:dyDescent="0.3">
      <c r="A1670" s="1" t="s">
        <v>697</v>
      </c>
      <c r="B1670" s="1" t="s">
        <v>4047</v>
      </c>
      <c r="E1670" s="14" t="s">
        <v>8354</v>
      </c>
      <c r="F1670" s="11" t="s">
        <v>6900</v>
      </c>
      <c r="G1670" s="46" t="s">
        <v>5115</v>
      </c>
    </row>
    <row r="1671" spans="1:7" ht="15.6" x14ac:dyDescent="0.3">
      <c r="A1671" s="1" t="s">
        <v>696</v>
      </c>
      <c r="B1671" s="1" t="s">
        <v>4048</v>
      </c>
      <c r="E1671" s="14" t="s">
        <v>8354</v>
      </c>
      <c r="F1671" s="11" t="s">
        <v>7934</v>
      </c>
      <c r="G1671" s="46" t="s">
        <v>6207</v>
      </c>
    </row>
    <row r="1672" spans="1:7" ht="15.6" x14ac:dyDescent="0.3">
      <c r="A1672" s="1" t="s">
        <v>695</v>
      </c>
      <c r="B1672" s="1" t="s">
        <v>4049</v>
      </c>
      <c r="E1672" s="14" t="s">
        <v>8353</v>
      </c>
      <c r="F1672" s="11" t="s">
        <v>7935</v>
      </c>
      <c r="G1672" s="46" t="s">
        <v>5814</v>
      </c>
    </row>
    <row r="1673" spans="1:7" ht="15.6" x14ac:dyDescent="0.3">
      <c r="A1673" s="1" t="s">
        <v>694</v>
      </c>
      <c r="B1673" s="1" t="s">
        <v>4050</v>
      </c>
      <c r="E1673" s="14" t="s">
        <v>8354</v>
      </c>
      <c r="F1673" s="11" t="s">
        <v>7861</v>
      </c>
      <c r="G1673" s="46" t="s">
        <v>6208</v>
      </c>
    </row>
    <row r="1674" spans="1:7" ht="15.6" x14ac:dyDescent="0.3">
      <c r="A1674" s="1" t="s">
        <v>693</v>
      </c>
      <c r="B1674" s="1" t="s">
        <v>4051</v>
      </c>
      <c r="E1674" s="14" t="s">
        <v>8353</v>
      </c>
      <c r="F1674" s="11" t="s">
        <v>7862</v>
      </c>
      <c r="G1674" s="46" t="s">
        <v>6209</v>
      </c>
    </row>
    <row r="1675" spans="1:7" ht="15.6" x14ac:dyDescent="0.3">
      <c r="A1675" s="1" t="s">
        <v>692</v>
      </c>
      <c r="B1675" s="1" t="s">
        <v>4052</v>
      </c>
      <c r="E1675" s="14" t="s">
        <v>8353</v>
      </c>
      <c r="F1675" s="11" t="s">
        <v>7778</v>
      </c>
      <c r="G1675" s="46" t="s">
        <v>6210</v>
      </c>
    </row>
    <row r="1676" spans="1:7" ht="15.6" x14ac:dyDescent="0.3">
      <c r="A1676" s="1" t="s">
        <v>691</v>
      </c>
      <c r="B1676" s="1" t="s">
        <v>4053</v>
      </c>
      <c r="E1676" s="14" t="s">
        <v>8354</v>
      </c>
      <c r="F1676" s="11" t="s">
        <v>7936</v>
      </c>
      <c r="G1676" s="46" t="s">
        <v>6211</v>
      </c>
    </row>
    <row r="1677" spans="1:7" ht="15.6" x14ac:dyDescent="0.3">
      <c r="A1677" s="1" t="s">
        <v>690</v>
      </c>
      <c r="B1677" s="1" t="s">
        <v>4054</v>
      </c>
      <c r="E1677" s="14" t="s">
        <v>8353</v>
      </c>
      <c r="F1677" s="11" t="s">
        <v>7937</v>
      </c>
      <c r="G1677" s="46" t="s">
        <v>6212</v>
      </c>
    </row>
    <row r="1678" spans="1:7" ht="15.6" x14ac:dyDescent="0.3">
      <c r="A1678" s="1" t="s">
        <v>689</v>
      </c>
      <c r="B1678" s="1" t="s">
        <v>4055</v>
      </c>
      <c r="E1678" s="14" t="s">
        <v>8353</v>
      </c>
      <c r="F1678" s="11" t="s">
        <v>7938</v>
      </c>
      <c r="G1678" s="46" t="s">
        <v>6213</v>
      </c>
    </row>
    <row r="1679" spans="1:7" ht="15.6" x14ac:dyDescent="0.3">
      <c r="A1679" s="1" t="s">
        <v>688</v>
      </c>
      <c r="B1679" s="1" t="s">
        <v>4056</v>
      </c>
      <c r="E1679" s="14" t="s">
        <v>8354</v>
      </c>
      <c r="F1679" s="11" t="s">
        <v>7939</v>
      </c>
      <c r="G1679" s="46" t="s">
        <v>6214</v>
      </c>
    </row>
    <row r="1680" spans="1:7" ht="15.6" x14ac:dyDescent="0.3">
      <c r="A1680" s="1" t="s">
        <v>687</v>
      </c>
      <c r="B1680" s="1" t="s">
        <v>4057</v>
      </c>
      <c r="E1680" s="14" t="s">
        <v>8353</v>
      </c>
      <c r="F1680" s="11" t="s">
        <v>7940</v>
      </c>
      <c r="G1680" s="46" t="s">
        <v>5787</v>
      </c>
    </row>
    <row r="1681" spans="1:7" ht="15.6" x14ac:dyDescent="0.3">
      <c r="A1681" s="1" t="s">
        <v>686</v>
      </c>
      <c r="B1681" s="1" t="s">
        <v>4058</v>
      </c>
      <c r="E1681" s="14" t="s">
        <v>8353</v>
      </c>
      <c r="F1681" s="11" t="s">
        <v>7941</v>
      </c>
      <c r="G1681" s="46" t="s">
        <v>6215</v>
      </c>
    </row>
    <row r="1682" spans="1:7" ht="15.6" x14ac:dyDescent="0.3">
      <c r="A1682" s="1" t="s">
        <v>685</v>
      </c>
      <c r="B1682" s="1" t="s">
        <v>4059</v>
      </c>
      <c r="E1682" s="14" t="s">
        <v>8354</v>
      </c>
      <c r="F1682" s="11" t="s">
        <v>7942</v>
      </c>
      <c r="G1682" s="46" t="s">
        <v>5253</v>
      </c>
    </row>
    <row r="1683" spans="1:7" ht="15.6" x14ac:dyDescent="0.3">
      <c r="A1683" s="1" t="s">
        <v>684</v>
      </c>
      <c r="B1683" s="1" t="s">
        <v>4060</v>
      </c>
      <c r="E1683" s="14" t="s">
        <v>8354</v>
      </c>
      <c r="F1683" s="11" t="s">
        <v>6407</v>
      </c>
      <c r="G1683" s="46" t="s">
        <v>6216</v>
      </c>
    </row>
    <row r="1684" spans="1:7" ht="15.6" x14ac:dyDescent="0.3">
      <c r="A1684" s="1" t="s">
        <v>683</v>
      </c>
      <c r="B1684" s="1" t="s">
        <v>4061</v>
      </c>
      <c r="E1684" s="14" t="s">
        <v>8353</v>
      </c>
      <c r="F1684" s="11" t="s">
        <v>7943</v>
      </c>
      <c r="G1684" s="46" t="s">
        <v>5052</v>
      </c>
    </row>
    <row r="1685" spans="1:7" ht="15.6" x14ac:dyDescent="0.3">
      <c r="A1685" s="1" t="s">
        <v>682</v>
      </c>
      <c r="B1685" s="1" t="s">
        <v>4062</v>
      </c>
      <c r="E1685" s="14" t="s">
        <v>8354</v>
      </c>
      <c r="F1685" s="11" t="s">
        <v>7944</v>
      </c>
      <c r="G1685" s="46" t="s">
        <v>5941</v>
      </c>
    </row>
    <row r="1686" spans="1:7" ht="15.6" x14ac:dyDescent="0.3">
      <c r="A1686" s="1" t="s">
        <v>681</v>
      </c>
      <c r="B1686" s="1" t="s">
        <v>4063</v>
      </c>
      <c r="E1686" s="14" t="s">
        <v>8354</v>
      </c>
      <c r="F1686" s="11" t="s">
        <v>6810</v>
      </c>
      <c r="G1686" s="46" t="s">
        <v>6217</v>
      </c>
    </row>
    <row r="1687" spans="1:7" ht="15.6" x14ac:dyDescent="0.3">
      <c r="A1687" s="1" t="s">
        <v>680</v>
      </c>
      <c r="B1687" s="1" t="s">
        <v>4064</v>
      </c>
      <c r="E1687" s="14" t="s">
        <v>8354</v>
      </c>
      <c r="F1687" s="11" t="s">
        <v>7945</v>
      </c>
      <c r="G1687" s="46" t="s">
        <v>5168</v>
      </c>
    </row>
    <row r="1688" spans="1:7" ht="15.6" x14ac:dyDescent="0.3">
      <c r="A1688" s="1" t="s">
        <v>679</v>
      </c>
      <c r="B1688" s="1" t="s">
        <v>4065</v>
      </c>
      <c r="E1688" s="14" t="s">
        <v>8353</v>
      </c>
      <c r="F1688" s="11" t="s">
        <v>7946</v>
      </c>
      <c r="G1688" s="46" t="s">
        <v>6218</v>
      </c>
    </row>
    <row r="1689" spans="1:7" ht="15.6" x14ac:dyDescent="0.3">
      <c r="A1689" s="1" t="s">
        <v>678</v>
      </c>
      <c r="B1689" s="1" t="s">
        <v>4066</v>
      </c>
      <c r="E1689" s="14" t="s">
        <v>8327</v>
      </c>
      <c r="F1689" s="11" t="s">
        <v>7947</v>
      </c>
      <c r="G1689" s="46" t="s">
        <v>6219</v>
      </c>
    </row>
    <row r="1690" spans="1:7" ht="15.6" x14ac:dyDescent="0.3">
      <c r="A1690" s="1" t="s">
        <v>677</v>
      </c>
      <c r="B1690" s="1" t="s">
        <v>4067</v>
      </c>
      <c r="E1690" s="14" t="s">
        <v>8354</v>
      </c>
      <c r="F1690" s="11" t="s">
        <v>7637</v>
      </c>
      <c r="G1690" s="46" t="s">
        <v>6220</v>
      </c>
    </row>
    <row r="1691" spans="1:7" ht="15.6" x14ac:dyDescent="0.3">
      <c r="A1691" s="1" t="s">
        <v>676</v>
      </c>
      <c r="B1691" s="1" t="s">
        <v>4068</v>
      </c>
      <c r="E1691" s="14" t="s">
        <v>8353</v>
      </c>
      <c r="F1691" s="11" t="s">
        <v>7948</v>
      </c>
      <c r="G1691" s="46" t="s">
        <v>6221</v>
      </c>
    </row>
    <row r="1692" spans="1:7" ht="15.6" x14ac:dyDescent="0.3">
      <c r="A1692" s="1" t="s">
        <v>675</v>
      </c>
      <c r="B1692" s="1" t="s">
        <v>4069</v>
      </c>
      <c r="E1692" s="14" t="s">
        <v>8353</v>
      </c>
      <c r="F1692" s="11" t="s">
        <v>7949</v>
      </c>
      <c r="G1692" s="46" t="s">
        <v>6222</v>
      </c>
    </row>
    <row r="1693" spans="1:7" ht="15.6" x14ac:dyDescent="0.3">
      <c r="A1693" s="1" t="s">
        <v>674</v>
      </c>
      <c r="B1693" s="1" t="s">
        <v>4070</v>
      </c>
      <c r="E1693" s="14" t="s">
        <v>8354</v>
      </c>
      <c r="F1693" s="11" t="s">
        <v>7627</v>
      </c>
      <c r="G1693" s="46" t="s">
        <v>6223</v>
      </c>
    </row>
    <row r="1694" spans="1:7" ht="15.6" x14ac:dyDescent="0.3">
      <c r="A1694" s="1" t="s">
        <v>673</v>
      </c>
      <c r="B1694" s="1" t="s">
        <v>4071</v>
      </c>
      <c r="E1694" s="14" t="s">
        <v>8354</v>
      </c>
      <c r="F1694" s="11" t="s">
        <v>6096</v>
      </c>
      <c r="G1694" s="46" t="s">
        <v>5178</v>
      </c>
    </row>
    <row r="1695" spans="1:7" ht="15.6" x14ac:dyDescent="0.3">
      <c r="A1695" s="1" t="s">
        <v>672</v>
      </c>
      <c r="B1695" s="1" t="s">
        <v>4072</v>
      </c>
      <c r="E1695" s="14" t="s">
        <v>8353</v>
      </c>
      <c r="F1695" s="11" t="s">
        <v>7235</v>
      </c>
      <c r="G1695" s="46" t="s">
        <v>6224</v>
      </c>
    </row>
    <row r="1696" spans="1:7" ht="15.6" x14ac:dyDescent="0.3">
      <c r="A1696" s="1" t="s">
        <v>671</v>
      </c>
      <c r="B1696" s="1" t="s">
        <v>4073</v>
      </c>
      <c r="E1696" s="14" t="s">
        <v>8353</v>
      </c>
      <c r="F1696" s="11" t="s">
        <v>7950</v>
      </c>
      <c r="G1696" s="46" t="s">
        <v>6225</v>
      </c>
    </row>
    <row r="1697" spans="1:7" ht="15.6" x14ac:dyDescent="0.3">
      <c r="A1697" s="1" t="s">
        <v>670</v>
      </c>
      <c r="B1697" s="1" t="s">
        <v>4074</v>
      </c>
      <c r="E1697" s="14" t="s">
        <v>8353</v>
      </c>
      <c r="F1697" s="11" t="s">
        <v>7951</v>
      </c>
      <c r="G1697" s="46" t="s">
        <v>6226</v>
      </c>
    </row>
    <row r="1698" spans="1:7" ht="15.6" x14ac:dyDescent="0.3">
      <c r="A1698" s="1" t="s">
        <v>669</v>
      </c>
      <c r="B1698" s="1" t="s">
        <v>4075</v>
      </c>
      <c r="E1698" s="14" t="s">
        <v>8353</v>
      </c>
      <c r="F1698" s="11" t="s">
        <v>7952</v>
      </c>
      <c r="G1698" s="46" t="s">
        <v>5969</v>
      </c>
    </row>
    <row r="1699" spans="1:7" ht="15.6" x14ac:dyDescent="0.3">
      <c r="A1699" s="1" t="s">
        <v>668</v>
      </c>
      <c r="B1699" s="1" t="s">
        <v>4076</v>
      </c>
      <c r="E1699" s="14" t="s">
        <v>8353</v>
      </c>
      <c r="F1699" s="11" t="s">
        <v>7541</v>
      </c>
      <c r="G1699" s="46" t="s">
        <v>6227</v>
      </c>
    </row>
    <row r="1700" spans="1:7" ht="15.6" x14ac:dyDescent="0.3">
      <c r="A1700" s="1" t="s">
        <v>667</v>
      </c>
      <c r="B1700" s="1" t="s">
        <v>4077</v>
      </c>
      <c r="E1700" s="14" t="s">
        <v>8354</v>
      </c>
      <c r="F1700" s="11" t="s">
        <v>6267</v>
      </c>
      <c r="G1700" s="46" t="s">
        <v>6228</v>
      </c>
    </row>
    <row r="1701" spans="1:7" ht="15.6" x14ac:dyDescent="0.3">
      <c r="A1701" s="1" t="s">
        <v>666</v>
      </c>
      <c r="B1701" s="1" t="s">
        <v>4078</v>
      </c>
      <c r="E1701" s="14" t="s">
        <v>8353</v>
      </c>
      <c r="F1701" s="11" t="s">
        <v>7953</v>
      </c>
      <c r="G1701" s="46" t="s">
        <v>6229</v>
      </c>
    </row>
    <row r="1702" spans="1:7" ht="15.6" x14ac:dyDescent="0.3">
      <c r="A1702" s="1" t="s">
        <v>665</v>
      </c>
      <c r="B1702" s="1" t="s">
        <v>4079</v>
      </c>
      <c r="E1702" s="14" t="s">
        <v>8354</v>
      </c>
      <c r="F1702" s="11" t="s">
        <v>6774</v>
      </c>
      <c r="G1702" s="46" t="s">
        <v>6230</v>
      </c>
    </row>
    <row r="1703" spans="1:7" ht="15.6" x14ac:dyDescent="0.3">
      <c r="A1703" s="1" t="s">
        <v>664</v>
      </c>
      <c r="B1703" s="1" t="s">
        <v>4080</v>
      </c>
      <c r="E1703" s="14" t="s">
        <v>8354</v>
      </c>
      <c r="F1703" s="11" t="s">
        <v>6835</v>
      </c>
      <c r="G1703" s="46" t="s">
        <v>6231</v>
      </c>
    </row>
    <row r="1704" spans="1:7" ht="15.6" x14ac:dyDescent="0.3">
      <c r="A1704" s="1" t="s">
        <v>663</v>
      </c>
      <c r="B1704" s="1" t="s">
        <v>4081</v>
      </c>
      <c r="E1704" s="14" t="s">
        <v>8354</v>
      </c>
      <c r="F1704" s="11" t="s">
        <v>7327</v>
      </c>
      <c r="G1704" s="46" t="s">
        <v>6232</v>
      </c>
    </row>
    <row r="1705" spans="1:7" ht="15.6" x14ac:dyDescent="0.3">
      <c r="A1705" s="1" t="s">
        <v>662</v>
      </c>
      <c r="B1705" s="1" t="s">
        <v>4082</v>
      </c>
      <c r="E1705" s="14" t="s">
        <v>8353</v>
      </c>
      <c r="F1705" s="11" t="s">
        <v>6933</v>
      </c>
      <c r="G1705" s="46" t="s">
        <v>6233</v>
      </c>
    </row>
    <row r="1706" spans="1:7" ht="15.6" x14ac:dyDescent="0.3">
      <c r="A1706" s="1" t="s">
        <v>661</v>
      </c>
      <c r="B1706" s="1" t="s">
        <v>4083</v>
      </c>
      <c r="E1706" s="14" t="s">
        <v>8354</v>
      </c>
      <c r="F1706" s="11" t="s">
        <v>7954</v>
      </c>
      <c r="G1706" s="46" t="s">
        <v>5437</v>
      </c>
    </row>
    <row r="1707" spans="1:7" ht="15.6" x14ac:dyDescent="0.3">
      <c r="A1707" s="1" t="s">
        <v>660</v>
      </c>
      <c r="B1707" s="1" t="s">
        <v>4084</v>
      </c>
      <c r="E1707" s="14" t="s">
        <v>8353</v>
      </c>
      <c r="F1707" s="11" t="s">
        <v>7955</v>
      </c>
      <c r="G1707" s="46" t="s">
        <v>6234</v>
      </c>
    </row>
    <row r="1708" spans="1:7" ht="15.6" x14ac:dyDescent="0.3">
      <c r="A1708" s="1" t="s">
        <v>659</v>
      </c>
      <c r="B1708" s="1" t="s">
        <v>4085</v>
      </c>
      <c r="E1708" s="14" t="s">
        <v>8353</v>
      </c>
      <c r="F1708" s="11" t="s">
        <v>7206</v>
      </c>
      <c r="G1708" s="46" t="s">
        <v>5762</v>
      </c>
    </row>
    <row r="1709" spans="1:7" ht="15.6" x14ac:dyDescent="0.3">
      <c r="A1709" s="1" t="s">
        <v>658</v>
      </c>
      <c r="B1709" s="1" t="s">
        <v>4086</v>
      </c>
      <c r="E1709" s="14" t="s">
        <v>8354</v>
      </c>
      <c r="F1709" s="11" t="s">
        <v>7956</v>
      </c>
      <c r="G1709" s="46" t="s">
        <v>6235</v>
      </c>
    </row>
    <row r="1710" spans="1:7" ht="15.6" x14ac:dyDescent="0.3">
      <c r="A1710" s="1" t="s">
        <v>657</v>
      </c>
      <c r="B1710" s="1" t="s">
        <v>4087</v>
      </c>
      <c r="E1710" s="14" t="s">
        <v>8353</v>
      </c>
      <c r="F1710" s="11" t="s">
        <v>7449</v>
      </c>
      <c r="G1710" s="46" t="s">
        <v>5969</v>
      </c>
    </row>
    <row r="1711" spans="1:7" ht="15.6" x14ac:dyDescent="0.3">
      <c r="A1711" s="1" t="s">
        <v>656</v>
      </c>
      <c r="B1711" s="1" t="s">
        <v>4088</v>
      </c>
      <c r="E1711" s="14" t="s">
        <v>8353</v>
      </c>
      <c r="F1711" s="11" t="s">
        <v>7957</v>
      </c>
      <c r="G1711" s="46" t="s">
        <v>6236</v>
      </c>
    </row>
    <row r="1712" spans="1:7" ht="15.6" x14ac:dyDescent="0.3">
      <c r="A1712" s="1" t="s">
        <v>655</v>
      </c>
      <c r="B1712" s="1" t="s">
        <v>4089</v>
      </c>
      <c r="E1712" s="14" t="s">
        <v>8354</v>
      </c>
      <c r="F1712" s="11" t="s">
        <v>7958</v>
      </c>
      <c r="G1712" s="46" t="s">
        <v>6237</v>
      </c>
    </row>
    <row r="1713" spans="1:7" ht="15.6" x14ac:dyDescent="0.3">
      <c r="A1713" s="1" t="s">
        <v>654</v>
      </c>
      <c r="B1713" s="1" t="s">
        <v>4090</v>
      </c>
      <c r="E1713" s="14" t="s">
        <v>8353</v>
      </c>
      <c r="F1713" s="11" t="s">
        <v>7048</v>
      </c>
      <c r="G1713" s="46" t="s">
        <v>6238</v>
      </c>
    </row>
    <row r="1714" spans="1:7" ht="15.6" x14ac:dyDescent="0.3">
      <c r="A1714" s="1" t="s">
        <v>653</v>
      </c>
      <c r="B1714" s="1" t="s">
        <v>4091</v>
      </c>
      <c r="E1714" s="14" t="s">
        <v>8354</v>
      </c>
      <c r="F1714" s="11" t="s">
        <v>6922</v>
      </c>
      <c r="G1714" s="46" t="s">
        <v>6239</v>
      </c>
    </row>
    <row r="1715" spans="1:7" ht="15.6" x14ac:dyDescent="0.3">
      <c r="A1715" s="1" t="s">
        <v>652</v>
      </c>
      <c r="B1715" s="1" t="s">
        <v>4092</v>
      </c>
      <c r="E1715" s="14" t="s">
        <v>8353</v>
      </c>
      <c r="F1715" s="11" t="s">
        <v>7959</v>
      </c>
      <c r="G1715" s="46" t="s">
        <v>6240</v>
      </c>
    </row>
    <row r="1716" spans="1:7" ht="15.6" x14ac:dyDescent="0.3">
      <c r="A1716" s="1" t="s">
        <v>651</v>
      </c>
      <c r="B1716" s="1" t="s">
        <v>4093</v>
      </c>
      <c r="E1716" s="14" t="s">
        <v>8353</v>
      </c>
      <c r="F1716" s="11" t="s">
        <v>7957</v>
      </c>
      <c r="G1716" s="46" t="s">
        <v>6241</v>
      </c>
    </row>
    <row r="1717" spans="1:7" ht="15.6" x14ac:dyDescent="0.3">
      <c r="A1717" s="1" t="s">
        <v>650</v>
      </c>
      <c r="B1717" s="1" t="s">
        <v>4094</v>
      </c>
      <c r="E1717" s="14" t="s">
        <v>8354</v>
      </c>
      <c r="F1717" s="11" t="s">
        <v>5555</v>
      </c>
      <c r="G1717" s="46" t="s">
        <v>6242</v>
      </c>
    </row>
    <row r="1718" spans="1:7" ht="15.6" x14ac:dyDescent="0.3">
      <c r="A1718" s="1" t="s">
        <v>649</v>
      </c>
      <c r="B1718" s="1" t="s">
        <v>4095</v>
      </c>
      <c r="E1718" s="14" t="s">
        <v>8353</v>
      </c>
      <c r="F1718" s="11" t="s">
        <v>7960</v>
      </c>
      <c r="G1718" s="46" t="s">
        <v>6243</v>
      </c>
    </row>
    <row r="1719" spans="1:7" ht="15.6" x14ac:dyDescent="0.3">
      <c r="A1719" s="1" t="s">
        <v>648</v>
      </c>
      <c r="B1719" s="1" t="s">
        <v>4096</v>
      </c>
      <c r="E1719" s="14" t="s">
        <v>8353</v>
      </c>
      <c r="F1719" s="11" t="s">
        <v>7961</v>
      </c>
      <c r="G1719" s="46" t="s">
        <v>6244</v>
      </c>
    </row>
    <row r="1720" spans="1:7" ht="15.6" x14ac:dyDescent="0.3">
      <c r="A1720" s="1" t="s">
        <v>647</v>
      </c>
      <c r="B1720" s="1" t="s">
        <v>4097</v>
      </c>
      <c r="E1720" s="14" t="s">
        <v>8353</v>
      </c>
      <c r="F1720" s="11" t="s">
        <v>7469</v>
      </c>
      <c r="G1720" s="46" t="s">
        <v>6245</v>
      </c>
    </row>
    <row r="1721" spans="1:7" ht="15.6" x14ac:dyDescent="0.3">
      <c r="A1721" s="1" t="s">
        <v>646</v>
      </c>
      <c r="B1721" s="1" t="s">
        <v>4098</v>
      </c>
      <c r="E1721" s="14" t="s">
        <v>8353</v>
      </c>
      <c r="F1721" s="11" t="s">
        <v>7962</v>
      </c>
      <c r="G1721" s="46" t="s">
        <v>4918</v>
      </c>
    </row>
    <row r="1722" spans="1:7" ht="15.6" x14ac:dyDescent="0.3">
      <c r="A1722" s="1" t="s">
        <v>645</v>
      </c>
      <c r="B1722" s="1" t="s">
        <v>4099</v>
      </c>
      <c r="E1722" s="14" t="s">
        <v>8354</v>
      </c>
      <c r="F1722" s="11" t="s">
        <v>5845</v>
      </c>
      <c r="G1722" s="46" t="s">
        <v>6246</v>
      </c>
    </row>
    <row r="1723" spans="1:7" ht="15.6" x14ac:dyDescent="0.3">
      <c r="A1723" s="1" t="s">
        <v>644</v>
      </c>
      <c r="B1723" s="1" t="s">
        <v>4100</v>
      </c>
      <c r="E1723" s="14" t="s">
        <v>8354</v>
      </c>
      <c r="F1723" s="11" t="s">
        <v>7963</v>
      </c>
      <c r="G1723" s="46" t="s">
        <v>6247</v>
      </c>
    </row>
    <row r="1724" spans="1:7" ht="15.6" x14ac:dyDescent="0.3">
      <c r="A1724" s="1" t="s">
        <v>643</v>
      </c>
      <c r="B1724" s="1" t="s">
        <v>4101</v>
      </c>
      <c r="E1724" s="14" t="s">
        <v>8353</v>
      </c>
      <c r="F1724" s="11" t="s">
        <v>7964</v>
      </c>
      <c r="G1724" s="46" t="s">
        <v>6248</v>
      </c>
    </row>
    <row r="1725" spans="1:7" ht="15.6" x14ac:dyDescent="0.3">
      <c r="A1725" s="1" t="s">
        <v>642</v>
      </c>
      <c r="B1725" s="1" t="s">
        <v>4102</v>
      </c>
      <c r="E1725" s="14" t="s">
        <v>8354</v>
      </c>
      <c r="F1725" s="11" t="s">
        <v>7965</v>
      </c>
      <c r="G1725" s="46" t="s">
        <v>6249</v>
      </c>
    </row>
    <row r="1726" spans="1:7" ht="15.6" x14ac:dyDescent="0.3">
      <c r="A1726" s="1" t="s">
        <v>641</v>
      </c>
      <c r="B1726" s="1" t="s">
        <v>4103</v>
      </c>
      <c r="E1726" s="14" t="s">
        <v>8353</v>
      </c>
      <c r="F1726" s="11" t="s">
        <v>7966</v>
      </c>
      <c r="G1726" s="46" t="s">
        <v>6026</v>
      </c>
    </row>
    <row r="1727" spans="1:7" ht="15.6" x14ac:dyDescent="0.3">
      <c r="A1727" s="1" t="s">
        <v>640</v>
      </c>
      <c r="B1727" s="1" t="s">
        <v>4104</v>
      </c>
      <c r="E1727" s="14" t="s">
        <v>8353</v>
      </c>
      <c r="F1727" s="11" t="s">
        <v>7967</v>
      </c>
      <c r="G1727" s="46" t="s">
        <v>6250</v>
      </c>
    </row>
    <row r="1728" spans="1:7" ht="15.6" x14ac:dyDescent="0.3">
      <c r="A1728" s="1" t="s">
        <v>639</v>
      </c>
      <c r="B1728" s="1" t="s">
        <v>4105</v>
      </c>
      <c r="E1728" s="14" t="s">
        <v>8353</v>
      </c>
      <c r="F1728" s="11" t="s">
        <v>7778</v>
      </c>
      <c r="G1728" s="46" t="s">
        <v>6251</v>
      </c>
    </row>
    <row r="1729" spans="1:7" ht="15.6" x14ac:dyDescent="0.3">
      <c r="A1729" s="1" t="s">
        <v>638</v>
      </c>
      <c r="B1729" s="1" t="s">
        <v>4106</v>
      </c>
      <c r="E1729" s="14" t="s">
        <v>8354</v>
      </c>
      <c r="F1729" s="11" t="s">
        <v>7968</v>
      </c>
      <c r="G1729" s="46" t="s">
        <v>5344</v>
      </c>
    </row>
    <row r="1730" spans="1:7" ht="15.6" x14ac:dyDescent="0.3">
      <c r="A1730" s="1" t="s">
        <v>637</v>
      </c>
      <c r="B1730" s="1" t="s">
        <v>4107</v>
      </c>
      <c r="E1730" s="14" t="s">
        <v>8354</v>
      </c>
      <c r="F1730" s="11" t="s">
        <v>7969</v>
      </c>
      <c r="G1730" s="46" t="s">
        <v>6252</v>
      </c>
    </row>
    <row r="1731" spans="1:7" ht="15.6" x14ac:dyDescent="0.3">
      <c r="A1731" s="1" t="s">
        <v>636</v>
      </c>
      <c r="B1731" s="1" t="s">
        <v>4108</v>
      </c>
      <c r="E1731" s="14" t="s">
        <v>8354</v>
      </c>
      <c r="F1731" s="11" t="s">
        <v>7970</v>
      </c>
      <c r="G1731" s="46" t="s">
        <v>6149</v>
      </c>
    </row>
    <row r="1732" spans="1:7" ht="15.6" x14ac:dyDescent="0.3">
      <c r="A1732" s="1" t="s">
        <v>635</v>
      </c>
      <c r="B1732" s="1" t="s">
        <v>4109</v>
      </c>
      <c r="E1732" s="14" t="s">
        <v>8353</v>
      </c>
      <c r="F1732" s="11" t="s">
        <v>7971</v>
      </c>
      <c r="G1732" s="46" t="s">
        <v>5274</v>
      </c>
    </row>
    <row r="1733" spans="1:7" ht="15.6" x14ac:dyDescent="0.3">
      <c r="A1733" s="1" t="s">
        <v>634</v>
      </c>
      <c r="B1733" s="1" t="s">
        <v>4110</v>
      </c>
      <c r="E1733" s="14" t="s">
        <v>8353</v>
      </c>
      <c r="F1733" s="11" t="s">
        <v>6838</v>
      </c>
      <c r="G1733" s="46" t="s">
        <v>6253</v>
      </c>
    </row>
    <row r="1734" spans="1:7" ht="15.6" x14ac:dyDescent="0.3">
      <c r="A1734" s="1" t="s">
        <v>633</v>
      </c>
      <c r="B1734" s="1" t="s">
        <v>4111</v>
      </c>
      <c r="E1734" s="14" t="s">
        <v>8353</v>
      </c>
      <c r="F1734" s="11" t="s">
        <v>7972</v>
      </c>
      <c r="G1734" s="46" t="s">
        <v>6254</v>
      </c>
    </row>
    <row r="1735" spans="1:7" ht="15.6" x14ac:dyDescent="0.3">
      <c r="A1735" s="1" t="s">
        <v>632</v>
      </c>
      <c r="B1735" s="1" t="s">
        <v>4112</v>
      </c>
      <c r="E1735" s="14" t="s">
        <v>8353</v>
      </c>
      <c r="F1735" s="11" t="s">
        <v>7973</v>
      </c>
      <c r="G1735" s="46" t="s">
        <v>6255</v>
      </c>
    </row>
    <row r="1736" spans="1:7" ht="15.6" x14ac:dyDescent="0.3">
      <c r="A1736" s="1" t="s">
        <v>631</v>
      </c>
      <c r="B1736" s="1" t="s">
        <v>4113</v>
      </c>
      <c r="E1736" s="14" t="s">
        <v>8327</v>
      </c>
      <c r="F1736" s="11" t="s">
        <v>7974</v>
      </c>
      <c r="G1736" s="46" t="s">
        <v>6256</v>
      </c>
    </row>
    <row r="1737" spans="1:7" ht="15.6" x14ac:dyDescent="0.3">
      <c r="A1737" s="1" t="s">
        <v>630</v>
      </c>
      <c r="B1737" s="1" t="s">
        <v>4114</v>
      </c>
      <c r="E1737" s="14" t="s">
        <v>8353</v>
      </c>
      <c r="F1737" s="11" t="s">
        <v>7975</v>
      </c>
      <c r="G1737" s="46" t="s">
        <v>6257</v>
      </c>
    </row>
    <row r="1738" spans="1:7" ht="15.6" x14ac:dyDescent="0.3">
      <c r="A1738" s="1" t="s">
        <v>629</v>
      </c>
      <c r="B1738" s="1" t="s">
        <v>4115</v>
      </c>
      <c r="E1738" s="14" t="s">
        <v>8354</v>
      </c>
      <c r="F1738" s="11" t="s">
        <v>7976</v>
      </c>
      <c r="G1738" s="46" t="s">
        <v>5555</v>
      </c>
    </row>
    <row r="1739" spans="1:7" ht="15.6" x14ac:dyDescent="0.3">
      <c r="A1739" s="1" t="s">
        <v>628</v>
      </c>
      <c r="B1739" s="1" t="s">
        <v>4116</v>
      </c>
      <c r="E1739" s="14" t="s">
        <v>8354</v>
      </c>
      <c r="F1739" s="11" t="s">
        <v>6814</v>
      </c>
      <c r="G1739" s="46" t="s">
        <v>6258</v>
      </c>
    </row>
    <row r="1740" spans="1:7" ht="15.6" x14ac:dyDescent="0.3">
      <c r="A1740" s="1" t="s">
        <v>626</v>
      </c>
      <c r="B1740" s="1" t="s">
        <v>4117</v>
      </c>
      <c r="E1740" s="14" t="s">
        <v>8354</v>
      </c>
      <c r="F1740" s="11" t="s">
        <v>7977</v>
      </c>
      <c r="G1740" s="46" t="s">
        <v>6259</v>
      </c>
    </row>
    <row r="1741" spans="1:7" ht="15.6" x14ac:dyDescent="0.3">
      <c r="A1741" s="1" t="s">
        <v>625</v>
      </c>
      <c r="B1741" s="1" t="s">
        <v>4118</v>
      </c>
      <c r="E1741" s="14" t="s">
        <v>8353</v>
      </c>
      <c r="F1741" s="11" t="s">
        <v>7978</v>
      </c>
      <c r="G1741" s="46" t="s">
        <v>6260</v>
      </c>
    </row>
    <row r="1742" spans="1:7" ht="15.6" x14ac:dyDescent="0.3">
      <c r="A1742" s="1" t="s">
        <v>624</v>
      </c>
      <c r="B1742" s="1" t="s">
        <v>4119</v>
      </c>
      <c r="E1742" s="14" t="s">
        <v>8353</v>
      </c>
      <c r="F1742" s="11" t="s">
        <v>7979</v>
      </c>
      <c r="G1742" s="46" t="s">
        <v>6261</v>
      </c>
    </row>
    <row r="1743" spans="1:7" ht="15.6" x14ac:dyDescent="0.3">
      <c r="A1743" s="1" t="s">
        <v>623</v>
      </c>
      <c r="B1743" s="1" t="s">
        <v>4120</v>
      </c>
      <c r="E1743" s="14" t="s">
        <v>8353</v>
      </c>
      <c r="F1743" s="11" t="s">
        <v>7980</v>
      </c>
      <c r="G1743" s="46" t="s">
        <v>6262</v>
      </c>
    </row>
    <row r="1744" spans="1:7" ht="15.6" x14ac:dyDescent="0.3">
      <c r="A1744" s="1" t="s">
        <v>622</v>
      </c>
      <c r="B1744" s="1" t="s">
        <v>4121</v>
      </c>
      <c r="E1744" s="14" t="s">
        <v>8353</v>
      </c>
      <c r="F1744" s="11" t="s">
        <v>7981</v>
      </c>
      <c r="G1744" s="46" t="s">
        <v>6263</v>
      </c>
    </row>
    <row r="1745" spans="1:7" ht="15.6" x14ac:dyDescent="0.3">
      <c r="A1745" s="1" t="s">
        <v>621</v>
      </c>
      <c r="B1745" s="1" t="s">
        <v>4122</v>
      </c>
      <c r="E1745" s="14" t="s">
        <v>8353</v>
      </c>
      <c r="F1745" s="11" t="s">
        <v>7184</v>
      </c>
      <c r="G1745" s="46" t="s">
        <v>6264</v>
      </c>
    </row>
    <row r="1746" spans="1:7" ht="15.6" x14ac:dyDescent="0.3">
      <c r="A1746" s="1" t="s">
        <v>620</v>
      </c>
      <c r="B1746" s="1" t="s">
        <v>4123</v>
      </c>
      <c r="E1746" s="14" t="s">
        <v>8354</v>
      </c>
      <c r="F1746" s="11" t="s">
        <v>7562</v>
      </c>
      <c r="G1746" s="46" t="s">
        <v>5407</v>
      </c>
    </row>
    <row r="1747" spans="1:7" ht="15.6" x14ac:dyDescent="0.3">
      <c r="A1747" s="1" t="s">
        <v>619</v>
      </c>
      <c r="B1747" s="1" t="s">
        <v>4124</v>
      </c>
      <c r="E1747" s="14" t="s">
        <v>8353</v>
      </c>
      <c r="F1747" s="11" t="s">
        <v>7849</v>
      </c>
      <c r="G1747" s="46" t="s">
        <v>6265</v>
      </c>
    </row>
    <row r="1748" spans="1:7" ht="15.6" x14ac:dyDescent="0.3">
      <c r="A1748" s="1" t="s">
        <v>618</v>
      </c>
      <c r="B1748" s="1" t="s">
        <v>4125</v>
      </c>
      <c r="E1748" s="14" t="s">
        <v>8353</v>
      </c>
      <c r="F1748" s="11" t="s">
        <v>7982</v>
      </c>
      <c r="G1748" s="46" t="s">
        <v>6266</v>
      </c>
    </row>
    <row r="1749" spans="1:7" ht="15.6" x14ac:dyDescent="0.3">
      <c r="A1749" s="1" t="s">
        <v>617</v>
      </c>
      <c r="B1749" s="1" t="s">
        <v>4126</v>
      </c>
      <c r="E1749" s="14" t="s">
        <v>8354</v>
      </c>
      <c r="F1749" s="11" t="s">
        <v>7983</v>
      </c>
      <c r="G1749" s="46" t="s">
        <v>6257</v>
      </c>
    </row>
    <row r="1750" spans="1:7" ht="15.6" x14ac:dyDescent="0.3">
      <c r="A1750" s="1" t="s">
        <v>616</v>
      </c>
      <c r="B1750" s="1" t="s">
        <v>4127</v>
      </c>
      <c r="E1750" s="14" t="s">
        <v>8354</v>
      </c>
      <c r="F1750" s="11" t="s">
        <v>7389</v>
      </c>
      <c r="G1750" s="46" t="s">
        <v>6267</v>
      </c>
    </row>
    <row r="1751" spans="1:7" ht="15.6" x14ac:dyDescent="0.3">
      <c r="A1751" s="1" t="s">
        <v>615</v>
      </c>
      <c r="B1751" s="1" t="s">
        <v>4128</v>
      </c>
      <c r="E1751" s="14" t="s">
        <v>8354</v>
      </c>
      <c r="F1751" s="11" t="s">
        <v>7984</v>
      </c>
      <c r="G1751" s="46" t="s">
        <v>5725</v>
      </c>
    </row>
    <row r="1752" spans="1:7" ht="15.6" x14ac:dyDescent="0.3">
      <c r="A1752" s="1" t="s">
        <v>614</v>
      </c>
      <c r="B1752" s="1" t="s">
        <v>4129</v>
      </c>
      <c r="E1752" s="14" t="s">
        <v>8327</v>
      </c>
      <c r="F1752" s="11" t="s">
        <v>7985</v>
      </c>
      <c r="G1752" s="46" t="s">
        <v>6268</v>
      </c>
    </row>
    <row r="1753" spans="1:7" ht="15.6" x14ac:dyDescent="0.3">
      <c r="A1753" s="1" t="s">
        <v>613</v>
      </c>
      <c r="B1753" s="1" t="s">
        <v>4130</v>
      </c>
      <c r="E1753" s="14" t="s">
        <v>8354</v>
      </c>
      <c r="F1753" s="11" t="s">
        <v>7257</v>
      </c>
      <c r="G1753" s="46" t="s">
        <v>6269</v>
      </c>
    </row>
    <row r="1754" spans="1:7" ht="15.6" x14ac:dyDescent="0.3">
      <c r="A1754" s="1" t="s">
        <v>612</v>
      </c>
      <c r="B1754" s="1" t="s">
        <v>4131</v>
      </c>
      <c r="E1754" s="14" t="s">
        <v>8354</v>
      </c>
      <c r="F1754" s="11" t="s">
        <v>7986</v>
      </c>
      <c r="G1754" s="46" t="s">
        <v>6270</v>
      </c>
    </row>
    <row r="1755" spans="1:7" ht="15.6" x14ac:dyDescent="0.3">
      <c r="A1755" s="1" t="s">
        <v>611</v>
      </c>
      <c r="B1755" s="1" t="s">
        <v>4132</v>
      </c>
      <c r="E1755" s="14" t="s">
        <v>8354</v>
      </c>
      <c r="F1755" s="11" t="s">
        <v>7987</v>
      </c>
      <c r="G1755" s="46" t="s">
        <v>5284</v>
      </c>
    </row>
    <row r="1756" spans="1:7" ht="15.6" x14ac:dyDescent="0.3">
      <c r="A1756" s="1" t="s">
        <v>610</v>
      </c>
      <c r="B1756" s="1" t="s">
        <v>4133</v>
      </c>
      <c r="E1756" s="14" t="s">
        <v>8353</v>
      </c>
      <c r="F1756" s="11" t="s">
        <v>7988</v>
      </c>
      <c r="G1756" s="46" t="s">
        <v>6271</v>
      </c>
    </row>
    <row r="1757" spans="1:7" ht="15.6" x14ac:dyDescent="0.3">
      <c r="A1757" s="1" t="s">
        <v>609</v>
      </c>
      <c r="B1757" s="1" t="s">
        <v>4134</v>
      </c>
      <c r="E1757" s="14" t="s">
        <v>8353</v>
      </c>
      <c r="F1757" s="11" t="s">
        <v>7989</v>
      </c>
      <c r="G1757" s="46" t="s">
        <v>6272</v>
      </c>
    </row>
    <row r="1758" spans="1:7" ht="15.6" x14ac:dyDescent="0.3">
      <c r="A1758" s="1" t="s">
        <v>608</v>
      </c>
      <c r="B1758" s="1" t="s">
        <v>4135</v>
      </c>
      <c r="E1758" s="14" t="s">
        <v>8354</v>
      </c>
      <c r="F1758" s="11" t="s">
        <v>7990</v>
      </c>
      <c r="G1758" s="46" t="s">
        <v>4952</v>
      </c>
    </row>
    <row r="1759" spans="1:7" ht="15.6" x14ac:dyDescent="0.3">
      <c r="A1759" s="1" t="s">
        <v>607</v>
      </c>
      <c r="B1759" s="1" t="s">
        <v>4136</v>
      </c>
      <c r="E1759" s="14" t="s">
        <v>8327</v>
      </c>
      <c r="F1759" s="11" t="s">
        <v>7991</v>
      </c>
      <c r="G1759" s="46" t="s">
        <v>6273</v>
      </c>
    </row>
    <row r="1760" spans="1:7" ht="15.6" x14ac:dyDescent="0.3">
      <c r="A1760" s="1" t="s">
        <v>606</v>
      </c>
      <c r="B1760" s="1" t="s">
        <v>4137</v>
      </c>
      <c r="E1760" s="14" t="s">
        <v>8354</v>
      </c>
      <c r="F1760" s="11" t="s">
        <v>7992</v>
      </c>
      <c r="G1760" s="46" t="s">
        <v>6274</v>
      </c>
    </row>
    <row r="1761" spans="1:7" ht="15.6" x14ac:dyDescent="0.3">
      <c r="A1761" s="1" t="s">
        <v>605</v>
      </c>
      <c r="B1761" s="1" t="s">
        <v>4138</v>
      </c>
      <c r="E1761" s="14" t="s">
        <v>8354</v>
      </c>
      <c r="F1761" s="11" t="s">
        <v>7993</v>
      </c>
      <c r="G1761" s="46" t="s">
        <v>6275</v>
      </c>
    </row>
    <row r="1762" spans="1:7" ht="15.6" x14ac:dyDescent="0.3">
      <c r="A1762" s="1" t="s">
        <v>604</v>
      </c>
      <c r="B1762" s="1" t="s">
        <v>4139</v>
      </c>
      <c r="E1762" s="14" t="s">
        <v>8354</v>
      </c>
      <c r="F1762" s="11" t="s">
        <v>7994</v>
      </c>
      <c r="G1762" s="46" t="s">
        <v>6276</v>
      </c>
    </row>
    <row r="1763" spans="1:7" ht="15.6" x14ac:dyDescent="0.3">
      <c r="A1763" s="1" t="s">
        <v>603</v>
      </c>
      <c r="B1763" s="1" t="s">
        <v>4140</v>
      </c>
      <c r="E1763" s="14" t="s">
        <v>8353</v>
      </c>
      <c r="F1763" s="11" t="s">
        <v>7995</v>
      </c>
      <c r="G1763" s="46" t="s">
        <v>6277</v>
      </c>
    </row>
    <row r="1764" spans="1:7" ht="15.6" x14ac:dyDescent="0.3">
      <c r="A1764" s="1" t="s">
        <v>602</v>
      </c>
      <c r="B1764" s="1" t="s">
        <v>4141</v>
      </c>
      <c r="E1764" s="14" t="s">
        <v>8353</v>
      </c>
      <c r="F1764" s="11" t="s">
        <v>7996</v>
      </c>
      <c r="G1764" s="46" t="s">
        <v>6278</v>
      </c>
    </row>
    <row r="1765" spans="1:7" ht="15.6" x14ac:dyDescent="0.3">
      <c r="A1765" s="1" t="s">
        <v>601</v>
      </c>
      <c r="B1765" s="1" t="s">
        <v>4142</v>
      </c>
      <c r="E1765" s="14" t="s">
        <v>8353</v>
      </c>
      <c r="F1765" s="11" t="s">
        <v>7997</v>
      </c>
      <c r="G1765" s="46" t="s">
        <v>4942</v>
      </c>
    </row>
    <row r="1766" spans="1:7" ht="15.6" x14ac:dyDescent="0.3">
      <c r="A1766" s="1" t="s">
        <v>600</v>
      </c>
      <c r="B1766" s="1" t="s">
        <v>4143</v>
      </c>
      <c r="E1766" s="14" t="s">
        <v>8353</v>
      </c>
      <c r="F1766" s="11" t="s">
        <v>7998</v>
      </c>
      <c r="G1766" s="46" t="s">
        <v>5782</v>
      </c>
    </row>
    <row r="1767" spans="1:7" ht="15.6" x14ac:dyDescent="0.3">
      <c r="A1767" s="1" t="s">
        <v>599</v>
      </c>
      <c r="B1767" s="1" t="s">
        <v>4144</v>
      </c>
      <c r="E1767" s="14" t="s">
        <v>8354</v>
      </c>
      <c r="F1767" s="11" t="s">
        <v>6907</v>
      </c>
      <c r="G1767" s="46" t="s">
        <v>6279</v>
      </c>
    </row>
    <row r="1768" spans="1:7" ht="15.6" x14ac:dyDescent="0.3">
      <c r="A1768" s="1" t="s">
        <v>598</v>
      </c>
      <c r="B1768" s="1" t="s">
        <v>4145</v>
      </c>
      <c r="E1768" s="14" t="s">
        <v>8353</v>
      </c>
      <c r="F1768" s="11" t="s">
        <v>7582</v>
      </c>
      <c r="G1768" s="46" t="s">
        <v>6280</v>
      </c>
    </row>
    <row r="1769" spans="1:7" ht="15.6" x14ac:dyDescent="0.3">
      <c r="A1769" s="1" t="s">
        <v>597</v>
      </c>
      <c r="B1769" s="1" t="s">
        <v>4146</v>
      </c>
      <c r="E1769" s="14" t="s">
        <v>8353</v>
      </c>
      <c r="F1769" s="11" t="s">
        <v>6929</v>
      </c>
      <c r="G1769" s="46" t="s">
        <v>6281</v>
      </c>
    </row>
    <row r="1770" spans="1:7" ht="15.6" x14ac:dyDescent="0.3">
      <c r="A1770" s="1" t="s">
        <v>596</v>
      </c>
      <c r="B1770" s="1" t="s">
        <v>4147</v>
      </c>
      <c r="E1770" s="14" t="s">
        <v>8353</v>
      </c>
      <c r="F1770" s="11" t="s">
        <v>7184</v>
      </c>
      <c r="G1770" s="46" t="s">
        <v>6282</v>
      </c>
    </row>
    <row r="1771" spans="1:7" ht="15.6" x14ac:dyDescent="0.3">
      <c r="A1771" s="1" t="s">
        <v>595</v>
      </c>
      <c r="B1771" s="1" t="s">
        <v>4148</v>
      </c>
      <c r="E1771" s="14" t="s">
        <v>8353</v>
      </c>
      <c r="F1771" s="11" t="s">
        <v>7999</v>
      </c>
      <c r="G1771" s="46" t="s">
        <v>6283</v>
      </c>
    </row>
    <row r="1772" spans="1:7" ht="15.6" x14ac:dyDescent="0.3">
      <c r="A1772" s="1" t="s">
        <v>594</v>
      </c>
      <c r="B1772" s="1" t="s">
        <v>4149</v>
      </c>
      <c r="E1772" s="14" t="s">
        <v>8353</v>
      </c>
      <c r="F1772" s="11" t="s">
        <v>8000</v>
      </c>
      <c r="G1772" s="46" t="s">
        <v>6284</v>
      </c>
    </row>
    <row r="1773" spans="1:7" ht="15.6" x14ac:dyDescent="0.3">
      <c r="A1773" s="1" t="s">
        <v>593</v>
      </c>
      <c r="B1773" s="1" t="s">
        <v>4150</v>
      </c>
      <c r="E1773" s="14" t="s">
        <v>8353</v>
      </c>
      <c r="F1773" s="11" t="s">
        <v>7165</v>
      </c>
      <c r="G1773" s="46" t="s">
        <v>6285</v>
      </c>
    </row>
    <row r="1774" spans="1:7" ht="15.6" x14ac:dyDescent="0.3">
      <c r="A1774" s="1" t="s">
        <v>592</v>
      </c>
      <c r="B1774" s="1" t="s">
        <v>4151</v>
      </c>
      <c r="E1774" s="14" t="s">
        <v>8353</v>
      </c>
      <c r="F1774" s="11" t="s">
        <v>8001</v>
      </c>
      <c r="G1774" s="46" t="s">
        <v>6286</v>
      </c>
    </row>
    <row r="1775" spans="1:7" ht="15.6" x14ac:dyDescent="0.3">
      <c r="A1775" s="1" t="s">
        <v>591</v>
      </c>
      <c r="B1775" s="1" t="s">
        <v>4152</v>
      </c>
      <c r="E1775" s="14" t="s">
        <v>8354</v>
      </c>
      <c r="F1775" s="11" t="s">
        <v>7507</v>
      </c>
      <c r="G1775" s="46" t="s">
        <v>6287</v>
      </c>
    </row>
    <row r="1776" spans="1:7" ht="15.6" x14ac:dyDescent="0.3">
      <c r="A1776" s="1" t="s">
        <v>590</v>
      </c>
      <c r="B1776" s="1" t="s">
        <v>4153</v>
      </c>
      <c r="E1776" s="14" t="s">
        <v>8353</v>
      </c>
      <c r="F1776" s="11" t="s">
        <v>7542</v>
      </c>
      <c r="G1776" s="46" t="s">
        <v>6288</v>
      </c>
    </row>
    <row r="1777" spans="1:7" ht="15.6" x14ac:dyDescent="0.3">
      <c r="A1777" s="1" t="s">
        <v>589</v>
      </c>
      <c r="B1777" s="1" t="s">
        <v>4154</v>
      </c>
      <c r="E1777" s="14" t="s">
        <v>8353</v>
      </c>
      <c r="F1777" s="11" t="s">
        <v>6849</v>
      </c>
      <c r="G1777" s="46" t="s">
        <v>6289</v>
      </c>
    </row>
    <row r="1778" spans="1:7" ht="15.6" x14ac:dyDescent="0.3">
      <c r="A1778" s="1" t="s">
        <v>588</v>
      </c>
      <c r="B1778" s="1" t="s">
        <v>4155</v>
      </c>
      <c r="E1778" s="14" t="s">
        <v>8354</v>
      </c>
      <c r="F1778" s="11" t="s">
        <v>8002</v>
      </c>
      <c r="G1778" s="46" t="s">
        <v>6290</v>
      </c>
    </row>
    <row r="1779" spans="1:7" ht="15.6" x14ac:dyDescent="0.3">
      <c r="A1779" s="1" t="s">
        <v>587</v>
      </c>
      <c r="B1779" s="1" t="s">
        <v>4156</v>
      </c>
      <c r="E1779" s="14" t="s">
        <v>8353</v>
      </c>
      <c r="F1779" s="11" t="s">
        <v>8003</v>
      </c>
      <c r="G1779" s="46" t="s">
        <v>5726</v>
      </c>
    </row>
    <row r="1780" spans="1:7" ht="15.6" x14ac:dyDescent="0.3">
      <c r="A1780" s="1" t="s">
        <v>586</v>
      </c>
      <c r="B1780" s="1" t="s">
        <v>4157</v>
      </c>
      <c r="E1780" s="14" t="s">
        <v>8354</v>
      </c>
      <c r="F1780" s="11" t="s">
        <v>8004</v>
      </c>
      <c r="G1780" s="46" t="s">
        <v>6291</v>
      </c>
    </row>
    <row r="1781" spans="1:7" ht="15.6" x14ac:dyDescent="0.3">
      <c r="A1781" s="1" t="s">
        <v>585</v>
      </c>
      <c r="B1781" s="1" t="s">
        <v>4158</v>
      </c>
      <c r="E1781" s="14" t="s">
        <v>8353</v>
      </c>
      <c r="F1781" s="11" t="s">
        <v>7378</v>
      </c>
      <c r="G1781" s="46" t="s">
        <v>6292</v>
      </c>
    </row>
    <row r="1782" spans="1:7" ht="15.6" x14ac:dyDescent="0.3">
      <c r="A1782" s="1" t="s">
        <v>584</v>
      </c>
      <c r="B1782" s="1" t="s">
        <v>4159</v>
      </c>
      <c r="E1782" s="14" t="s">
        <v>8353</v>
      </c>
      <c r="F1782" s="11" t="s">
        <v>7428</v>
      </c>
      <c r="G1782" s="46" t="s">
        <v>6293</v>
      </c>
    </row>
    <row r="1783" spans="1:7" ht="15.6" x14ac:dyDescent="0.3">
      <c r="A1783" s="1" t="s">
        <v>583</v>
      </c>
      <c r="B1783" s="1" t="s">
        <v>4160</v>
      </c>
      <c r="E1783" s="14" t="s">
        <v>8354</v>
      </c>
      <c r="F1783" s="11" t="s">
        <v>8005</v>
      </c>
      <c r="G1783" s="46" t="s">
        <v>6155</v>
      </c>
    </row>
    <row r="1784" spans="1:7" ht="15.6" x14ac:dyDescent="0.3">
      <c r="A1784" s="1" t="s">
        <v>582</v>
      </c>
      <c r="B1784" s="1" t="s">
        <v>4161</v>
      </c>
      <c r="E1784" s="14" t="s">
        <v>8353</v>
      </c>
      <c r="F1784" s="11" t="s">
        <v>8006</v>
      </c>
      <c r="G1784" s="46" t="s">
        <v>4740</v>
      </c>
    </row>
    <row r="1785" spans="1:7" ht="15.6" x14ac:dyDescent="0.3">
      <c r="A1785" s="1" t="s">
        <v>581</v>
      </c>
      <c r="B1785" s="1" t="s">
        <v>4162</v>
      </c>
      <c r="E1785" s="14" t="s">
        <v>8354</v>
      </c>
      <c r="F1785" s="11" t="s">
        <v>7372</v>
      </c>
      <c r="G1785" s="46" t="s">
        <v>5272</v>
      </c>
    </row>
    <row r="1786" spans="1:7" ht="15.6" x14ac:dyDescent="0.3">
      <c r="A1786" s="1" t="s">
        <v>580</v>
      </c>
      <c r="B1786" s="1" t="s">
        <v>4163</v>
      </c>
      <c r="E1786" s="14" t="s">
        <v>8354</v>
      </c>
      <c r="F1786" s="11" t="s">
        <v>8007</v>
      </c>
      <c r="G1786" s="46" t="s">
        <v>6294</v>
      </c>
    </row>
    <row r="1787" spans="1:7" ht="15.6" x14ac:dyDescent="0.3">
      <c r="A1787" s="1" t="s">
        <v>579</v>
      </c>
      <c r="B1787" s="1" t="s">
        <v>4164</v>
      </c>
      <c r="E1787" s="14" t="s">
        <v>8354</v>
      </c>
      <c r="F1787" s="11" t="s">
        <v>6786</v>
      </c>
      <c r="G1787" s="46" t="s">
        <v>6295</v>
      </c>
    </row>
    <row r="1788" spans="1:7" ht="15.6" x14ac:dyDescent="0.3">
      <c r="A1788" s="1" t="s">
        <v>578</v>
      </c>
      <c r="B1788" s="1" t="s">
        <v>4165</v>
      </c>
      <c r="E1788" s="14" t="s">
        <v>8354</v>
      </c>
      <c r="F1788" s="11" t="s">
        <v>8008</v>
      </c>
      <c r="G1788" s="46" t="s">
        <v>6296</v>
      </c>
    </row>
    <row r="1789" spans="1:7" ht="15.6" x14ac:dyDescent="0.3">
      <c r="A1789" s="1" t="s">
        <v>577</v>
      </c>
      <c r="B1789" s="1" t="s">
        <v>4166</v>
      </c>
      <c r="E1789" s="14" t="s">
        <v>8354</v>
      </c>
      <c r="F1789" s="11" t="s">
        <v>8009</v>
      </c>
      <c r="G1789" s="46" t="s">
        <v>5746</v>
      </c>
    </row>
    <row r="1790" spans="1:7" ht="15.6" x14ac:dyDescent="0.3">
      <c r="A1790" s="1" t="s">
        <v>576</v>
      </c>
      <c r="B1790" s="1" t="s">
        <v>4167</v>
      </c>
      <c r="E1790" s="14" t="s">
        <v>8354</v>
      </c>
      <c r="F1790" s="11" t="s">
        <v>5284</v>
      </c>
      <c r="G1790" s="46" t="s">
        <v>6297</v>
      </c>
    </row>
    <row r="1791" spans="1:7" ht="15.6" x14ac:dyDescent="0.3">
      <c r="A1791" s="1" t="s">
        <v>575</v>
      </c>
      <c r="B1791" s="1" t="s">
        <v>4168</v>
      </c>
      <c r="E1791" s="14" t="s">
        <v>8354</v>
      </c>
      <c r="F1791" s="11" t="s">
        <v>8010</v>
      </c>
      <c r="G1791" s="46" t="s">
        <v>6298</v>
      </c>
    </row>
    <row r="1792" spans="1:7" ht="15.6" x14ac:dyDescent="0.3">
      <c r="A1792" s="1" t="s">
        <v>574</v>
      </c>
      <c r="B1792" s="1" t="s">
        <v>4169</v>
      </c>
      <c r="E1792" s="14" t="s">
        <v>8354</v>
      </c>
      <c r="F1792" s="11" t="s">
        <v>8011</v>
      </c>
      <c r="G1792" s="46" t="s">
        <v>5108</v>
      </c>
    </row>
    <row r="1793" spans="1:7" ht="15.6" x14ac:dyDescent="0.3">
      <c r="A1793" s="1" t="s">
        <v>573</v>
      </c>
      <c r="B1793" s="1" t="s">
        <v>4170</v>
      </c>
      <c r="E1793" s="14" t="s">
        <v>8353</v>
      </c>
      <c r="F1793" s="11" t="s">
        <v>6933</v>
      </c>
      <c r="G1793" s="46" t="s">
        <v>6299</v>
      </c>
    </row>
    <row r="1794" spans="1:7" ht="15.6" x14ac:dyDescent="0.3">
      <c r="A1794" s="1" t="s">
        <v>572</v>
      </c>
      <c r="B1794" s="1" t="s">
        <v>4171</v>
      </c>
      <c r="E1794" s="14" t="s">
        <v>8354</v>
      </c>
      <c r="F1794" s="11" t="s">
        <v>6898</v>
      </c>
      <c r="G1794" s="46" t="s">
        <v>6300</v>
      </c>
    </row>
    <row r="1795" spans="1:7" ht="15.6" x14ac:dyDescent="0.3">
      <c r="A1795" s="1" t="s">
        <v>571</v>
      </c>
      <c r="B1795" s="1" t="s">
        <v>4172</v>
      </c>
      <c r="E1795" s="14" t="s">
        <v>8353</v>
      </c>
      <c r="F1795" s="11" t="s">
        <v>7279</v>
      </c>
      <c r="G1795" s="46" t="s">
        <v>6301</v>
      </c>
    </row>
    <row r="1796" spans="1:7" ht="15.6" x14ac:dyDescent="0.3">
      <c r="A1796" s="1" t="s">
        <v>570</v>
      </c>
      <c r="B1796" s="1" t="s">
        <v>4173</v>
      </c>
      <c r="E1796" s="14" t="s">
        <v>8354</v>
      </c>
      <c r="F1796" s="11" t="s">
        <v>6802</v>
      </c>
      <c r="G1796" s="46" t="s">
        <v>6014</v>
      </c>
    </row>
    <row r="1797" spans="1:7" ht="15.6" x14ac:dyDescent="0.3">
      <c r="A1797" s="1" t="s">
        <v>569</v>
      </c>
      <c r="B1797" s="1" t="s">
        <v>4174</v>
      </c>
      <c r="E1797" s="14" t="s">
        <v>8353</v>
      </c>
      <c r="F1797" s="11" t="s">
        <v>7598</v>
      </c>
      <c r="G1797" s="46" t="s">
        <v>6302</v>
      </c>
    </row>
    <row r="1798" spans="1:7" ht="15.6" x14ac:dyDescent="0.3">
      <c r="A1798" s="1" t="s">
        <v>568</v>
      </c>
      <c r="B1798" s="1" t="s">
        <v>4175</v>
      </c>
      <c r="E1798" s="14" t="s">
        <v>8354</v>
      </c>
      <c r="F1798" s="11" t="s">
        <v>8012</v>
      </c>
      <c r="G1798" s="46" t="s">
        <v>6303</v>
      </c>
    </row>
    <row r="1799" spans="1:7" ht="15.6" x14ac:dyDescent="0.3">
      <c r="A1799" s="1" t="s">
        <v>567</v>
      </c>
      <c r="B1799" s="1" t="s">
        <v>4176</v>
      </c>
      <c r="E1799" s="14" t="s">
        <v>8353</v>
      </c>
      <c r="F1799" s="11" t="s">
        <v>7323</v>
      </c>
      <c r="G1799" s="46" t="s">
        <v>6304</v>
      </c>
    </row>
    <row r="1800" spans="1:7" ht="15.6" x14ac:dyDescent="0.3">
      <c r="A1800" s="1" t="s">
        <v>566</v>
      </c>
      <c r="B1800" s="1" t="s">
        <v>4177</v>
      </c>
      <c r="E1800" s="14" t="s">
        <v>8353</v>
      </c>
      <c r="F1800" s="11" t="s">
        <v>7642</v>
      </c>
      <c r="G1800" s="46" t="s">
        <v>5245</v>
      </c>
    </row>
    <row r="1801" spans="1:7" ht="15.6" x14ac:dyDescent="0.3">
      <c r="A1801" s="1" t="s">
        <v>565</v>
      </c>
      <c r="B1801" s="1" t="s">
        <v>4178</v>
      </c>
      <c r="E1801" s="14" t="s">
        <v>8354</v>
      </c>
      <c r="F1801" s="11" t="s">
        <v>8013</v>
      </c>
      <c r="G1801" s="46" t="s">
        <v>6305</v>
      </c>
    </row>
    <row r="1802" spans="1:7" ht="15.6" x14ac:dyDescent="0.3">
      <c r="A1802" s="1" t="s">
        <v>564</v>
      </c>
      <c r="B1802" s="1" t="s">
        <v>4179</v>
      </c>
      <c r="E1802" s="14" t="s">
        <v>8353</v>
      </c>
      <c r="F1802" s="11" t="s">
        <v>7957</v>
      </c>
      <c r="G1802" s="46" t="s">
        <v>6306</v>
      </c>
    </row>
    <row r="1803" spans="1:7" ht="15.6" x14ac:dyDescent="0.3">
      <c r="A1803" s="1" t="s">
        <v>563</v>
      </c>
      <c r="B1803" s="1" t="s">
        <v>4180</v>
      </c>
      <c r="E1803" s="14" t="s">
        <v>8354</v>
      </c>
      <c r="F1803" s="11" t="s">
        <v>6825</v>
      </c>
      <c r="G1803" s="46" t="s">
        <v>6307</v>
      </c>
    </row>
    <row r="1804" spans="1:7" ht="15.6" x14ac:dyDescent="0.3">
      <c r="A1804" s="1" t="s">
        <v>562</v>
      </c>
      <c r="B1804" s="1" t="s">
        <v>4181</v>
      </c>
      <c r="E1804" s="14" t="s">
        <v>8354</v>
      </c>
      <c r="F1804" s="11" t="s">
        <v>7220</v>
      </c>
      <c r="G1804" s="46" t="s">
        <v>4915</v>
      </c>
    </row>
    <row r="1805" spans="1:7" ht="15.6" x14ac:dyDescent="0.3">
      <c r="A1805" s="1" t="s">
        <v>561</v>
      </c>
      <c r="B1805" s="1" t="s">
        <v>4182</v>
      </c>
      <c r="E1805" s="14" t="s">
        <v>8354</v>
      </c>
      <c r="F1805" s="11" t="s">
        <v>8014</v>
      </c>
      <c r="G1805" s="46" t="s">
        <v>4743</v>
      </c>
    </row>
    <row r="1806" spans="1:7" ht="15.6" x14ac:dyDescent="0.3">
      <c r="A1806" s="1" t="s">
        <v>560</v>
      </c>
      <c r="B1806" s="1" t="s">
        <v>4183</v>
      </c>
      <c r="E1806" s="14" t="s">
        <v>8354</v>
      </c>
      <c r="F1806" s="11" t="s">
        <v>7787</v>
      </c>
      <c r="G1806" s="46" t="s">
        <v>6308</v>
      </c>
    </row>
    <row r="1807" spans="1:7" ht="15.6" x14ac:dyDescent="0.3">
      <c r="A1807" s="1" t="s">
        <v>559</v>
      </c>
      <c r="B1807" s="1" t="s">
        <v>4184</v>
      </c>
      <c r="E1807" s="14" t="s">
        <v>8353</v>
      </c>
      <c r="F1807" s="11" t="s">
        <v>7132</v>
      </c>
      <c r="G1807" s="46" t="s">
        <v>6309</v>
      </c>
    </row>
    <row r="1808" spans="1:7" ht="15.6" x14ac:dyDescent="0.3">
      <c r="A1808" s="1" t="s">
        <v>558</v>
      </c>
      <c r="B1808" s="1" t="s">
        <v>4185</v>
      </c>
      <c r="E1808" s="14" t="s">
        <v>8353</v>
      </c>
      <c r="F1808" s="11" t="s">
        <v>8015</v>
      </c>
      <c r="G1808" s="46" t="s">
        <v>6310</v>
      </c>
    </row>
    <row r="1809" spans="1:7" ht="15.6" x14ac:dyDescent="0.3">
      <c r="A1809" s="1" t="s">
        <v>557</v>
      </c>
      <c r="B1809" s="1" t="s">
        <v>4186</v>
      </c>
      <c r="E1809" s="14" t="s">
        <v>8353</v>
      </c>
      <c r="F1809" s="11" t="s">
        <v>8016</v>
      </c>
      <c r="G1809" s="46" t="s">
        <v>6311</v>
      </c>
    </row>
    <row r="1810" spans="1:7" ht="15.6" x14ac:dyDescent="0.3">
      <c r="A1810" s="1" t="s">
        <v>556</v>
      </c>
      <c r="B1810" s="1" t="s">
        <v>4187</v>
      </c>
      <c r="E1810" s="14" t="s">
        <v>8353</v>
      </c>
      <c r="F1810" s="11" t="s">
        <v>5007</v>
      </c>
      <c r="G1810" s="46" t="s">
        <v>6312</v>
      </c>
    </row>
    <row r="1811" spans="1:7" ht="15.6" x14ac:dyDescent="0.3">
      <c r="A1811" s="1" t="s">
        <v>555</v>
      </c>
      <c r="B1811" s="1" t="s">
        <v>4188</v>
      </c>
      <c r="E1811" s="14" t="s">
        <v>8353</v>
      </c>
      <c r="F1811" s="11" t="s">
        <v>7979</v>
      </c>
      <c r="G1811" s="46" t="s">
        <v>6313</v>
      </c>
    </row>
    <row r="1812" spans="1:7" ht="15.6" x14ac:dyDescent="0.3">
      <c r="A1812" s="1" t="s">
        <v>554</v>
      </c>
      <c r="B1812" s="1" t="s">
        <v>4189</v>
      </c>
      <c r="E1812" s="14" t="s">
        <v>8353</v>
      </c>
      <c r="F1812" s="11" t="s">
        <v>8017</v>
      </c>
      <c r="G1812" s="46" t="s">
        <v>6314</v>
      </c>
    </row>
    <row r="1813" spans="1:7" ht="15.6" x14ac:dyDescent="0.3">
      <c r="A1813" s="1" t="s">
        <v>553</v>
      </c>
      <c r="B1813" s="1" t="s">
        <v>4190</v>
      </c>
      <c r="E1813" s="14" t="s">
        <v>8353</v>
      </c>
      <c r="F1813" s="11" t="s">
        <v>8018</v>
      </c>
      <c r="G1813" s="46" t="s">
        <v>6315</v>
      </c>
    </row>
    <row r="1814" spans="1:7" ht="15.6" x14ac:dyDescent="0.3">
      <c r="A1814" s="1" t="s">
        <v>552</v>
      </c>
      <c r="B1814" s="1" t="s">
        <v>4191</v>
      </c>
      <c r="E1814" s="14" t="s">
        <v>8354</v>
      </c>
      <c r="F1814" s="11" t="s">
        <v>8019</v>
      </c>
      <c r="G1814" s="46" t="s">
        <v>6316</v>
      </c>
    </row>
    <row r="1815" spans="1:7" ht="15.6" x14ac:dyDescent="0.3">
      <c r="A1815" s="1" t="s">
        <v>551</v>
      </c>
      <c r="B1815" s="1" t="s">
        <v>4192</v>
      </c>
      <c r="E1815" s="14" t="s">
        <v>8353</v>
      </c>
      <c r="F1815" s="11" t="s">
        <v>7132</v>
      </c>
      <c r="G1815" s="46" t="s">
        <v>6317</v>
      </c>
    </row>
    <row r="1816" spans="1:7" ht="15.6" x14ac:dyDescent="0.3">
      <c r="A1816" s="1" t="s">
        <v>550</v>
      </c>
      <c r="B1816" s="1" t="s">
        <v>4193</v>
      </c>
      <c r="E1816" s="14" t="s">
        <v>8354</v>
      </c>
      <c r="F1816" s="11" t="s">
        <v>7334</v>
      </c>
      <c r="G1816" s="46" t="s">
        <v>6318</v>
      </c>
    </row>
    <row r="1817" spans="1:7" ht="15.6" x14ac:dyDescent="0.3">
      <c r="A1817" s="1" t="s">
        <v>549</v>
      </c>
      <c r="B1817" s="1" t="s">
        <v>4194</v>
      </c>
      <c r="E1817" s="14" t="s">
        <v>8354</v>
      </c>
      <c r="F1817" s="11" t="s">
        <v>8020</v>
      </c>
      <c r="G1817" s="46" t="s">
        <v>6319</v>
      </c>
    </row>
    <row r="1818" spans="1:7" ht="15.6" x14ac:dyDescent="0.3">
      <c r="A1818" s="1" t="s">
        <v>548</v>
      </c>
      <c r="B1818" s="1" t="s">
        <v>4195</v>
      </c>
      <c r="E1818" s="14" t="s">
        <v>8354</v>
      </c>
      <c r="F1818" s="11" t="s">
        <v>7507</v>
      </c>
      <c r="G1818" s="46" t="s">
        <v>6320</v>
      </c>
    </row>
    <row r="1819" spans="1:7" ht="15.6" x14ac:dyDescent="0.3">
      <c r="A1819" s="1" t="s">
        <v>547</v>
      </c>
      <c r="B1819" s="1" t="s">
        <v>4196</v>
      </c>
      <c r="E1819" s="14" t="s">
        <v>8354</v>
      </c>
      <c r="F1819" s="11" t="s">
        <v>7821</v>
      </c>
      <c r="G1819" s="46" t="s">
        <v>6321</v>
      </c>
    </row>
    <row r="1820" spans="1:7" ht="15.6" x14ac:dyDescent="0.3">
      <c r="A1820" s="1" t="s">
        <v>546</v>
      </c>
      <c r="B1820" s="1" t="s">
        <v>4197</v>
      </c>
      <c r="E1820" s="14" t="s">
        <v>8354</v>
      </c>
      <c r="F1820" s="11" t="s">
        <v>7056</v>
      </c>
      <c r="G1820" s="46" t="s">
        <v>5663</v>
      </c>
    </row>
    <row r="1821" spans="1:7" ht="15.6" x14ac:dyDescent="0.3">
      <c r="A1821" s="1" t="s">
        <v>545</v>
      </c>
      <c r="B1821" s="1" t="s">
        <v>4198</v>
      </c>
      <c r="E1821" s="14" t="s">
        <v>8354</v>
      </c>
      <c r="F1821" s="11" t="s">
        <v>8021</v>
      </c>
      <c r="G1821" s="46" t="s">
        <v>6322</v>
      </c>
    </row>
    <row r="1822" spans="1:7" ht="15.6" x14ac:dyDescent="0.3">
      <c r="A1822" s="1" t="s">
        <v>544</v>
      </c>
      <c r="B1822" s="1" t="s">
        <v>4199</v>
      </c>
      <c r="E1822" s="14" t="s">
        <v>8354</v>
      </c>
      <c r="F1822" s="11" t="s">
        <v>5845</v>
      </c>
      <c r="G1822" s="46" t="s">
        <v>6323</v>
      </c>
    </row>
    <row r="1823" spans="1:7" ht="15.6" x14ac:dyDescent="0.3">
      <c r="A1823" s="1" t="s">
        <v>543</v>
      </c>
      <c r="B1823" s="1" t="s">
        <v>4200</v>
      </c>
      <c r="E1823" s="14" t="s">
        <v>8354</v>
      </c>
      <c r="F1823" s="11" t="s">
        <v>8022</v>
      </c>
      <c r="G1823" s="46" t="s">
        <v>6324</v>
      </c>
    </row>
    <row r="1824" spans="1:7" ht="15.6" x14ac:dyDescent="0.3">
      <c r="A1824" s="1" t="s">
        <v>542</v>
      </c>
      <c r="B1824" s="1" t="s">
        <v>4201</v>
      </c>
      <c r="E1824" s="14" t="s">
        <v>8353</v>
      </c>
      <c r="F1824" s="11" t="s">
        <v>8023</v>
      </c>
      <c r="G1824" s="46" t="s">
        <v>6325</v>
      </c>
    </row>
    <row r="1825" spans="1:7" ht="15.6" x14ac:dyDescent="0.3">
      <c r="A1825" s="1" t="s">
        <v>541</v>
      </c>
      <c r="B1825" s="1" t="s">
        <v>4202</v>
      </c>
      <c r="E1825" s="14" t="s">
        <v>8354</v>
      </c>
      <c r="F1825" s="11" t="s">
        <v>7143</v>
      </c>
      <c r="G1825" s="46" t="s">
        <v>5424</v>
      </c>
    </row>
    <row r="1826" spans="1:7" ht="15.6" x14ac:dyDescent="0.3">
      <c r="A1826" s="1" t="s">
        <v>540</v>
      </c>
      <c r="B1826" s="1" t="s">
        <v>4203</v>
      </c>
      <c r="E1826" s="14" t="s">
        <v>8353</v>
      </c>
      <c r="F1826" s="11" t="s">
        <v>8024</v>
      </c>
      <c r="G1826" s="46" t="s">
        <v>6326</v>
      </c>
    </row>
    <row r="1827" spans="1:7" ht="15.6" x14ac:dyDescent="0.3">
      <c r="A1827" s="1" t="s">
        <v>539</v>
      </c>
      <c r="B1827" s="1" t="s">
        <v>4204</v>
      </c>
      <c r="E1827" s="14" t="s">
        <v>8353</v>
      </c>
      <c r="F1827" s="11" t="s">
        <v>8025</v>
      </c>
      <c r="G1827" s="46" t="s">
        <v>6327</v>
      </c>
    </row>
    <row r="1828" spans="1:7" ht="15.6" x14ac:dyDescent="0.3">
      <c r="A1828" s="1" t="s">
        <v>538</v>
      </c>
      <c r="B1828" s="1" t="s">
        <v>4205</v>
      </c>
      <c r="E1828" s="14" t="s">
        <v>8353</v>
      </c>
      <c r="F1828" s="11" t="s">
        <v>8026</v>
      </c>
      <c r="G1828" s="46" t="s">
        <v>6328</v>
      </c>
    </row>
    <row r="1829" spans="1:7" ht="15.6" x14ac:dyDescent="0.3">
      <c r="A1829" s="1" t="s">
        <v>537</v>
      </c>
      <c r="B1829" s="1" t="s">
        <v>4206</v>
      </c>
      <c r="E1829" s="14" t="s">
        <v>8353</v>
      </c>
      <c r="F1829" s="11" t="s">
        <v>7964</v>
      </c>
      <c r="G1829" s="46" t="s">
        <v>6329</v>
      </c>
    </row>
    <row r="1830" spans="1:7" ht="15.6" x14ac:dyDescent="0.3">
      <c r="A1830" s="1" t="s">
        <v>536</v>
      </c>
      <c r="B1830" s="1" t="s">
        <v>4207</v>
      </c>
      <c r="E1830" s="14" t="s">
        <v>8353</v>
      </c>
      <c r="F1830" s="11" t="s">
        <v>7127</v>
      </c>
      <c r="G1830" s="46" t="s">
        <v>6330</v>
      </c>
    </row>
    <row r="1831" spans="1:7" ht="15.6" x14ac:dyDescent="0.3">
      <c r="A1831" s="1" t="s">
        <v>535</v>
      </c>
      <c r="B1831" s="1" t="s">
        <v>4208</v>
      </c>
      <c r="E1831" s="14" t="s">
        <v>8354</v>
      </c>
      <c r="F1831" s="11" t="s">
        <v>8027</v>
      </c>
      <c r="G1831" s="46" t="s">
        <v>4902</v>
      </c>
    </row>
    <row r="1832" spans="1:7" ht="15.6" x14ac:dyDescent="0.3">
      <c r="A1832" s="1" t="s">
        <v>534</v>
      </c>
      <c r="B1832" s="1" t="s">
        <v>4209</v>
      </c>
      <c r="E1832" s="14" t="s">
        <v>8353</v>
      </c>
      <c r="F1832" s="11" t="s">
        <v>6945</v>
      </c>
      <c r="G1832" s="46" t="s">
        <v>5664</v>
      </c>
    </row>
    <row r="1833" spans="1:7" ht="15.6" x14ac:dyDescent="0.3">
      <c r="A1833" s="1" t="s">
        <v>533</v>
      </c>
      <c r="B1833" s="1" t="s">
        <v>4210</v>
      </c>
      <c r="E1833" s="14" t="s">
        <v>8353</v>
      </c>
      <c r="F1833" s="11" t="s">
        <v>7929</v>
      </c>
      <c r="G1833" s="46" t="s">
        <v>5095</v>
      </c>
    </row>
    <row r="1834" spans="1:7" ht="15.6" x14ac:dyDescent="0.3">
      <c r="A1834" s="1" t="s">
        <v>532</v>
      </c>
      <c r="B1834" s="1" t="s">
        <v>4211</v>
      </c>
      <c r="E1834" s="14" t="s">
        <v>8354</v>
      </c>
      <c r="F1834" s="11" t="s">
        <v>8028</v>
      </c>
      <c r="G1834" s="46" t="s">
        <v>6331</v>
      </c>
    </row>
    <row r="1835" spans="1:7" ht="15.6" x14ac:dyDescent="0.3">
      <c r="A1835" s="1" t="s">
        <v>531</v>
      </c>
      <c r="B1835" s="1" t="s">
        <v>4212</v>
      </c>
      <c r="E1835" s="14" t="s">
        <v>8353</v>
      </c>
      <c r="F1835" s="11" t="s">
        <v>8029</v>
      </c>
      <c r="G1835" s="46" t="s">
        <v>6332</v>
      </c>
    </row>
    <row r="1836" spans="1:7" ht="15.6" x14ac:dyDescent="0.3">
      <c r="A1836" s="1" t="s">
        <v>529</v>
      </c>
      <c r="B1836" s="1" t="s">
        <v>4213</v>
      </c>
      <c r="E1836" s="14" t="s">
        <v>8327</v>
      </c>
      <c r="F1836" s="11" t="s">
        <v>7700</v>
      </c>
      <c r="G1836" s="46" t="s">
        <v>6333</v>
      </c>
    </row>
    <row r="1837" spans="1:7" ht="15.6" x14ac:dyDescent="0.3">
      <c r="A1837" s="1" t="s">
        <v>528</v>
      </c>
      <c r="B1837" s="1" t="s">
        <v>4214</v>
      </c>
      <c r="E1837" s="14" t="s">
        <v>8354</v>
      </c>
      <c r="F1837" s="11" t="s">
        <v>7334</v>
      </c>
      <c r="G1837" s="46" t="s">
        <v>6334</v>
      </c>
    </row>
    <row r="1838" spans="1:7" ht="15.6" x14ac:dyDescent="0.3">
      <c r="A1838" s="1" t="s">
        <v>527</v>
      </c>
      <c r="B1838" s="1" t="s">
        <v>4215</v>
      </c>
      <c r="E1838" s="14" t="s">
        <v>8354</v>
      </c>
      <c r="F1838" s="11" t="s">
        <v>8030</v>
      </c>
      <c r="G1838" s="46" t="s">
        <v>6335</v>
      </c>
    </row>
    <row r="1839" spans="1:7" ht="15.6" x14ac:dyDescent="0.3">
      <c r="A1839" s="1" t="s">
        <v>526</v>
      </c>
      <c r="B1839" s="1" t="s">
        <v>4216</v>
      </c>
      <c r="E1839" s="14" t="s">
        <v>8354</v>
      </c>
      <c r="F1839" s="11" t="s">
        <v>8031</v>
      </c>
      <c r="G1839" s="46" t="s">
        <v>6336</v>
      </c>
    </row>
    <row r="1840" spans="1:7" ht="15.6" x14ac:dyDescent="0.3">
      <c r="A1840" s="1" t="s">
        <v>525</v>
      </c>
      <c r="B1840" s="1" t="s">
        <v>4217</v>
      </c>
      <c r="E1840" s="14" t="s">
        <v>8354</v>
      </c>
      <c r="F1840" s="11" t="s">
        <v>8032</v>
      </c>
      <c r="G1840" s="46" t="s">
        <v>5793</v>
      </c>
    </row>
    <row r="1841" spans="1:7" ht="15.6" x14ac:dyDescent="0.3">
      <c r="A1841" s="1" t="s">
        <v>524</v>
      </c>
      <c r="B1841" s="1" t="s">
        <v>4218</v>
      </c>
      <c r="E1841" s="14" t="s">
        <v>8354</v>
      </c>
      <c r="F1841" s="11" t="s">
        <v>8033</v>
      </c>
      <c r="G1841" s="46" t="s">
        <v>5839</v>
      </c>
    </row>
    <row r="1842" spans="1:7" ht="15.6" x14ac:dyDescent="0.3">
      <c r="A1842" s="1" t="s">
        <v>523</v>
      </c>
      <c r="B1842" s="1" t="s">
        <v>4219</v>
      </c>
      <c r="E1842" s="14" t="s">
        <v>8353</v>
      </c>
      <c r="F1842" s="11" t="s">
        <v>6824</v>
      </c>
      <c r="G1842" s="46" t="s">
        <v>6337</v>
      </c>
    </row>
    <row r="1843" spans="1:7" ht="15.6" x14ac:dyDescent="0.3">
      <c r="A1843" s="1" t="s">
        <v>522</v>
      </c>
      <c r="B1843" s="1" t="s">
        <v>4220</v>
      </c>
      <c r="E1843" s="14" t="s">
        <v>8353</v>
      </c>
      <c r="F1843" s="11" t="s">
        <v>8034</v>
      </c>
      <c r="G1843" s="46" t="s">
        <v>6338</v>
      </c>
    </row>
    <row r="1844" spans="1:7" ht="15.6" x14ac:dyDescent="0.3">
      <c r="A1844" s="1" t="s">
        <v>521</v>
      </c>
      <c r="B1844" s="1" t="s">
        <v>4221</v>
      </c>
      <c r="E1844" s="14" t="s">
        <v>8354</v>
      </c>
      <c r="F1844" s="11" t="s">
        <v>8035</v>
      </c>
      <c r="G1844" s="46" t="s">
        <v>4781</v>
      </c>
    </row>
    <row r="1845" spans="1:7" ht="15.6" x14ac:dyDescent="0.3">
      <c r="A1845" s="1" t="s">
        <v>520</v>
      </c>
      <c r="B1845" s="1" t="s">
        <v>4222</v>
      </c>
      <c r="E1845" s="14" t="s">
        <v>8354</v>
      </c>
      <c r="F1845" s="11" t="s">
        <v>8036</v>
      </c>
      <c r="G1845" s="46" t="s">
        <v>6339</v>
      </c>
    </row>
    <row r="1846" spans="1:7" ht="15.6" x14ac:dyDescent="0.3">
      <c r="A1846" s="1" t="s">
        <v>519</v>
      </c>
      <c r="B1846" s="1" t="s">
        <v>4223</v>
      </c>
      <c r="E1846" s="14" t="s">
        <v>8354</v>
      </c>
      <c r="F1846" s="11" t="s">
        <v>6792</v>
      </c>
      <c r="G1846" s="46" t="s">
        <v>6340</v>
      </c>
    </row>
    <row r="1847" spans="1:7" ht="15.6" x14ac:dyDescent="0.3">
      <c r="A1847" s="1" t="s">
        <v>518</v>
      </c>
      <c r="B1847" s="1" t="s">
        <v>4224</v>
      </c>
      <c r="E1847" s="14" t="s">
        <v>8354</v>
      </c>
      <c r="F1847" s="11" t="s">
        <v>8037</v>
      </c>
      <c r="G1847" s="46" t="s">
        <v>6341</v>
      </c>
    </row>
    <row r="1848" spans="1:7" ht="15.6" x14ac:dyDescent="0.3">
      <c r="A1848" s="1" t="s">
        <v>517</v>
      </c>
      <c r="B1848" s="1" t="s">
        <v>4225</v>
      </c>
      <c r="E1848" s="14" t="s">
        <v>8354</v>
      </c>
      <c r="F1848" s="11" t="s">
        <v>8038</v>
      </c>
      <c r="G1848" s="46" t="s">
        <v>6342</v>
      </c>
    </row>
    <row r="1849" spans="1:7" ht="15.6" x14ac:dyDescent="0.3">
      <c r="A1849" s="1" t="s">
        <v>516</v>
      </c>
      <c r="B1849" s="1" t="s">
        <v>4226</v>
      </c>
      <c r="E1849" s="14" t="s">
        <v>8354</v>
      </c>
      <c r="F1849" s="11" t="s">
        <v>8039</v>
      </c>
      <c r="G1849" s="46" t="s">
        <v>6343</v>
      </c>
    </row>
    <row r="1850" spans="1:7" ht="15.6" x14ac:dyDescent="0.3">
      <c r="A1850" s="1" t="s">
        <v>515</v>
      </c>
      <c r="B1850" s="1" t="s">
        <v>4227</v>
      </c>
      <c r="E1850" s="14" t="s">
        <v>8354</v>
      </c>
      <c r="F1850" s="11" t="s">
        <v>8040</v>
      </c>
      <c r="G1850" s="46" t="s">
        <v>6344</v>
      </c>
    </row>
    <row r="1851" spans="1:7" ht="15.6" x14ac:dyDescent="0.3">
      <c r="A1851" s="1" t="s">
        <v>514</v>
      </c>
      <c r="B1851" s="1" t="s">
        <v>4228</v>
      </c>
      <c r="E1851" s="14" t="s">
        <v>8354</v>
      </c>
      <c r="F1851" s="11" t="s">
        <v>6635</v>
      </c>
      <c r="G1851" s="46" t="s">
        <v>6345</v>
      </c>
    </row>
    <row r="1852" spans="1:7" ht="15.6" x14ac:dyDescent="0.3">
      <c r="A1852" s="1" t="s">
        <v>513</v>
      </c>
      <c r="B1852" s="1" t="s">
        <v>4229</v>
      </c>
      <c r="E1852" s="14" t="s">
        <v>8354</v>
      </c>
      <c r="F1852" s="11" t="s">
        <v>5180</v>
      </c>
      <c r="G1852" s="46" t="s">
        <v>6346</v>
      </c>
    </row>
    <row r="1853" spans="1:7" ht="15.6" x14ac:dyDescent="0.3">
      <c r="A1853" s="1" t="s">
        <v>512</v>
      </c>
      <c r="B1853" s="1" t="s">
        <v>4230</v>
      </c>
      <c r="E1853" s="14" t="s">
        <v>8354</v>
      </c>
      <c r="F1853" s="11" t="s">
        <v>8041</v>
      </c>
      <c r="G1853" s="46" t="s">
        <v>6347</v>
      </c>
    </row>
    <row r="1854" spans="1:7" ht="15.6" x14ac:dyDescent="0.3">
      <c r="A1854" s="1" t="s">
        <v>510</v>
      </c>
      <c r="B1854" s="1" t="s">
        <v>4231</v>
      </c>
      <c r="E1854" s="14" t="s">
        <v>8354</v>
      </c>
      <c r="F1854" s="11" t="s">
        <v>5180</v>
      </c>
      <c r="G1854" s="46" t="s">
        <v>6348</v>
      </c>
    </row>
    <row r="1855" spans="1:7" ht="15.6" x14ac:dyDescent="0.3">
      <c r="A1855" s="1" t="s">
        <v>509</v>
      </c>
      <c r="B1855" s="1" t="s">
        <v>4232</v>
      </c>
      <c r="E1855" s="14" t="s">
        <v>8353</v>
      </c>
      <c r="F1855" s="11" t="s">
        <v>8042</v>
      </c>
      <c r="G1855" s="46" t="s">
        <v>6181</v>
      </c>
    </row>
    <row r="1856" spans="1:7" ht="15.6" x14ac:dyDescent="0.3">
      <c r="A1856" s="1" t="s">
        <v>508</v>
      </c>
      <c r="B1856" s="1" t="s">
        <v>4233</v>
      </c>
      <c r="E1856" s="14" t="s">
        <v>8354</v>
      </c>
      <c r="F1856" s="11" t="s">
        <v>7211</v>
      </c>
      <c r="G1856" s="46" t="s">
        <v>5363</v>
      </c>
    </row>
    <row r="1857" spans="1:7" ht="15.6" x14ac:dyDescent="0.3">
      <c r="A1857" s="1" t="s">
        <v>507</v>
      </c>
      <c r="B1857" s="1" t="s">
        <v>4234</v>
      </c>
      <c r="E1857" s="14" t="s">
        <v>8354</v>
      </c>
      <c r="F1857" s="11" t="s">
        <v>7103</v>
      </c>
      <c r="G1857" s="46" t="s">
        <v>6349</v>
      </c>
    </row>
    <row r="1858" spans="1:7" ht="15.6" x14ac:dyDescent="0.3">
      <c r="A1858" s="1" t="s">
        <v>506</v>
      </c>
      <c r="B1858" s="1" t="s">
        <v>4235</v>
      </c>
      <c r="E1858" s="14" t="s">
        <v>8353</v>
      </c>
      <c r="F1858" s="11" t="s">
        <v>8043</v>
      </c>
      <c r="G1858" s="46" t="s">
        <v>6350</v>
      </c>
    </row>
    <row r="1859" spans="1:7" ht="15.6" x14ac:dyDescent="0.3">
      <c r="A1859" s="1" t="s">
        <v>505</v>
      </c>
      <c r="B1859" s="1" t="s">
        <v>4236</v>
      </c>
      <c r="E1859" s="14" t="s">
        <v>8354</v>
      </c>
      <c r="F1859" s="11" t="s">
        <v>8044</v>
      </c>
      <c r="G1859" s="46" t="s">
        <v>6351</v>
      </c>
    </row>
    <row r="1860" spans="1:7" ht="15.6" x14ac:dyDescent="0.3">
      <c r="A1860" s="1" t="s">
        <v>504</v>
      </c>
      <c r="B1860" s="1" t="s">
        <v>4237</v>
      </c>
      <c r="E1860" s="14" t="s">
        <v>8353</v>
      </c>
      <c r="F1860" s="11" t="s">
        <v>7720</v>
      </c>
      <c r="G1860" s="46" t="s">
        <v>5713</v>
      </c>
    </row>
    <row r="1861" spans="1:7" ht="15.6" x14ac:dyDescent="0.3">
      <c r="A1861" s="1" t="s">
        <v>503</v>
      </c>
      <c r="B1861" s="1" t="s">
        <v>4238</v>
      </c>
      <c r="E1861" s="14" t="s">
        <v>8353</v>
      </c>
      <c r="F1861" s="11" t="s">
        <v>8045</v>
      </c>
      <c r="G1861" s="46" t="s">
        <v>5555</v>
      </c>
    </row>
    <row r="1862" spans="1:7" ht="15.6" x14ac:dyDescent="0.3">
      <c r="A1862" s="1" t="s">
        <v>502</v>
      </c>
      <c r="B1862" s="1" t="s">
        <v>4239</v>
      </c>
      <c r="E1862" s="14" t="s">
        <v>8353</v>
      </c>
      <c r="F1862" s="11" t="s">
        <v>8046</v>
      </c>
      <c r="G1862" s="46" t="s">
        <v>6352</v>
      </c>
    </row>
    <row r="1863" spans="1:7" ht="15.6" x14ac:dyDescent="0.3">
      <c r="A1863" s="1" t="s">
        <v>501</v>
      </c>
      <c r="B1863" s="1" t="s">
        <v>4240</v>
      </c>
      <c r="E1863" s="14" t="s">
        <v>8353</v>
      </c>
      <c r="F1863" s="11" t="s">
        <v>7184</v>
      </c>
      <c r="G1863" s="46" t="s">
        <v>5099</v>
      </c>
    </row>
    <row r="1864" spans="1:7" ht="15.6" x14ac:dyDescent="0.3">
      <c r="A1864" s="1" t="s">
        <v>500</v>
      </c>
      <c r="B1864" s="1" t="s">
        <v>4241</v>
      </c>
      <c r="E1864" s="14" t="s">
        <v>8353</v>
      </c>
      <c r="F1864" s="11" t="s">
        <v>8047</v>
      </c>
      <c r="G1864" s="46" t="s">
        <v>6353</v>
      </c>
    </row>
    <row r="1865" spans="1:7" ht="15.6" x14ac:dyDescent="0.3">
      <c r="A1865" s="1" t="s">
        <v>499</v>
      </c>
      <c r="B1865" s="1" t="s">
        <v>4242</v>
      </c>
      <c r="E1865" s="14" t="s">
        <v>8353</v>
      </c>
      <c r="F1865" s="11" t="s">
        <v>6817</v>
      </c>
      <c r="G1865" s="46" t="s">
        <v>6354</v>
      </c>
    </row>
    <row r="1866" spans="1:7" ht="15.6" x14ac:dyDescent="0.3">
      <c r="A1866" s="1" t="s">
        <v>498</v>
      </c>
      <c r="B1866" s="1" t="s">
        <v>4243</v>
      </c>
      <c r="E1866" s="14" t="s">
        <v>8353</v>
      </c>
      <c r="F1866" s="11" t="s">
        <v>8048</v>
      </c>
      <c r="G1866" s="46" t="s">
        <v>5146</v>
      </c>
    </row>
    <row r="1867" spans="1:7" ht="15.6" x14ac:dyDescent="0.3">
      <c r="A1867" s="1" t="s">
        <v>497</v>
      </c>
      <c r="B1867" s="1" t="s">
        <v>4244</v>
      </c>
      <c r="E1867" s="14" t="s">
        <v>8354</v>
      </c>
      <c r="F1867" s="11" t="s">
        <v>8049</v>
      </c>
      <c r="G1867" s="46" t="s">
        <v>6355</v>
      </c>
    </row>
    <row r="1868" spans="1:7" ht="15.6" x14ac:dyDescent="0.3">
      <c r="A1868" s="1" t="s">
        <v>496</v>
      </c>
      <c r="B1868" s="1" t="s">
        <v>4245</v>
      </c>
      <c r="E1868" s="14" t="s">
        <v>8353</v>
      </c>
      <c r="F1868" s="11" t="s">
        <v>7360</v>
      </c>
      <c r="G1868" s="46" t="s">
        <v>5478</v>
      </c>
    </row>
    <row r="1869" spans="1:7" ht="15.6" x14ac:dyDescent="0.3">
      <c r="A1869" s="1" t="s">
        <v>495</v>
      </c>
      <c r="B1869" s="1" t="s">
        <v>4246</v>
      </c>
      <c r="E1869" s="14" t="s">
        <v>8354</v>
      </c>
      <c r="F1869" s="11" t="s">
        <v>8050</v>
      </c>
      <c r="G1869" s="46" t="s">
        <v>5385</v>
      </c>
    </row>
    <row r="1870" spans="1:7" ht="15.6" x14ac:dyDescent="0.3">
      <c r="A1870" s="1" t="s">
        <v>494</v>
      </c>
      <c r="B1870" s="1" t="s">
        <v>4247</v>
      </c>
      <c r="E1870" s="14" t="s">
        <v>8354</v>
      </c>
      <c r="F1870" s="11" t="s">
        <v>7075</v>
      </c>
      <c r="G1870" s="46" t="s">
        <v>6356</v>
      </c>
    </row>
    <row r="1871" spans="1:7" ht="15.6" x14ac:dyDescent="0.3">
      <c r="A1871" s="1" t="s">
        <v>493</v>
      </c>
      <c r="B1871" s="1" t="s">
        <v>4248</v>
      </c>
      <c r="E1871" s="14" t="s">
        <v>8354</v>
      </c>
      <c r="F1871" s="11" t="s">
        <v>6875</v>
      </c>
      <c r="G1871" s="46" t="s">
        <v>4919</v>
      </c>
    </row>
    <row r="1872" spans="1:7" ht="15.6" x14ac:dyDescent="0.3">
      <c r="A1872" s="1" t="s">
        <v>492</v>
      </c>
      <c r="B1872" s="1" t="s">
        <v>4249</v>
      </c>
      <c r="E1872" s="14" t="s">
        <v>8354</v>
      </c>
      <c r="F1872" s="11" t="s">
        <v>8051</v>
      </c>
      <c r="G1872" s="46" t="s">
        <v>6357</v>
      </c>
    </row>
    <row r="1873" spans="1:7" ht="15.6" x14ac:dyDescent="0.3">
      <c r="A1873" s="1" t="s">
        <v>491</v>
      </c>
      <c r="B1873" s="1" t="s">
        <v>4250</v>
      </c>
      <c r="E1873" s="14" t="s">
        <v>8354</v>
      </c>
      <c r="F1873" s="11" t="s">
        <v>8052</v>
      </c>
      <c r="G1873" s="46" t="s">
        <v>6358</v>
      </c>
    </row>
    <row r="1874" spans="1:7" ht="15.6" x14ac:dyDescent="0.3">
      <c r="A1874" s="1" t="s">
        <v>490</v>
      </c>
      <c r="B1874" s="1" t="s">
        <v>4251</v>
      </c>
      <c r="E1874" s="14" t="s">
        <v>8354</v>
      </c>
      <c r="F1874" s="11" t="s">
        <v>8053</v>
      </c>
      <c r="G1874" s="46" t="s">
        <v>6359</v>
      </c>
    </row>
    <row r="1875" spans="1:7" ht="15.6" x14ac:dyDescent="0.3">
      <c r="A1875" s="1" t="s">
        <v>489</v>
      </c>
      <c r="B1875" s="1" t="s">
        <v>4252</v>
      </c>
      <c r="E1875" s="14" t="s">
        <v>8354</v>
      </c>
      <c r="F1875" s="11" t="s">
        <v>8054</v>
      </c>
      <c r="G1875" s="46" t="s">
        <v>6360</v>
      </c>
    </row>
    <row r="1876" spans="1:7" ht="15.6" x14ac:dyDescent="0.3">
      <c r="A1876" s="1" t="s">
        <v>488</v>
      </c>
      <c r="B1876" s="1" t="s">
        <v>4253</v>
      </c>
      <c r="E1876" s="14" t="s">
        <v>8354</v>
      </c>
      <c r="F1876" s="11" t="s">
        <v>8055</v>
      </c>
      <c r="G1876" s="46" t="s">
        <v>6361</v>
      </c>
    </row>
    <row r="1877" spans="1:7" ht="15.6" x14ac:dyDescent="0.3">
      <c r="A1877" s="1" t="s">
        <v>487</v>
      </c>
      <c r="B1877" s="1" t="s">
        <v>4254</v>
      </c>
      <c r="E1877" s="14" t="s">
        <v>8353</v>
      </c>
      <c r="F1877" s="11" t="s">
        <v>8056</v>
      </c>
      <c r="G1877" s="46" t="s">
        <v>5746</v>
      </c>
    </row>
    <row r="1878" spans="1:7" ht="15.6" x14ac:dyDescent="0.3">
      <c r="A1878" s="1" t="s">
        <v>486</v>
      </c>
      <c r="B1878" s="1" t="s">
        <v>4255</v>
      </c>
      <c r="E1878" s="14" t="s">
        <v>8353</v>
      </c>
      <c r="F1878" s="11" t="s">
        <v>7303</v>
      </c>
      <c r="G1878" s="46" t="s">
        <v>6362</v>
      </c>
    </row>
    <row r="1879" spans="1:7" ht="15.6" x14ac:dyDescent="0.3">
      <c r="A1879" s="1" t="s">
        <v>485</v>
      </c>
      <c r="B1879" s="1" t="s">
        <v>4256</v>
      </c>
      <c r="E1879" s="14" t="s">
        <v>8327</v>
      </c>
      <c r="F1879" s="11" t="s">
        <v>8057</v>
      </c>
      <c r="G1879" s="46" t="s">
        <v>6363</v>
      </c>
    </row>
    <row r="1880" spans="1:7" ht="15.6" x14ac:dyDescent="0.3">
      <c r="A1880" s="1" t="s">
        <v>484</v>
      </c>
      <c r="B1880" s="1" t="s">
        <v>4257</v>
      </c>
      <c r="E1880" s="14" t="s">
        <v>8353</v>
      </c>
      <c r="F1880" s="11" t="s">
        <v>8058</v>
      </c>
      <c r="G1880" s="46" t="s">
        <v>6364</v>
      </c>
    </row>
    <row r="1881" spans="1:7" ht="15.6" x14ac:dyDescent="0.3">
      <c r="A1881" s="1" t="s">
        <v>483</v>
      </c>
      <c r="B1881" s="1" t="s">
        <v>4258</v>
      </c>
      <c r="E1881" s="14" t="s">
        <v>8353</v>
      </c>
      <c r="F1881" s="11" t="s">
        <v>8059</v>
      </c>
      <c r="G1881" s="46" t="s">
        <v>6365</v>
      </c>
    </row>
    <row r="1882" spans="1:7" ht="15.6" x14ac:dyDescent="0.3">
      <c r="A1882" s="1" t="s">
        <v>482</v>
      </c>
      <c r="B1882" s="1" t="s">
        <v>4259</v>
      </c>
      <c r="E1882" s="14" t="s">
        <v>8354</v>
      </c>
      <c r="F1882" s="11" t="s">
        <v>8060</v>
      </c>
      <c r="G1882" s="46" t="s">
        <v>5254</v>
      </c>
    </row>
    <row r="1883" spans="1:7" ht="15.6" x14ac:dyDescent="0.3">
      <c r="A1883" s="1" t="s">
        <v>481</v>
      </c>
      <c r="B1883" s="1" t="s">
        <v>4260</v>
      </c>
      <c r="E1883" s="14" t="s">
        <v>8353</v>
      </c>
      <c r="F1883" s="11" t="s">
        <v>8056</v>
      </c>
      <c r="G1883" s="46" t="s">
        <v>6366</v>
      </c>
    </row>
    <row r="1884" spans="1:7" ht="15.6" x14ac:dyDescent="0.3">
      <c r="A1884" s="1" t="s">
        <v>480</v>
      </c>
      <c r="B1884" s="1" t="s">
        <v>4261</v>
      </c>
      <c r="E1884" s="14" t="s">
        <v>8353</v>
      </c>
      <c r="F1884" s="11" t="s">
        <v>8061</v>
      </c>
      <c r="G1884" s="46" t="s">
        <v>6367</v>
      </c>
    </row>
    <row r="1885" spans="1:7" ht="15.6" x14ac:dyDescent="0.3">
      <c r="A1885" s="1" t="s">
        <v>479</v>
      </c>
      <c r="B1885" s="1" t="s">
        <v>4262</v>
      </c>
      <c r="E1885" s="14" t="s">
        <v>8353</v>
      </c>
      <c r="F1885" s="11" t="s">
        <v>8062</v>
      </c>
      <c r="G1885" s="46" t="s">
        <v>6368</v>
      </c>
    </row>
    <row r="1886" spans="1:7" ht="15.6" x14ac:dyDescent="0.3">
      <c r="A1886" s="1" t="s">
        <v>478</v>
      </c>
      <c r="B1886" s="1" t="s">
        <v>4263</v>
      </c>
      <c r="E1886" s="14" t="s">
        <v>8353</v>
      </c>
      <c r="F1886" s="11" t="s">
        <v>8063</v>
      </c>
      <c r="G1886" s="46" t="s">
        <v>6369</v>
      </c>
    </row>
    <row r="1887" spans="1:7" ht="15.6" x14ac:dyDescent="0.3">
      <c r="A1887" s="1" t="s">
        <v>477</v>
      </c>
      <c r="B1887" s="1" t="s">
        <v>4264</v>
      </c>
      <c r="E1887" s="14" t="s">
        <v>8353</v>
      </c>
      <c r="F1887" s="11" t="s">
        <v>8064</v>
      </c>
      <c r="G1887" s="46" t="s">
        <v>6370</v>
      </c>
    </row>
    <row r="1888" spans="1:7" ht="15.6" x14ac:dyDescent="0.3">
      <c r="A1888" s="1" t="s">
        <v>476</v>
      </c>
      <c r="B1888" s="1" t="s">
        <v>4265</v>
      </c>
      <c r="E1888" s="14" t="s">
        <v>8354</v>
      </c>
      <c r="F1888" s="11" t="s">
        <v>8065</v>
      </c>
      <c r="G1888" s="46" t="s">
        <v>6371</v>
      </c>
    </row>
    <row r="1889" spans="1:7" ht="15.6" x14ac:dyDescent="0.3">
      <c r="A1889" s="1" t="s">
        <v>475</v>
      </c>
      <c r="B1889" s="1" t="s">
        <v>4266</v>
      </c>
      <c r="E1889" s="14" t="s">
        <v>8354</v>
      </c>
      <c r="F1889" s="11" t="s">
        <v>7090</v>
      </c>
      <c r="G1889" s="46" t="s">
        <v>6372</v>
      </c>
    </row>
    <row r="1890" spans="1:7" ht="15.6" x14ac:dyDescent="0.3">
      <c r="A1890" s="1" t="s">
        <v>474</v>
      </c>
      <c r="B1890" s="1" t="s">
        <v>4267</v>
      </c>
      <c r="E1890" s="14" t="s">
        <v>8354</v>
      </c>
      <c r="F1890" s="11" t="s">
        <v>8066</v>
      </c>
      <c r="G1890" s="46" t="s">
        <v>5269</v>
      </c>
    </row>
    <row r="1891" spans="1:7" ht="15.6" x14ac:dyDescent="0.3">
      <c r="A1891" s="1" t="s">
        <v>473</v>
      </c>
      <c r="B1891" s="1" t="s">
        <v>4268</v>
      </c>
      <c r="E1891" s="14" t="s">
        <v>8353</v>
      </c>
      <c r="F1891" s="11" t="s">
        <v>7623</v>
      </c>
      <c r="G1891" s="46" t="s">
        <v>6373</v>
      </c>
    </row>
    <row r="1892" spans="1:7" ht="15.6" x14ac:dyDescent="0.3">
      <c r="A1892" s="1" t="s">
        <v>472</v>
      </c>
      <c r="B1892" s="1" t="s">
        <v>4269</v>
      </c>
      <c r="E1892" s="14" t="s">
        <v>8354</v>
      </c>
      <c r="F1892" s="11" t="s">
        <v>6786</v>
      </c>
      <c r="G1892" s="46" t="s">
        <v>6374</v>
      </c>
    </row>
    <row r="1893" spans="1:7" ht="15.6" x14ac:dyDescent="0.3">
      <c r="A1893" s="1" t="s">
        <v>471</v>
      </c>
      <c r="B1893" s="1" t="s">
        <v>4270</v>
      </c>
      <c r="E1893" s="14" t="s">
        <v>8354</v>
      </c>
      <c r="F1893" s="11" t="s">
        <v>8067</v>
      </c>
      <c r="G1893" s="46" t="s">
        <v>6375</v>
      </c>
    </row>
    <row r="1894" spans="1:7" ht="15.6" x14ac:dyDescent="0.3">
      <c r="A1894" s="1" t="s">
        <v>470</v>
      </c>
      <c r="B1894" s="1" t="s">
        <v>4271</v>
      </c>
      <c r="E1894" s="14" t="s">
        <v>8353</v>
      </c>
      <c r="F1894" s="11" t="s">
        <v>8068</v>
      </c>
      <c r="G1894" s="46" t="s">
        <v>6376</v>
      </c>
    </row>
    <row r="1895" spans="1:7" ht="15.6" x14ac:dyDescent="0.3">
      <c r="A1895" s="1" t="s">
        <v>469</v>
      </c>
      <c r="B1895" s="1" t="s">
        <v>4272</v>
      </c>
      <c r="E1895" s="14" t="s">
        <v>8354</v>
      </c>
      <c r="F1895" s="11" t="s">
        <v>6865</v>
      </c>
      <c r="G1895" s="46" t="s">
        <v>6377</v>
      </c>
    </row>
    <row r="1896" spans="1:7" ht="15.6" x14ac:dyDescent="0.3">
      <c r="A1896" s="1" t="s">
        <v>468</v>
      </c>
      <c r="B1896" s="1" t="s">
        <v>4273</v>
      </c>
      <c r="E1896" s="14" t="s">
        <v>8353</v>
      </c>
      <c r="F1896" s="11" t="s">
        <v>8069</v>
      </c>
      <c r="G1896" s="46" t="s">
        <v>6378</v>
      </c>
    </row>
    <row r="1897" spans="1:7" ht="15.6" x14ac:dyDescent="0.3">
      <c r="A1897" s="1" t="s">
        <v>467</v>
      </c>
      <c r="B1897" s="1" t="s">
        <v>4274</v>
      </c>
      <c r="E1897" s="14" t="s">
        <v>8354</v>
      </c>
      <c r="F1897" s="11" t="s">
        <v>8070</v>
      </c>
      <c r="G1897" s="46" t="s">
        <v>4951</v>
      </c>
    </row>
    <row r="1898" spans="1:7" ht="15.6" x14ac:dyDescent="0.3">
      <c r="A1898" s="1" t="s">
        <v>466</v>
      </c>
      <c r="B1898" s="1" t="s">
        <v>4275</v>
      </c>
      <c r="E1898" s="14" t="s">
        <v>8354</v>
      </c>
      <c r="F1898" s="11" t="s">
        <v>6900</v>
      </c>
      <c r="G1898" s="46" t="s">
        <v>6379</v>
      </c>
    </row>
    <row r="1899" spans="1:7" ht="15.6" x14ac:dyDescent="0.3">
      <c r="A1899" s="1" t="s">
        <v>465</v>
      </c>
      <c r="B1899" s="1" t="s">
        <v>4276</v>
      </c>
      <c r="E1899" s="14" t="s">
        <v>8354</v>
      </c>
      <c r="F1899" s="11" t="s">
        <v>8071</v>
      </c>
      <c r="G1899" s="46" t="s">
        <v>4784</v>
      </c>
    </row>
    <row r="1900" spans="1:7" ht="15.6" x14ac:dyDescent="0.3">
      <c r="A1900" s="1" t="s">
        <v>464</v>
      </c>
      <c r="B1900" s="1" t="s">
        <v>4277</v>
      </c>
      <c r="E1900" s="14" t="s">
        <v>8354</v>
      </c>
      <c r="F1900" s="11" t="s">
        <v>7103</v>
      </c>
      <c r="G1900" s="46" t="s">
        <v>4814</v>
      </c>
    </row>
    <row r="1901" spans="1:7" ht="15.6" x14ac:dyDescent="0.3">
      <c r="A1901" s="1" t="s">
        <v>463</v>
      </c>
      <c r="B1901" s="1" t="s">
        <v>4278</v>
      </c>
      <c r="E1901" s="14" t="s">
        <v>8353</v>
      </c>
      <c r="F1901" s="11" t="s">
        <v>6849</v>
      </c>
      <c r="G1901" s="46" t="s">
        <v>6380</v>
      </c>
    </row>
    <row r="1902" spans="1:7" ht="15.6" x14ac:dyDescent="0.3">
      <c r="A1902" s="1" t="s">
        <v>462</v>
      </c>
      <c r="B1902" s="1" t="s">
        <v>4279</v>
      </c>
      <c r="E1902" s="14" t="s">
        <v>8353</v>
      </c>
      <c r="F1902" s="11" t="s">
        <v>8072</v>
      </c>
      <c r="G1902" s="46" t="s">
        <v>6290</v>
      </c>
    </row>
    <row r="1903" spans="1:7" ht="15.6" x14ac:dyDescent="0.3">
      <c r="A1903" s="1" t="s">
        <v>461</v>
      </c>
      <c r="B1903" s="1" t="s">
        <v>4280</v>
      </c>
      <c r="E1903" s="14" t="s">
        <v>8353</v>
      </c>
      <c r="F1903" s="11" t="s">
        <v>7598</v>
      </c>
      <c r="G1903" s="46" t="s">
        <v>6381</v>
      </c>
    </row>
    <row r="1904" spans="1:7" ht="15.6" x14ac:dyDescent="0.3">
      <c r="A1904" s="1" t="s">
        <v>460</v>
      </c>
      <c r="B1904" s="1" t="s">
        <v>4281</v>
      </c>
      <c r="E1904" s="14" t="s">
        <v>8353</v>
      </c>
      <c r="F1904" s="11" t="s">
        <v>6962</v>
      </c>
      <c r="G1904" s="46" t="s">
        <v>6382</v>
      </c>
    </row>
    <row r="1905" spans="1:7" ht="15.6" x14ac:dyDescent="0.3">
      <c r="A1905" s="1" t="s">
        <v>459</v>
      </c>
      <c r="B1905" s="1" t="s">
        <v>4282</v>
      </c>
      <c r="E1905" s="14" t="s">
        <v>8353</v>
      </c>
      <c r="F1905" s="11" t="s">
        <v>8073</v>
      </c>
      <c r="G1905" s="46" t="s">
        <v>6383</v>
      </c>
    </row>
    <row r="1906" spans="1:7" ht="15.6" x14ac:dyDescent="0.3">
      <c r="A1906" s="1" t="s">
        <v>458</v>
      </c>
      <c r="B1906" s="1" t="s">
        <v>4283</v>
      </c>
      <c r="E1906" s="14" t="s">
        <v>8353</v>
      </c>
      <c r="F1906" s="11" t="s">
        <v>8074</v>
      </c>
      <c r="G1906" s="46" t="s">
        <v>6384</v>
      </c>
    </row>
    <row r="1907" spans="1:7" ht="15.6" x14ac:dyDescent="0.3">
      <c r="A1907" s="1" t="s">
        <v>457</v>
      </c>
      <c r="B1907" s="1" t="s">
        <v>4284</v>
      </c>
      <c r="E1907" s="14" t="s">
        <v>8354</v>
      </c>
      <c r="F1907" s="11" t="s">
        <v>8075</v>
      </c>
      <c r="G1907" s="46" t="s">
        <v>6385</v>
      </c>
    </row>
    <row r="1908" spans="1:7" ht="15.6" x14ac:dyDescent="0.3">
      <c r="A1908" s="1" t="s">
        <v>456</v>
      </c>
      <c r="B1908" s="1" t="s">
        <v>4285</v>
      </c>
      <c r="E1908" s="14" t="s">
        <v>8353</v>
      </c>
      <c r="F1908" s="11" t="s">
        <v>8076</v>
      </c>
      <c r="G1908" s="46" t="s">
        <v>5000</v>
      </c>
    </row>
    <row r="1909" spans="1:7" ht="15.6" x14ac:dyDescent="0.3">
      <c r="A1909" s="1" t="s">
        <v>455</v>
      </c>
      <c r="B1909" s="1" t="s">
        <v>4286</v>
      </c>
      <c r="E1909" s="14" t="s">
        <v>8353</v>
      </c>
      <c r="F1909" s="11" t="s">
        <v>8077</v>
      </c>
      <c r="G1909" s="46" t="s">
        <v>6386</v>
      </c>
    </row>
    <row r="1910" spans="1:7" ht="15.6" x14ac:dyDescent="0.3">
      <c r="A1910" s="1" t="s">
        <v>454</v>
      </c>
      <c r="B1910" s="1" t="s">
        <v>4287</v>
      </c>
      <c r="E1910" s="14" t="s">
        <v>8354</v>
      </c>
      <c r="F1910" s="11" t="s">
        <v>8078</v>
      </c>
      <c r="G1910" s="46" t="s">
        <v>6387</v>
      </c>
    </row>
    <row r="1911" spans="1:7" ht="15.6" x14ac:dyDescent="0.3">
      <c r="A1911" s="1" t="s">
        <v>453</v>
      </c>
      <c r="B1911" s="1" t="s">
        <v>4288</v>
      </c>
      <c r="E1911" s="14" t="s">
        <v>8354</v>
      </c>
      <c r="F1911" s="11" t="s">
        <v>8079</v>
      </c>
      <c r="G1911" s="46" t="s">
        <v>5146</v>
      </c>
    </row>
    <row r="1912" spans="1:7" ht="15.6" x14ac:dyDescent="0.3">
      <c r="A1912" s="1" t="s">
        <v>452</v>
      </c>
      <c r="B1912" s="1" t="s">
        <v>4289</v>
      </c>
      <c r="E1912" s="14" t="s">
        <v>8353</v>
      </c>
      <c r="F1912" s="11" t="s">
        <v>8080</v>
      </c>
      <c r="G1912" s="46" t="s">
        <v>6388</v>
      </c>
    </row>
    <row r="1913" spans="1:7" ht="15.6" x14ac:dyDescent="0.3">
      <c r="A1913" s="1" t="s">
        <v>451</v>
      </c>
      <c r="B1913" s="1" t="s">
        <v>4290</v>
      </c>
      <c r="E1913" s="14" t="s">
        <v>8354</v>
      </c>
      <c r="F1913" s="11" t="s">
        <v>8081</v>
      </c>
      <c r="G1913" s="46" t="s">
        <v>5088</v>
      </c>
    </row>
    <row r="1914" spans="1:7" ht="15.6" x14ac:dyDescent="0.3">
      <c r="A1914" s="1" t="s">
        <v>450</v>
      </c>
      <c r="B1914" s="1" t="s">
        <v>4291</v>
      </c>
      <c r="E1914" s="14" t="s">
        <v>8354</v>
      </c>
      <c r="F1914" s="11" t="s">
        <v>8082</v>
      </c>
      <c r="G1914" s="46" t="s">
        <v>6389</v>
      </c>
    </row>
    <row r="1915" spans="1:7" ht="15.6" x14ac:dyDescent="0.3">
      <c r="A1915" s="1" t="s">
        <v>449</v>
      </c>
      <c r="B1915" s="1" t="s">
        <v>4292</v>
      </c>
      <c r="E1915" s="14" t="s">
        <v>8354</v>
      </c>
      <c r="F1915" s="11" t="s">
        <v>8083</v>
      </c>
      <c r="G1915" s="46" t="s">
        <v>5274</v>
      </c>
    </row>
    <row r="1916" spans="1:7" ht="15.6" x14ac:dyDescent="0.3">
      <c r="A1916" s="1" t="s">
        <v>448</v>
      </c>
      <c r="B1916" s="1" t="s">
        <v>4293</v>
      </c>
      <c r="E1916" s="14" t="s">
        <v>8353</v>
      </c>
      <c r="F1916" s="11" t="s">
        <v>8084</v>
      </c>
      <c r="G1916" s="46" t="s">
        <v>6390</v>
      </c>
    </row>
    <row r="1917" spans="1:7" ht="15.6" x14ac:dyDescent="0.3">
      <c r="A1917" s="1" t="s">
        <v>447</v>
      </c>
      <c r="B1917" s="1" t="s">
        <v>4294</v>
      </c>
      <c r="E1917" s="14" t="s">
        <v>8354</v>
      </c>
      <c r="F1917" s="11" t="s">
        <v>8085</v>
      </c>
      <c r="G1917" s="46" t="s">
        <v>6391</v>
      </c>
    </row>
    <row r="1918" spans="1:7" ht="15.6" x14ac:dyDescent="0.3">
      <c r="A1918" s="1" t="s">
        <v>446</v>
      </c>
      <c r="B1918" s="1" t="s">
        <v>4295</v>
      </c>
      <c r="E1918" s="14" t="s">
        <v>8354</v>
      </c>
      <c r="F1918" s="11" t="s">
        <v>6898</v>
      </c>
      <c r="G1918" s="46" t="s">
        <v>6392</v>
      </c>
    </row>
    <row r="1919" spans="1:7" ht="15.6" x14ac:dyDescent="0.3">
      <c r="A1919" s="1" t="s">
        <v>445</v>
      </c>
      <c r="B1919" s="1" t="s">
        <v>4296</v>
      </c>
      <c r="E1919" s="14" t="s">
        <v>8354</v>
      </c>
      <c r="F1919" s="11" t="s">
        <v>7730</v>
      </c>
      <c r="G1919" s="46" t="s">
        <v>6393</v>
      </c>
    </row>
    <row r="1920" spans="1:7" ht="15.6" x14ac:dyDescent="0.3">
      <c r="A1920" s="1" t="s">
        <v>444</v>
      </c>
      <c r="B1920" s="1" t="s">
        <v>4297</v>
      </c>
      <c r="E1920" s="14" t="s">
        <v>8354</v>
      </c>
      <c r="F1920" s="11" t="s">
        <v>8086</v>
      </c>
      <c r="G1920" s="46" t="s">
        <v>6394</v>
      </c>
    </row>
    <row r="1921" spans="1:7" ht="15.6" x14ac:dyDescent="0.3">
      <c r="A1921" s="1" t="s">
        <v>443</v>
      </c>
      <c r="B1921" s="1" t="s">
        <v>4298</v>
      </c>
      <c r="E1921" s="14" t="s">
        <v>8354</v>
      </c>
      <c r="F1921" s="11" t="s">
        <v>5225</v>
      </c>
      <c r="G1921" s="46" t="s">
        <v>6395</v>
      </c>
    </row>
    <row r="1922" spans="1:7" ht="15.6" x14ac:dyDescent="0.3">
      <c r="A1922" s="1" t="s">
        <v>442</v>
      </c>
      <c r="B1922" s="1" t="s">
        <v>4299</v>
      </c>
      <c r="E1922" s="14" t="s">
        <v>8327</v>
      </c>
      <c r="F1922" s="11" t="s">
        <v>8087</v>
      </c>
      <c r="G1922" s="46" t="s">
        <v>6396</v>
      </c>
    </row>
    <row r="1923" spans="1:7" ht="15.6" x14ac:dyDescent="0.3">
      <c r="A1923" s="1" t="s">
        <v>441</v>
      </c>
      <c r="B1923" s="1" t="s">
        <v>4300</v>
      </c>
      <c r="E1923" s="14" t="s">
        <v>8354</v>
      </c>
      <c r="F1923" s="11" t="s">
        <v>6898</v>
      </c>
      <c r="G1923" s="46" t="s">
        <v>6397</v>
      </c>
    </row>
    <row r="1924" spans="1:7" ht="15.6" x14ac:dyDescent="0.3">
      <c r="A1924" s="1" t="s">
        <v>440</v>
      </c>
      <c r="B1924" s="1" t="s">
        <v>4301</v>
      </c>
      <c r="E1924" s="14" t="s">
        <v>8354</v>
      </c>
      <c r="F1924" s="11" t="s">
        <v>7334</v>
      </c>
      <c r="G1924" s="46" t="s">
        <v>6398</v>
      </c>
    </row>
    <row r="1925" spans="1:7" ht="15.6" x14ac:dyDescent="0.3">
      <c r="A1925" s="1" t="s">
        <v>439</v>
      </c>
      <c r="B1925" s="1" t="s">
        <v>4302</v>
      </c>
      <c r="E1925" s="14" t="s">
        <v>8354</v>
      </c>
      <c r="F1925" s="11" t="s">
        <v>8088</v>
      </c>
      <c r="G1925" s="46" t="s">
        <v>6399</v>
      </c>
    </row>
    <row r="1926" spans="1:7" ht="15.6" x14ac:dyDescent="0.3">
      <c r="A1926" s="1" t="s">
        <v>438</v>
      </c>
      <c r="B1926" s="1" t="s">
        <v>4303</v>
      </c>
      <c r="E1926" s="14" t="s">
        <v>8354</v>
      </c>
      <c r="F1926" s="11" t="s">
        <v>6885</v>
      </c>
      <c r="G1926" s="46" t="s">
        <v>6400</v>
      </c>
    </row>
    <row r="1927" spans="1:7" ht="15.6" x14ac:dyDescent="0.3">
      <c r="A1927" s="1" t="s">
        <v>437</v>
      </c>
      <c r="B1927" s="1" t="s">
        <v>4304</v>
      </c>
      <c r="E1927" s="14" t="s">
        <v>8353</v>
      </c>
      <c r="F1927" s="11" t="s">
        <v>8089</v>
      </c>
      <c r="G1927" s="46" t="s">
        <v>5516</v>
      </c>
    </row>
    <row r="1928" spans="1:7" ht="15.6" x14ac:dyDescent="0.3">
      <c r="A1928" s="1" t="s">
        <v>436</v>
      </c>
      <c r="B1928" s="1" t="s">
        <v>4305</v>
      </c>
      <c r="E1928" s="14" t="s">
        <v>8353</v>
      </c>
      <c r="F1928" s="11" t="s">
        <v>8090</v>
      </c>
      <c r="G1928" s="46" t="s">
        <v>6401</v>
      </c>
    </row>
    <row r="1929" spans="1:7" ht="15.6" x14ac:dyDescent="0.3">
      <c r="A1929" s="1" t="s">
        <v>435</v>
      </c>
      <c r="B1929" s="1" t="s">
        <v>4306</v>
      </c>
      <c r="E1929" s="14" t="s">
        <v>8354</v>
      </c>
      <c r="F1929" s="11" t="s">
        <v>6825</v>
      </c>
      <c r="G1929" s="46" t="s">
        <v>6402</v>
      </c>
    </row>
    <row r="1930" spans="1:7" ht="15.6" x14ac:dyDescent="0.3">
      <c r="A1930" s="1" t="s">
        <v>434</v>
      </c>
      <c r="B1930" s="1" t="s">
        <v>4307</v>
      </c>
      <c r="E1930" s="14" t="s">
        <v>8353</v>
      </c>
      <c r="F1930" s="11" t="s">
        <v>8091</v>
      </c>
      <c r="G1930" s="46" t="s">
        <v>5718</v>
      </c>
    </row>
    <row r="1931" spans="1:7" ht="15.6" x14ac:dyDescent="0.3">
      <c r="A1931" s="1" t="s">
        <v>433</v>
      </c>
      <c r="B1931" s="1" t="s">
        <v>4308</v>
      </c>
      <c r="E1931" s="14" t="s">
        <v>8353</v>
      </c>
      <c r="F1931" s="11" t="s">
        <v>7596</v>
      </c>
      <c r="G1931" s="46" t="s">
        <v>5180</v>
      </c>
    </row>
    <row r="1932" spans="1:7" ht="15.6" x14ac:dyDescent="0.3">
      <c r="A1932" s="1" t="s">
        <v>432</v>
      </c>
      <c r="B1932" s="1" t="s">
        <v>4309</v>
      </c>
      <c r="E1932" s="14" t="s">
        <v>8353</v>
      </c>
      <c r="F1932" s="11" t="s">
        <v>8092</v>
      </c>
      <c r="G1932" s="46" t="s">
        <v>6403</v>
      </c>
    </row>
    <row r="1933" spans="1:7" ht="15.6" x14ac:dyDescent="0.3">
      <c r="A1933" s="1" t="s">
        <v>431</v>
      </c>
      <c r="B1933" s="1" t="s">
        <v>4310</v>
      </c>
      <c r="E1933" s="14" t="s">
        <v>8353</v>
      </c>
      <c r="F1933" s="11" t="s">
        <v>8093</v>
      </c>
      <c r="G1933" s="46" t="s">
        <v>6404</v>
      </c>
    </row>
    <row r="1934" spans="1:7" ht="15.6" x14ac:dyDescent="0.3">
      <c r="A1934" s="1" t="s">
        <v>430</v>
      </c>
      <c r="B1934" s="1" t="s">
        <v>4311</v>
      </c>
      <c r="E1934" s="14" t="s">
        <v>8354</v>
      </c>
      <c r="F1934" s="11" t="s">
        <v>6839</v>
      </c>
      <c r="G1934" s="46" t="s">
        <v>6405</v>
      </c>
    </row>
    <row r="1935" spans="1:7" ht="15.6" x14ac:dyDescent="0.3">
      <c r="A1935" s="1" t="s">
        <v>429</v>
      </c>
      <c r="B1935" s="1" t="s">
        <v>4312</v>
      </c>
      <c r="E1935" s="14" t="s">
        <v>8353</v>
      </c>
      <c r="F1935" s="11" t="s">
        <v>6849</v>
      </c>
      <c r="G1935" s="46" t="s">
        <v>6406</v>
      </c>
    </row>
    <row r="1936" spans="1:7" ht="15.6" x14ac:dyDescent="0.3">
      <c r="A1936" s="1" t="s">
        <v>428</v>
      </c>
      <c r="B1936" s="1" t="s">
        <v>4313</v>
      </c>
      <c r="E1936" s="14" t="s">
        <v>8353</v>
      </c>
      <c r="F1936" s="11" t="s">
        <v>8094</v>
      </c>
      <c r="G1936" s="46" t="s">
        <v>6407</v>
      </c>
    </row>
    <row r="1937" spans="1:7" ht="15.6" x14ac:dyDescent="0.3">
      <c r="A1937" s="1" t="s">
        <v>427</v>
      </c>
      <c r="B1937" s="1" t="s">
        <v>4314</v>
      </c>
      <c r="E1937" s="14" t="s">
        <v>8354</v>
      </c>
      <c r="F1937" s="11" t="s">
        <v>8095</v>
      </c>
      <c r="G1937" s="46" t="s">
        <v>6408</v>
      </c>
    </row>
    <row r="1938" spans="1:7" ht="15.6" x14ac:dyDescent="0.3">
      <c r="A1938" s="1" t="s">
        <v>426</v>
      </c>
      <c r="B1938" s="1" t="s">
        <v>4315</v>
      </c>
      <c r="E1938" s="14" t="s">
        <v>8327</v>
      </c>
      <c r="F1938" s="11" t="s">
        <v>8096</v>
      </c>
      <c r="G1938" s="46" t="s">
        <v>6409</v>
      </c>
    </row>
    <row r="1939" spans="1:7" ht="15.6" x14ac:dyDescent="0.3">
      <c r="A1939" s="1" t="s">
        <v>425</v>
      </c>
      <c r="B1939" s="1" t="s">
        <v>4316</v>
      </c>
      <c r="E1939" s="14" t="s">
        <v>8354</v>
      </c>
      <c r="F1939" s="11" t="s">
        <v>6778</v>
      </c>
      <c r="G1939" s="46" t="s">
        <v>6231</v>
      </c>
    </row>
    <row r="1940" spans="1:7" ht="15.6" x14ac:dyDescent="0.3">
      <c r="A1940" s="1" t="s">
        <v>424</v>
      </c>
      <c r="B1940" s="1" t="s">
        <v>4317</v>
      </c>
      <c r="E1940" s="14" t="s">
        <v>8354</v>
      </c>
      <c r="F1940" s="11" t="s">
        <v>8097</v>
      </c>
      <c r="G1940" s="46" t="s">
        <v>6410</v>
      </c>
    </row>
    <row r="1941" spans="1:7" ht="15.6" x14ac:dyDescent="0.3">
      <c r="A1941" s="1" t="s">
        <v>423</v>
      </c>
      <c r="B1941" s="1" t="s">
        <v>4318</v>
      </c>
      <c r="E1941" s="14" t="s">
        <v>8354</v>
      </c>
      <c r="F1941" s="11" t="s">
        <v>6893</v>
      </c>
      <c r="G1941" s="46" t="s">
        <v>6411</v>
      </c>
    </row>
    <row r="1942" spans="1:7" ht="15.6" x14ac:dyDescent="0.3">
      <c r="A1942" s="1" t="s">
        <v>422</v>
      </c>
      <c r="B1942" s="1" t="s">
        <v>4319</v>
      </c>
      <c r="E1942" s="14" t="s">
        <v>8354</v>
      </c>
      <c r="F1942" s="11" t="s">
        <v>8098</v>
      </c>
      <c r="G1942" s="46" t="s">
        <v>5482</v>
      </c>
    </row>
    <row r="1943" spans="1:7" ht="15.6" x14ac:dyDescent="0.3">
      <c r="A1943" s="1" t="s">
        <v>421</v>
      </c>
      <c r="B1943" s="1" t="s">
        <v>4320</v>
      </c>
      <c r="E1943" s="14" t="s">
        <v>8354</v>
      </c>
      <c r="F1943" s="11" t="s">
        <v>5108</v>
      </c>
      <c r="G1943" s="46" t="s">
        <v>6412</v>
      </c>
    </row>
    <row r="1944" spans="1:7" ht="15.6" x14ac:dyDescent="0.3">
      <c r="A1944" s="1" t="s">
        <v>420</v>
      </c>
      <c r="B1944" s="1" t="s">
        <v>4321</v>
      </c>
      <c r="E1944" s="14" t="s">
        <v>8354</v>
      </c>
      <c r="F1944" s="11" t="s">
        <v>6898</v>
      </c>
      <c r="G1944" s="46" t="s">
        <v>6413</v>
      </c>
    </row>
    <row r="1945" spans="1:7" ht="15.6" x14ac:dyDescent="0.3">
      <c r="A1945" s="1" t="s">
        <v>419</v>
      </c>
      <c r="B1945" s="1" t="s">
        <v>4322</v>
      </c>
      <c r="E1945" s="14" t="s">
        <v>8354</v>
      </c>
      <c r="F1945" s="11" t="s">
        <v>6359</v>
      </c>
      <c r="G1945" s="46" t="s">
        <v>5406</v>
      </c>
    </row>
    <row r="1946" spans="1:7" ht="15.6" x14ac:dyDescent="0.3">
      <c r="A1946" s="1" t="s">
        <v>418</v>
      </c>
      <c r="B1946" s="1" t="s">
        <v>4323</v>
      </c>
      <c r="E1946" s="14" t="s">
        <v>8353</v>
      </c>
      <c r="F1946" s="11" t="s">
        <v>6858</v>
      </c>
      <c r="G1946" s="46" t="s">
        <v>6414</v>
      </c>
    </row>
    <row r="1947" spans="1:7" ht="15.6" x14ac:dyDescent="0.3">
      <c r="A1947" s="1" t="s">
        <v>417</v>
      </c>
      <c r="B1947" s="1" t="s">
        <v>4324</v>
      </c>
      <c r="E1947" s="14" t="s">
        <v>8354</v>
      </c>
      <c r="F1947" s="11" t="s">
        <v>8055</v>
      </c>
      <c r="G1947" s="46" t="s">
        <v>6415</v>
      </c>
    </row>
    <row r="1948" spans="1:7" ht="15.6" x14ac:dyDescent="0.3">
      <c r="A1948" s="1" t="s">
        <v>416</v>
      </c>
      <c r="B1948" s="1" t="s">
        <v>4325</v>
      </c>
      <c r="E1948" s="14" t="s">
        <v>8354</v>
      </c>
      <c r="F1948" s="11" t="s">
        <v>8099</v>
      </c>
      <c r="G1948" s="46" t="s">
        <v>6416</v>
      </c>
    </row>
    <row r="1949" spans="1:7" ht="15.6" x14ac:dyDescent="0.3">
      <c r="A1949" s="1" t="s">
        <v>415</v>
      </c>
      <c r="B1949" s="1" t="s">
        <v>4326</v>
      </c>
      <c r="E1949" s="14" t="s">
        <v>8354</v>
      </c>
      <c r="F1949" s="11" t="s">
        <v>8100</v>
      </c>
      <c r="G1949" s="46" t="s">
        <v>6417</v>
      </c>
    </row>
    <row r="1950" spans="1:7" ht="15.6" x14ac:dyDescent="0.3">
      <c r="A1950" s="1" t="s">
        <v>414</v>
      </c>
      <c r="B1950" s="1" t="s">
        <v>4327</v>
      </c>
      <c r="E1950" s="14" t="s">
        <v>8353</v>
      </c>
      <c r="F1950" s="11" t="s">
        <v>8101</v>
      </c>
      <c r="G1950" s="46" t="s">
        <v>6418</v>
      </c>
    </row>
    <row r="1951" spans="1:7" ht="15.6" x14ac:dyDescent="0.3">
      <c r="A1951" s="1" t="s">
        <v>413</v>
      </c>
      <c r="B1951" s="1" t="s">
        <v>4328</v>
      </c>
      <c r="E1951" s="14" t="s">
        <v>8354</v>
      </c>
      <c r="F1951" s="11" t="s">
        <v>6885</v>
      </c>
      <c r="G1951" s="46" t="s">
        <v>5280</v>
      </c>
    </row>
    <row r="1952" spans="1:7" ht="15.6" x14ac:dyDescent="0.3">
      <c r="A1952" s="1" t="s">
        <v>412</v>
      </c>
      <c r="B1952" s="1" t="s">
        <v>4329</v>
      </c>
      <c r="E1952" s="14" t="s">
        <v>8353</v>
      </c>
      <c r="F1952" s="11" t="s">
        <v>8102</v>
      </c>
      <c r="G1952" s="46" t="s">
        <v>6419</v>
      </c>
    </row>
    <row r="1953" spans="1:7" ht="15.6" x14ac:dyDescent="0.3">
      <c r="A1953" s="1" t="s">
        <v>411</v>
      </c>
      <c r="B1953" s="1" t="s">
        <v>4330</v>
      </c>
      <c r="E1953" s="14" t="s">
        <v>8354</v>
      </c>
      <c r="F1953" s="11" t="s">
        <v>8103</v>
      </c>
      <c r="G1953" s="46" t="s">
        <v>6420</v>
      </c>
    </row>
    <row r="1954" spans="1:7" ht="15.6" x14ac:dyDescent="0.3">
      <c r="A1954" s="1" t="s">
        <v>410</v>
      </c>
      <c r="B1954" s="1" t="s">
        <v>4331</v>
      </c>
      <c r="E1954" s="14" t="s">
        <v>8354</v>
      </c>
      <c r="F1954" s="11" t="s">
        <v>8104</v>
      </c>
      <c r="G1954" s="46" t="s">
        <v>6421</v>
      </c>
    </row>
    <row r="1955" spans="1:7" ht="15.6" x14ac:dyDescent="0.3">
      <c r="A1955" s="1" t="s">
        <v>409</v>
      </c>
      <c r="B1955" s="1" t="s">
        <v>4332</v>
      </c>
      <c r="E1955" s="14" t="s">
        <v>8353</v>
      </c>
      <c r="F1955" s="11" t="s">
        <v>8105</v>
      </c>
      <c r="G1955" s="46" t="s">
        <v>6422</v>
      </c>
    </row>
    <row r="1956" spans="1:7" ht="15.6" x14ac:dyDescent="0.3">
      <c r="A1956" s="1" t="s">
        <v>408</v>
      </c>
      <c r="B1956" s="1" t="s">
        <v>4333</v>
      </c>
      <c r="E1956" s="14" t="s">
        <v>8353</v>
      </c>
      <c r="F1956" s="11" t="s">
        <v>8106</v>
      </c>
      <c r="G1956" s="46" t="s">
        <v>6423</v>
      </c>
    </row>
    <row r="1957" spans="1:7" ht="15.6" x14ac:dyDescent="0.3">
      <c r="A1957" s="1" t="s">
        <v>407</v>
      </c>
      <c r="B1957" s="1" t="s">
        <v>4334</v>
      </c>
      <c r="E1957" s="14" t="s">
        <v>8353</v>
      </c>
      <c r="F1957" s="11" t="s">
        <v>8107</v>
      </c>
      <c r="G1957" s="46" t="s">
        <v>6424</v>
      </c>
    </row>
    <row r="1958" spans="1:7" ht="15.6" x14ac:dyDescent="0.3">
      <c r="A1958" s="1" t="s">
        <v>406</v>
      </c>
      <c r="B1958" s="1" t="s">
        <v>4335</v>
      </c>
      <c r="E1958" s="14" t="s">
        <v>8354</v>
      </c>
      <c r="F1958" s="11" t="s">
        <v>8108</v>
      </c>
      <c r="G1958" s="46" t="s">
        <v>6425</v>
      </c>
    </row>
    <row r="1959" spans="1:7" ht="15.6" x14ac:dyDescent="0.3">
      <c r="A1959" s="1" t="s">
        <v>405</v>
      </c>
      <c r="B1959" s="1" t="s">
        <v>4336</v>
      </c>
      <c r="E1959" s="14" t="s">
        <v>8353</v>
      </c>
      <c r="F1959" s="11" t="s">
        <v>7132</v>
      </c>
      <c r="G1959" s="46" t="s">
        <v>5044</v>
      </c>
    </row>
    <row r="1960" spans="1:7" ht="15.6" x14ac:dyDescent="0.3">
      <c r="A1960" s="1" t="s">
        <v>404</v>
      </c>
      <c r="B1960" s="1" t="s">
        <v>4337</v>
      </c>
      <c r="E1960" s="14" t="s">
        <v>8353</v>
      </c>
      <c r="F1960" s="11" t="s">
        <v>6799</v>
      </c>
      <c r="G1960" s="46" t="s">
        <v>6426</v>
      </c>
    </row>
    <row r="1961" spans="1:7" ht="15.6" x14ac:dyDescent="0.3">
      <c r="A1961" s="1" t="s">
        <v>403</v>
      </c>
      <c r="B1961" s="1" t="s">
        <v>4338</v>
      </c>
      <c r="E1961" s="14" t="s">
        <v>8353</v>
      </c>
      <c r="F1961" s="11" t="s">
        <v>6962</v>
      </c>
      <c r="G1961" s="46" t="s">
        <v>5180</v>
      </c>
    </row>
    <row r="1962" spans="1:7" ht="15.6" x14ac:dyDescent="0.3">
      <c r="A1962" s="1" t="s">
        <v>402</v>
      </c>
      <c r="B1962" s="1" t="s">
        <v>4339</v>
      </c>
      <c r="E1962" s="14" t="s">
        <v>8353</v>
      </c>
      <c r="F1962" s="11" t="s">
        <v>8109</v>
      </c>
      <c r="G1962" s="46" t="s">
        <v>6427</v>
      </c>
    </row>
    <row r="1963" spans="1:7" ht="15.6" x14ac:dyDescent="0.3">
      <c r="A1963" s="1" t="s">
        <v>401</v>
      </c>
      <c r="B1963" s="1" t="s">
        <v>4340</v>
      </c>
      <c r="E1963" s="14" t="s">
        <v>8354</v>
      </c>
      <c r="F1963" s="11" t="s">
        <v>6769</v>
      </c>
      <c r="G1963" s="46" t="s">
        <v>6290</v>
      </c>
    </row>
    <row r="1964" spans="1:7" ht="15.6" x14ac:dyDescent="0.3">
      <c r="A1964" s="1" t="s">
        <v>400</v>
      </c>
      <c r="B1964" s="1" t="s">
        <v>4341</v>
      </c>
      <c r="E1964" s="14" t="s">
        <v>8354</v>
      </c>
      <c r="F1964" s="11" t="s">
        <v>8110</v>
      </c>
      <c r="G1964" s="46" t="s">
        <v>6428</v>
      </c>
    </row>
    <row r="1965" spans="1:7" ht="15.6" x14ac:dyDescent="0.3">
      <c r="A1965" s="1" t="s">
        <v>399</v>
      </c>
      <c r="B1965" s="1" t="s">
        <v>4342</v>
      </c>
      <c r="E1965" s="14" t="s">
        <v>8354</v>
      </c>
      <c r="F1965" s="11" t="s">
        <v>6084</v>
      </c>
      <c r="G1965" s="46" t="s">
        <v>5013</v>
      </c>
    </row>
    <row r="1966" spans="1:7" ht="15.6" x14ac:dyDescent="0.3">
      <c r="A1966" s="1" t="s">
        <v>398</v>
      </c>
      <c r="B1966" s="1" t="s">
        <v>4343</v>
      </c>
      <c r="E1966" s="14" t="s">
        <v>8353</v>
      </c>
      <c r="F1966" s="11" t="s">
        <v>8111</v>
      </c>
      <c r="G1966" s="46" t="s">
        <v>6429</v>
      </c>
    </row>
    <row r="1967" spans="1:7" ht="15.6" x14ac:dyDescent="0.3">
      <c r="A1967" s="1" t="s">
        <v>397</v>
      </c>
      <c r="B1967" s="1" t="s">
        <v>4344</v>
      </c>
      <c r="E1967" s="14" t="s">
        <v>8354</v>
      </c>
      <c r="F1967" s="11" t="s">
        <v>8112</v>
      </c>
      <c r="G1967" s="46" t="s">
        <v>4767</v>
      </c>
    </row>
    <row r="1968" spans="1:7" ht="15.6" x14ac:dyDescent="0.3">
      <c r="A1968" s="1" t="s">
        <v>396</v>
      </c>
      <c r="B1968" s="1" t="s">
        <v>4345</v>
      </c>
      <c r="E1968" s="14" t="s">
        <v>8354</v>
      </c>
      <c r="F1968" s="11" t="s">
        <v>8113</v>
      </c>
      <c r="G1968" s="46" t="s">
        <v>6430</v>
      </c>
    </row>
    <row r="1969" spans="1:7" ht="15.6" x14ac:dyDescent="0.3">
      <c r="A1969" s="1" t="s">
        <v>395</v>
      </c>
      <c r="B1969" s="1" t="s">
        <v>4346</v>
      </c>
      <c r="E1969" s="14" t="s">
        <v>8354</v>
      </c>
      <c r="F1969" s="11" t="s">
        <v>8114</v>
      </c>
      <c r="G1969" s="46" t="s">
        <v>5958</v>
      </c>
    </row>
    <row r="1970" spans="1:7" ht="15.6" x14ac:dyDescent="0.3">
      <c r="A1970" s="1" t="s">
        <v>394</v>
      </c>
      <c r="B1970" s="1" t="s">
        <v>4347</v>
      </c>
      <c r="E1970" s="14" t="s">
        <v>8354</v>
      </c>
      <c r="F1970" s="11" t="s">
        <v>8115</v>
      </c>
      <c r="G1970" s="46" t="s">
        <v>5742</v>
      </c>
    </row>
    <row r="1971" spans="1:7" ht="15.6" x14ac:dyDescent="0.3">
      <c r="A1971" s="1" t="s">
        <v>393</v>
      </c>
      <c r="B1971" s="1" t="s">
        <v>4348</v>
      </c>
      <c r="E1971" s="14" t="s">
        <v>8327</v>
      </c>
      <c r="F1971" s="11" t="s">
        <v>8116</v>
      </c>
      <c r="G1971" s="46" t="s">
        <v>6431</v>
      </c>
    </row>
    <row r="1972" spans="1:7" ht="15.6" x14ac:dyDescent="0.3">
      <c r="A1972" s="1" t="s">
        <v>392</v>
      </c>
      <c r="B1972" s="1" t="s">
        <v>4349</v>
      </c>
      <c r="E1972" s="14" t="s">
        <v>8353</v>
      </c>
      <c r="F1972" s="11" t="s">
        <v>8117</v>
      </c>
      <c r="G1972" s="46" t="s">
        <v>6432</v>
      </c>
    </row>
    <row r="1973" spans="1:7" ht="15.6" x14ac:dyDescent="0.3">
      <c r="A1973" s="1" t="s">
        <v>391</v>
      </c>
      <c r="B1973" s="1" t="s">
        <v>4350</v>
      </c>
      <c r="E1973" s="14" t="s">
        <v>8354</v>
      </c>
      <c r="F1973" s="11" t="s">
        <v>6835</v>
      </c>
      <c r="G1973" s="46" t="s">
        <v>6433</v>
      </c>
    </row>
    <row r="1974" spans="1:7" ht="15.6" x14ac:dyDescent="0.3">
      <c r="A1974" s="1" t="s">
        <v>390</v>
      </c>
      <c r="B1974" s="1" t="s">
        <v>4351</v>
      </c>
      <c r="E1974" s="14" t="s">
        <v>8354</v>
      </c>
      <c r="F1974" s="11" t="s">
        <v>8118</v>
      </c>
      <c r="G1974" s="46" t="s">
        <v>6434</v>
      </c>
    </row>
    <row r="1975" spans="1:7" ht="15.6" x14ac:dyDescent="0.3">
      <c r="A1975" s="1" t="s">
        <v>389</v>
      </c>
      <c r="B1975" s="1" t="s">
        <v>4352</v>
      </c>
      <c r="E1975" s="14" t="s">
        <v>8353</v>
      </c>
      <c r="F1975" s="11" t="s">
        <v>8119</v>
      </c>
      <c r="G1975" s="46" t="s">
        <v>6435</v>
      </c>
    </row>
    <row r="1976" spans="1:7" ht="15.6" x14ac:dyDescent="0.3">
      <c r="A1976" s="1" t="s">
        <v>388</v>
      </c>
      <c r="B1976" s="1" t="s">
        <v>4353</v>
      </c>
      <c r="E1976" s="14" t="s">
        <v>8353</v>
      </c>
      <c r="F1976" s="11" t="s">
        <v>8120</v>
      </c>
      <c r="G1976" s="46" t="s">
        <v>6436</v>
      </c>
    </row>
    <row r="1977" spans="1:7" ht="15.6" x14ac:dyDescent="0.3">
      <c r="A1977" s="1" t="s">
        <v>387</v>
      </c>
      <c r="B1977" s="1" t="s">
        <v>4354</v>
      </c>
      <c r="E1977" s="14" t="s">
        <v>8353</v>
      </c>
      <c r="F1977" s="11" t="s">
        <v>8121</v>
      </c>
      <c r="G1977" s="46" t="s">
        <v>6437</v>
      </c>
    </row>
    <row r="1978" spans="1:7" ht="15.6" x14ac:dyDescent="0.3">
      <c r="A1978" s="1" t="s">
        <v>386</v>
      </c>
      <c r="B1978" s="1" t="s">
        <v>4355</v>
      </c>
      <c r="E1978" s="14" t="s">
        <v>8353</v>
      </c>
      <c r="F1978" s="11" t="s">
        <v>5960</v>
      </c>
      <c r="G1978" s="46" t="s">
        <v>6438</v>
      </c>
    </row>
    <row r="1979" spans="1:7" ht="15.6" x14ac:dyDescent="0.3">
      <c r="A1979" s="1" t="s">
        <v>385</v>
      </c>
      <c r="B1979" s="1" t="s">
        <v>4356</v>
      </c>
      <c r="E1979" s="14" t="s">
        <v>8353</v>
      </c>
      <c r="F1979" s="11" t="s">
        <v>8122</v>
      </c>
      <c r="G1979" s="46" t="s">
        <v>4929</v>
      </c>
    </row>
    <row r="1980" spans="1:7" ht="15.6" x14ac:dyDescent="0.3">
      <c r="A1980" s="1" t="s">
        <v>384</v>
      </c>
      <c r="B1980" s="1" t="s">
        <v>4357</v>
      </c>
      <c r="E1980" s="14" t="s">
        <v>8353</v>
      </c>
      <c r="F1980" s="11" t="s">
        <v>8123</v>
      </c>
      <c r="G1980" s="46" t="s">
        <v>6439</v>
      </c>
    </row>
    <row r="1981" spans="1:7" ht="15.6" x14ac:dyDescent="0.3">
      <c r="A1981" s="1" t="s">
        <v>383</v>
      </c>
      <c r="B1981" s="1" t="s">
        <v>4358</v>
      </c>
      <c r="E1981" s="14" t="s">
        <v>8353</v>
      </c>
      <c r="F1981" s="11" t="s">
        <v>8124</v>
      </c>
      <c r="G1981" s="46" t="s">
        <v>6440</v>
      </c>
    </row>
    <row r="1982" spans="1:7" ht="15.6" x14ac:dyDescent="0.3">
      <c r="A1982" s="1" t="s">
        <v>382</v>
      </c>
      <c r="B1982" s="1" t="s">
        <v>4359</v>
      </c>
      <c r="E1982" s="14" t="s">
        <v>8353</v>
      </c>
      <c r="F1982" s="11" t="s">
        <v>8125</v>
      </c>
      <c r="G1982" s="46" t="s">
        <v>6441</v>
      </c>
    </row>
    <row r="1983" spans="1:7" ht="15.6" x14ac:dyDescent="0.3">
      <c r="A1983" s="1" t="s">
        <v>381</v>
      </c>
      <c r="B1983" s="1" t="s">
        <v>4360</v>
      </c>
      <c r="E1983" s="14" t="s">
        <v>8353</v>
      </c>
      <c r="F1983" s="11" t="s">
        <v>8126</v>
      </c>
      <c r="G1983" s="46" t="s">
        <v>6442</v>
      </c>
    </row>
    <row r="1984" spans="1:7" ht="15.6" x14ac:dyDescent="0.3">
      <c r="A1984" s="1" t="s">
        <v>380</v>
      </c>
      <c r="B1984" s="1" t="s">
        <v>4361</v>
      </c>
      <c r="E1984" s="14" t="s">
        <v>8353</v>
      </c>
      <c r="F1984" s="11" t="s">
        <v>8127</v>
      </c>
      <c r="G1984" s="46" t="s">
        <v>6443</v>
      </c>
    </row>
    <row r="1985" spans="1:7" ht="15.6" x14ac:dyDescent="0.3">
      <c r="A1985" s="1" t="s">
        <v>379</v>
      </c>
      <c r="B1985" s="1" t="s">
        <v>4362</v>
      </c>
      <c r="E1985" s="14" t="s">
        <v>8354</v>
      </c>
      <c r="F1985" s="11" t="s">
        <v>8128</v>
      </c>
      <c r="G1985" s="46" t="s">
        <v>6444</v>
      </c>
    </row>
    <row r="1986" spans="1:7" ht="15.6" x14ac:dyDescent="0.3">
      <c r="A1986" s="1" t="s">
        <v>378</v>
      </c>
      <c r="B1986" s="1" t="s">
        <v>4363</v>
      </c>
      <c r="E1986" s="14" t="s">
        <v>8354</v>
      </c>
      <c r="F1986" s="11" t="s">
        <v>7527</v>
      </c>
      <c r="G1986" s="46" t="s">
        <v>6445</v>
      </c>
    </row>
    <row r="1987" spans="1:7" ht="15.6" x14ac:dyDescent="0.3">
      <c r="A1987" s="1" t="s">
        <v>377</v>
      </c>
      <c r="B1987" s="1" t="s">
        <v>4364</v>
      </c>
      <c r="E1987" s="14" t="s">
        <v>8354</v>
      </c>
      <c r="F1987" s="11" t="s">
        <v>6786</v>
      </c>
      <c r="G1987" s="46" t="s">
        <v>6446</v>
      </c>
    </row>
    <row r="1988" spans="1:7" ht="15.6" x14ac:dyDescent="0.3">
      <c r="A1988" s="1" t="s">
        <v>376</v>
      </c>
      <c r="B1988" s="1" t="s">
        <v>4365</v>
      </c>
      <c r="E1988" s="14" t="s">
        <v>8327</v>
      </c>
      <c r="F1988" s="11" t="s">
        <v>7048</v>
      </c>
      <c r="G1988" s="46" t="s">
        <v>6447</v>
      </c>
    </row>
    <row r="1989" spans="1:7" ht="15.6" x14ac:dyDescent="0.3">
      <c r="A1989" s="1" t="s">
        <v>375</v>
      </c>
      <c r="B1989" s="1" t="s">
        <v>4366</v>
      </c>
      <c r="E1989" s="14" t="s">
        <v>8354</v>
      </c>
      <c r="F1989" s="11" t="s">
        <v>8129</v>
      </c>
      <c r="G1989" s="46" t="s">
        <v>6448</v>
      </c>
    </row>
    <row r="1990" spans="1:7" ht="15.6" x14ac:dyDescent="0.3">
      <c r="A1990" s="1" t="s">
        <v>374</v>
      </c>
      <c r="B1990" s="1" t="s">
        <v>4367</v>
      </c>
      <c r="E1990" s="14" t="s">
        <v>8353</v>
      </c>
      <c r="F1990" s="11" t="s">
        <v>6838</v>
      </c>
      <c r="G1990" s="46" t="s">
        <v>6449</v>
      </c>
    </row>
    <row r="1991" spans="1:7" ht="15.6" x14ac:dyDescent="0.3">
      <c r="A1991" s="1" t="s">
        <v>373</v>
      </c>
      <c r="B1991" s="1" t="s">
        <v>4368</v>
      </c>
      <c r="E1991" s="14" t="s">
        <v>8354</v>
      </c>
      <c r="F1991" s="11" t="s">
        <v>8130</v>
      </c>
      <c r="G1991" s="46" t="s">
        <v>6450</v>
      </c>
    </row>
    <row r="1992" spans="1:7" ht="15.6" x14ac:dyDescent="0.3">
      <c r="A1992" s="1" t="s">
        <v>372</v>
      </c>
      <c r="B1992" s="1" t="s">
        <v>4369</v>
      </c>
      <c r="E1992" s="14" t="s">
        <v>8354</v>
      </c>
      <c r="F1992" s="11" t="s">
        <v>7285</v>
      </c>
      <c r="G1992" s="46" t="s">
        <v>6451</v>
      </c>
    </row>
    <row r="1993" spans="1:7" ht="15.6" x14ac:dyDescent="0.3">
      <c r="A1993" s="1" t="s">
        <v>371</v>
      </c>
      <c r="B1993" s="1" t="s">
        <v>4370</v>
      </c>
      <c r="E1993" s="14" t="s">
        <v>8354</v>
      </c>
      <c r="F1993" s="11" t="s">
        <v>8131</v>
      </c>
      <c r="G1993" s="46" t="s">
        <v>6452</v>
      </c>
    </row>
    <row r="1994" spans="1:7" ht="15.6" x14ac:dyDescent="0.3">
      <c r="A1994" s="1" t="s">
        <v>370</v>
      </c>
      <c r="B1994" s="1" t="s">
        <v>4371</v>
      </c>
      <c r="E1994" s="14" t="s">
        <v>8354</v>
      </c>
      <c r="F1994" s="11" t="s">
        <v>8132</v>
      </c>
      <c r="G1994" s="46" t="s">
        <v>6453</v>
      </c>
    </row>
    <row r="1995" spans="1:7" ht="15.6" x14ac:dyDescent="0.3">
      <c r="A1995" s="1" t="s">
        <v>369</v>
      </c>
      <c r="B1995" s="1" t="s">
        <v>4372</v>
      </c>
      <c r="E1995" s="14" t="s">
        <v>8353</v>
      </c>
      <c r="F1995" s="11" t="s">
        <v>7850</v>
      </c>
      <c r="G1995" s="46" t="s">
        <v>6454</v>
      </c>
    </row>
    <row r="1996" spans="1:7" ht="15.6" x14ac:dyDescent="0.3">
      <c r="A1996" s="1" t="s">
        <v>368</v>
      </c>
      <c r="B1996" s="1" t="s">
        <v>4373</v>
      </c>
      <c r="E1996" s="14" t="s">
        <v>8353</v>
      </c>
      <c r="F1996" s="11" t="s">
        <v>8133</v>
      </c>
      <c r="G1996" s="46" t="s">
        <v>6455</v>
      </c>
    </row>
    <row r="1997" spans="1:7" ht="15.6" x14ac:dyDescent="0.3">
      <c r="A1997" s="1" t="s">
        <v>367</v>
      </c>
      <c r="B1997" s="1" t="s">
        <v>4374</v>
      </c>
      <c r="E1997" s="14" t="s">
        <v>8353</v>
      </c>
      <c r="F1997" s="11" t="s">
        <v>8134</v>
      </c>
      <c r="G1997" s="46" t="s">
        <v>5084</v>
      </c>
    </row>
    <row r="1998" spans="1:7" ht="15.6" x14ac:dyDescent="0.3">
      <c r="A1998" s="1" t="s">
        <v>366</v>
      </c>
      <c r="B1998" s="1" t="s">
        <v>4375</v>
      </c>
      <c r="E1998" s="14" t="s">
        <v>8353</v>
      </c>
      <c r="F1998" s="11" t="s">
        <v>6980</v>
      </c>
      <c r="G1998" s="46" t="s">
        <v>4809</v>
      </c>
    </row>
    <row r="1999" spans="1:7" ht="15.6" x14ac:dyDescent="0.3">
      <c r="A1999" s="1" t="s">
        <v>365</v>
      </c>
      <c r="B1999" s="1" t="s">
        <v>4376</v>
      </c>
      <c r="E1999" s="14" t="s">
        <v>8353</v>
      </c>
      <c r="F1999" s="11" t="s">
        <v>8135</v>
      </c>
      <c r="G1999" s="46" t="s">
        <v>6456</v>
      </c>
    </row>
    <row r="2000" spans="1:7" ht="15.6" x14ac:dyDescent="0.3">
      <c r="A2000" s="1" t="s">
        <v>364</v>
      </c>
      <c r="B2000" s="1" t="s">
        <v>4377</v>
      </c>
      <c r="E2000" s="14" t="s">
        <v>8353</v>
      </c>
      <c r="F2000" s="11" t="s">
        <v>7139</v>
      </c>
      <c r="G2000" s="46" t="s">
        <v>5000</v>
      </c>
    </row>
    <row r="2001" spans="1:7" ht="15.6" x14ac:dyDescent="0.3">
      <c r="A2001" s="1" t="s">
        <v>363</v>
      </c>
      <c r="B2001" s="1" t="s">
        <v>4378</v>
      </c>
      <c r="E2001" s="14" t="s">
        <v>8353</v>
      </c>
      <c r="F2001" s="11" t="s">
        <v>8136</v>
      </c>
      <c r="G2001" s="46" t="s">
        <v>6457</v>
      </c>
    </row>
    <row r="2002" spans="1:7" ht="15.6" x14ac:dyDescent="0.3">
      <c r="A2002" s="1" t="s">
        <v>362</v>
      </c>
      <c r="B2002" s="1" t="s">
        <v>4379</v>
      </c>
      <c r="E2002" s="14" t="s">
        <v>8354</v>
      </c>
      <c r="F2002" s="11" t="s">
        <v>8137</v>
      </c>
      <c r="G2002" s="46" t="s">
        <v>6458</v>
      </c>
    </row>
    <row r="2003" spans="1:7" ht="15.6" x14ac:dyDescent="0.3">
      <c r="A2003" s="1" t="s">
        <v>361</v>
      </c>
      <c r="B2003" s="1" t="s">
        <v>4380</v>
      </c>
      <c r="E2003" s="14" t="s">
        <v>8353</v>
      </c>
      <c r="F2003" s="11" t="s">
        <v>8138</v>
      </c>
      <c r="G2003" s="46" t="s">
        <v>6459</v>
      </c>
    </row>
    <row r="2004" spans="1:7" ht="15.6" x14ac:dyDescent="0.3">
      <c r="A2004" s="1" t="s">
        <v>360</v>
      </c>
      <c r="B2004" s="1" t="s">
        <v>4381</v>
      </c>
      <c r="E2004" s="14" t="s">
        <v>8353</v>
      </c>
      <c r="F2004" s="11" t="s">
        <v>7161</v>
      </c>
      <c r="G2004" s="46" t="s">
        <v>6460</v>
      </c>
    </row>
    <row r="2005" spans="1:7" ht="15.6" x14ac:dyDescent="0.3">
      <c r="A2005" s="1" t="s">
        <v>359</v>
      </c>
      <c r="B2005" s="1" t="s">
        <v>4382</v>
      </c>
      <c r="E2005" s="14" t="s">
        <v>8353</v>
      </c>
      <c r="F2005" s="11" t="s">
        <v>8139</v>
      </c>
      <c r="G2005" s="46" t="s">
        <v>6461</v>
      </c>
    </row>
    <row r="2006" spans="1:7" ht="15.6" x14ac:dyDescent="0.3">
      <c r="A2006" s="1" t="s">
        <v>358</v>
      </c>
      <c r="B2006" s="1" t="s">
        <v>4383</v>
      </c>
      <c r="E2006" s="14" t="s">
        <v>8353</v>
      </c>
      <c r="F2006" s="11" t="s">
        <v>8140</v>
      </c>
      <c r="G2006" s="46" t="s">
        <v>5893</v>
      </c>
    </row>
    <row r="2007" spans="1:7" ht="15.6" x14ac:dyDescent="0.3">
      <c r="A2007" s="1" t="s">
        <v>357</v>
      </c>
      <c r="B2007" s="1" t="s">
        <v>4384</v>
      </c>
      <c r="E2007" s="14" t="s">
        <v>8353</v>
      </c>
      <c r="F2007" s="11" t="s">
        <v>6824</v>
      </c>
      <c r="G2007" s="46" t="s">
        <v>6462</v>
      </c>
    </row>
    <row r="2008" spans="1:7" ht="15.6" x14ac:dyDescent="0.3">
      <c r="A2008" s="1" t="s">
        <v>356</v>
      </c>
      <c r="B2008" s="1" t="s">
        <v>4385</v>
      </c>
      <c r="E2008" s="14" t="s">
        <v>8327</v>
      </c>
      <c r="F2008" s="11" t="s">
        <v>8141</v>
      </c>
      <c r="G2008" s="46" t="s">
        <v>5108</v>
      </c>
    </row>
    <row r="2009" spans="1:7" ht="15.6" x14ac:dyDescent="0.3">
      <c r="A2009" s="1" t="s">
        <v>355</v>
      </c>
      <c r="B2009" s="1" t="s">
        <v>4386</v>
      </c>
      <c r="E2009" s="14" t="s">
        <v>8353</v>
      </c>
      <c r="F2009" s="11" t="s">
        <v>8142</v>
      </c>
      <c r="G2009" s="46" t="s">
        <v>6463</v>
      </c>
    </row>
    <row r="2010" spans="1:7" ht="15.6" x14ac:dyDescent="0.3">
      <c r="A2010" s="1" t="s">
        <v>354</v>
      </c>
      <c r="B2010" s="1" t="s">
        <v>4387</v>
      </c>
      <c r="E2010" s="14" t="s">
        <v>8354</v>
      </c>
      <c r="F2010" s="11" t="s">
        <v>8143</v>
      </c>
      <c r="G2010" s="46" t="s">
        <v>6464</v>
      </c>
    </row>
    <row r="2011" spans="1:7" ht="15.6" x14ac:dyDescent="0.3">
      <c r="A2011" s="1" t="s">
        <v>353</v>
      </c>
      <c r="B2011" s="1" t="s">
        <v>4388</v>
      </c>
      <c r="E2011" s="14" t="s">
        <v>8354</v>
      </c>
      <c r="F2011" s="11" t="s">
        <v>7082</v>
      </c>
      <c r="G2011" s="46" t="s">
        <v>6465</v>
      </c>
    </row>
    <row r="2012" spans="1:7" ht="15.6" x14ac:dyDescent="0.3">
      <c r="A2012" s="1" t="s">
        <v>352</v>
      </c>
      <c r="B2012" s="1" t="s">
        <v>4389</v>
      </c>
      <c r="E2012" s="14" t="s">
        <v>8354</v>
      </c>
      <c r="F2012" s="11" t="s">
        <v>7006</v>
      </c>
      <c r="G2012" s="46" t="s">
        <v>6466</v>
      </c>
    </row>
    <row r="2013" spans="1:7" ht="15.6" x14ac:dyDescent="0.3">
      <c r="A2013" s="1" t="s">
        <v>350</v>
      </c>
      <c r="B2013" s="1" t="s">
        <v>4390</v>
      </c>
      <c r="E2013" s="14" t="s">
        <v>8354</v>
      </c>
      <c r="F2013" s="11" t="s">
        <v>6942</v>
      </c>
      <c r="G2013" s="46" t="s">
        <v>6467</v>
      </c>
    </row>
    <row r="2014" spans="1:7" ht="15.6" x14ac:dyDescent="0.3">
      <c r="A2014" s="1" t="s">
        <v>349</v>
      </c>
      <c r="B2014" s="1" t="s">
        <v>4391</v>
      </c>
      <c r="E2014" s="14" t="s">
        <v>8353</v>
      </c>
      <c r="F2014" s="11" t="s">
        <v>8144</v>
      </c>
      <c r="G2014" s="46" t="s">
        <v>5663</v>
      </c>
    </row>
    <row r="2015" spans="1:7" ht="15.6" x14ac:dyDescent="0.3">
      <c r="A2015" s="1" t="s">
        <v>348</v>
      </c>
      <c r="B2015" s="1" t="s">
        <v>4392</v>
      </c>
      <c r="E2015" s="14" t="s">
        <v>8354</v>
      </c>
      <c r="F2015" s="11" t="s">
        <v>8145</v>
      </c>
      <c r="G2015" s="46" t="s">
        <v>6468</v>
      </c>
    </row>
    <row r="2016" spans="1:7" ht="15.6" x14ac:dyDescent="0.3">
      <c r="A2016" s="1" t="s">
        <v>347</v>
      </c>
      <c r="B2016" s="1" t="s">
        <v>4393</v>
      </c>
      <c r="E2016" s="14" t="s">
        <v>8353</v>
      </c>
      <c r="F2016" s="11" t="s">
        <v>8146</v>
      </c>
      <c r="G2016" s="46" t="s">
        <v>6469</v>
      </c>
    </row>
    <row r="2017" spans="1:7" ht="15.6" x14ac:dyDescent="0.3">
      <c r="A2017" s="1" t="s">
        <v>346</v>
      </c>
      <c r="B2017" s="1" t="s">
        <v>4394</v>
      </c>
      <c r="E2017" s="14" t="s">
        <v>8354</v>
      </c>
      <c r="F2017" s="11" t="s">
        <v>8100</v>
      </c>
      <c r="G2017" s="46" t="s">
        <v>6470</v>
      </c>
    </row>
    <row r="2018" spans="1:7" ht="15.6" x14ac:dyDescent="0.3">
      <c r="A2018" s="1" t="s">
        <v>345</v>
      </c>
      <c r="B2018" s="1" t="s">
        <v>4395</v>
      </c>
      <c r="E2018" s="14" t="s">
        <v>8353</v>
      </c>
      <c r="F2018" s="11" t="s">
        <v>8147</v>
      </c>
      <c r="G2018" s="46" t="s">
        <v>6471</v>
      </c>
    </row>
    <row r="2019" spans="1:7" ht="15.6" x14ac:dyDescent="0.3">
      <c r="A2019" s="1" t="s">
        <v>344</v>
      </c>
      <c r="B2019" s="1" t="s">
        <v>4396</v>
      </c>
      <c r="E2019" s="14" t="s">
        <v>8353</v>
      </c>
      <c r="F2019" s="11" t="s">
        <v>6824</v>
      </c>
      <c r="G2019" s="46" t="s">
        <v>6472</v>
      </c>
    </row>
    <row r="2020" spans="1:7" ht="15.6" x14ac:dyDescent="0.3">
      <c r="A2020" s="1" t="s">
        <v>343</v>
      </c>
      <c r="B2020" s="1" t="s">
        <v>4397</v>
      </c>
      <c r="E2020" s="14" t="s">
        <v>8353</v>
      </c>
      <c r="F2020" s="11" t="s">
        <v>8148</v>
      </c>
      <c r="G2020" s="46" t="s">
        <v>4776</v>
      </c>
    </row>
    <row r="2021" spans="1:7" ht="15.6" x14ac:dyDescent="0.3">
      <c r="A2021" s="1" t="s">
        <v>342</v>
      </c>
      <c r="B2021" s="1" t="s">
        <v>4398</v>
      </c>
      <c r="E2021" s="14" t="s">
        <v>8354</v>
      </c>
      <c r="F2021" s="11" t="s">
        <v>8149</v>
      </c>
      <c r="G2021" s="46" t="s">
        <v>6473</v>
      </c>
    </row>
    <row r="2022" spans="1:7" ht="15.6" x14ac:dyDescent="0.3">
      <c r="A2022" s="1" t="s">
        <v>341</v>
      </c>
      <c r="B2022" s="1" t="s">
        <v>4399</v>
      </c>
      <c r="E2022" s="14" t="s">
        <v>8354</v>
      </c>
      <c r="F2022" s="11" t="s">
        <v>8009</v>
      </c>
      <c r="G2022" s="46" t="s">
        <v>4937</v>
      </c>
    </row>
    <row r="2023" spans="1:7" ht="15.6" x14ac:dyDescent="0.3">
      <c r="A2023" s="1" t="s">
        <v>340</v>
      </c>
      <c r="B2023" s="1" t="s">
        <v>4400</v>
      </c>
      <c r="E2023" s="14" t="s">
        <v>8353</v>
      </c>
      <c r="F2023" s="11" t="s">
        <v>8150</v>
      </c>
      <c r="G2023" s="46" t="s">
        <v>6474</v>
      </c>
    </row>
    <row r="2024" spans="1:7" ht="15.6" x14ac:dyDescent="0.3">
      <c r="A2024" s="1" t="s">
        <v>339</v>
      </c>
      <c r="B2024" s="1" t="s">
        <v>4401</v>
      </c>
      <c r="E2024" s="14" t="s">
        <v>8354</v>
      </c>
      <c r="F2024" s="11" t="s">
        <v>8151</v>
      </c>
      <c r="G2024" s="46" t="s">
        <v>6475</v>
      </c>
    </row>
    <row r="2025" spans="1:7" ht="15.6" x14ac:dyDescent="0.3">
      <c r="A2025" s="1" t="s">
        <v>338</v>
      </c>
      <c r="B2025" s="1" t="s">
        <v>4402</v>
      </c>
      <c r="E2025" s="14" t="s">
        <v>8353</v>
      </c>
      <c r="F2025" s="11" t="s">
        <v>8152</v>
      </c>
      <c r="G2025" s="46" t="s">
        <v>6476</v>
      </c>
    </row>
    <row r="2026" spans="1:7" ht="15.6" x14ac:dyDescent="0.3">
      <c r="A2026" s="1" t="s">
        <v>337</v>
      </c>
      <c r="B2026" s="1" t="s">
        <v>4403</v>
      </c>
      <c r="E2026" s="14" t="s">
        <v>8353</v>
      </c>
      <c r="F2026" s="11" t="s">
        <v>8153</v>
      </c>
      <c r="G2026" s="46" t="s">
        <v>6477</v>
      </c>
    </row>
    <row r="2027" spans="1:7" ht="15.6" x14ac:dyDescent="0.3">
      <c r="A2027" s="1" t="s">
        <v>336</v>
      </c>
      <c r="B2027" s="1" t="s">
        <v>4404</v>
      </c>
      <c r="E2027" s="14" t="s">
        <v>8354</v>
      </c>
      <c r="F2027" s="11" t="s">
        <v>8154</v>
      </c>
      <c r="G2027" s="46" t="s">
        <v>6478</v>
      </c>
    </row>
    <row r="2028" spans="1:7" ht="15.6" x14ac:dyDescent="0.3">
      <c r="A2028" s="1" t="s">
        <v>335</v>
      </c>
      <c r="B2028" s="1" t="s">
        <v>4405</v>
      </c>
      <c r="E2028" s="14" t="s">
        <v>8353</v>
      </c>
      <c r="F2028" s="11" t="s">
        <v>8155</v>
      </c>
      <c r="G2028" s="46" t="s">
        <v>6130</v>
      </c>
    </row>
    <row r="2029" spans="1:7" ht="15.6" x14ac:dyDescent="0.3">
      <c r="A2029" s="1" t="s">
        <v>334</v>
      </c>
      <c r="B2029" s="1" t="s">
        <v>4406</v>
      </c>
      <c r="E2029" s="14" t="s">
        <v>8354</v>
      </c>
      <c r="F2029" s="11" t="s">
        <v>8156</v>
      </c>
      <c r="G2029" s="46" t="s">
        <v>6479</v>
      </c>
    </row>
    <row r="2030" spans="1:7" ht="15.6" x14ac:dyDescent="0.3">
      <c r="A2030" s="1" t="s">
        <v>333</v>
      </c>
      <c r="B2030" s="1" t="s">
        <v>4407</v>
      </c>
      <c r="E2030" s="14" t="s">
        <v>8354</v>
      </c>
      <c r="F2030" s="11" t="s">
        <v>6825</v>
      </c>
      <c r="G2030" s="46" t="s">
        <v>6480</v>
      </c>
    </row>
    <row r="2031" spans="1:7" ht="15.6" x14ac:dyDescent="0.3">
      <c r="A2031" s="1" t="s">
        <v>332</v>
      </c>
      <c r="B2031" s="1" t="s">
        <v>4408</v>
      </c>
      <c r="E2031" s="14" t="s">
        <v>8353</v>
      </c>
      <c r="F2031" s="11" t="s">
        <v>8157</v>
      </c>
      <c r="G2031" s="46" t="s">
        <v>6481</v>
      </c>
    </row>
    <row r="2032" spans="1:7" ht="15.6" x14ac:dyDescent="0.3">
      <c r="A2032" s="1" t="s">
        <v>331</v>
      </c>
      <c r="B2032" s="1" t="s">
        <v>4409</v>
      </c>
      <c r="E2032" s="14" t="s">
        <v>8353</v>
      </c>
      <c r="F2032" s="11" t="s">
        <v>8158</v>
      </c>
      <c r="G2032" s="46" t="s">
        <v>6482</v>
      </c>
    </row>
    <row r="2033" spans="1:7" ht="15.6" x14ac:dyDescent="0.3">
      <c r="A2033" s="1" t="s">
        <v>330</v>
      </c>
      <c r="B2033" s="1" t="s">
        <v>4410</v>
      </c>
      <c r="E2033" s="14" t="s">
        <v>8354</v>
      </c>
      <c r="F2033" s="11" t="s">
        <v>5442</v>
      </c>
      <c r="G2033" s="46" t="s">
        <v>5395</v>
      </c>
    </row>
    <row r="2034" spans="1:7" ht="15.6" x14ac:dyDescent="0.3">
      <c r="A2034" s="1" t="s">
        <v>329</v>
      </c>
      <c r="B2034" s="1" t="s">
        <v>4411</v>
      </c>
      <c r="E2034" s="14" t="s">
        <v>8354</v>
      </c>
      <c r="F2034" s="11" t="s">
        <v>8159</v>
      </c>
      <c r="G2034" s="46" t="s">
        <v>6483</v>
      </c>
    </row>
    <row r="2035" spans="1:7" ht="15.6" x14ac:dyDescent="0.3">
      <c r="A2035" s="1" t="s">
        <v>328</v>
      </c>
      <c r="B2035" s="1" t="s">
        <v>4412</v>
      </c>
      <c r="E2035" s="14" t="s">
        <v>8354</v>
      </c>
      <c r="F2035" s="11" t="s">
        <v>7507</v>
      </c>
      <c r="G2035" s="46" t="s">
        <v>6484</v>
      </c>
    </row>
    <row r="2036" spans="1:7" ht="15.6" x14ac:dyDescent="0.3">
      <c r="A2036" s="1" t="s">
        <v>327</v>
      </c>
      <c r="B2036" s="1" t="s">
        <v>4413</v>
      </c>
      <c r="E2036" s="14" t="s">
        <v>8353</v>
      </c>
      <c r="F2036" s="11" t="s">
        <v>8160</v>
      </c>
      <c r="G2036" s="46" t="s">
        <v>6485</v>
      </c>
    </row>
    <row r="2037" spans="1:7" ht="15.6" x14ac:dyDescent="0.3">
      <c r="A2037" s="1" t="s">
        <v>326</v>
      </c>
      <c r="B2037" s="1" t="s">
        <v>4414</v>
      </c>
      <c r="E2037" s="14" t="s">
        <v>8353</v>
      </c>
      <c r="F2037" s="11" t="s">
        <v>8161</v>
      </c>
      <c r="G2037" s="46" t="s">
        <v>6486</v>
      </c>
    </row>
    <row r="2038" spans="1:7" ht="15.6" x14ac:dyDescent="0.3">
      <c r="A2038" s="1" t="s">
        <v>325</v>
      </c>
      <c r="B2038" s="1" t="s">
        <v>4415</v>
      </c>
      <c r="E2038" s="14" t="s">
        <v>8353</v>
      </c>
      <c r="F2038" s="11" t="s">
        <v>7357</v>
      </c>
      <c r="G2038" s="46" t="s">
        <v>6487</v>
      </c>
    </row>
    <row r="2039" spans="1:7" ht="15.6" x14ac:dyDescent="0.3">
      <c r="A2039" s="1" t="s">
        <v>324</v>
      </c>
      <c r="B2039" s="1" t="s">
        <v>4416</v>
      </c>
      <c r="E2039" s="14" t="s">
        <v>8353</v>
      </c>
      <c r="F2039" s="11" t="s">
        <v>6976</v>
      </c>
      <c r="G2039" s="46" t="s">
        <v>6488</v>
      </c>
    </row>
    <row r="2040" spans="1:7" ht="15.6" x14ac:dyDescent="0.3">
      <c r="A2040" s="1" t="s">
        <v>323</v>
      </c>
      <c r="B2040" s="1" t="s">
        <v>4417</v>
      </c>
      <c r="E2040" s="14" t="s">
        <v>8354</v>
      </c>
      <c r="F2040" s="11" t="s">
        <v>8009</v>
      </c>
      <c r="G2040" s="46" t="s">
        <v>4779</v>
      </c>
    </row>
    <row r="2041" spans="1:7" ht="15.6" x14ac:dyDescent="0.3">
      <c r="A2041" s="1" t="s">
        <v>322</v>
      </c>
      <c r="B2041" s="1" t="s">
        <v>4418</v>
      </c>
      <c r="E2041" s="14" t="s">
        <v>8353</v>
      </c>
      <c r="F2041" s="11" t="s">
        <v>8162</v>
      </c>
      <c r="G2041" s="46" t="s">
        <v>6489</v>
      </c>
    </row>
    <row r="2042" spans="1:7" ht="15.6" x14ac:dyDescent="0.3">
      <c r="A2042" s="1" t="s">
        <v>321</v>
      </c>
      <c r="B2042" s="1" t="s">
        <v>4419</v>
      </c>
      <c r="E2042" s="14" t="s">
        <v>8354</v>
      </c>
      <c r="F2042" s="11" t="s">
        <v>7459</v>
      </c>
      <c r="G2042" s="46" t="s">
        <v>5555</v>
      </c>
    </row>
    <row r="2043" spans="1:7" ht="15.6" x14ac:dyDescent="0.3">
      <c r="A2043" s="1" t="s">
        <v>320</v>
      </c>
      <c r="B2043" s="1" t="s">
        <v>4420</v>
      </c>
      <c r="E2043" s="14" t="s">
        <v>8354</v>
      </c>
      <c r="F2043" s="11" t="s">
        <v>8163</v>
      </c>
      <c r="G2043" s="46" t="s">
        <v>6490</v>
      </c>
    </row>
    <row r="2044" spans="1:7" ht="15.6" x14ac:dyDescent="0.3">
      <c r="A2044" s="1" t="s">
        <v>319</v>
      </c>
      <c r="B2044" s="1" t="s">
        <v>4421</v>
      </c>
      <c r="E2044" s="14" t="s">
        <v>8354</v>
      </c>
      <c r="F2044" s="11" t="s">
        <v>8164</v>
      </c>
      <c r="G2044" s="46" t="s">
        <v>6491</v>
      </c>
    </row>
    <row r="2045" spans="1:7" ht="15.6" x14ac:dyDescent="0.3">
      <c r="A2045" s="1" t="s">
        <v>318</v>
      </c>
      <c r="B2045" s="1" t="s">
        <v>4422</v>
      </c>
      <c r="E2045" s="14" t="s">
        <v>8353</v>
      </c>
      <c r="F2045" s="11" t="s">
        <v>8165</v>
      </c>
      <c r="G2045" s="46" t="s">
        <v>6492</v>
      </c>
    </row>
    <row r="2046" spans="1:7" ht="15.6" x14ac:dyDescent="0.3">
      <c r="A2046" s="1" t="s">
        <v>317</v>
      </c>
      <c r="B2046" s="1" t="s">
        <v>4423</v>
      </c>
      <c r="E2046" s="14" t="s">
        <v>8353</v>
      </c>
      <c r="F2046" s="11" t="s">
        <v>8166</v>
      </c>
      <c r="G2046" s="46" t="s">
        <v>6493</v>
      </c>
    </row>
    <row r="2047" spans="1:7" ht="15.6" x14ac:dyDescent="0.3">
      <c r="A2047" s="1" t="s">
        <v>316</v>
      </c>
      <c r="B2047" s="1" t="s">
        <v>4424</v>
      </c>
      <c r="E2047" s="14" t="s">
        <v>8353</v>
      </c>
      <c r="F2047" s="11" t="s">
        <v>8167</v>
      </c>
      <c r="G2047" s="46" t="s">
        <v>6494</v>
      </c>
    </row>
    <row r="2048" spans="1:7" ht="15.6" x14ac:dyDescent="0.3">
      <c r="A2048" s="1" t="s">
        <v>315</v>
      </c>
      <c r="B2048" s="1" t="s">
        <v>4425</v>
      </c>
      <c r="E2048" s="14" t="s">
        <v>8353</v>
      </c>
      <c r="F2048" s="11" t="s">
        <v>6836</v>
      </c>
      <c r="G2048" s="46" t="s">
        <v>4783</v>
      </c>
    </row>
    <row r="2049" spans="1:7" ht="15.6" x14ac:dyDescent="0.3">
      <c r="A2049" s="1" t="s">
        <v>314</v>
      </c>
      <c r="B2049" s="1" t="s">
        <v>4426</v>
      </c>
      <c r="E2049" s="14" t="s">
        <v>8353</v>
      </c>
      <c r="F2049" s="11" t="s">
        <v>8168</v>
      </c>
      <c r="G2049" s="46" t="s">
        <v>6495</v>
      </c>
    </row>
    <row r="2050" spans="1:7" ht="15.6" x14ac:dyDescent="0.3">
      <c r="A2050" s="1" t="s">
        <v>313</v>
      </c>
      <c r="B2050" s="1" t="s">
        <v>4427</v>
      </c>
      <c r="E2050" s="14" t="s">
        <v>8354</v>
      </c>
      <c r="F2050" s="11" t="s">
        <v>6026</v>
      </c>
      <c r="G2050" s="46" t="s">
        <v>5746</v>
      </c>
    </row>
    <row r="2051" spans="1:7" ht="15.6" x14ac:dyDescent="0.3">
      <c r="A2051" s="1" t="s">
        <v>312</v>
      </c>
      <c r="B2051" s="1" t="s">
        <v>4428</v>
      </c>
      <c r="E2051" s="14" t="s">
        <v>8354</v>
      </c>
      <c r="F2051" s="11" t="s">
        <v>7212</v>
      </c>
      <c r="G2051" s="46" t="s">
        <v>6062</v>
      </c>
    </row>
    <row r="2052" spans="1:7" ht="15.6" x14ac:dyDescent="0.3">
      <c r="A2052" s="1" t="s">
        <v>311</v>
      </c>
      <c r="B2052" s="1" t="s">
        <v>4429</v>
      </c>
      <c r="E2052" s="14" t="s">
        <v>8354</v>
      </c>
      <c r="F2052" s="11" t="s">
        <v>8169</v>
      </c>
      <c r="G2052" s="46" t="s">
        <v>6496</v>
      </c>
    </row>
    <row r="2053" spans="1:7" ht="15.6" x14ac:dyDescent="0.3">
      <c r="A2053" s="1" t="s">
        <v>310</v>
      </c>
      <c r="B2053" s="1" t="s">
        <v>4430</v>
      </c>
      <c r="E2053" s="14" t="s">
        <v>8353</v>
      </c>
      <c r="F2053" s="11" t="s">
        <v>8170</v>
      </c>
      <c r="G2053" s="46" t="s">
        <v>5350</v>
      </c>
    </row>
    <row r="2054" spans="1:7" ht="15.6" x14ac:dyDescent="0.3">
      <c r="A2054" s="1" t="s">
        <v>309</v>
      </c>
      <c r="B2054" s="1" t="s">
        <v>4431</v>
      </c>
      <c r="E2054" s="14" t="s">
        <v>8353</v>
      </c>
      <c r="F2054" s="11" t="s">
        <v>8171</v>
      </c>
      <c r="G2054" s="46" t="s">
        <v>6497</v>
      </c>
    </row>
    <row r="2055" spans="1:7" ht="15.6" x14ac:dyDescent="0.3">
      <c r="A2055" s="1" t="s">
        <v>308</v>
      </c>
      <c r="B2055" s="1" t="s">
        <v>4432</v>
      </c>
      <c r="E2055" s="14" t="s">
        <v>8353</v>
      </c>
      <c r="F2055" s="11" t="s">
        <v>6920</v>
      </c>
      <c r="G2055" s="46" t="s">
        <v>6498</v>
      </c>
    </row>
    <row r="2056" spans="1:7" ht="15.6" x14ac:dyDescent="0.3">
      <c r="A2056" s="1" t="s">
        <v>307</v>
      </c>
      <c r="B2056" s="1" t="s">
        <v>4433</v>
      </c>
      <c r="E2056" s="14" t="s">
        <v>8353</v>
      </c>
      <c r="F2056" s="11" t="s">
        <v>8172</v>
      </c>
      <c r="G2056" s="46" t="s">
        <v>5178</v>
      </c>
    </row>
    <row r="2057" spans="1:7" ht="15.6" x14ac:dyDescent="0.3">
      <c r="A2057" s="1" t="s">
        <v>306</v>
      </c>
      <c r="B2057" s="1" t="s">
        <v>4434</v>
      </c>
      <c r="E2057" s="14" t="s">
        <v>8354</v>
      </c>
      <c r="F2057" s="11" t="s">
        <v>8173</v>
      </c>
      <c r="G2057" s="46" t="s">
        <v>6499</v>
      </c>
    </row>
    <row r="2058" spans="1:7" ht="15.6" x14ac:dyDescent="0.3">
      <c r="A2058" s="1" t="s">
        <v>305</v>
      </c>
      <c r="B2058" s="1" t="s">
        <v>4435</v>
      </c>
      <c r="E2058" s="14" t="s">
        <v>8353</v>
      </c>
      <c r="F2058" s="11" t="s">
        <v>8174</v>
      </c>
      <c r="G2058" s="46" t="s">
        <v>6500</v>
      </c>
    </row>
    <row r="2059" spans="1:7" ht="15.6" x14ac:dyDescent="0.3">
      <c r="A2059" s="1" t="s">
        <v>304</v>
      </c>
      <c r="B2059" s="1" t="s">
        <v>4436</v>
      </c>
      <c r="E2059" s="14" t="s">
        <v>8354</v>
      </c>
      <c r="F2059" s="11" t="s">
        <v>7196</v>
      </c>
      <c r="G2059" s="46" t="s">
        <v>6501</v>
      </c>
    </row>
    <row r="2060" spans="1:7" ht="15.6" x14ac:dyDescent="0.3">
      <c r="A2060" s="1" t="s">
        <v>303</v>
      </c>
      <c r="B2060" s="1" t="s">
        <v>4437</v>
      </c>
      <c r="E2060" s="14" t="s">
        <v>8353</v>
      </c>
      <c r="F2060" s="11" t="s">
        <v>8175</v>
      </c>
      <c r="G2060" s="46" t="s">
        <v>6502</v>
      </c>
    </row>
    <row r="2061" spans="1:7" ht="15.6" x14ac:dyDescent="0.3">
      <c r="A2061" s="1" t="s">
        <v>302</v>
      </c>
      <c r="B2061" s="1" t="s">
        <v>4438</v>
      </c>
      <c r="E2061" s="14" t="s">
        <v>8354</v>
      </c>
      <c r="F2061" s="11" t="s">
        <v>7456</v>
      </c>
      <c r="G2061" s="46" t="s">
        <v>6503</v>
      </c>
    </row>
    <row r="2062" spans="1:7" ht="15.6" x14ac:dyDescent="0.3">
      <c r="A2062" s="1" t="s">
        <v>301</v>
      </c>
      <c r="B2062" s="1" t="s">
        <v>4439</v>
      </c>
      <c r="E2062" s="14" t="s">
        <v>8354</v>
      </c>
      <c r="F2062" s="11" t="s">
        <v>8176</v>
      </c>
      <c r="G2062" s="46" t="s">
        <v>6504</v>
      </c>
    </row>
    <row r="2063" spans="1:7" ht="15.6" x14ac:dyDescent="0.3">
      <c r="A2063" s="1" t="s">
        <v>300</v>
      </c>
      <c r="B2063" s="1" t="s">
        <v>4440</v>
      </c>
      <c r="E2063" s="14" t="s">
        <v>8354</v>
      </c>
      <c r="F2063" s="11" t="s">
        <v>8177</v>
      </c>
      <c r="G2063" s="46" t="s">
        <v>6505</v>
      </c>
    </row>
    <row r="2064" spans="1:7" ht="15.6" x14ac:dyDescent="0.3">
      <c r="A2064" s="1" t="s">
        <v>299</v>
      </c>
      <c r="B2064" s="1" t="s">
        <v>4441</v>
      </c>
      <c r="E2064" s="14" t="s">
        <v>8353</v>
      </c>
      <c r="F2064" s="11" t="s">
        <v>8178</v>
      </c>
      <c r="G2064" s="46" t="s">
        <v>5951</v>
      </c>
    </row>
    <row r="2065" spans="1:7" ht="15.6" x14ac:dyDescent="0.3">
      <c r="A2065" s="1" t="s">
        <v>298</v>
      </c>
      <c r="B2065" s="1" t="s">
        <v>4442</v>
      </c>
      <c r="E2065" s="14" t="s">
        <v>8353</v>
      </c>
      <c r="F2065" s="11" t="s">
        <v>6976</v>
      </c>
      <c r="G2065" s="46" t="s">
        <v>5214</v>
      </c>
    </row>
    <row r="2066" spans="1:7" ht="15.6" x14ac:dyDescent="0.3">
      <c r="A2066" s="1" t="s">
        <v>297</v>
      </c>
      <c r="B2066" s="1" t="s">
        <v>4443</v>
      </c>
      <c r="E2066" s="14" t="s">
        <v>8353</v>
      </c>
      <c r="F2066" s="11" t="s">
        <v>8179</v>
      </c>
      <c r="G2066" s="46" t="s">
        <v>6506</v>
      </c>
    </row>
    <row r="2067" spans="1:7" ht="15.6" x14ac:dyDescent="0.3">
      <c r="A2067" s="1" t="s">
        <v>296</v>
      </c>
      <c r="B2067" s="1" t="s">
        <v>4444</v>
      </c>
      <c r="E2067" s="14" t="s">
        <v>8353</v>
      </c>
      <c r="F2067" s="11" t="s">
        <v>8180</v>
      </c>
      <c r="G2067" s="46" t="s">
        <v>5555</v>
      </c>
    </row>
    <row r="2068" spans="1:7" ht="15.6" x14ac:dyDescent="0.3">
      <c r="A2068" s="1" t="s">
        <v>294</v>
      </c>
      <c r="B2068" s="1" t="s">
        <v>4445</v>
      </c>
      <c r="E2068" s="14" t="s">
        <v>8354</v>
      </c>
      <c r="F2068" s="11" t="s">
        <v>7854</v>
      </c>
      <c r="G2068" s="46" t="s">
        <v>6507</v>
      </c>
    </row>
    <row r="2069" spans="1:7" ht="15.6" x14ac:dyDescent="0.3">
      <c r="A2069" s="1" t="s">
        <v>293</v>
      </c>
      <c r="B2069" s="1" t="s">
        <v>4446</v>
      </c>
      <c r="E2069" s="14" t="s">
        <v>8354</v>
      </c>
      <c r="F2069" s="11" t="s">
        <v>8181</v>
      </c>
      <c r="G2069" s="46" t="s">
        <v>6508</v>
      </c>
    </row>
    <row r="2070" spans="1:7" ht="15.6" x14ac:dyDescent="0.3">
      <c r="A2070" s="1" t="s">
        <v>292</v>
      </c>
      <c r="B2070" s="1" t="s">
        <v>4447</v>
      </c>
      <c r="E2070" s="14" t="s">
        <v>8354</v>
      </c>
      <c r="F2070" s="11" t="s">
        <v>8182</v>
      </c>
      <c r="G2070" s="46" t="s">
        <v>6509</v>
      </c>
    </row>
    <row r="2071" spans="1:7" ht="15.6" x14ac:dyDescent="0.3">
      <c r="A2071" s="1" t="s">
        <v>291</v>
      </c>
      <c r="B2071" s="1" t="s">
        <v>4448</v>
      </c>
      <c r="E2071" s="14" t="s">
        <v>8353</v>
      </c>
      <c r="F2071" s="11" t="s">
        <v>6929</v>
      </c>
      <c r="G2071" s="46" t="s">
        <v>6510</v>
      </c>
    </row>
    <row r="2072" spans="1:7" ht="15.6" x14ac:dyDescent="0.3">
      <c r="A2072" s="1" t="s">
        <v>290</v>
      </c>
      <c r="B2072" s="1" t="s">
        <v>4449</v>
      </c>
      <c r="E2072" s="14" t="s">
        <v>8354</v>
      </c>
      <c r="F2072" s="11" t="s">
        <v>6955</v>
      </c>
      <c r="G2072" s="46" t="s">
        <v>4912</v>
      </c>
    </row>
    <row r="2073" spans="1:7" ht="15.6" x14ac:dyDescent="0.3">
      <c r="A2073" s="1" t="s">
        <v>289</v>
      </c>
      <c r="B2073" s="1" t="s">
        <v>4450</v>
      </c>
      <c r="E2073" s="14" t="s">
        <v>8353</v>
      </c>
      <c r="F2073" s="11" t="s">
        <v>8183</v>
      </c>
      <c r="G2073" s="46" t="s">
        <v>6511</v>
      </c>
    </row>
    <row r="2074" spans="1:7" ht="15.6" x14ac:dyDescent="0.3">
      <c r="A2074" s="1" t="s">
        <v>288</v>
      </c>
      <c r="B2074" s="1" t="s">
        <v>4451</v>
      </c>
      <c r="E2074" s="14" t="s">
        <v>8354</v>
      </c>
      <c r="F2074" s="11" t="s">
        <v>8184</v>
      </c>
      <c r="G2074" s="46" t="s">
        <v>6512</v>
      </c>
    </row>
    <row r="2075" spans="1:7" ht="15.6" x14ac:dyDescent="0.3">
      <c r="A2075" s="1" t="s">
        <v>287</v>
      </c>
      <c r="B2075" s="1" t="s">
        <v>4452</v>
      </c>
      <c r="E2075" s="14" t="s">
        <v>8353</v>
      </c>
      <c r="F2075" s="11" t="s">
        <v>8185</v>
      </c>
      <c r="G2075" s="46" t="s">
        <v>6513</v>
      </c>
    </row>
    <row r="2076" spans="1:7" ht="15.6" x14ac:dyDescent="0.3">
      <c r="A2076" s="1" t="s">
        <v>286</v>
      </c>
      <c r="B2076" s="1" t="s">
        <v>4453</v>
      </c>
      <c r="E2076" s="14" t="s">
        <v>8353</v>
      </c>
      <c r="F2076" s="11" t="s">
        <v>8186</v>
      </c>
      <c r="G2076" s="46" t="s">
        <v>6409</v>
      </c>
    </row>
    <row r="2077" spans="1:7" ht="15.6" x14ac:dyDescent="0.3">
      <c r="A2077" s="1" t="s">
        <v>285</v>
      </c>
      <c r="B2077" s="1" t="s">
        <v>4454</v>
      </c>
      <c r="E2077" s="14" t="s">
        <v>8354</v>
      </c>
      <c r="F2077" s="11" t="s">
        <v>7970</v>
      </c>
      <c r="G2077" s="46" t="s">
        <v>6514</v>
      </c>
    </row>
    <row r="2078" spans="1:7" ht="15.6" x14ac:dyDescent="0.3">
      <c r="A2078" s="1" t="s">
        <v>284</v>
      </c>
      <c r="B2078" s="1" t="s">
        <v>4455</v>
      </c>
      <c r="E2078" s="14" t="s">
        <v>8354</v>
      </c>
      <c r="F2078" s="11" t="s">
        <v>6847</v>
      </c>
      <c r="G2078" s="46" t="s">
        <v>6515</v>
      </c>
    </row>
    <row r="2079" spans="1:7" ht="15.6" x14ac:dyDescent="0.3">
      <c r="A2079" s="1" t="s">
        <v>283</v>
      </c>
      <c r="B2079" s="1" t="s">
        <v>4456</v>
      </c>
      <c r="E2079" s="14" t="s">
        <v>8354</v>
      </c>
      <c r="F2079" s="11" t="s">
        <v>7270</v>
      </c>
      <c r="G2079" s="46" t="s">
        <v>6516</v>
      </c>
    </row>
    <row r="2080" spans="1:7" ht="15.6" x14ac:dyDescent="0.3">
      <c r="A2080" s="1" t="s">
        <v>282</v>
      </c>
      <c r="B2080" s="1" t="s">
        <v>4457</v>
      </c>
      <c r="E2080" s="14" t="s">
        <v>8354</v>
      </c>
      <c r="F2080" s="11" t="s">
        <v>7196</v>
      </c>
      <c r="G2080" s="46" t="s">
        <v>6517</v>
      </c>
    </row>
    <row r="2081" spans="1:7" ht="15.6" x14ac:dyDescent="0.3">
      <c r="A2081" s="1" t="s">
        <v>281</v>
      </c>
      <c r="B2081" s="1" t="s">
        <v>4458</v>
      </c>
      <c r="E2081" s="14" t="s">
        <v>8353</v>
      </c>
      <c r="F2081" s="11" t="s">
        <v>8187</v>
      </c>
      <c r="G2081" s="46" t="s">
        <v>5517</v>
      </c>
    </row>
    <row r="2082" spans="1:7" ht="15.6" x14ac:dyDescent="0.3">
      <c r="A2082" s="1" t="s">
        <v>280</v>
      </c>
      <c r="B2082" s="1" t="s">
        <v>4459</v>
      </c>
      <c r="E2082" s="14" t="s">
        <v>8353</v>
      </c>
      <c r="F2082" s="11" t="s">
        <v>7634</v>
      </c>
      <c r="G2082" s="46" t="s">
        <v>6518</v>
      </c>
    </row>
    <row r="2083" spans="1:7" ht="15.6" x14ac:dyDescent="0.3">
      <c r="A2083" s="1" t="s">
        <v>279</v>
      </c>
      <c r="B2083" s="1" t="s">
        <v>4460</v>
      </c>
      <c r="E2083" s="14" t="s">
        <v>8353</v>
      </c>
      <c r="F2083" s="11" t="s">
        <v>7569</v>
      </c>
      <c r="G2083" s="46" t="s">
        <v>6519</v>
      </c>
    </row>
    <row r="2084" spans="1:7" ht="15.6" x14ac:dyDescent="0.3">
      <c r="A2084" s="1" t="s">
        <v>278</v>
      </c>
      <c r="B2084" s="1" t="s">
        <v>4461</v>
      </c>
      <c r="E2084" s="14" t="s">
        <v>8353</v>
      </c>
      <c r="F2084" s="11" t="s">
        <v>8188</v>
      </c>
      <c r="G2084" s="46" t="s">
        <v>6520</v>
      </c>
    </row>
    <row r="2085" spans="1:7" ht="15.6" x14ac:dyDescent="0.3">
      <c r="A2085" s="1" t="s">
        <v>277</v>
      </c>
      <c r="B2085" s="1" t="s">
        <v>4462</v>
      </c>
      <c r="E2085" s="14" t="s">
        <v>8353</v>
      </c>
      <c r="F2085" s="11" t="s">
        <v>8189</v>
      </c>
      <c r="G2085" s="46" t="s">
        <v>6521</v>
      </c>
    </row>
    <row r="2086" spans="1:7" ht="15.6" x14ac:dyDescent="0.3">
      <c r="A2086" s="1" t="s">
        <v>276</v>
      </c>
      <c r="B2086" s="1" t="s">
        <v>4463</v>
      </c>
      <c r="E2086" s="14" t="s">
        <v>8353</v>
      </c>
      <c r="F2086" s="11" t="s">
        <v>8190</v>
      </c>
      <c r="G2086" s="46" t="s">
        <v>6522</v>
      </c>
    </row>
    <row r="2087" spans="1:7" ht="15.6" x14ac:dyDescent="0.3">
      <c r="A2087" s="1" t="s">
        <v>275</v>
      </c>
      <c r="B2087" s="1" t="s">
        <v>4464</v>
      </c>
      <c r="E2087" s="14" t="s">
        <v>8354</v>
      </c>
      <c r="F2087" s="11" t="s">
        <v>8191</v>
      </c>
      <c r="G2087" s="46" t="s">
        <v>6523</v>
      </c>
    </row>
    <row r="2088" spans="1:7" ht="15.6" x14ac:dyDescent="0.3">
      <c r="A2088" s="1" t="s">
        <v>274</v>
      </c>
      <c r="B2088" s="1" t="s">
        <v>4465</v>
      </c>
      <c r="E2088" s="14" t="s">
        <v>8354</v>
      </c>
      <c r="F2088" s="11" t="s">
        <v>6960</v>
      </c>
      <c r="G2088" s="46" t="s">
        <v>4912</v>
      </c>
    </row>
    <row r="2089" spans="1:7" ht="15.6" x14ac:dyDescent="0.3">
      <c r="A2089" s="1" t="s">
        <v>273</v>
      </c>
      <c r="B2089" s="1" t="s">
        <v>4466</v>
      </c>
      <c r="E2089" s="14" t="s">
        <v>8353</v>
      </c>
      <c r="F2089" s="11" t="s">
        <v>8192</v>
      </c>
      <c r="G2089" s="46" t="s">
        <v>6524</v>
      </c>
    </row>
    <row r="2090" spans="1:7" ht="15.6" x14ac:dyDescent="0.3">
      <c r="A2090" s="1" t="s">
        <v>272</v>
      </c>
      <c r="B2090" s="1" t="s">
        <v>4467</v>
      </c>
      <c r="E2090" s="14" t="s">
        <v>8354</v>
      </c>
      <c r="F2090" s="11" t="s">
        <v>8088</v>
      </c>
      <c r="G2090" s="46" t="s">
        <v>6525</v>
      </c>
    </row>
    <row r="2091" spans="1:7" ht="15.6" x14ac:dyDescent="0.3">
      <c r="A2091" s="1" t="s">
        <v>270</v>
      </c>
      <c r="B2091" s="1" t="s">
        <v>4468</v>
      </c>
      <c r="E2091" s="14" t="s">
        <v>8354</v>
      </c>
      <c r="F2091" s="11" t="s">
        <v>8193</v>
      </c>
      <c r="G2091" s="46" t="s">
        <v>6526</v>
      </c>
    </row>
    <row r="2092" spans="1:7" ht="15.6" x14ac:dyDescent="0.3">
      <c r="A2092" s="1" t="s">
        <v>269</v>
      </c>
      <c r="B2092" s="1" t="s">
        <v>4469</v>
      </c>
      <c r="E2092" s="14" t="s">
        <v>8354</v>
      </c>
      <c r="F2092" s="11" t="s">
        <v>8194</v>
      </c>
      <c r="G2092" s="46" t="s">
        <v>6527</v>
      </c>
    </row>
    <row r="2093" spans="1:7" ht="15.6" x14ac:dyDescent="0.3">
      <c r="A2093" s="1" t="s">
        <v>268</v>
      </c>
      <c r="B2093" s="1" t="s">
        <v>4470</v>
      </c>
      <c r="E2093" s="14" t="s">
        <v>8354</v>
      </c>
      <c r="F2093" s="11" t="s">
        <v>6888</v>
      </c>
      <c r="G2093" s="46" t="s">
        <v>6528</v>
      </c>
    </row>
    <row r="2094" spans="1:7" ht="15.6" x14ac:dyDescent="0.3">
      <c r="A2094" s="1" t="s">
        <v>267</v>
      </c>
      <c r="B2094" s="1" t="s">
        <v>4471</v>
      </c>
      <c r="E2094" s="14" t="s">
        <v>8354</v>
      </c>
      <c r="F2094" s="11" t="s">
        <v>6855</v>
      </c>
      <c r="G2094" s="46" t="s">
        <v>6529</v>
      </c>
    </row>
    <row r="2095" spans="1:7" ht="15.6" x14ac:dyDescent="0.3">
      <c r="A2095" s="1" t="s">
        <v>266</v>
      </c>
      <c r="B2095" s="1" t="s">
        <v>4472</v>
      </c>
      <c r="E2095" s="14" t="s">
        <v>8353</v>
      </c>
      <c r="F2095" s="11" t="s">
        <v>7132</v>
      </c>
      <c r="G2095" s="46" t="s">
        <v>6530</v>
      </c>
    </row>
    <row r="2096" spans="1:7" ht="15.6" x14ac:dyDescent="0.3">
      <c r="A2096" s="1" t="s">
        <v>265</v>
      </c>
      <c r="B2096" s="1" t="s">
        <v>4473</v>
      </c>
      <c r="E2096" s="14" t="s">
        <v>8354</v>
      </c>
      <c r="F2096" s="11" t="s">
        <v>8195</v>
      </c>
      <c r="G2096" s="46" t="s">
        <v>6531</v>
      </c>
    </row>
    <row r="2097" spans="1:7" ht="15.6" x14ac:dyDescent="0.3">
      <c r="A2097" s="1" t="s">
        <v>264</v>
      </c>
      <c r="B2097" s="1" t="s">
        <v>4474</v>
      </c>
      <c r="E2097" s="14" t="s">
        <v>8354</v>
      </c>
      <c r="F2097" s="11" t="s">
        <v>7327</v>
      </c>
      <c r="G2097" s="46" t="s">
        <v>6532</v>
      </c>
    </row>
    <row r="2098" spans="1:7" ht="15.6" x14ac:dyDescent="0.3">
      <c r="A2098" s="1" t="s">
        <v>263</v>
      </c>
      <c r="B2098" s="1" t="s">
        <v>4475</v>
      </c>
      <c r="E2098" s="14" t="s">
        <v>8354</v>
      </c>
      <c r="F2098" s="11" t="s">
        <v>8196</v>
      </c>
      <c r="G2098" s="46" t="s">
        <v>6533</v>
      </c>
    </row>
    <row r="2099" spans="1:7" ht="15.6" x14ac:dyDescent="0.3">
      <c r="A2099" s="1" t="s">
        <v>262</v>
      </c>
      <c r="B2099" s="1" t="s">
        <v>4476</v>
      </c>
      <c r="E2099" s="14" t="s">
        <v>8353</v>
      </c>
      <c r="F2099" s="11" t="s">
        <v>7431</v>
      </c>
      <c r="G2099" s="46" t="s">
        <v>6534</v>
      </c>
    </row>
    <row r="2100" spans="1:7" ht="15.6" x14ac:dyDescent="0.3">
      <c r="A2100" s="1" t="s">
        <v>261</v>
      </c>
      <c r="B2100" s="1" t="s">
        <v>4477</v>
      </c>
      <c r="E2100" s="14" t="s">
        <v>8354</v>
      </c>
      <c r="F2100" s="11" t="s">
        <v>6900</v>
      </c>
      <c r="G2100" s="46" t="s">
        <v>6535</v>
      </c>
    </row>
    <row r="2101" spans="1:7" ht="15.6" x14ac:dyDescent="0.3">
      <c r="A2101" s="1" t="s">
        <v>260</v>
      </c>
      <c r="B2101" s="1" t="s">
        <v>4478</v>
      </c>
      <c r="E2101" s="14" t="s">
        <v>8353</v>
      </c>
      <c r="F2101" s="11" t="s">
        <v>8197</v>
      </c>
      <c r="G2101" s="46" t="s">
        <v>6536</v>
      </c>
    </row>
    <row r="2102" spans="1:7" ht="15.6" x14ac:dyDescent="0.3">
      <c r="A2102" s="1" t="s">
        <v>259</v>
      </c>
      <c r="B2102" s="1" t="s">
        <v>4479</v>
      </c>
      <c r="E2102" s="14" t="s">
        <v>8353</v>
      </c>
      <c r="F2102" s="11" t="s">
        <v>8198</v>
      </c>
      <c r="G2102" s="46" t="s">
        <v>6537</v>
      </c>
    </row>
    <row r="2103" spans="1:7" ht="15.6" x14ac:dyDescent="0.3">
      <c r="A2103" s="1" t="s">
        <v>258</v>
      </c>
      <c r="B2103" s="1" t="s">
        <v>4480</v>
      </c>
      <c r="E2103" s="14" t="s">
        <v>8354</v>
      </c>
      <c r="F2103" s="11" t="s">
        <v>7243</v>
      </c>
      <c r="G2103" s="46" t="s">
        <v>6194</v>
      </c>
    </row>
    <row r="2104" spans="1:7" ht="15.6" x14ac:dyDescent="0.3">
      <c r="A2104" s="1" t="s">
        <v>257</v>
      </c>
      <c r="B2104" s="1" t="s">
        <v>4481</v>
      </c>
      <c r="E2104" s="14" t="s">
        <v>8354</v>
      </c>
      <c r="F2104" s="11" t="s">
        <v>8199</v>
      </c>
      <c r="G2104" s="46" t="s">
        <v>6538</v>
      </c>
    </row>
    <row r="2105" spans="1:7" ht="15.6" x14ac:dyDescent="0.3">
      <c r="A2105" s="1" t="s">
        <v>256</v>
      </c>
      <c r="B2105" s="1" t="s">
        <v>4482</v>
      </c>
      <c r="E2105" s="14" t="s">
        <v>8354</v>
      </c>
      <c r="F2105" s="11" t="s">
        <v>7061</v>
      </c>
      <c r="G2105" s="46" t="s">
        <v>4723</v>
      </c>
    </row>
    <row r="2106" spans="1:7" ht="15.6" x14ac:dyDescent="0.3">
      <c r="A2106" s="1" t="s">
        <v>255</v>
      </c>
      <c r="B2106" s="1" t="s">
        <v>4483</v>
      </c>
      <c r="E2106" s="14" t="s">
        <v>8353</v>
      </c>
      <c r="F2106" s="11" t="s">
        <v>8200</v>
      </c>
      <c r="G2106" s="46" t="s">
        <v>6539</v>
      </c>
    </row>
    <row r="2107" spans="1:7" ht="15.6" x14ac:dyDescent="0.3">
      <c r="A2107" s="1" t="s">
        <v>254</v>
      </c>
      <c r="B2107" s="1" t="s">
        <v>4484</v>
      </c>
      <c r="E2107" s="14" t="s">
        <v>8353</v>
      </c>
      <c r="F2107" s="11" t="s">
        <v>8201</v>
      </c>
      <c r="G2107" s="46" t="s">
        <v>6540</v>
      </c>
    </row>
    <row r="2108" spans="1:7" ht="15.6" x14ac:dyDescent="0.3">
      <c r="A2108" s="1" t="s">
        <v>253</v>
      </c>
      <c r="B2108" s="1" t="s">
        <v>4485</v>
      </c>
      <c r="E2108" s="14" t="s">
        <v>8353</v>
      </c>
      <c r="F2108" s="11" t="s">
        <v>8202</v>
      </c>
      <c r="G2108" s="46" t="s">
        <v>6541</v>
      </c>
    </row>
    <row r="2109" spans="1:7" ht="15.6" x14ac:dyDescent="0.3">
      <c r="A2109" s="1" t="s">
        <v>252</v>
      </c>
      <c r="B2109" s="1" t="s">
        <v>4486</v>
      </c>
      <c r="E2109" s="14" t="s">
        <v>8353</v>
      </c>
      <c r="F2109" s="11" t="s">
        <v>8203</v>
      </c>
      <c r="G2109" s="46" t="s">
        <v>6542</v>
      </c>
    </row>
    <row r="2110" spans="1:7" ht="15.6" x14ac:dyDescent="0.3">
      <c r="A2110" s="1" t="s">
        <v>251</v>
      </c>
      <c r="B2110" s="1" t="s">
        <v>4487</v>
      </c>
      <c r="E2110" s="14" t="s">
        <v>8353</v>
      </c>
      <c r="F2110" s="11" t="s">
        <v>8204</v>
      </c>
      <c r="G2110" s="46" t="s">
        <v>5161</v>
      </c>
    </row>
    <row r="2111" spans="1:7" ht="15.6" x14ac:dyDescent="0.3">
      <c r="A2111" s="1" t="s">
        <v>250</v>
      </c>
      <c r="B2111" s="1" t="s">
        <v>4488</v>
      </c>
      <c r="E2111" s="14" t="s">
        <v>8353</v>
      </c>
      <c r="F2111" s="11" t="s">
        <v>8205</v>
      </c>
      <c r="G2111" s="46" t="s">
        <v>6543</v>
      </c>
    </row>
    <row r="2112" spans="1:7" ht="15.6" x14ac:dyDescent="0.3">
      <c r="A2112" s="1" t="s">
        <v>249</v>
      </c>
      <c r="B2112" s="1" t="s">
        <v>4489</v>
      </c>
      <c r="E2112" s="14" t="s">
        <v>8353</v>
      </c>
      <c r="F2112" s="11" t="s">
        <v>8206</v>
      </c>
      <c r="G2112" s="46" t="s">
        <v>6544</v>
      </c>
    </row>
    <row r="2113" spans="1:7" ht="15.6" x14ac:dyDescent="0.3">
      <c r="A2113" s="1" t="s">
        <v>248</v>
      </c>
      <c r="B2113" s="1" t="s">
        <v>4490</v>
      </c>
      <c r="E2113" s="14" t="s">
        <v>8353</v>
      </c>
      <c r="F2113" s="11" t="s">
        <v>8207</v>
      </c>
      <c r="G2113" s="46" t="s">
        <v>6545</v>
      </c>
    </row>
    <row r="2114" spans="1:7" ht="15.6" x14ac:dyDescent="0.3">
      <c r="A2114" s="1" t="s">
        <v>247</v>
      </c>
      <c r="B2114" s="1" t="s">
        <v>4491</v>
      </c>
      <c r="E2114" s="14" t="s">
        <v>8353</v>
      </c>
      <c r="F2114" s="11" t="s">
        <v>7414</v>
      </c>
      <c r="G2114" s="46" t="s">
        <v>6546</v>
      </c>
    </row>
    <row r="2115" spans="1:7" ht="15.6" x14ac:dyDescent="0.3">
      <c r="A2115" s="1" t="s">
        <v>246</v>
      </c>
      <c r="B2115" s="1" t="s">
        <v>4492</v>
      </c>
      <c r="E2115" s="14" t="s">
        <v>8353</v>
      </c>
      <c r="F2115" s="11" t="s">
        <v>7049</v>
      </c>
      <c r="G2115" s="46" t="s">
        <v>6547</v>
      </c>
    </row>
    <row r="2116" spans="1:7" ht="15.6" x14ac:dyDescent="0.3">
      <c r="A2116" s="1" t="s">
        <v>245</v>
      </c>
      <c r="B2116" s="1" t="s">
        <v>4493</v>
      </c>
      <c r="E2116" s="14" t="s">
        <v>8353</v>
      </c>
      <c r="F2116" s="11" t="s">
        <v>7182</v>
      </c>
      <c r="G2116" s="46" t="s">
        <v>6548</v>
      </c>
    </row>
    <row r="2117" spans="1:7" ht="15.6" x14ac:dyDescent="0.3">
      <c r="A2117" s="1" t="s">
        <v>243</v>
      </c>
      <c r="B2117" s="1" t="s">
        <v>4494</v>
      </c>
      <c r="E2117" s="14" t="s">
        <v>8353</v>
      </c>
      <c r="F2117" s="11" t="s">
        <v>8208</v>
      </c>
      <c r="G2117" s="46" t="s">
        <v>6549</v>
      </c>
    </row>
    <row r="2118" spans="1:7" ht="15.6" x14ac:dyDescent="0.3">
      <c r="A2118" s="1" t="s">
        <v>241</v>
      </c>
      <c r="B2118" s="1" t="s">
        <v>4495</v>
      </c>
      <c r="E2118" s="14" t="s">
        <v>8353</v>
      </c>
      <c r="F2118" s="11" t="s">
        <v>8209</v>
      </c>
      <c r="G2118" s="46" t="s">
        <v>6550</v>
      </c>
    </row>
    <row r="2119" spans="1:7" ht="15.6" x14ac:dyDescent="0.3">
      <c r="A2119" s="1" t="s">
        <v>240</v>
      </c>
      <c r="B2119" s="1" t="s">
        <v>4496</v>
      </c>
      <c r="E2119" s="14" t="s">
        <v>8354</v>
      </c>
      <c r="F2119" s="11" t="s">
        <v>8210</v>
      </c>
      <c r="G2119" s="46" t="s">
        <v>6551</v>
      </c>
    </row>
    <row r="2120" spans="1:7" ht="15.6" x14ac:dyDescent="0.3">
      <c r="A2120" s="1" t="s">
        <v>239</v>
      </c>
      <c r="B2120" s="1" t="s">
        <v>4497</v>
      </c>
      <c r="E2120" s="14" t="s">
        <v>8354</v>
      </c>
      <c r="F2120" s="11" t="s">
        <v>6900</v>
      </c>
      <c r="G2120" s="46" t="s">
        <v>6552</v>
      </c>
    </row>
    <row r="2121" spans="1:7" ht="15.6" x14ac:dyDescent="0.3">
      <c r="A2121" s="1" t="s">
        <v>238</v>
      </c>
      <c r="B2121" s="1" t="s">
        <v>4498</v>
      </c>
      <c r="E2121" s="14" t="s">
        <v>8353</v>
      </c>
      <c r="F2121" s="11" t="s">
        <v>7170</v>
      </c>
      <c r="G2121" s="46" t="s">
        <v>6553</v>
      </c>
    </row>
    <row r="2122" spans="1:7" ht="15.6" x14ac:dyDescent="0.3">
      <c r="A2122" s="1" t="s">
        <v>237</v>
      </c>
      <c r="B2122" s="1" t="s">
        <v>4499</v>
      </c>
      <c r="E2122" s="14" t="s">
        <v>8353</v>
      </c>
      <c r="F2122" s="11" t="s">
        <v>8211</v>
      </c>
      <c r="G2122" s="46" t="s">
        <v>6554</v>
      </c>
    </row>
    <row r="2123" spans="1:7" ht="15.6" x14ac:dyDescent="0.3">
      <c r="A2123" s="1" t="s">
        <v>236</v>
      </c>
      <c r="B2123" s="1" t="s">
        <v>4500</v>
      </c>
      <c r="E2123" s="14" t="s">
        <v>8353</v>
      </c>
      <c r="F2123" s="11" t="s">
        <v>8212</v>
      </c>
      <c r="G2123" s="46" t="s">
        <v>6555</v>
      </c>
    </row>
    <row r="2124" spans="1:7" ht="15.6" x14ac:dyDescent="0.3">
      <c r="A2124" s="1" t="s">
        <v>235</v>
      </c>
      <c r="B2124" s="1" t="s">
        <v>4501</v>
      </c>
      <c r="E2124" s="14" t="s">
        <v>8353</v>
      </c>
      <c r="F2124" s="11" t="s">
        <v>8213</v>
      </c>
      <c r="G2124" s="46" t="s">
        <v>6556</v>
      </c>
    </row>
    <row r="2125" spans="1:7" ht="15.6" x14ac:dyDescent="0.3">
      <c r="A2125" s="1" t="s">
        <v>234</v>
      </c>
      <c r="B2125" s="1" t="s">
        <v>4502</v>
      </c>
      <c r="E2125" s="14" t="s">
        <v>8353</v>
      </c>
      <c r="F2125" s="11" t="s">
        <v>8214</v>
      </c>
      <c r="G2125" s="46" t="s">
        <v>5413</v>
      </c>
    </row>
    <row r="2126" spans="1:7" ht="15.6" x14ac:dyDescent="0.3">
      <c r="A2126" s="1" t="s">
        <v>233</v>
      </c>
      <c r="B2126" s="1" t="s">
        <v>4503</v>
      </c>
      <c r="E2126" s="14" t="s">
        <v>8353</v>
      </c>
      <c r="F2126" s="11" t="s">
        <v>8215</v>
      </c>
      <c r="G2126" s="46" t="s">
        <v>6557</v>
      </c>
    </row>
    <row r="2127" spans="1:7" ht="15.6" x14ac:dyDescent="0.3">
      <c r="A2127" s="1" t="s">
        <v>232</v>
      </c>
      <c r="B2127" s="1" t="s">
        <v>4504</v>
      </c>
      <c r="E2127" s="14" t="s">
        <v>8353</v>
      </c>
      <c r="F2127" s="11" t="s">
        <v>6920</v>
      </c>
      <c r="G2127" s="46" t="s">
        <v>6558</v>
      </c>
    </row>
    <row r="2128" spans="1:7" ht="15.6" x14ac:dyDescent="0.3">
      <c r="A2128" s="1" t="s">
        <v>231</v>
      </c>
      <c r="B2128" s="1" t="s">
        <v>4505</v>
      </c>
      <c r="E2128" s="14" t="s">
        <v>8354</v>
      </c>
      <c r="F2128" s="11" t="s">
        <v>8216</v>
      </c>
      <c r="G2128" s="46" t="s">
        <v>6559</v>
      </c>
    </row>
    <row r="2129" spans="1:7" ht="15.6" x14ac:dyDescent="0.3">
      <c r="A2129" s="1" t="s">
        <v>230</v>
      </c>
      <c r="B2129" s="1" t="s">
        <v>4506</v>
      </c>
      <c r="E2129" s="14" t="s">
        <v>8353</v>
      </c>
      <c r="F2129" s="11" t="s">
        <v>7957</v>
      </c>
      <c r="G2129" s="46" t="s">
        <v>6560</v>
      </c>
    </row>
    <row r="2130" spans="1:7" ht="15.6" x14ac:dyDescent="0.3">
      <c r="A2130" s="1" t="s">
        <v>229</v>
      </c>
      <c r="B2130" s="1" t="s">
        <v>4507</v>
      </c>
      <c r="E2130" s="14" t="s">
        <v>8353</v>
      </c>
      <c r="F2130" s="11" t="s">
        <v>8217</v>
      </c>
      <c r="G2130" s="46" t="s">
        <v>6561</v>
      </c>
    </row>
    <row r="2131" spans="1:7" ht="15.6" x14ac:dyDescent="0.3">
      <c r="A2131" s="1" t="s">
        <v>228</v>
      </c>
      <c r="B2131" s="1" t="s">
        <v>4508</v>
      </c>
      <c r="E2131" s="14" t="s">
        <v>8353</v>
      </c>
      <c r="F2131" s="11" t="s">
        <v>7888</v>
      </c>
      <c r="G2131" s="46" t="s">
        <v>5473</v>
      </c>
    </row>
    <row r="2132" spans="1:7" ht="15.6" x14ac:dyDescent="0.3">
      <c r="A2132" s="1" t="s">
        <v>227</v>
      </c>
      <c r="B2132" s="1" t="s">
        <v>4509</v>
      </c>
      <c r="E2132" s="14" t="s">
        <v>8353</v>
      </c>
      <c r="F2132" s="11" t="s">
        <v>8218</v>
      </c>
      <c r="G2132" s="46" t="s">
        <v>4754</v>
      </c>
    </row>
    <row r="2133" spans="1:7" ht="15.6" x14ac:dyDescent="0.3">
      <c r="A2133" s="1" t="s">
        <v>226</v>
      </c>
      <c r="B2133" s="1" t="s">
        <v>4510</v>
      </c>
      <c r="E2133" s="14" t="s">
        <v>8354</v>
      </c>
      <c r="F2133" s="11" t="s">
        <v>8219</v>
      </c>
      <c r="G2133" s="46" t="s">
        <v>6562</v>
      </c>
    </row>
    <row r="2134" spans="1:7" ht="15.6" x14ac:dyDescent="0.3">
      <c r="A2134" s="1" t="s">
        <v>225</v>
      </c>
      <c r="B2134" s="1" t="s">
        <v>4511</v>
      </c>
      <c r="E2134" s="14" t="s">
        <v>8353</v>
      </c>
      <c r="F2134" s="11" t="s">
        <v>7357</v>
      </c>
      <c r="G2134" s="46" t="s">
        <v>6563</v>
      </c>
    </row>
    <row r="2135" spans="1:7" ht="15.6" x14ac:dyDescent="0.3">
      <c r="A2135" s="1" t="s">
        <v>224</v>
      </c>
      <c r="B2135" s="1" t="s">
        <v>4512</v>
      </c>
      <c r="E2135" s="14" t="s">
        <v>8354</v>
      </c>
      <c r="F2135" s="11" t="s">
        <v>6985</v>
      </c>
      <c r="G2135" s="46" t="s">
        <v>6564</v>
      </c>
    </row>
    <row r="2136" spans="1:7" ht="15.6" x14ac:dyDescent="0.3">
      <c r="A2136" s="1" t="s">
        <v>223</v>
      </c>
      <c r="B2136" s="1" t="s">
        <v>4513</v>
      </c>
      <c r="E2136" s="14" t="s">
        <v>8354</v>
      </c>
      <c r="F2136" s="11" t="s">
        <v>5494</v>
      </c>
      <c r="G2136" s="46" t="s">
        <v>6565</v>
      </c>
    </row>
    <row r="2137" spans="1:7" ht="15.6" x14ac:dyDescent="0.3">
      <c r="A2137" s="1" t="s">
        <v>222</v>
      </c>
      <c r="B2137" s="1" t="s">
        <v>4514</v>
      </c>
      <c r="E2137" s="14" t="s">
        <v>8354</v>
      </c>
      <c r="F2137" s="11" t="s">
        <v>8220</v>
      </c>
      <c r="G2137" s="46" t="s">
        <v>6470</v>
      </c>
    </row>
    <row r="2138" spans="1:7" ht="15.6" x14ac:dyDescent="0.3">
      <c r="A2138" s="1" t="s">
        <v>221</v>
      </c>
      <c r="B2138" s="1" t="s">
        <v>4515</v>
      </c>
      <c r="E2138" s="14" t="s">
        <v>8354</v>
      </c>
      <c r="F2138" s="11" t="s">
        <v>8221</v>
      </c>
      <c r="G2138" s="46" t="s">
        <v>6138</v>
      </c>
    </row>
    <row r="2139" spans="1:7" ht="15.6" x14ac:dyDescent="0.3">
      <c r="A2139" s="1" t="s">
        <v>220</v>
      </c>
      <c r="B2139" s="1" t="s">
        <v>4516</v>
      </c>
      <c r="E2139" s="14" t="s">
        <v>8327</v>
      </c>
      <c r="F2139" s="11" t="s">
        <v>7132</v>
      </c>
      <c r="G2139" s="46" t="s">
        <v>6566</v>
      </c>
    </row>
    <row r="2140" spans="1:7" ht="15.6" x14ac:dyDescent="0.3">
      <c r="A2140" s="1" t="s">
        <v>219</v>
      </c>
      <c r="B2140" s="1" t="s">
        <v>4517</v>
      </c>
      <c r="E2140" s="14" t="s">
        <v>8354</v>
      </c>
      <c r="F2140" s="11" t="s">
        <v>8222</v>
      </c>
      <c r="G2140" s="46" t="s">
        <v>6567</v>
      </c>
    </row>
    <row r="2141" spans="1:7" ht="15.6" x14ac:dyDescent="0.3">
      <c r="A2141" s="1" t="s">
        <v>218</v>
      </c>
      <c r="B2141" s="1" t="s">
        <v>4518</v>
      </c>
      <c r="E2141" s="14" t="s">
        <v>8354</v>
      </c>
      <c r="F2141" s="11" t="s">
        <v>5555</v>
      </c>
      <c r="G2141" s="46" t="s">
        <v>6568</v>
      </c>
    </row>
    <row r="2142" spans="1:7" ht="15.6" x14ac:dyDescent="0.3">
      <c r="A2142" s="1" t="s">
        <v>217</v>
      </c>
      <c r="B2142" s="1" t="s">
        <v>4519</v>
      </c>
      <c r="E2142" s="14" t="s">
        <v>8353</v>
      </c>
      <c r="F2142" s="11" t="s">
        <v>6836</v>
      </c>
      <c r="G2142" s="46" t="s">
        <v>6569</v>
      </c>
    </row>
    <row r="2143" spans="1:7" ht="15.6" x14ac:dyDescent="0.3">
      <c r="A2143" s="1" t="s">
        <v>216</v>
      </c>
      <c r="B2143" s="1" t="s">
        <v>4520</v>
      </c>
      <c r="E2143" s="14" t="s">
        <v>8353</v>
      </c>
      <c r="F2143" s="11" t="s">
        <v>8223</v>
      </c>
      <c r="G2143" s="46" t="s">
        <v>6570</v>
      </c>
    </row>
    <row r="2144" spans="1:7" ht="15.6" x14ac:dyDescent="0.3">
      <c r="A2144" s="1" t="s">
        <v>215</v>
      </c>
      <c r="B2144" s="1" t="s">
        <v>4521</v>
      </c>
      <c r="E2144" s="14" t="s">
        <v>8353</v>
      </c>
      <c r="F2144" s="11" t="s">
        <v>8224</v>
      </c>
      <c r="G2144" s="46" t="s">
        <v>6571</v>
      </c>
    </row>
    <row r="2145" spans="1:7" ht="15.6" x14ac:dyDescent="0.3">
      <c r="A2145" s="1" t="s">
        <v>214</v>
      </c>
      <c r="B2145" s="1" t="s">
        <v>4522</v>
      </c>
      <c r="E2145" s="14" t="s">
        <v>8353</v>
      </c>
      <c r="F2145" s="11" t="s">
        <v>8225</v>
      </c>
      <c r="G2145" s="46" t="s">
        <v>6572</v>
      </c>
    </row>
    <row r="2146" spans="1:7" ht="15.6" x14ac:dyDescent="0.3">
      <c r="A2146" s="1" t="s">
        <v>213</v>
      </c>
      <c r="B2146" s="1" t="s">
        <v>4523</v>
      </c>
      <c r="E2146" s="14" t="s">
        <v>8354</v>
      </c>
      <c r="F2146" s="11" t="s">
        <v>8226</v>
      </c>
      <c r="G2146" s="46" t="s">
        <v>6573</v>
      </c>
    </row>
    <row r="2147" spans="1:7" ht="15.6" x14ac:dyDescent="0.3">
      <c r="A2147" s="1" t="s">
        <v>212</v>
      </c>
      <c r="B2147" s="1" t="s">
        <v>4524</v>
      </c>
      <c r="E2147" s="14" t="s">
        <v>8354</v>
      </c>
      <c r="F2147" s="11" t="s">
        <v>8227</v>
      </c>
      <c r="G2147" s="46" t="s">
        <v>6574</v>
      </c>
    </row>
    <row r="2148" spans="1:7" ht="15.6" x14ac:dyDescent="0.3">
      <c r="A2148" s="1" t="s">
        <v>211</v>
      </c>
      <c r="B2148" s="1" t="s">
        <v>4525</v>
      </c>
      <c r="E2148" s="14" t="s">
        <v>8354</v>
      </c>
      <c r="F2148" s="11" t="s">
        <v>8228</v>
      </c>
      <c r="G2148" s="46" t="s">
        <v>6575</v>
      </c>
    </row>
    <row r="2149" spans="1:7" ht="15.6" x14ac:dyDescent="0.3">
      <c r="A2149" s="1" t="s">
        <v>210</v>
      </c>
      <c r="B2149" s="1" t="s">
        <v>4526</v>
      </c>
      <c r="E2149" s="14" t="s">
        <v>8354</v>
      </c>
      <c r="F2149" s="11" t="s">
        <v>8229</v>
      </c>
      <c r="G2149" s="46" t="s">
        <v>6576</v>
      </c>
    </row>
    <row r="2150" spans="1:7" ht="15.6" x14ac:dyDescent="0.3">
      <c r="A2150" s="1" t="s">
        <v>209</v>
      </c>
      <c r="B2150" s="1" t="s">
        <v>4527</v>
      </c>
      <c r="E2150" s="14" t="s">
        <v>8354</v>
      </c>
      <c r="F2150" s="11" t="s">
        <v>6792</v>
      </c>
      <c r="G2150" s="46" t="s">
        <v>6577</v>
      </c>
    </row>
    <row r="2151" spans="1:7" ht="15.6" x14ac:dyDescent="0.3">
      <c r="A2151" s="1" t="s">
        <v>208</v>
      </c>
      <c r="B2151" s="1" t="s">
        <v>4528</v>
      </c>
      <c r="E2151" s="14" t="s">
        <v>8354</v>
      </c>
      <c r="F2151" s="11" t="s">
        <v>8230</v>
      </c>
      <c r="G2151" s="46" t="s">
        <v>6000</v>
      </c>
    </row>
    <row r="2152" spans="1:7" ht="15.6" x14ac:dyDescent="0.3">
      <c r="A2152" s="1" t="s">
        <v>207</v>
      </c>
      <c r="B2152" s="1" t="s">
        <v>4529</v>
      </c>
      <c r="E2152" s="14" t="s">
        <v>8354</v>
      </c>
      <c r="F2152" s="11" t="s">
        <v>8231</v>
      </c>
      <c r="G2152" s="46" t="s">
        <v>6578</v>
      </c>
    </row>
    <row r="2153" spans="1:7" ht="15.6" x14ac:dyDescent="0.3">
      <c r="A2153" s="1" t="s">
        <v>206</v>
      </c>
      <c r="B2153" s="1" t="s">
        <v>4530</v>
      </c>
      <c r="E2153" s="14" t="s">
        <v>8354</v>
      </c>
      <c r="F2153" s="11" t="s">
        <v>8232</v>
      </c>
      <c r="G2153" s="46" t="s">
        <v>6579</v>
      </c>
    </row>
    <row r="2154" spans="1:7" ht="15.6" x14ac:dyDescent="0.3">
      <c r="A2154" s="1" t="s">
        <v>205</v>
      </c>
      <c r="B2154" s="1" t="s">
        <v>4531</v>
      </c>
      <c r="E2154" s="14" t="s">
        <v>8354</v>
      </c>
      <c r="F2154" s="11" t="s">
        <v>8233</v>
      </c>
      <c r="G2154" s="46" t="s">
        <v>6580</v>
      </c>
    </row>
    <row r="2155" spans="1:7" ht="15.6" x14ac:dyDescent="0.3">
      <c r="A2155" s="1" t="s">
        <v>204</v>
      </c>
      <c r="B2155" s="1" t="s">
        <v>4532</v>
      </c>
      <c r="E2155" s="14" t="s">
        <v>8354</v>
      </c>
      <c r="F2155" s="11" t="s">
        <v>8234</v>
      </c>
      <c r="G2155" s="46" t="s">
        <v>6581</v>
      </c>
    </row>
    <row r="2156" spans="1:7" ht="15.6" x14ac:dyDescent="0.3">
      <c r="A2156" s="1" t="s">
        <v>203</v>
      </c>
      <c r="B2156" s="1" t="s">
        <v>4533</v>
      </c>
      <c r="E2156" s="14" t="s">
        <v>8354</v>
      </c>
      <c r="F2156" s="11" t="s">
        <v>8235</v>
      </c>
      <c r="G2156" s="46" t="s">
        <v>6553</v>
      </c>
    </row>
    <row r="2157" spans="1:7" ht="15.6" x14ac:dyDescent="0.3">
      <c r="A2157" s="1" t="s">
        <v>202</v>
      </c>
      <c r="B2157" s="1" t="s">
        <v>4534</v>
      </c>
      <c r="E2157" s="14" t="s">
        <v>8354</v>
      </c>
      <c r="F2157" s="11" t="s">
        <v>8079</v>
      </c>
      <c r="G2157" s="46" t="s">
        <v>6582</v>
      </c>
    </row>
    <row r="2158" spans="1:7" ht="15.6" x14ac:dyDescent="0.3">
      <c r="A2158" s="1" t="s">
        <v>201</v>
      </c>
      <c r="B2158" s="1" t="s">
        <v>4535</v>
      </c>
      <c r="E2158" s="14" t="s">
        <v>8354</v>
      </c>
      <c r="F2158" s="11" t="s">
        <v>6774</v>
      </c>
      <c r="G2158" s="46" t="s">
        <v>6583</v>
      </c>
    </row>
    <row r="2159" spans="1:7" ht="15.6" x14ac:dyDescent="0.3">
      <c r="A2159" s="1" t="s">
        <v>200</v>
      </c>
      <c r="B2159" s="1" t="s">
        <v>4536</v>
      </c>
      <c r="E2159" s="14" t="s">
        <v>8353</v>
      </c>
      <c r="F2159" s="11" t="s">
        <v>8236</v>
      </c>
      <c r="G2159" s="46" t="s">
        <v>6584</v>
      </c>
    </row>
    <row r="2160" spans="1:7" ht="15.6" x14ac:dyDescent="0.3">
      <c r="A2160" s="1" t="s">
        <v>199</v>
      </c>
      <c r="B2160" s="1" t="s">
        <v>4537</v>
      </c>
      <c r="E2160" s="14" t="s">
        <v>8353</v>
      </c>
      <c r="F2160" s="11" t="s">
        <v>7979</v>
      </c>
      <c r="G2160" s="46" t="s">
        <v>6585</v>
      </c>
    </row>
    <row r="2161" spans="1:7" ht="15.6" x14ac:dyDescent="0.3">
      <c r="A2161" s="1" t="s">
        <v>198</v>
      </c>
      <c r="B2161" s="1" t="s">
        <v>4538</v>
      </c>
      <c r="E2161" s="14" t="s">
        <v>8353</v>
      </c>
      <c r="F2161" s="11" t="s">
        <v>8237</v>
      </c>
      <c r="G2161" s="46" t="s">
        <v>6586</v>
      </c>
    </row>
    <row r="2162" spans="1:7" ht="15.6" x14ac:dyDescent="0.3">
      <c r="A2162" s="1" t="s">
        <v>197</v>
      </c>
      <c r="B2162" s="1" t="s">
        <v>4539</v>
      </c>
      <c r="E2162" s="14" t="s">
        <v>8353</v>
      </c>
      <c r="F2162" s="11" t="s">
        <v>7362</v>
      </c>
      <c r="G2162" s="46" t="s">
        <v>6587</v>
      </c>
    </row>
    <row r="2163" spans="1:7" ht="15.6" x14ac:dyDescent="0.3">
      <c r="A2163" s="1" t="s">
        <v>196</v>
      </c>
      <c r="B2163" s="1" t="s">
        <v>4540</v>
      </c>
      <c r="E2163" s="14" t="s">
        <v>8353</v>
      </c>
      <c r="F2163" s="11" t="s">
        <v>6926</v>
      </c>
      <c r="G2163" s="46" t="s">
        <v>6588</v>
      </c>
    </row>
    <row r="2164" spans="1:7" ht="15.6" x14ac:dyDescent="0.3">
      <c r="A2164" s="1" t="s">
        <v>194</v>
      </c>
      <c r="B2164" s="1" t="s">
        <v>4541</v>
      </c>
      <c r="E2164" s="14" t="s">
        <v>8327</v>
      </c>
      <c r="F2164" s="11" t="s">
        <v>8238</v>
      </c>
      <c r="G2164" s="46" t="s">
        <v>6589</v>
      </c>
    </row>
    <row r="2165" spans="1:7" ht="15.6" x14ac:dyDescent="0.3">
      <c r="A2165" s="1" t="s">
        <v>193</v>
      </c>
      <c r="B2165" s="1" t="s">
        <v>4542</v>
      </c>
      <c r="E2165" s="14" t="s">
        <v>8353</v>
      </c>
      <c r="F2165" s="11" t="s">
        <v>8239</v>
      </c>
      <c r="G2165" s="46" t="s">
        <v>4794</v>
      </c>
    </row>
    <row r="2166" spans="1:7" ht="15.6" x14ac:dyDescent="0.3">
      <c r="A2166" s="1" t="s">
        <v>192</v>
      </c>
      <c r="B2166" s="1" t="s">
        <v>4543</v>
      </c>
      <c r="E2166" s="14" t="s">
        <v>8354</v>
      </c>
      <c r="F2166" s="11" t="s">
        <v>7334</v>
      </c>
      <c r="G2166" s="46" t="s">
        <v>6590</v>
      </c>
    </row>
    <row r="2167" spans="1:7" ht="15.6" x14ac:dyDescent="0.3">
      <c r="A2167" s="1" t="s">
        <v>191</v>
      </c>
      <c r="B2167" s="1" t="s">
        <v>4544</v>
      </c>
      <c r="E2167" s="14" t="s">
        <v>8354</v>
      </c>
      <c r="F2167" s="11" t="s">
        <v>8240</v>
      </c>
      <c r="G2167" s="46" t="s">
        <v>6591</v>
      </c>
    </row>
    <row r="2168" spans="1:7" ht="15.6" x14ac:dyDescent="0.3">
      <c r="A2168" s="1" t="s">
        <v>190</v>
      </c>
      <c r="B2168" s="1" t="s">
        <v>4545</v>
      </c>
      <c r="E2168" s="14" t="s">
        <v>8354</v>
      </c>
      <c r="F2168" s="11" t="s">
        <v>8241</v>
      </c>
      <c r="G2168" s="46" t="s">
        <v>6592</v>
      </c>
    </row>
    <row r="2169" spans="1:7" ht="15.6" x14ac:dyDescent="0.3">
      <c r="A2169" s="1" t="s">
        <v>189</v>
      </c>
      <c r="B2169" s="1" t="s">
        <v>4546</v>
      </c>
      <c r="E2169" s="14" t="s">
        <v>8354</v>
      </c>
      <c r="F2169" s="11" t="s">
        <v>7220</v>
      </c>
      <c r="G2169" s="46" t="s">
        <v>6593</v>
      </c>
    </row>
    <row r="2170" spans="1:7" ht="15.6" x14ac:dyDescent="0.3">
      <c r="A2170" s="1" t="s">
        <v>188</v>
      </c>
      <c r="B2170" s="1" t="s">
        <v>4547</v>
      </c>
      <c r="E2170" s="14" t="s">
        <v>8354</v>
      </c>
      <c r="F2170" s="11" t="s">
        <v>8242</v>
      </c>
      <c r="G2170" s="46" t="s">
        <v>6594</v>
      </c>
    </row>
    <row r="2171" spans="1:7" ht="15.6" x14ac:dyDescent="0.3">
      <c r="A2171" s="1" t="s">
        <v>187</v>
      </c>
      <c r="B2171" s="1" t="s">
        <v>4548</v>
      </c>
      <c r="E2171" s="14" t="s">
        <v>8354</v>
      </c>
      <c r="F2171" s="11" t="s">
        <v>6891</v>
      </c>
      <c r="G2171" s="46" t="s">
        <v>6595</v>
      </c>
    </row>
    <row r="2172" spans="1:7" ht="15.6" x14ac:dyDescent="0.3">
      <c r="A2172" s="1" t="s">
        <v>186</v>
      </c>
      <c r="B2172" s="1" t="s">
        <v>4549</v>
      </c>
      <c r="E2172" s="14" t="s">
        <v>8353</v>
      </c>
      <c r="F2172" s="11" t="s">
        <v>7303</v>
      </c>
      <c r="G2172" s="46" t="s">
        <v>6596</v>
      </c>
    </row>
    <row r="2173" spans="1:7" ht="15.6" x14ac:dyDescent="0.3">
      <c r="A2173" s="1" t="s">
        <v>185</v>
      </c>
      <c r="B2173" s="1" t="s">
        <v>4550</v>
      </c>
      <c r="E2173" s="14" t="s">
        <v>8354</v>
      </c>
      <c r="F2173" s="11" t="s">
        <v>5730</v>
      </c>
      <c r="G2173" s="46" t="s">
        <v>6205</v>
      </c>
    </row>
    <row r="2174" spans="1:7" ht="15.6" x14ac:dyDescent="0.3">
      <c r="A2174" s="1" t="s">
        <v>184</v>
      </c>
      <c r="B2174" s="1" t="s">
        <v>4551</v>
      </c>
      <c r="E2174" s="14" t="s">
        <v>8354</v>
      </c>
      <c r="F2174" s="11" t="s">
        <v>8243</v>
      </c>
      <c r="G2174" s="46" t="s">
        <v>6597</v>
      </c>
    </row>
    <row r="2175" spans="1:7" ht="15.6" x14ac:dyDescent="0.3">
      <c r="A2175" s="1" t="s">
        <v>183</v>
      </c>
      <c r="B2175" s="1" t="s">
        <v>4552</v>
      </c>
      <c r="E2175" s="14" t="s">
        <v>8353</v>
      </c>
      <c r="F2175" s="11" t="s">
        <v>8244</v>
      </c>
      <c r="G2175" s="46" t="s">
        <v>5748</v>
      </c>
    </row>
    <row r="2176" spans="1:7" ht="15.6" x14ac:dyDescent="0.3">
      <c r="A2176" s="1" t="s">
        <v>182</v>
      </c>
      <c r="B2176" s="1" t="s">
        <v>4553</v>
      </c>
      <c r="E2176" s="14" t="s">
        <v>8354</v>
      </c>
      <c r="F2176" s="11" t="s">
        <v>8245</v>
      </c>
      <c r="G2176" s="46" t="s">
        <v>6598</v>
      </c>
    </row>
    <row r="2177" spans="1:7" ht="15.6" x14ac:dyDescent="0.3">
      <c r="A2177" s="1" t="s">
        <v>181</v>
      </c>
      <c r="B2177" s="1" t="s">
        <v>4554</v>
      </c>
      <c r="E2177" s="14" t="s">
        <v>8353</v>
      </c>
      <c r="F2177" s="11" t="s">
        <v>8246</v>
      </c>
      <c r="G2177" s="46" t="s">
        <v>4937</v>
      </c>
    </row>
    <row r="2178" spans="1:7" ht="15.6" x14ac:dyDescent="0.3">
      <c r="A2178" s="1" t="s">
        <v>180</v>
      </c>
      <c r="B2178" s="1" t="s">
        <v>4555</v>
      </c>
      <c r="E2178" s="14" t="s">
        <v>8353</v>
      </c>
      <c r="F2178" s="11" t="s">
        <v>8247</v>
      </c>
      <c r="G2178" s="46" t="s">
        <v>4929</v>
      </c>
    </row>
    <row r="2179" spans="1:7" ht="15.6" x14ac:dyDescent="0.3">
      <c r="A2179" s="1" t="s">
        <v>179</v>
      </c>
      <c r="B2179" s="1" t="s">
        <v>4556</v>
      </c>
      <c r="E2179" s="14" t="s">
        <v>8353</v>
      </c>
      <c r="F2179" s="11" t="s">
        <v>7059</v>
      </c>
      <c r="G2179" s="46" t="s">
        <v>5344</v>
      </c>
    </row>
    <row r="2180" spans="1:7" ht="15.6" x14ac:dyDescent="0.3">
      <c r="A2180" s="1" t="s">
        <v>178</v>
      </c>
      <c r="B2180" s="1" t="s">
        <v>4557</v>
      </c>
      <c r="E2180" s="14" t="s">
        <v>8353</v>
      </c>
      <c r="F2180" s="11" t="s">
        <v>8248</v>
      </c>
      <c r="G2180" s="46" t="s">
        <v>6599</v>
      </c>
    </row>
    <row r="2181" spans="1:7" ht="15.6" x14ac:dyDescent="0.3">
      <c r="A2181" s="1" t="s">
        <v>177</v>
      </c>
      <c r="B2181" s="1" t="s">
        <v>4558</v>
      </c>
      <c r="E2181" s="14" t="s">
        <v>8353</v>
      </c>
      <c r="F2181" s="11" t="s">
        <v>7043</v>
      </c>
      <c r="G2181" s="46" t="s">
        <v>5782</v>
      </c>
    </row>
    <row r="2182" spans="1:7" ht="15.6" x14ac:dyDescent="0.3">
      <c r="A2182" s="1" t="s">
        <v>176</v>
      </c>
      <c r="B2182" s="1" t="s">
        <v>4559</v>
      </c>
      <c r="E2182" s="14" t="s">
        <v>8353</v>
      </c>
      <c r="F2182" s="11" t="s">
        <v>8249</v>
      </c>
      <c r="G2182" s="46" t="s">
        <v>6600</v>
      </c>
    </row>
    <row r="2183" spans="1:7" ht="15.6" x14ac:dyDescent="0.3">
      <c r="A2183" s="1" t="s">
        <v>175</v>
      </c>
      <c r="B2183" s="1" t="s">
        <v>4560</v>
      </c>
      <c r="E2183" s="14" t="s">
        <v>8353</v>
      </c>
      <c r="F2183" s="11" t="s">
        <v>7057</v>
      </c>
      <c r="G2183" s="46" t="s">
        <v>6601</v>
      </c>
    </row>
    <row r="2184" spans="1:7" ht="15.6" x14ac:dyDescent="0.3">
      <c r="A2184" s="1" t="s">
        <v>174</v>
      </c>
      <c r="B2184" s="1" t="s">
        <v>4561</v>
      </c>
      <c r="E2184" s="14" t="s">
        <v>8354</v>
      </c>
      <c r="F2184" s="11" t="s">
        <v>8019</v>
      </c>
      <c r="G2184" s="46" t="s">
        <v>5088</v>
      </c>
    </row>
    <row r="2185" spans="1:7" ht="15.6" x14ac:dyDescent="0.3">
      <c r="A2185" s="1" t="s">
        <v>173</v>
      </c>
      <c r="B2185" s="1" t="s">
        <v>4562</v>
      </c>
      <c r="E2185" s="14" t="s">
        <v>8354</v>
      </c>
      <c r="F2185" s="11" t="s">
        <v>8250</v>
      </c>
      <c r="G2185" s="46" t="s">
        <v>6602</v>
      </c>
    </row>
    <row r="2186" spans="1:7" ht="15.6" x14ac:dyDescent="0.3">
      <c r="A2186" s="1" t="s">
        <v>172</v>
      </c>
      <c r="B2186" s="1" t="s">
        <v>4563</v>
      </c>
      <c r="E2186" s="14" t="s">
        <v>8354</v>
      </c>
      <c r="F2186" s="11" t="s">
        <v>6983</v>
      </c>
      <c r="G2186" s="46" t="s">
        <v>6603</v>
      </c>
    </row>
    <row r="2187" spans="1:7" ht="15.6" x14ac:dyDescent="0.3">
      <c r="A2187" s="1" t="s">
        <v>171</v>
      </c>
      <c r="B2187" s="1" t="s">
        <v>4564</v>
      </c>
      <c r="E2187" s="14" t="s">
        <v>8354</v>
      </c>
      <c r="F2187" s="11" t="s">
        <v>8251</v>
      </c>
      <c r="G2187" s="46" t="s">
        <v>5237</v>
      </c>
    </row>
    <row r="2188" spans="1:7" ht="15.6" x14ac:dyDescent="0.3">
      <c r="A2188" s="1" t="s">
        <v>170</v>
      </c>
      <c r="B2188" s="1" t="s">
        <v>4565</v>
      </c>
      <c r="E2188" s="14" t="s">
        <v>8354</v>
      </c>
      <c r="F2188" s="11" t="s">
        <v>5284</v>
      </c>
      <c r="G2188" s="46" t="s">
        <v>6604</v>
      </c>
    </row>
    <row r="2189" spans="1:7" ht="15.6" x14ac:dyDescent="0.3">
      <c r="A2189" s="1" t="s">
        <v>169</v>
      </c>
      <c r="B2189" s="1" t="s">
        <v>4566</v>
      </c>
      <c r="E2189" s="14" t="s">
        <v>8354</v>
      </c>
      <c r="F2189" s="11" t="s">
        <v>6839</v>
      </c>
      <c r="G2189" s="46" t="s">
        <v>6605</v>
      </c>
    </row>
    <row r="2190" spans="1:7" ht="15.6" x14ac:dyDescent="0.3">
      <c r="A2190" s="1" t="s">
        <v>168</v>
      </c>
      <c r="B2190" s="1" t="s">
        <v>4567</v>
      </c>
      <c r="E2190" s="14" t="s">
        <v>8354</v>
      </c>
      <c r="F2190" s="11" t="s">
        <v>8252</v>
      </c>
      <c r="G2190" s="46" t="s">
        <v>5936</v>
      </c>
    </row>
    <row r="2191" spans="1:7" ht="15.6" x14ac:dyDescent="0.3">
      <c r="A2191" s="1" t="s">
        <v>167</v>
      </c>
      <c r="B2191" s="1" t="s">
        <v>4568</v>
      </c>
      <c r="E2191" s="14" t="s">
        <v>8354</v>
      </c>
      <c r="F2191" s="11" t="s">
        <v>8253</v>
      </c>
      <c r="G2191" s="46" t="s">
        <v>6606</v>
      </c>
    </row>
    <row r="2192" spans="1:7" ht="15.6" x14ac:dyDescent="0.3">
      <c r="A2192" s="1" t="s">
        <v>166</v>
      </c>
      <c r="B2192" s="1" t="s">
        <v>4569</v>
      </c>
      <c r="E2192" s="14" t="s">
        <v>8354</v>
      </c>
      <c r="F2192" s="11" t="s">
        <v>8254</v>
      </c>
      <c r="G2192" s="46" t="s">
        <v>4927</v>
      </c>
    </row>
    <row r="2193" spans="1:7" ht="15.6" x14ac:dyDescent="0.3">
      <c r="A2193" s="1" t="s">
        <v>164</v>
      </c>
      <c r="B2193" s="1" t="s">
        <v>4570</v>
      </c>
      <c r="E2193" s="14" t="s">
        <v>8354</v>
      </c>
      <c r="F2193" s="11" t="s">
        <v>8255</v>
      </c>
      <c r="G2193" s="46" t="s">
        <v>6607</v>
      </c>
    </row>
    <row r="2194" spans="1:7" ht="15.6" x14ac:dyDescent="0.3">
      <c r="A2194" s="1" t="s">
        <v>162</v>
      </c>
      <c r="B2194" s="1" t="s">
        <v>4571</v>
      </c>
      <c r="E2194" s="14" t="s">
        <v>8354</v>
      </c>
      <c r="F2194" s="11" t="s">
        <v>7549</v>
      </c>
      <c r="G2194" s="46" t="s">
        <v>6263</v>
      </c>
    </row>
    <row r="2195" spans="1:7" ht="15.6" x14ac:dyDescent="0.3">
      <c r="A2195" s="1" t="s">
        <v>160</v>
      </c>
      <c r="B2195" s="1" t="s">
        <v>4572</v>
      </c>
      <c r="E2195" s="14" t="s">
        <v>8354</v>
      </c>
      <c r="F2195" s="11" t="s">
        <v>8256</v>
      </c>
      <c r="G2195" s="46" t="s">
        <v>5299</v>
      </c>
    </row>
    <row r="2196" spans="1:7" ht="15.6" x14ac:dyDescent="0.3">
      <c r="A2196" s="1" t="s">
        <v>158</v>
      </c>
      <c r="B2196" s="1" t="s">
        <v>4573</v>
      </c>
      <c r="E2196" s="14" t="s">
        <v>8354</v>
      </c>
      <c r="F2196" s="11" t="s">
        <v>8257</v>
      </c>
      <c r="G2196" s="46" t="s">
        <v>6608</v>
      </c>
    </row>
    <row r="2197" spans="1:7" ht="15.6" x14ac:dyDescent="0.3">
      <c r="A2197" s="1" t="s">
        <v>157</v>
      </c>
      <c r="B2197" s="1" t="s">
        <v>4574</v>
      </c>
      <c r="E2197" s="14" t="s">
        <v>8354</v>
      </c>
      <c r="F2197" s="11" t="s">
        <v>8258</v>
      </c>
      <c r="G2197" s="46" t="s">
        <v>5203</v>
      </c>
    </row>
    <row r="2198" spans="1:7" ht="15.6" x14ac:dyDescent="0.3">
      <c r="A2198" s="1" t="s">
        <v>156</v>
      </c>
      <c r="B2198" s="1" t="s">
        <v>4575</v>
      </c>
      <c r="E2198" s="14" t="s">
        <v>8354</v>
      </c>
      <c r="F2198" s="11" t="s">
        <v>8259</v>
      </c>
      <c r="G2198" s="46" t="s">
        <v>6609</v>
      </c>
    </row>
    <row r="2199" spans="1:7" ht="15.6" x14ac:dyDescent="0.3">
      <c r="A2199" s="1" t="s">
        <v>155</v>
      </c>
      <c r="B2199" s="1" t="s">
        <v>4576</v>
      </c>
      <c r="E2199" s="14" t="s">
        <v>8354</v>
      </c>
      <c r="F2199" s="11" t="s">
        <v>5180</v>
      </c>
      <c r="G2199" s="46" t="s">
        <v>6610</v>
      </c>
    </row>
    <row r="2200" spans="1:7" ht="15.6" x14ac:dyDescent="0.3">
      <c r="A2200" s="1" t="s">
        <v>154</v>
      </c>
      <c r="B2200" s="1" t="s">
        <v>4577</v>
      </c>
      <c r="E2200" s="14" t="s">
        <v>8354</v>
      </c>
      <c r="F2200" s="11" t="s">
        <v>8260</v>
      </c>
      <c r="G2200" s="46" t="s">
        <v>6611</v>
      </c>
    </row>
    <row r="2201" spans="1:7" ht="15.6" x14ac:dyDescent="0.3">
      <c r="A2201" s="1" t="s">
        <v>153</v>
      </c>
      <c r="B2201" s="1" t="s">
        <v>4578</v>
      </c>
      <c r="E2201" s="14" t="s">
        <v>8354</v>
      </c>
      <c r="F2201" s="11" t="s">
        <v>6409</v>
      </c>
      <c r="G2201" s="46" t="s">
        <v>6612</v>
      </c>
    </row>
    <row r="2202" spans="1:7" ht="15.6" x14ac:dyDescent="0.3">
      <c r="A2202" s="1" t="s">
        <v>152</v>
      </c>
      <c r="B2202" s="1" t="s">
        <v>4579</v>
      </c>
      <c r="E2202" s="14" t="s">
        <v>8354</v>
      </c>
      <c r="F2202" s="11" t="s">
        <v>8261</v>
      </c>
      <c r="G2202" s="46" t="s">
        <v>6613</v>
      </c>
    </row>
    <row r="2203" spans="1:7" ht="15.6" x14ac:dyDescent="0.3">
      <c r="A2203" s="1" t="s">
        <v>151</v>
      </c>
      <c r="B2203" s="1" t="s">
        <v>4580</v>
      </c>
      <c r="E2203" s="14" t="s">
        <v>8354</v>
      </c>
      <c r="F2203" s="11" t="s">
        <v>6922</v>
      </c>
      <c r="G2203" s="46" t="s">
        <v>6614</v>
      </c>
    </row>
    <row r="2204" spans="1:7" ht="15.6" x14ac:dyDescent="0.3">
      <c r="A2204" s="1" t="s">
        <v>150</v>
      </c>
      <c r="B2204" s="1" t="s">
        <v>4581</v>
      </c>
      <c r="E2204" s="14" t="s">
        <v>8353</v>
      </c>
      <c r="F2204" s="11" t="s">
        <v>8262</v>
      </c>
      <c r="G2204" s="46" t="s">
        <v>6615</v>
      </c>
    </row>
    <row r="2205" spans="1:7" ht="15.6" x14ac:dyDescent="0.3">
      <c r="A2205" s="1" t="s">
        <v>149</v>
      </c>
      <c r="B2205" s="1" t="s">
        <v>4582</v>
      </c>
      <c r="E2205" s="14" t="s">
        <v>8353</v>
      </c>
      <c r="F2205" s="11" t="s">
        <v>7915</v>
      </c>
      <c r="G2205" s="46" t="s">
        <v>6616</v>
      </c>
    </row>
    <row r="2206" spans="1:7" ht="15.6" x14ac:dyDescent="0.3">
      <c r="A2206" s="1" t="s">
        <v>148</v>
      </c>
      <c r="B2206" s="1" t="s">
        <v>4583</v>
      </c>
      <c r="E2206" s="14" t="s">
        <v>8353</v>
      </c>
      <c r="F2206" s="11" t="s">
        <v>8263</v>
      </c>
      <c r="G2206" s="46" t="s">
        <v>6617</v>
      </c>
    </row>
    <row r="2207" spans="1:7" ht="15.6" x14ac:dyDescent="0.3">
      <c r="A2207" s="1" t="s">
        <v>147</v>
      </c>
      <c r="B2207" s="1" t="s">
        <v>4584</v>
      </c>
      <c r="E2207" s="14" t="s">
        <v>8354</v>
      </c>
      <c r="F2207" s="11" t="s">
        <v>8264</v>
      </c>
      <c r="G2207" s="46" t="s">
        <v>6618</v>
      </c>
    </row>
    <row r="2208" spans="1:7" ht="15.6" x14ac:dyDescent="0.3">
      <c r="A2208" s="1" t="s">
        <v>146</v>
      </c>
      <c r="B2208" s="1" t="s">
        <v>4585</v>
      </c>
      <c r="E2208" s="14" t="s">
        <v>8354</v>
      </c>
      <c r="F2208" s="11" t="s">
        <v>7795</v>
      </c>
      <c r="G2208" s="46" t="s">
        <v>6619</v>
      </c>
    </row>
    <row r="2209" spans="1:7" ht="15.6" x14ac:dyDescent="0.3">
      <c r="A2209" s="1" t="s">
        <v>145</v>
      </c>
      <c r="B2209" s="1" t="s">
        <v>4586</v>
      </c>
      <c r="E2209" s="14" t="s">
        <v>8353</v>
      </c>
      <c r="F2209" s="11" t="s">
        <v>8265</v>
      </c>
      <c r="G2209" s="46" t="s">
        <v>6620</v>
      </c>
    </row>
    <row r="2210" spans="1:7" ht="15.6" x14ac:dyDescent="0.3">
      <c r="A2210" s="1" t="s">
        <v>144</v>
      </c>
      <c r="B2210" s="1" t="s">
        <v>4587</v>
      </c>
      <c r="E2210" s="14" t="s">
        <v>8353</v>
      </c>
      <c r="F2210" s="11" t="s">
        <v>8266</v>
      </c>
      <c r="G2210" s="46" t="s">
        <v>6621</v>
      </c>
    </row>
    <row r="2211" spans="1:7" ht="15.6" x14ac:dyDescent="0.3">
      <c r="A2211" s="1" t="s">
        <v>143</v>
      </c>
      <c r="B2211" s="1" t="s">
        <v>4588</v>
      </c>
      <c r="E2211" s="14" t="s">
        <v>8353</v>
      </c>
      <c r="F2211" s="11" t="s">
        <v>6783</v>
      </c>
      <c r="G2211" s="46" t="s">
        <v>6622</v>
      </c>
    </row>
    <row r="2212" spans="1:7" ht="15.6" x14ac:dyDescent="0.3">
      <c r="A2212" s="1" t="s">
        <v>142</v>
      </c>
      <c r="B2212" s="1" t="s">
        <v>4589</v>
      </c>
      <c r="E2212" s="14" t="s">
        <v>8354</v>
      </c>
      <c r="F2212" s="11" t="s">
        <v>5108</v>
      </c>
      <c r="G2212" s="46" t="s">
        <v>6623</v>
      </c>
    </row>
    <row r="2213" spans="1:7" ht="15.6" x14ac:dyDescent="0.3">
      <c r="A2213" s="1" t="s">
        <v>141</v>
      </c>
      <c r="B2213" s="1" t="s">
        <v>4590</v>
      </c>
      <c r="E2213" s="14" t="s">
        <v>8354</v>
      </c>
      <c r="F2213" s="11" t="s">
        <v>7795</v>
      </c>
      <c r="G2213" s="46" t="s">
        <v>6310</v>
      </c>
    </row>
    <row r="2214" spans="1:7" ht="15.6" x14ac:dyDescent="0.3">
      <c r="A2214" s="1" t="s">
        <v>140</v>
      </c>
      <c r="B2214" s="1" t="s">
        <v>4591</v>
      </c>
      <c r="E2214" s="14" t="s">
        <v>8354</v>
      </c>
      <c r="F2214" s="11" t="s">
        <v>7103</v>
      </c>
      <c r="G2214" s="46" t="s">
        <v>6624</v>
      </c>
    </row>
    <row r="2215" spans="1:7" ht="15.6" x14ac:dyDescent="0.3">
      <c r="A2215" s="1" t="s">
        <v>139</v>
      </c>
      <c r="B2215" s="1" t="s">
        <v>4592</v>
      </c>
      <c r="E2215" s="14" t="s">
        <v>8353</v>
      </c>
      <c r="F2215" s="11" t="s">
        <v>8267</v>
      </c>
      <c r="G2215" s="46" t="s">
        <v>6625</v>
      </c>
    </row>
    <row r="2216" spans="1:7" ht="15.6" x14ac:dyDescent="0.3">
      <c r="A2216" s="1" t="s">
        <v>138</v>
      </c>
      <c r="B2216" s="1" t="s">
        <v>4593</v>
      </c>
      <c r="E2216" s="14" t="s">
        <v>8353</v>
      </c>
      <c r="F2216" s="11" t="s">
        <v>7112</v>
      </c>
      <c r="G2216" s="46" t="s">
        <v>6626</v>
      </c>
    </row>
    <row r="2217" spans="1:7" ht="15.6" x14ac:dyDescent="0.3">
      <c r="A2217" s="1" t="s">
        <v>137</v>
      </c>
      <c r="B2217" s="1" t="s">
        <v>4594</v>
      </c>
      <c r="E2217" s="14" t="s">
        <v>8354</v>
      </c>
      <c r="F2217" s="11" t="s">
        <v>8268</v>
      </c>
      <c r="G2217" s="46" t="s">
        <v>5445</v>
      </c>
    </row>
    <row r="2218" spans="1:7" ht="15.6" x14ac:dyDescent="0.3">
      <c r="A2218" s="1" t="s">
        <v>136</v>
      </c>
      <c r="B2218" s="1" t="s">
        <v>4595</v>
      </c>
      <c r="E2218" s="14" t="s">
        <v>8353</v>
      </c>
      <c r="F2218" s="11" t="s">
        <v>8269</v>
      </c>
      <c r="G2218" s="46" t="s">
        <v>4778</v>
      </c>
    </row>
    <row r="2219" spans="1:7" ht="15.6" x14ac:dyDescent="0.3">
      <c r="A2219" s="1" t="s">
        <v>135</v>
      </c>
      <c r="B2219" s="1" t="s">
        <v>4596</v>
      </c>
      <c r="E2219" s="14" t="s">
        <v>8353</v>
      </c>
      <c r="F2219" s="11" t="s">
        <v>7344</v>
      </c>
      <c r="G2219" s="46" t="s">
        <v>6627</v>
      </c>
    </row>
    <row r="2220" spans="1:7" ht="15.6" x14ac:dyDescent="0.3">
      <c r="A2220" s="1" t="s">
        <v>134</v>
      </c>
      <c r="B2220" s="1" t="s">
        <v>4597</v>
      </c>
      <c r="E2220" s="14" t="s">
        <v>8353</v>
      </c>
      <c r="F2220" s="11" t="s">
        <v>6962</v>
      </c>
      <c r="G2220" s="46" t="s">
        <v>6628</v>
      </c>
    </row>
    <row r="2221" spans="1:7" ht="15.6" x14ac:dyDescent="0.3">
      <c r="A2221" s="1" t="s">
        <v>133</v>
      </c>
      <c r="B2221" s="1" t="s">
        <v>4598</v>
      </c>
      <c r="E2221" s="14" t="s">
        <v>8353</v>
      </c>
      <c r="F2221" s="11" t="s">
        <v>7840</v>
      </c>
      <c r="G2221" s="46" t="s">
        <v>6629</v>
      </c>
    </row>
    <row r="2222" spans="1:7" ht="15.6" x14ac:dyDescent="0.3">
      <c r="A2222" s="1" t="s">
        <v>132</v>
      </c>
      <c r="B2222" s="1" t="s">
        <v>4599</v>
      </c>
      <c r="E2222" s="14" t="s">
        <v>8354</v>
      </c>
      <c r="F2222" s="11" t="s">
        <v>6887</v>
      </c>
      <c r="G2222" s="46" t="s">
        <v>6630</v>
      </c>
    </row>
    <row r="2223" spans="1:7" ht="15.6" x14ac:dyDescent="0.3">
      <c r="A2223" s="1" t="s">
        <v>131</v>
      </c>
      <c r="B2223" s="1" t="s">
        <v>4600</v>
      </c>
      <c r="E2223" s="14" t="s">
        <v>8354</v>
      </c>
      <c r="F2223" s="11" t="s">
        <v>7143</v>
      </c>
      <c r="G2223" s="46" t="s">
        <v>6631</v>
      </c>
    </row>
    <row r="2224" spans="1:7" ht="15.6" x14ac:dyDescent="0.3">
      <c r="A2224" s="1" t="s">
        <v>130</v>
      </c>
      <c r="B2224" s="1" t="s">
        <v>4601</v>
      </c>
      <c r="E2224" s="14" t="s">
        <v>8354</v>
      </c>
      <c r="F2224" s="11" t="s">
        <v>7075</v>
      </c>
      <c r="G2224" s="46" t="s">
        <v>5171</v>
      </c>
    </row>
    <row r="2225" spans="1:7" ht="15.6" x14ac:dyDescent="0.3">
      <c r="A2225" s="1" t="s">
        <v>129</v>
      </c>
      <c r="B2225" s="1" t="s">
        <v>4602</v>
      </c>
      <c r="E2225" s="14" t="s">
        <v>8354</v>
      </c>
      <c r="F2225" s="11" t="s">
        <v>7143</v>
      </c>
      <c r="G2225" s="46" t="s">
        <v>6632</v>
      </c>
    </row>
    <row r="2226" spans="1:7" ht="15.6" x14ac:dyDescent="0.3">
      <c r="A2226" s="1" t="s">
        <v>128</v>
      </c>
      <c r="B2226" s="1" t="s">
        <v>4603</v>
      </c>
      <c r="E2226" s="14" t="s">
        <v>8354</v>
      </c>
      <c r="F2226" s="11" t="s">
        <v>8270</v>
      </c>
      <c r="G2226" s="46" t="s">
        <v>6312</v>
      </c>
    </row>
    <row r="2227" spans="1:7" ht="15.6" x14ac:dyDescent="0.3">
      <c r="A2227" s="1" t="s">
        <v>127</v>
      </c>
      <c r="B2227" s="1" t="s">
        <v>4604</v>
      </c>
      <c r="E2227" s="14" t="s">
        <v>8353</v>
      </c>
      <c r="F2227" s="11" t="s">
        <v>5007</v>
      </c>
      <c r="G2227" s="46" t="s">
        <v>5419</v>
      </c>
    </row>
    <row r="2228" spans="1:7" ht="15.6" x14ac:dyDescent="0.3">
      <c r="A2228" s="1" t="s">
        <v>126</v>
      </c>
      <c r="B2228" s="1" t="s">
        <v>4605</v>
      </c>
      <c r="E2228" s="14" t="s">
        <v>8353</v>
      </c>
      <c r="F2228" s="11" t="s">
        <v>7700</v>
      </c>
      <c r="G2228" s="46" t="s">
        <v>5956</v>
      </c>
    </row>
    <row r="2229" spans="1:7" ht="15.6" x14ac:dyDescent="0.3">
      <c r="A2229" s="1" t="s">
        <v>125</v>
      </c>
      <c r="B2229" s="1" t="s">
        <v>4606</v>
      </c>
      <c r="E2229" s="14" t="s">
        <v>8353</v>
      </c>
      <c r="F2229" s="11" t="s">
        <v>8271</v>
      </c>
      <c r="G2229" s="46" t="s">
        <v>6633</v>
      </c>
    </row>
    <row r="2230" spans="1:7" ht="15.6" x14ac:dyDescent="0.3">
      <c r="A2230" s="1" t="s">
        <v>124</v>
      </c>
      <c r="B2230" s="1" t="s">
        <v>4607</v>
      </c>
      <c r="E2230" s="14" t="s">
        <v>8353</v>
      </c>
      <c r="F2230" s="11" t="s">
        <v>8272</v>
      </c>
      <c r="G2230" s="46" t="s">
        <v>6634</v>
      </c>
    </row>
    <row r="2231" spans="1:7" ht="15.6" x14ac:dyDescent="0.3">
      <c r="A2231" s="1" t="s">
        <v>123</v>
      </c>
      <c r="B2231" s="1" t="s">
        <v>4608</v>
      </c>
      <c r="E2231" s="14" t="s">
        <v>8354</v>
      </c>
      <c r="F2231" s="11" t="s">
        <v>8273</v>
      </c>
      <c r="G2231" s="46" t="s">
        <v>6635</v>
      </c>
    </row>
    <row r="2232" spans="1:7" ht="15.6" x14ac:dyDescent="0.3">
      <c r="A2232" s="1" t="s">
        <v>122</v>
      </c>
      <c r="B2232" s="1" t="s">
        <v>4609</v>
      </c>
      <c r="E2232" s="14" t="s">
        <v>8353</v>
      </c>
      <c r="F2232" s="11" t="s">
        <v>8274</v>
      </c>
      <c r="G2232" s="46" t="s">
        <v>6636</v>
      </c>
    </row>
    <row r="2233" spans="1:7" ht="15.6" x14ac:dyDescent="0.3">
      <c r="A2233" s="1" t="s">
        <v>121</v>
      </c>
      <c r="B2233" s="1" t="s">
        <v>4610</v>
      </c>
      <c r="E2233" s="14" t="s">
        <v>8353</v>
      </c>
      <c r="F2233" s="11" t="s">
        <v>8275</v>
      </c>
      <c r="G2233" s="46" t="s">
        <v>6637</v>
      </c>
    </row>
    <row r="2234" spans="1:7" ht="15.6" x14ac:dyDescent="0.3">
      <c r="A2234" s="1" t="s">
        <v>120</v>
      </c>
      <c r="B2234" s="1" t="s">
        <v>4611</v>
      </c>
      <c r="E2234" s="14" t="s">
        <v>8353</v>
      </c>
      <c r="F2234" s="11" t="s">
        <v>8276</v>
      </c>
      <c r="G2234" s="46" t="s">
        <v>6638</v>
      </c>
    </row>
    <row r="2235" spans="1:7" ht="15.6" x14ac:dyDescent="0.3">
      <c r="A2235" s="1" t="s">
        <v>119</v>
      </c>
      <c r="B2235" s="1" t="s">
        <v>4612</v>
      </c>
      <c r="E2235" s="14" t="s">
        <v>8354</v>
      </c>
      <c r="F2235" s="11" t="s">
        <v>5284</v>
      </c>
      <c r="G2235" s="46" t="s">
        <v>5718</v>
      </c>
    </row>
    <row r="2236" spans="1:7" ht="15.6" x14ac:dyDescent="0.3">
      <c r="A2236" s="1" t="s">
        <v>118</v>
      </c>
      <c r="B2236" s="1" t="s">
        <v>4613</v>
      </c>
      <c r="E2236" s="14" t="s">
        <v>8354</v>
      </c>
      <c r="F2236" s="11" t="s">
        <v>6786</v>
      </c>
      <c r="G2236" s="46" t="s">
        <v>6639</v>
      </c>
    </row>
    <row r="2237" spans="1:7" ht="15.6" x14ac:dyDescent="0.3">
      <c r="A2237" s="1" t="s">
        <v>117</v>
      </c>
      <c r="B2237" s="1" t="s">
        <v>4614</v>
      </c>
      <c r="E2237" s="14" t="s">
        <v>8354</v>
      </c>
      <c r="F2237" s="11" t="s">
        <v>8277</v>
      </c>
      <c r="G2237" s="46" t="s">
        <v>6640</v>
      </c>
    </row>
    <row r="2238" spans="1:7" ht="15.6" x14ac:dyDescent="0.3">
      <c r="A2238" s="1" t="s">
        <v>116</v>
      </c>
      <c r="B2238" s="1" t="s">
        <v>4615</v>
      </c>
      <c r="E2238" s="14" t="s">
        <v>8354</v>
      </c>
      <c r="F2238" s="11" t="s">
        <v>7787</v>
      </c>
      <c r="G2238" s="46" t="s">
        <v>6641</v>
      </c>
    </row>
    <row r="2239" spans="1:7" ht="15.6" x14ac:dyDescent="0.3">
      <c r="A2239" s="1" t="s">
        <v>115</v>
      </c>
      <c r="B2239" s="1" t="s">
        <v>4616</v>
      </c>
      <c r="E2239" s="14" t="s">
        <v>8354</v>
      </c>
      <c r="F2239" s="11" t="s">
        <v>8278</v>
      </c>
      <c r="G2239" s="46" t="s">
        <v>6642</v>
      </c>
    </row>
    <row r="2240" spans="1:7" ht="15.6" x14ac:dyDescent="0.3">
      <c r="A2240" s="1" t="s">
        <v>114</v>
      </c>
      <c r="B2240" s="1" t="s">
        <v>4617</v>
      </c>
      <c r="E2240" s="14" t="s">
        <v>8354</v>
      </c>
      <c r="F2240" s="11" t="s">
        <v>7643</v>
      </c>
      <c r="G2240" s="46" t="s">
        <v>4781</v>
      </c>
    </row>
    <row r="2241" spans="1:7" ht="15.6" x14ac:dyDescent="0.3">
      <c r="A2241" s="1" t="s">
        <v>113</v>
      </c>
      <c r="B2241" s="1" t="s">
        <v>4618</v>
      </c>
      <c r="E2241" s="14" t="s">
        <v>8353</v>
      </c>
      <c r="F2241" s="11" t="s">
        <v>8279</v>
      </c>
      <c r="G2241" s="46" t="s">
        <v>6643</v>
      </c>
    </row>
    <row r="2242" spans="1:7" ht="15.6" x14ac:dyDescent="0.3">
      <c r="A2242" s="1" t="s">
        <v>112</v>
      </c>
      <c r="B2242" s="1" t="s">
        <v>4619</v>
      </c>
      <c r="E2242" s="14" t="s">
        <v>8353</v>
      </c>
      <c r="F2242" s="11" t="s">
        <v>6849</v>
      </c>
      <c r="G2242" s="46" t="s">
        <v>6644</v>
      </c>
    </row>
    <row r="2243" spans="1:7" ht="15.6" x14ac:dyDescent="0.3">
      <c r="A2243" s="1" t="s">
        <v>111</v>
      </c>
      <c r="B2243" s="1" t="s">
        <v>4620</v>
      </c>
      <c r="E2243" s="14" t="s">
        <v>8353</v>
      </c>
      <c r="F2243" s="11" t="s">
        <v>8280</v>
      </c>
      <c r="G2243" s="46" t="s">
        <v>6645</v>
      </c>
    </row>
    <row r="2244" spans="1:7" ht="15.6" x14ac:dyDescent="0.3">
      <c r="A2244" s="1" t="s">
        <v>110</v>
      </c>
      <c r="B2244" s="1" t="s">
        <v>4621</v>
      </c>
      <c r="E2244" s="14" t="s">
        <v>8354</v>
      </c>
      <c r="F2244" s="11" t="s">
        <v>7105</v>
      </c>
      <c r="G2244" s="46" t="s">
        <v>5569</v>
      </c>
    </row>
    <row r="2245" spans="1:7" ht="15.6" x14ac:dyDescent="0.3">
      <c r="A2245" s="1" t="s">
        <v>109</v>
      </c>
      <c r="B2245" s="1" t="s">
        <v>4622</v>
      </c>
      <c r="E2245" s="14" t="s">
        <v>8354</v>
      </c>
      <c r="F2245" s="11" t="s">
        <v>6267</v>
      </c>
      <c r="G2245" s="46" t="s">
        <v>6646</v>
      </c>
    </row>
    <row r="2246" spans="1:7" ht="15.6" x14ac:dyDescent="0.3">
      <c r="A2246" s="1" t="s">
        <v>108</v>
      </c>
      <c r="B2246" s="1" t="s">
        <v>4623</v>
      </c>
      <c r="E2246" s="14" t="s">
        <v>8353</v>
      </c>
      <c r="F2246" s="11" t="s">
        <v>7794</v>
      </c>
      <c r="G2246" s="46" t="s">
        <v>5344</v>
      </c>
    </row>
    <row r="2247" spans="1:7" ht="15.6" x14ac:dyDescent="0.3">
      <c r="A2247" s="1" t="s">
        <v>107</v>
      </c>
      <c r="B2247" s="1" t="s">
        <v>4624</v>
      </c>
      <c r="E2247" s="14" t="s">
        <v>8353</v>
      </c>
      <c r="F2247" s="11" t="s">
        <v>7368</v>
      </c>
      <c r="G2247" s="46" t="s">
        <v>6647</v>
      </c>
    </row>
    <row r="2248" spans="1:7" ht="15.6" x14ac:dyDescent="0.3">
      <c r="A2248" s="1" t="s">
        <v>106</v>
      </c>
      <c r="B2248" s="1" t="s">
        <v>4625</v>
      </c>
      <c r="E2248" s="14" t="s">
        <v>8353</v>
      </c>
      <c r="F2248" s="11" t="s">
        <v>6849</v>
      </c>
      <c r="G2248" s="46" t="s">
        <v>6648</v>
      </c>
    </row>
    <row r="2249" spans="1:7" ht="15.6" x14ac:dyDescent="0.3">
      <c r="A2249" s="1" t="s">
        <v>105</v>
      </c>
      <c r="B2249" s="1" t="s">
        <v>4626</v>
      </c>
      <c r="E2249" s="14" t="s">
        <v>8354</v>
      </c>
      <c r="F2249" s="11" t="s">
        <v>8281</v>
      </c>
      <c r="G2249" s="46" t="s">
        <v>6649</v>
      </c>
    </row>
    <row r="2250" spans="1:7" ht="15.6" x14ac:dyDescent="0.3">
      <c r="A2250" s="1" t="s">
        <v>104</v>
      </c>
      <c r="B2250" s="1" t="s">
        <v>4627</v>
      </c>
      <c r="E2250" s="14" t="s">
        <v>8354</v>
      </c>
      <c r="F2250" s="11" t="s">
        <v>7178</v>
      </c>
      <c r="G2250" s="46" t="s">
        <v>6650</v>
      </c>
    </row>
    <row r="2251" spans="1:7" ht="15.6" x14ac:dyDescent="0.3">
      <c r="A2251" s="1" t="s">
        <v>103</v>
      </c>
      <c r="B2251" s="1" t="s">
        <v>4628</v>
      </c>
      <c r="E2251" s="14" t="s">
        <v>8353</v>
      </c>
      <c r="F2251" s="11" t="s">
        <v>7226</v>
      </c>
      <c r="G2251" s="46" t="s">
        <v>6651</v>
      </c>
    </row>
    <row r="2252" spans="1:7" ht="15.6" x14ac:dyDescent="0.3">
      <c r="A2252" s="1" t="s">
        <v>102</v>
      </c>
      <c r="B2252" s="1" t="s">
        <v>4629</v>
      </c>
      <c r="E2252" s="14" t="s">
        <v>8353</v>
      </c>
      <c r="F2252" s="11" t="s">
        <v>6795</v>
      </c>
      <c r="G2252" s="46" t="s">
        <v>6652</v>
      </c>
    </row>
    <row r="2253" spans="1:7" ht="15.6" x14ac:dyDescent="0.3">
      <c r="A2253" s="1" t="s">
        <v>101</v>
      </c>
      <c r="B2253" s="1" t="s">
        <v>4630</v>
      </c>
      <c r="E2253" s="14" t="s">
        <v>8354</v>
      </c>
      <c r="F2253" s="11" t="s">
        <v>7103</v>
      </c>
      <c r="G2253" s="46" t="s">
        <v>6653</v>
      </c>
    </row>
    <row r="2254" spans="1:7" ht="15.6" x14ac:dyDescent="0.3">
      <c r="A2254" s="1" t="s">
        <v>100</v>
      </c>
      <c r="B2254" s="1" t="s">
        <v>4631</v>
      </c>
      <c r="E2254" s="14" t="s">
        <v>8353</v>
      </c>
      <c r="F2254" s="11" t="s">
        <v>8282</v>
      </c>
      <c r="G2254" s="46" t="s">
        <v>6654</v>
      </c>
    </row>
    <row r="2255" spans="1:7" ht="15.6" x14ac:dyDescent="0.3">
      <c r="A2255" s="1" t="s">
        <v>99</v>
      </c>
      <c r="B2255" s="1" t="s">
        <v>4632</v>
      </c>
      <c r="E2255" s="14" t="s">
        <v>8353</v>
      </c>
      <c r="F2255" s="11" t="s">
        <v>7542</v>
      </c>
      <c r="G2255" s="46" t="s">
        <v>6655</v>
      </c>
    </row>
    <row r="2256" spans="1:7" ht="15.6" x14ac:dyDescent="0.3">
      <c r="A2256" s="1" t="s">
        <v>98</v>
      </c>
      <c r="B2256" s="1" t="s">
        <v>4633</v>
      </c>
      <c r="E2256" s="14" t="s">
        <v>8353</v>
      </c>
      <c r="F2256" s="11" t="s">
        <v>8283</v>
      </c>
      <c r="G2256" s="46" t="s">
        <v>6656</v>
      </c>
    </row>
    <row r="2257" spans="1:7" ht="15.6" x14ac:dyDescent="0.3">
      <c r="A2257" s="1" t="s">
        <v>97</v>
      </c>
      <c r="B2257" s="1" t="s">
        <v>4634</v>
      </c>
      <c r="E2257" s="14" t="s">
        <v>8354</v>
      </c>
      <c r="F2257" s="11" t="s">
        <v>6874</v>
      </c>
      <c r="G2257" s="46" t="s">
        <v>4781</v>
      </c>
    </row>
    <row r="2258" spans="1:7" ht="15.6" x14ac:dyDescent="0.3">
      <c r="A2258" s="1" t="s">
        <v>96</v>
      </c>
      <c r="B2258" s="1" t="s">
        <v>4635</v>
      </c>
      <c r="E2258" s="14" t="s">
        <v>8354</v>
      </c>
      <c r="F2258" s="11" t="s">
        <v>8284</v>
      </c>
      <c r="G2258" s="46" t="s">
        <v>6657</v>
      </c>
    </row>
    <row r="2259" spans="1:7" ht="15.6" x14ac:dyDescent="0.3">
      <c r="A2259" s="1" t="s">
        <v>95</v>
      </c>
      <c r="B2259" s="1" t="s">
        <v>4636</v>
      </c>
      <c r="E2259" s="14" t="s">
        <v>8354</v>
      </c>
      <c r="F2259" s="11" t="s">
        <v>8285</v>
      </c>
      <c r="G2259" s="46" t="s">
        <v>6658</v>
      </c>
    </row>
    <row r="2260" spans="1:7" ht="15.6" x14ac:dyDescent="0.3">
      <c r="A2260" s="1" t="s">
        <v>94</v>
      </c>
      <c r="B2260" s="1" t="s">
        <v>4637</v>
      </c>
      <c r="E2260" s="14" t="s">
        <v>8354</v>
      </c>
      <c r="F2260" s="11" t="s">
        <v>8286</v>
      </c>
      <c r="G2260" s="46" t="s">
        <v>6659</v>
      </c>
    </row>
    <row r="2261" spans="1:7" ht="15.6" x14ac:dyDescent="0.3">
      <c r="A2261" s="1" t="s">
        <v>93</v>
      </c>
      <c r="B2261" s="1" t="s">
        <v>4638</v>
      </c>
      <c r="E2261" s="14" t="s">
        <v>8354</v>
      </c>
      <c r="F2261" s="11" t="s">
        <v>6243</v>
      </c>
      <c r="G2261" s="46" t="s">
        <v>6660</v>
      </c>
    </row>
    <row r="2262" spans="1:7" ht="15.6" x14ac:dyDescent="0.3">
      <c r="A2262" s="1" t="s">
        <v>92</v>
      </c>
      <c r="B2262" s="1" t="s">
        <v>4639</v>
      </c>
      <c r="E2262" s="14" t="s">
        <v>8353</v>
      </c>
      <c r="F2262" s="11" t="s">
        <v>5970</v>
      </c>
      <c r="G2262" s="46" t="s">
        <v>6661</v>
      </c>
    </row>
    <row r="2263" spans="1:7" ht="15.6" x14ac:dyDescent="0.3">
      <c r="A2263" s="1" t="s">
        <v>91</v>
      </c>
      <c r="B2263" s="1" t="s">
        <v>4640</v>
      </c>
      <c r="E2263" s="14" t="s">
        <v>8354</v>
      </c>
      <c r="F2263" s="11" t="s">
        <v>6825</v>
      </c>
      <c r="G2263" s="46" t="s">
        <v>6662</v>
      </c>
    </row>
    <row r="2264" spans="1:7" ht="15.6" x14ac:dyDescent="0.3">
      <c r="A2264" s="1" t="s">
        <v>90</v>
      </c>
      <c r="B2264" s="1" t="s">
        <v>4641</v>
      </c>
      <c r="E2264" s="14" t="s">
        <v>8354</v>
      </c>
      <c r="F2264" s="11" t="s">
        <v>6945</v>
      </c>
      <c r="G2264" s="46" t="s">
        <v>6663</v>
      </c>
    </row>
    <row r="2265" spans="1:7" ht="15.6" x14ac:dyDescent="0.3">
      <c r="A2265" s="1" t="s">
        <v>89</v>
      </c>
      <c r="B2265" s="1" t="s">
        <v>4642</v>
      </c>
      <c r="E2265" s="14" t="s">
        <v>8354</v>
      </c>
      <c r="F2265" s="11" t="s">
        <v>8287</v>
      </c>
      <c r="G2265" s="46" t="s">
        <v>6664</v>
      </c>
    </row>
    <row r="2266" spans="1:7" ht="15.6" x14ac:dyDescent="0.3">
      <c r="A2266" s="1" t="s">
        <v>88</v>
      </c>
      <c r="B2266" s="1" t="s">
        <v>4643</v>
      </c>
      <c r="E2266" s="14" t="s">
        <v>8354</v>
      </c>
      <c r="F2266" s="11" t="s">
        <v>6900</v>
      </c>
      <c r="G2266" s="46" t="s">
        <v>6187</v>
      </c>
    </row>
    <row r="2267" spans="1:7" ht="15.6" x14ac:dyDescent="0.3">
      <c r="A2267" s="1" t="s">
        <v>87</v>
      </c>
      <c r="B2267" s="1" t="s">
        <v>4644</v>
      </c>
      <c r="E2267" s="14" t="s">
        <v>8353</v>
      </c>
      <c r="F2267" s="11" t="s">
        <v>7600</v>
      </c>
      <c r="G2267" s="46" t="s">
        <v>6665</v>
      </c>
    </row>
    <row r="2268" spans="1:7" ht="15.6" x14ac:dyDescent="0.3">
      <c r="A2268" s="1" t="s">
        <v>86</v>
      </c>
      <c r="B2268" s="1" t="s">
        <v>4645</v>
      </c>
      <c r="E2268" s="14" t="s">
        <v>8353</v>
      </c>
      <c r="F2268" s="11" t="s">
        <v>7184</v>
      </c>
      <c r="G2268" s="46" t="s">
        <v>6666</v>
      </c>
    </row>
    <row r="2269" spans="1:7" ht="15.6" x14ac:dyDescent="0.3">
      <c r="A2269" s="1" t="s">
        <v>85</v>
      </c>
      <c r="B2269" s="1" t="s">
        <v>4646</v>
      </c>
      <c r="E2269" s="14" t="s">
        <v>8353</v>
      </c>
      <c r="F2269" s="11" t="s">
        <v>8288</v>
      </c>
      <c r="G2269" s="46" t="s">
        <v>6667</v>
      </c>
    </row>
    <row r="2270" spans="1:7" ht="15.6" x14ac:dyDescent="0.3">
      <c r="A2270" s="1" t="s">
        <v>84</v>
      </c>
      <c r="B2270" s="1" t="s">
        <v>4647</v>
      </c>
      <c r="E2270" s="14" t="s">
        <v>8353</v>
      </c>
      <c r="F2270" s="11" t="s">
        <v>8289</v>
      </c>
      <c r="G2270" s="46" t="s">
        <v>4847</v>
      </c>
    </row>
    <row r="2271" spans="1:7" ht="15.6" x14ac:dyDescent="0.3">
      <c r="A2271" s="1" t="s">
        <v>83</v>
      </c>
      <c r="B2271" s="1" t="s">
        <v>4648</v>
      </c>
      <c r="E2271" s="14" t="s">
        <v>8353</v>
      </c>
      <c r="F2271" s="11" t="s">
        <v>7796</v>
      </c>
      <c r="G2271" s="46" t="s">
        <v>5274</v>
      </c>
    </row>
    <row r="2272" spans="1:7" ht="15.6" x14ac:dyDescent="0.3">
      <c r="A2272" s="1" t="s">
        <v>82</v>
      </c>
      <c r="B2272" s="1" t="s">
        <v>4649</v>
      </c>
      <c r="E2272" s="14" t="s">
        <v>8354</v>
      </c>
      <c r="F2272" s="11" t="s">
        <v>8290</v>
      </c>
      <c r="G2272" s="46" t="s">
        <v>6668</v>
      </c>
    </row>
    <row r="2273" spans="1:7" ht="15.6" x14ac:dyDescent="0.3">
      <c r="A2273" s="1" t="s">
        <v>81</v>
      </c>
      <c r="B2273" s="1" t="s">
        <v>4650</v>
      </c>
      <c r="E2273" s="14" t="s">
        <v>8353</v>
      </c>
      <c r="F2273" s="11" t="s">
        <v>8291</v>
      </c>
      <c r="G2273" s="46" t="s">
        <v>6669</v>
      </c>
    </row>
    <row r="2274" spans="1:7" ht="15.6" x14ac:dyDescent="0.3">
      <c r="A2274" s="1" t="s">
        <v>80</v>
      </c>
      <c r="B2274" s="1" t="s">
        <v>4651</v>
      </c>
      <c r="E2274" s="14" t="s">
        <v>8354</v>
      </c>
      <c r="F2274" s="11" t="s">
        <v>8292</v>
      </c>
      <c r="G2274" s="46" t="s">
        <v>4783</v>
      </c>
    </row>
    <row r="2275" spans="1:7" ht="15.6" x14ac:dyDescent="0.3">
      <c r="A2275" s="1" t="s">
        <v>79</v>
      </c>
      <c r="B2275" s="1" t="s">
        <v>4652</v>
      </c>
      <c r="E2275" s="14" t="s">
        <v>8353</v>
      </c>
      <c r="F2275" s="11" t="s">
        <v>8248</v>
      </c>
      <c r="G2275" s="46" t="s">
        <v>6670</v>
      </c>
    </row>
    <row r="2276" spans="1:7" ht="15.6" x14ac:dyDescent="0.3">
      <c r="A2276" s="1" t="s">
        <v>78</v>
      </c>
      <c r="B2276" s="1" t="s">
        <v>4653</v>
      </c>
      <c r="E2276" s="14" t="s">
        <v>8354</v>
      </c>
      <c r="F2276" s="11" t="s">
        <v>7142</v>
      </c>
      <c r="G2276" s="46" t="s">
        <v>6671</v>
      </c>
    </row>
    <row r="2277" spans="1:7" ht="15.6" x14ac:dyDescent="0.3">
      <c r="A2277" s="1" t="s">
        <v>77</v>
      </c>
      <c r="B2277" s="1" t="s">
        <v>4654</v>
      </c>
      <c r="E2277" s="14" t="s">
        <v>8354</v>
      </c>
      <c r="F2277" s="11" t="s">
        <v>7527</v>
      </c>
      <c r="G2277" s="46" t="s">
        <v>6672</v>
      </c>
    </row>
    <row r="2278" spans="1:7" ht="15.6" x14ac:dyDescent="0.3">
      <c r="A2278" s="1" t="s">
        <v>76</v>
      </c>
      <c r="B2278" s="1" t="s">
        <v>4655</v>
      </c>
      <c r="E2278" s="14" t="s">
        <v>8353</v>
      </c>
      <c r="F2278" s="11" t="s">
        <v>8293</v>
      </c>
      <c r="G2278" s="46" t="s">
        <v>6673</v>
      </c>
    </row>
    <row r="2279" spans="1:7" ht="15.6" x14ac:dyDescent="0.3">
      <c r="A2279" s="1" t="s">
        <v>75</v>
      </c>
      <c r="B2279" s="1" t="s">
        <v>4656</v>
      </c>
      <c r="E2279" s="14" t="s">
        <v>8354</v>
      </c>
      <c r="F2279" s="11" t="s">
        <v>6855</v>
      </c>
      <c r="G2279" s="46" t="s">
        <v>6674</v>
      </c>
    </row>
    <row r="2280" spans="1:7" ht="15.6" x14ac:dyDescent="0.3">
      <c r="A2280" s="1" t="s">
        <v>74</v>
      </c>
      <c r="B2280" s="1" t="s">
        <v>4657</v>
      </c>
      <c r="E2280" s="14" t="s">
        <v>8354</v>
      </c>
      <c r="F2280" s="11" t="s">
        <v>8294</v>
      </c>
      <c r="G2280" s="46" t="s">
        <v>4892</v>
      </c>
    </row>
    <row r="2281" spans="1:7" ht="15.6" x14ac:dyDescent="0.3">
      <c r="A2281" s="1" t="s">
        <v>73</v>
      </c>
      <c r="B2281" s="1" t="s">
        <v>4658</v>
      </c>
      <c r="E2281" s="14" t="s">
        <v>8354</v>
      </c>
      <c r="F2281" s="11" t="s">
        <v>6835</v>
      </c>
      <c r="G2281" s="46" t="s">
        <v>6675</v>
      </c>
    </row>
    <row r="2282" spans="1:7" ht="15.6" x14ac:dyDescent="0.3">
      <c r="A2282" s="1" t="s">
        <v>72</v>
      </c>
      <c r="B2282" s="1" t="s">
        <v>4659</v>
      </c>
      <c r="E2282" s="14" t="s">
        <v>8354</v>
      </c>
      <c r="F2282" s="11" t="s">
        <v>8295</v>
      </c>
      <c r="G2282" s="46" t="s">
        <v>6676</v>
      </c>
    </row>
    <row r="2283" spans="1:7" ht="15.6" x14ac:dyDescent="0.3">
      <c r="A2283" s="1" t="s">
        <v>71</v>
      </c>
      <c r="B2283" s="1" t="s">
        <v>4660</v>
      </c>
      <c r="E2283" s="14" t="s">
        <v>8353</v>
      </c>
      <c r="F2283" s="11" t="s">
        <v>6838</v>
      </c>
      <c r="G2283" s="46" t="s">
        <v>4756</v>
      </c>
    </row>
    <row r="2284" spans="1:7" ht="15.6" x14ac:dyDescent="0.3">
      <c r="A2284" s="1" t="s">
        <v>70</v>
      </c>
      <c r="B2284" s="1" t="s">
        <v>4661</v>
      </c>
      <c r="E2284" s="14" t="s">
        <v>8354</v>
      </c>
      <c r="F2284" s="11" t="s">
        <v>6778</v>
      </c>
      <c r="G2284" s="46" t="s">
        <v>6677</v>
      </c>
    </row>
    <row r="2285" spans="1:7" ht="15.6" x14ac:dyDescent="0.3">
      <c r="A2285" s="1" t="s">
        <v>69</v>
      </c>
      <c r="B2285" s="1" t="s">
        <v>4662</v>
      </c>
      <c r="E2285" s="14" t="s">
        <v>8353</v>
      </c>
      <c r="F2285" s="11" t="s">
        <v>7466</v>
      </c>
      <c r="G2285" s="46" t="s">
        <v>6678</v>
      </c>
    </row>
    <row r="2286" spans="1:7" ht="15.6" x14ac:dyDescent="0.3">
      <c r="A2286" s="1" t="s">
        <v>68</v>
      </c>
      <c r="B2286" s="1" t="s">
        <v>4663</v>
      </c>
      <c r="E2286" s="14" t="s">
        <v>8354</v>
      </c>
      <c r="F2286" s="11" t="s">
        <v>8296</v>
      </c>
      <c r="G2286" s="46" t="s">
        <v>6679</v>
      </c>
    </row>
    <row r="2287" spans="1:7" ht="15.6" x14ac:dyDescent="0.3">
      <c r="A2287" s="1" t="s">
        <v>67</v>
      </c>
      <c r="B2287" s="1" t="s">
        <v>4664</v>
      </c>
      <c r="E2287" s="14" t="s">
        <v>8353</v>
      </c>
      <c r="F2287" s="11" t="s">
        <v>6845</v>
      </c>
      <c r="G2287" s="46" t="s">
        <v>6653</v>
      </c>
    </row>
    <row r="2288" spans="1:7" ht="15.6" x14ac:dyDescent="0.3">
      <c r="A2288" s="1" t="s">
        <v>66</v>
      </c>
      <c r="B2288" s="1" t="s">
        <v>4665</v>
      </c>
      <c r="E2288" s="14" t="s">
        <v>8354</v>
      </c>
      <c r="F2288" s="11" t="s">
        <v>8297</v>
      </c>
      <c r="G2288" s="46" t="s">
        <v>6680</v>
      </c>
    </row>
    <row r="2289" spans="1:7" ht="15.6" x14ac:dyDescent="0.3">
      <c r="A2289" s="1" t="s">
        <v>65</v>
      </c>
      <c r="B2289" s="1" t="s">
        <v>4666</v>
      </c>
      <c r="E2289" s="14" t="s">
        <v>8353</v>
      </c>
      <c r="F2289" s="11" t="s">
        <v>7798</v>
      </c>
      <c r="G2289" s="46" t="s">
        <v>6681</v>
      </c>
    </row>
    <row r="2290" spans="1:7" ht="15.6" x14ac:dyDescent="0.3">
      <c r="A2290" s="1" t="s">
        <v>64</v>
      </c>
      <c r="B2290" s="1" t="s">
        <v>4667</v>
      </c>
      <c r="E2290" s="14" t="s">
        <v>8354</v>
      </c>
      <c r="F2290" s="11" t="s">
        <v>8298</v>
      </c>
      <c r="G2290" s="46" t="s">
        <v>6682</v>
      </c>
    </row>
    <row r="2291" spans="1:7" ht="15.6" x14ac:dyDescent="0.3">
      <c r="A2291" s="1" t="s">
        <v>63</v>
      </c>
      <c r="B2291" s="1" t="s">
        <v>4668</v>
      </c>
      <c r="E2291" s="14" t="s">
        <v>8354</v>
      </c>
      <c r="F2291" s="11" t="s">
        <v>8299</v>
      </c>
      <c r="G2291" s="46" t="s">
        <v>6683</v>
      </c>
    </row>
    <row r="2292" spans="1:7" ht="15.6" x14ac:dyDescent="0.3">
      <c r="A2292" s="1" t="s">
        <v>62</v>
      </c>
      <c r="B2292" s="1" t="s">
        <v>4669</v>
      </c>
      <c r="E2292" s="14" t="s">
        <v>8353</v>
      </c>
      <c r="F2292" s="11" t="s">
        <v>6992</v>
      </c>
      <c r="G2292" s="46" t="s">
        <v>4892</v>
      </c>
    </row>
    <row r="2293" spans="1:7" ht="15.6" x14ac:dyDescent="0.3">
      <c r="A2293" s="1" t="s">
        <v>61</v>
      </c>
      <c r="B2293" s="1" t="s">
        <v>4670</v>
      </c>
      <c r="E2293" s="14" t="s">
        <v>8354</v>
      </c>
      <c r="F2293" s="11" t="s">
        <v>8300</v>
      </c>
      <c r="G2293" s="46" t="s">
        <v>6684</v>
      </c>
    </row>
    <row r="2294" spans="1:7" ht="15.6" x14ac:dyDescent="0.3">
      <c r="A2294" s="1" t="s">
        <v>60</v>
      </c>
      <c r="B2294" s="1" t="s">
        <v>4671</v>
      </c>
      <c r="E2294" s="14" t="s">
        <v>8354</v>
      </c>
      <c r="F2294" s="11" t="s">
        <v>5180</v>
      </c>
      <c r="G2294" s="46" t="s">
        <v>4799</v>
      </c>
    </row>
    <row r="2295" spans="1:7" ht="15.6" x14ac:dyDescent="0.3">
      <c r="A2295" s="1" t="s">
        <v>59</v>
      </c>
      <c r="B2295" s="1" t="s">
        <v>4672</v>
      </c>
      <c r="E2295" s="14" t="s">
        <v>8353</v>
      </c>
      <c r="F2295" s="11" t="s">
        <v>6845</v>
      </c>
      <c r="G2295" s="46" t="s">
        <v>6685</v>
      </c>
    </row>
    <row r="2296" spans="1:7" ht="15.6" x14ac:dyDescent="0.3">
      <c r="A2296" s="1" t="s">
        <v>58</v>
      </c>
      <c r="B2296" s="1" t="s">
        <v>4673</v>
      </c>
      <c r="E2296" s="14" t="s">
        <v>8354</v>
      </c>
      <c r="F2296" s="11" t="s">
        <v>7327</v>
      </c>
      <c r="G2296" s="46" t="s">
        <v>6686</v>
      </c>
    </row>
    <row r="2297" spans="1:7" ht="15.6" x14ac:dyDescent="0.3">
      <c r="A2297" s="1" t="s">
        <v>57</v>
      </c>
      <c r="B2297" s="1" t="s">
        <v>4674</v>
      </c>
      <c r="E2297" s="14" t="s">
        <v>8354</v>
      </c>
      <c r="F2297" s="11" t="s">
        <v>8301</v>
      </c>
      <c r="G2297" s="46" t="s">
        <v>6687</v>
      </c>
    </row>
    <row r="2298" spans="1:7" ht="15.6" x14ac:dyDescent="0.3">
      <c r="A2298" s="1" t="s">
        <v>56</v>
      </c>
      <c r="B2298" s="1" t="s">
        <v>4675</v>
      </c>
      <c r="E2298" s="14" t="s">
        <v>8354</v>
      </c>
      <c r="F2298" s="11" t="s">
        <v>8302</v>
      </c>
      <c r="G2298" s="46" t="s">
        <v>6688</v>
      </c>
    </row>
    <row r="2299" spans="1:7" ht="15.6" x14ac:dyDescent="0.3">
      <c r="A2299" s="1" t="s">
        <v>55</v>
      </c>
      <c r="B2299" s="1" t="s">
        <v>4676</v>
      </c>
      <c r="E2299" s="14" t="s">
        <v>8353</v>
      </c>
      <c r="F2299" s="11" t="s">
        <v>8303</v>
      </c>
      <c r="G2299" s="46" t="s">
        <v>6689</v>
      </c>
    </row>
    <row r="2300" spans="1:7" ht="15.6" x14ac:dyDescent="0.3">
      <c r="A2300" s="1" t="s">
        <v>54</v>
      </c>
      <c r="B2300" s="1" t="s">
        <v>4677</v>
      </c>
      <c r="E2300" s="14" t="s">
        <v>8354</v>
      </c>
      <c r="F2300" s="11" t="s">
        <v>8304</v>
      </c>
      <c r="G2300" s="46" t="s">
        <v>6690</v>
      </c>
    </row>
    <row r="2301" spans="1:7" ht="15.6" x14ac:dyDescent="0.3">
      <c r="A2301" s="1" t="s">
        <v>53</v>
      </c>
      <c r="B2301" s="1" t="s">
        <v>4678</v>
      </c>
      <c r="E2301" s="14" t="s">
        <v>8354</v>
      </c>
      <c r="F2301" s="11" t="s">
        <v>5845</v>
      </c>
      <c r="G2301" s="46" t="s">
        <v>6691</v>
      </c>
    </row>
    <row r="2302" spans="1:7" ht="15.6" x14ac:dyDescent="0.3">
      <c r="A2302" s="1" t="s">
        <v>52</v>
      </c>
      <c r="B2302" s="1" t="s">
        <v>4679</v>
      </c>
      <c r="E2302" s="14" t="s">
        <v>8354</v>
      </c>
      <c r="F2302" s="11" t="s">
        <v>8305</v>
      </c>
      <c r="G2302" s="46" t="s">
        <v>6692</v>
      </c>
    </row>
    <row r="2303" spans="1:7" ht="15.6" x14ac:dyDescent="0.3">
      <c r="A2303" s="1" t="s">
        <v>51</v>
      </c>
      <c r="B2303" s="1" t="s">
        <v>4680</v>
      </c>
      <c r="E2303" s="14" t="s">
        <v>8354</v>
      </c>
      <c r="F2303" s="11" t="s">
        <v>6778</v>
      </c>
      <c r="G2303" s="46" t="s">
        <v>4984</v>
      </c>
    </row>
    <row r="2304" spans="1:7" ht="15.6" x14ac:dyDescent="0.3">
      <c r="A2304" s="1" t="s">
        <v>50</v>
      </c>
      <c r="B2304" s="1" t="s">
        <v>4681</v>
      </c>
      <c r="E2304" s="14" t="s">
        <v>8353</v>
      </c>
      <c r="F2304" s="11" t="s">
        <v>8306</v>
      </c>
      <c r="G2304" s="46" t="s">
        <v>6693</v>
      </c>
    </row>
    <row r="2305" spans="1:7" ht="15.6" x14ac:dyDescent="0.3">
      <c r="A2305" s="1" t="s">
        <v>49</v>
      </c>
      <c r="B2305" s="1" t="s">
        <v>4682</v>
      </c>
      <c r="E2305" s="14" t="s">
        <v>8354</v>
      </c>
      <c r="F2305" s="11" t="s">
        <v>7142</v>
      </c>
      <c r="G2305" s="46" t="s">
        <v>6694</v>
      </c>
    </row>
    <row r="2306" spans="1:7" ht="15.6" x14ac:dyDescent="0.3">
      <c r="A2306" s="1" t="s">
        <v>48</v>
      </c>
      <c r="B2306" s="1" t="s">
        <v>4683</v>
      </c>
      <c r="E2306" s="14" t="s">
        <v>8354</v>
      </c>
      <c r="F2306" s="11" t="s">
        <v>6890</v>
      </c>
      <c r="G2306" s="46" t="s">
        <v>6695</v>
      </c>
    </row>
    <row r="2307" spans="1:7" ht="15.6" x14ac:dyDescent="0.3">
      <c r="A2307" s="1" t="s">
        <v>47</v>
      </c>
      <c r="B2307" s="1" t="s">
        <v>4684</v>
      </c>
      <c r="E2307" s="14" t="s">
        <v>8354</v>
      </c>
      <c r="F2307" s="11" t="s">
        <v>7588</v>
      </c>
      <c r="G2307" s="46" t="s">
        <v>6696</v>
      </c>
    </row>
    <row r="2308" spans="1:7" ht="15.6" x14ac:dyDescent="0.3">
      <c r="A2308" s="1" t="s">
        <v>46</v>
      </c>
      <c r="B2308" s="1" t="s">
        <v>4685</v>
      </c>
      <c r="E2308" s="14" t="s">
        <v>8353</v>
      </c>
      <c r="F2308" s="11" t="s">
        <v>7007</v>
      </c>
      <c r="G2308" s="46" t="s">
        <v>6697</v>
      </c>
    </row>
    <row r="2309" spans="1:7" ht="15.6" x14ac:dyDescent="0.3">
      <c r="A2309" s="1" t="s">
        <v>45</v>
      </c>
      <c r="B2309" s="1" t="s">
        <v>4686</v>
      </c>
      <c r="E2309" s="14" t="s">
        <v>8353</v>
      </c>
      <c r="F2309" s="11" t="s">
        <v>7972</v>
      </c>
      <c r="G2309" s="46" t="s">
        <v>6698</v>
      </c>
    </row>
    <row r="2310" spans="1:7" ht="15.6" x14ac:dyDescent="0.3">
      <c r="A2310" s="1" t="s">
        <v>44</v>
      </c>
      <c r="B2310" s="1" t="s">
        <v>4687</v>
      </c>
      <c r="E2310" s="14" t="s">
        <v>8353</v>
      </c>
      <c r="F2310" s="11" t="s">
        <v>7957</v>
      </c>
      <c r="G2310" s="46" t="s">
        <v>6334</v>
      </c>
    </row>
    <row r="2311" spans="1:7" ht="15.6" x14ac:dyDescent="0.3">
      <c r="A2311" s="1" t="s">
        <v>43</v>
      </c>
      <c r="B2311" s="1" t="s">
        <v>4688</v>
      </c>
      <c r="E2311" s="14" t="s">
        <v>8354</v>
      </c>
      <c r="F2311" s="11" t="s">
        <v>6900</v>
      </c>
      <c r="G2311" s="46" t="s">
        <v>4847</v>
      </c>
    </row>
    <row r="2312" spans="1:7" ht="15.6" x14ac:dyDescent="0.3">
      <c r="A2312" s="1" t="s">
        <v>42</v>
      </c>
      <c r="B2312" s="1" t="s">
        <v>4689</v>
      </c>
      <c r="E2312" s="14" t="s">
        <v>8327</v>
      </c>
      <c r="F2312" s="11" t="s">
        <v>7279</v>
      </c>
      <c r="G2312" s="46" t="s">
        <v>6699</v>
      </c>
    </row>
    <row r="2313" spans="1:7" ht="15.6" x14ac:dyDescent="0.3">
      <c r="A2313" s="1" t="s">
        <v>41</v>
      </c>
      <c r="B2313" s="1" t="s">
        <v>4690</v>
      </c>
      <c r="E2313" s="14" t="s">
        <v>8353</v>
      </c>
      <c r="F2313" s="11" t="s">
        <v>5960</v>
      </c>
      <c r="G2313" s="46" t="s">
        <v>6700</v>
      </c>
    </row>
    <row r="2314" spans="1:7" ht="15.6" x14ac:dyDescent="0.3">
      <c r="A2314" s="1" t="s">
        <v>40</v>
      </c>
      <c r="B2314" s="1" t="s">
        <v>4691</v>
      </c>
      <c r="E2314" s="14" t="s">
        <v>8354</v>
      </c>
      <c r="F2314" s="11" t="s">
        <v>6805</v>
      </c>
      <c r="G2314" s="46" t="s">
        <v>6701</v>
      </c>
    </row>
    <row r="2315" spans="1:7" ht="15.6" x14ac:dyDescent="0.3">
      <c r="A2315" s="1" t="s">
        <v>39</v>
      </c>
      <c r="B2315" s="1" t="s">
        <v>4692</v>
      </c>
      <c r="E2315" s="14" t="s">
        <v>8353</v>
      </c>
      <c r="F2315" s="11" t="s">
        <v>7093</v>
      </c>
      <c r="G2315" s="46" t="s">
        <v>6702</v>
      </c>
    </row>
    <row r="2316" spans="1:7" ht="15.6" x14ac:dyDescent="0.3">
      <c r="A2316" s="1" t="s">
        <v>38</v>
      </c>
      <c r="B2316" s="1" t="s">
        <v>4693</v>
      </c>
      <c r="E2316" s="14" t="s">
        <v>8353</v>
      </c>
      <c r="F2316" s="11" t="s">
        <v>8307</v>
      </c>
      <c r="G2316" s="46" t="s">
        <v>5525</v>
      </c>
    </row>
    <row r="2317" spans="1:7" ht="15.6" x14ac:dyDescent="0.3">
      <c r="A2317" s="1" t="s">
        <v>36</v>
      </c>
      <c r="B2317" s="1" t="s">
        <v>4694</v>
      </c>
      <c r="E2317" s="14" t="s">
        <v>8354</v>
      </c>
      <c r="F2317" s="11" t="s">
        <v>8308</v>
      </c>
      <c r="G2317" s="46" t="s">
        <v>5001</v>
      </c>
    </row>
    <row r="2318" spans="1:7" ht="15.6" x14ac:dyDescent="0.3">
      <c r="A2318" s="1" t="s">
        <v>35</v>
      </c>
      <c r="B2318" s="1" t="s">
        <v>4695</v>
      </c>
      <c r="E2318" s="14" t="s">
        <v>8354</v>
      </c>
      <c r="F2318" s="11" t="s">
        <v>7377</v>
      </c>
      <c r="G2318" s="46" t="s">
        <v>6703</v>
      </c>
    </row>
    <row r="2319" spans="1:7" ht="15.6" x14ac:dyDescent="0.3">
      <c r="A2319" s="1" t="s">
        <v>34</v>
      </c>
      <c r="B2319" s="1" t="s">
        <v>4696</v>
      </c>
      <c r="E2319" s="14" t="s">
        <v>8353</v>
      </c>
      <c r="F2319" s="11" t="s">
        <v>8309</v>
      </c>
      <c r="G2319" s="46" t="s">
        <v>6266</v>
      </c>
    </row>
    <row r="2320" spans="1:7" ht="15.6" x14ac:dyDescent="0.3">
      <c r="A2320" s="1" t="s">
        <v>33</v>
      </c>
      <c r="B2320" s="1" t="s">
        <v>4697</v>
      </c>
      <c r="E2320" s="14" t="s">
        <v>8354</v>
      </c>
      <c r="F2320" s="11" t="s">
        <v>8310</v>
      </c>
      <c r="G2320" s="46" t="s">
        <v>6704</v>
      </c>
    </row>
    <row r="2321" spans="1:7" ht="15.6" x14ac:dyDescent="0.3">
      <c r="A2321" s="1" t="s">
        <v>31</v>
      </c>
      <c r="B2321" s="1" t="s">
        <v>4698</v>
      </c>
      <c r="E2321" s="14" t="s">
        <v>8353</v>
      </c>
      <c r="F2321" s="11" t="s">
        <v>8311</v>
      </c>
      <c r="G2321" s="46" t="s">
        <v>6705</v>
      </c>
    </row>
    <row r="2322" spans="1:7" ht="15.6" x14ac:dyDescent="0.3">
      <c r="A2322" s="1" t="s">
        <v>29</v>
      </c>
      <c r="B2322" s="1" t="s">
        <v>4699</v>
      </c>
      <c r="E2322" s="14" t="s">
        <v>8354</v>
      </c>
      <c r="F2322" s="11" t="s">
        <v>5555</v>
      </c>
      <c r="G2322" s="46" t="s">
        <v>6706</v>
      </c>
    </row>
    <row r="2323" spans="1:7" ht="15.6" x14ac:dyDescent="0.3">
      <c r="A2323" s="1" t="s">
        <v>28</v>
      </c>
      <c r="B2323" s="1" t="s">
        <v>4700</v>
      </c>
      <c r="E2323" s="14" t="s">
        <v>8353</v>
      </c>
      <c r="F2323" s="11" t="s">
        <v>8312</v>
      </c>
      <c r="G2323" s="46" t="s">
        <v>6707</v>
      </c>
    </row>
    <row r="2324" spans="1:7" ht="15.6" x14ac:dyDescent="0.3">
      <c r="A2324" s="1" t="s">
        <v>27</v>
      </c>
      <c r="B2324" s="1" t="s">
        <v>4701</v>
      </c>
      <c r="E2324" s="14" t="s">
        <v>8354</v>
      </c>
      <c r="F2324" s="11" t="s">
        <v>6900</v>
      </c>
      <c r="G2324" s="46" t="s">
        <v>6708</v>
      </c>
    </row>
    <row r="2325" spans="1:7" ht="15.6" x14ac:dyDescent="0.3">
      <c r="A2325" s="1" t="s">
        <v>24</v>
      </c>
      <c r="B2325" s="1" t="s">
        <v>4702</v>
      </c>
      <c r="E2325" s="14" t="s">
        <v>8353</v>
      </c>
      <c r="F2325" s="11" t="s">
        <v>8313</v>
      </c>
      <c r="G2325" s="46" t="s">
        <v>6709</v>
      </c>
    </row>
    <row r="2326" spans="1:7" ht="15.6" x14ac:dyDescent="0.3">
      <c r="A2326" s="1" t="s">
        <v>23</v>
      </c>
      <c r="B2326" s="1" t="s">
        <v>4703</v>
      </c>
      <c r="E2326" s="14" t="s">
        <v>8354</v>
      </c>
      <c r="F2326" s="11" t="s">
        <v>8314</v>
      </c>
      <c r="G2326" s="46" t="s">
        <v>5423</v>
      </c>
    </row>
    <row r="2327" spans="1:7" ht="15.6" x14ac:dyDescent="0.3">
      <c r="A2327" s="1" t="s">
        <v>22</v>
      </c>
      <c r="B2327" s="1" t="s">
        <v>4704</v>
      </c>
      <c r="E2327" s="14" t="s">
        <v>8354</v>
      </c>
      <c r="F2327" s="11" t="s">
        <v>8315</v>
      </c>
      <c r="G2327" s="46" t="s">
        <v>6710</v>
      </c>
    </row>
    <row r="2328" spans="1:7" ht="15.6" x14ac:dyDescent="0.3">
      <c r="A2328" s="1" t="s">
        <v>21</v>
      </c>
      <c r="B2328" s="1" t="s">
        <v>4705</v>
      </c>
      <c r="E2328" s="14" t="s">
        <v>8353</v>
      </c>
      <c r="F2328" s="11" t="s">
        <v>7569</v>
      </c>
      <c r="G2328" s="46" t="s">
        <v>5051</v>
      </c>
    </row>
    <row r="2329" spans="1:7" ht="15.6" x14ac:dyDescent="0.3">
      <c r="A2329" s="1" t="s">
        <v>20</v>
      </c>
      <c r="B2329" s="1" t="s">
        <v>4706</v>
      </c>
      <c r="E2329" s="14" t="s">
        <v>8353</v>
      </c>
      <c r="F2329" s="11" t="s">
        <v>6789</v>
      </c>
      <c r="G2329" s="46" t="s">
        <v>6711</v>
      </c>
    </row>
    <row r="2330" spans="1:7" ht="15.6" x14ac:dyDescent="0.3">
      <c r="A2330" s="1" t="s">
        <v>19</v>
      </c>
      <c r="B2330" s="1" t="s">
        <v>4707</v>
      </c>
      <c r="E2330" s="14" t="s">
        <v>8353</v>
      </c>
      <c r="F2330" s="11" t="s">
        <v>8316</v>
      </c>
      <c r="G2330" s="46" t="s">
        <v>6712</v>
      </c>
    </row>
    <row r="2331" spans="1:7" ht="15.6" x14ac:dyDescent="0.3">
      <c r="A2331" s="1" t="s">
        <v>17</v>
      </c>
      <c r="B2331" s="1" t="s">
        <v>4708</v>
      </c>
      <c r="E2331" s="14" t="s">
        <v>8353</v>
      </c>
      <c r="F2331" s="11" t="s">
        <v>8317</v>
      </c>
      <c r="G2331" s="46" t="s">
        <v>6713</v>
      </c>
    </row>
    <row r="2332" spans="1:7" ht="15.6" x14ac:dyDescent="0.3">
      <c r="A2332" s="1" t="s">
        <v>16</v>
      </c>
      <c r="B2332" s="1" t="s">
        <v>4709</v>
      </c>
      <c r="E2332" s="14" t="s">
        <v>8354</v>
      </c>
      <c r="F2332" s="11" t="s">
        <v>7105</v>
      </c>
      <c r="G2332" s="46" t="s">
        <v>6714</v>
      </c>
    </row>
    <row r="2333" spans="1:7" ht="15.6" x14ac:dyDescent="0.3">
      <c r="A2333" s="1" t="s">
        <v>14</v>
      </c>
      <c r="B2333" s="1" t="s">
        <v>4710</v>
      </c>
      <c r="E2333" s="14" t="s">
        <v>8354</v>
      </c>
      <c r="F2333" s="11" t="s">
        <v>8318</v>
      </c>
      <c r="G2333" s="46" t="s">
        <v>6715</v>
      </c>
    </row>
    <row r="2334" spans="1:7" ht="15.6" x14ac:dyDescent="0.3">
      <c r="A2334" s="1" t="s">
        <v>12</v>
      </c>
      <c r="B2334" s="1" t="s">
        <v>4711</v>
      </c>
      <c r="E2334" s="14" t="s">
        <v>8353</v>
      </c>
      <c r="F2334" s="11" t="s">
        <v>7964</v>
      </c>
      <c r="G2334" s="46" t="s">
        <v>6716</v>
      </c>
    </row>
    <row r="2335" spans="1:7" ht="15.6" x14ac:dyDescent="0.3">
      <c r="A2335" s="1" t="s">
        <v>10</v>
      </c>
      <c r="B2335" s="1" t="s">
        <v>4712</v>
      </c>
      <c r="E2335" s="14" t="s">
        <v>8354</v>
      </c>
      <c r="F2335" s="11" t="s">
        <v>8319</v>
      </c>
      <c r="G2335" s="46" t="s">
        <v>6717</v>
      </c>
    </row>
    <row r="2336" spans="1:7" ht="16.2" thickBot="1" x14ac:dyDescent="0.35">
      <c r="A2336" s="1" t="s">
        <v>7</v>
      </c>
      <c r="B2336" s="1" t="s">
        <v>4713</v>
      </c>
      <c r="E2336" s="15" t="s">
        <v>8354</v>
      </c>
      <c r="F2336" s="28" t="s">
        <v>8320</v>
      </c>
      <c r="G2336" s="47" t="s">
        <v>6718</v>
      </c>
    </row>
  </sheetData>
  <conditionalFormatting sqref="A1:A2336">
    <cfRule type="duplicateValues" dxfId="5" priority="1"/>
  </conditionalFormatting>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336"/>
  <sheetViews>
    <sheetView topLeftCell="G1" workbookViewId="0">
      <selection activeCell="S19" sqref="S19"/>
    </sheetView>
  </sheetViews>
  <sheetFormatPr defaultRowHeight="14.4" x14ac:dyDescent="0.3"/>
  <cols>
    <col min="1" max="1" width="11.88671875" bestFit="1" customWidth="1"/>
    <col min="4" max="4" width="11.6640625" bestFit="1" customWidth="1"/>
    <col min="5" max="5" width="15.109375" style="7" bestFit="1" customWidth="1"/>
    <col min="6" max="6" width="13.6640625" bestFit="1" customWidth="1"/>
    <col min="7" max="7" width="24.33203125" bestFit="1" customWidth="1"/>
    <col min="8" max="8" width="11.6640625" bestFit="1" customWidth="1"/>
    <col min="10" max="10" width="13.44140625" bestFit="1" customWidth="1"/>
    <col min="11" max="11" width="14" bestFit="1" customWidth="1"/>
    <col min="12" max="12" width="15.21875" customWidth="1"/>
    <col min="13" max="13" width="11" bestFit="1" customWidth="1"/>
    <col min="14" max="15" width="8.77734375" bestFit="1" customWidth="1"/>
    <col min="16" max="16" width="8.77734375" customWidth="1"/>
    <col min="17" max="17" width="11.5546875" customWidth="1"/>
    <col min="18" max="18" width="5.44140625" bestFit="1" customWidth="1"/>
    <col min="19" max="20" width="24.77734375" bestFit="1" customWidth="1"/>
    <col min="21" max="21" width="21.6640625" bestFit="1" customWidth="1"/>
  </cols>
  <sheetData>
    <row r="1" spans="1:20" s="10" customFormat="1" ht="43.8" thickBot="1" x14ac:dyDescent="0.35">
      <c r="A1" s="18" t="s">
        <v>0</v>
      </c>
      <c r="B1" s="18" t="s">
        <v>2368</v>
      </c>
      <c r="C1" s="18" t="s">
        <v>2369</v>
      </c>
      <c r="D1" s="18" t="s">
        <v>2370</v>
      </c>
      <c r="E1" s="33" t="s">
        <v>2371</v>
      </c>
      <c r="F1" s="18" t="s">
        <v>2372</v>
      </c>
      <c r="G1" s="18" t="s">
        <v>2373</v>
      </c>
      <c r="H1" s="18" t="s">
        <v>2374</v>
      </c>
      <c r="J1" s="74" t="s">
        <v>0</v>
      </c>
      <c r="K1" s="75" t="s">
        <v>6729</v>
      </c>
      <c r="L1" s="75" t="s">
        <v>6719</v>
      </c>
      <c r="M1" s="75" t="s">
        <v>6727</v>
      </c>
      <c r="N1" s="75" t="s">
        <v>2370</v>
      </c>
      <c r="O1" s="75" t="s">
        <v>6728</v>
      </c>
      <c r="P1" s="76" t="s">
        <v>6728</v>
      </c>
      <c r="Q1" s="70"/>
      <c r="R1" s="71"/>
    </row>
    <row r="2" spans="1:20" ht="15" thickBot="1" x14ac:dyDescent="0.35">
      <c r="A2" s="34" t="s">
        <v>2367</v>
      </c>
      <c r="B2" s="34">
        <v>47.41</v>
      </c>
      <c r="C2" s="34">
        <v>7.47</v>
      </c>
      <c r="D2" s="34" t="s">
        <v>2375</v>
      </c>
      <c r="E2" s="35" t="s">
        <v>2375</v>
      </c>
      <c r="F2" s="34" t="s">
        <v>2375</v>
      </c>
      <c r="G2" s="34" t="s">
        <v>2376</v>
      </c>
      <c r="H2" s="34" t="s">
        <v>2377</v>
      </c>
      <c r="J2" s="72" t="s">
        <v>2367</v>
      </c>
      <c r="K2" s="69" t="str" cm="1">
        <f t="array" ref="K2:K2336">IF(B2:B2336&lt;18.5,"Underweight",IF(B2:B2336&lt;24.9,"Normal Weight",IF(B2:B2336&lt;29.9,"Overweight","Obesity")))</f>
        <v>Obesity</v>
      </c>
      <c r="L2" s="69" t="str" cm="1">
        <f t="array" ref="L2:L2336">IF(C2:C2336&lt;5.7,"Normal",IF(C2:C2336&lt;6.4,"Prediabetes","Diabetes"))</f>
        <v>Diabetes</v>
      </c>
      <c r="M2" s="69" cm="1">
        <f t="array" ref="M2:M2336">IF(G2:G2336="No major surgery",0,G2:G2336)</f>
        <v>0</v>
      </c>
      <c r="N2" s="69" t="str" cm="1">
        <f t="array" ref="N2:N2336">PROPER(D2:D2336)</f>
        <v>No</v>
      </c>
      <c r="O2" s="69" t="str" cm="1">
        <f t="array" ref="O2:O2336">IF(H2:H2336="?","Unknown",H2:H2336)</f>
        <v>yes</v>
      </c>
      <c r="P2" s="73" t="str" cm="1">
        <f t="array" ref="P2:P2336">PROPER(_xlfn.ANCHORARRAY(O2))</f>
        <v>Yes</v>
      </c>
      <c r="Q2" s="37"/>
    </row>
    <row r="3" spans="1:20" ht="15" thickBot="1" x14ac:dyDescent="0.35">
      <c r="A3" s="34" t="s">
        <v>2366</v>
      </c>
      <c r="B3" s="34">
        <v>30.36</v>
      </c>
      <c r="C3" s="34">
        <v>5.77</v>
      </c>
      <c r="D3" s="34" t="s">
        <v>2375</v>
      </c>
      <c r="E3" s="35" t="s">
        <v>2375</v>
      </c>
      <c r="F3" s="34" t="s">
        <v>2375</v>
      </c>
      <c r="G3" s="34" t="s">
        <v>2376</v>
      </c>
      <c r="H3" s="34" t="s">
        <v>2377</v>
      </c>
      <c r="J3" s="40" t="s">
        <v>2366</v>
      </c>
      <c r="K3" s="11" t="str">
        <v>Obesity</v>
      </c>
      <c r="L3" s="11" t="str">
        <v>Prediabetes</v>
      </c>
      <c r="M3" s="11">
        <v>0</v>
      </c>
      <c r="N3" s="11" t="str">
        <v>No</v>
      </c>
      <c r="O3" s="11" t="str">
        <v>yes</v>
      </c>
      <c r="P3" s="36" t="str">
        <v>Yes</v>
      </c>
      <c r="Q3" s="37"/>
      <c r="R3" s="26" t="s">
        <v>8329</v>
      </c>
      <c r="S3" s="77" t="s">
        <v>8331</v>
      </c>
      <c r="T3" s="78" t="s">
        <v>8330</v>
      </c>
    </row>
    <row r="4" spans="1:20" x14ac:dyDescent="0.3">
      <c r="A4" s="34" t="s">
        <v>2365</v>
      </c>
      <c r="B4" s="34">
        <v>34.484999999999999</v>
      </c>
      <c r="C4" s="34">
        <v>11.87</v>
      </c>
      <c r="D4" s="34" t="s">
        <v>2377</v>
      </c>
      <c r="E4" s="35" t="s">
        <v>2375</v>
      </c>
      <c r="F4" s="34" t="s">
        <v>2375</v>
      </c>
      <c r="G4" s="34">
        <v>2</v>
      </c>
      <c r="H4" s="34" t="s">
        <v>2377</v>
      </c>
      <c r="J4" s="40" t="s">
        <v>2365</v>
      </c>
      <c r="K4" s="11" t="str">
        <v>Obesity</v>
      </c>
      <c r="L4" s="11" t="str">
        <v>Diabetes</v>
      </c>
      <c r="M4" s="11">
        <v>2</v>
      </c>
      <c r="N4" s="11" t="str">
        <v>Yes</v>
      </c>
      <c r="O4" s="11" t="str">
        <v>yes</v>
      </c>
      <c r="P4" s="36" t="str">
        <v>Yes</v>
      </c>
      <c r="Q4" s="37"/>
      <c r="R4" s="139">
        <v>1</v>
      </c>
      <c r="S4" s="134" t="s">
        <v>6762</v>
      </c>
      <c r="T4" s="127">
        <f>COUNTIF(F2:F2336,"yes")</f>
        <v>392</v>
      </c>
    </row>
    <row r="5" spans="1:20" x14ac:dyDescent="0.3">
      <c r="A5" s="34" t="s">
        <v>2364</v>
      </c>
      <c r="B5" s="34">
        <v>38.094999999999999</v>
      </c>
      <c r="C5" s="34">
        <v>6.05</v>
      </c>
      <c r="D5" s="34" t="s">
        <v>2375</v>
      </c>
      <c r="E5" s="35" t="s">
        <v>2375</v>
      </c>
      <c r="F5" s="34" t="s">
        <v>2375</v>
      </c>
      <c r="G5" s="34" t="s">
        <v>2376</v>
      </c>
      <c r="H5" s="34" t="s">
        <v>2377</v>
      </c>
      <c r="J5" s="40" t="s">
        <v>2364</v>
      </c>
      <c r="K5" s="11" t="str">
        <v>Obesity</v>
      </c>
      <c r="L5" s="11" t="str">
        <v>Prediabetes</v>
      </c>
      <c r="M5" s="11">
        <v>0</v>
      </c>
      <c r="N5" s="11" t="str">
        <v>No</v>
      </c>
      <c r="O5" s="11" t="str">
        <v>yes</v>
      </c>
      <c r="P5" s="36" t="str">
        <v>Yes</v>
      </c>
      <c r="Q5" s="37"/>
      <c r="R5" s="137"/>
      <c r="S5" s="135"/>
      <c r="T5" s="128"/>
    </row>
    <row r="6" spans="1:20" x14ac:dyDescent="0.3">
      <c r="A6" s="34" t="s">
        <v>2363</v>
      </c>
      <c r="B6" s="34">
        <v>35.53</v>
      </c>
      <c r="C6" s="34">
        <v>5.45</v>
      </c>
      <c r="D6" s="34" t="s">
        <v>2375</v>
      </c>
      <c r="E6" s="35" t="s">
        <v>2375</v>
      </c>
      <c r="F6" s="34" t="s">
        <v>2375</v>
      </c>
      <c r="G6" s="34" t="s">
        <v>2376</v>
      </c>
      <c r="H6" s="34" t="s">
        <v>2377</v>
      </c>
      <c r="J6" s="40" t="s">
        <v>2363</v>
      </c>
      <c r="K6" s="11" t="str">
        <v>Obesity</v>
      </c>
      <c r="L6" s="11" t="str">
        <v>Normal</v>
      </c>
      <c r="M6" s="11">
        <v>0</v>
      </c>
      <c r="N6" s="11" t="str">
        <v>No</v>
      </c>
      <c r="O6" s="11" t="str">
        <v>yes</v>
      </c>
      <c r="P6" s="36" t="str">
        <v>Yes</v>
      </c>
      <c r="Q6" s="37"/>
      <c r="R6" s="136">
        <v>2</v>
      </c>
      <c r="S6" s="132" t="s">
        <v>6763</v>
      </c>
      <c r="T6" s="129">
        <f>COUNTIFS(_xlfn.ANCHORARRAY(K2),"obesity",_xlfn.ANCHORARRAY(N2),"Yes")</f>
        <v>498</v>
      </c>
    </row>
    <row r="7" spans="1:20" x14ac:dyDescent="0.3">
      <c r="A7" s="34" t="s">
        <v>2362</v>
      </c>
      <c r="B7" s="34">
        <v>32.799999999999997</v>
      </c>
      <c r="C7" s="34">
        <v>6.59</v>
      </c>
      <c r="D7" s="34" t="s">
        <v>2375</v>
      </c>
      <c r="E7" s="35" t="s">
        <v>2375</v>
      </c>
      <c r="F7" s="34" t="s">
        <v>2375</v>
      </c>
      <c r="G7" s="34" t="s">
        <v>2376</v>
      </c>
      <c r="H7" s="34" t="s">
        <v>2377</v>
      </c>
      <c r="J7" s="40" t="s">
        <v>2362</v>
      </c>
      <c r="K7" s="11" t="str">
        <v>Obesity</v>
      </c>
      <c r="L7" s="11" t="str">
        <v>Diabetes</v>
      </c>
      <c r="M7" s="11">
        <v>0</v>
      </c>
      <c r="N7" s="11" t="str">
        <v>No</v>
      </c>
      <c r="O7" s="11" t="str">
        <v>yes</v>
      </c>
      <c r="P7" s="36" t="str">
        <v>Yes</v>
      </c>
      <c r="Q7" s="37"/>
      <c r="R7" s="137"/>
      <c r="S7" s="135"/>
      <c r="T7" s="128"/>
    </row>
    <row r="8" spans="1:20" x14ac:dyDescent="0.3">
      <c r="A8" s="34" t="s">
        <v>2361</v>
      </c>
      <c r="B8" s="34">
        <v>36.4</v>
      </c>
      <c r="C8" s="34">
        <v>6.07</v>
      </c>
      <c r="D8" s="34" t="s">
        <v>2375</v>
      </c>
      <c r="E8" s="35" t="s">
        <v>2375</v>
      </c>
      <c r="F8" s="34" t="s">
        <v>2375</v>
      </c>
      <c r="G8" s="34" t="s">
        <v>2376</v>
      </c>
      <c r="H8" s="34" t="s">
        <v>2377</v>
      </c>
      <c r="J8" s="40" t="s">
        <v>2361</v>
      </c>
      <c r="K8" s="11" t="str">
        <v>Obesity</v>
      </c>
      <c r="L8" s="11" t="str">
        <v>Prediabetes</v>
      </c>
      <c r="M8" s="11">
        <v>0</v>
      </c>
      <c r="N8" s="11" t="str">
        <v>No</v>
      </c>
      <c r="O8" s="11" t="str">
        <v>yes</v>
      </c>
      <c r="P8" s="36" t="str">
        <v>Yes</v>
      </c>
      <c r="Q8" s="37"/>
      <c r="R8" s="136">
        <v>3</v>
      </c>
      <c r="S8" s="132" t="s">
        <v>6760</v>
      </c>
      <c r="T8" s="129">
        <f>SUM(_xlfn.ANCHORARRAY(M2))</f>
        <v>1579</v>
      </c>
    </row>
    <row r="9" spans="1:20" x14ac:dyDescent="0.3">
      <c r="A9" s="34" t="s">
        <v>2360</v>
      </c>
      <c r="B9" s="34">
        <v>36.96</v>
      </c>
      <c r="C9" s="34">
        <v>7.93</v>
      </c>
      <c r="D9" s="34" t="s">
        <v>2375</v>
      </c>
      <c r="E9" s="35" t="s">
        <v>2375</v>
      </c>
      <c r="F9" s="34" t="s">
        <v>2375</v>
      </c>
      <c r="G9" s="34">
        <v>3</v>
      </c>
      <c r="H9" s="34" t="s">
        <v>2377</v>
      </c>
      <c r="J9" s="40" t="s">
        <v>2360</v>
      </c>
      <c r="K9" s="11" t="str">
        <v>Obesity</v>
      </c>
      <c r="L9" s="11" t="str">
        <v>Diabetes</v>
      </c>
      <c r="M9" s="11">
        <v>3</v>
      </c>
      <c r="N9" s="11" t="str">
        <v>No</v>
      </c>
      <c r="O9" s="11" t="str">
        <v>yes</v>
      </c>
      <c r="P9" s="36" t="str">
        <v>Yes</v>
      </c>
      <c r="Q9" s="37"/>
      <c r="R9" s="137"/>
      <c r="S9" s="135"/>
      <c r="T9" s="128"/>
    </row>
    <row r="10" spans="1:20" x14ac:dyDescent="0.3">
      <c r="A10" s="34" t="s">
        <v>2359</v>
      </c>
      <c r="B10" s="34">
        <v>41.14</v>
      </c>
      <c r="C10" s="34">
        <v>9.58</v>
      </c>
      <c r="D10" s="34" t="s">
        <v>2377</v>
      </c>
      <c r="E10" s="35" t="s">
        <v>2375</v>
      </c>
      <c r="F10" s="34" t="s">
        <v>2378</v>
      </c>
      <c r="G10" s="34">
        <v>1</v>
      </c>
      <c r="H10" s="34" t="s">
        <v>2377</v>
      </c>
      <c r="J10" s="40" t="s">
        <v>2359</v>
      </c>
      <c r="K10" s="11" t="str">
        <v>Obesity</v>
      </c>
      <c r="L10" s="11" t="str">
        <v>Diabetes</v>
      </c>
      <c r="M10" s="11">
        <v>1</v>
      </c>
      <c r="N10" s="11" t="str">
        <v>Yes</v>
      </c>
      <c r="O10" s="11" t="str">
        <v>yes</v>
      </c>
      <c r="P10" s="36" t="str">
        <v>Yes</v>
      </c>
      <c r="Q10" s="37"/>
      <c r="R10" s="136">
        <v>4</v>
      </c>
      <c r="S10" s="11" t="s">
        <v>6759</v>
      </c>
      <c r="T10" s="30">
        <f>COUNTIF(E2:E2336,"yes")</f>
        <v>144</v>
      </c>
    </row>
    <row r="11" spans="1:20" x14ac:dyDescent="0.3">
      <c r="A11" s="34" t="s">
        <v>2358</v>
      </c>
      <c r="B11" s="34">
        <v>38.06</v>
      </c>
      <c r="C11" s="34">
        <v>10.79</v>
      </c>
      <c r="D11" s="34" t="s">
        <v>2375</v>
      </c>
      <c r="E11" s="35" t="s">
        <v>2375</v>
      </c>
      <c r="F11" s="34" t="s">
        <v>2375</v>
      </c>
      <c r="G11" s="34" t="s">
        <v>2376</v>
      </c>
      <c r="H11" s="34" t="s">
        <v>2377</v>
      </c>
      <c r="J11" s="40" t="s">
        <v>2358</v>
      </c>
      <c r="K11" s="11" t="str">
        <v>Obesity</v>
      </c>
      <c r="L11" s="11" t="str">
        <v>Diabetes</v>
      </c>
      <c r="M11" s="11">
        <v>0</v>
      </c>
      <c r="N11" s="11" t="str">
        <v>No</v>
      </c>
      <c r="O11" s="11" t="str">
        <v>yes</v>
      </c>
      <c r="P11" s="36" t="str">
        <v>Yes</v>
      </c>
      <c r="Q11" s="37"/>
      <c r="R11" s="137"/>
      <c r="S11" s="11" t="s">
        <v>8328</v>
      </c>
      <c r="T11" s="31">
        <f>144/2335</f>
        <v>6.1670235546038545E-2</v>
      </c>
    </row>
    <row r="12" spans="1:20" x14ac:dyDescent="0.3">
      <c r="A12" s="34" t="s">
        <v>2357</v>
      </c>
      <c r="B12" s="34">
        <v>37.700000000000003</v>
      </c>
      <c r="C12" s="34">
        <v>5.96</v>
      </c>
      <c r="D12" s="34" t="s">
        <v>2377</v>
      </c>
      <c r="E12" s="35" t="s">
        <v>2375</v>
      </c>
      <c r="F12" s="34" t="s">
        <v>2375</v>
      </c>
      <c r="G12" s="34">
        <v>2</v>
      </c>
      <c r="H12" s="34" t="s">
        <v>2377</v>
      </c>
      <c r="J12" s="40" t="s">
        <v>2357</v>
      </c>
      <c r="K12" s="11" t="str">
        <v>Obesity</v>
      </c>
      <c r="L12" s="11" t="str">
        <v>Prediabetes</v>
      </c>
      <c r="M12" s="11">
        <v>2</v>
      </c>
      <c r="N12" s="11" t="str">
        <v>Yes</v>
      </c>
      <c r="O12" s="11" t="str">
        <v>yes</v>
      </c>
      <c r="P12" s="36" t="str">
        <v>Yes</v>
      </c>
      <c r="Q12" s="37"/>
      <c r="R12" s="136">
        <v>5</v>
      </c>
      <c r="S12" s="132" t="s">
        <v>6761</v>
      </c>
      <c r="T12" s="130">
        <f>AVERAGEIF(_xlfn.ANCHORARRAY(P2),"yes",C2:C2336)</f>
        <v>6.6183401639344215</v>
      </c>
    </row>
    <row r="13" spans="1:20" ht="15" thickBot="1" x14ac:dyDescent="0.35">
      <c r="A13" s="34" t="s">
        <v>2356</v>
      </c>
      <c r="B13" s="34">
        <v>42.13</v>
      </c>
      <c r="C13" s="34">
        <v>11.9</v>
      </c>
      <c r="D13" s="34" t="s">
        <v>2375</v>
      </c>
      <c r="E13" s="35" t="s">
        <v>2375</v>
      </c>
      <c r="F13" s="34" t="s">
        <v>2375</v>
      </c>
      <c r="G13" s="34" t="s">
        <v>2376</v>
      </c>
      <c r="H13" s="34" t="s">
        <v>2377</v>
      </c>
      <c r="J13" s="40" t="s">
        <v>2356</v>
      </c>
      <c r="K13" s="11" t="str">
        <v>Obesity</v>
      </c>
      <c r="L13" s="11" t="str">
        <v>Diabetes</v>
      </c>
      <c r="M13" s="11">
        <v>0</v>
      </c>
      <c r="N13" s="11" t="str">
        <v>No</v>
      </c>
      <c r="O13" s="11" t="str">
        <v>yes</v>
      </c>
      <c r="P13" s="36" t="str">
        <v>Yes</v>
      </c>
      <c r="Q13" s="37"/>
      <c r="R13" s="138"/>
      <c r="S13" s="133"/>
      <c r="T13" s="131"/>
    </row>
    <row r="14" spans="1:20" x14ac:dyDescent="0.3">
      <c r="A14" s="34" t="s">
        <v>2355</v>
      </c>
      <c r="B14" s="34">
        <v>40.92</v>
      </c>
      <c r="C14" s="34">
        <v>8.41</v>
      </c>
      <c r="D14" s="34" t="s">
        <v>2375</v>
      </c>
      <c r="E14" s="35" t="s">
        <v>2375</v>
      </c>
      <c r="F14" s="34" t="s">
        <v>2375</v>
      </c>
      <c r="G14" s="34" t="s">
        <v>2376</v>
      </c>
      <c r="H14" s="34" t="s">
        <v>2377</v>
      </c>
      <c r="J14" s="40" t="s">
        <v>2355</v>
      </c>
      <c r="K14" s="11" t="str">
        <v>Obesity</v>
      </c>
      <c r="L14" s="11" t="str">
        <v>Diabetes</v>
      </c>
      <c r="M14" s="11">
        <v>0</v>
      </c>
      <c r="N14" s="11" t="str">
        <v>No</v>
      </c>
      <c r="O14" s="11" t="str">
        <v>yes</v>
      </c>
      <c r="P14" s="36" t="str">
        <v>Yes</v>
      </c>
      <c r="Q14" s="37"/>
    </row>
    <row r="15" spans="1:20" x14ac:dyDescent="0.3">
      <c r="A15" s="34" t="s">
        <v>2354</v>
      </c>
      <c r="B15" s="34">
        <v>40.564999999999998</v>
      </c>
      <c r="C15" s="34">
        <v>7.02</v>
      </c>
      <c r="D15" s="34" t="s">
        <v>2375</v>
      </c>
      <c r="E15" s="35" t="s">
        <v>2375</v>
      </c>
      <c r="F15" s="34" t="s">
        <v>2375</v>
      </c>
      <c r="G15" s="34" t="s">
        <v>2376</v>
      </c>
      <c r="H15" s="34" t="s">
        <v>2377</v>
      </c>
      <c r="J15" s="40" t="s">
        <v>2354</v>
      </c>
      <c r="K15" s="11" t="str">
        <v>Obesity</v>
      </c>
      <c r="L15" s="11" t="str">
        <v>Diabetes</v>
      </c>
      <c r="M15" s="11">
        <v>0</v>
      </c>
      <c r="N15" s="11" t="str">
        <v>No</v>
      </c>
      <c r="O15" s="11" t="str">
        <v>yes</v>
      </c>
      <c r="P15" s="36" t="str">
        <v>Yes</v>
      </c>
      <c r="Q15" s="37"/>
    </row>
    <row r="16" spans="1:20" x14ac:dyDescent="0.3">
      <c r="A16" s="34" t="s">
        <v>2353</v>
      </c>
      <c r="B16" s="34">
        <v>36.384999999999998</v>
      </c>
      <c r="C16" s="34">
        <v>7.59</v>
      </c>
      <c r="D16" s="34" t="s">
        <v>2377</v>
      </c>
      <c r="E16" s="35" t="s">
        <v>2375</v>
      </c>
      <c r="F16" s="34" t="s">
        <v>2375</v>
      </c>
      <c r="G16" s="34">
        <v>2</v>
      </c>
      <c r="H16" s="34" t="s">
        <v>2377</v>
      </c>
      <c r="J16" s="40" t="s">
        <v>2353</v>
      </c>
      <c r="K16" s="11" t="str">
        <v>Obesity</v>
      </c>
      <c r="L16" s="11" t="str">
        <v>Diabetes</v>
      </c>
      <c r="M16" s="11">
        <v>2</v>
      </c>
      <c r="N16" s="11" t="str">
        <v>Yes</v>
      </c>
      <c r="O16" s="11" t="str">
        <v>yes</v>
      </c>
      <c r="P16" s="36" t="str">
        <v>Yes</v>
      </c>
      <c r="Q16" s="37"/>
    </row>
    <row r="17" spans="1:17" x14ac:dyDescent="0.3">
      <c r="A17" s="34" t="s">
        <v>2352</v>
      </c>
      <c r="B17" s="34">
        <v>39.9</v>
      </c>
      <c r="C17" s="34">
        <v>11.32</v>
      </c>
      <c r="D17" s="34" t="s">
        <v>2375</v>
      </c>
      <c r="E17" s="35" t="s">
        <v>2375</v>
      </c>
      <c r="F17" s="34" t="s">
        <v>2375</v>
      </c>
      <c r="G17" s="34" t="s">
        <v>2376</v>
      </c>
      <c r="H17" s="34" t="s">
        <v>2377</v>
      </c>
      <c r="J17" s="40" t="s">
        <v>2352</v>
      </c>
      <c r="K17" s="11" t="str">
        <v>Obesity</v>
      </c>
      <c r="L17" s="11" t="str">
        <v>Diabetes</v>
      </c>
      <c r="M17" s="11">
        <v>0</v>
      </c>
      <c r="N17" s="11" t="str">
        <v>No</v>
      </c>
      <c r="O17" s="11" t="str">
        <v>yes</v>
      </c>
      <c r="P17" s="36" t="str">
        <v>Yes</v>
      </c>
      <c r="Q17" s="37"/>
    </row>
    <row r="18" spans="1:17" x14ac:dyDescent="0.3">
      <c r="A18" s="34" t="s">
        <v>2351</v>
      </c>
      <c r="B18" s="34">
        <v>33.799999999999997</v>
      </c>
      <c r="C18" s="34">
        <v>7.67</v>
      </c>
      <c r="D18" s="34" t="s">
        <v>2375</v>
      </c>
      <c r="E18" s="35" t="s">
        <v>2375</v>
      </c>
      <c r="F18" s="34" t="s">
        <v>2375</v>
      </c>
      <c r="G18" s="34">
        <v>3</v>
      </c>
      <c r="H18" s="34" t="s">
        <v>2377</v>
      </c>
      <c r="J18" s="40" t="s">
        <v>2351</v>
      </c>
      <c r="K18" s="11" t="str">
        <v>Obesity</v>
      </c>
      <c r="L18" s="11" t="str">
        <v>Diabetes</v>
      </c>
      <c r="M18" s="11">
        <v>3</v>
      </c>
      <c r="N18" s="11" t="str">
        <v>No</v>
      </c>
      <c r="O18" s="11" t="str">
        <v>yes</v>
      </c>
      <c r="P18" s="36" t="str">
        <v>Yes</v>
      </c>
      <c r="Q18" s="37"/>
    </row>
    <row r="19" spans="1:17" x14ac:dyDescent="0.3">
      <c r="A19" s="34" t="s">
        <v>2350</v>
      </c>
      <c r="B19" s="34">
        <v>36.765000000000001</v>
      </c>
      <c r="C19" s="34">
        <v>7.29</v>
      </c>
      <c r="D19" s="34" t="s">
        <v>2377</v>
      </c>
      <c r="E19" s="35" t="s">
        <v>2375</v>
      </c>
      <c r="F19" s="34" t="s">
        <v>2378</v>
      </c>
      <c r="G19" s="34">
        <v>1</v>
      </c>
      <c r="H19" s="34" t="s">
        <v>2377</v>
      </c>
      <c r="J19" s="40" t="s">
        <v>2350</v>
      </c>
      <c r="K19" s="11" t="str">
        <v>Obesity</v>
      </c>
      <c r="L19" s="11" t="str">
        <v>Diabetes</v>
      </c>
      <c r="M19" s="11">
        <v>1</v>
      </c>
      <c r="N19" s="11" t="str">
        <v>Yes</v>
      </c>
      <c r="O19" s="11" t="str">
        <v>yes</v>
      </c>
      <c r="P19" s="36" t="str">
        <v>Yes</v>
      </c>
      <c r="Q19" s="37"/>
    </row>
    <row r="20" spans="1:17" x14ac:dyDescent="0.3">
      <c r="A20" s="34" t="s">
        <v>2349</v>
      </c>
      <c r="B20" s="34">
        <v>36.954999999999998</v>
      </c>
      <c r="C20" s="34">
        <v>4.72</v>
      </c>
      <c r="D20" s="34" t="s">
        <v>2377</v>
      </c>
      <c r="E20" s="35" t="s">
        <v>2375</v>
      </c>
      <c r="F20" s="34" t="s">
        <v>2375</v>
      </c>
      <c r="G20" s="34">
        <v>1</v>
      </c>
      <c r="H20" s="34" t="s">
        <v>2377</v>
      </c>
      <c r="J20" s="40" t="s">
        <v>2349</v>
      </c>
      <c r="K20" s="11" t="str">
        <v>Obesity</v>
      </c>
      <c r="L20" s="11" t="str">
        <v>Normal</v>
      </c>
      <c r="M20" s="11">
        <v>1</v>
      </c>
      <c r="N20" s="11" t="str">
        <v>Yes</v>
      </c>
      <c r="O20" s="11" t="str">
        <v>yes</v>
      </c>
      <c r="P20" s="36" t="str">
        <v>Yes</v>
      </c>
      <c r="Q20" s="37"/>
    </row>
    <row r="21" spans="1:17" x14ac:dyDescent="0.3">
      <c r="A21" s="34" t="s">
        <v>2348</v>
      </c>
      <c r="B21" s="34">
        <v>42.9</v>
      </c>
      <c r="C21" s="34">
        <v>11.41</v>
      </c>
      <c r="D21" s="34" t="s">
        <v>2375</v>
      </c>
      <c r="E21" s="35" t="s">
        <v>2375</v>
      </c>
      <c r="F21" s="34" t="s">
        <v>2375</v>
      </c>
      <c r="G21" s="34" t="s">
        <v>2376</v>
      </c>
      <c r="H21" s="34" t="s">
        <v>2377</v>
      </c>
      <c r="J21" s="40" t="s">
        <v>2348</v>
      </c>
      <c r="K21" s="11" t="str">
        <v>Obesity</v>
      </c>
      <c r="L21" s="11" t="str">
        <v>Diabetes</v>
      </c>
      <c r="M21" s="11">
        <v>0</v>
      </c>
      <c r="N21" s="11" t="str">
        <v>No</v>
      </c>
      <c r="O21" s="11" t="str">
        <v>yes</v>
      </c>
      <c r="P21" s="36" t="str">
        <v>Yes</v>
      </c>
      <c r="Q21" s="37"/>
    </row>
    <row r="22" spans="1:17" x14ac:dyDescent="0.3">
      <c r="A22" s="34" t="s">
        <v>2347</v>
      </c>
      <c r="B22" s="34">
        <v>36.299999999999997</v>
      </c>
      <c r="C22" s="34">
        <v>11.5</v>
      </c>
      <c r="D22" s="34" t="s">
        <v>2377</v>
      </c>
      <c r="E22" s="35" t="s">
        <v>2375</v>
      </c>
      <c r="F22" s="34" t="s">
        <v>2375</v>
      </c>
      <c r="G22" s="34">
        <v>2</v>
      </c>
      <c r="H22" s="34" t="s">
        <v>2377</v>
      </c>
      <c r="J22" s="40" t="s">
        <v>2347</v>
      </c>
      <c r="K22" s="11" t="str">
        <v>Obesity</v>
      </c>
      <c r="L22" s="11" t="str">
        <v>Diabetes</v>
      </c>
      <c r="M22" s="11">
        <v>2</v>
      </c>
      <c r="N22" s="11" t="str">
        <v>Yes</v>
      </c>
      <c r="O22" s="11" t="str">
        <v>yes</v>
      </c>
      <c r="P22" s="36" t="str">
        <v>Yes</v>
      </c>
      <c r="Q22" s="37"/>
    </row>
    <row r="23" spans="1:17" x14ac:dyDescent="0.3">
      <c r="A23" s="34" t="s">
        <v>2346</v>
      </c>
      <c r="B23" s="34">
        <v>32.200000000000003</v>
      </c>
      <c r="C23" s="34">
        <v>6.22</v>
      </c>
      <c r="D23" s="34" t="s">
        <v>2377</v>
      </c>
      <c r="E23" s="35" t="s">
        <v>2375</v>
      </c>
      <c r="F23" s="34" t="s">
        <v>2375</v>
      </c>
      <c r="G23" s="34">
        <v>2</v>
      </c>
      <c r="H23" s="34" t="s">
        <v>2377</v>
      </c>
      <c r="J23" s="40" t="s">
        <v>2346</v>
      </c>
      <c r="K23" s="11" t="str">
        <v>Obesity</v>
      </c>
      <c r="L23" s="11" t="str">
        <v>Prediabetes</v>
      </c>
      <c r="M23" s="11">
        <v>2</v>
      </c>
      <c r="N23" s="11" t="str">
        <v>Yes</v>
      </c>
      <c r="O23" s="11" t="str">
        <v>yes</v>
      </c>
      <c r="P23" s="36" t="str">
        <v>Yes</v>
      </c>
      <c r="Q23" s="37"/>
    </row>
    <row r="24" spans="1:17" x14ac:dyDescent="0.3">
      <c r="A24" s="34" t="s">
        <v>2345</v>
      </c>
      <c r="B24" s="34">
        <v>31.3</v>
      </c>
      <c r="C24" s="34">
        <v>11.38</v>
      </c>
      <c r="D24" s="34" t="s">
        <v>2375</v>
      </c>
      <c r="E24" s="35" t="s">
        <v>2375</v>
      </c>
      <c r="F24" s="34" t="s">
        <v>2375</v>
      </c>
      <c r="G24" s="34">
        <v>3</v>
      </c>
      <c r="H24" s="34" t="s">
        <v>2377</v>
      </c>
      <c r="J24" s="40" t="s">
        <v>2345</v>
      </c>
      <c r="K24" s="11" t="str">
        <v>Obesity</v>
      </c>
      <c r="L24" s="11" t="str">
        <v>Diabetes</v>
      </c>
      <c r="M24" s="11">
        <v>3</v>
      </c>
      <c r="N24" s="11" t="str">
        <v>No</v>
      </c>
      <c r="O24" s="11" t="str">
        <v>yes</v>
      </c>
      <c r="P24" s="36" t="str">
        <v>Yes</v>
      </c>
      <c r="Q24" s="37"/>
    </row>
    <row r="25" spans="1:17" x14ac:dyDescent="0.3">
      <c r="A25" s="34" t="s">
        <v>2344</v>
      </c>
      <c r="B25" s="34">
        <v>41.8</v>
      </c>
      <c r="C25" s="34">
        <v>7.89</v>
      </c>
      <c r="D25" s="34" t="s">
        <v>2377</v>
      </c>
      <c r="E25" s="35" t="s">
        <v>2375</v>
      </c>
      <c r="F25" s="34" t="s">
        <v>2375</v>
      </c>
      <c r="G25" s="34">
        <v>2</v>
      </c>
      <c r="H25" s="34" t="s">
        <v>2377</v>
      </c>
      <c r="J25" s="40" t="s">
        <v>2344</v>
      </c>
      <c r="K25" s="11" t="str">
        <v>Obesity</v>
      </c>
      <c r="L25" s="11" t="str">
        <v>Diabetes</v>
      </c>
      <c r="M25" s="11">
        <v>2</v>
      </c>
      <c r="N25" s="11" t="str">
        <v>Yes</v>
      </c>
      <c r="O25" s="11" t="str">
        <v>yes</v>
      </c>
      <c r="P25" s="36" t="str">
        <v>Yes</v>
      </c>
      <c r="Q25" s="37"/>
    </row>
    <row r="26" spans="1:17" x14ac:dyDescent="0.3">
      <c r="A26" s="34" t="s">
        <v>2343</v>
      </c>
      <c r="B26" s="34">
        <v>35.090000000000003</v>
      </c>
      <c r="C26" s="34">
        <v>4.38</v>
      </c>
      <c r="D26" s="34" t="s">
        <v>2377</v>
      </c>
      <c r="E26" s="35" t="s">
        <v>2375</v>
      </c>
      <c r="F26" s="34" t="s">
        <v>2375</v>
      </c>
      <c r="G26" s="34">
        <v>2</v>
      </c>
      <c r="H26" s="34" t="s">
        <v>2377</v>
      </c>
      <c r="J26" s="40" t="s">
        <v>2343</v>
      </c>
      <c r="K26" s="11" t="str">
        <v>Obesity</v>
      </c>
      <c r="L26" s="11" t="str">
        <v>Normal</v>
      </c>
      <c r="M26" s="11">
        <v>2</v>
      </c>
      <c r="N26" s="11" t="str">
        <v>Yes</v>
      </c>
      <c r="O26" s="11" t="str">
        <v>yes</v>
      </c>
      <c r="P26" s="36" t="str">
        <v>Yes</v>
      </c>
      <c r="Q26" s="37"/>
    </row>
    <row r="27" spans="1:17" x14ac:dyDescent="0.3">
      <c r="A27" s="34" t="s">
        <v>2342</v>
      </c>
      <c r="B27" s="34">
        <v>33.880000000000003</v>
      </c>
      <c r="C27" s="34">
        <v>7.01</v>
      </c>
      <c r="D27" s="34" t="s">
        <v>2375</v>
      </c>
      <c r="E27" s="35" t="s">
        <v>2375</v>
      </c>
      <c r="F27" s="34" t="s">
        <v>2375</v>
      </c>
      <c r="G27" s="34">
        <v>3</v>
      </c>
      <c r="H27" s="34" t="s">
        <v>2377</v>
      </c>
      <c r="J27" s="40" t="s">
        <v>2342</v>
      </c>
      <c r="K27" s="11" t="str">
        <v>Obesity</v>
      </c>
      <c r="L27" s="11" t="str">
        <v>Diabetes</v>
      </c>
      <c r="M27" s="11">
        <v>3</v>
      </c>
      <c r="N27" s="11" t="str">
        <v>No</v>
      </c>
      <c r="O27" s="11" t="str">
        <v>yes</v>
      </c>
      <c r="P27" s="36" t="str">
        <v>Yes</v>
      </c>
      <c r="Q27" s="37"/>
    </row>
    <row r="28" spans="1:17" x14ac:dyDescent="0.3">
      <c r="A28" s="34" t="s">
        <v>2341</v>
      </c>
      <c r="B28" s="34">
        <v>30.875</v>
      </c>
      <c r="C28" s="34">
        <v>11.88</v>
      </c>
      <c r="D28" s="34" t="s">
        <v>2375</v>
      </c>
      <c r="E28" s="35" t="s">
        <v>2375</v>
      </c>
      <c r="F28" s="34" t="s">
        <v>2375</v>
      </c>
      <c r="G28" s="34" t="s">
        <v>2376</v>
      </c>
      <c r="H28" s="34" t="s">
        <v>2377</v>
      </c>
      <c r="J28" s="40" t="s">
        <v>2341</v>
      </c>
      <c r="K28" s="11" t="str">
        <v>Obesity</v>
      </c>
      <c r="L28" s="11" t="str">
        <v>Diabetes</v>
      </c>
      <c r="M28" s="11">
        <v>0</v>
      </c>
      <c r="N28" s="11" t="str">
        <v>No</v>
      </c>
      <c r="O28" s="11" t="str">
        <v>yes</v>
      </c>
      <c r="P28" s="36" t="str">
        <v>Yes</v>
      </c>
      <c r="Q28" s="37"/>
    </row>
    <row r="29" spans="1:17" x14ac:dyDescent="0.3">
      <c r="A29" s="34" t="s">
        <v>2340</v>
      </c>
      <c r="B29" s="34">
        <v>36.86</v>
      </c>
      <c r="C29" s="34">
        <v>5.19</v>
      </c>
      <c r="D29" s="34" t="s">
        <v>2377</v>
      </c>
      <c r="E29" s="35" t="s">
        <v>2375</v>
      </c>
      <c r="F29" s="34" t="s">
        <v>2378</v>
      </c>
      <c r="G29" s="34">
        <v>1</v>
      </c>
      <c r="H29" s="34" t="s">
        <v>2377</v>
      </c>
      <c r="J29" s="40" t="s">
        <v>2340</v>
      </c>
      <c r="K29" s="11" t="str">
        <v>Obesity</v>
      </c>
      <c r="L29" s="11" t="str">
        <v>Normal</v>
      </c>
      <c r="M29" s="11">
        <v>1</v>
      </c>
      <c r="N29" s="11" t="str">
        <v>Yes</v>
      </c>
      <c r="O29" s="11" t="str">
        <v>yes</v>
      </c>
      <c r="P29" s="36" t="str">
        <v>Yes</v>
      </c>
      <c r="Q29" s="37"/>
    </row>
    <row r="30" spans="1:17" x14ac:dyDescent="0.3">
      <c r="A30" s="34" t="s">
        <v>2339</v>
      </c>
      <c r="B30" s="34">
        <v>35.86</v>
      </c>
      <c r="C30" s="34">
        <v>6.74</v>
      </c>
      <c r="D30" s="34" t="s">
        <v>2377</v>
      </c>
      <c r="E30" s="35" t="s">
        <v>2375</v>
      </c>
      <c r="F30" s="34" t="s">
        <v>2375</v>
      </c>
      <c r="G30" s="34">
        <v>2</v>
      </c>
      <c r="H30" s="34" t="s">
        <v>2377</v>
      </c>
      <c r="J30" s="40" t="s">
        <v>2339</v>
      </c>
      <c r="K30" s="11" t="str">
        <v>Obesity</v>
      </c>
      <c r="L30" s="11" t="str">
        <v>Diabetes</v>
      </c>
      <c r="M30" s="11">
        <v>2</v>
      </c>
      <c r="N30" s="11" t="str">
        <v>Yes</v>
      </c>
      <c r="O30" s="11" t="str">
        <v>yes</v>
      </c>
      <c r="P30" s="36" t="str">
        <v>Yes</v>
      </c>
      <c r="Q30" s="37"/>
    </row>
    <row r="31" spans="1:17" x14ac:dyDescent="0.3">
      <c r="A31" s="34" t="s">
        <v>2338</v>
      </c>
      <c r="B31" s="34">
        <v>37.049999999999997</v>
      </c>
      <c r="C31" s="34">
        <v>8.44</v>
      </c>
      <c r="D31" s="34" t="s">
        <v>2375</v>
      </c>
      <c r="E31" s="35" t="s">
        <v>2375</v>
      </c>
      <c r="F31" s="34" t="s">
        <v>2375</v>
      </c>
      <c r="G31" s="34" t="s">
        <v>2376</v>
      </c>
      <c r="H31" s="34" t="s">
        <v>2377</v>
      </c>
      <c r="J31" s="40" t="s">
        <v>2338</v>
      </c>
      <c r="K31" s="11" t="str">
        <v>Obesity</v>
      </c>
      <c r="L31" s="11" t="str">
        <v>Diabetes</v>
      </c>
      <c r="M31" s="11">
        <v>0</v>
      </c>
      <c r="N31" s="11" t="str">
        <v>No</v>
      </c>
      <c r="O31" s="11" t="str">
        <v>yes</v>
      </c>
      <c r="P31" s="36" t="str">
        <v>Yes</v>
      </c>
      <c r="Q31" s="37"/>
    </row>
    <row r="32" spans="1:17" x14ac:dyDescent="0.3">
      <c r="A32" s="34" t="s">
        <v>2337</v>
      </c>
      <c r="B32" s="34">
        <v>43.89</v>
      </c>
      <c r="C32" s="34">
        <v>8.7100000000000009</v>
      </c>
      <c r="D32" s="34" t="s">
        <v>2375</v>
      </c>
      <c r="E32" s="35" t="s">
        <v>2375</v>
      </c>
      <c r="F32" s="34" t="s">
        <v>2375</v>
      </c>
      <c r="G32" s="34" t="s">
        <v>2376</v>
      </c>
      <c r="H32" s="34" t="s">
        <v>2377</v>
      </c>
      <c r="J32" s="40" t="s">
        <v>2337</v>
      </c>
      <c r="K32" s="11" t="str">
        <v>Obesity</v>
      </c>
      <c r="L32" s="11" t="str">
        <v>Diabetes</v>
      </c>
      <c r="M32" s="11">
        <v>0</v>
      </c>
      <c r="N32" s="11" t="str">
        <v>No</v>
      </c>
      <c r="O32" s="11" t="str">
        <v>yes</v>
      </c>
      <c r="P32" s="36" t="str">
        <v>Yes</v>
      </c>
      <c r="Q32" s="37"/>
    </row>
    <row r="33" spans="1:17" x14ac:dyDescent="0.3">
      <c r="A33" s="34" t="s">
        <v>2336</v>
      </c>
      <c r="B33" s="34">
        <v>42.35</v>
      </c>
      <c r="C33" s="34">
        <v>5.08</v>
      </c>
      <c r="D33" s="34" t="s">
        <v>2377</v>
      </c>
      <c r="E33" s="35" t="s">
        <v>2375</v>
      </c>
      <c r="F33" s="34" t="s">
        <v>2375</v>
      </c>
      <c r="G33" s="34" t="s">
        <v>2376</v>
      </c>
      <c r="H33" s="34" t="s">
        <v>2377</v>
      </c>
      <c r="J33" s="40" t="s">
        <v>2336</v>
      </c>
      <c r="K33" s="11" t="str">
        <v>Obesity</v>
      </c>
      <c r="L33" s="11" t="str">
        <v>Normal</v>
      </c>
      <c r="M33" s="11">
        <v>0</v>
      </c>
      <c r="N33" s="11" t="str">
        <v>Yes</v>
      </c>
      <c r="O33" s="11" t="str">
        <v>yes</v>
      </c>
      <c r="P33" s="36" t="str">
        <v>Yes</v>
      </c>
      <c r="Q33" s="37"/>
    </row>
    <row r="34" spans="1:17" x14ac:dyDescent="0.3">
      <c r="A34" s="34" t="s">
        <v>2335</v>
      </c>
      <c r="B34" s="34">
        <v>31.35</v>
      </c>
      <c r="C34" s="34">
        <v>6.86</v>
      </c>
      <c r="D34" s="34" t="s">
        <v>2375</v>
      </c>
      <c r="E34" s="35" t="s">
        <v>2375</v>
      </c>
      <c r="F34" s="34" t="s">
        <v>2375</v>
      </c>
      <c r="G34" s="34" t="s">
        <v>2376</v>
      </c>
      <c r="H34" s="34" t="s">
        <v>2377</v>
      </c>
      <c r="J34" s="40" t="s">
        <v>2335</v>
      </c>
      <c r="K34" s="11" t="str">
        <v>Obesity</v>
      </c>
      <c r="L34" s="11" t="str">
        <v>Diabetes</v>
      </c>
      <c r="M34" s="11">
        <v>0</v>
      </c>
      <c r="N34" s="11" t="str">
        <v>No</v>
      </c>
      <c r="O34" s="11" t="str">
        <v>yes</v>
      </c>
      <c r="P34" s="36" t="str">
        <v>Yes</v>
      </c>
      <c r="Q34" s="37"/>
    </row>
    <row r="35" spans="1:17" x14ac:dyDescent="0.3">
      <c r="A35" s="34" t="s">
        <v>2334</v>
      </c>
      <c r="B35" s="34">
        <v>47.6</v>
      </c>
      <c r="C35" s="34">
        <v>5.95</v>
      </c>
      <c r="D35" s="34" t="s">
        <v>2377</v>
      </c>
      <c r="E35" s="35" t="s">
        <v>2375</v>
      </c>
      <c r="F35" s="34" t="s">
        <v>2375</v>
      </c>
      <c r="G35" s="34" t="s">
        <v>2376</v>
      </c>
      <c r="H35" s="34" t="s">
        <v>2377</v>
      </c>
      <c r="J35" s="40" t="s">
        <v>2334</v>
      </c>
      <c r="K35" s="11" t="str">
        <v>Obesity</v>
      </c>
      <c r="L35" s="11" t="str">
        <v>Prediabetes</v>
      </c>
      <c r="M35" s="11">
        <v>0</v>
      </c>
      <c r="N35" s="11" t="str">
        <v>Yes</v>
      </c>
      <c r="O35" s="11" t="str">
        <v>yes</v>
      </c>
      <c r="P35" s="36" t="str">
        <v>Yes</v>
      </c>
      <c r="Q35" s="37"/>
    </row>
    <row r="36" spans="1:17" x14ac:dyDescent="0.3">
      <c r="A36" s="34" t="s">
        <v>2333</v>
      </c>
      <c r="B36" s="34">
        <v>46.2</v>
      </c>
      <c r="C36" s="34">
        <v>6.09</v>
      </c>
      <c r="D36" s="34" t="s">
        <v>2375</v>
      </c>
      <c r="E36" s="35" t="s">
        <v>2375</v>
      </c>
      <c r="F36" s="34" t="s">
        <v>2378</v>
      </c>
      <c r="G36" s="34">
        <v>1</v>
      </c>
      <c r="H36" s="34" t="s">
        <v>2377</v>
      </c>
      <c r="J36" s="40" t="s">
        <v>2333</v>
      </c>
      <c r="K36" s="11" t="str">
        <v>Obesity</v>
      </c>
      <c r="L36" s="11" t="str">
        <v>Prediabetes</v>
      </c>
      <c r="M36" s="11">
        <v>1</v>
      </c>
      <c r="N36" s="11" t="str">
        <v>No</v>
      </c>
      <c r="O36" s="11" t="str">
        <v>yes</v>
      </c>
      <c r="P36" s="36" t="str">
        <v>Yes</v>
      </c>
      <c r="Q36" s="37"/>
    </row>
    <row r="37" spans="1:17" x14ac:dyDescent="0.3">
      <c r="A37" s="34" t="s">
        <v>2332</v>
      </c>
      <c r="B37" s="34">
        <v>32.015000000000001</v>
      </c>
      <c r="C37" s="34">
        <v>11.75</v>
      </c>
      <c r="D37" s="34" t="s">
        <v>2375</v>
      </c>
      <c r="E37" s="35" t="s">
        <v>2375</v>
      </c>
      <c r="F37" s="34" t="s">
        <v>2375</v>
      </c>
      <c r="G37" s="34" t="s">
        <v>2376</v>
      </c>
      <c r="H37" s="34" t="s">
        <v>2377</v>
      </c>
      <c r="J37" s="40" t="s">
        <v>2332</v>
      </c>
      <c r="K37" s="11" t="str">
        <v>Obesity</v>
      </c>
      <c r="L37" s="11" t="str">
        <v>Diabetes</v>
      </c>
      <c r="M37" s="11">
        <v>0</v>
      </c>
      <c r="N37" s="11" t="str">
        <v>No</v>
      </c>
      <c r="O37" s="11" t="str">
        <v>yes</v>
      </c>
      <c r="P37" s="36" t="str">
        <v>Yes</v>
      </c>
      <c r="Q37" s="37"/>
    </row>
    <row r="38" spans="1:17" x14ac:dyDescent="0.3">
      <c r="A38" s="34" t="s">
        <v>2331</v>
      </c>
      <c r="B38" s="34">
        <v>40.564999999999998</v>
      </c>
      <c r="C38" s="34">
        <v>7.37</v>
      </c>
      <c r="D38" s="34" t="s">
        <v>2375</v>
      </c>
      <c r="E38" s="35" t="s">
        <v>2375</v>
      </c>
      <c r="F38" s="34" t="s">
        <v>2375</v>
      </c>
      <c r="G38" s="34" t="s">
        <v>2376</v>
      </c>
      <c r="H38" s="34" t="s">
        <v>2377</v>
      </c>
      <c r="J38" s="40" t="s">
        <v>2331</v>
      </c>
      <c r="K38" s="11" t="str">
        <v>Obesity</v>
      </c>
      <c r="L38" s="11" t="str">
        <v>Diabetes</v>
      </c>
      <c r="M38" s="11">
        <v>0</v>
      </c>
      <c r="N38" s="11" t="str">
        <v>No</v>
      </c>
      <c r="O38" s="11" t="str">
        <v>yes</v>
      </c>
      <c r="P38" s="36" t="str">
        <v>Yes</v>
      </c>
      <c r="Q38" s="37"/>
    </row>
    <row r="39" spans="1:17" x14ac:dyDescent="0.3">
      <c r="A39" s="34" t="s">
        <v>2330</v>
      </c>
      <c r="B39" s="34">
        <v>32.450000000000003</v>
      </c>
      <c r="C39" s="34">
        <v>11.91</v>
      </c>
      <c r="D39" s="34" t="s">
        <v>2375</v>
      </c>
      <c r="E39" s="35" t="s">
        <v>2375</v>
      </c>
      <c r="F39" s="34" t="s">
        <v>2375</v>
      </c>
      <c r="G39" s="34" t="s">
        <v>2376</v>
      </c>
      <c r="H39" s="34" t="s">
        <v>2377</v>
      </c>
      <c r="J39" s="40" t="s">
        <v>2330</v>
      </c>
      <c r="K39" s="11" t="str">
        <v>Obesity</v>
      </c>
      <c r="L39" s="11" t="str">
        <v>Diabetes</v>
      </c>
      <c r="M39" s="11">
        <v>0</v>
      </c>
      <c r="N39" s="11" t="str">
        <v>No</v>
      </c>
      <c r="O39" s="11" t="str">
        <v>yes</v>
      </c>
      <c r="P39" s="36" t="str">
        <v>Yes</v>
      </c>
      <c r="Q39" s="37"/>
    </row>
    <row r="40" spans="1:17" x14ac:dyDescent="0.3">
      <c r="A40" s="34" t="s">
        <v>2329</v>
      </c>
      <c r="B40" s="34">
        <v>34.96</v>
      </c>
      <c r="C40" s="34">
        <v>6.52</v>
      </c>
      <c r="D40" s="34" t="s">
        <v>2375</v>
      </c>
      <c r="E40" s="35" t="s">
        <v>2375</v>
      </c>
      <c r="F40" s="34" t="s">
        <v>2375</v>
      </c>
      <c r="G40" s="34" t="s">
        <v>2376</v>
      </c>
      <c r="H40" s="34" t="s">
        <v>2377</v>
      </c>
      <c r="J40" s="40" t="s">
        <v>2329</v>
      </c>
      <c r="K40" s="11" t="str">
        <v>Obesity</v>
      </c>
      <c r="L40" s="11" t="str">
        <v>Diabetes</v>
      </c>
      <c r="M40" s="11">
        <v>0</v>
      </c>
      <c r="N40" s="11" t="str">
        <v>No</v>
      </c>
      <c r="O40" s="11" t="str">
        <v>yes</v>
      </c>
      <c r="P40" s="36" t="str">
        <v>Yes</v>
      </c>
      <c r="Q40" s="37"/>
    </row>
    <row r="41" spans="1:17" x14ac:dyDescent="0.3">
      <c r="A41" s="34" t="s">
        <v>2328</v>
      </c>
      <c r="B41" s="34">
        <v>35.5</v>
      </c>
      <c r="C41" s="34">
        <v>5.14</v>
      </c>
      <c r="D41" s="34" t="s">
        <v>2375</v>
      </c>
      <c r="E41" s="35" t="s">
        <v>2375</v>
      </c>
      <c r="F41" s="34" t="s">
        <v>2378</v>
      </c>
      <c r="G41" s="34">
        <v>1</v>
      </c>
      <c r="H41" s="34" t="s">
        <v>2377</v>
      </c>
      <c r="J41" s="40" t="s">
        <v>2328</v>
      </c>
      <c r="K41" s="11" t="str">
        <v>Obesity</v>
      </c>
      <c r="L41" s="11" t="str">
        <v>Normal</v>
      </c>
      <c r="M41" s="11">
        <v>1</v>
      </c>
      <c r="N41" s="11" t="str">
        <v>No</v>
      </c>
      <c r="O41" s="11" t="str">
        <v>yes</v>
      </c>
      <c r="P41" s="36" t="str">
        <v>Yes</v>
      </c>
      <c r="Q41" s="37"/>
    </row>
    <row r="42" spans="1:17" x14ac:dyDescent="0.3">
      <c r="A42" s="34" t="s">
        <v>2327</v>
      </c>
      <c r="B42" s="34">
        <v>52.58</v>
      </c>
      <c r="C42" s="34">
        <v>4.1900000000000004</v>
      </c>
      <c r="D42" s="34" t="s">
        <v>2375</v>
      </c>
      <c r="E42" s="35" t="s">
        <v>2378</v>
      </c>
      <c r="F42" s="34" t="s">
        <v>2375</v>
      </c>
      <c r="G42" s="34">
        <v>1</v>
      </c>
      <c r="H42" s="34" t="s">
        <v>2377</v>
      </c>
      <c r="J42" s="40" t="s">
        <v>2327</v>
      </c>
      <c r="K42" s="11" t="str">
        <v>Obesity</v>
      </c>
      <c r="L42" s="11" t="str">
        <v>Normal</v>
      </c>
      <c r="M42" s="11">
        <v>1</v>
      </c>
      <c r="N42" s="11" t="str">
        <v>No</v>
      </c>
      <c r="O42" s="11" t="str">
        <v>yes</v>
      </c>
      <c r="P42" s="36" t="str">
        <v>Yes</v>
      </c>
      <c r="Q42" s="37"/>
    </row>
    <row r="43" spans="1:17" x14ac:dyDescent="0.3">
      <c r="A43" s="34" t="s">
        <v>2326</v>
      </c>
      <c r="B43" s="34">
        <v>35.200000000000003</v>
      </c>
      <c r="C43" s="34">
        <v>11.68</v>
      </c>
      <c r="D43" s="34" t="s">
        <v>2377</v>
      </c>
      <c r="E43" s="35" t="s">
        <v>2375</v>
      </c>
      <c r="F43" s="34" t="s">
        <v>2375</v>
      </c>
      <c r="G43" s="34" t="s">
        <v>2376</v>
      </c>
      <c r="H43" s="34" t="s">
        <v>2377</v>
      </c>
      <c r="J43" s="40" t="s">
        <v>2326</v>
      </c>
      <c r="K43" s="11" t="str">
        <v>Obesity</v>
      </c>
      <c r="L43" s="11" t="str">
        <v>Diabetes</v>
      </c>
      <c r="M43" s="11">
        <v>0</v>
      </c>
      <c r="N43" s="11" t="str">
        <v>Yes</v>
      </c>
      <c r="O43" s="11" t="str">
        <v>yes</v>
      </c>
      <c r="P43" s="36" t="str">
        <v>Yes</v>
      </c>
      <c r="Q43" s="37"/>
    </row>
    <row r="44" spans="1:17" x14ac:dyDescent="0.3">
      <c r="A44" s="34" t="s">
        <v>2325</v>
      </c>
      <c r="B44" s="34">
        <v>38.06</v>
      </c>
      <c r="C44" s="34">
        <v>6.98</v>
      </c>
      <c r="D44" s="34" t="s">
        <v>2375</v>
      </c>
      <c r="E44" s="35" t="s">
        <v>2375</v>
      </c>
      <c r="F44" s="34" t="s">
        <v>2375</v>
      </c>
      <c r="G44" s="34" t="s">
        <v>2376</v>
      </c>
      <c r="H44" s="34" t="s">
        <v>2377</v>
      </c>
      <c r="J44" s="40" t="s">
        <v>2325</v>
      </c>
      <c r="K44" s="11" t="str">
        <v>Obesity</v>
      </c>
      <c r="L44" s="11" t="str">
        <v>Diabetes</v>
      </c>
      <c r="M44" s="11">
        <v>0</v>
      </c>
      <c r="N44" s="11" t="str">
        <v>No</v>
      </c>
      <c r="O44" s="11" t="str">
        <v>yes</v>
      </c>
      <c r="P44" s="36" t="str">
        <v>Yes</v>
      </c>
      <c r="Q44" s="37"/>
    </row>
    <row r="45" spans="1:17" x14ac:dyDescent="0.3">
      <c r="A45" s="34" t="s">
        <v>2324</v>
      </c>
      <c r="B45" s="34">
        <v>34.21</v>
      </c>
      <c r="C45" s="34">
        <v>8.34</v>
      </c>
      <c r="D45" s="34" t="s">
        <v>2375</v>
      </c>
      <c r="E45" s="35" t="s">
        <v>2375</v>
      </c>
      <c r="F45" s="34" t="s">
        <v>2375</v>
      </c>
      <c r="G45" s="34" t="s">
        <v>2376</v>
      </c>
      <c r="H45" s="34" t="s">
        <v>2377</v>
      </c>
      <c r="J45" s="40" t="s">
        <v>2324</v>
      </c>
      <c r="K45" s="11" t="str">
        <v>Obesity</v>
      </c>
      <c r="L45" s="11" t="str">
        <v>Diabetes</v>
      </c>
      <c r="M45" s="11">
        <v>0</v>
      </c>
      <c r="N45" s="11" t="str">
        <v>No</v>
      </c>
      <c r="O45" s="11" t="str">
        <v>yes</v>
      </c>
      <c r="P45" s="36" t="str">
        <v>Yes</v>
      </c>
      <c r="Q45" s="37"/>
    </row>
    <row r="46" spans="1:17" x14ac:dyDescent="0.3">
      <c r="A46" s="34" t="s">
        <v>2323</v>
      </c>
      <c r="B46" s="34">
        <v>38.94</v>
      </c>
      <c r="C46" s="34">
        <v>8.49</v>
      </c>
      <c r="D46" s="34" t="s">
        <v>2377</v>
      </c>
      <c r="E46" s="35" t="s">
        <v>2375</v>
      </c>
      <c r="F46" s="34" t="s">
        <v>2375</v>
      </c>
      <c r="G46" s="34">
        <v>1</v>
      </c>
      <c r="H46" s="34" t="s">
        <v>2377</v>
      </c>
      <c r="J46" s="40" t="s">
        <v>2323</v>
      </c>
      <c r="K46" s="11" t="str">
        <v>Obesity</v>
      </c>
      <c r="L46" s="11" t="str">
        <v>Diabetes</v>
      </c>
      <c r="M46" s="11">
        <v>1</v>
      </c>
      <c r="N46" s="11" t="str">
        <v>Yes</v>
      </c>
      <c r="O46" s="11" t="str">
        <v>yes</v>
      </c>
      <c r="P46" s="36" t="str">
        <v>Yes</v>
      </c>
      <c r="Q46" s="37"/>
    </row>
    <row r="47" spans="1:17" x14ac:dyDescent="0.3">
      <c r="A47" s="34" t="s">
        <v>2322</v>
      </c>
      <c r="B47" s="34">
        <v>30.21</v>
      </c>
      <c r="C47" s="34">
        <v>5.34</v>
      </c>
      <c r="D47" s="34" t="s">
        <v>2377</v>
      </c>
      <c r="E47" s="35" t="s">
        <v>2375</v>
      </c>
      <c r="F47" s="34" t="s">
        <v>2375</v>
      </c>
      <c r="G47" s="34">
        <v>1</v>
      </c>
      <c r="H47" s="34" t="s">
        <v>2377</v>
      </c>
      <c r="J47" s="40" t="s">
        <v>2322</v>
      </c>
      <c r="K47" s="11" t="str">
        <v>Obesity</v>
      </c>
      <c r="L47" s="11" t="str">
        <v>Normal</v>
      </c>
      <c r="M47" s="11">
        <v>1</v>
      </c>
      <c r="N47" s="11" t="str">
        <v>Yes</v>
      </c>
      <c r="O47" s="11" t="str">
        <v>yes</v>
      </c>
      <c r="P47" s="36" t="str">
        <v>Yes</v>
      </c>
      <c r="Q47" s="37"/>
    </row>
    <row r="48" spans="1:17" x14ac:dyDescent="0.3">
      <c r="A48" s="34" t="s">
        <v>2321</v>
      </c>
      <c r="B48" s="34">
        <v>33.630000000000003</v>
      </c>
      <c r="C48" s="34">
        <v>4.43</v>
      </c>
      <c r="D48" s="34" t="s">
        <v>2377</v>
      </c>
      <c r="E48" s="35" t="s">
        <v>2375</v>
      </c>
      <c r="F48" s="34" t="s">
        <v>2375</v>
      </c>
      <c r="G48" s="34">
        <v>2</v>
      </c>
      <c r="H48" s="34" t="s">
        <v>2377</v>
      </c>
      <c r="J48" s="40" t="s">
        <v>2321</v>
      </c>
      <c r="K48" s="11" t="str">
        <v>Obesity</v>
      </c>
      <c r="L48" s="11" t="str">
        <v>Normal</v>
      </c>
      <c r="M48" s="11">
        <v>2</v>
      </c>
      <c r="N48" s="11" t="str">
        <v>Yes</v>
      </c>
      <c r="O48" s="11" t="str">
        <v>yes</v>
      </c>
      <c r="P48" s="36" t="str">
        <v>Yes</v>
      </c>
      <c r="Q48" s="37"/>
    </row>
    <row r="49" spans="1:17" x14ac:dyDescent="0.3">
      <c r="A49" s="34" t="s">
        <v>2320</v>
      </c>
      <c r="B49" s="34">
        <v>40.369999999999997</v>
      </c>
      <c r="C49" s="34">
        <v>4.47</v>
      </c>
      <c r="D49" s="34" t="s">
        <v>2375</v>
      </c>
      <c r="E49" s="35" t="s">
        <v>2375</v>
      </c>
      <c r="F49" s="34" t="s">
        <v>2375</v>
      </c>
      <c r="G49" s="34" t="s">
        <v>2376</v>
      </c>
      <c r="H49" s="34" t="s">
        <v>2377</v>
      </c>
      <c r="J49" s="40" t="s">
        <v>2320</v>
      </c>
      <c r="K49" s="11" t="str">
        <v>Obesity</v>
      </c>
      <c r="L49" s="11" t="str">
        <v>Normal</v>
      </c>
      <c r="M49" s="11">
        <v>0</v>
      </c>
      <c r="N49" s="11" t="str">
        <v>No</v>
      </c>
      <c r="O49" s="11" t="str">
        <v>yes</v>
      </c>
      <c r="P49" s="36" t="str">
        <v>Yes</v>
      </c>
      <c r="Q49" s="37"/>
    </row>
    <row r="50" spans="1:17" x14ac:dyDescent="0.3">
      <c r="A50" s="34" t="s">
        <v>2319</v>
      </c>
      <c r="B50" s="34">
        <v>53.09</v>
      </c>
      <c r="C50" s="34">
        <v>4.82</v>
      </c>
      <c r="D50" s="34" t="s">
        <v>2377</v>
      </c>
      <c r="E50" s="35" t="s">
        <v>2375</v>
      </c>
      <c r="F50" s="34" t="s">
        <v>2375</v>
      </c>
      <c r="G50" s="34">
        <v>2</v>
      </c>
      <c r="H50" s="34" t="s">
        <v>2377</v>
      </c>
      <c r="J50" s="40" t="s">
        <v>2319</v>
      </c>
      <c r="K50" s="11" t="str">
        <v>Obesity</v>
      </c>
      <c r="L50" s="11" t="str">
        <v>Normal</v>
      </c>
      <c r="M50" s="11">
        <v>2</v>
      </c>
      <c r="N50" s="11" t="str">
        <v>Yes</v>
      </c>
      <c r="O50" s="11" t="str">
        <v>yes</v>
      </c>
      <c r="P50" s="36" t="str">
        <v>Yes</v>
      </c>
      <c r="Q50" s="37"/>
    </row>
    <row r="51" spans="1:17" x14ac:dyDescent="0.3">
      <c r="A51" s="34" t="s">
        <v>2318</v>
      </c>
      <c r="B51" s="34">
        <v>31.79</v>
      </c>
      <c r="C51" s="34">
        <v>5.51</v>
      </c>
      <c r="D51" s="34" t="s">
        <v>2377</v>
      </c>
      <c r="E51" s="35" t="s">
        <v>2375</v>
      </c>
      <c r="F51" s="34" t="s">
        <v>2375</v>
      </c>
      <c r="G51" s="34">
        <v>2</v>
      </c>
      <c r="H51" s="34" t="s">
        <v>2377</v>
      </c>
      <c r="J51" s="40" t="s">
        <v>2318</v>
      </c>
      <c r="K51" s="11" t="str">
        <v>Obesity</v>
      </c>
      <c r="L51" s="11" t="str">
        <v>Normal</v>
      </c>
      <c r="M51" s="11">
        <v>2</v>
      </c>
      <c r="N51" s="11" t="str">
        <v>Yes</v>
      </c>
      <c r="O51" s="11" t="str">
        <v>yes</v>
      </c>
      <c r="P51" s="36" t="str">
        <v>Yes</v>
      </c>
      <c r="Q51" s="37"/>
    </row>
    <row r="52" spans="1:17" x14ac:dyDescent="0.3">
      <c r="A52" s="34" t="s">
        <v>2317</v>
      </c>
      <c r="B52" s="34">
        <v>41.895000000000003</v>
      </c>
      <c r="C52" s="34">
        <v>10.87</v>
      </c>
      <c r="D52" s="34" t="s">
        <v>2377</v>
      </c>
      <c r="E52" s="35" t="s">
        <v>2375</v>
      </c>
      <c r="F52" s="34" t="s">
        <v>2375</v>
      </c>
      <c r="G52" s="34">
        <v>1</v>
      </c>
      <c r="H52" s="34" t="s">
        <v>2377</v>
      </c>
      <c r="J52" s="40" t="s">
        <v>2317</v>
      </c>
      <c r="K52" s="11" t="str">
        <v>Obesity</v>
      </c>
      <c r="L52" s="11" t="str">
        <v>Diabetes</v>
      </c>
      <c r="M52" s="11">
        <v>1</v>
      </c>
      <c r="N52" s="11" t="str">
        <v>Yes</v>
      </c>
      <c r="O52" s="11" t="str">
        <v>yes</v>
      </c>
      <c r="P52" s="36" t="str">
        <v>Yes</v>
      </c>
      <c r="Q52" s="37"/>
    </row>
    <row r="53" spans="1:17" x14ac:dyDescent="0.3">
      <c r="A53" s="34" t="s">
        <v>2316</v>
      </c>
      <c r="B53" s="34">
        <v>31.16</v>
      </c>
      <c r="C53" s="34">
        <v>9.34</v>
      </c>
      <c r="D53" s="34" t="s">
        <v>2375</v>
      </c>
      <c r="E53" s="35" t="s">
        <v>2375</v>
      </c>
      <c r="F53" s="34" t="s">
        <v>2375</v>
      </c>
      <c r="G53" s="34" t="s">
        <v>2376</v>
      </c>
      <c r="H53" s="34" t="s">
        <v>2377</v>
      </c>
      <c r="J53" s="40" t="s">
        <v>2316</v>
      </c>
      <c r="K53" s="11" t="str">
        <v>Obesity</v>
      </c>
      <c r="L53" s="11" t="str">
        <v>Diabetes</v>
      </c>
      <c r="M53" s="11">
        <v>0</v>
      </c>
      <c r="N53" s="11" t="str">
        <v>No</v>
      </c>
      <c r="O53" s="11" t="str">
        <v>yes</v>
      </c>
      <c r="P53" s="36" t="str">
        <v>Yes</v>
      </c>
      <c r="Q53" s="37"/>
    </row>
    <row r="54" spans="1:17" x14ac:dyDescent="0.3">
      <c r="A54" s="34" t="s">
        <v>2315</v>
      </c>
      <c r="B54" s="34">
        <v>34.104999999999997</v>
      </c>
      <c r="C54" s="34">
        <v>5.03</v>
      </c>
      <c r="D54" s="34" t="s">
        <v>2377</v>
      </c>
      <c r="E54" s="35" t="s">
        <v>2375</v>
      </c>
      <c r="F54" s="34" t="s">
        <v>2378</v>
      </c>
      <c r="G54" s="34">
        <v>1</v>
      </c>
      <c r="H54" s="34" t="s">
        <v>2377</v>
      </c>
      <c r="J54" s="40" t="s">
        <v>2315</v>
      </c>
      <c r="K54" s="11" t="str">
        <v>Obesity</v>
      </c>
      <c r="L54" s="11" t="str">
        <v>Normal</v>
      </c>
      <c r="M54" s="11">
        <v>1</v>
      </c>
      <c r="N54" s="11" t="str">
        <v>Yes</v>
      </c>
      <c r="O54" s="11" t="str">
        <v>yes</v>
      </c>
      <c r="P54" s="36" t="str">
        <v>Yes</v>
      </c>
      <c r="Q54" s="37"/>
    </row>
    <row r="55" spans="1:17" x14ac:dyDescent="0.3">
      <c r="A55" s="34" t="s">
        <v>2314</v>
      </c>
      <c r="B55" s="34">
        <v>51.93</v>
      </c>
      <c r="C55" s="34">
        <v>11.05</v>
      </c>
      <c r="D55" s="34" t="s">
        <v>2375</v>
      </c>
      <c r="E55" s="35" t="s">
        <v>2375</v>
      </c>
      <c r="F55" s="34" t="s">
        <v>2375</v>
      </c>
      <c r="G55" s="34" t="s">
        <v>2376</v>
      </c>
      <c r="H55" s="34" t="s">
        <v>2377</v>
      </c>
      <c r="J55" s="40" t="s">
        <v>2314</v>
      </c>
      <c r="K55" s="11" t="str">
        <v>Obesity</v>
      </c>
      <c r="L55" s="11" t="str">
        <v>Diabetes</v>
      </c>
      <c r="M55" s="11">
        <v>0</v>
      </c>
      <c r="N55" s="11" t="str">
        <v>No</v>
      </c>
      <c r="O55" s="11" t="str">
        <v>yes</v>
      </c>
      <c r="P55" s="36" t="str">
        <v>Yes</v>
      </c>
      <c r="Q55" s="37"/>
    </row>
    <row r="56" spans="1:17" x14ac:dyDescent="0.3">
      <c r="A56" s="34" t="s">
        <v>2313</v>
      </c>
      <c r="B56" s="34">
        <v>38.950000000000003</v>
      </c>
      <c r="C56" s="34">
        <v>11.95</v>
      </c>
      <c r="D56" s="34" t="s">
        <v>2375</v>
      </c>
      <c r="E56" s="35" t="s">
        <v>2375</v>
      </c>
      <c r="F56" s="34" t="s">
        <v>2375</v>
      </c>
      <c r="G56" s="34" t="s">
        <v>2376</v>
      </c>
      <c r="H56" s="34" t="s">
        <v>2377</v>
      </c>
      <c r="J56" s="40" t="s">
        <v>2313</v>
      </c>
      <c r="K56" s="11" t="str">
        <v>Obesity</v>
      </c>
      <c r="L56" s="11" t="str">
        <v>Diabetes</v>
      </c>
      <c r="M56" s="11">
        <v>0</v>
      </c>
      <c r="N56" s="11" t="str">
        <v>No</v>
      </c>
      <c r="O56" s="11" t="str">
        <v>yes</v>
      </c>
      <c r="P56" s="36" t="str">
        <v>Yes</v>
      </c>
      <c r="Q56" s="37"/>
    </row>
    <row r="57" spans="1:17" x14ac:dyDescent="0.3">
      <c r="A57" s="34" t="s">
        <v>2312</v>
      </c>
      <c r="B57" s="34">
        <v>36.630000000000003</v>
      </c>
      <c r="C57" s="34">
        <v>7.72</v>
      </c>
      <c r="D57" s="34" t="s">
        <v>2377</v>
      </c>
      <c r="E57" s="35" t="s">
        <v>2375</v>
      </c>
      <c r="F57" s="34" t="s">
        <v>2375</v>
      </c>
      <c r="G57" s="34">
        <v>1</v>
      </c>
      <c r="H57" s="34" t="s">
        <v>2377</v>
      </c>
      <c r="J57" s="40" t="s">
        <v>2312</v>
      </c>
      <c r="K57" s="11" t="str">
        <v>Obesity</v>
      </c>
      <c r="L57" s="11" t="str">
        <v>Diabetes</v>
      </c>
      <c r="M57" s="11">
        <v>1</v>
      </c>
      <c r="N57" s="11" t="str">
        <v>Yes</v>
      </c>
      <c r="O57" s="11" t="str">
        <v>yes</v>
      </c>
      <c r="P57" s="36" t="str">
        <v>Yes</v>
      </c>
      <c r="Q57" s="37"/>
    </row>
    <row r="58" spans="1:17" x14ac:dyDescent="0.3">
      <c r="A58" s="34" t="s">
        <v>2311</v>
      </c>
      <c r="B58" s="34">
        <v>34.200000000000003</v>
      </c>
      <c r="C58" s="34">
        <v>5.75</v>
      </c>
      <c r="D58" s="34" t="s">
        <v>2375</v>
      </c>
      <c r="E58" s="35" t="s">
        <v>2375</v>
      </c>
      <c r="F58" s="34" t="s">
        <v>2375</v>
      </c>
      <c r="G58" s="34">
        <v>2</v>
      </c>
      <c r="H58" s="34" t="s">
        <v>2377</v>
      </c>
      <c r="J58" s="40" t="s">
        <v>2311</v>
      </c>
      <c r="K58" s="11" t="str">
        <v>Obesity</v>
      </c>
      <c r="L58" s="11" t="str">
        <v>Prediabetes</v>
      </c>
      <c r="M58" s="11">
        <v>2</v>
      </c>
      <c r="N58" s="11" t="str">
        <v>No</v>
      </c>
      <c r="O58" s="11" t="str">
        <v>yes</v>
      </c>
      <c r="P58" s="36" t="str">
        <v>Yes</v>
      </c>
      <c r="Q58" s="37"/>
    </row>
    <row r="59" spans="1:17" x14ac:dyDescent="0.3">
      <c r="A59" s="34" t="s">
        <v>2310</v>
      </c>
      <c r="B59" s="34">
        <v>50.63</v>
      </c>
      <c r="C59" s="34">
        <v>11.89</v>
      </c>
      <c r="D59" s="34" t="s">
        <v>2375</v>
      </c>
      <c r="E59" s="35" t="s">
        <v>2375</v>
      </c>
      <c r="F59" s="34" t="s">
        <v>2375</v>
      </c>
      <c r="G59" s="34" t="s">
        <v>2376</v>
      </c>
      <c r="H59" s="34" t="s">
        <v>2377</v>
      </c>
      <c r="J59" s="40" t="s">
        <v>2310</v>
      </c>
      <c r="K59" s="11" t="str">
        <v>Obesity</v>
      </c>
      <c r="L59" s="11" t="str">
        <v>Diabetes</v>
      </c>
      <c r="M59" s="11">
        <v>0</v>
      </c>
      <c r="N59" s="11" t="str">
        <v>No</v>
      </c>
      <c r="O59" s="11" t="str">
        <v>yes</v>
      </c>
      <c r="P59" s="36" t="str">
        <v>Yes</v>
      </c>
      <c r="Q59" s="37"/>
    </row>
    <row r="60" spans="1:17" x14ac:dyDescent="0.3">
      <c r="A60" s="34" t="s">
        <v>2309</v>
      </c>
      <c r="B60" s="34">
        <v>36.479999999999997</v>
      </c>
      <c r="C60" s="34">
        <v>6.2</v>
      </c>
      <c r="D60" s="34" t="s">
        <v>2375</v>
      </c>
      <c r="E60" s="35" t="s">
        <v>2375</v>
      </c>
      <c r="F60" s="34" t="s">
        <v>2375</v>
      </c>
      <c r="G60" s="34" t="s">
        <v>2376</v>
      </c>
      <c r="H60" s="34" t="s">
        <v>2377</v>
      </c>
      <c r="J60" s="40" t="s">
        <v>2309</v>
      </c>
      <c r="K60" s="11" t="str">
        <v>Obesity</v>
      </c>
      <c r="L60" s="11" t="str">
        <v>Prediabetes</v>
      </c>
      <c r="M60" s="11">
        <v>0</v>
      </c>
      <c r="N60" s="11" t="str">
        <v>No</v>
      </c>
      <c r="O60" s="11" t="str">
        <v>yes</v>
      </c>
      <c r="P60" s="36" t="str">
        <v>Yes</v>
      </c>
      <c r="Q60" s="37"/>
    </row>
    <row r="61" spans="1:17" x14ac:dyDescent="0.3">
      <c r="A61" s="34" t="s">
        <v>2308</v>
      </c>
      <c r="B61" s="34">
        <v>54.82</v>
      </c>
      <c r="C61" s="34">
        <v>10.61</v>
      </c>
      <c r="D61" s="34" t="s">
        <v>2375</v>
      </c>
      <c r="E61" s="35" t="s">
        <v>2375</v>
      </c>
      <c r="F61" s="34" t="s">
        <v>2375</v>
      </c>
      <c r="G61" s="34" t="s">
        <v>2376</v>
      </c>
      <c r="H61" s="34" t="s">
        <v>2377</v>
      </c>
      <c r="J61" s="40" t="s">
        <v>2308</v>
      </c>
      <c r="K61" s="11" t="str">
        <v>Obesity</v>
      </c>
      <c r="L61" s="11" t="str">
        <v>Diabetes</v>
      </c>
      <c r="M61" s="11">
        <v>0</v>
      </c>
      <c r="N61" s="11" t="str">
        <v>No</v>
      </c>
      <c r="O61" s="11" t="str">
        <v>yes</v>
      </c>
      <c r="P61" s="36" t="str">
        <v>Yes</v>
      </c>
      <c r="Q61" s="37"/>
    </row>
    <row r="62" spans="1:17" x14ac:dyDescent="0.3">
      <c r="A62" s="34" t="s">
        <v>2307</v>
      </c>
      <c r="B62" s="34">
        <v>38.06</v>
      </c>
      <c r="C62" s="34">
        <v>6.04</v>
      </c>
      <c r="D62" s="34" t="s">
        <v>2375</v>
      </c>
      <c r="E62" s="35" t="s">
        <v>2375</v>
      </c>
      <c r="F62" s="34" t="s">
        <v>2378</v>
      </c>
      <c r="G62" s="34">
        <v>1</v>
      </c>
      <c r="H62" s="34" t="s">
        <v>2377</v>
      </c>
      <c r="J62" s="40" t="s">
        <v>2307</v>
      </c>
      <c r="K62" s="11" t="str">
        <v>Obesity</v>
      </c>
      <c r="L62" s="11" t="str">
        <v>Prediabetes</v>
      </c>
      <c r="M62" s="11">
        <v>1</v>
      </c>
      <c r="N62" s="11" t="str">
        <v>No</v>
      </c>
      <c r="O62" s="11" t="str">
        <v>yes</v>
      </c>
      <c r="P62" s="36" t="str">
        <v>Yes</v>
      </c>
      <c r="Q62" s="37"/>
    </row>
    <row r="63" spans="1:17" x14ac:dyDescent="0.3">
      <c r="A63" s="34" t="s">
        <v>2306</v>
      </c>
      <c r="B63" s="34">
        <v>51.48</v>
      </c>
      <c r="C63" s="34">
        <v>9.33</v>
      </c>
      <c r="D63" s="34" t="s">
        <v>2377</v>
      </c>
      <c r="E63" s="35" t="s">
        <v>2375</v>
      </c>
      <c r="F63" s="34" t="s">
        <v>2375</v>
      </c>
      <c r="G63" s="34" t="s">
        <v>2376</v>
      </c>
      <c r="H63" s="34" t="s">
        <v>2377</v>
      </c>
      <c r="J63" s="40" t="s">
        <v>2306</v>
      </c>
      <c r="K63" s="11" t="str">
        <v>Obesity</v>
      </c>
      <c r="L63" s="11" t="str">
        <v>Diabetes</v>
      </c>
      <c r="M63" s="11">
        <v>0</v>
      </c>
      <c r="N63" s="11" t="str">
        <v>Yes</v>
      </c>
      <c r="O63" s="11" t="str">
        <v>yes</v>
      </c>
      <c r="P63" s="36" t="str">
        <v>Yes</v>
      </c>
      <c r="Q63" s="37"/>
    </row>
    <row r="64" spans="1:17" x14ac:dyDescent="0.3">
      <c r="A64" s="34" t="s">
        <v>2305</v>
      </c>
      <c r="B64" s="34">
        <v>52.06</v>
      </c>
      <c r="C64" s="34">
        <v>11.47</v>
      </c>
      <c r="D64" s="34" t="s">
        <v>2375</v>
      </c>
      <c r="E64" s="35" t="s">
        <v>2375</v>
      </c>
      <c r="F64" s="34" t="s">
        <v>2375</v>
      </c>
      <c r="G64" s="34" t="s">
        <v>2376</v>
      </c>
      <c r="H64" s="34" t="s">
        <v>2377</v>
      </c>
      <c r="J64" s="40" t="s">
        <v>2305</v>
      </c>
      <c r="K64" s="11" t="str">
        <v>Obesity</v>
      </c>
      <c r="L64" s="11" t="str">
        <v>Diabetes</v>
      </c>
      <c r="M64" s="11">
        <v>0</v>
      </c>
      <c r="N64" s="11" t="str">
        <v>No</v>
      </c>
      <c r="O64" s="11" t="str">
        <v>yes</v>
      </c>
      <c r="P64" s="36" t="str">
        <v>Yes</v>
      </c>
      <c r="Q64" s="37"/>
    </row>
    <row r="65" spans="1:17" x14ac:dyDescent="0.3">
      <c r="A65" s="34" t="s">
        <v>2304</v>
      </c>
      <c r="B65" s="34">
        <v>30.684999999999999</v>
      </c>
      <c r="C65" s="34">
        <v>7.02</v>
      </c>
      <c r="D65" s="34" t="s">
        <v>2377</v>
      </c>
      <c r="E65" s="35" t="s">
        <v>2375</v>
      </c>
      <c r="F65" s="34" t="s">
        <v>2375</v>
      </c>
      <c r="G65" s="34" t="s">
        <v>2376</v>
      </c>
      <c r="H65" s="34" t="s">
        <v>2377</v>
      </c>
      <c r="J65" s="40" t="s">
        <v>2304</v>
      </c>
      <c r="K65" s="11" t="str">
        <v>Obesity</v>
      </c>
      <c r="L65" s="11" t="str">
        <v>Diabetes</v>
      </c>
      <c r="M65" s="11">
        <v>0</v>
      </c>
      <c r="N65" s="11" t="str">
        <v>Yes</v>
      </c>
      <c r="O65" s="11" t="str">
        <v>yes</v>
      </c>
      <c r="P65" s="36" t="str">
        <v>Yes</v>
      </c>
      <c r="Q65" s="37"/>
    </row>
    <row r="66" spans="1:17" x14ac:dyDescent="0.3">
      <c r="A66" s="34" t="s">
        <v>2303</v>
      </c>
      <c r="B66" s="34">
        <v>36.08</v>
      </c>
      <c r="C66" s="34">
        <v>8.8000000000000007</v>
      </c>
      <c r="D66" s="34" t="s">
        <v>2377</v>
      </c>
      <c r="E66" s="35" t="s">
        <v>2375</v>
      </c>
      <c r="F66" s="34" t="s">
        <v>2375</v>
      </c>
      <c r="G66" s="34">
        <v>1</v>
      </c>
      <c r="H66" s="34" t="s">
        <v>2377</v>
      </c>
      <c r="J66" s="40" t="s">
        <v>2303</v>
      </c>
      <c r="K66" s="11" t="str">
        <v>Obesity</v>
      </c>
      <c r="L66" s="11" t="str">
        <v>Diabetes</v>
      </c>
      <c r="M66" s="11">
        <v>1</v>
      </c>
      <c r="N66" s="11" t="str">
        <v>Yes</v>
      </c>
      <c r="O66" s="11" t="str">
        <v>yes</v>
      </c>
      <c r="P66" s="36" t="str">
        <v>Yes</v>
      </c>
      <c r="Q66" s="37"/>
    </row>
    <row r="67" spans="1:17" x14ac:dyDescent="0.3">
      <c r="A67" s="34" t="s">
        <v>2302</v>
      </c>
      <c r="B67" s="34">
        <v>54.99</v>
      </c>
      <c r="C67" s="34">
        <v>8.68</v>
      </c>
      <c r="D67" s="34" t="s">
        <v>2375</v>
      </c>
      <c r="E67" s="35" t="s">
        <v>2375</v>
      </c>
      <c r="F67" s="34" t="s">
        <v>2375</v>
      </c>
      <c r="G67" s="34">
        <v>2</v>
      </c>
      <c r="H67" s="34" t="s">
        <v>2377</v>
      </c>
      <c r="J67" s="40" t="s">
        <v>2302</v>
      </c>
      <c r="K67" s="11" t="str">
        <v>Obesity</v>
      </c>
      <c r="L67" s="11" t="str">
        <v>Diabetes</v>
      </c>
      <c r="M67" s="11">
        <v>2</v>
      </c>
      <c r="N67" s="11" t="str">
        <v>No</v>
      </c>
      <c r="O67" s="11" t="str">
        <v>yes</v>
      </c>
      <c r="P67" s="36" t="str">
        <v>Yes</v>
      </c>
      <c r="Q67" s="37"/>
    </row>
    <row r="68" spans="1:17" x14ac:dyDescent="0.3">
      <c r="A68" s="34" t="s">
        <v>2301</v>
      </c>
      <c r="B68" s="34">
        <v>35.97</v>
      </c>
      <c r="C68" s="34">
        <v>6.12</v>
      </c>
      <c r="D68" s="34" t="s">
        <v>2375</v>
      </c>
      <c r="E68" s="35" t="s">
        <v>2375</v>
      </c>
      <c r="F68" s="34" t="s">
        <v>2378</v>
      </c>
      <c r="G68" s="34">
        <v>1</v>
      </c>
      <c r="H68" s="34" t="s">
        <v>2377</v>
      </c>
      <c r="J68" s="40" t="s">
        <v>2301</v>
      </c>
      <c r="K68" s="11" t="str">
        <v>Obesity</v>
      </c>
      <c r="L68" s="11" t="str">
        <v>Prediabetes</v>
      </c>
      <c r="M68" s="11">
        <v>1</v>
      </c>
      <c r="N68" s="11" t="str">
        <v>No</v>
      </c>
      <c r="O68" s="11" t="str">
        <v>yes</v>
      </c>
      <c r="P68" s="36" t="str">
        <v>Yes</v>
      </c>
      <c r="Q68" s="37"/>
    </row>
    <row r="69" spans="1:17" x14ac:dyDescent="0.3">
      <c r="A69" s="34" t="s">
        <v>2300</v>
      </c>
      <c r="B69" s="34">
        <v>45.54</v>
      </c>
      <c r="C69" s="34">
        <v>5.4</v>
      </c>
      <c r="D69" s="34" t="s">
        <v>2377</v>
      </c>
      <c r="E69" s="35" t="s">
        <v>2375</v>
      </c>
      <c r="F69" s="34" t="s">
        <v>2378</v>
      </c>
      <c r="G69" s="34">
        <v>1</v>
      </c>
      <c r="H69" s="34" t="s">
        <v>2377</v>
      </c>
      <c r="J69" s="40" t="s">
        <v>2300</v>
      </c>
      <c r="K69" s="11" t="str">
        <v>Obesity</v>
      </c>
      <c r="L69" s="11" t="str">
        <v>Normal</v>
      </c>
      <c r="M69" s="11">
        <v>1</v>
      </c>
      <c r="N69" s="11" t="str">
        <v>Yes</v>
      </c>
      <c r="O69" s="11" t="str">
        <v>yes</v>
      </c>
      <c r="P69" s="36" t="str">
        <v>Yes</v>
      </c>
      <c r="Q69" s="37"/>
    </row>
    <row r="70" spans="1:17" x14ac:dyDescent="0.3">
      <c r="A70" s="34" t="s">
        <v>2299</v>
      </c>
      <c r="B70" s="34">
        <v>35.53</v>
      </c>
      <c r="C70" s="34">
        <v>4.3600000000000003</v>
      </c>
      <c r="D70" s="34" t="s">
        <v>2377</v>
      </c>
      <c r="E70" s="35" t="s">
        <v>2375</v>
      </c>
      <c r="F70" s="34" t="s">
        <v>2375</v>
      </c>
      <c r="G70" s="34" t="s">
        <v>2376</v>
      </c>
      <c r="H70" s="34" t="s">
        <v>2377</v>
      </c>
      <c r="J70" s="40" t="s">
        <v>2299</v>
      </c>
      <c r="K70" s="11" t="str">
        <v>Obesity</v>
      </c>
      <c r="L70" s="11" t="str">
        <v>Normal</v>
      </c>
      <c r="M70" s="11">
        <v>0</v>
      </c>
      <c r="N70" s="11" t="str">
        <v>Yes</v>
      </c>
      <c r="O70" s="11" t="str">
        <v>yes</v>
      </c>
      <c r="P70" s="36" t="str">
        <v>Yes</v>
      </c>
      <c r="Q70" s="37"/>
    </row>
    <row r="71" spans="1:17" x14ac:dyDescent="0.3">
      <c r="A71" s="34" t="s">
        <v>2298</v>
      </c>
      <c r="B71" s="34">
        <v>30.8</v>
      </c>
      <c r="C71" s="34">
        <v>9.77</v>
      </c>
      <c r="D71" s="34" t="s">
        <v>2375</v>
      </c>
      <c r="E71" s="35" t="s">
        <v>2375</v>
      </c>
      <c r="F71" s="34" t="s">
        <v>2375</v>
      </c>
      <c r="G71" s="34" t="s">
        <v>2376</v>
      </c>
      <c r="H71" s="34" t="s">
        <v>2377</v>
      </c>
      <c r="J71" s="40" t="s">
        <v>2298</v>
      </c>
      <c r="K71" s="11" t="str">
        <v>Obesity</v>
      </c>
      <c r="L71" s="11" t="str">
        <v>Diabetes</v>
      </c>
      <c r="M71" s="11">
        <v>0</v>
      </c>
      <c r="N71" s="11" t="str">
        <v>No</v>
      </c>
      <c r="O71" s="11" t="str">
        <v>yes</v>
      </c>
      <c r="P71" s="36" t="str">
        <v>Yes</v>
      </c>
      <c r="Q71" s="37"/>
    </row>
    <row r="72" spans="1:17" x14ac:dyDescent="0.3">
      <c r="A72" s="34" t="s">
        <v>2297</v>
      </c>
      <c r="B72" s="34">
        <v>38.39</v>
      </c>
      <c r="C72" s="34">
        <v>4.25</v>
      </c>
      <c r="D72" s="34" t="s">
        <v>2375</v>
      </c>
      <c r="E72" s="35" t="s">
        <v>2375</v>
      </c>
      <c r="F72" s="34" t="s">
        <v>2375</v>
      </c>
      <c r="G72" s="34">
        <v>1</v>
      </c>
      <c r="H72" s="34" t="s">
        <v>2377</v>
      </c>
      <c r="J72" s="40" t="s">
        <v>2297</v>
      </c>
      <c r="K72" s="11" t="str">
        <v>Obesity</v>
      </c>
      <c r="L72" s="11" t="str">
        <v>Normal</v>
      </c>
      <c r="M72" s="11">
        <v>1</v>
      </c>
      <c r="N72" s="11" t="str">
        <v>No</v>
      </c>
      <c r="O72" s="11" t="str">
        <v>yes</v>
      </c>
      <c r="P72" s="36" t="str">
        <v>Yes</v>
      </c>
      <c r="Q72" s="37"/>
    </row>
    <row r="73" spans="1:17" x14ac:dyDescent="0.3">
      <c r="A73" s="34" t="s">
        <v>2296</v>
      </c>
      <c r="B73" s="34">
        <v>32.299999999999997</v>
      </c>
      <c r="C73" s="34">
        <v>4.76</v>
      </c>
      <c r="D73" s="34" t="s">
        <v>2375</v>
      </c>
      <c r="E73" s="35" t="s">
        <v>2375</v>
      </c>
      <c r="F73" s="34" t="s">
        <v>2375</v>
      </c>
      <c r="G73" s="34">
        <v>2</v>
      </c>
      <c r="H73" s="34" t="s">
        <v>2377</v>
      </c>
      <c r="J73" s="40" t="s">
        <v>2296</v>
      </c>
      <c r="K73" s="11" t="str">
        <v>Obesity</v>
      </c>
      <c r="L73" s="11" t="str">
        <v>Normal</v>
      </c>
      <c r="M73" s="11">
        <v>2</v>
      </c>
      <c r="N73" s="11" t="str">
        <v>No</v>
      </c>
      <c r="O73" s="11" t="str">
        <v>yes</v>
      </c>
      <c r="P73" s="36" t="str">
        <v>Yes</v>
      </c>
      <c r="Q73" s="37"/>
    </row>
    <row r="74" spans="1:17" x14ac:dyDescent="0.3">
      <c r="A74" s="34" t="s">
        <v>2295</v>
      </c>
      <c r="B74" s="34">
        <v>48.8</v>
      </c>
      <c r="C74" s="34">
        <v>6.22</v>
      </c>
      <c r="D74" s="34" t="s">
        <v>2377</v>
      </c>
      <c r="E74" s="35" t="s">
        <v>2375</v>
      </c>
      <c r="F74" s="34" t="s">
        <v>2375</v>
      </c>
      <c r="G74" s="34">
        <v>2</v>
      </c>
      <c r="H74" s="34" t="s">
        <v>2377</v>
      </c>
      <c r="J74" s="40" t="s">
        <v>2295</v>
      </c>
      <c r="K74" s="11" t="str">
        <v>Obesity</v>
      </c>
      <c r="L74" s="11" t="str">
        <v>Prediabetes</v>
      </c>
      <c r="M74" s="11">
        <v>2</v>
      </c>
      <c r="N74" s="11" t="str">
        <v>Yes</v>
      </c>
      <c r="O74" s="11" t="str">
        <v>yes</v>
      </c>
      <c r="P74" s="36" t="str">
        <v>Yes</v>
      </c>
      <c r="Q74" s="37"/>
    </row>
    <row r="75" spans="1:17" x14ac:dyDescent="0.3">
      <c r="A75" s="34" t="s">
        <v>2294</v>
      </c>
      <c r="B75" s="34">
        <v>45.5</v>
      </c>
      <c r="C75" s="34">
        <v>7.96</v>
      </c>
      <c r="D75" s="34" t="s">
        <v>2375</v>
      </c>
      <c r="E75" s="35" t="s">
        <v>2375</v>
      </c>
      <c r="F75" s="34" t="s">
        <v>2375</v>
      </c>
      <c r="G75" s="34" t="s">
        <v>2376</v>
      </c>
      <c r="H75" s="34" t="s">
        <v>2377</v>
      </c>
      <c r="J75" s="40" t="s">
        <v>2294</v>
      </c>
      <c r="K75" s="11" t="str">
        <v>Obesity</v>
      </c>
      <c r="L75" s="11" t="str">
        <v>Diabetes</v>
      </c>
      <c r="M75" s="11">
        <v>0</v>
      </c>
      <c r="N75" s="11" t="str">
        <v>No</v>
      </c>
      <c r="O75" s="11" t="str">
        <v>yes</v>
      </c>
      <c r="P75" s="36" t="str">
        <v>Yes</v>
      </c>
      <c r="Q75" s="37"/>
    </row>
    <row r="76" spans="1:17" x14ac:dyDescent="0.3">
      <c r="A76" s="34" t="s">
        <v>2293</v>
      </c>
      <c r="B76" s="34">
        <v>53.61</v>
      </c>
      <c r="C76" s="34">
        <v>10.92</v>
      </c>
      <c r="D76" s="34" t="s">
        <v>2377</v>
      </c>
      <c r="E76" s="35" t="s">
        <v>2375</v>
      </c>
      <c r="F76" s="34" t="s">
        <v>2375</v>
      </c>
      <c r="G76" s="34">
        <v>1</v>
      </c>
      <c r="H76" s="34" t="s">
        <v>2377</v>
      </c>
      <c r="J76" s="40" t="s">
        <v>2293</v>
      </c>
      <c r="K76" s="11" t="str">
        <v>Obesity</v>
      </c>
      <c r="L76" s="11" t="str">
        <v>Diabetes</v>
      </c>
      <c r="M76" s="11">
        <v>1</v>
      </c>
      <c r="N76" s="11" t="str">
        <v>Yes</v>
      </c>
      <c r="O76" s="11" t="str">
        <v>yes</v>
      </c>
      <c r="P76" s="36" t="str">
        <v>Yes</v>
      </c>
      <c r="Q76" s="37"/>
    </row>
    <row r="77" spans="1:17" x14ac:dyDescent="0.3">
      <c r="A77" s="34" t="s">
        <v>2292</v>
      </c>
      <c r="B77" s="34">
        <v>36.19</v>
      </c>
      <c r="C77" s="34">
        <v>11.51</v>
      </c>
      <c r="D77" s="34" t="s">
        <v>2377</v>
      </c>
      <c r="E77" s="35" t="s">
        <v>2375</v>
      </c>
      <c r="F77" s="34" t="s">
        <v>2375</v>
      </c>
      <c r="G77" s="34">
        <v>1</v>
      </c>
      <c r="H77" s="34" t="s">
        <v>2377</v>
      </c>
      <c r="J77" s="40" t="s">
        <v>2292</v>
      </c>
      <c r="K77" s="11" t="str">
        <v>Obesity</v>
      </c>
      <c r="L77" s="11" t="str">
        <v>Diabetes</v>
      </c>
      <c r="M77" s="11">
        <v>1</v>
      </c>
      <c r="N77" s="11" t="str">
        <v>Yes</v>
      </c>
      <c r="O77" s="11" t="str">
        <v>yes</v>
      </c>
      <c r="P77" s="36" t="str">
        <v>Yes</v>
      </c>
      <c r="Q77" s="37"/>
    </row>
    <row r="78" spans="1:17" x14ac:dyDescent="0.3">
      <c r="A78" s="34" t="s">
        <v>2291</v>
      </c>
      <c r="B78" s="34">
        <v>34.6</v>
      </c>
      <c r="C78" s="34">
        <v>5.99</v>
      </c>
      <c r="D78" s="34" t="s">
        <v>2377</v>
      </c>
      <c r="E78" s="35" t="s">
        <v>2375</v>
      </c>
      <c r="F78" s="34" t="s">
        <v>2375</v>
      </c>
      <c r="G78" s="34" t="s">
        <v>2376</v>
      </c>
      <c r="H78" s="34" t="s">
        <v>2377</v>
      </c>
      <c r="J78" s="40" t="s">
        <v>2291</v>
      </c>
      <c r="K78" s="11" t="str">
        <v>Obesity</v>
      </c>
      <c r="L78" s="11" t="str">
        <v>Prediabetes</v>
      </c>
      <c r="M78" s="11">
        <v>0</v>
      </c>
      <c r="N78" s="11" t="str">
        <v>Yes</v>
      </c>
      <c r="O78" s="11" t="str">
        <v>yes</v>
      </c>
      <c r="P78" s="36" t="str">
        <v>Yes</v>
      </c>
      <c r="Q78" s="37"/>
    </row>
    <row r="79" spans="1:17" x14ac:dyDescent="0.3">
      <c r="A79" s="34" t="s">
        <v>2290</v>
      </c>
      <c r="B79" s="34">
        <v>54.12</v>
      </c>
      <c r="C79" s="34">
        <v>11.57</v>
      </c>
      <c r="D79" s="34" t="s">
        <v>2375</v>
      </c>
      <c r="E79" s="35" t="s">
        <v>2375</v>
      </c>
      <c r="F79" s="34" t="s">
        <v>2375</v>
      </c>
      <c r="G79" s="34" t="s">
        <v>2376</v>
      </c>
      <c r="H79" s="34" t="s">
        <v>2377</v>
      </c>
      <c r="J79" s="40" t="s">
        <v>2290</v>
      </c>
      <c r="K79" s="11" t="str">
        <v>Obesity</v>
      </c>
      <c r="L79" s="11" t="str">
        <v>Diabetes</v>
      </c>
      <c r="M79" s="11">
        <v>0</v>
      </c>
      <c r="N79" s="11" t="str">
        <v>No</v>
      </c>
      <c r="O79" s="11" t="str">
        <v>yes</v>
      </c>
      <c r="P79" s="36" t="str">
        <v>Yes</v>
      </c>
      <c r="Q79" s="37"/>
    </row>
    <row r="80" spans="1:17" x14ac:dyDescent="0.3">
      <c r="A80" s="34" t="s">
        <v>2289</v>
      </c>
      <c r="B80" s="34">
        <v>48.82</v>
      </c>
      <c r="C80" s="34">
        <v>6.67</v>
      </c>
      <c r="D80" s="34" t="s">
        <v>2377</v>
      </c>
      <c r="E80" s="35" t="s">
        <v>2375</v>
      </c>
      <c r="F80" s="34" t="s">
        <v>2375</v>
      </c>
      <c r="G80" s="34" t="s">
        <v>2376</v>
      </c>
      <c r="H80" s="34" t="s">
        <v>2377</v>
      </c>
      <c r="J80" s="40" t="s">
        <v>2289</v>
      </c>
      <c r="K80" s="11" t="str">
        <v>Obesity</v>
      </c>
      <c r="L80" s="11" t="str">
        <v>Diabetes</v>
      </c>
      <c r="M80" s="11">
        <v>0</v>
      </c>
      <c r="N80" s="11" t="str">
        <v>Yes</v>
      </c>
      <c r="O80" s="11" t="str">
        <v>yes</v>
      </c>
      <c r="P80" s="36" t="str">
        <v>Yes</v>
      </c>
      <c r="Q80" s="37"/>
    </row>
    <row r="81" spans="1:17" x14ac:dyDescent="0.3">
      <c r="A81" s="34" t="s">
        <v>2288</v>
      </c>
      <c r="B81" s="34">
        <v>51.01</v>
      </c>
      <c r="C81" s="34">
        <v>9.1999999999999993</v>
      </c>
      <c r="D81" s="34" t="s">
        <v>2375</v>
      </c>
      <c r="E81" s="35" t="s">
        <v>2375</v>
      </c>
      <c r="F81" s="34" t="s">
        <v>2375</v>
      </c>
      <c r="G81" s="34" t="s">
        <v>2376</v>
      </c>
      <c r="H81" s="34" t="s">
        <v>2377</v>
      </c>
      <c r="J81" s="40" t="s">
        <v>2288</v>
      </c>
      <c r="K81" s="11" t="str">
        <v>Obesity</v>
      </c>
      <c r="L81" s="11" t="str">
        <v>Diabetes</v>
      </c>
      <c r="M81" s="11">
        <v>0</v>
      </c>
      <c r="N81" s="11" t="str">
        <v>No</v>
      </c>
      <c r="O81" s="11" t="str">
        <v>yes</v>
      </c>
      <c r="P81" s="36" t="str">
        <v>Yes</v>
      </c>
      <c r="Q81" s="37"/>
    </row>
    <row r="82" spans="1:17" x14ac:dyDescent="0.3">
      <c r="A82" s="34" t="s">
        <v>2287</v>
      </c>
      <c r="B82" s="34">
        <v>45.65</v>
      </c>
      <c r="C82" s="34">
        <v>5.1100000000000003</v>
      </c>
      <c r="D82" s="34" t="s">
        <v>2377</v>
      </c>
      <c r="E82" s="35" t="s">
        <v>2375</v>
      </c>
      <c r="F82" s="34" t="s">
        <v>2375</v>
      </c>
      <c r="G82" s="34">
        <v>1</v>
      </c>
      <c r="H82" s="34" t="s">
        <v>2377</v>
      </c>
      <c r="J82" s="40" t="s">
        <v>2287</v>
      </c>
      <c r="K82" s="11" t="str">
        <v>Obesity</v>
      </c>
      <c r="L82" s="11" t="str">
        <v>Normal</v>
      </c>
      <c r="M82" s="11">
        <v>1</v>
      </c>
      <c r="N82" s="11" t="str">
        <v>Yes</v>
      </c>
      <c r="O82" s="11" t="str">
        <v>yes</v>
      </c>
      <c r="P82" s="36" t="str">
        <v>Yes</v>
      </c>
      <c r="Q82" s="37"/>
    </row>
    <row r="83" spans="1:17" x14ac:dyDescent="0.3">
      <c r="A83" s="34" t="s">
        <v>2286</v>
      </c>
      <c r="B83" s="34">
        <v>52.9</v>
      </c>
      <c r="C83" s="34">
        <v>5.34</v>
      </c>
      <c r="D83" s="34" t="s">
        <v>2375</v>
      </c>
      <c r="E83" s="35" t="s">
        <v>2375</v>
      </c>
      <c r="F83" s="34" t="s">
        <v>2375</v>
      </c>
      <c r="G83" s="34" t="s">
        <v>2376</v>
      </c>
      <c r="H83" s="34" t="s">
        <v>2377</v>
      </c>
      <c r="J83" s="40" t="s">
        <v>2286</v>
      </c>
      <c r="K83" s="11" t="str">
        <v>Obesity</v>
      </c>
      <c r="L83" s="11" t="str">
        <v>Normal</v>
      </c>
      <c r="M83" s="11">
        <v>0</v>
      </c>
      <c r="N83" s="11" t="str">
        <v>No</v>
      </c>
      <c r="O83" s="11" t="str">
        <v>yes</v>
      </c>
      <c r="P83" s="36" t="str">
        <v>Yes</v>
      </c>
      <c r="Q83" s="37"/>
    </row>
    <row r="84" spans="1:17" x14ac:dyDescent="0.3">
      <c r="A84" s="34" t="s">
        <v>2285</v>
      </c>
      <c r="B84" s="34">
        <v>45.41</v>
      </c>
      <c r="C84" s="34">
        <v>4.03</v>
      </c>
      <c r="D84" s="34" t="s">
        <v>2377</v>
      </c>
      <c r="E84" s="35" t="s">
        <v>2375</v>
      </c>
      <c r="F84" s="34" t="s">
        <v>2375</v>
      </c>
      <c r="G84" s="34">
        <v>1</v>
      </c>
      <c r="H84" s="34" t="s">
        <v>2377</v>
      </c>
      <c r="J84" s="40" t="s">
        <v>2285</v>
      </c>
      <c r="K84" s="11" t="str">
        <v>Obesity</v>
      </c>
      <c r="L84" s="11" t="str">
        <v>Normal</v>
      </c>
      <c r="M84" s="11">
        <v>1</v>
      </c>
      <c r="N84" s="11" t="str">
        <v>Yes</v>
      </c>
      <c r="O84" s="11" t="str">
        <v>yes</v>
      </c>
      <c r="P84" s="36" t="str">
        <v>Yes</v>
      </c>
      <c r="Q84" s="37"/>
    </row>
    <row r="85" spans="1:17" x14ac:dyDescent="0.3">
      <c r="A85" s="34" t="s">
        <v>2284</v>
      </c>
      <c r="B85" s="34">
        <v>49.41</v>
      </c>
      <c r="C85" s="34">
        <v>4.2300000000000004</v>
      </c>
      <c r="D85" s="34" t="s">
        <v>2377</v>
      </c>
      <c r="E85" s="35" t="s">
        <v>2375</v>
      </c>
      <c r="F85" s="34" t="s">
        <v>2378</v>
      </c>
      <c r="G85" s="34">
        <v>1</v>
      </c>
      <c r="H85" s="34" t="s">
        <v>2377</v>
      </c>
      <c r="J85" s="40" t="s">
        <v>2284</v>
      </c>
      <c r="K85" s="11" t="str">
        <v>Obesity</v>
      </c>
      <c r="L85" s="11" t="str">
        <v>Normal</v>
      </c>
      <c r="M85" s="11">
        <v>1</v>
      </c>
      <c r="N85" s="11" t="str">
        <v>Yes</v>
      </c>
      <c r="O85" s="11" t="str">
        <v>yes</v>
      </c>
      <c r="P85" s="36" t="str">
        <v>Yes</v>
      </c>
      <c r="Q85" s="37"/>
    </row>
    <row r="86" spans="1:17" x14ac:dyDescent="0.3">
      <c r="A86" s="34" t="s">
        <v>2283</v>
      </c>
      <c r="B86" s="34">
        <v>31.824999999999999</v>
      </c>
      <c r="C86" s="34">
        <v>4.0599999999999996</v>
      </c>
      <c r="D86" s="34" t="s">
        <v>2375</v>
      </c>
      <c r="E86" s="35" t="s">
        <v>2375</v>
      </c>
      <c r="F86" s="34" t="s">
        <v>2375</v>
      </c>
      <c r="G86" s="34">
        <v>2</v>
      </c>
      <c r="H86" s="34" t="s">
        <v>2377</v>
      </c>
      <c r="J86" s="40" t="s">
        <v>2283</v>
      </c>
      <c r="K86" s="11" t="str">
        <v>Obesity</v>
      </c>
      <c r="L86" s="11" t="str">
        <v>Normal</v>
      </c>
      <c r="M86" s="11">
        <v>2</v>
      </c>
      <c r="N86" s="11" t="str">
        <v>No</v>
      </c>
      <c r="O86" s="11" t="str">
        <v>yes</v>
      </c>
      <c r="P86" s="36" t="str">
        <v>Yes</v>
      </c>
      <c r="Q86" s="37"/>
    </row>
    <row r="87" spans="1:17" x14ac:dyDescent="0.3">
      <c r="A87" s="34" t="s">
        <v>2282</v>
      </c>
      <c r="B87" s="34">
        <v>51.28</v>
      </c>
      <c r="C87" s="34">
        <v>4.68</v>
      </c>
      <c r="D87" s="34" t="s">
        <v>2375</v>
      </c>
      <c r="E87" s="35" t="s">
        <v>2375</v>
      </c>
      <c r="F87" s="34" t="s">
        <v>2375</v>
      </c>
      <c r="G87" s="34">
        <v>2</v>
      </c>
      <c r="H87" s="34" t="s">
        <v>2377</v>
      </c>
      <c r="J87" s="40" t="s">
        <v>2282</v>
      </c>
      <c r="K87" s="11" t="str">
        <v>Obesity</v>
      </c>
      <c r="L87" s="11" t="str">
        <v>Normal</v>
      </c>
      <c r="M87" s="11">
        <v>2</v>
      </c>
      <c r="N87" s="11" t="str">
        <v>No</v>
      </c>
      <c r="O87" s="11" t="str">
        <v>yes</v>
      </c>
      <c r="P87" s="36" t="str">
        <v>Yes</v>
      </c>
      <c r="Q87" s="37"/>
    </row>
    <row r="88" spans="1:17" x14ac:dyDescent="0.3">
      <c r="A88" s="34" t="s">
        <v>2281</v>
      </c>
      <c r="B88" s="34">
        <v>34.96</v>
      </c>
      <c r="C88" s="34">
        <v>4.34</v>
      </c>
      <c r="D88" s="34" t="s">
        <v>2375</v>
      </c>
      <c r="E88" s="35" t="s">
        <v>2375</v>
      </c>
      <c r="F88" s="34" t="s">
        <v>2378</v>
      </c>
      <c r="G88" s="34">
        <v>1</v>
      </c>
      <c r="H88" s="34" t="s">
        <v>2377</v>
      </c>
      <c r="J88" s="40" t="s">
        <v>2281</v>
      </c>
      <c r="K88" s="11" t="str">
        <v>Obesity</v>
      </c>
      <c r="L88" s="11" t="str">
        <v>Normal</v>
      </c>
      <c r="M88" s="11">
        <v>1</v>
      </c>
      <c r="N88" s="11" t="str">
        <v>No</v>
      </c>
      <c r="O88" s="11" t="str">
        <v>yes</v>
      </c>
      <c r="P88" s="36" t="str">
        <v>Yes</v>
      </c>
      <c r="Q88" s="37"/>
    </row>
    <row r="89" spans="1:17" x14ac:dyDescent="0.3">
      <c r="A89" s="34" t="s">
        <v>2280</v>
      </c>
      <c r="B89" s="34">
        <v>33.11</v>
      </c>
      <c r="C89" s="34">
        <v>10.51</v>
      </c>
      <c r="D89" s="34" t="s">
        <v>2375</v>
      </c>
      <c r="E89" s="35" t="s">
        <v>2375</v>
      </c>
      <c r="F89" s="34" t="s">
        <v>2375</v>
      </c>
      <c r="G89" s="34" t="s">
        <v>2376</v>
      </c>
      <c r="H89" s="34" t="s">
        <v>2377</v>
      </c>
      <c r="J89" s="40" t="s">
        <v>2280</v>
      </c>
      <c r="K89" s="11" t="str">
        <v>Obesity</v>
      </c>
      <c r="L89" s="11" t="str">
        <v>Diabetes</v>
      </c>
      <c r="M89" s="11">
        <v>0</v>
      </c>
      <c r="N89" s="11" t="str">
        <v>No</v>
      </c>
      <c r="O89" s="11" t="str">
        <v>yes</v>
      </c>
      <c r="P89" s="36" t="str">
        <v>Yes</v>
      </c>
      <c r="Q89" s="37"/>
    </row>
    <row r="90" spans="1:17" x14ac:dyDescent="0.3">
      <c r="A90" s="34" t="s">
        <v>2279</v>
      </c>
      <c r="B90" s="34">
        <v>54.74</v>
      </c>
      <c r="C90" s="34">
        <v>5.84</v>
      </c>
      <c r="D90" s="34" t="s">
        <v>2377</v>
      </c>
      <c r="E90" s="35" t="s">
        <v>2375</v>
      </c>
      <c r="F90" s="34" t="s">
        <v>2378</v>
      </c>
      <c r="G90" s="34">
        <v>1</v>
      </c>
      <c r="H90" s="34" t="s">
        <v>2377</v>
      </c>
      <c r="J90" s="40" t="s">
        <v>2279</v>
      </c>
      <c r="K90" s="11" t="str">
        <v>Obesity</v>
      </c>
      <c r="L90" s="11" t="str">
        <v>Prediabetes</v>
      </c>
      <c r="M90" s="11">
        <v>1</v>
      </c>
      <c r="N90" s="11" t="str">
        <v>Yes</v>
      </c>
      <c r="O90" s="11" t="str">
        <v>yes</v>
      </c>
      <c r="P90" s="36" t="str">
        <v>Yes</v>
      </c>
      <c r="Q90" s="37"/>
    </row>
    <row r="91" spans="1:17" x14ac:dyDescent="0.3">
      <c r="A91" s="34" t="s">
        <v>2278</v>
      </c>
      <c r="B91" s="34">
        <v>32.56</v>
      </c>
      <c r="C91" s="34">
        <v>5.41</v>
      </c>
      <c r="D91" s="34" t="s">
        <v>2375</v>
      </c>
      <c r="E91" s="35" t="s">
        <v>2375</v>
      </c>
      <c r="F91" s="34" t="s">
        <v>2378</v>
      </c>
      <c r="G91" s="34">
        <v>1</v>
      </c>
      <c r="H91" s="34" t="s">
        <v>2377</v>
      </c>
      <c r="J91" s="40" t="s">
        <v>2278</v>
      </c>
      <c r="K91" s="11" t="str">
        <v>Obesity</v>
      </c>
      <c r="L91" s="11" t="str">
        <v>Normal</v>
      </c>
      <c r="M91" s="11">
        <v>1</v>
      </c>
      <c r="N91" s="11" t="str">
        <v>No</v>
      </c>
      <c r="O91" s="11" t="str">
        <v>yes</v>
      </c>
      <c r="P91" s="36" t="str">
        <v>Yes</v>
      </c>
      <c r="Q91" s="37"/>
    </row>
    <row r="92" spans="1:17" x14ac:dyDescent="0.3">
      <c r="A92" s="34" t="s">
        <v>2277</v>
      </c>
      <c r="B92" s="34">
        <v>39.049999999999997</v>
      </c>
      <c r="C92" s="34">
        <v>6.06</v>
      </c>
      <c r="D92" s="34" t="s">
        <v>2375</v>
      </c>
      <c r="E92" s="35" t="s">
        <v>2375</v>
      </c>
      <c r="F92" s="34" t="s">
        <v>2375</v>
      </c>
      <c r="G92" s="34">
        <v>1</v>
      </c>
      <c r="H92" s="34" t="s">
        <v>2377</v>
      </c>
      <c r="J92" s="40" t="s">
        <v>2277</v>
      </c>
      <c r="K92" s="11" t="str">
        <v>Obesity</v>
      </c>
      <c r="L92" s="11" t="str">
        <v>Prediabetes</v>
      </c>
      <c r="M92" s="11">
        <v>1</v>
      </c>
      <c r="N92" s="11" t="str">
        <v>No</v>
      </c>
      <c r="O92" s="11" t="str">
        <v>yes</v>
      </c>
      <c r="P92" s="36" t="str">
        <v>Yes</v>
      </c>
      <c r="Q92" s="37"/>
    </row>
    <row r="93" spans="1:17" x14ac:dyDescent="0.3">
      <c r="A93" s="34" t="s">
        <v>2276</v>
      </c>
      <c r="B93" s="34">
        <v>42.75</v>
      </c>
      <c r="C93" s="34">
        <v>4.22</v>
      </c>
      <c r="D93" s="34" t="s">
        <v>2375</v>
      </c>
      <c r="E93" s="35" t="s">
        <v>2375</v>
      </c>
      <c r="F93" s="34" t="s">
        <v>2375</v>
      </c>
      <c r="G93" s="34" t="s">
        <v>2376</v>
      </c>
      <c r="H93" s="34" t="s">
        <v>2377</v>
      </c>
      <c r="J93" s="40" t="s">
        <v>2276</v>
      </c>
      <c r="K93" s="11" t="str">
        <v>Obesity</v>
      </c>
      <c r="L93" s="11" t="str">
        <v>Normal</v>
      </c>
      <c r="M93" s="11">
        <v>0</v>
      </c>
      <c r="N93" s="11" t="str">
        <v>No</v>
      </c>
      <c r="O93" s="11" t="str">
        <v>yes</v>
      </c>
      <c r="P93" s="36" t="str">
        <v>Yes</v>
      </c>
      <c r="Q93" s="37"/>
    </row>
    <row r="94" spans="1:17" x14ac:dyDescent="0.3">
      <c r="A94" s="34" t="s">
        <v>2275</v>
      </c>
      <c r="B94" s="34">
        <v>50.58</v>
      </c>
      <c r="C94" s="34">
        <v>5.12</v>
      </c>
      <c r="D94" s="34" t="s">
        <v>2375</v>
      </c>
      <c r="E94" s="35" t="s">
        <v>2375</v>
      </c>
      <c r="F94" s="34" t="s">
        <v>2375</v>
      </c>
      <c r="G94" s="34">
        <v>2</v>
      </c>
      <c r="H94" s="34" t="s">
        <v>2377</v>
      </c>
      <c r="J94" s="40" t="s">
        <v>2275</v>
      </c>
      <c r="K94" s="11" t="str">
        <v>Obesity</v>
      </c>
      <c r="L94" s="11" t="str">
        <v>Normal</v>
      </c>
      <c r="M94" s="11">
        <v>2</v>
      </c>
      <c r="N94" s="11" t="str">
        <v>No</v>
      </c>
      <c r="O94" s="11" t="str">
        <v>yes</v>
      </c>
      <c r="P94" s="36" t="str">
        <v>Yes</v>
      </c>
      <c r="Q94" s="37"/>
    </row>
    <row r="95" spans="1:17" x14ac:dyDescent="0.3">
      <c r="A95" s="34" t="s">
        <v>2274</v>
      </c>
      <c r="B95" s="34">
        <v>30.495000000000001</v>
      </c>
      <c r="C95" s="34">
        <v>4.57</v>
      </c>
      <c r="D95" s="34" t="s">
        <v>2377</v>
      </c>
      <c r="E95" s="35" t="s">
        <v>2375</v>
      </c>
      <c r="F95" s="34" t="s">
        <v>2375</v>
      </c>
      <c r="G95" s="34" t="s">
        <v>2376</v>
      </c>
      <c r="H95" s="34" t="s">
        <v>2377</v>
      </c>
      <c r="J95" s="40" t="s">
        <v>2274</v>
      </c>
      <c r="K95" s="11" t="str">
        <v>Obesity</v>
      </c>
      <c r="L95" s="11" t="str">
        <v>Normal</v>
      </c>
      <c r="M95" s="11">
        <v>0</v>
      </c>
      <c r="N95" s="11" t="str">
        <v>Yes</v>
      </c>
      <c r="O95" s="11" t="str">
        <v>yes</v>
      </c>
      <c r="P95" s="36" t="str">
        <v>Yes</v>
      </c>
      <c r="Q95" s="37"/>
    </row>
    <row r="96" spans="1:17" x14ac:dyDescent="0.3">
      <c r="A96" s="34" t="s">
        <v>2273</v>
      </c>
      <c r="B96" s="34">
        <v>48.31</v>
      </c>
      <c r="C96" s="34">
        <v>9.58</v>
      </c>
      <c r="D96" s="34" t="s">
        <v>2377</v>
      </c>
      <c r="E96" s="35" t="s">
        <v>2375</v>
      </c>
      <c r="F96" s="34" t="s">
        <v>2375</v>
      </c>
      <c r="G96" s="34">
        <v>2</v>
      </c>
      <c r="H96" s="34" t="s">
        <v>2377</v>
      </c>
      <c r="J96" s="40" t="s">
        <v>2273</v>
      </c>
      <c r="K96" s="11" t="str">
        <v>Obesity</v>
      </c>
      <c r="L96" s="11" t="str">
        <v>Diabetes</v>
      </c>
      <c r="M96" s="11">
        <v>2</v>
      </c>
      <c r="N96" s="11" t="str">
        <v>Yes</v>
      </c>
      <c r="O96" s="11" t="str">
        <v>yes</v>
      </c>
      <c r="P96" s="36" t="str">
        <v>Yes</v>
      </c>
      <c r="Q96" s="37"/>
    </row>
    <row r="97" spans="1:17" x14ac:dyDescent="0.3">
      <c r="A97" s="34" t="s">
        <v>2272</v>
      </c>
      <c r="B97" s="34">
        <v>48.99</v>
      </c>
      <c r="C97" s="34">
        <v>9.7799999999999994</v>
      </c>
      <c r="D97" s="34" t="s">
        <v>2377</v>
      </c>
      <c r="E97" s="35" t="s">
        <v>2375</v>
      </c>
      <c r="F97" s="34" t="s">
        <v>2375</v>
      </c>
      <c r="G97" s="34">
        <v>1</v>
      </c>
      <c r="H97" s="34" t="s">
        <v>2377</v>
      </c>
      <c r="J97" s="40" t="s">
        <v>2272</v>
      </c>
      <c r="K97" s="11" t="str">
        <v>Obesity</v>
      </c>
      <c r="L97" s="11" t="str">
        <v>Diabetes</v>
      </c>
      <c r="M97" s="11">
        <v>1</v>
      </c>
      <c r="N97" s="11" t="str">
        <v>Yes</v>
      </c>
      <c r="O97" s="11" t="str">
        <v>yes</v>
      </c>
      <c r="P97" s="36" t="str">
        <v>Yes</v>
      </c>
      <c r="Q97" s="37"/>
    </row>
    <row r="98" spans="1:17" x14ac:dyDescent="0.3">
      <c r="A98" s="34" t="s">
        <v>2271</v>
      </c>
      <c r="B98" s="34">
        <v>38.39</v>
      </c>
      <c r="C98" s="34">
        <v>4.1100000000000003</v>
      </c>
      <c r="D98" s="34" t="s">
        <v>2377</v>
      </c>
      <c r="E98" s="35" t="s">
        <v>2375</v>
      </c>
      <c r="F98" s="34" t="s">
        <v>2375</v>
      </c>
      <c r="G98" s="34" t="s">
        <v>2376</v>
      </c>
      <c r="H98" s="34" t="s">
        <v>2377</v>
      </c>
      <c r="J98" s="40" t="s">
        <v>2271</v>
      </c>
      <c r="K98" s="11" t="str">
        <v>Obesity</v>
      </c>
      <c r="L98" s="11" t="str">
        <v>Normal</v>
      </c>
      <c r="M98" s="11">
        <v>0</v>
      </c>
      <c r="N98" s="11" t="str">
        <v>Yes</v>
      </c>
      <c r="O98" s="11" t="str">
        <v>yes</v>
      </c>
      <c r="P98" s="36" t="str">
        <v>Yes</v>
      </c>
      <c r="Q98" s="37"/>
    </row>
    <row r="99" spans="1:17" x14ac:dyDescent="0.3">
      <c r="A99" s="34" t="s">
        <v>2270</v>
      </c>
      <c r="B99" s="34">
        <v>44.34</v>
      </c>
      <c r="C99" s="34">
        <v>4.0199999999999996</v>
      </c>
      <c r="D99" s="34" t="s">
        <v>2377</v>
      </c>
      <c r="E99" s="35" t="s">
        <v>2375</v>
      </c>
      <c r="F99" s="34" t="s">
        <v>2375</v>
      </c>
      <c r="G99" s="34">
        <v>2</v>
      </c>
      <c r="H99" s="34" t="s">
        <v>2377</v>
      </c>
      <c r="J99" s="40" t="s">
        <v>2270</v>
      </c>
      <c r="K99" s="11" t="str">
        <v>Obesity</v>
      </c>
      <c r="L99" s="11" t="str">
        <v>Normal</v>
      </c>
      <c r="M99" s="11">
        <v>2</v>
      </c>
      <c r="N99" s="11" t="str">
        <v>Yes</v>
      </c>
      <c r="O99" s="11" t="str">
        <v>yes</v>
      </c>
      <c r="P99" s="36" t="str">
        <v>Yes</v>
      </c>
      <c r="Q99" s="37"/>
    </row>
    <row r="100" spans="1:17" x14ac:dyDescent="0.3">
      <c r="A100" s="34" t="s">
        <v>2269</v>
      </c>
      <c r="B100" s="34">
        <v>41.51</v>
      </c>
      <c r="C100" s="34">
        <v>6.92</v>
      </c>
      <c r="D100" s="34" t="s">
        <v>2375</v>
      </c>
      <c r="E100" s="35" t="s">
        <v>2375</v>
      </c>
      <c r="F100" s="34" t="s">
        <v>2375</v>
      </c>
      <c r="G100" s="34" t="s">
        <v>2376</v>
      </c>
      <c r="H100" s="34" t="s">
        <v>2377</v>
      </c>
      <c r="J100" s="40" t="s">
        <v>2269</v>
      </c>
      <c r="K100" s="11" t="str">
        <v>Obesity</v>
      </c>
      <c r="L100" s="11" t="str">
        <v>Diabetes</v>
      </c>
      <c r="M100" s="11">
        <v>0</v>
      </c>
      <c r="N100" s="11" t="str">
        <v>No</v>
      </c>
      <c r="O100" s="11" t="str">
        <v>yes</v>
      </c>
      <c r="P100" s="36" t="str">
        <v>Yes</v>
      </c>
      <c r="Q100" s="37"/>
    </row>
    <row r="101" spans="1:17" x14ac:dyDescent="0.3">
      <c r="A101" s="34" t="s">
        <v>2268</v>
      </c>
      <c r="B101" s="34">
        <v>48.2</v>
      </c>
      <c r="C101" s="34">
        <v>4.84</v>
      </c>
      <c r="D101" s="34" t="s">
        <v>2375</v>
      </c>
      <c r="E101" s="35" t="s">
        <v>2375</v>
      </c>
      <c r="F101" s="34" t="s">
        <v>2375</v>
      </c>
      <c r="G101" s="34" t="s">
        <v>2376</v>
      </c>
      <c r="H101" s="34" t="s">
        <v>2377</v>
      </c>
      <c r="J101" s="40" t="s">
        <v>2268</v>
      </c>
      <c r="K101" s="11" t="str">
        <v>Obesity</v>
      </c>
      <c r="L101" s="11" t="str">
        <v>Normal</v>
      </c>
      <c r="M101" s="11">
        <v>0</v>
      </c>
      <c r="N101" s="11" t="str">
        <v>No</v>
      </c>
      <c r="O101" s="11" t="str">
        <v>yes</v>
      </c>
      <c r="P101" s="36" t="str">
        <v>Yes</v>
      </c>
      <c r="Q101" s="37"/>
    </row>
    <row r="102" spans="1:17" x14ac:dyDescent="0.3">
      <c r="A102" s="34" t="s">
        <v>2267</v>
      </c>
      <c r="B102" s="34">
        <v>35.75</v>
      </c>
      <c r="C102" s="34">
        <v>8</v>
      </c>
      <c r="D102" s="34" t="s">
        <v>2377</v>
      </c>
      <c r="E102" s="35" t="s">
        <v>2375</v>
      </c>
      <c r="F102" s="34" t="s">
        <v>2375</v>
      </c>
      <c r="G102" s="34" t="s">
        <v>2376</v>
      </c>
      <c r="H102" s="34" t="s">
        <v>2377</v>
      </c>
      <c r="J102" s="40" t="s">
        <v>2267</v>
      </c>
      <c r="K102" s="11" t="str">
        <v>Obesity</v>
      </c>
      <c r="L102" s="11" t="str">
        <v>Diabetes</v>
      </c>
      <c r="M102" s="11">
        <v>0</v>
      </c>
      <c r="N102" s="11" t="str">
        <v>Yes</v>
      </c>
      <c r="O102" s="11" t="str">
        <v>yes</v>
      </c>
      <c r="P102" s="36" t="str">
        <v>Yes</v>
      </c>
      <c r="Q102" s="37"/>
    </row>
    <row r="103" spans="1:17" x14ac:dyDescent="0.3">
      <c r="A103" s="34" t="s">
        <v>2266</v>
      </c>
      <c r="B103" s="34">
        <v>53.81</v>
      </c>
      <c r="C103" s="34">
        <v>8.77</v>
      </c>
      <c r="D103" s="34" t="s">
        <v>2377</v>
      </c>
      <c r="E103" s="35" t="s">
        <v>2375</v>
      </c>
      <c r="F103" s="34" t="s">
        <v>2375</v>
      </c>
      <c r="G103" s="34" t="s">
        <v>2376</v>
      </c>
      <c r="H103" s="34" t="s">
        <v>2377</v>
      </c>
      <c r="J103" s="40" t="s">
        <v>2266</v>
      </c>
      <c r="K103" s="11" t="str">
        <v>Obesity</v>
      </c>
      <c r="L103" s="11" t="str">
        <v>Diabetes</v>
      </c>
      <c r="M103" s="11">
        <v>0</v>
      </c>
      <c r="N103" s="11" t="str">
        <v>Yes</v>
      </c>
      <c r="O103" s="11" t="str">
        <v>yes</v>
      </c>
      <c r="P103" s="36" t="str">
        <v>Yes</v>
      </c>
      <c r="Q103" s="37"/>
    </row>
    <row r="104" spans="1:17" x14ac:dyDescent="0.3">
      <c r="A104" s="34" t="s">
        <v>2265</v>
      </c>
      <c r="B104" s="34">
        <v>49.48</v>
      </c>
      <c r="C104" s="34">
        <v>4.96</v>
      </c>
      <c r="D104" s="34" t="s">
        <v>2375</v>
      </c>
      <c r="E104" s="35" t="s">
        <v>2375</v>
      </c>
      <c r="F104" s="34" t="s">
        <v>2378</v>
      </c>
      <c r="G104" s="34">
        <v>1</v>
      </c>
      <c r="H104" s="34" t="s">
        <v>2377</v>
      </c>
      <c r="J104" s="40" t="s">
        <v>2265</v>
      </c>
      <c r="K104" s="11" t="str">
        <v>Obesity</v>
      </c>
      <c r="L104" s="11" t="str">
        <v>Normal</v>
      </c>
      <c r="M104" s="11">
        <v>1</v>
      </c>
      <c r="N104" s="11" t="str">
        <v>No</v>
      </c>
      <c r="O104" s="11" t="str">
        <v>yes</v>
      </c>
      <c r="P104" s="36" t="str">
        <v>Yes</v>
      </c>
      <c r="Q104" s="37"/>
    </row>
    <row r="105" spans="1:17" x14ac:dyDescent="0.3">
      <c r="A105" s="34" t="s">
        <v>2264</v>
      </c>
      <c r="B105" s="34">
        <v>34.1</v>
      </c>
      <c r="C105" s="34">
        <v>4.43</v>
      </c>
      <c r="D105" s="34" t="s">
        <v>2377</v>
      </c>
      <c r="E105" s="35" t="s">
        <v>2375</v>
      </c>
      <c r="F105" s="34" t="s">
        <v>2375</v>
      </c>
      <c r="G105" s="34" t="s">
        <v>2376</v>
      </c>
      <c r="H105" s="34" t="s">
        <v>2377</v>
      </c>
      <c r="J105" s="40" t="s">
        <v>2264</v>
      </c>
      <c r="K105" s="11" t="str">
        <v>Obesity</v>
      </c>
      <c r="L105" s="11" t="str">
        <v>Normal</v>
      </c>
      <c r="M105" s="11">
        <v>0</v>
      </c>
      <c r="N105" s="11" t="str">
        <v>Yes</v>
      </c>
      <c r="O105" s="11" t="str">
        <v>yes</v>
      </c>
      <c r="P105" s="36" t="str">
        <v>Yes</v>
      </c>
      <c r="Q105" s="37"/>
    </row>
    <row r="106" spans="1:17" x14ac:dyDescent="0.3">
      <c r="A106" s="34" t="s">
        <v>2263</v>
      </c>
      <c r="B106" s="34">
        <v>35.299999999999997</v>
      </c>
      <c r="C106" s="34">
        <v>5.82</v>
      </c>
      <c r="D106" s="34" t="s">
        <v>2377</v>
      </c>
      <c r="E106" s="35" t="s">
        <v>2375</v>
      </c>
      <c r="F106" s="34" t="s">
        <v>2378</v>
      </c>
      <c r="G106" s="34">
        <v>1</v>
      </c>
      <c r="H106" s="34" t="s">
        <v>2377</v>
      </c>
      <c r="J106" s="40" t="s">
        <v>2263</v>
      </c>
      <c r="K106" s="11" t="str">
        <v>Obesity</v>
      </c>
      <c r="L106" s="11" t="str">
        <v>Prediabetes</v>
      </c>
      <c r="M106" s="11">
        <v>1</v>
      </c>
      <c r="N106" s="11" t="str">
        <v>Yes</v>
      </c>
      <c r="O106" s="11" t="str">
        <v>yes</v>
      </c>
      <c r="P106" s="36" t="str">
        <v>Yes</v>
      </c>
      <c r="Q106" s="37"/>
    </row>
    <row r="107" spans="1:17" x14ac:dyDescent="0.3">
      <c r="A107" s="34" t="s">
        <v>2262</v>
      </c>
      <c r="B107" s="34">
        <v>43.83</v>
      </c>
      <c r="C107" s="34">
        <v>6.03</v>
      </c>
      <c r="D107" s="34" t="s">
        <v>2377</v>
      </c>
      <c r="E107" s="35" t="s">
        <v>2375</v>
      </c>
      <c r="F107" s="34" t="s">
        <v>2375</v>
      </c>
      <c r="G107" s="34">
        <v>2</v>
      </c>
      <c r="H107" s="34" t="s">
        <v>2377</v>
      </c>
      <c r="J107" s="40" t="s">
        <v>2262</v>
      </c>
      <c r="K107" s="11" t="str">
        <v>Obesity</v>
      </c>
      <c r="L107" s="11" t="str">
        <v>Prediabetes</v>
      </c>
      <c r="M107" s="11">
        <v>2</v>
      </c>
      <c r="N107" s="11" t="str">
        <v>Yes</v>
      </c>
      <c r="O107" s="11" t="str">
        <v>yes</v>
      </c>
      <c r="P107" s="36" t="str">
        <v>Yes</v>
      </c>
      <c r="Q107" s="37"/>
    </row>
    <row r="108" spans="1:17" x14ac:dyDescent="0.3">
      <c r="A108" s="34" t="s">
        <v>2261</v>
      </c>
      <c r="B108" s="34">
        <v>50.07</v>
      </c>
      <c r="C108" s="34">
        <v>9.27</v>
      </c>
      <c r="D108" s="34" t="s">
        <v>2375</v>
      </c>
      <c r="E108" s="35" t="s">
        <v>2375</v>
      </c>
      <c r="F108" s="34" t="s">
        <v>2375</v>
      </c>
      <c r="G108" s="34" t="s">
        <v>2376</v>
      </c>
      <c r="H108" s="34" t="s">
        <v>2377</v>
      </c>
      <c r="J108" s="40" t="s">
        <v>2261</v>
      </c>
      <c r="K108" s="11" t="str">
        <v>Obesity</v>
      </c>
      <c r="L108" s="11" t="str">
        <v>Diabetes</v>
      </c>
      <c r="M108" s="11">
        <v>0</v>
      </c>
      <c r="N108" s="11" t="str">
        <v>No</v>
      </c>
      <c r="O108" s="11" t="str">
        <v>yes</v>
      </c>
      <c r="P108" s="36" t="str">
        <v>Yes</v>
      </c>
      <c r="Q108" s="37"/>
    </row>
    <row r="109" spans="1:17" x14ac:dyDescent="0.3">
      <c r="A109" s="34" t="s">
        <v>2260</v>
      </c>
      <c r="B109" s="34">
        <v>32.774999999999999</v>
      </c>
      <c r="C109" s="34">
        <v>5.53</v>
      </c>
      <c r="D109" s="34" t="s">
        <v>2375</v>
      </c>
      <c r="E109" s="35" t="s">
        <v>2375</v>
      </c>
      <c r="F109" s="34" t="s">
        <v>2375</v>
      </c>
      <c r="G109" s="34" t="s">
        <v>2376</v>
      </c>
      <c r="H109" s="34" t="s">
        <v>2377</v>
      </c>
      <c r="J109" s="40" t="s">
        <v>2260</v>
      </c>
      <c r="K109" s="11" t="str">
        <v>Obesity</v>
      </c>
      <c r="L109" s="11" t="str">
        <v>Normal</v>
      </c>
      <c r="M109" s="11">
        <v>0</v>
      </c>
      <c r="N109" s="11" t="str">
        <v>No</v>
      </c>
      <c r="O109" s="11" t="str">
        <v>yes</v>
      </c>
      <c r="P109" s="36" t="str">
        <v>Yes</v>
      </c>
      <c r="Q109" s="37"/>
    </row>
    <row r="110" spans="1:17" x14ac:dyDescent="0.3">
      <c r="A110" s="34" t="s">
        <v>2259</v>
      </c>
      <c r="B110" s="34">
        <v>34.104999999999997</v>
      </c>
      <c r="C110" s="34">
        <v>5.07</v>
      </c>
      <c r="D110" s="34" t="s">
        <v>2375</v>
      </c>
      <c r="E110" s="35" t="s">
        <v>2375</v>
      </c>
      <c r="F110" s="34" t="s">
        <v>2375</v>
      </c>
      <c r="G110" s="34">
        <v>1</v>
      </c>
      <c r="H110" s="34" t="s">
        <v>2377</v>
      </c>
      <c r="J110" s="40" t="s">
        <v>2259</v>
      </c>
      <c r="K110" s="11" t="str">
        <v>Obesity</v>
      </c>
      <c r="L110" s="11" t="str">
        <v>Normal</v>
      </c>
      <c r="M110" s="11">
        <v>1</v>
      </c>
      <c r="N110" s="11" t="str">
        <v>No</v>
      </c>
      <c r="O110" s="11" t="str">
        <v>yes</v>
      </c>
      <c r="P110" s="36" t="str">
        <v>Yes</v>
      </c>
      <c r="Q110" s="37"/>
    </row>
    <row r="111" spans="1:17" x14ac:dyDescent="0.3">
      <c r="A111" s="34" t="s">
        <v>2258</v>
      </c>
      <c r="B111" s="34">
        <v>48.93</v>
      </c>
      <c r="C111" s="34">
        <v>11.17</v>
      </c>
      <c r="D111" s="34" t="s">
        <v>2377</v>
      </c>
      <c r="E111" s="35" t="s">
        <v>2375</v>
      </c>
      <c r="F111" s="34" t="s">
        <v>2375</v>
      </c>
      <c r="G111" s="34">
        <v>1</v>
      </c>
      <c r="H111" s="34" t="s">
        <v>2377</v>
      </c>
      <c r="J111" s="40" t="s">
        <v>2258</v>
      </c>
      <c r="K111" s="11" t="str">
        <v>Obesity</v>
      </c>
      <c r="L111" s="11" t="str">
        <v>Diabetes</v>
      </c>
      <c r="M111" s="11">
        <v>1</v>
      </c>
      <c r="N111" s="11" t="str">
        <v>Yes</v>
      </c>
      <c r="O111" s="11" t="str">
        <v>yes</v>
      </c>
      <c r="P111" s="36" t="str">
        <v>Yes</v>
      </c>
      <c r="Q111" s="37"/>
    </row>
    <row r="112" spans="1:17" x14ac:dyDescent="0.3">
      <c r="A112" s="34" t="s">
        <v>2257</v>
      </c>
      <c r="B112" s="34">
        <v>37.07</v>
      </c>
      <c r="C112" s="34">
        <v>6.14</v>
      </c>
      <c r="D112" s="34" t="s">
        <v>2377</v>
      </c>
      <c r="E112" s="35" t="s">
        <v>2375</v>
      </c>
      <c r="F112" s="34" t="s">
        <v>2375</v>
      </c>
      <c r="G112" s="34" t="s">
        <v>2376</v>
      </c>
      <c r="H112" s="34" t="s">
        <v>2377</v>
      </c>
      <c r="J112" s="40" t="s">
        <v>2257</v>
      </c>
      <c r="K112" s="11" t="str">
        <v>Obesity</v>
      </c>
      <c r="L112" s="11" t="str">
        <v>Prediabetes</v>
      </c>
      <c r="M112" s="11">
        <v>0</v>
      </c>
      <c r="N112" s="11" t="str">
        <v>Yes</v>
      </c>
      <c r="O112" s="11" t="str">
        <v>yes</v>
      </c>
      <c r="P112" s="36" t="str">
        <v>Yes</v>
      </c>
      <c r="Q112" s="37"/>
    </row>
    <row r="113" spans="1:17" x14ac:dyDescent="0.3">
      <c r="A113" s="34" t="s">
        <v>2256</v>
      </c>
      <c r="B113" s="34">
        <v>51.51</v>
      </c>
      <c r="C113" s="34">
        <v>6.26</v>
      </c>
      <c r="D113" s="34" t="s">
        <v>2377</v>
      </c>
      <c r="E113" s="35" t="s">
        <v>2375</v>
      </c>
      <c r="F113" s="34" t="s">
        <v>2378</v>
      </c>
      <c r="G113" s="34">
        <v>1</v>
      </c>
      <c r="H113" s="34" t="s">
        <v>2377</v>
      </c>
      <c r="J113" s="40" t="s">
        <v>2256</v>
      </c>
      <c r="K113" s="11" t="str">
        <v>Obesity</v>
      </c>
      <c r="L113" s="11" t="str">
        <v>Prediabetes</v>
      </c>
      <c r="M113" s="11">
        <v>1</v>
      </c>
      <c r="N113" s="11" t="str">
        <v>Yes</v>
      </c>
      <c r="O113" s="11" t="str">
        <v>yes</v>
      </c>
      <c r="P113" s="36" t="str">
        <v>Yes</v>
      </c>
      <c r="Q113" s="37"/>
    </row>
    <row r="114" spans="1:17" x14ac:dyDescent="0.3">
      <c r="A114" s="34" t="s">
        <v>2255</v>
      </c>
      <c r="B114" s="34">
        <v>34.799999999999997</v>
      </c>
      <c r="C114" s="34">
        <v>4.72</v>
      </c>
      <c r="D114" s="34" t="s">
        <v>2377</v>
      </c>
      <c r="E114" s="35" t="s">
        <v>2375</v>
      </c>
      <c r="F114" s="34" t="s">
        <v>2375</v>
      </c>
      <c r="G114" s="34" t="s">
        <v>2376</v>
      </c>
      <c r="H114" s="34" t="s">
        <v>2377</v>
      </c>
      <c r="J114" s="40" t="s">
        <v>2255</v>
      </c>
      <c r="K114" s="11" t="str">
        <v>Obesity</v>
      </c>
      <c r="L114" s="11" t="str">
        <v>Normal</v>
      </c>
      <c r="M114" s="11">
        <v>0</v>
      </c>
      <c r="N114" s="11" t="str">
        <v>Yes</v>
      </c>
      <c r="O114" s="11" t="str">
        <v>yes</v>
      </c>
      <c r="P114" s="36" t="str">
        <v>Yes</v>
      </c>
      <c r="Q114" s="37"/>
    </row>
    <row r="115" spans="1:17" x14ac:dyDescent="0.3">
      <c r="A115" s="34" t="s">
        <v>2254</v>
      </c>
      <c r="B115" s="34">
        <v>36.67</v>
      </c>
      <c r="C115" s="34">
        <v>5.18</v>
      </c>
      <c r="D115" s="34" t="s">
        <v>2375</v>
      </c>
      <c r="E115" s="35" t="s">
        <v>2375</v>
      </c>
      <c r="F115" s="34" t="s">
        <v>2375</v>
      </c>
      <c r="G115" s="34">
        <v>1</v>
      </c>
      <c r="H115" s="34" t="s">
        <v>2377</v>
      </c>
      <c r="J115" s="40" t="s">
        <v>2254</v>
      </c>
      <c r="K115" s="11" t="str">
        <v>Obesity</v>
      </c>
      <c r="L115" s="11" t="str">
        <v>Normal</v>
      </c>
      <c r="M115" s="11">
        <v>1</v>
      </c>
      <c r="N115" s="11" t="str">
        <v>No</v>
      </c>
      <c r="O115" s="11" t="str">
        <v>yes</v>
      </c>
      <c r="P115" s="36" t="str">
        <v>Yes</v>
      </c>
      <c r="Q115" s="37"/>
    </row>
    <row r="116" spans="1:17" x14ac:dyDescent="0.3">
      <c r="A116" s="34" t="s">
        <v>2253</v>
      </c>
      <c r="B116" s="34">
        <v>30.9</v>
      </c>
      <c r="C116" s="34">
        <v>9.4</v>
      </c>
      <c r="D116" s="34" t="s">
        <v>2375</v>
      </c>
      <c r="E116" s="35" t="s">
        <v>2375</v>
      </c>
      <c r="F116" s="34" t="s">
        <v>2375</v>
      </c>
      <c r="G116" s="34">
        <v>2</v>
      </c>
      <c r="H116" s="34" t="s">
        <v>2377</v>
      </c>
      <c r="J116" s="40" t="s">
        <v>2253</v>
      </c>
      <c r="K116" s="11" t="str">
        <v>Obesity</v>
      </c>
      <c r="L116" s="11" t="str">
        <v>Diabetes</v>
      </c>
      <c r="M116" s="11">
        <v>2</v>
      </c>
      <c r="N116" s="11" t="str">
        <v>No</v>
      </c>
      <c r="O116" s="11" t="str">
        <v>yes</v>
      </c>
      <c r="P116" s="36" t="str">
        <v>Yes</v>
      </c>
      <c r="Q116" s="37"/>
    </row>
    <row r="117" spans="1:17" x14ac:dyDescent="0.3">
      <c r="A117" s="34" t="s">
        <v>2252</v>
      </c>
      <c r="B117" s="34">
        <v>30.495000000000001</v>
      </c>
      <c r="C117" s="34">
        <v>6.29</v>
      </c>
      <c r="D117" s="34" t="s">
        <v>2375</v>
      </c>
      <c r="E117" s="35" t="s">
        <v>2375</v>
      </c>
      <c r="F117" s="34" t="s">
        <v>2375</v>
      </c>
      <c r="G117" s="34" t="s">
        <v>2376</v>
      </c>
      <c r="H117" s="34" t="s">
        <v>2377</v>
      </c>
      <c r="J117" s="40" t="s">
        <v>2252</v>
      </c>
      <c r="K117" s="11" t="str">
        <v>Obesity</v>
      </c>
      <c r="L117" s="11" t="str">
        <v>Prediabetes</v>
      </c>
      <c r="M117" s="11">
        <v>0</v>
      </c>
      <c r="N117" s="11" t="str">
        <v>No</v>
      </c>
      <c r="O117" s="11" t="str">
        <v>yes</v>
      </c>
      <c r="P117" s="36" t="str">
        <v>Yes</v>
      </c>
      <c r="Q117" s="37"/>
    </row>
    <row r="118" spans="1:17" x14ac:dyDescent="0.3">
      <c r="A118" s="34" t="s">
        <v>2251</v>
      </c>
      <c r="B118" s="34">
        <v>44.88</v>
      </c>
      <c r="C118" s="34">
        <v>6.04</v>
      </c>
      <c r="D118" s="34" t="s">
        <v>2375</v>
      </c>
      <c r="E118" s="35" t="s">
        <v>2375</v>
      </c>
      <c r="F118" s="34" t="s">
        <v>2378</v>
      </c>
      <c r="G118" s="34">
        <v>1</v>
      </c>
      <c r="H118" s="34" t="s">
        <v>2377</v>
      </c>
      <c r="J118" s="40" t="s">
        <v>2251</v>
      </c>
      <c r="K118" s="11" t="str">
        <v>Obesity</v>
      </c>
      <c r="L118" s="11" t="str">
        <v>Prediabetes</v>
      </c>
      <c r="M118" s="11">
        <v>1</v>
      </c>
      <c r="N118" s="11" t="str">
        <v>No</v>
      </c>
      <c r="O118" s="11" t="str">
        <v>yes</v>
      </c>
      <c r="P118" s="36" t="str">
        <v>Yes</v>
      </c>
      <c r="Q118" s="37"/>
    </row>
    <row r="119" spans="1:17" x14ac:dyDescent="0.3">
      <c r="A119" s="34" t="s">
        <v>2250</v>
      </c>
      <c r="B119" s="34">
        <v>44.32</v>
      </c>
      <c r="C119" s="34">
        <v>10.55</v>
      </c>
      <c r="D119" s="34" t="s">
        <v>2375</v>
      </c>
      <c r="E119" s="35" t="s">
        <v>2375</v>
      </c>
      <c r="F119" s="34" t="s">
        <v>2375</v>
      </c>
      <c r="G119" s="34" t="s">
        <v>2376</v>
      </c>
      <c r="H119" s="34" t="s">
        <v>2377</v>
      </c>
      <c r="J119" s="40" t="s">
        <v>2250</v>
      </c>
      <c r="K119" s="11" t="str">
        <v>Obesity</v>
      </c>
      <c r="L119" s="11" t="str">
        <v>Diabetes</v>
      </c>
      <c r="M119" s="11">
        <v>0</v>
      </c>
      <c r="N119" s="11" t="str">
        <v>No</v>
      </c>
      <c r="O119" s="11" t="str">
        <v>yes</v>
      </c>
      <c r="P119" s="36" t="str">
        <v>Yes</v>
      </c>
      <c r="Q119" s="37"/>
    </row>
    <row r="120" spans="1:17" x14ac:dyDescent="0.3">
      <c r="A120" s="34" t="s">
        <v>2249</v>
      </c>
      <c r="B120" s="34">
        <v>46.39</v>
      </c>
      <c r="C120" s="34">
        <v>5.09</v>
      </c>
      <c r="D120" s="34" t="s">
        <v>2375</v>
      </c>
      <c r="E120" s="35" t="s">
        <v>2375</v>
      </c>
      <c r="F120" s="34" t="s">
        <v>2375</v>
      </c>
      <c r="G120" s="34" t="s">
        <v>2376</v>
      </c>
      <c r="H120" s="34" t="s">
        <v>2377</v>
      </c>
      <c r="J120" s="40" t="s">
        <v>2249</v>
      </c>
      <c r="K120" s="11" t="str">
        <v>Obesity</v>
      </c>
      <c r="L120" s="11" t="str">
        <v>Normal</v>
      </c>
      <c r="M120" s="11">
        <v>0</v>
      </c>
      <c r="N120" s="11" t="str">
        <v>No</v>
      </c>
      <c r="O120" s="11" t="str">
        <v>yes</v>
      </c>
      <c r="P120" s="36" t="str">
        <v>Yes</v>
      </c>
      <c r="Q120" s="37"/>
    </row>
    <row r="121" spans="1:17" x14ac:dyDescent="0.3">
      <c r="A121" s="34" t="s">
        <v>2248</v>
      </c>
      <c r="B121" s="34">
        <v>42.13</v>
      </c>
      <c r="C121" s="34">
        <v>5.2</v>
      </c>
      <c r="D121" s="34" t="s">
        <v>2377</v>
      </c>
      <c r="E121" s="35" t="s">
        <v>2375</v>
      </c>
      <c r="F121" s="34" t="s">
        <v>2375</v>
      </c>
      <c r="G121" s="34">
        <v>1</v>
      </c>
      <c r="H121" s="34" t="s">
        <v>2377</v>
      </c>
      <c r="J121" s="40" t="s">
        <v>2248</v>
      </c>
      <c r="K121" s="11" t="str">
        <v>Obesity</v>
      </c>
      <c r="L121" s="11" t="str">
        <v>Normal</v>
      </c>
      <c r="M121" s="11">
        <v>1</v>
      </c>
      <c r="N121" s="11" t="str">
        <v>Yes</v>
      </c>
      <c r="O121" s="11" t="str">
        <v>yes</v>
      </c>
      <c r="P121" s="36" t="str">
        <v>Yes</v>
      </c>
      <c r="Q121" s="37"/>
    </row>
    <row r="122" spans="1:17" x14ac:dyDescent="0.3">
      <c r="A122" s="34" t="s">
        <v>2247</v>
      </c>
      <c r="B122" s="34">
        <v>30.78</v>
      </c>
      <c r="C122" s="34">
        <v>8.4499999999999993</v>
      </c>
      <c r="D122" s="34" t="s">
        <v>2377</v>
      </c>
      <c r="E122" s="35" t="s">
        <v>2375</v>
      </c>
      <c r="F122" s="34" t="s">
        <v>2375</v>
      </c>
      <c r="G122" s="34" t="s">
        <v>2376</v>
      </c>
      <c r="H122" s="34" t="s">
        <v>2377</v>
      </c>
      <c r="J122" s="40" t="s">
        <v>2247</v>
      </c>
      <c r="K122" s="11" t="str">
        <v>Obesity</v>
      </c>
      <c r="L122" s="11" t="str">
        <v>Diabetes</v>
      </c>
      <c r="M122" s="11">
        <v>0</v>
      </c>
      <c r="N122" s="11" t="str">
        <v>Yes</v>
      </c>
      <c r="O122" s="11" t="str">
        <v>yes</v>
      </c>
      <c r="P122" s="36" t="str">
        <v>Yes</v>
      </c>
      <c r="Q122" s="37"/>
    </row>
    <row r="123" spans="1:17" x14ac:dyDescent="0.3">
      <c r="A123" s="34" t="s">
        <v>2246</v>
      </c>
      <c r="B123" s="34">
        <v>31.35</v>
      </c>
      <c r="C123" s="34">
        <v>9.5399999999999991</v>
      </c>
      <c r="D123" s="34" t="s">
        <v>2375</v>
      </c>
      <c r="E123" s="35" t="s">
        <v>2375</v>
      </c>
      <c r="F123" s="34" t="s">
        <v>2375</v>
      </c>
      <c r="G123" s="34" t="s">
        <v>2376</v>
      </c>
      <c r="H123" s="34" t="s">
        <v>2377</v>
      </c>
      <c r="J123" s="40" t="s">
        <v>2246</v>
      </c>
      <c r="K123" s="11" t="str">
        <v>Obesity</v>
      </c>
      <c r="L123" s="11" t="str">
        <v>Diabetes</v>
      </c>
      <c r="M123" s="11">
        <v>0</v>
      </c>
      <c r="N123" s="11" t="str">
        <v>No</v>
      </c>
      <c r="O123" s="11" t="str">
        <v>yes</v>
      </c>
      <c r="P123" s="36" t="str">
        <v>Yes</v>
      </c>
      <c r="Q123" s="37"/>
    </row>
    <row r="124" spans="1:17" x14ac:dyDescent="0.3">
      <c r="A124" s="34" t="s">
        <v>2245</v>
      </c>
      <c r="B124" s="34">
        <v>41.46</v>
      </c>
      <c r="C124" s="34">
        <v>4.99</v>
      </c>
      <c r="D124" s="34" t="s">
        <v>2377</v>
      </c>
      <c r="E124" s="35" t="s">
        <v>2375</v>
      </c>
      <c r="F124" s="34" t="s">
        <v>2375</v>
      </c>
      <c r="G124" s="34">
        <v>2</v>
      </c>
      <c r="H124" s="34" t="s">
        <v>2377</v>
      </c>
      <c r="J124" s="40" t="s">
        <v>2245</v>
      </c>
      <c r="K124" s="11" t="str">
        <v>Obesity</v>
      </c>
      <c r="L124" s="11" t="str">
        <v>Normal</v>
      </c>
      <c r="M124" s="11">
        <v>2</v>
      </c>
      <c r="N124" s="11" t="str">
        <v>Yes</v>
      </c>
      <c r="O124" s="11" t="str">
        <v>yes</v>
      </c>
      <c r="P124" s="36" t="str">
        <v>Yes</v>
      </c>
      <c r="Q124" s="37"/>
    </row>
    <row r="125" spans="1:17" x14ac:dyDescent="0.3">
      <c r="A125" s="34" t="s">
        <v>2244</v>
      </c>
      <c r="B125" s="34">
        <v>48</v>
      </c>
      <c r="C125" s="34">
        <v>10.54</v>
      </c>
      <c r="D125" s="34" t="s">
        <v>2375</v>
      </c>
      <c r="E125" s="35" t="s">
        <v>2375</v>
      </c>
      <c r="F125" s="34" t="s">
        <v>2375</v>
      </c>
      <c r="G125" s="34" t="s">
        <v>2376</v>
      </c>
      <c r="H125" s="34" t="s">
        <v>2377</v>
      </c>
      <c r="J125" s="40" t="s">
        <v>2244</v>
      </c>
      <c r="K125" s="11" t="str">
        <v>Obesity</v>
      </c>
      <c r="L125" s="11" t="str">
        <v>Diabetes</v>
      </c>
      <c r="M125" s="11">
        <v>0</v>
      </c>
      <c r="N125" s="11" t="str">
        <v>No</v>
      </c>
      <c r="O125" s="11" t="str">
        <v>yes</v>
      </c>
      <c r="P125" s="36" t="str">
        <v>Yes</v>
      </c>
      <c r="Q125" s="37"/>
    </row>
    <row r="126" spans="1:17" x14ac:dyDescent="0.3">
      <c r="A126" s="34" t="s">
        <v>2243</v>
      </c>
      <c r="B126" s="34">
        <v>49.13</v>
      </c>
      <c r="C126" s="34">
        <v>4.54</v>
      </c>
      <c r="D126" s="34" t="s">
        <v>2375</v>
      </c>
      <c r="E126" s="35" t="s">
        <v>2375</v>
      </c>
      <c r="F126" s="34" t="s">
        <v>2375</v>
      </c>
      <c r="G126" s="34" t="s">
        <v>2376</v>
      </c>
      <c r="H126" s="34" t="s">
        <v>2377</v>
      </c>
      <c r="J126" s="40" t="s">
        <v>2243</v>
      </c>
      <c r="K126" s="11" t="str">
        <v>Obesity</v>
      </c>
      <c r="L126" s="11" t="str">
        <v>Normal</v>
      </c>
      <c r="M126" s="11">
        <v>0</v>
      </c>
      <c r="N126" s="11" t="str">
        <v>No</v>
      </c>
      <c r="O126" s="11" t="str">
        <v>yes</v>
      </c>
      <c r="P126" s="36" t="str">
        <v>Yes</v>
      </c>
      <c r="Q126" s="37"/>
    </row>
    <row r="127" spans="1:17" x14ac:dyDescent="0.3">
      <c r="A127" s="34" t="s">
        <v>2242</v>
      </c>
      <c r="B127" s="34">
        <v>37.799999999999997</v>
      </c>
      <c r="C127" s="34">
        <v>6.29</v>
      </c>
      <c r="D127" s="34" t="s">
        <v>2375</v>
      </c>
      <c r="E127" s="35" t="s">
        <v>2375</v>
      </c>
      <c r="F127" s="34" t="s">
        <v>2375</v>
      </c>
      <c r="G127" s="34">
        <v>1</v>
      </c>
      <c r="H127" s="34" t="s">
        <v>2377</v>
      </c>
      <c r="J127" s="40" t="s">
        <v>2242</v>
      </c>
      <c r="K127" s="11" t="str">
        <v>Obesity</v>
      </c>
      <c r="L127" s="11" t="str">
        <v>Prediabetes</v>
      </c>
      <c r="M127" s="11">
        <v>1</v>
      </c>
      <c r="N127" s="11" t="str">
        <v>No</v>
      </c>
      <c r="O127" s="11" t="str">
        <v>yes</v>
      </c>
      <c r="P127" s="36" t="str">
        <v>Yes</v>
      </c>
      <c r="Q127" s="37"/>
    </row>
    <row r="128" spans="1:17" x14ac:dyDescent="0.3">
      <c r="A128" s="34" t="s">
        <v>2241</v>
      </c>
      <c r="B128" s="34">
        <v>38.299999999999997</v>
      </c>
      <c r="C128" s="34">
        <v>9.51</v>
      </c>
      <c r="D128" s="34" t="s">
        <v>2375</v>
      </c>
      <c r="E128" s="35" t="s">
        <v>2375</v>
      </c>
      <c r="F128" s="34" t="s">
        <v>2375</v>
      </c>
      <c r="G128" s="34" t="s">
        <v>2376</v>
      </c>
      <c r="H128" s="34" t="s">
        <v>2377</v>
      </c>
      <c r="J128" s="40" t="s">
        <v>2241</v>
      </c>
      <c r="K128" s="11" t="str">
        <v>Obesity</v>
      </c>
      <c r="L128" s="11" t="str">
        <v>Diabetes</v>
      </c>
      <c r="M128" s="11">
        <v>0</v>
      </c>
      <c r="N128" s="11" t="str">
        <v>No</v>
      </c>
      <c r="O128" s="11" t="str">
        <v>yes</v>
      </c>
      <c r="P128" s="36" t="str">
        <v>Yes</v>
      </c>
      <c r="Q128" s="37"/>
    </row>
    <row r="129" spans="1:17" x14ac:dyDescent="0.3">
      <c r="A129" s="34" t="s">
        <v>2240</v>
      </c>
      <c r="B129" s="34">
        <v>32.774999999999999</v>
      </c>
      <c r="C129" s="34">
        <v>4.72</v>
      </c>
      <c r="D129" s="34" t="s">
        <v>2375</v>
      </c>
      <c r="E129" s="35" t="s">
        <v>2375</v>
      </c>
      <c r="F129" s="34" t="s">
        <v>2375</v>
      </c>
      <c r="G129" s="34" t="s">
        <v>2376</v>
      </c>
      <c r="H129" s="34" t="s">
        <v>2377</v>
      </c>
      <c r="J129" s="40" t="s">
        <v>2240</v>
      </c>
      <c r="K129" s="11" t="str">
        <v>Obesity</v>
      </c>
      <c r="L129" s="11" t="str">
        <v>Normal</v>
      </c>
      <c r="M129" s="11">
        <v>0</v>
      </c>
      <c r="N129" s="11" t="str">
        <v>No</v>
      </c>
      <c r="O129" s="11" t="str">
        <v>yes</v>
      </c>
      <c r="P129" s="36" t="str">
        <v>Yes</v>
      </c>
      <c r="Q129" s="37"/>
    </row>
    <row r="130" spans="1:17" x14ac:dyDescent="0.3">
      <c r="A130" s="34" t="s">
        <v>2239</v>
      </c>
      <c r="B130" s="34">
        <v>34.200000000000003</v>
      </c>
      <c r="C130" s="34">
        <v>5.91</v>
      </c>
      <c r="D130" s="34" t="s">
        <v>2377</v>
      </c>
      <c r="E130" s="35" t="s">
        <v>2375</v>
      </c>
      <c r="F130" s="34" t="s">
        <v>2375</v>
      </c>
      <c r="G130" s="34" t="s">
        <v>2376</v>
      </c>
      <c r="H130" s="34" t="s">
        <v>2377</v>
      </c>
      <c r="J130" s="40" t="s">
        <v>2239</v>
      </c>
      <c r="K130" s="11" t="str">
        <v>Obesity</v>
      </c>
      <c r="L130" s="11" t="str">
        <v>Prediabetes</v>
      </c>
      <c r="M130" s="11">
        <v>0</v>
      </c>
      <c r="N130" s="11" t="str">
        <v>Yes</v>
      </c>
      <c r="O130" s="11" t="str">
        <v>yes</v>
      </c>
      <c r="P130" s="36" t="str">
        <v>Yes</v>
      </c>
      <c r="Q130" s="37"/>
    </row>
    <row r="131" spans="1:17" x14ac:dyDescent="0.3">
      <c r="A131" s="34" t="s">
        <v>2238</v>
      </c>
      <c r="B131" s="34">
        <v>30.2</v>
      </c>
      <c r="C131" s="34">
        <v>9.58</v>
      </c>
      <c r="D131" s="34" t="s">
        <v>2375</v>
      </c>
      <c r="E131" s="35" t="s">
        <v>2375</v>
      </c>
      <c r="F131" s="34" t="s">
        <v>2375</v>
      </c>
      <c r="G131" s="34" t="s">
        <v>2376</v>
      </c>
      <c r="H131" s="34" t="s">
        <v>2377</v>
      </c>
      <c r="J131" s="40" t="s">
        <v>2238</v>
      </c>
      <c r="K131" s="11" t="str">
        <v>Obesity</v>
      </c>
      <c r="L131" s="11" t="str">
        <v>Diabetes</v>
      </c>
      <c r="M131" s="11">
        <v>0</v>
      </c>
      <c r="N131" s="11" t="str">
        <v>No</v>
      </c>
      <c r="O131" s="11" t="str">
        <v>yes</v>
      </c>
      <c r="P131" s="36" t="str">
        <v>Yes</v>
      </c>
      <c r="Q131" s="37"/>
    </row>
    <row r="132" spans="1:17" x14ac:dyDescent="0.3">
      <c r="A132" s="34" t="s">
        <v>2237</v>
      </c>
      <c r="B132" s="34">
        <v>48.32</v>
      </c>
      <c r="C132" s="34">
        <v>5.77</v>
      </c>
      <c r="D132" s="34" t="s">
        <v>2375</v>
      </c>
      <c r="E132" s="35" t="s">
        <v>2375</v>
      </c>
      <c r="F132" s="34" t="s">
        <v>2375</v>
      </c>
      <c r="G132" s="34" t="s">
        <v>2376</v>
      </c>
      <c r="H132" s="34" t="s">
        <v>2377</v>
      </c>
      <c r="J132" s="40" t="s">
        <v>2237</v>
      </c>
      <c r="K132" s="11" t="str">
        <v>Obesity</v>
      </c>
      <c r="L132" s="11" t="str">
        <v>Prediabetes</v>
      </c>
      <c r="M132" s="11">
        <v>0</v>
      </c>
      <c r="N132" s="11" t="str">
        <v>No</v>
      </c>
      <c r="O132" s="11" t="str">
        <v>yes</v>
      </c>
      <c r="P132" s="36" t="str">
        <v>Yes</v>
      </c>
      <c r="Q132" s="37"/>
    </row>
    <row r="133" spans="1:17" x14ac:dyDescent="0.3">
      <c r="A133" s="34" t="s">
        <v>2236</v>
      </c>
      <c r="B133" s="34">
        <v>44.86</v>
      </c>
      <c r="C133" s="34">
        <v>4.38</v>
      </c>
      <c r="D133" s="34" t="s">
        <v>2377</v>
      </c>
      <c r="E133" s="35" t="s">
        <v>2375</v>
      </c>
      <c r="F133" s="34" t="s">
        <v>2375</v>
      </c>
      <c r="G133" s="34" t="s">
        <v>2376</v>
      </c>
      <c r="H133" s="34" t="s">
        <v>2377</v>
      </c>
      <c r="J133" s="40" t="s">
        <v>2236</v>
      </c>
      <c r="K133" s="11" t="str">
        <v>Obesity</v>
      </c>
      <c r="L133" s="11" t="str">
        <v>Normal</v>
      </c>
      <c r="M133" s="11">
        <v>0</v>
      </c>
      <c r="N133" s="11" t="str">
        <v>Yes</v>
      </c>
      <c r="O133" s="11" t="str">
        <v>yes</v>
      </c>
      <c r="P133" s="36" t="str">
        <v>Yes</v>
      </c>
      <c r="Q133" s="37"/>
    </row>
    <row r="134" spans="1:17" x14ac:dyDescent="0.3">
      <c r="A134" s="34" t="s">
        <v>2235</v>
      </c>
      <c r="B134" s="34">
        <v>52.15</v>
      </c>
      <c r="C134" s="34">
        <v>5.65</v>
      </c>
      <c r="D134" s="34" t="s">
        <v>2375</v>
      </c>
      <c r="E134" s="35" t="s">
        <v>2375</v>
      </c>
      <c r="F134" s="34" t="s">
        <v>2375</v>
      </c>
      <c r="G134" s="34">
        <v>1</v>
      </c>
      <c r="H134" s="34" t="s">
        <v>2377</v>
      </c>
      <c r="J134" s="40" t="s">
        <v>2235</v>
      </c>
      <c r="K134" s="11" t="str">
        <v>Obesity</v>
      </c>
      <c r="L134" s="11" t="str">
        <v>Normal</v>
      </c>
      <c r="M134" s="11">
        <v>1</v>
      </c>
      <c r="N134" s="11" t="str">
        <v>No</v>
      </c>
      <c r="O134" s="11" t="str">
        <v>yes</v>
      </c>
      <c r="P134" s="36" t="str">
        <v>Yes</v>
      </c>
      <c r="Q134" s="37"/>
    </row>
    <row r="135" spans="1:17" x14ac:dyDescent="0.3">
      <c r="A135" s="34" t="s">
        <v>2234</v>
      </c>
      <c r="B135" s="34">
        <v>41.12</v>
      </c>
      <c r="C135" s="34">
        <v>7.54</v>
      </c>
      <c r="D135" s="34" t="s">
        <v>2377</v>
      </c>
      <c r="E135" s="35" t="s">
        <v>2375</v>
      </c>
      <c r="F135" s="34" t="s">
        <v>2375</v>
      </c>
      <c r="G135" s="34" t="s">
        <v>2376</v>
      </c>
      <c r="H135" s="34" t="s">
        <v>2377</v>
      </c>
      <c r="J135" s="40" t="s">
        <v>2234</v>
      </c>
      <c r="K135" s="11" t="str">
        <v>Obesity</v>
      </c>
      <c r="L135" s="11" t="str">
        <v>Diabetes</v>
      </c>
      <c r="M135" s="11">
        <v>0</v>
      </c>
      <c r="N135" s="11" t="str">
        <v>Yes</v>
      </c>
      <c r="O135" s="11" t="str">
        <v>yes</v>
      </c>
      <c r="P135" s="36" t="str">
        <v>Yes</v>
      </c>
      <c r="Q135" s="37"/>
    </row>
    <row r="136" spans="1:17" x14ac:dyDescent="0.3">
      <c r="A136" s="34" t="s">
        <v>2233</v>
      </c>
      <c r="B136" s="34">
        <v>38.39</v>
      </c>
      <c r="C136" s="34">
        <v>5.1100000000000003</v>
      </c>
      <c r="D136" s="34" t="s">
        <v>2377</v>
      </c>
      <c r="E136" s="35" t="s">
        <v>2375</v>
      </c>
      <c r="F136" s="34" t="s">
        <v>2375</v>
      </c>
      <c r="G136" s="34">
        <v>1</v>
      </c>
      <c r="H136" s="34" t="s">
        <v>2377</v>
      </c>
      <c r="J136" s="40" t="s">
        <v>2233</v>
      </c>
      <c r="K136" s="11" t="str">
        <v>Obesity</v>
      </c>
      <c r="L136" s="11" t="str">
        <v>Normal</v>
      </c>
      <c r="M136" s="11">
        <v>1</v>
      </c>
      <c r="N136" s="11" t="str">
        <v>Yes</v>
      </c>
      <c r="O136" s="11" t="str">
        <v>yes</v>
      </c>
      <c r="P136" s="36" t="str">
        <v>Yes</v>
      </c>
      <c r="Q136" s="37"/>
    </row>
    <row r="137" spans="1:17" x14ac:dyDescent="0.3">
      <c r="A137" s="34" t="s">
        <v>2232</v>
      </c>
      <c r="B137" s="34">
        <v>46.85</v>
      </c>
      <c r="C137" s="34">
        <v>4.25</v>
      </c>
      <c r="D137" s="34" t="s">
        <v>2375</v>
      </c>
      <c r="E137" s="35" t="s">
        <v>2375</v>
      </c>
      <c r="F137" s="34" t="s">
        <v>2378</v>
      </c>
      <c r="G137" s="34">
        <v>1</v>
      </c>
      <c r="H137" s="34" t="s">
        <v>2377</v>
      </c>
      <c r="J137" s="40" t="s">
        <v>2232</v>
      </c>
      <c r="K137" s="11" t="str">
        <v>Obesity</v>
      </c>
      <c r="L137" s="11" t="str">
        <v>Normal</v>
      </c>
      <c r="M137" s="11">
        <v>1</v>
      </c>
      <c r="N137" s="11" t="str">
        <v>No</v>
      </c>
      <c r="O137" s="11" t="str">
        <v>yes</v>
      </c>
      <c r="P137" s="36" t="str">
        <v>Yes</v>
      </c>
      <c r="Q137" s="37"/>
    </row>
    <row r="138" spans="1:17" x14ac:dyDescent="0.3">
      <c r="A138" s="34" t="s">
        <v>2231</v>
      </c>
      <c r="B138" s="34">
        <v>42.24</v>
      </c>
      <c r="C138" s="34">
        <v>5.55</v>
      </c>
      <c r="D138" s="34" t="s">
        <v>2375</v>
      </c>
      <c r="E138" s="35" t="s">
        <v>2378</v>
      </c>
      <c r="F138" s="34" t="s">
        <v>2375</v>
      </c>
      <c r="G138" s="34">
        <v>1</v>
      </c>
      <c r="H138" s="34" t="s">
        <v>2377</v>
      </c>
      <c r="J138" s="40" t="s">
        <v>2231</v>
      </c>
      <c r="K138" s="11" t="str">
        <v>Obesity</v>
      </c>
      <c r="L138" s="11" t="str">
        <v>Normal</v>
      </c>
      <c r="M138" s="11">
        <v>1</v>
      </c>
      <c r="N138" s="11" t="str">
        <v>No</v>
      </c>
      <c r="O138" s="11" t="str">
        <v>yes</v>
      </c>
      <c r="P138" s="36" t="str">
        <v>Yes</v>
      </c>
      <c r="Q138" s="37"/>
    </row>
    <row r="139" spans="1:17" x14ac:dyDescent="0.3">
      <c r="A139" s="34" t="s">
        <v>2230</v>
      </c>
      <c r="B139" s="34">
        <v>34.39</v>
      </c>
      <c r="C139" s="34">
        <v>5.78</v>
      </c>
      <c r="D139" s="34" t="s">
        <v>2375</v>
      </c>
      <c r="E139" s="35" t="s">
        <v>2375</v>
      </c>
      <c r="F139" s="34" t="s">
        <v>2375</v>
      </c>
      <c r="G139" s="34" t="s">
        <v>2376</v>
      </c>
      <c r="H139" s="34" t="s">
        <v>2377</v>
      </c>
      <c r="J139" s="40" t="s">
        <v>2230</v>
      </c>
      <c r="K139" s="11" t="str">
        <v>Obesity</v>
      </c>
      <c r="L139" s="11" t="str">
        <v>Prediabetes</v>
      </c>
      <c r="M139" s="11">
        <v>0</v>
      </c>
      <c r="N139" s="11" t="str">
        <v>No</v>
      </c>
      <c r="O139" s="11" t="str">
        <v>yes</v>
      </c>
      <c r="P139" s="36" t="str">
        <v>Yes</v>
      </c>
      <c r="Q139" s="37"/>
    </row>
    <row r="140" spans="1:17" x14ac:dyDescent="0.3">
      <c r="A140" s="34" t="s">
        <v>2229</v>
      </c>
      <c r="B140" s="34">
        <v>42.89</v>
      </c>
      <c r="C140" s="34">
        <v>5.28</v>
      </c>
      <c r="D140" s="34" t="s">
        <v>2377</v>
      </c>
      <c r="E140" s="35" t="s">
        <v>2375</v>
      </c>
      <c r="F140" s="34" t="s">
        <v>2375</v>
      </c>
      <c r="G140" s="34" t="s">
        <v>2376</v>
      </c>
      <c r="H140" s="34" t="s">
        <v>2377</v>
      </c>
      <c r="J140" s="40" t="s">
        <v>2229</v>
      </c>
      <c r="K140" s="11" t="str">
        <v>Obesity</v>
      </c>
      <c r="L140" s="11" t="str">
        <v>Normal</v>
      </c>
      <c r="M140" s="11">
        <v>0</v>
      </c>
      <c r="N140" s="11" t="str">
        <v>Yes</v>
      </c>
      <c r="O140" s="11" t="str">
        <v>yes</v>
      </c>
      <c r="P140" s="36" t="str">
        <v>Yes</v>
      </c>
      <c r="Q140" s="37"/>
    </row>
    <row r="141" spans="1:17" x14ac:dyDescent="0.3">
      <c r="A141" s="34" t="s">
        <v>2228</v>
      </c>
      <c r="B141" s="34">
        <v>36.299999999999997</v>
      </c>
      <c r="C141" s="34">
        <v>5.39</v>
      </c>
      <c r="D141" s="34" t="s">
        <v>2375</v>
      </c>
      <c r="E141" s="35" t="s">
        <v>2375</v>
      </c>
      <c r="F141" s="34" t="s">
        <v>2375</v>
      </c>
      <c r="G141" s="34" t="s">
        <v>2376</v>
      </c>
      <c r="H141" s="34" t="s">
        <v>2377</v>
      </c>
      <c r="J141" s="40" t="s">
        <v>2228</v>
      </c>
      <c r="K141" s="11" t="str">
        <v>Obesity</v>
      </c>
      <c r="L141" s="11" t="str">
        <v>Normal</v>
      </c>
      <c r="M141" s="11">
        <v>0</v>
      </c>
      <c r="N141" s="11" t="str">
        <v>No</v>
      </c>
      <c r="O141" s="11" t="str">
        <v>yes</v>
      </c>
      <c r="P141" s="36" t="str">
        <v>Yes</v>
      </c>
      <c r="Q141" s="37"/>
    </row>
    <row r="142" spans="1:17" x14ac:dyDescent="0.3">
      <c r="A142" s="34" t="s">
        <v>2227</v>
      </c>
      <c r="B142" s="34">
        <v>35.200000000000003</v>
      </c>
      <c r="C142" s="34">
        <v>8.01</v>
      </c>
      <c r="D142" s="34" t="s">
        <v>2377</v>
      </c>
      <c r="E142" s="35" t="s">
        <v>2375</v>
      </c>
      <c r="F142" s="34" t="s">
        <v>2375</v>
      </c>
      <c r="G142" s="34">
        <v>1</v>
      </c>
      <c r="H142" s="34" t="s">
        <v>2377</v>
      </c>
      <c r="J142" s="40" t="s">
        <v>2227</v>
      </c>
      <c r="K142" s="11" t="str">
        <v>Obesity</v>
      </c>
      <c r="L142" s="11" t="str">
        <v>Diabetes</v>
      </c>
      <c r="M142" s="11">
        <v>1</v>
      </c>
      <c r="N142" s="11" t="str">
        <v>Yes</v>
      </c>
      <c r="O142" s="11" t="str">
        <v>yes</v>
      </c>
      <c r="P142" s="36" t="str">
        <v>Yes</v>
      </c>
      <c r="Q142" s="37"/>
    </row>
    <row r="143" spans="1:17" x14ac:dyDescent="0.3">
      <c r="A143" s="34" t="s">
        <v>2226</v>
      </c>
      <c r="B143" s="34">
        <v>53.62</v>
      </c>
      <c r="C143" s="34">
        <v>5.21</v>
      </c>
      <c r="D143" s="34" t="s">
        <v>2375</v>
      </c>
      <c r="E143" s="35" t="s">
        <v>2375</v>
      </c>
      <c r="F143" s="34" t="s">
        <v>2375</v>
      </c>
      <c r="G143" s="34" t="s">
        <v>2376</v>
      </c>
      <c r="H143" s="34" t="s">
        <v>2377</v>
      </c>
      <c r="J143" s="40" t="s">
        <v>2226</v>
      </c>
      <c r="K143" s="11" t="str">
        <v>Obesity</v>
      </c>
      <c r="L143" s="11" t="str">
        <v>Normal</v>
      </c>
      <c r="M143" s="11">
        <v>0</v>
      </c>
      <c r="N143" s="11" t="str">
        <v>No</v>
      </c>
      <c r="O143" s="11" t="str">
        <v>yes</v>
      </c>
      <c r="P143" s="36" t="str">
        <v>Yes</v>
      </c>
      <c r="Q143" s="37"/>
    </row>
    <row r="144" spans="1:17" x14ac:dyDescent="0.3">
      <c r="A144" s="34" t="s">
        <v>2225</v>
      </c>
      <c r="B144" s="34">
        <v>36.67</v>
      </c>
      <c r="C144" s="34">
        <v>6.27</v>
      </c>
      <c r="D144" s="34" t="s">
        <v>2375</v>
      </c>
      <c r="E144" s="35" t="s">
        <v>2375</v>
      </c>
      <c r="F144" s="34" t="s">
        <v>2375</v>
      </c>
      <c r="G144" s="34" t="s">
        <v>2376</v>
      </c>
      <c r="H144" s="34" t="s">
        <v>2377</v>
      </c>
      <c r="J144" s="40" t="s">
        <v>2225</v>
      </c>
      <c r="K144" s="11" t="str">
        <v>Obesity</v>
      </c>
      <c r="L144" s="11" t="str">
        <v>Prediabetes</v>
      </c>
      <c r="M144" s="11">
        <v>0</v>
      </c>
      <c r="N144" s="11" t="str">
        <v>No</v>
      </c>
      <c r="O144" s="11" t="str">
        <v>yes</v>
      </c>
      <c r="P144" s="36" t="str">
        <v>Yes</v>
      </c>
      <c r="Q144" s="37"/>
    </row>
    <row r="145" spans="1:17" x14ac:dyDescent="0.3">
      <c r="A145" s="34" t="s">
        <v>2224</v>
      </c>
      <c r="B145" s="34">
        <v>33.4</v>
      </c>
      <c r="C145" s="34">
        <v>10.73</v>
      </c>
      <c r="D145" s="34" t="s">
        <v>2377</v>
      </c>
      <c r="E145" s="35" t="s">
        <v>2375</v>
      </c>
      <c r="F145" s="34" t="s">
        <v>2375</v>
      </c>
      <c r="G145" s="34">
        <v>1</v>
      </c>
      <c r="H145" s="34" t="s">
        <v>2377</v>
      </c>
      <c r="J145" s="40" t="s">
        <v>2224</v>
      </c>
      <c r="K145" s="11" t="str">
        <v>Obesity</v>
      </c>
      <c r="L145" s="11" t="str">
        <v>Diabetes</v>
      </c>
      <c r="M145" s="11">
        <v>1</v>
      </c>
      <c r="N145" s="11" t="str">
        <v>Yes</v>
      </c>
      <c r="O145" s="11" t="str">
        <v>yes</v>
      </c>
      <c r="P145" s="36" t="str">
        <v>Yes</v>
      </c>
      <c r="Q145" s="37"/>
    </row>
    <row r="146" spans="1:17" x14ac:dyDescent="0.3">
      <c r="A146" s="34" t="s">
        <v>2223</v>
      </c>
      <c r="B146" s="34">
        <v>42.71</v>
      </c>
      <c r="C146" s="34">
        <v>10.52</v>
      </c>
      <c r="D146" s="34" t="s">
        <v>2375</v>
      </c>
      <c r="E146" s="35" t="s">
        <v>2375</v>
      </c>
      <c r="F146" s="34" t="s">
        <v>2375</v>
      </c>
      <c r="G146" s="34" t="s">
        <v>2376</v>
      </c>
      <c r="H146" s="34" t="s">
        <v>2377</v>
      </c>
      <c r="J146" s="40" t="s">
        <v>2223</v>
      </c>
      <c r="K146" s="11" t="str">
        <v>Obesity</v>
      </c>
      <c r="L146" s="11" t="str">
        <v>Diabetes</v>
      </c>
      <c r="M146" s="11">
        <v>0</v>
      </c>
      <c r="N146" s="11" t="str">
        <v>No</v>
      </c>
      <c r="O146" s="11" t="str">
        <v>yes</v>
      </c>
      <c r="P146" s="36" t="str">
        <v>Yes</v>
      </c>
      <c r="Q146" s="37"/>
    </row>
    <row r="147" spans="1:17" x14ac:dyDescent="0.3">
      <c r="A147" s="34" t="s">
        <v>2222</v>
      </c>
      <c r="B147" s="34">
        <v>41.52</v>
      </c>
      <c r="C147" s="34">
        <v>11.82</v>
      </c>
      <c r="D147" s="34" t="s">
        <v>2377</v>
      </c>
      <c r="E147" s="35" t="s">
        <v>2375</v>
      </c>
      <c r="F147" s="34" t="s">
        <v>2375</v>
      </c>
      <c r="G147" s="34">
        <v>2</v>
      </c>
      <c r="H147" s="34" t="s">
        <v>2377</v>
      </c>
      <c r="J147" s="40" t="s">
        <v>2222</v>
      </c>
      <c r="K147" s="11" t="str">
        <v>Obesity</v>
      </c>
      <c r="L147" s="11" t="str">
        <v>Diabetes</v>
      </c>
      <c r="M147" s="11">
        <v>2</v>
      </c>
      <c r="N147" s="11" t="str">
        <v>Yes</v>
      </c>
      <c r="O147" s="11" t="str">
        <v>yes</v>
      </c>
      <c r="P147" s="36" t="str">
        <v>Yes</v>
      </c>
      <c r="Q147" s="37"/>
    </row>
    <row r="148" spans="1:17" x14ac:dyDescent="0.3">
      <c r="A148" s="34" t="s">
        <v>2221</v>
      </c>
      <c r="B148" s="34">
        <v>39.4</v>
      </c>
      <c r="C148" s="34">
        <v>6.76</v>
      </c>
      <c r="D148" s="34" t="s">
        <v>2375</v>
      </c>
      <c r="E148" s="35" t="s">
        <v>2375</v>
      </c>
      <c r="F148" s="34" t="s">
        <v>2375</v>
      </c>
      <c r="G148" s="34" t="s">
        <v>2376</v>
      </c>
      <c r="H148" s="34" t="s">
        <v>2377</v>
      </c>
      <c r="J148" s="40" t="s">
        <v>2221</v>
      </c>
      <c r="K148" s="11" t="str">
        <v>Obesity</v>
      </c>
      <c r="L148" s="11" t="str">
        <v>Diabetes</v>
      </c>
      <c r="M148" s="11">
        <v>0</v>
      </c>
      <c r="N148" s="11" t="str">
        <v>No</v>
      </c>
      <c r="O148" s="11" t="str">
        <v>yes</v>
      </c>
      <c r="P148" s="36" t="str">
        <v>Yes</v>
      </c>
      <c r="Q148" s="37"/>
    </row>
    <row r="149" spans="1:17" x14ac:dyDescent="0.3">
      <c r="A149" s="34" t="s">
        <v>2220</v>
      </c>
      <c r="B149" s="34">
        <v>46.45</v>
      </c>
      <c r="C149" s="34">
        <v>5.62</v>
      </c>
      <c r="D149" s="34" t="s">
        <v>2375</v>
      </c>
      <c r="E149" s="35" t="s">
        <v>2375</v>
      </c>
      <c r="F149" s="34" t="s">
        <v>2375</v>
      </c>
      <c r="G149" s="34" t="s">
        <v>2376</v>
      </c>
      <c r="H149" s="34" t="s">
        <v>2377</v>
      </c>
      <c r="J149" s="40" t="s">
        <v>2220</v>
      </c>
      <c r="K149" s="11" t="str">
        <v>Obesity</v>
      </c>
      <c r="L149" s="11" t="str">
        <v>Normal</v>
      </c>
      <c r="M149" s="11">
        <v>0</v>
      </c>
      <c r="N149" s="11" t="str">
        <v>No</v>
      </c>
      <c r="O149" s="11" t="str">
        <v>yes</v>
      </c>
      <c r="P149" s="36" t="str">
        <v>Yes</v>
      </c>
      <c r="Q149" s="37"/>
    </row>
    <row r="150" spans="1:17" x14ac:dyDescent="0.3">
      <c r="A150" s="34" t="s">
        <v>2219</v>
      </c>
      <c r="B150" s="34">
        <v>35.75</v>
      </c>
      <c r="C150" s="34">
        <v>4.1900000000000004</v>
      </c>
      <c r="D150" s="34" t="s">
        <v>2375</v>
      </c>
      <c r="E150" s="35" t="s">
        <v>2375</v>
      </c>
      <c r="F150" s="34" t="s">
        <v>2375</v>
      </c>
      <c r="G150" s="34" t="s">
        <v>2376</v>
      </c>
      <c r="H150" s="34" t="s">
        <v>2377</v>
      </c>
      <c r="J150" s="40" t="s">
        <v>2219</v>
      </c>
      <c r="K150" s="11" t="str">
        <v>Obesity</v>
      </c>
      <c r="L150" s="11" t="str">
        <v>Normal</v>
      </c>
      <c r="M150" s="11">
        <v>0</v>
      </c>
      <c r="N150" s="11" t="str">
        <v>No</v>
      </c>
      <c r="O150" s="11" t="str">
        <v>yes</v>
      </c>
      <c r="P150" s="36" t="str">
        <v>Yes</v>
      </c>
      <c r="Q150" s="37"/>
    </row>
    <row r="151" spans="1:17" x14ac:dyDescent="0.3">
      <c r="A151" s="34" t="s">
        <v>2218</v>
      </c>
      <c r="B151" s="34">
        <v>26.07</v>
      </c>
      <c r="C151" s="34">
        <v>5.32</v>
      </c>
      <c r="D151" s="34" t="s">
        <v>2375</v>
      </c>
      <c r="E151" s="35" t="s">
        <v>2375</v>
      </c>
      <c r="F151" s="34" t="s">
        <v>2375</v>
      </c>
      <c r="G151" s="34" t="s">
        <v>2376</v>
      </c>
      <c r="H151" s="34" t="s">
        <v>2377</v>
      </c>
      <c r="J151" s="40" t="s">
        <v>2218</v>
      </c>
      <c r="K151" s="11" t="str">
        <v>Overweight</v>
      </c>
      <c r="L151" s="11" t="str">
        <v>Normal</v>
      </c>
      <c r="M151" s="11">
        <v>0</v>
      </c>
      <c r="N151" s="11" t="str">
        <v>No</v>
      </c>
      <c r="O151" s="11" t="str">
        <v>yes</v>
      </c>
      <c r="P151" s="36" t="str">
        <v>Yes</v>
      </c>
      <c r="Q151" s="37"/>
    </row>
    <row r="152" spans="1:17" x14ac:dyDescent="0.3">
      <c r="A152" s="34" t="s">
        <v>2217</v>
      </c>
      <c r="B152" s="34">
        <v>36.54</v>
      </c>
      <c r="C152" s="34">
        <v>4.46</v>
      </c>
      <c r="D152" s="34" t="s">
        <v>2377</v>
      </c>
      <c r="E152" s="35" t="s">
        <v>2375</v>
      </c>
      <c r="F152" s="34" t="s">
        <v>2375</v>
      </c>
      <c r="G152" s="34">
        <v>1</v>
      </c>
      <c r="H152" s="34" t="s">
        <v>2377</v>
      </c>
      <c r="J152" s="40" t="s">
        <v>2217</v>
      </c>
      <c r="K152" s="11" t="str">
        <v>Obesity</v>
      </c>
      <c r="L152" s="11" t="str">
        <v>Normal</v>
      </c>
      <c r="M152" s="11">
        <v>1</v>
      </c>
      <c r="N152" s="11" t="str">
        <v>Yes</v>
      </c>
      <c r="O152" s="11" t="str">
        <v>yes</v>
      </c>
      <c r="P152" s="36" t="str">
        <v>Yes</v>
      </c>
      <c r="Q152" s="37"/>
    </row>
    <row r="153" spans="1:17" x14ac:dyDescent="0.3">
      <c r="A153" s="34" t="s">
        <v>2216</v>
      </c>
      <c r="B153" s="34">
        <v>51.64</v>
      </c>
      <c r="C153" s="34">
        <v>5.65</v>
      </c>
      <c r="D153" s="34" t="s">
        <v>2375</v>
      </c>
      <c r="E153" s="35" t="s">
        <v>2375</v>
      </c>
      <c r="F153" s="34" t="s">
        <v>2375</v>
      </c>
      <c r="G153" s="34" t="s">
        <v>2376</v>
      </c>
      <c r="H153" s="34" t="s">
        <v>2377</v>
      </c>
      <c r="J153" s="40" t="s">
        <v>2216</v>
      </c>
      <c r="K153" s="11" t="str">
        <v>Obesity</v>
      </c>
      <c r="L153" s="11" t="str">
        <v>Normal</v>
      </c>
      <c r="M153" s="11">
        <v>0</v>
      </c>
      <c r="N153" s="11" t="str">
        <v>No</v>
      </c>
      <c r="O153" s="11" t="str">
        <v>yes</v>
      </c>
      <c r="P153" s="36" t="str">
        <v>Yes</v>
      </c>
      <c r="Q153" s="37"/>
    </row>
    <row r="154" spans="1:17" x14ac:dyDescent="0.3">
      <c r="A154" s="34" t="s">
        <v>2215</v>
      </c>
      <c r="B154" s="34">
        <v>42.83</v>
      </c>
      <c r="C154" s="34">
        <v>6.04</v>
      </c>
      <c r="D154" s="34" t="s">
        <v>2375</v>
      </c>
      <c r="E154" s="35" t="s">
        <v>2375</v>
      </c>
      <c r="F154" s="34" t="s">
        <v>2375</v>
      </c>
      <c r="G154" s="34">
        <v>2</v>
      </c>
      <c r="H154" s="34" t="s">
        <v>2377</v>
      </c>
      <c r="J154" s="40" t="s">
        <v>2215</v>
      </c>
      <c r="K154" s="11" t="str">
        <v>Obesity</v>
      </c>
      <c r="L154" s="11" t="str">
        <v>Prediabetes</v>
      </c>
      <c r="M154" s="11">
        <v>2</v>
      </c>
      <c r="N154" s="11" t="str">
        <v>No</v>
      </c>
      <c r="O154" s="11" t="str">
        <v>yes</v>
      </c>
      <c r="P154" s="36" t="str">
        <v>Yes</v>
      </c>
      <c r="Q154" s="37"/>
    </row>
    <row r="155" spans="1:17" x14ac:dyDescent="0.3">
      <c r="A155" s="34" t="s">
        <v>2214</v>
      </c>
      <c r="B155" s="34">
        <v>40.15</v>
      </c>
      <c r="C155" s="34">
        <v>5.76</v>
      </c>
      <c r="D155" s="34" t="s">
        <v>2375</v>
      </c>
      <c r="E155" s="35" t="s">
        <v>2375</v>
      </c>
      <c r="F155" s="34" t="s">
        <v>2375</v>
      </c>
      <c r="G155" s="34">
        <v>1</v>
      </c>
      <c r="H155" s="34" t="s">
        <v>2377</v>
      </c>
      <c r="J155" s="40" t="s">
        <v>2214</v>
      </c>
      <c r="K155" s="11" t="str">
        <v>Obesity</v>
      </c>
      <c r="L155" s="11" t="str">
        <v>Prediabetes</v>
      </c>
      <c r="M155" s="11">
        <v>1</v>
      </c>
      <c r="N155" s="11" t="str">
        <v>No</v>
      </c>
      <c r="O155" s="11" t="str">
        <v>yes</v>
      </c>
      <c r="P155" s="36" t="str">
        <v>Yes</v>
      </c>
      <c r="Q155" s="37"/>
    </row>
    <row r="156" spans="1:17" x14ac:dyDescent="0.3">
      <c r="A156" s="34" t="s">
        <v>2213</v>
      </c>
      <c r="B156" s="34">
        <v>27.8</v>
      </c>
      <c r="C156" s="34">
        <v>4.3600000000000003</v>
      </c>
      <c r="D156" s="34" t="s">
        <v>2375</v>
      </c>
      <c r="E156" s="35" t="s">
        <v>2375</v>
      </c>
      <c r="F156" s="34" t="s">
        <v>2378</v>
      </c>
      <c r="G156" s="34">
        <v>1</v>
      </c>
      <c r="H156" s="34" t="s">
        <v>2377</v>
      </c>
      <c r="J156" s="40" t="s">
        <v>2213</v>
      </c>
      <c r="K156" s="11" t="str">
        <v>Overweight</v>
      </c>
      <c r="L156" s="11" t="str">
        <v>Normal</v>
      </c>
      <c r="M156" s="11">
        <v>1</v>
      </c>
      <c r="N156" s="11" t="str">
        <v>No</v>
      </c>
      <c r="O156" s="11" t="str">
        <v>yes</v>
      </c>
      <c r="P156" s="36" t="str">
        <v>Yes</v>
      </c>
      <c r="Q156" s="37"/>
    </row>
    <row r="157" spans="1:17" x14ac:dyDescent="0.3">
      <c r="A157" s="34" t="s">
        <v>2212</v>
      </c>
      <c r="B157" s="34">
        <v>45.81</v>
      </c>
      <c r="C157" s="34">
        <v>4.76</v>
      </c>
      <c r="D157" s="34" t="s">
        <v>2377</v>
      </c>
      <c r="E157" s="35" t="s">
        <v>2375</v>
      </c>
      <c r="F157" s="34" t="s">
        <v>2378</v>
      </c>
      <c r="G157" s="34">
        <v>1</v>
      </c>
      <c r="H157" s="34" t="s">
        <v>2377</v>
      </c>
      <c r="J157" s="40" t="s">
        <v>2212</v>
      </c>
      <c r="K157" s="11" t="str">
        <v>Obesity</v>
      </c>
      <c r="L157" s="11" t="str">
        <v>Normal</v>
      </c>
      <c r="M157" s="11">
        <v>1</v>
      </c>
      <c r="N157" s="11" t="str">
        <v>Yes</v>
      </c>
      <c r="O157" s="11" t="str">
        <v>yes</v>
      </c>
      <c r="P157" s="36" t="str">
        <v>Yes</v>
      </c>
      <c r="Q157" s="37"/>
    </row>
    <row r="158" spans="1:17" x14ac:dyDescent="0.3">
      <c r="A158" s="34" t="s">
        <v>2211</v>
      </c>
      <c r="B158" s="34">
        <v>34.43</v>
      </c>
      <c r="C158" s="34">
        <v>10.82</v>
      </c>
      <c r="D158" s="34" t="s">
        <v>2377</v>
      </c>
      <c r="E158" s="35" t="s">
        <v>2375</v>
      </c>
      <c r="F158" s="34" t="s">
        <v>2375</v>
      </c>
      <c r="G158" s="34">
        <v>1</v>
      </c>
      <c r="H158" s="34" t="s">
        <v>2377</v>
      </c>
      <c r="J158" s="40" t="s">
        <v>2211</v>
      </c>
      <c r="K158" s="11" t="str">
        <v>Obesity</v>
      </c>
      <c r="L158" s="11" t="str">
        <v>Diabetes</v>
      </c>
      <c r="M158" s="11">
        <v>1</v>
      </c>
      <c r="N158" s="11" t="str">
        <v>Yes</v>
      </c>
      <c r="O158" s="11" t="str">
        <v>yes</v>
      </c>
      <c r="P158" s="36" t="str">
        <v>Yes</v>
      </c>
      <c r="Q158" s="37"/>
    </row>
    <row r="159" spans="1:17" x14ac:dyDescent="0.3">
      <c r="A159" s="34" t="s">
        <v>2210</v>
      </c>
      <c r="B159" s="34">
        <v>41.33</v>
      </c>
      <c r="C159" s="34">
        <v>4.01</v>
      </c>
      <c r="D159" s="34" t="s">
        <v>2377</v>
      </c>
      <c r="E159" s="35" t="s">
        <v>2375</v>
      </c>
      <c r="F159" s="34" t="s">
        <v>2375</v>
      </c>
      <c r="G159" s="34" t="s">
        <v>2376</v>
      </c>
      <c r="H159" s="34" t="s">
        <v>2377</v>
      </c>
      <c r="J159" s="40" t="s">
        <v>2210</v>
      </c>
      <c r="K159" s="11" t="str">
        <v>Obesity</v>
      </c>
      <c r="L159" s="11" t="str">
        <v>Normal</v>
      </c>
      <c r="M159" s="11">
        <v>0</v>
      </c>
      <c r="N159" s="11" t="str">
        <v>Yes</v>
      </c>
      <c r="O159" s="11" t="str">
        <v>yes</v>
      </c>
      <c r="P159" s="36" t="str">
        <v>Yes</v>
      </c>
      <c r="Q159" s="37"/>
    </row>
    <row r="160" spans="1:17" x14ac:dyDescent="0.3">
      <c r="A160" s="34" t="s">
        <v>2209</v>
      </c>
      <c r="B160" s="34">
        <v>31.92</v>
      </c>
      <c r="C160" s="34">
        <v>5.12</v>
      </c>
      <c r="D160" s="34" t="s">
        <v>2377</v>
      </c>
      <c r="E160" s="35" t="s">
        <v>2375</v>
      </c>
      <c r="F160" s="34" t="s">
        <v>2375</v>
      </c>
      <c r="G160" s="34">
        <v>1</v>
      </c>
      <c r="H160" s="34" t="s">
        <v>2377</v>
      </c>
      <c r="J160" s="40" t="s">
        <v>2209</v>
      </c>
      <c r="K160" s="11" t="str">
        <v>Obesity</v>
      </c>
      <c r="L160" s="11" t="str">
        <v>Normal</v>
      </c>
      <c r="M160" s="11">
        <v>1</v>
      </c>
      <c r="N160" s="11" t="str">
        <v>Yes</v>
      </c>
      <c r="O160" s="11" t="str">
        <v>yes</v>
      </c>
      <c r="P160" s="36" t="str">
        <v>Yes</v>
      </c>
      <c r="Q160" s="37"/>
    </row>
    <row r="161" spans="1:17" x14ac:dyDescent="0.3">
      <c r="A161" s="34" t="s">
        <v>2208</v>
      </c>
      <c r="B161" s="34">
        <v>39.799999999999997</v>
      </c>
      <c r="C161" s="34">
        <v>10.54</v>
      </c>
      <c r="D161" s="34" t="s">
        <v>2377</v>
      </c>
      <c r="E161" s="35" t="s">
        <v>2375</v>
      </c>
      <c r="F161" s="34" t="s">
        <v>2375</v>
      </c>
      <c r="G161" s="34">
        <v>2</v>
      </c>
      <c r="H161" s="34" t="s">
        <v>2377</v>
      </c>
      <c r="J161" s="40" t="s">
        <v>2208</v>
      </c>
      <c r="K161" s="11" t="str">
        <v>Obesity</v>
      </c>
      <c r="L161" s="11" t="str">
        <v>Diabetes</v>
      </c>
      <c r="M161" s="11">
        <v>2</v>
      </c>
      <c r="N161" s="11" t="str">
        <v>Yes</v>
      </c>
      <c r="O161" s="11" t="str">
        <v>yes</v>
      </c>
      <c r="P161" s="36" t="str">
        <v>Yes</v>
      </c>
      <c r="Q161" s="37"/>
    </row>
    <row r="162" spans="1:17" x14ac:dyDescent="0.3">
      <c r="A162" s="34" t="s">
        <v>2207</v>
      </c>
      <c r="B162" s="34">
        <v>42.82</v>
      </c>
      <c r="C162" s="34">
        <v>4.21</v>
      </c>
      <c r="D162" s="34" t="s">
        <v>2375</v>
      </c>
      <c r="E162" s="35" t="s">
        <v>2375</v>
      </c>
      <c r="F162" s="34" t="s">
        <v>2375</v>
      </c>
      <c r="G162" s="34" t="s">
        <v>2376</v>
      </c>
      <c r="H162" s="34" t="s">
        <v>2377</v>
      </c>
      <c r="J162" s="40" t="s">
        <v>2207</v>
      </c>
      <c r="K162" s="11" t="str">
        <v>Obesity</v>
      </c>
      <c r="L162" s="11" t="str">
        <v>Normal</v>
      </c>
      <c r="M162" s="11">
        <v>0</v>
      </c>
      <c r="N162" s="11" t="str">
        <v>No</v>
      </c>
      <c r="O162" s="11" t="str">
        <v>yes</v>
      </c>
      <c r="P162" s="36" t="str">
        <v>Yes</v>
      </c>
      <c r="Q162" s="37"/>
    </row>
    <row r="163" spans="1:17" x14ac:dyDescent="0.3">
      <c r="A163" s="34" t="s">
        <v>2206</v>
      </c>
      <c r="B163" s="34">
        <v>33.630000000000003</v>
      </c>
      <c r="C163" s="34">
        <v>5.42</v>
      </c>
      <c r="D163" s="34" t="s">
        <v>2375</v>
      </c>
      <c r="E163" s="35" t="s">
        <v>2375</v>
      </c>
      <c r="F163" s="34" t="s">
        <v>2375</v>
      </c>
      <c r="G163" s="34" t="s">
        <v>2376</v>
      </c>
      <c r="H163" s="34" t="s">
        <v>2377</v>
      </c>
      <c r="J163" s="40" t="s">
        <v>2206</v>
      </c>
      <c r="K163" s="11" t="str">
        <v>Obesity</v>
      </c>
      <c r="L163" s="11" t="str">
        <v>Normal</v>
      </c>
      <c r="M163" s="11">
        <v>0</v>
      </c>
      <c r="N163" s="11" t="str">
        <v>No</v>
      </c>
      <c r="O163" s="11" t="str">
        <v>yes</v>
      </c>
      <c r="P163" s="36" t="str">
        <v>Yes</v>
      </c>
      <c r="Q163" s="37"/>
    </row>
    <row r="164" spans="1:17" x14ac:dyDescent="0.3">
      <c r="A164" s="34" t="s">
        <v>2205</v>
      </c>
      <c r="B164" s="34">
        <v>37.07</v>
      </c>
      <c r="C164" s="34">
        <v>4.28</v>
      </c>
      <c r="D164" s="34" t="s">
        <v>2375</v>
      </c>
      <c r="E164" s="35" t="s">
        <v>2378</v>
      </c>
      <c r="F164" s="34" t="s">
        <v>2375</v>
      </c>
      <c r="G164" s="34">
        <v>1</v>
      </c>
      <c r="H164" s="34" t="s">
        <v>2377</v>
      </c>
      <c r="J164" s="40" t="s">
        <v>2205</v>
      </c>
      <c r="K164" s="11" t="str">
        <v>Obesity</v>
      </c>
      <c r="L164" s="11" t="str">
        <v>Normal</v>
      </c>
      <c r="M164" s="11">
        <v>1</v>
      </c>
      <c r="N164" s="11" t="str">
        <v>No</v>
      </c>
      <c r="O164" s="11" t="str">
        <v>yes</v>
      </c>
      <c r="P164" s="36" t="str">
        <v>Yes</v>
      </c>
      <c r="Q164" s="37"/>
    </row>
    <row r="165" spans="1:17" x14ac:dyDescent="0.3">
      <c r="A165" s="34" t="s">
        <v>2204</v>
      </c>
      <c r="B165" s="34">
        <v>35.625</v>
      </c>
      <c r="C165" s="34">
        <v>8.9</v>
      </c>
      <c r="D165" s="34" t="s">
        <v>2375</v>
      </c>
      <c r="E165" s="35" t="s">
        <v>2375</v>
      </c>
      <c r="F165" s="34" t="s">
        <v>2375</v>
      </c>
      <c r="G165" s="34" t="s">
        <v>2376</v>
      </c>
      <c r="H165" s="34" t="s">
        <v>2377</v>
      </c>
      <c r="J165" s="40" t="s">
        <v>2204</v>
      </c>
      <c r="K165" s="11" t="str">
        <v>Obesity</v>
      </c>
      <c r="L165" s="11" t="str">
        <v>Diabetes</v>
      </c>
      <c r="M165" s="11">
        <v>0</v>
      </c>
      <c r="N165" s="11" t="str">
        <v>No</v>
      </c>
      <c r="O165" s="11" t="str">
        <v>yes</v>
      </c>
      <c r="P165" s="36" t="str">
        <v>Yes</v>
      </c>
      <c r="Q165" s="37"/>
    </row>
    <row r="166" spans="1:17" x14ac:dyDescent="0.3">
      <c r="A166" s="34" t="s">
        <v>2203</v>
      </c>
      <c r="B166" s="34">
        <v>42.69</v>
      </c>
      <c r="C166" s="34">
        <v>4.8899999999999997</v>
      </c>
      <c r="D166" s="34" t="s">
        <v>2375</v>
      </c>
      <c r="E166" s="35" t="s">
        <v>2375</v>
      </c>
      <c r="F166" s="34" t="s">
        <v>2378</v>
      </c>
      <c r="G166" s="34">
        <v>1</v>
      </c>
      <c r="H166" s="34" t="s">
        <v>2377</v>
      </c>
      <c r="J166" s="40" t="s">
        <v>2203</v>
      </c>
      <c r="K166" s="11" t="str">
        <v>Obesity</v>
      </c>
      <c r="L166" s="11" t="str">
        <v>Normal</v>
      </c>
      <c r="M166" s="11">
        <v>1</v>
      </c>
      <c r="N166" s="11" t="str">
        <v>No</v>
      </c>
      <c r="O166" s="11" t="str">
        <v>yes</v>
      </c>
      <c r="P166" s="36" t="str">
        <v>Yes</v>
      </c>
      <c r="Q166" s="37"/>
    </row>
    <row r="167" spans="1:17" x14ac:dyDescent="0.3">
      <c r="A167" s="34" t="s">
        <v>2202</v>
      </c>
      <c r="B167" s="34">
        <v>37.869999999999997</v>
      </c>
      <c r="C167" s="34">
        <v>4.29</v>
      </c>
      <c r="D167" s="34" t="s">
        <v>2377</v>
      </c>
      <c r="E167" s="35" t="s">
        <v>2375</v>
      </c>
      <c r="F167" s="34" t="s">
        <v>2378</v>
      </c>
      <c r="G167" s="34">
        <v>1</v>
      </c>
      <c r="H167" s="34" t="s">
        <v>2377</v>
      </c>
      <c r="J167" s="40" t="s">
        <v>2202</v>
      </c>
      <c r="K167" s="11" t="str">
        <v>Obesity</v>
      </c>
      <c r="L167" s="11" t="str">
        <v>Normal</v>
      </c>
      <c r="M167" s="11">
        <v>1</v>
      </c>
      <c r="N167" s="11" t="str">
        <v>Yes</v>
      </c>
      <c r="O167" s="11" t="str">
        <v>yes</v>
      </c>
      <c r="P167" s="36" t="str">
        <v>Yes</v>
      </c>
      <c r="Q167" s="37"/>
    </row>
    <row r="168" spans="1:17" x14ac:dyDescent="0.3">
      <c r="A168" s="34" t="s">
        <v>2201</v>
      </c>
      <c r="B168" s="34">
        <v>40.61</v>
      </c>
      <c r="C168" s="34">
        <v>8</v>
      </c>
      <c r="D168" s="34" t="s">
        <v>2377</v>
      </c>
      <c r="E168" s="35" t="s">
        <v>2375</v>
      </c>
      <c r="F168" s="34" t="s">
        <v>2375</v>
      </c>
      <c r="G168" s="34">
        <v>1</v>
      </c>
      <c r="H168" s="34" t="s">
        <v>2377</v>
      </c>
      <c r="J168" s="40" t="s">
        <v>2201</v>
      </c>
      <c r="K168" s="11" t="str">
        <v>Obesity</v>
      </c>
      <c r="L168" s="11" t="str">
        <v>Diabetes</v>
      </c>
      <c r="M168" s="11">
        <v>1</v>
      </c>
      <c r="N168" s="11" t="str">
        <v>Yes</v>
      </c>
      <c r="O168" s="11" t="str">
        <v>yes</v>
      </c>
      <c r="P168" s="36" t="str">
        <v>Yes</v>
      </c>
      <c r="Q168" s="37"/>
    </row>
    <row r="169" spans="1:17" x14ac:dyDescent="0.3">
      <c r="A169" s="34" t="s">
        <v>2200</v>
      </c>
      <c r="B169" s="34">
        <v>30.78</v>
      </c>
      <c r="C169" s="34">
        <v>4.67</v>
      </c>
      <c r="D169" s="34" t="s">
        <v>2377</v>
      </c>
      <c r="E169" s="35" t="s">
        <v>2375</v>
      </c>
      <c r="F169" s="34" t="s">
        <v>2375</v>
      </c>
      <c r="G169" s="34" t="s">
        <v>2376</v>
      </c>
      <c r="H169" s="34" t="s">
        <v>2377</v>
      </c>
      <c r="J169" s="40" t="s">
        <v>2200</v>
      </c>
      <c r="K169" s="11" t="str">
        <v>Obesity</v>
      </c>
      <c r="L169" s="11" t="str">
        <v>Normal</v>
      </c>
      <c r="M169" s="11">
        <v>0</v>
      </c>
      <c r="N169" s="11" t="str">
        <v>Yes</v>
      </c>
      <c r="O169" s="11" t="str">
        <v>yes</v>
      </c>
      <c r="P169" s="36" t="str">
        <v>Yes</v>
      </c>
      <c r="Q169" s="37"/>
    </row>
    <row r="170" spans="1:17" x14ac:dyDescent="0.3">
      <c r="A170" s="34" t="s">
        <v>2199</v>
      </c>
      <c r="B170" s="34">
        <v>49.49</v>
      </c>
      <c r="C170" s="34">
        <v>4.5</v>
      </c>
      <c r="D170" s="34" t="s">
        <v>2375</v>
      </c>
      <c r="E170" s="35" t="s">
        <v>2375</v>
      </c>
      <c r="F170" s="34" t="s">
        <v>2375</v>
      </c>
      <c r="G170" s="34" t="s">
        <v>2376</v>
      </c>
      <c r="H170" s="34" t="s">
        <v>2377</v>
      </c>
      <c r="J170" s="40" t="s">
        <v>2199</v>
      </c>
      <c r="K170" s="11" t="str">
        <v>Obesity</v>
      </c>
      <c r="L170" s="11" t="str">
        <v>Normal</v>
      </c>
      <c r="M170" s="11">
        <v>0</v>
      </c>
      <c r="N170" s="11" t="str">
        <v>No</v>
      </c>
      <c r="O170" s="11" t="str">
        <v>yes</v>
      </c>
      <c r="P170" s="36" t="str">
        <v>Yes</v>
      </c>
      <c r="Q170" s="37"/>
    </row>
    <row r="171" spans="1:17" x14ac:dyDescent="0.3">
      <c r="A171" s="34" t="s">
        <v>2198</v>
      </c>
      <c r="B171" s="34">
        <v>37.619999999999997</v>
      </c>
      <c r="C171" s="34">
        <v>6.32</v>
      </c>
      <c r="D171" s="34" t="s">
        <v>2377</v>
      </c>
      <c r="E171" s="35" t="s">
        <v>2378</v>
      </c>
      <c r="F171" s="34" t="s">
        <v>2375</v>
      </c>
      <c r="G171" s="34">
        <v>2</v>
      </c>
      <c r="H171" s="34" t="s">
        <v>2377</v>
      </c>
      <c r="J171" s="40" t="s">
        <v>2198</v>
      </c>
      <c r="K171" s="11" t="str">
        <v>Obesity</v>
      </c>
      <c r="L171" s="11" t="str">
        <v>Prediabetes</v>
      </c>
      <c r="M171" s="11">
        <v>2</v>
      </c>
      <c r="N171" s="11" t="str">
        <v>Yes</v>
      </c>
      <c r="O171" s="11" t="str">
        <v>yes</v>
      </c>
      <c r="P171" s="36" t="str">
        <v>Yes</v>
      </c>
      <c r="Q171" s="37"/>
    </row>
    <row r="172" spans="1:17" x14ac:dyDescent="0.3">
      <c r="A172" s="34" t="s">
        <v>2197</v>
      </c>
      <c r="B172" s="34">
        <v>36.08</v>
      </c>
      <c r="C172" s="34">
        <v>6.1</v>
      </c>
      <c r="D172" s="34" t="s">
        <v>2377</v>
      </c>
      <c r="E172" s="35" t="s">
        <v>2375</v>
      </c>
      <c r="F172" s="34" t="s">
        <v>2375</v>
      </c>
      <c r="G172" s="34">
        <v>1</v>
      </c>
      <c r="H172" s="34" t="s">
        <v>2377</v>
      </c>
      <c r="J172" s="40" t="s">
        <v>2197</v>
      </c>
      <c r="K172" s="11" t="str">
        <v>Obesity</v>
      </c>
      <c r="L172" s="11" t="str">
        <v>Prediabetes</v>
      </c>
      <c r="M172" s="11">
        <v>1</v>
      </c>
      <c r="N172" s="11" t="str">
        <v>Yes</v>
      </c>
      <c r="O172" s="11" t="str">
        <v>yes</v>
      </c>
      <c r="P172" s="36" t="str">
        <v>Yes</v>
      </c>
      <c r="Q172" s="37"/>
    </row>
    <row r="173" spans="1:17" x14ac:dyDescent="0.3">
      <c r="A173" s="34" t="s">
        <v>2196</v>
      </c>
      <c r="B173" s="34">
        <v>33.5</v>
      </c>
      <c r="C173" s="34">
        <v>5.4</v>
      </c>
      <c r="D173" s="34" t="s">
        <v>2375</v>
      </c>
      <c r="E173" s="35" t="s">
        <v>2375</v>
      </c>
      <c r="F173" s="34" t="s">
        <v>2375</v>
      </c>
      <c r="G173" s="34" t="s">
        <v>2376</v>
      </c>
      <c r="H173" s="34" t="s">
        <v>2377</v>
      </c>
      <c r="J173" s="40" t="s">
        <v>2196</v>
      </c>
      <c r="K173" s="11" t="str">
        <v>Obesity</v>
      </c>
      <c r="L173" s="11" t="str">
        <v>Normal</v>
      </c>
      <c r="M173" s="11">
        <v>0</v>
      </c>
      <c r="N173" s="11" t="str">
        <v>No</v>
      </c>
      <c r="O173" s="11" t="str">
        <v>yes</v>
      </c>
      <c r="P173" s="36" t="str">
        <v>Yes</v>
      </c>
      <c r="Q173" s="37"/>
    </row>
    <row r="174" spans="1:17" x14ac:dyDescent="0.3">
      <c r="A174" s="34" t="s">
        <v>2195</v>
      </c>
      <c r="B174" s="34">
        <v>47.46</v>
      </c>
      <c r="C174" s="34">
        <v>6.24</v>
      </c>
      <c r="D174" s="34" t="s">
        <v>2377</v>
      </c>
      <c r="E174" s="35" t="s">
        <v>2375</v>
      </c>
      <c r="F174" s="34" t="s">
        <v>2375</v>
      </c>
      <c r="G174" s="34">
        <v>1</v>
      </c>
      <c r="H174" s="34" t="s">
        <v>2377</v>
      </c>
      <c r="J174" s="40" t="s">
        <v>2195</v>
      </c>
      <c r="K174" s="11" t="str">
        <v>Obesity</v>
      </c>
      <c r="L174" s="11" t="str">
        <v>Prediabetes</v>
      </c>
      <c r="M174" s="11">
        <v>1</v>
      </c>
      <c r="N174" s="11" t="str">
        <v>Yes</v>
      </c>
      <c r="O174" s="11" t="str">
        <v>yes</v>
      </c>
      <c r="P174" s="36" t="str">
        <v>Yes</v>
      </c>
      <c r="Q174" s="37"/>
    </row>
    <row r="175" spans="1:17" x14ac:dyDescent="0.3">
      <c r="A175" s="34" t="s">
        <v>2194</v>
      </c>
      <c r="B175" s="34">
        <v>49.24</v>
      </c>
      <c r="C175" s="34">
        <v>4.45</v>
      </c>
      <c r="D175" s="34" t="s">
        <v>2375</v>
      </c>
      <c r="E175" s="35" t="s">
        <v>2375</v>
      </c>
      <c r="F175" s="34" t="s">
        <v>2375</v>
      </c>
      <c r="G175" s="34" t="s">
        <v>2376</v>
      </c>
      <c r="H175" s="34" t="s">
        <v>2377</v>
      </c>
      <c r="J175" s="40" t="s">
        <v>2194</v>
      </c>
      <c r="K175" s="11" t="str">
        <v>Obesity</v>
      </c>
      <c r="L175" s="11" t="str">
        <v>Normal</v>
      </c>
      <c r="M175" s="11">
        <v>0</v>
      </c>
      <c r="N175" s="11" t="str">
        <v>No</v>
      </c>
      <c r="O175" s="11" t="str">
        <v>yes</v>
      </c>
      <c r="P175" s="36" t="str">
        <v>Yes</v>
      </c>
      <c r="Q175" s="37"/>
    </row>
    <row r="176" spans="1:17" x14ac:dyDescent="0.3">
      <c r="A176" s="34" t="s">
        <v>2193</v>
      </c>
      <c r="B176" s="34">
        <v>54.4</v>
      </c>
      <c r="C176" s="34">
        <v>5.22</v>
      </c>
      <c r="D176" s="34" t="s">
        <v>2375</v>
      </c>
      <c r="E176" s="35" t="s">
        <v>2375</v>
      </c>
      <c r="F176" s="34" t="s">
        <v>2375</v>
      </c>
      <c r="G176" s="34">
        <v>1</v>
      </c>
      <c r="H176" s="34" t="s">
        <v>2377</v>
      </c>
      <c r="J176" s="40" t="s">
        <v>2193</v>
      </c>
      <c r="K176" s="11" t="str">
        <v>Obesity</v>
      </c>
      <c r="L176" s="11" t="str">
        <v>Normal</v>
      </c>
      <c r="M176" s="11">
        <v>1</v>
      </c>
      <c r="N176" s="11" t="str">
        <v>No</v>
      </c>
      <c r="O176" s="11" t="str">
        <v>yes</v>
      </c>
      <c r="P176" s="36" t="str">
        <v>Yes</v>
      </c>
      <c r="Q176" s="37"/>
    </row>
    <row r="177" spans="1:17" x14ac:dyDescent="0.3">
      <c r="A177" s="34" t="s">
        <v>2192</v>
      </c>
      <c r="B177" s="34">
        <v>35.53</v>
      </c>
      <c r="C177" s="34">
        <v>4.6100000000000003</v>
      </c>
      <c r="D177" s="34" t="s">
        <v>2375</v>
      </c>
      <c r="E177" s="35" t="s">
        <v>2375</v>
      </c>
      <c r="F177" s="34" t="s">
        <v>2375</v>
      </c>
      <c r="G177" s="34">
        <v>1</v>
      </c>
      <c r="H177" s="34" t="s">
        <v>2377</v>
      </c>
      <c r="J177" s="40" t="s">
        <v>2192</v>
      </c>
      <c r="K177" s="11" t="str">
        <v>Obesity</v>
      </c>
      <c r="L177" s="11" t="str">
        <v>Normal</v>
      </c>
      <c r="M177" s="11">
        <v>1</v>
      </c>
      <c r="N177" s="11" t="str">
        <v>No</v>
      </c>
      <c r="O177" s="11" t="str">
        <v>yes</v>
      </c>
      <c r="P177" s="36" t="str">
        <v>Yes</v>
      </c>
      <c r="Q177" s="37"/>
    </row>
    <row r="178" spans="1:17" x14ac:dyDescent="0.3">
      <c r="A178" s="34" t="s">
        <v>2191</v>
      </c>
      <c r="B178" s="34">
        <v>39.729999999999997</v>
      </c>
      <c r="C178" s="34">
        <v>6.24</v>
      </c>
      <c r="D178" s="34" t="s">
        <v>2375</v>
      </c>
      <c r="E178" s="35" t="s">
        <v>2375</v>
      </c>
      <c r="F178" s="34" t="s">
        <v>2375</v>
      </c>
      <c r="G178" s="34" t="s">
        <v>2376</v>
      </c>
      <c r="H178" s="34" t="s">
        <v>2377</v>
      </c>
      <c r="J178" s="40" t="s">
        <v>2191</v>
      </c>
      <c r="K178" s="11" t="str">
        <v>Obesity</v>
      </c>
      <c r="L178" s="11" t="str">
        <v>Prediabetes</v>
      </c>
      <c r="M178" s="11">
        <v>0</v>
      </c>
      <c r="N178" s="11" t="str">
        <v>No</v>
      </c>
      <c r="O178" s="11" t="str">
        <v>yes</v>
      </c>
      <c r="P178" s="36" t="str">
        <v>Yes</v>
      </c>
      <c r="Q178" s="37"/>
    </row>
    <row r="179" spans="1:17" x14ac:dyDescent="0.3">
      <c r="A179" s="34" t="s">
        <v>2190</v>
      </c>
      <c r="B179" s="34">
        <v>35.68</v>
      </c>
      <c r="C179" s="34">
        <v>10.039999999999999</v>
      </c>
      <c r="D179" s="34" t="s">
        <v>2375</v>
      </c>
      <c r="E179" s="35" t="s">
        <v>2375</v>
      </c>
      <c r="F179" s="34" t="s">
        <v>2375</v>
      </c>
      <c r="G179" s="34" t="s">
        <v>2376</v>
      </c>
      <c r="H179" s="34" t="s">
        <v>2377</v>
      </c>
      <c r="J179" s="40" t="s">
        <v>2190</v>
      </c>
      <c r="K179" s="11" t="str">
        <v>Obesity</v>
      </c>
      <c r="L179" s="11" t="str">
        <v>Diabetes</v>
      </c>
      <c r="M179" s="11">
        <v>0</v>
      </c>
      <c r="N179" s="11" t="str">
        <v>No</v>
      </c>
      <c r="O179" s="11" t="str">
        <v>yes</v>
      </c>
      <c r="P179" s="36" t="str">
        <v>Yes</v>
      </c>
      <c r="Q179" s="37"/>
    </row>
    <row r="180" spans="1:17" x14ac:dyDescent="0.3">
      <c r="A180" s="34" t="s">
        <v>2189</v>
      </c>
      <c r="B180" s="34">
        <v>48.86</v>
      </c>
      <c r="C180" s="34">
        <v>6.09</v>
      </c>
      <c r="D180" s="34" t="s">
        <v>2375</v>
      </c>
      <c r="E180" s="35" t="s">
        <v>2375</v>
      </c>
      <c r="F180" s="34" t="s">
        <v>2375</v>
      </c>
      <c r="G180" s="34" t="s">
        <v>2376</v>
      </c>
      <c r="H180" s="34" t="s">
        <v>2377</v>
      </c>
      <c r="J180" s="40" t="s">
        <v>2189</v>
      </c>
      <c r="K180" s="11" t="str">
        <v>Obesity</v>
      </c>
      <c r="L180" s="11" t="str">
        <v>Prediabetes</v>
      </c>
      <c r="M180" s="11">
        <v>0</v>
      </c>
      <c r="N180" s="11" t="str">
        <v>No</v>
      </c>
      <c r="O180" s="11" t="str">
        <v>yes</v>
      </c>
      <c r="P180" s="36" t="str">
        <v>Yes</v>
      </c>
      <c r="Q180" s="37"/>
    </row>
    <row r="181" spans="1:17" x14ac:dyDescent="0.3">
      <c r="A181" s="34" t="s">
        <v>2188</v>
      </c>
      <c r="B181" s="34">
        <v>34.799999999999997</v>
      </c>
      <c r="C181" s="34">
        <v>11.4</v>
      </c>
      <c r="D181" s="34" t="s">
        <v>2377</v>
      </c>
      <c r="E181" s="35" t="s">
        <v>2375</v>
      </c>
      <c r="F181" s="34" t="s">
        <v>2378</v>
      </c>
      <c r="G181" s="34">
        <v>1</v>
      </c>
      <c r="H181" s="34" t="s">
        <v>2375</v>
      </c>
      <c r="J181" s="40" t="s">
        <v>2188</v>
      </c>
      <c r="K181" s="11" t="str">
        <v>Obesity</v>
      </c>
      <c r="L181" s="11" t="str">
        <v>Diabetes</v>
      </c>
      <c r="M181" s="11">
        <v>1</v>
      </c>
      <c r="N181" s="11" t="str">
        <v>Yes</v>
      </c>
      <c r="O181" s="11" t="str">
        <v>No</v>
      </c>
      <c r="P181" s="36" t="str">
        <v>No</v>
      </c>
      <c r="Q181" s="37"/>
    </row>
    <row r="182" spans="1:17" x14ac:dyDescent="0.3">
      <c r="A182" s="34" t="s">
        <v>2187</v>
      </c>
      <c r="B182" s="34">
        <v>32.49</v>
      </c>
      <c r="C182" s="34">
        <v>4.29</v>
      </c>
      <c r="D182" s="34" t="s">
        <v>2375</v>
      </c>
      <c r="E182" s="35" t="s">
        <v>2375</v>
      </c>
      <c r="F182" s="34" t="s">
        <v>2378</v>
      </c>
      <c r="G182" s="34">
        <v>1</v>
      </c>
      <c r="H182" s="34" t="s">
        <v>2377</v>
      </c>
      <c r="J182" s="40" t="s">
        <v>2187</v>
      </c>
      <c r="K182" s="11" t="str">
        <v>Obesity</v>
      </c>
      <c r="L182" s="11" t="str">
        <v>Normal</v>
      </c>
      <c r="M182" s="11">
        <v>1</v>
      </c>
      <c r="N182" s="11" t="str">
        <v>No</v>
      </c>
      <c r="O182" s="11" t="str">
        <v>yes</v>
      </c>
      <c r="P182" s="36" t="str">
        <v>Yes</v>
      </c>
      <c r="Q182" s="37"/>
    </row>
    <row r="183" spans="1:17" x14ac:dyDescent="0.3">
      <c r="A183" s="34" t="s">
        <v>2186</v>
      </c>
      <c r="B183" s="34">
        <v>39</v>
      </c>
      <c r="C183" s="34">
        <v>5.7</v>
      </c>
      <c r="D183" s="34" t="s">
        <v>2375</v>
      </c>
      <c r="E183" s="35" t="s">
        <v>2375</v>
      </c>
      <c r="F183" s="34" t="s">
        <v>2375</v>
      </c>
      <c r="G183" s="34">
        <v>2</v>
      </c>
      <c r="H183" s="34" t="s">
        <v>2377</v>
      </c>
      <c r="J183" s="40" t="s">
        <v>2186</v>
      </c>
      <c r="K183" s="11" t="str">
        <v>Obesity</v>
      </c>
      <c r="L183" s="11" t="str">
        <v>Prediabetes</v>
      </c>
      <c r="M183" s="11">
        <v>2</v>
      </c>
      <c r="N183" s="11" t="str">
        <v>No</v>
      </c>
      <c r="O183" s="11" t="str">
        <v>yes</v>
      </c>
      <c r="P183" s="36" t="str">
        <v>Yes</v>
      </c>
      <c r="Q183" s="37"/>
    </row>
    <row r="184" spans="1:17" x14ac:dyDescent="0.3">
      <c r="A184" s="34" t="s">
        <v>2185</v>
      </c>
      <c r="B184" s="34">
        <v>35.299999999999997</v>
      </c>
      <c r="C184" s="34">
        <v>6.09</v>
      </c>
      <c r="D184" s="34" t="s">
        <v>2375</v>
      </c>
      <c r="E184" s="35" t="s">
        <v>2375</v>
      </c>
      <c r="F184" s="34" t="s">
        <v>2375</v>
      </c>
      <c r="G184" s="34">
        <v>1</v>
      </c>
      <c r="H184" s="34" t="s">
        <v>2377</v>
      </c>
      <c r="J184" s="40" t="s">
        <v>2185</v>
      </c>
      <c r="K184" s="11" t="str">
        <v>Obesity</v>
      </c>
      <c r="L184" s="11" t="str">
        <v>Prediabetes</v>
      </c>
      <c r="M184" s="11">
        <v>1</v>
      </c>
      <c r="N184" s="11" t="str">
        <v>No</v>
      </c>
      <c r="O184" s="11" t="str">
        <v>yes</v>
      </c>
      <c r="P184" s="36" t="str">
        <v>Yes</v>
      </c>
      <c r="Q184" s="37"/>
    </row>
    <row r="185" spans="1:17" x14ac:dyDescent="0.3">
      <c r="A185" s="34" t="s">
        <v>2184</v>
      </c>
      <c r="B185" s="34">
        <v>33.42</v>
      </c>
      <c r="C185" s="34">
        <v>10.67</v>
      </c>
      <c r="D185" s="34" t="s">
        <v>2375</v>
      </c>
      <c r="E185" s="35" t="s">
        <v>2375</v>
      </c>
      <c r="F185" s="34" t="s">
        <v>2375</v>
      </c>
      <c r="G185" s="34" t="s">
        <v>2376</v>
      </c>
      <c r="H185" s="34" t="s">
        <v>2377</v>
      </c>
      <c r="J185" s="40" t="s">
        <v>2184</v>
      </c>
      <c r="K185" s="11" t="str">
        <v>Obesity</v>
      </c>
      <c r="L185" s="11" t="str">
        <v>Diabetes</v>
      </c>
      <c r="M185" s="11">
        <v>0</v>
      </c>
      <c r="N185" s="11" t="str">
        <v>No</v>
      </c>
      <c r="O185" s="11" t="str">
        <v>yes</v>
      </c>
      <c r="P185" s="36" t="str">
        <v>Yes</v>
      </c>
      <c r="Q185" s="37"/>
    </row>
    <row r="186" spans="1:17" x14ac:dyDescent="0.3">
      <c r="A186" s="34" t="s">
        <v>2183</v>
      </c>
      <c r="B186" s="34">
        <v>37.18</v>
      </c>
      <c r="C186" s="34">
        <v>6.75</v>
      </c>
      <c r="D186" s="34" t="s">
        <v>2377</v>
      </c>
      <c r="E186" s="35" t="s">
        <v>2375</v>
      </c>
      <c r="F186" s="34" t="s">
        <v>2375</v>
      </c>
      <c r="G186" s="34">
        <v>2</v>
      </c>
      <c r="H186" s="34" t="s">
        <v>2377</v>
      </c>
      <c r="J186" s="40" t="s">
        <v>2183</v>
      </c>
      <c r="K186" s="11" t="str">
        <v>Obesity</v>
      </c>
      <c r="L186" s="11" t="str">
        <v>Diabetes</v>
      </c>
      <c r="M186" s="11">
        <v>2</v>
      </c>
      <c r="N186" s="11" t="str">
        <v>Yes</v>
      </c>
      <c r="O186" s="11" t="str">
        <v>yes</v>
      </c>
      <c r="P186" s="36" t="str">
        <v>Yes</v>
      </c>
      <c r="Q186" s="37"/>
    </row>
    <row r="187" spans="1:17" x14ac:dyDescent="0.3">
      <c r="A187" s="34" t="s">
        <v>2182</v>
      </c>
      <c r="B187" s="34">
        <v>33.33</v>
      </c>
      <c r="C187" s="34">
        <v>9.26</v>
      </c>
      <c r="D187" s="34" t="s">
        <v>2377</v>
      </c>
      <c r="E187" s="35" t="s">
        <v>2375</v>
      </c>
      <c r="F187" s="34" t="s">
        <v>2375</v>
      </c>
      <c r="G187" s="34">
        <v>2</v>
      </c>
      <c r="H187" s="34" t="s">
        <v>2375</v>
      </c>
      <c r="J187" s="40" t="s">
        <v>2182</v>
      </c>
      <c r="K187" s="11" t="str">
        <v>Obesity</v>
      </c>
      <c r="L187" s="11" t="str">
        <v>Diabetes</v>
      </c>
      <c r="M187" s="11">
        <v>2</v>
      </c>
      <c r="N187" s="11" t="str">
        <v>Yes</v>
      </c>
      <c r="O187" s="11" t="str">
        <v>No</v>
      </c>
      <c r="P187" s="36" t="str">
        <v>No</v>
      </c>
      <c r="Q187" s="37"/>
    </row>
    <row r="188" spans="1:17" x14ac:dyDescent="0.3">
      <c r="A188" s="34" t="s">
        <v>2181</v>
      </c>
      <c r="B188" s="34">
        <v>53.21</v>
      </c>
      <c r="C188" s="34">
        <v>4.2699999999999996</v>
      </c>
      <c r="D188" s="34" t="s">
        <v>2375</v>
      </c>
      <c r="E188" s="35" t="s">
        <v>2375</v>
      </c>
      <c r="F188" s="34" t="s">
        <v>2375</v>
      </c>
      <c r="G188" s="34">
        <v>1</v>
      </c>
      <c r="H188" s="34" t="s">
        <v>2377</v>
      </c>
      <c r="J188" s="40" t="s">
        <v>2181</v>
      </c>
      <c r="K188" s="11" t="str">
        <v>Obesity</v>
      </c>
      <c r="L188" s="11" t="str">
        <v>Normal</v>
      </c>
      <c r="M188" s="11">
        <v>1</v>
      </c>
      <c r="N188" s="11" t="str">
        <v>No</v>
      </c>
      <c r="O188" s="11" t="str">
        <v>yes</v>
      </c>
      <c r="P188" s="36" t="str">
        <v>Yes</v>
      </c>
      <c r="Q188" s="37"/>
    </row>
    <row r="189" spans="1:17" x14ac:dyDescent="0.3">
      <c r="A189" s="34" t="s">
        <v>2180</v>
      </c>
      <c r="B189" s="34">
        <v>38.729999999999997</v>
      </c>
      <c r="C189" s="34">
        <v>11.51</v>
      </c>
      <c r="D189" s="34" t="s">
        <v>2375</v>
      </c>
      <c r="E189" s="35" t="s">
        <v>2375</v>
      </c>
      <c r="F189" s="34" t="s">
        <v>2375</v>
      </c>
      <c r="G189" s="34">
        <v>2</v>
      </c>
      <c r="H189" s="34" t="s">
        <v>2377</v>
      </c>
      <c r="J189" s="40" t="s">
        <v>2180</v>
      </c>
      <c r="K189" s="11" t="str">
        <v>Obesity</v>
      </c>
      <c r="L189" s="11" t="str">
        <v>Diabetes</v>
      </c>
      <c r="M189" s="11">
        <v>2</v>
      </c>
      <c r="N189" s="11" t="str">
        <v>No</v>
      </c>
      <c r="O189" s="11" t="str">
        <v>yes</v>
      </c>
      <c r="P189" s="36" t="str">
        <v>Yes</v>
      </c>
      <c r="Q189" s="37"/>
    </row>
    <row r="190" spans="1:17" x14ac:dyDescent="0.3">
      <c r="A190" s="34" t="s">
        <v>2179</v>
      </c>
      <c r="B190" s="34">
        <v>29.73</v>
      </c>
      <c r="C190" s="34">
        <v>7.22</v>
      </c>
      <c r="D190" s="34" t="s">
        <v>2375</v>
      </c>
      <c r="E190" s="35" t="s">
        <v>2375</v>
      </c>
      <c r="F190" s="34" t="s">
        <v>2375</v>
      </c>
      <c r="G190" s="34" t="s">
        <v>2376</v>
      </c>
      <c r="H190" s="34" t="s">
        <v>2377</v>
      </c>
      <c r="J190" s="40" t="s">
        <v>2179</v>
      </c>
      <c r="K190" s="11" t="str">
        <v>Overweight</v>
      </c>
      <c r="L190" s="11" t="str">
        <v>Diabetes</v>
      </c>
      <c r="M190" s="11">
        <v>0</v>
      </c>
      <c r="N190" s="11" t="str">
        <v>No</v>
      </c>
      <c r="O190" s="11" t="str">
        <v>yes</v>
      </c>
      <c r="P190" s="36" t="str">
        <v>Yes</v>
      </c>
      <c r="Q190" s="37"/>
    </row>
    <row r="191" spans="1:17" x14ac:dyDescent="0.3">
      <c r="A191" s="34" t="s">
        <v>2178</v>
      </c>
      <c r="B191" s="34">
        <v>34.700000000000003</v>
      </c>
      <c r="C191" s="34">
        <v>4.37</v>
      </c>
      <c r="D191" s="34" t="s">
        <v>2375</v>
      </c>
      <c r="E191" s="35" t="s">
        <v>2375</v>
      </c>
      <c r="F191" s="34" t="s">
        <v>2378</v>
      </c>
      <c r="G191" s="34">
        <v>1</v>
      </c>
      <c r="H191" s="34" t="s">
        <v>2377</v>
      </c>
      <c r="J191" s="40" t="s">
        <v>2178</v>
      </c>
      <c r="K191" s="11" t="str">
        <v>Obesity</v>
      </c>
      <c r="L191" s="11" t="str">
        <v>Normal</v>
      </c>
      <c r="M191" s="11">
        <v>1</v>
      </c>
      <c r="N191" s="11" t="str">
        <v>No</v>
      </c>
      <c r="O191" s="11" t="str">
        <v>yes</v>
      </c>
      <c r="P191" s="36" t="str">
        <v>Yes</v>
      </c>
      <c r="Q191" s="37"/>
    </row>
    <row r="192" spans="1:17" x14ac:dyDescent="0.3">
      <c r="A192" s="34" t="s">
        <v>2177</v>
      </c>
      <c r="B192" s="34">
        <v>38.28</v>
      </c>
      <c r="C192" s="34">
        <v>11.56</v>
      </c>
      <c r="D192" s="34" t="s">
        <v>2377</v>
      </c>
      <c r="E192" s="35" t="s">
        <v>2375</v>
      </c>
      <c r="F192" s="34" t="s">
        <v>2375</v>
      </c>
      <c r="G192" s="34">
        <v>1</v>
      </c>
      <c r="H192" s="34" t="s">
        <v>2377</v>
      </c>
      <c r="J192" s="40" t="s">
        <v>2177</v>
      </c>
      <c r="K192" s="11" t="str">
        <v>Obesity</v>
      </c>
      <c r="L192" s="11" t="str">
        <v>Diabetes</v>
      </c>
      <c r="M192" s="11">
        <v>1</v>
      </c>
      <c r="N192" s="11" t="str">
        <v>Yes</v>
      </c>
      <c r="O192" s="11" t="str">
        <v>yes</v>
      </c>
      <c r="P192" s="36" t="str">
        <v>Yes</v>
      </c>
      <c r="Q192" s="37"/>
    </row>
    <row r="193" spans="1:17" x14ac:dyDescent="0.3">
      <c r="A193" s="34" t="s">
        <v>2176</v>
      </c>
      <c r="B193" s="34">
        <v>33.57</v>
      </c>
      <c r="C193" s="34">
        <v>8.82</v>
      </c>
      <c r="D193" s="34" t="s">
        <v>2377</v>
      </c>
      <c r="E193" s="35" t="s">
        <v>2375</v>
      </c>
      <c r="F193" s="34" t="s">
        <v>2375</v>
      </c>
      <c r="G193" s="34" t="s">
        <v>2376</v>
      </c>
      <c r="H193" s="34" t="s">
        <v>2377</v>
      </c>
      <c r="J193" s="40" t="s">
        <v>2176</v>
      </c>
      <c r="K193" s="11" t="str">
        <v>Obesity</v>
      </c>
      <c r="L193" s="11" t="str">
        <v>Diabetes</v>
      </c>
      <c r="M193" s="11">
        <v>0</v>
      </c>
      <c r="N193" s="11" t="str">
        <v>Yes</v>
      </c>
      <c r="O193" s="11" t="str">
        <v>yes</v>
      </c>
      <c r="P193" s="36" t="str">
        <v>Yes</v>
      </c>
      <c r="Q193" s="37"/>
    </row>
    <row r="194" spans="1:17" x14ac:dyDescent="0.3">
      <c r="A194" s="34" t="s">
        <v>2175</v>
      </c>
      <c r="B194" s="34">
        <v>52.06</v>
      </c>
      <c r="C194" s="34">
        <v>4.6900000000000004</v>
      </c>
      <c r="D194" s="34" t="s">
        <v>2375</v>
      </c>
      <c r="E194" s="35" t="s">
        <v>2375</v>
      </c>
      <c r="F194" s="34" t="s">
        <v>2375</v>
      </c>
      <c r="G194" s="34">
        <v>1</v>
      </c>
      <c r="H194" s="34" t="s">
        <v>2377</v>
      </c>
      <c r="J194" s="40" t="s">
        <v>2175</v>
      </c>
      <c r="K194" s="11" t="str">
        <v>Obesity</v>
      </c>
      <c r="L194" s="11" t="str">
        <v>Normal</v>
      </c>
      <c r="M194" s="11">
        <v>1</v>
      </c>
      <c r="N194" s="11" t="str">
        <v>No</v>
      </c>
      <c r="O194" s="11" t="str">
        <v>yes</v>
      </c>
      <c r="P194" s="36" t="str">
        <v>Yes</v>
      </c>
      <c r="Q194" s="37"/>
    </row>
    <row r="195" spans="1:17" x14ac:dyDescent="0.3">
      <c r="A195" s="34" t="s">
        <v>2174</v>
      </c>
      <c r="B195" s="34">
        <v>38.17</v>
      </c>
      <c r="C195" s="34">
        <v>4.53</v>
      </c>
      <c r="D195" s="34" t="s">
        <v>2375</v>
      </c>
      <c r="E195" s="35" t="s">
        <v>2378</v>
      </c>
      <c r="F195" s="34" t="s">
        <v>2375</v>
      </c>
      <c r="G195" s="34">
        <v>1</v>
      </c>
      <c r="H195" s="34" t="s">
        <v>2377</v>
      </c>
      <c r="J195" s="40" t="s">
        <v>2174</v>
      </c>
      <c r="K195" s="11" t="str">
        <v>Obesity</v>
      </c>
      <c r="L195" s="11" t="str">
        <v>Normal</v>
      </c>
      <c r="M195" s="11">
        <v>1</v>
      </c>
      <c r="N195" s="11" t="str">
        <v>No</v>
      </c>
      <c r="O195" s="11" t="str">
        <v>yes</v>
      </c>
      <c r="P195" s="36" t="str">
        <v>Yes</v>
      </c>
      <c r="Q195" s="37"/>
    </row>
    <row r="196" spans="1:17" x14ac:dyDescent="0.3">
      <c r="A196" s="34" t="s">
        <v>2173</v>
      </c>
      <c r="B196" s="34">
        <v>36.954999999999998</v>
      </c>
      <c r="C196" s="34">
        <v>5.84</v>
      </c>
      <c r="D196" s="34" t="s">
        <v>2375</v>
      </c>
      <c r="E196" s="35" t="s">
        <v>2375</v>
      </c>
      <c r="F196" s="34" t="s">
        <v>2378</v>
      </c>
      <c r="G196" s="34">
        <v>1</v>
      </c>
      <c r="H196" s="34" t="s">
        <v>2377</v>
      </c>
      <c r="J196" s="40" t="s">
        <v>2173</v>
      </c>
      <c r="K196" s="11" t="str">
        <v>Obesity</v>
      </c>
      <c r="L196" s="11" t="str">
        <v>Prediabetes</v>
      </c>
      <c r="M196" s="11">
        <v>1</v>
      </c>
      <c r="N196" s="11" t="str">
        <v>No</v>
      </c>
      <c r="O196" s="11" t="str">
        <v>yes</v>
      </c>
      <c r="P196" s="36" t="str">
        <v>Yes</v>
      </c>
      <c r="Q196" s="37"/>
    </row>
    <row r="197" spans="1:17" x14ac:dyDescent="0.3">
      <c r="A197" s="34" t="s">
        <v>2172</v>
      </c>
      <c r="B197" s="34">
        <v>34.4</v>
      </c>
      <c r="C197" s="34">
        <v>4.9000000000000004</v>
      </c>
      <c r="D197" s="34" t="s">
        <v>2375</v>
      </c>
      <c r="E197" s="35" t="s">
        <v>2375</v>
      </c>
      <c r="F197" s="34" t="s">
        <v>2378</v>
      </c>
      <c r="G197" s="34">
        <v>1</v>
      </c>
      <c r="H197" s="34" t="s">
        <v>2377</v>
      </c>
      <c r="J197" s="40" t="s">
        <v>2172</v>
      </c>
      <c r="K197" s="11" t="str">
        <v>Obesity</v>
      </c>
      <c r="L197" s="11" t="str">
        <v>Normal</v>
      </c>
      <c r="M197" s="11">
        <v>1</v>
      </c>
      <c r="N197" s="11" t="str">
        <v>No</v>
      </c>
      <c r="O197" s="11" t="str">
        <v>yes</v>
      </c>
      <c r="P197" s="36" t="str">
        <v>Yes</v>
      </c>
      <c r="Q197" s="37"/>
    </row>
    <row r="198" spans="1:17" x14ac:dyDescent="0.3">
      <c r="A198" s="34" t="s">
        <v>2171</v>
      </c>
      <c r="B198" s="34">
        <v>31.73</v>
      </c>
      <c r="C198" s="34">
        <v>4.3</v>
      </c>
      <c r="D198" s="34" t="s">
        <v>2375</v>
      </c>
      <c r="E198" s="35" t="s">
        <v>2375</v>
      </c>
      <c r="F198" s="34" t="s">
        <v>2375</v>
      </c>
      <c r="G198" s="34" t="s">
        <v>2376</v>
      </c>
      <c r="H198" s="34" t="s">
        <v>2377</v>
      </c>
      <c r="J198" s="40" t="s">
        <v>2171</v>
      </c>
      <c r="K198" s="11" t="str">
        <v>Obesity</v>
      </c>
      <c r="L198" s="11" t="str">
        <v>Normal</v>
      </c>
      <c r="M198" s="11">
        <v>0</v>
      </c>
      <c r="N198" s="11" t="str">
        <v>No</v>
      </c>
      <c r="O198" s="11" t="str">
        <v>yes</v>
      </c>
      <c r="P198" s="36" t="str">
        <v>Yes</v>
      </c>
      <c r="Q198" s="37"/>
    </row>
    <row r="199" spans="1:17" x14ac:dyDescent="0.3">
      <c r="A199" s="34" t="s">
        <v>2170</v>
      </c>
      <c r="B199" s="34">
        <v>36.64</v>
      </c>
      <c r="C199" s="34">
        <v>11.34</v>
      </c>
      <c r="D199" s="34" t="s">
        <v>2375</v>
      </c>
      <c r="E199" s="35" t="s">
        <v>2375</v>
      </c>
      <c r="F199" s="34" t="s">
        <v>2375</v>
      </c>
      <c r="G199" s="34" t="s">
        <v>2376</v>
      </c>
      <c r="H199" s="34" t="s">
        <v>2377</v>
      </c>
      <c r="J199" s="40" t="s">
        <v>2170</v>
      </c>
      <c r="K199" s="11" t="str">
        <v>Obesity</v>
      </c>
      <c r="L199" s="11" t="str">
        <v>Diabetes</v>
      </c>
      <c r="M199" s="11">
        <v>0</v>
      </c>
      <c r="N199" s="11" t="str">
        <v>No</v>
      </c>
      <c r="O199" s="11" t="str">
        <v>yes</v>
      </c>
      <c r="P199" s="36" t="str">
        <v>Yes</v>
      </c>
      <c r="Q199" s="37"/>
    </row>
    <row r="200" spans="1:17" x14ac:dyDescent="0.3">
      <c r="A200" s="34" t="s">
        <v>2169</v>
      </c>
      <c r="B200" s="34">
        <v>36.85</v>
      </c>
      <c r="C200" s="34">
        <v>5.88</v>
      </c>
      <c r="D200" s="34" t="s">
        <v>2375</v>
      </c>
      <c r="E200" s="35" t="s">
        <v>2378</v>
      </c>
      <c r="F200" s="34" t="s">
        <v>2375</v>
      </c>
      <c r="G200" s="34">
        <v>1</v>
      </c>
      <c r="H200" s="34" t="s">
        <v>2377</v>
      </c>
      <c r="J200" s="40" t="s">
        <v>2169</v>
      </c>
      <c r="K200" s="11" t="str">
        <v>Obesity</v>
      </c>
      <c r="L200" s="11" t="str">
        <v>Prediabetes</v>
      </c>
      <c r="M200" s="11">
        <v>1</v>
      </c>
      <c r="N200" s="11" t="str">
        <v>No</v>
      </c>
      <c r="O200" s="11" t="str">
        <v>yes</v>
      </c>
      <c r="P200" s="36" t="str">
        <v>Yes</v>
      </c>
      <c r="Q200" s="37"/>
    </row>
    <row r="201" spans="1:17" x14ac:dyDescent="0.3">
      <c r="A201" s="34" t="s">
        <v>2168</v>
      </c>
      <c r="B201" s="34">
        <v>33.33</v>
      </c>
      <c r="C201" s="34">
        <v>5.01</v>
      </c>
      <c r="D201" s="34" t="s">
        <v>2377</v>
      </c>
      <c r="E201" s="35" t="s">
        <v>2375</v>
      </c>
      <c r="F201" s="34" t="s">
        <v>2378</v>
      </c>
      <c r="G201" s="34">
        <v>1</v>
      </c>
      <c r="H201" s="34" t="s">
        <v>2377</v>
      </c>
      <c r="J201" s="40" t="s">
        <v>2168</v>
      </c>
      <c r="K201" s="11" t="str">
        <v>Obesity</v>
      </c>
      <c r="L201" s="11" t="str">
        <v>Normal</v>
      </c>
      <c r="M201" s="11">
        <v>1</v>
      </c>
      <c r="N201" s="11" t="str">
        <v>Yes</v>
      </c>
      <c r="O201" s="11" t="str">
        <v>yes</v>
      </c>
      <c r="P201" s="36" t="str">
        <v>Yes</v>
      </c>
      <c r="Q201" s="37"/>
    </row>
    <row r="202" spans="1:17" x14ac:dyDescent="0.3">
      <c r="A202" s="34" t="s">
        <v>2167</v>
      </c>
      <c r="B202" s="34">
        <v>39.14</v>
      </c>
      <c r="C202" s="34">
        <v>4.4000000000000004</v>
      </c>
      <c r="D202" s="34" t="s">
        <v>2375</v>
      </c>
      <c r="E202" s="35" t="s">
        <v>2375</v>
      </c>
      <c r="F202" s="34" t="s">
        <v>2378</v>
      </c>
      <c r="G202" s="34">
        <v>1</v>
      </c>
      <c r="H202" s="34" t="s">
        <v>2377</v>
      </c>
      <c r="J202" s="40" t="s">
        <v>2167</v>
      </c>
      <c r="K202" s="11" t="str">
        <v>Obesity</v>
      </c>
      <c r="L202" s="11" t="str">
        <v>Normal</v>
      </c>
      <c r="M202" s="11">
        <v>1</v>
      </c>
      <c r="N202" s="11" t="str">
        <v>No</v>
      </c>
      <c r="O202" s="11" t="str">
        <v>yes</v>
      </c>
      <c r="P202" s="36" t="str">
        <v>Yes</v>
      </c>
      <c r="Q202" s="37"/>
    </row>
    <row r="203" spans="1:17" x14ac:dyDescent="0.3">
      <c r="A203" s="34" t="s">
        <v>2166</v>
      </c>
      <c r="B203" s="34">
        <v>32.9</v>
      </c>
      <c r="C203" s="34">
        <v>6.26</v>
      </c>
      <c r="D203" s="34" t="s">
        <v>2377</v>
      </c>
      <c r="E203" s="35" t="s">
        <v>2375</v>
      </c>
      <c r="F203" s="34" t="s">
        <v>2375</v>
      </c>
      <c r="G203" s="34" t="s">
        <v>2376</v>
      </c>
      <c r="H203" s="34" t="s">
        <v>2377</v>
      </c>
      <c r="J203" s="40" t="s">
        <v>2166</v>
      </c>
      <c r="K203" s="11" t="str">
        <v>Obesity</v>
      </c>
      <c r="L203" s="11" t="str">
        <v>Prediabetes</v>
      </c>
      <c r="M203" s="11">
        <v>0</v>
      </c>
      <c r="N203" s="11" t="str">
        <v>Yes</v>
      </c>
      <c r="O203" s="11" t="str">
        <v>yes</v>
      </c>
      <c r="P203" s="36" t="str">
        <v>Yes</v>
      </c>
      <c r="Q203" s="37"/>
    </row>
    <row r="204" spans="1:17" x14ac:dyDescent="0.3">
      <c r="A204" s="34" t="s">
        <v>2165</v>
      </c>
      <c r="B204" s="34">
        <v>29.78</v>
      </c>
      <c r="C204" s="34">
        <v>10.27</v>
      </c>
      <c r="D204" s="34" t="s">
        <v>2377</v>
      </c>
      <c r="E204" s="35" t="s">
        <v>2375</v>
      </c>
      <c r="F204" s="34" t="s">
        <v>2378</v>
      </c>
      <c r="G204" s="34">
        <v>1</v>
      </c>
      <c r="H204" s="34" t="s">
        <v>2377</v>
      </c>
      <c r="J204" s="40" t="s">
        <v>2165</v>
      </c>
      <c r="K204" s="11" t="str">
        <v>Overweight</v>
      </c>
      <c r="L204" s="11" t="str">
        <v>Diabetes</v>
      </c>
      <c r="M204" s="11">
        <v>1</v>
      </c>
      <c r="N204" s="11" t="str">
        <v>Yes</v>
      </c>
      <c r="O204" s="11" t="str">
        <v>yes</v>
      </c>
      <c r="P204" s="36" t="str">
        <v>Yes</v>
      </c>
      <c r="Q204" s="37"/>
    </row>
    <row r="205" spans="1:17" x14ac:dyDescent="0.3">
      <c r="A205" s="34" t="s">
        <v>2164</v>
      </c>
      <c r="B205" s="34">
        <v>32.78</v>
      </c>
      <c r="C205" s="34">
        <v>5.27</v>
      </c>
      <c r="D205" s="34" t="s">
        <v>2375</v>
      </c>
      <c r="E205" s="35" t="s">
        <v>2375</v>
      </c>
      <c r="F205" s="34" t="s">
        <v>2375</v>
      </c>
      <c r="G205" s="34" t="s">
        <v>2376</v>
      </c>
      <c r="H205" s="34" t="s">
        <v>2377</v>
      </c>
      <c r="J205" s="40" t="s">
        <v>2164</v>
      </c>
      <c r="K205" s="11" t="str">
        <v>Obesity</v>
      </c>
      <c r="L205" s="11" t="str">
        <v>Normal</v>
      </c>
      <c r="M205" s="11">
        <v>0</v>
      </c>
      <c r="N205" s="11" t="str">
        <v>No</v>
      </c>
      <c r="O205" s="11" t="str">
        <v>yes</v>
      </c>
      <c r="P205" s="36" t="str">
        <v>Yes</v>
      </c>
      <c r="Q205" s="37"/>
    </row>
    <row r="206" spans="1:17" x14ac:dyDescent="0.3">
      <c r="A206" s="34" t="s">
        <v>2163</v>
      </c>
      <c r="B206" s="34">
        <v>41.65</v>
      </c>
      <c r="C206" s="34">
        <v>10.73</v>
      </c>
      <c r="D206" s="34" t="s">
        <v>2377</v>
      </c>
      <c r="E206" s="35" t="s">
        <v>2375</v>
      </c>
      <c r="F206" s="34" t="s">
        <v>2375</v>
      </c>
      <c r="G206" s="34" t="s">
        <v>2376</v>
      </c>
      <c r="H206" s="34" t="s">
        <v>2377</v>
      </c>
      <c r="J206" s="40" t="s">
        <v>2163</v>
      </c>
      <c r="K206" s="11" t="str">
        <v>Obesity</v>
      </c>
      <c r="L206" s="11" t="str">
        <v>Diabetes</v>
      </c>
      <c r="M206" s="11">
        <v>0</v>
      </c>
      <c r="N206" s="11" t="str">
        <v>Yes</v>
      </c>
      <c r="O206" s="11" t="str">
        <v>yes</v>
      </c>
      <c r="P206" s="36" t="str">
        <v>Yes</v>
      </c>
      <c r="Q206" s="37"/>
    </row>
    <row r="207" spans="1:17" x14ac:dyDescent="0.3">
      <c r="A207" s="34" t="s">
        <v>2162</v>
      </c>
      <c r="B207" s="34">
        <v>50.79</v>
      </c>
      <c r="C207" s="34">
        <v>4.45</v>
      </c>
      <c r="D207" s="34" t="s">
        <v>2375</v>
      </c>
      <c r="E207" s="35" t="s">
        <v>2375</v>
      </c>
      <c r="F207" s="34" t="s">
        <v>2375</v>
      </c>
      <c r="G207" s="34">
        <v>1</v>
      </c>
      <c r="H207" s="34" t="s">
        <v>2377</v>
      </c>
      <c r="J207" s="40" t="s">
        <v>2162</v>
      </c>
      <c r="K207" s="11" t="str">
        <v>Obesity</v>
      </c>
      <c r="L207" s="11" t="str">
        <v>Normal</v>
      </c>
      <c r="M207" s="11">
        <v>1</v>
      </c>
      <c r="N207" s="11" t="str">
        <v>No</v>
      </c>
      <c r="O207" s="11" t="str">
        <v>yes</v>
      </c>
      <c r="P207" s="36" t="str">
        <v>Yes</v>
      </c>
      <c r="Q207" s="37"/>
    </row>
    <row r="208" spans="1:17" x14ac:dyDescent="0.3">
      <c r="A208" s="34" t="s">
        <v>2161</v>
      </c>
      <c r="B208" s="34">
        <v>35.43</v>
      </c>
      <c r="C208" s="34">
        <v>5.25</v>
      </c>
      <c r="D208" s="34" t="s">
        <v>2377</v>
      </c>
      <c r="E208" s="35" t="s">
        <v>2375</v>
      </c>
      <c r="F208" s="34" t="s">
        <v>2375</v>
      </c>
      <c r="G208" s="34" t="s">
        <v>2376</v>
      </c>
      <c r="H208" s="34" t="s">
        <v>2377</v>
      </c>
      <c r="J208" s="40" t="s">
        <v>2161</v>
      </c>
      <c r="K208" s="11" t="str">
        <v>Obesity</v>
      </c>
      <c r="L208" s="11" t="str">
        <v>Normal</v>
      </c>
      <c r="M208" s="11">
        <v>0</v>
      </c>
      <c r="N208" s="11" t="str">
        <v>Yes</v>
      </c>
      <c r="O208" s="11" t="str">
        <v>yes</v>
      </c>
      <c r="P208" s="36" t="str">
        <v>Yes</v>
      </c>
      <c r="Q208" s="37"/>
    </row>
    <row r="209" spans="1:17" x14ac:dyDescent="0.3">
      <c r="A209" s="34" t="s">
        <v>2160</v>
      </c>
      <c r="B209" s="34">
        <v>35.25</v>
      </c>
      <c r="C209" s="34">
        <v>9.51</v>
      </c>
      <c r="D209" s="34" t="s">
        <v>2375</v>
      </c>
      <c r="E209" s="35" t="s">
        <v>2375</v>
      </c>
      <c r="F209" s="34" t="s">
        <v>2375</v>
      </c>
      <c r="G209" s="34" t="s">
        <v>2376</v>
      </c>
      <c r="H209" s="34" t="s">
        <v>2377</v>
      </c>
      <c r="J209" s="40" t="s">
        <v>2160</v>
      </c>
      <c r="K209" s="11" t="str">
        <v>Obesity</v>
      </c>
      <c r="L209" s="11" t="str">
        <v>Diabetes</v>
      </c>
      <c r="M209" s="11">
        <v>0</v>
      </c>
      <c r="N209" s="11" t="str">
        <v>No</v>
      </c>
      <c r="O209" s="11" t="str">
        <v>yes</v>
      </c>
      <c r="P209" s="36" t="str">
        <v>Yes</v>
      </c>
      <c r="Q209" s="37"/>
    </row>
    <row r="210" spans="1:17" x14ac:dyDescent="0.3">
      <c r="A210" s="34" t="s">
        <v>2159</v>
      </c>
      <c r="B210" s="34">
        <v>36.85</v>
      </c>
      <c r="C210" s="34">
        <v>11.12</v>
      </c>
      <c r="D210" s="34" t="s">
        <v>2375</v>
      </c>
      <c r="E210" s="35" t="s">
        <v>2375</v>
      </c>
      <c r="F210" s="34" t="s">
        <v>2375</v>
      </c>
      <c r="G210" s="34" t="s">
        <v>2376</v>
      </c>
      <c r="H210" s="34" t="s">
        <v>2377</v>
      </c>
      <c r="J210" s="40" t="s">
        <v>2159</v>
      </c>
      <c r="K210" s="11" t="str">
        <v>Obesity</v>
      </c>
      <c r="L210" s="11" t="str">
        <v>Diabetes</v>
      </c>
      <c r="M210" s="11">
        <v>0</v>
      </c>
      <c r="N210" s="11" t="str">
        <v>No</v>
      </c>
      <c r="O210" s="11" t="str">
        <v>yes</v>
      </c>
      <c r="P210" s="36" t="str">
        <v>Yes</v>
      </c>
      <c r="Q210" s="37"/>
    </row>
    <row r="211" spans="1:17" x14ac:dyDescent="0.3">
      <c r="A211" s="34" t="s">
        <v>2158</v>
      </c>
      <c r="B211" s="34">
        <v>31.02</v>
      </c>
      <c r="C211" s="34">
        <v>4.5599999999999996</v>
      </c>
      <c r="D211" s="34" t="s">
        <v>2375</v>
      </c>
      <c r="E211" s="35" t="s">
        <v>2378</v>
      </c>
      <c r="F211" s="34" t="s">
        <v>2375</v>
      </c>
      <c r="G211" s="34">
        <v>1</v>
      </c>
      <c r="H211" s="34" t="s">
        <v>2377</v>
      </c>
      <c r="J211" s="40" t="s">
        <v>2158</v>
      </c>
      <c r="K211" s="11" t="str">
        <v>Obesity</v>
      </c>
      <c r="L211" s="11" t="str">
        <v>Normal</v>
      </c>
      <c r="M211" s="11">
        <v>1</v>
      </c>
      <c r="N211" s="11" t="str">
        <v>No</v>
      </c>
      <c r="O211" s="11" t="str">
        <v>yes</v>
      </c>
      <c r="P211" s="36" t="str">
        <v>Yes</v>
      </c>
      <c r="Q211" s="37"/>
    </row>
    <row r="212" spans="1:17" x14ac:dyDescent="0.3">
      <c r="A212" s="34" t="s">
        <v>2157</v>
      </c>
      <c r="B212" s="34">
        <v>35.6</v>
      </c>
      <c r="C212" s="34">
        <v>4.0199999999999996</v>
      </c>
      <c r="D212" s="34" t="s">
        <v>2377</v>
      </c>
      <c r="E212" s="35" t="s">
        <v>2378</v>
      </c>
      <c r="F212" s="34" t="s">
        <v>2375</v>
      </c>
      <c r="G212" s="34">
        <v>2</v>
      </c>
      <c r="H212" s="34" t="s">
        <v>2377</v>
      </c>
      <c r="J212" s="40" t="s">
        <v>2157</v>
      </c>
      <c r="K212" s="11" t="str">
        <v>Obesity</v>
      </c>
      <c r="L212" s="11" t="str">
        <v>Normal</v>
      </c>
      <c r="M212" s="11">
        <v>2</v>
      </c>
      <c r="N212" s="11" t="str">
        <v>Yes</v>
      </c>
      <c r="O212" s="11" t="str">
        <v>yes</v>
      </c>
      <c r="P212" s="36" t="str">
        <v>Yes</v>
      </c>
      <c r="Q212" s="37"/>
    </row>
    <row r="213" spans="1:17" x14ac:dyDescent="0.3">
      <c r="A213" s="34" t="s">
        <v>2156</v>
      </c>
      <c r="B213" s="34">
        <v>34.39</v>
      </c>
      <c r="C213" s="34">
        <v>8.7200000000000006</v>
      </c>
      <c r="D213" s="34" t="s">
        <v>2375</v>
      </c>
      <c r="E213" s="35" t="s">
        <v>2375</v>
      </c>
      <c r="F213" s="34" t="s">
        <v>2375</v>
      </c>
      <c r="G213" s="34" t="s">
        <v>2376</v>
      </c>
      <c r="H213" s="34" t="s">
        <v>2377</v>
      </c>
      <c r="J213" s="40" t="s">
        <v>2156</v>
      </c>
      <c r="K213" s="11" t="str">
        <v>Obesity</v>
      </c>
      <c r="L213" s="11" t="str">
        <v>Diabetes</v>
      </c>
      <c r="M213" s="11">
        <v>0</v>
      </c>
      <c r="N213" s="11" t="str">
        <v>No</v>
      </c>
      <c r="O213" s="11" t="str">
        <v>yes</v>
      </c>
      <c r="P213" s="36" t="str">
        <v>Yes</v>
      </c>
      <c r="Q213" s="37"/>
    </row>
    <row r="214" spans="1:17" x14ac:dyDescent="0.3">
      <c r="A214" s="34" t="s">
        <v>2155</v>
      </c>
      <c r="B214" s="34">
        <v>29.06</v>
      </c>
      <c r="C214" s="34">
        <v>6.25</v>
      </c>
      <c r="D214" s="34" t="s">
        <v>2377</v>
      </c>
      <c r="E214" s="35" t="s">
        <v>2375</v>
      </c>
      <c r="F214" s="34" t="s">
        <v>2375</v>
      </c>
      <c r="G214" s="34">
        <v>1</v>
      </c>
      <c r="H214" s="34" t="s">
        <v>2377</v>
      </c>
      <c r="J214" s="40" t="s">
        <v>2155</v>
      </c>
      <c r="K214" s="11" t="str">
        <v>Overweight</v>
      </c>
      <c r="L214" s="11" t="str">
        <v>Prediabetes</v>
      </c>
      <c r="M214" s="11">
        <v>1</v>
      </c>
      <c r="N214" s="11" t="str">
        <v>Yes</v>
      </c>
      <c r="O214" s="11" t="str">
        <v>yes</v>
      </c>
      <c r="P214" s="36" t="str">
        <v>Yes</v>
      </c>
      <c r="Q214" s="37"/>
    </row>
    <row r="215" spans="1:17" x14ac:dyDescent="0.3">
      <c r="A215" s="34" t="s">
        <v>2154</v>
      </c>
      <c r="B215" s="34">
        <v>35.799999999999997</v>
      </c>
      <c r="C215" s="34">
        <v>7.32</v>
      </c>
      <c r="D215" s="34" t="s">
        <v>2375</v>
      </c>
      <c r="E215" s="35" t="s">
        <v>2375</v>
      </c>
      <c r="F215" s="34" t="s">
        <v>2375</v>
      </c>
      <c r="G215" s="34">
        <v>2</v>
      </c>
      <c r="H215" s="34" t="s">
        <v>2377</v>
      </c>
      <c r="J215" s="40" t="s">
        <v>2154</v>
      </c>
      <c r="K215" s="11" t="str">
        <v>Obesity</v>
      </c>
      <c r="L215" s="11" t="str">
        <v>Diabetes</v>
      </c>
      <c r="M215" s="11">
        <v>2</v>
      </c>
      <c r="N215" s="11" t="str">
        <v>No</v>
      </c>
      <c r="O215" s="11" t="str">
        <v>yes</v>
      </c>
      <c r="P215" s="36" t="str">
        <v>Yes</v>
      </c>
      <c r="Q215" s="37"/>
    </row>
    <row r="216" spans="1:17" x14ac:dyDescent="0.3">
      <c r="A216" s="34" t="s">
        <v>2153</v>
      </c>
      <c r="B216" s="34">
        <v>49.8</v>
      </c>
      <c r="C216" s="34">
        <v>4.24</v>
      </c>
      <c r="D216" s="34" t="s">
        <v>2375</v>
      </c>
      <c r="E216" s="35" t="s">
        <v>2375</v>
      </c>
      <c r="F216" s="34" t="s">
        <v>2375</v>
      </c>
      <c r="G216" s="34">
        <v>1</v>
      </c>
      <c r="H216" s="34" t="s">
        <v>2377</v>
      </c>
      <c r="J216" s="40" t="s">
        <v>2153</v>
      </c>
      <c r="K216" s="11" t="str">
        <v>Obesity</v>
      </c>
      <c r="L216" s="11" t="str">
        <v>Normal</v>
      </c>
      <c r="M216" s="11">
        <v>1</v>
      </c>
      <c r="N216" s="11" t="str">
        <v>No</v>
      </c>
      <c r="O216" s="11" t="str">
        <v>yes</v>
      </c>
      <c r="P216" s="36" t="str">
        <v>Yes</v>
      </c>
      <c r="Q216" s="37"/>
    </row>
    <row r="217" spans="1:17" x14ac:dyDescent="0.3">
      <c r="A217" s="34" t="s">
        <v>2152</v>
      </c>
      <c r="B217" s="34">
        <v>35.71</v>
      </c>
      <c r="C217" s="34">
        <v>6.84</v>
      </c>
      <c r="D217" s="34" t="s">
        <v>2375</v>
      </c>
      <c r="E217" s="35" t="s">
        <v>2375</v>
      </c>
      <c r="F217" s="34" t="s">
        <v>2375</v>
      </c>
      <c r="G217" s="34">
        <v>2</v>
      </c>
      <c r="H217" s="34" t="s">
        <v>2377</v>
      </c>
      <c r="J217" s="40" t="s">
        <v>2152</v>
      </c>
      <c r="K217" s="11" t="str">
        <v>Obesity</v>
      </c>
      <c r="L217" s="11" t="str">
        <v>Diabetes</v>
      </c>
      <c r="M217" s="11">
        <v>2</v>
      </c>
      <c r="N217" s="11" t="str">
        <v>No</v>
      </c>
      <c r="O217" s="11" t="str">
        <v>yes</v>
      </c>
      <c r="P217" s="36" t="str">
        <v>Yes</v>
      </c>
      <c r="Q217" s="37"/>
    </row>
    <row r="218" spans="1:17" x14ac:dyDescent="0.3">
      <c r="A218" s="34" t="s">
        <v>2151</v>
      </c>
      <c r="B218" s="34">
        <v>30.8</v>
      </c>
      <c r="C218" s="34">
        <v>5.23</v>
      </c>
      <c r="D218" s="34" t="s">
        <v>2377</v>
      </c>
      <c r="E218" s="35" t="s">
        <v>2375</v>
      </c>
      <c r="F218" s="34" t="s">
        <v>2375</v>
      </c>
      <c r="G218" s="34">
        <v>1</v>
      </c>
      <c r="H218" s="34" t="s">
        <v>2377</v>
      </c>
      <c r="J218" s="40" t="s">
        <v>2151</v>
      </c>
      <c r="K218" s="11" t="str">
        <v>Obesity</v>
      </c>
      <c r="L218" s="11" t="str">
        <v>Normal</v>
      </c>
      <c r="M218" s="11">
        <v>1</v>
      </c>
      <c r="N218" s="11" t="str">
        <v>Yes</v>
      </c>
      <c r="O218" s="11" t="str">
        <v>yes</v>
      </c>
      <c r="P218" s="36" t="str">
        <v>Yes</v>
      </c>
      <c r="Q218" s="37"/>
    </row>
    <row r="219" spans="1:17" x14ac:dyDescent="0.3">
      <c r="A219" s="34" t="s">
        <v>2150</v>
      </c>
      <c r="B219" s="34">
        <v>33.69</v>
      </c>
      <c r="C219" s="34">
        <v>9.68</v>
      </c>
      <c r="D219" s="34" t="s">
        <v>2375</v>
      </c>
      <c r="E219" s="35" t="s">
        <v>2375</v>
      </c>
      <c r="F219" s="34" t="s">
        <v>2375</v>
      </c>
      <c r="G219" s="34" t="s">
        <v>2376</v>
      </c>
      <c r="H219" s="34" t="s">
        <v>2377</v>
      </c>
      <c r="J219" s="40" t="s">
        <v>2150</v>
      </c>
      <c r="K219" s="11" t="str">
        <v>Obesity</v>
      </c>
      <c r="L219" s="11" t="str">
        <v>Diabetes</v>
      </c>
      <c r="M219" s="11">
        <v>0</v>
      </c>
      <c r="N219" s="11" t="str">
        <v>No</v>
      </c>
      <c r="O219" s="11" t="str">
        <v>yes</v>
      </c>
      <c r="P219" s="36" t="str">
        <v>Yes</v>
      </c>
      <c r="Q219" s="37"/>
    </row>
    <row r="220" spans="1:17" x14ac:dyDescent="0.3">
      <c r="A220" s="34" t="s">
        <v>2149</v>
      </c>
      <c r="B220" s="34">
        <v>42.27</v>
      </c>
      <c r="C220" s="34">
        <v>6.05</v>
      </c>
      <c r="D220" s="34" t="s">
        <v>2377</v>
      </c>
      <c r="E220" s="35" t="s">
        <v>2375</v>
      </c>
      <c r="F220" s="34" t="s">
        <v>2375</v>
      </c>
      <c r="G220" s="34">
        <v>1</v>
      </c>
      <c r="H220" s="34" t="s">
        <v>2377</v>
      </c>
      <c r="J220" s="40" t="s">
        <v>2149</v>
      </c>
      <c r="K220" s="11" t="str">
        <v>Obesity</v>
      </c>
      <c r="L220" s="11" t="str">
        <v>Prediabetes</v>
      </c>
      <c r="M220" s="11">
        <v>1</v>
      </c>
      <c r="N220" s="11" t="str">
        <v>Yes</v>
      </c>
      <c r="O220" s="11" t="str">
        <v>yes</v>
      </c>
      <c r="P220" s="36" t="str">
        <v>Yes</v>
      </c>
      <c r="Q220" s="37"/>
    </row>
    <row r="221" spans="1:17" x14ac:dyDescent="0.3">
      <c r="A221" s="34" t="s">
        <v>2148</v>
      </c>
      <c r="B221" s="34">
        <v>53.25</v>
      </c>
      <c r="C221" s="34">
        <v>6.11</v>
      </c>
      <c r="D221" s="34" t="s">
        <v>2377</v>
      </c>
      <c r="E221" s="35" t="s">
        <v>2375</v>
      </c>
      <c r="F221" s="34" t="s">
        <v>2378</v>
      </c>
      <c r="G221" s="34">
        <v>1</v>
      </c>
      <c r="H221" s="34" t="s">
        <v>2377</v>
      </c>
      <c r="J221" s="40" t="s">
        <v>2148</v>
      </c>
      <c r="K221" s="11" t="str">
        <v>Obesity</v>
      </c>
      <c r="L221" s="11" t="str">
        <v>Prediabetes</v>
      </c>
      <c r="M221" s="11">
        <v>1</v>
      </c>
      <c r="N221" s="11" t="str">
        <v>Yes</v>
      </c>
      <c r="O221" s="11" t="str">
        <v>yes</v>
      </c>
      <c r="P221" s="36" t="str">
        <v>Yes</v>
      </c>
      <c r="Q221" s="37"/>
    </row>
    <row r="222" spans="1:17" x14ac:dyDescent="0.3">
      <c r="A222" s="34" t="s">
        <v>2147</v>
      </c>
      <c r="B222" s="34">
        <v>26.8</v>
      </c>
      <c r="C222" s="34">
        <v>10.93</v>
      </c>
      <c r="D222" s="34" t="s">
        <v>2377</v>
      </c>
      <c r="E222" s="35" t="s">
        <v>2375</v>
      </c>
      <c r="F222" s="34" t="s">
        <v>2375</v>
      </c>
      <c r="G222" s="34" t="s">
        <v>2376</v>
      </c>
      <c r="H222" s="34" t="s">
        <v>2375</v>
      </c>
      <c r="J222" s="40" t="s">
        <v>2147</v>
      </c>
      <c r="K222" s="11" t="str">
        <v>Overweight</v>
      </c>
      <c r="L222" s="11" t="str">
        <v>Diabetes</v>
      </c>
      <c r="M222" s="11">
        <v>0</v>
      </c>
      <c r="N222" s="11" t="str">
        <v>Yes</v>
      </c>
      <c r="O222" s="11" t="str">
        <v>No</v>
      </c>
      <c r="P222" s="36" t="str">
        <v>No</v>
      </c>
      <c r="Q222" s="37"/>
    </row>
    <row r="223" spans="1:17" x14ac:dyDescent="0.3">
      <c r="A223" s="34" t="s">
        <v>2146</v>
      </c>
      <c r="B223" s="34">
        <v>28.5</v>
      </c>
      <c r="C223" s="34">
        <v>5.12</v>
      </c>
      <c r="D223" s="34" t="s">
        <v>2375</v>
      </c>
      <c r="E223" s="35" t="s">
        <v>2375</v>
      </c>
      <c r="F223" s="34" t="s">
        <v>2375</v>
      </c>
      <c r="G223" s="34">
        <v>1</v>
      </c>
      <c r="H223" s="34" t="s">
        <v>2377</v>
      </c>
      <c r="J223" s="40" t="s">
        <v>2146</v>
      </c>
      <c r="K223" s="11" t="str">
        <v>Overweight</v>
      </c>
      <c r="L223" s="11" t="str">
        <v>Normal</v>
      </c>
      <c r="M223" s="11">
        <v>1</v>
      </c>
      <c r="N223" s="11" t="str">
        <v>No</v>
      </c>
      <c r="O223" s="11" t="str">
        <v>yes</v>
      </c>
      <c r="P223" s="36" t="str">
        <v>Yes</v>
      </c>
      <c r="Q223" s="37"/>
    </row>
    <row r="224" spans="1:17" x14ac:dyDescent="0.3">
      <c r="A224" s="34" t="s">
        <v>2145</v>
      </c>
      <c r="B224" s="34">
        <v>22.895</v>
      </c>
      <c r="C224" s="34">
        <v>5.72</v>
      </c>
      <c r="D224" s="34" t="s">
        <v>2375</v>
      </c>
      <c r="E224" s="35" t="s">
        <v>2375</v>
      </c>
      <c r="F224" s="34" t="s">
        <v>2375</v>
      </c>
      <c r="G224" s="34" t="s">
        <v>2376</v>
      </c>
      <c r="H224" s="34" t="s">
        <v>2377</v>
      </c>
      <c r="J224" s="40" t="s">
        <v>2145</v>
      </c>
      <c r="K224" s="11" t="str">
        <v>Normal Weight</v>
      </c>
      <c r="L224" s="11" t="str">
        <v>Prediabetes</v>
      </c>
      <c r="M224" s="11">
        <v>0</v>
      </c>
      <c r="N224" s="11" t="str">
        <v>No</v>
      </c>
      <c r="O224" s="11" t="str">
        <v>yes</v>
      </c>
      <c r="P224" s="36" t="str">
        <v>Yes</v>
      </c>
      <c r="Q224" s="37"/>
    </row>
    <row r="225" spans="1:17" x14ac:dyDescent="0.3">
      <c r="A225" s="34" t="s">
        <v>2144</v>
      </c>
      <c r="B225" s="34">
        <v>34.06</v>
      </c>
      <c r="C225" s="34">
        <v>11.83</v>
      </c>
      <c r="D225" s="34" t="s">
        <v>2377</v>
      </c>
      <c r="E225" s="35" t="s">
        <v>2375</v>
      </c>
      <c r="F225" s="34" t="s">
        <v>2375</v>
      </c>
      <c r="G225" s="34">
        <v>1</v>
      </c>
      <c r="H225" s="34" t="s">
        <v>2377</v>
      </c>
      <c r="J225" s="40" t="s">
        <v>2144</v>
      </c>
      <c r="K225" s="11" t="str">
        <v>Obesity</v>
      </c>
      <c r="L225" s="11" t="str">
        <v>Diabetes</v>
      </c>
      <c r="M225" s="11">
        <v>1</v>
      </c>
      <c r="N225" s="11" t="str">
        <v>Yes</v>
      </c>
      <c r="O225" s="11" t="str">
        <v>yes</v>
      </c>
      <c r="P225" s="36" t="str">
        <v>Yes</v>
      </c>
      <c r="Q225" s="37"/>
    </row>
    <row r="226" spans="1:17" x14ac:dyDescent="0.3">
      <c r="A226" s="34" t="s">
        <v>2143</v>
      </c>
      <c r="B226" s="34">
        <v>36.409999999999997</v>
      </c>
      <c r="C226" s="34">
        <v>4.55</v>
      </c>
      <c r="D226" s="34" t="s">
        <v>2375</v>
      </c>
      <c r="E226" s="35" t="s">
        <v>2375</v>
      </c>
      <c r="F226" s="34" t="s">
        <v>2375</v>
      </c>
      <c r="G226" s="34" t="s">
        <v>2376</v>
      </c>
      <c r="H226" s="34" t="s">
        <v>2377</v>
      </c>
      <c r="J226" s="40" t="s">
        <v>2143</v>
      </c>
      <c r="K226" s="11" t="str">
        <v>Obesity</v>
      </c>
      <c r="L226" s="11" t="str">
        <v>Normal</v>
      </c>
      <c r="M226" s="11">
        <v>0</v>
      </c>
      <c r="N226" s="11" t="str">
        <v>No</v>
      </c>
      <c r="O226" s="11" t="str">
        <v>yes</v>
      </c>
      <c r="P226" s="36" t="str">
        <v>Yes</v>
      </c>
      <c r="Q226" s="37"/>
    </row>
    <row r="227" spans="1:17" x14ac:dyDescent="0.3">
      <c r="A227" s="34" t="s">
        <v>2142</v>
      </c>
      <c r="B227" s="34">
        <v>52.3</v>
      </c>
      <c r="C227" s="34">
        <v>4.87</v>
      </c>
      <c r="D227" s="34" t="s">
        <v>2377</v>
      </c>
      <c r="E227" s="35" t="s">
        <v>2375</v>
      </c>
      <c r="F227" s="34" t="s">
        <v>2378</v>
      </c>
      <c r="G227" s="34">
        <v>1</v>
      </c>
      <c r="H227" s="34" t="s">
        <v>2377</v>
      </c>
      <c r="J227" s="40" t="s">
        <v>2142</v>
      </c>
      <c r="K227" s="11" t="str">
        <v>Obesity</v>
      </c>
      <c r="L227" s="11" t="str">
        <v>Normal</v>
      </c>
      <c r="M227" s="11">
        <v>1</v>
      </c>
      <c r="N227" s="11" t="str">
        <v>Yes</v>
      </c>
      <c r="O227" s="11" t="str">
        <v>yes</v>
      </c>
      <c r="P227" s="36" t="str">
        <v>Yes</v>
      </c>
      <c r="Q227" s="37"/>
    </row>
    <row r="228" spans="1:17" x14ac:dyDescent="0.3">
      <c r="A228" s="34" t="s">
        <v>2141</v>
      </c>
      <c r="B228" s="34">
        <v>52.66</v>
      </c>
      <c r="C228" s="34">
        <v>4.45</v>
      </c>
      <c r="D228" s="34" t="s">
        <v>2375</v>
      </c>
      <c r="E228" s="35" t="s">
        <v>2375</v>
      </c>
      <c r="F228" s="34" t="s">
        <v>2375</v>
      </c>
      <c r="G228" s="34">
        <v>1</v>
      </c>
      <c r="H228" s="34" t="s">
        <v>2377</v>
      </c>
      <c r="J228" s="40" t="s">
        <v>2141</v>
      </c>
      <c r="K228" s="11" t="str">
        <v>Obesity</v>
      </c>
      <c r="L228" s="11" t="str">
        <v>Normal</v>
      </c>
      <c r="M228" s="11">
        <v>1</v>
      </c>
      <c r="N228" s="11" t="str">
        <v>No</v>
      </c>
      <c r="O228" s="11" t="str">
        <v>yes</v>
      </c>
      <c r="P228" s="36" t="str">
        <v>Yes</v>
      </c>
      <c r="Q228" s="37"/>
    </row>
    <row r="229" spans="1:17" x14ac:dyDescent="0.3">
      <c r="A229" s="34" t="s">
        <v>2140</v>
      </c>
      <c r="B229" s="34">
        <v>29.57</v>
      </c>
      <c r="C229" s="34">
        <v>9.42</v>
      </c>
      <c r="D229" s="34" t="s">
        <v>2377</v>
      </c>
      <c r="E229" s="35" t="s">
        <v>2375</v>
      </c>
      <c r="F229" s="34" t="s">
        <v>2375</v>
      </c>
      <c r="G229" s="34" t="s">
        <v>2376</v>
      </c>
      <c r="H229" s="34" t="s">
        <v>2377</v>
      </c>
      <c r="J229" s="40" t="s">
        <v>2140</v>
      </c>
      <c r="K229" s="11" t="str">
        <v>Overweight</v>
      </c>
      <c r="L229" s="11" t="str">
        <v>Diabetes</v>
      </c>
      <c r="M229" s="11">
        <v>0</v>
      </c>
      <c r="N229" s="11" t="str">
        <v>Yes</v>
      </c>
      <c r="O229" s="11" t="str">
        <v>yes</v>
      </c>
      <c r="P229" s="36" t="str">
        <v>Yes</v>
      </c>
      <c r="Q229" s="37"/>
    </row>
    <row r="230" spans="1:17" x14ac:dyDescent="0.3">
      <c r="A230" s="34" t="s">
        <v>2139</v>
      </c>
      <c r="B230" s="34">
        <v>36.99</v>
      </c>
      <c r="C230" s="34">
        <v>5.37</v>
      </c>
      <c r="D230" s="34" t="s">
        <v>2377</v>
      </c>
      <c r="E230" s="35" t="s">
        <v>2375</v>
      </c>
      <c r="F230" s="34" t="s">
        <v>2378</v>
      </c>
      <c r="G230" s="34">
        <v>1</v>
      </c>
      <c r="H230" s="34" t="s">
        <v>2377</v>
      </c>
      <c r="J230" s="40" t="s">
        <v>2139</v>
      </c>
      <c r="K230" s="11" t="str">
        <v>Obesity</v>
      </c>
      <c r="L230" s="11" t="str">
        <v>Normal</v>
      </c>
      <c r="M230" s="11">
        <v>1</v>
      </c>
      <c r="N230" s="11" t="str">
        <v>Yes</v>
      </c>
      <c r="O230" s="11" t="str">
        <v>yes</v>
      </c>
      <c r="P230" s="36" t="str">
        <v>Yes</v>
      </c>
      <c r="Q230" s="37"/>
    </row>
    <row r="231" spans="1:17" x14ac:dyDescent="0.3">
      <c r="A231" s="34" t="s">
        <v>2138</v>
      </c>
      <c r="B231" s="34">
        <v>31.4</v>
      </c>
      <c r="C231" s="34">
        <v>4.5999999999999996</v>
      </c>
      <c r="D231" s="34" t="s">
        <v>2377</v>
      </c>
      <c r="E231" s="35" t="s">
        <v>2375</v>
      </c>
      <c r="F231" s="34" t="s">
        <v>2375</v>
      </c>
      <c r="G231" s="34">
        <v>1</v>
      </c>
      <c r="H231" s="34" t="s">
        <v>2377</v>
      </c>
      <c r="J231" s="40" t="s">
        <v>2138</v>
      </c>
      <c r="K231" s="11" t="str">
        <v>Obesity</v>
      </c>
      <c r="L231" s="11" t="str">
        <v>Normal</v>
      </c>
      <c r="M231" s="11">
        <v>1</v>
      </c>
      <c r="N231" s="11" t="str">
        <v>Yes</v>
      </c>
      <c r="O231" s="11" t="str">
        <v>yes</v>
      </c>
      <c r="P231" s="36" t="str">
        <v>Yes</v>
      </c>
      <c r="Q231" s="37"/>
    </row>
    <row r="232" spans="1:17" x14ac:dyDescent="0.3">
      <c r="A232" s="34" t="s">
        <v>2137</v>
      </c>
      <c r="B232" s="34">
        <v>34.9</v>
      </c>
      <c r="C232" s="34">
        <v>6.22</v>
      </c>
      <c r="D232" s="34" t="s">
        <v>2375</v>
      </c>
      <c r="E232" s="35" t="s">
        <v>2375</v>
      </c>
      <c r="F232" s="34" t="s">
        <v>2378</v>
      </c>
      <c r="G232" s="34">
        <v>1</v>
      </c>
      <c r="H232" s="34" t="s">
        <v>2377</v>
      </c>
      <c r="J232" s="40" t="s">
        <v>2137</v>
      </c>
      <c r="K232" s="11" t="str">
        <v>Obesity</v>
      </c>
      <c r="L232" s="11" t="str">
        <v>Prediabetes</v>
      </c>
      <c r="M232" s="11">
        <v>1</v>
      </c>
      <c r="N232" s="11" t="str">
        <v>No</v>
      </c>
      <c r="O232" s="11" t="str">
        <v>yes</v>
      </c>
      <c r="P232" s="36" t="str">
        <v>Yes</v>
      </c>
      <c r="Q232" s="37"/>
    </row>
    <row r="233" spans="1:17" x14ac:dyDescent="0.3">
      <c r="A233" s="34" t="s">
        <v>2136</v>
      </c>
      <c r="B233" s="34">
        <v>31.13</v>
      </c>
      <c r="C233" s="34">
        <v>4.5199999999999996</v>
      </c>
      <c r="D233" s="34" t="s">
        <v>2377</v>
      </c>
      <c r="E233" s="35" t="s">
        <v>2375</v>
      </c>
      <c r="F233" s="34" t="s">
        <v>2375</v>
      </c>
      <c r="G233" s="34">
        <v>1</v>
      </c>
      <c r="H233" s="34" t="s">
        <v>2377</v>
      </c>
      <c r="J233" s="40" t="s">
        <v>2136</v>
      </c>
      <c r="K233" s="11" t="str">
        <v>Obesity</v>
      </c>
      <c r="L233" s="11" t="str">
        <v>Normal</v>
      </c>
      <c r="M233" s="11">
        <v>1</v>
      </c>
      <c r="N233" s="11" t="str">
        <v>Yes</v>
      </c>
      <c r="O233" s="11" t="str">
        <v>yes</v>
      </c>
      <c r="P233" s="36" t="str">
        <v>Yes</v>
      </c>
      <c r="Q233" s="37"/>
    </row>
    <row r="234" spans="1:17" x14ac:dyDescent="0.3">
      <c r="A234" s="34" t="s">
        <v>2135</v>
      </c>
      <c r="B234" s="34">
        <v>34.799999999999997</v>
      </c>
      <c r="C234" s="34">
        <v>6.18</v>
      </c>
      <c r="D234" s="34" t="s">
        <v>2375</v>
      </c>
      <c r="E234" s="35" t="s">
        <v>2375</v>
      </c>
      <c r="F234" s="34" t="s">
        <v>2378</v>
      </c>
      <c r="G234" s="34">
        <v>1</v>
      </c>
      <c r="H234" s="34" t="s">
        <v>2377</v>
      </c>
      <c r="J234" s="40" t="s">
        <v>2135</v>
      </c>
      <c r="K234" s="11" t="str">
        <v>Obesity</v>
      </c>
      <c r="L234" s="11" t="str">
        <v>Prediabetes</v>
      </c>
      <c r="M234" s="11">
        <v>1</v>
      </c>
      <c r="N234" s="11" t="str">
        <v>No</v>
      </c>
      <c r="O234" s="11" t="str">
        <v>yes</v>
      </c>
      <c r="P234" s="36" t="str">
        <v>Yes</v>
      </c>
      <c r="Q234" s="37"/>
    </row>
    <row r="235" spans="1:17" x14ac:dyDescent="0.3">
      <c r="A235" s="34" t="s">
        <v>2134</v>
      </c>
      <c r="B235" s="34">
        <v>31.68</v>
      </c>
      <c r="C235" s="34">
        <v>4.4000000000000004</v>
      </c>
      <c r="D235" s="34" t="s">
        <v>2375</v>
      </c>
      <c r="E235" s="35" t="s">
        <v>2375</v>
      </c>
      <c r="F235" s="34" t="s">
        <v>2375</v>
      </c>
      <c r="G235" s="34" t="s">
        <v>2376</v>
      </c>
      <c r="H235" s="34" t="s">
        <v>2377</v>
      </c>
      <c r="J235" s="40" t="s">
        <v>2134</v>
      </c>
      <c r="K235" s="11" t="str">
        <v>Obesity</v>
      </c>
      <c r="L235" s="11" t="str">
        <v>Normal</v>
      </c>
      <c r="M235" s="11">
        <v>0</v>
      </c>
      <c r="N235" s="11" t="str">
        <v>No</v>
      </c>
      <c r="O235" s="11" t="str">
        <v>yes</v>
      </c>
      <c r="P235" s="36" t="str">
        <v>Yes</v>
      </c>
      <c r="Q235" s="37"/>
    </row>
    <row r="236" spans="1:17" x14ac:dyDescent="0.3">
      <c r="A236" s="34" t="s">
        <v>2133</v>
      </c>
      <c r="B236" s="34">
        <v>33.534999999999997</v>
      </c>
      <c r="C236" s="34">
        <v>6.23</v>
      </c>
      <c r="D236" s="34" t="s">
        <v>2375</v>
      </c>
      <c r="E236" s="35" t="s">
        <v>2378</v>
      </c>
      <c r="F236" s="34" t="s">
        <v>2375</v>
      </c>
      <c r="G236" s="34">
        <v>1</v>
      </c>
      <c r="H236" s="34" t="s">
        <v>2377</v>
      </c>
      <c r="J236" s="40" t="s">
        <v>2133</v>
      </c>
      <c r="K236" s="11" t="str">
        <v>Obesity</v>
      </c>
      <c r="L236" s="11" t="str">
        <v>Prediabetes</v>
      </c>
      <c r="M236" s="11">
        <v>1</v>
      </c>
      <c r="N236" s="11" t="str">
        <v>No</v>
      </c>
      <c r="O236" s="11" t="str">
        <v>yes</v>
      </c>
      <c r="P236" s="36" t="str">
        <v>Yes</v>
      </c>
      <c r="Q236" s="37"/>
    </row>
    <row r="237" spans="1:17" x14ac:dyDescent="0.3">
      <c r="A237" s="34" t="s">
        <v>2132</v>
      </c>
      <c r="B237" s="34">
        <v>31.92</v>
      </c>
      <c r="C237" s="34">
        <v>5.33</v>
      </c>
      <c r="D237" s="34" t="s">
        <v>2377</v>
      </c>
      <c r="E237" s="35" t="s">
        <v>2375</v>
      </c>
      <c r="F237" s="34" t="s">
        <v>2375</v>
      </c>
      <c r="G237" s="34" t="s">
        <v>2376</v>
      </c>
      <c r="H237" s="34" t="s">
        <v>2377</v>
      </c>
      <c r="J237" s="40" t="s">
        <v>2132</v>
      </c>
      <c r="K237" s="11" t="str">
        <v>Obesity</v>
      </c>
      <c r="L237" s="11" t="str">
        <v>Normal</v>
      </c>
      <c r="M237" s="11">
        <v>0</v>
      </c>
      <c r="N237" s="11" t="str">
        <v>Yes</v>
      </c>
      <c r="O237" s="11" t="str">
        <v>yes</v>
      </c>
      <c r="P237" s="36" t="str">
        <v>Yes</v>
      </c>
      <c r="Q237" s="37"/>
    </row>
    <row r="238" spans="1:17" x14ac:dyDescent="0.3">
      <c r="A238" s="34" t="s">
        <v>2131</v>
      </c>
      <c r="B238" s="34">
        <v>32.700000000000003</v>
      </c>
      <c r="C238" s="34">
        <v>4.09</v>
      </c>
      <c r="D238" s="34" t="s">
        <v>2375</v>
      </c>
      <c r="E238" s="35" t="s">
        <v>2375</v>
      </c>
      <c r="F238" s="34" t="s">
        <v>2375</v>
      </c>
      <c r="G238" s="34">
        <v>1</v>
      </c>
      <c r="H238" s="34" t="s">
        <v>2377</v>
      </c>
      <c r="J238" s="40" t="s">
        <v>2131</v>
      </c>
      <c r="K238" s="11" t="str">
        <v>Obesity</v>
      </c>
      <c r="L238" s="11" t="str">
        <v>Normal</v>
      </c>
      <c r="M238" s="11">
        <v>1</v>
      </c>
      <c r="N238" s="11" t="str">
        <v>No</v>
      </c>
      <c r="O238" s="11" t="str">
        <v>yes</v>
      </c>
      <c r="P238" s="36" t="str">
        <v>Yes</v>
      </c>
      <c r="Q238" s="37"/>
    </row>
    <row r="239" spans="1:17" x14ac:dyDescent="0.3">
      <c r="A239" s="34" t="s">
        <v>2130</v>
      </c>
      <c r="B239" s="34">
        <v>41.25</v>
      </c>
      <c r="C239" s="34">
        <v>5.19</v>
      </c>
      <c r="D239" s="34" t="s">
        <v>2375</v>
      </c>
      <c r="E239" s="35" t="s">
        <v>2375</v>
      </c>
      <c r="F239" s="34" t="s">
        <v>2375</v>
      </c>
      <c r="G239" s="34" t="s">
        <v>2376</v>
      </c>
      <c r="H239" s="34" t="s">
        <v>2377</v>
      </c>
      <c r="J239" s="40" t="s">
        <v>2130</v>
      </c>
      <c r="K239" s="11" t="str">
        <v>Obesity</v>
      </c>
      <c r="L239" s="11" t="str">
        <v>Normal</v>
      </c>
      <c r="M239" s="11">
        <v>0</v>
      </c>
      <c r="N239" s="11" t="str">
        <v>No</v>
      </c>
      <c r="O239" s="11" t="str">
        <v>yes</v>
      </c>
      <c r="P239" s="36" t="str">
        <v>Yes</v>
      </c>
      <c r="Q239" s="37"/>
    </row>
    <row r="240" spans="1:17" x14ac:dyDescent="0.3">
      <c r="A240" s="34" t="s">
        <v>2129</v>
      </c>
      <c r="B240" s="34">
        <v>33.11</v>
      </c>
      <c r="C240" s="34">
        <v>4.12</v>
      </c>
      <c r="D240" s="34" t="s">
        <v>2375</v>
      </c>
      <c r="E240" s="35" t="s">
        <v>2375</v>
      </c>
      <c r="F240" s="34" t="s">
        <v>2378</v>
      </c>
      <c r="G240" s="34">
        <v>1</v>
      </c>
      <c r="H240" s="34" t="s">
        <v>2377</v>
      </c>
      <c r="J240" s="40" t="s">
        <v>2129</v>
      </c>
      <c r="K240" s="11" t="str">
        <v>Obesity</v>
      </c>
      <c r="L240" s="11" t="str">
        <v>Normal</v>
      </c>
      <c r="M240" s="11">
        <v>1</v>
      </c>
      <c r="N240" s="11" t="str">
        <v>No</v>
      </c>
      <c r="O240" s="11" t="str">
        <v>yes</v>
      </c>
      <c r="P240" s="36" t="str">
        <v>Yes</v>
      </c>
      <c r="Q240" s="37"/>
    </row>
    <row r="241" spans="1:17" x14ac:dyDescent="0.3">
      <c r="A241" s="34" t="s">
        <v>2128</v>
      </c>
      <c r="B241" s="34">
        <v>36.159999999999997</v>
      </c>
      <c r="C241" s="34">
        <v>5.0999999999999996</v>
      </c>
      <c r="D241" s="34" t="s">
        <v>2375</v>
      </c>
      <c r="E241" s="35" t="s">
        <v>2375</v>
      </c>
      <c r="F241" s="34" t="s">
        <v>2375</v>
      </c>
      <c r="G241" s="34">
        <v>1</v>
      </c>
      <c r="H241" s="34" t="s">
        <v>2377</v>
      </c>
      <c r="J241" s="40" t="s">
        <v>2128</v>
      </c>
      <c r="K241" s="11" t="str">
        <v>Obesity</v>
      </c>
      <c r="L241" s="11" t="str">
        <v>Normal</v>
      </c>
      <c r="M241" s="11">
        <v>1</v>
      </c>
      <c r="N241" s="11" t="str">
        <v>No</v>
      </c>
      <c r="O241" s="11" t="str">
        <v>yes</v>
      </c>
      <c r="P241" s="36" t="str">
        <v>Yes</v>
      </c>
      <c r="Q241" s="37"/>
    </row>
    <row r="242" spans="1:17" x14ac:dyDescent="0.3">
      <c r="A242" s="34" t="s">
        <v>2127</v>
      </c>
      <c r="B242" s="34">
        <v>33.72</v>
      </c>
      <c r="C242" s="34">
        <v>6.21</v>
      </c>
      <c r="D242" s="34" t="s">
        <v>2377</v>
      </c>
      <c r="E242" s="35" t="s">
        <v>2375</v>
      </c>
      <c r="F242" s="34" t="s">
        <v>2378</v>
      </c>
      <c r="G242" s="34">
        <v>1</v>
      </c>
      <c r="H242" s="34" t="s">
        <v>2377</v>
      </c>
      <c r="J242" s="40" t="s">
        <v>2127</v>
      </c>
      <c r="K242" s="11" t="str">
        <v>Obesity</v>
      </c>
      <c r="L242" s="11" t="str">
        <v>Prediabetes</v>
      </c>
      <c r="M242" s="11">
        <v>1</v>
      </c>
      <c r="N242" s="11" t="str">
        <v>Yes</v>
      </c>
      <c r="O242" s="11" t="str">
        <v>yes</v>
      </c>
      <c r="P242" s="36" t="str">
        <v>Yes</v>
      </c>
      <c r="Q242" s="37"/>
    </row>
    <row r="243" spans="1:17" x14ac:dyDescent="0.3">
      <c r="A243" s="34" t="s">
        <v>2125</v>
      </c>
      <c r="B243" s="34">
        <v>37.74</v>
      </c>
      <c r="C243" s="34">
        <v>9.5299999999999994</v>
      </c>
      <c r="D243" s="34" t="s">
        <v>2377</v>
      </c>
      <c r="E243" s="35" t="s">
        <v>2375</v>
      </c>
      <c r="F243" s="34" t="s">
        <v>2375</v>
      </c>
      <c r="G243" s="34">
        <v>1</v>
      </c>
      <c r="H243" s="34" t="s">
        <v>2377</v>
      </c>
      <c r="J243" s="40" t="s">
        <v>2125</v>
      </c>
      <c r="K243" s="11" t="str">
        <v>Obesity</v>
      </c>
      <c r="L243" s="11" t="str">
        <v>Diabetes</v>
      </c>
      <c r="M243" s="11">
        <v>1</v>
      </c>
      <c r="N243" s="11" t="str">
        <v>Yes</v>
      </c>
      <c r="O243" s="11" t="str">
        <v>yes</v>
      </c>
      <c r="P243" s="36" t="str">
        <v>Yes</v>
      </c>
      <c r="Q243" s="37"/>
    </row>
    <row r="244" spans="1:17" x14ac:dyDescent="0.3">
      <c r="A244" s="34" t="s">
        <v>2124</v>
      </c>
      <c r="B244" s="34">
        <v>48.75</v>
      </c>
      <c r="C244" s="34">
        <v>4.6399999999999997</v>
      </c>
      <c r="D244" s="34" t="s">
        <v>2377</v>
      </c>
      <c r="E244" s="35" t="s">
        <v>2375</v>
      </c>
      <c r="F244" s="34" t="s">
        <v>2375</v>
      </c>
      <c r="G244" s="34">
        <v>1</v>
      </c>
      <c r="H244" s="34" t="s">
        <v>2377</v>
      </c>
      <c r="J244" s="40" t="s">
        <v>2124</v>
      </c>
      <c r="K244" s="11" t="str">
        <v>Obesity</v>
      </c>
      <c r="L244" s="11" t="str">
        <v>Normal</v>
      </c>
      <c r="M244" s="11">
        <v>1</v>
      </c>
      <c r="N244" s="11" t="str">
        <v>Yes</v>
      </c>
      <c r="O244" s="11" t="str">
        <v>yes</v>
      </c>
      <c r="P244" s="36" t="str">
        <v>Yes</v>
      </c>
      <c r="Q244" s="37"/>
    </row>
    <row r="245" spans="1:17" x14ac:dyDescent="0.3">
      <c r="A245" s="34" t="s">
        <v>2123</v>
      </c>
      <c r="B245" s="34">
        <v>31.065000000000001</v>
      </c>
      <c r="C245" s="34">
        <v>5.05</v>
      </c>
      <c r="D245" s="34" t="s">
        <v>2375</v>
      </c>
      <c r="E245" s="35" t="s">
        <v>2375</v>
      </c>
      <c r="F245" s="34" t="s">
        <v>2375</v>
      </c>
      <c r="G245" s="34">
        <v>1</v>
      </c>
      <c r="H245" s="34" t="s">
        <v>2377</v>
      </c>
      <c r="J245" s="40" t="s">
        <v>2123</v>
      </c>
      <c r="K245" s="11" t="str">
        <v>Obesity</v>
      </c>
      <c r="L245" s="11" t="str">
        <v>Normal</v>
      </c>
      <c r="M245" s="11">
        <v>1</v>
      </c>
      <c r="N245" s="11" t="str">
        <v>No</v>
      </c>
      <c r="O245" s="11" t="str">
        <v>yes</v>
      </c>
      <c r="P245" s="36" t="str">
        <v>Yes</v>
      </c>
      <c r="Q245" s="37"/>
    </row>
    <row r="246" spans="1:17" x14ac:dyDescent="0.3">
      <c r="A246" s="34" t="s">
        <v>2122</v>
      </c>
      <c r="B246" s="34">
        <v>23.55</v>
      </c>
      <c r="C246" s="34">
        <v>10.38</v>
      </c>
      <c r="D246" s="34" t="s">
        <v>2375</v>
      </c>
      <c r="E246" s="35" t="s">
        <v>2375</v>
      </c>
      <c r="F246" s="34" t="s">
        <v>2375</v>
      </c>
      <c r="G246" s="34" t="s">
        <v>2376</v>
      </c>
      <c r="H246" s="34" t="s">
        <v>2377</v>
      </c>
      <c r="J246" s="40" t="s">
        <v>2122</v>
      </c>
      <c r="K246" s="11" t="str">
        <v>Normal Weight</v>
      </c>
      <c r="L246" s="11" t="str">
        <v>Diabetes</v>
      </c>
      <c r="M246" s="11">
        <v>0</v>
      </c>
      <c r="N246" s="11" t="str">
        <v>No</v>
      </c>
      <c r="O246" s="11" t="str">
        <v>yes</v>
      </c>
      <c r="P246" s="36" t="str">
        <v>Yes</v>
      </c>
      <c r="Q246" s="37"/>
    </row>
    <row r="247" spans="1:17" x14ac:dyDescent="0.3">
      <c r="A247" s="34" t="s">
        <v>2121</v>
      </c>
      <c r="B247" s="34">
        <v>30.18</v>
      </c>
      <c r="C247" s="34">
        <v>8.31</v>
      </c>
      <c r="D247" s="34" t="s">
        <v>2377</v>
      </c>
      <c r="E247" s="35" t="s">
        <v>2375</v>
      </c>
      <c r="F247" s="34" t="s">
        <v>2375</v>
      </c>
      <c r="G247" s="34">
        <v>1</v>
      </c>
      <c r="H247" s="34" t="s">
        <v>2377</v>
      </c>
      <c r="J247" s="40" t="s">
        <v>2121</v>
      </c>
      <c r="K247" s="11" t="str">
        <v>Obesity</v>
      </c>
      <c r="L247" s="11" t="str">
        <v>Diabetes</v>
      </c>
      <c r="M247" s="11">
        <v>1</v>
      </c>
      <c r="N247" s="11" t="str">
        <v>Yes</v>
      </c>
      <c r="O247" s="11" t="str">
        <v>yes</v>
      </c>
      <c r="P247" s="36" t="str">
        <v>Yes</v>
      </c>
      <c r="Q247" s="37"/>
    </row>
    <row r="248" spans="1:17" x14ac:dyDescent="0.3">
      <c r="A248" s="34" t="s">
        <v>2120</v>
      </c>
      <c r="B248" s="34">
        <v>29.94</v>
      </c>
      <c r="C248" s="34">
        <v>7.59</v>
      </c>
      <c r="D248" s="34" t="s">
        <v>2375</v>
      </c>
      <c r="E248" s="35" t="s">
        <v>2375</v>
      </c>
      <c r="F248" s="34" t="s">
        <v>2375</v>
      </c>
      <c r="G248" s="34" t="s">
        <v>2376</v>
      </c>
      <c r="H248" s="34" t="s">
        <v>2377</v>
      </c>
      <c r="J248" s="40" t="s">
        <v>2120</v>
      </c>
      <c r="K248" s="11" t="str">
        <v>Obesity</v>
      </c>
      <c r="L248" s="11" t="str">
        <v>Diabetes</v>
      </c>
      <c r="M248" s="11">
        <v>0</v>
      </c>
      <c r="N248" s="11" t="str">
        <v>No</v>
      </c>
      <c r="O248" s="11" t="str">
        <v>yes</v>
      </c>
      <c r="P248" s="36" t="str">
        <v>Yes</v>
      </c>
      <c r="Q248" s="37"/>
    </row>
    <row r="249" spans="1:17" x14ac:dyDescent="0.3">
      <c r="A249" s="34" t="s">
        <v>2119</v>
      </c>
      <c r="B249" s="34">
        <v>31.4</v>
      </c>
      <c r="C249" s="34">
        <v>5.49</v>
      </c>
      <c r="D249" s="34" t="s">
        <v>2375</v>
      </c>
      <c r="E249" s="35" t="s">
        <v>2375</v>
      </c>
      <c r="F249" s="34" t="s">
        <v>2375</v>
      </c>
      <c r="G249" s="34" t="s">
        <v>2376</v>
      </c>
      <c r="H249" s="34" t="s">
        <v>2377</v>
      </c>
      <c r="J249" s="40" t="s">
        <v>2119</v>
      </c>
      <c r="K249" s="11" t="str">
        <v>Obesity</v>
      </c>
      <c r="L249" s="11" t="str">
        <v>Normal</v>
      </c>
      <c r="M249" s="11">
        <v>0</v>
      </c>
      <c r="N249" s="11" t="str">
        <v>No</v>
      </c>
      <c r="O249" s="11" t="str">
        <v>yes</v>
      </c>
      <c r="P249" s="36" t="str">
        <v>Yes</v>
      </c>
      <c r="Q249" s="37"/>
    </row>
    <row r="250" spans="1:17" x14ac:dyDescent="0.3">
      <c r="A250" s="34" t="s">
        <v>2118</v>
      </c>
      <c r="B250" s="34">
        <v>53.06</v>
      </c>
      <c r="C250" s="34">
        <v>11.68</v>
      </c>
      <c r="D250" s="34" t="s">
        <v>2375</v>
      </c>
      <c r="E250" s="35" t="s">
        <v>2375</v>
      </c>
      <c r="F250" s="34" t="s">
        <v>2375</v>
      </c>
      <c r="G250" s="34" t="s">
        <v>2376</v>
      </c>
      <c r="H250" s="34" t="s">
        <v>2377</v>
      </c>
      <c r="J250" s="40" t="s">
        <v>2118</v>
      </c>
      <c r="K250" s="11" t="str">
        <v>Obesity</v>
      </c>
      <c r="L250" s="11" t="str">
        <v>Diabetes</v>
      </c>
      <c r="M250" s="11">
        <v>0</v>
      </c>
      <c r="N250" s="11" t="str">
        <v>No</v>
      </c>
      <c r="O250" s="11" t="str">
        <v>yes</v>
      </c>
      <c r="P250" s="36" t="str">
        <v>Yes</v>
      </c>
      <c r="Q250" s="37"/>
    </row>
    <row r="251" spans="1:17" x14ac:dyDescent="0.3">
      <c r="A251" s="34" t="s">
        <v>2117</v>
      </c>
      <c r="B251" s="34">
        <v>30.25</v>
      </c>
      <c r="C251" s="34">
        <v>4.1900000000000004</v>
      </c>
      <c r="D251" s="34" t="s">
        <v>2375</v>
      </c>
      <c r="E251" s="35" t="s">
        <v>2375</v>
      </c>
      <c r="F251" s="34" t="s">
        <v>2375</v>
      </c>
      <c r="G251" s="34">
        <v>2</v>
      </c>
      <c r="H251" s="34" t="s">
        <v>2377</v>
      </c>
      <c r="J251" s="40" t="s">
        <v>2117</v>
      </c>
      <c r="K251" s="11" t="str">
        <v>Obesity</v>
      </c>
      <c r="L251" s="11" t="str">
        <v>Normal</v>
      </c>
      <c r="M251" s="11">
        <v>2</v>
      </c>
      <c r="N251" s="11" t="str">
        <v>No</v>
      </c>
      <c r="O251" s="11" t="str">
        <v>yes</v>
      </c>
      <c r="P251" s="36" t="str">
        <v>Yes</v>
      </c>
      <c r="Q251" s="37"/>
    </row>
    <row r="252" spans="1:17" x14ac:dyDescent="0.3">
      <c r="A252" s="34" t="s">
        <v>2116</v>
      </c>
      <c r="B252" s="34">
        <v>46.68</v>
      </c>
      <c r="C252" s="34">
        <v>4.01</v>
      </c>
      <c r="D252" s="34" t="s">
        <v>2375</v>
      </c>
      <c r="E252" s="35" t="s">
        <v>2375</v>
      </c>
      <c r="F252" s="34" t="s">
        <v>2375</v>
      </c>
      <c r="G252" s="34" t="s">
        <v>2376</v>
      </c>
      <c r="H252" s="34" t="s">
        <v>2377</v>
      </c>
      <c r="J252" s="40" t="s">
        <v>2116</v>
      </c>
      <c r="K252" s="11" t="str">
        <v>Obesity</v>
      </c>
      <c r="L252" s="11" t="str">
        <v>Normal</v>
      </c>
      <c r="M252" s="11">
        <v>0</v>
      </c>
      <c r="N252" s="11" t="str">
        <v>No</v>
      </c>
      <c r="O252" s="11" t="str">
        <v>yes</v>
      </c>
      <c r="P252" s="36" t="str">
        <v>Yes</v>
      </c>
      <c r="Q252" s="37"/>
    </row>
    <row r="253" spans="1:17" x14ac:dyDescent="0.3">
      <c r="A253" s="34" t="s">
        <v>2115</v>
      </c>
      <c r="B253" s="34">
        <v>30.4</v>
      </c>
      <c r="C253" s="34">
        <v>5.91</v>
      </c>
      <c r="D253" s="34" t="s">
        <v>2375</v>
      </c>
      <c r="E253" s="35" t="s">
        <v>2378</v>
      </c>
      <c r="F253" s="34" t="s">
        <v>2375</v>
      </c>
      <c r="G253" s="34">
        <v>2</v>
      </c>
      <c r="H253" s="34" t="s">
        <v>2377</v>
      </c>
      <c r="J253" s="40" t="s">
        <v>2115</v>
      </c>
      <c r="K253" s="11" t="str">
        <v>Obesity</v>
      </c>
      <c r="L253" s="11" t="str">
        <v>Prediabetes</v>
      </c>
      <c r="M253" s="11">
        <v>2</v>
      </c>
      <c r="N253" s="11" t="str">
        <v>No</v>
      </c>
      <c r="O253" s="11" t="str">
        <v>yes</v>
      </c>
      <c r="P253" s="36" t="str">
        <v>Yes</v>
      </c>
      <c r="Q253" s="37"/>
    </row>
    <row r="254" spans="1:17" x14ac:dyDescent="0.3">
      <c r="A254" s="34" t="s">
        <v>2114</v>
      </c>
      <c r="B254" s="34">
        <v>30.2</v>
      </c>
      <c r="C254" s="34">
        <v>4.47</v>
      </c>
      <c r="D254" s="34" t="s">
        <v>2377</v>
      </c>
      <c r="E254" s="35" t="s">
        <v>2375</v>
      </c>
      <c r="F254" s="34" t="s">
        <v>2378</v>
      </c>
      <c r="G254" s="34">
        <v>1</v>
      </c>
      <c r="H254" s="34" t="s">
        <v>2377</v>
      </c>
      <c r="J254" s="40" t="s">
        <v>2114</v>
      </c>
      <c r="K254" s="11" t="str">
        <v>Obesity</v>
      </c>
      <c r="L254" s="11" t="str">
        <v>Normal</v>
      </c>
      <c r="M254" s="11">
        <v>1</v>
      </c>
      <c r="N254" s="11" t="str">
        <v>Yes</v>
      </c>
      <c r="O254" s="11" t="str">
        <v>yes</v>
      </c>
      <c r="P254" s="36" t="str">
        <v>Yes</v>
      </c>
      <c r="Q254" s="37"/>
    </row>
    <row r="255" spans="1:17" x14ac:dyDescent="0.3">
      <c r="A255" s="34" t="s">
        <v>2113</v>
      </c>
      <c r="B255" s="34">
        <v>51.18</v>
      </c>
      <c r="C255" s="34">
        <v>4.5599999999999996</v>
      </c>
      <c r="D255" s="34" t="s">
        <v>2377</v>
      </c>
      <c r="E255" s="35" t="s">
        <v>2378</v>
      </c>
      <c r="F255" s="34" t="s">
        <v>2375</v>
      </c>
      <c r="G255" s="34">
        <v>2</v>
      </c>
      <c r="H255" s="34" t="s">
        <v>2377</v>
      </c>
      <c r="J255" s="40" t="s">
        <v>2113</v>
      </c>
      <c r="K255" s="11" t="str">
        <v>Obesity</v>
      </c>
      <c r="L255" s="11" t="str">
        <v>Normal</v>
      </c>
      <c r="M255" s="11">
        <v>2</v>
      </c>
      <c r="N255" s="11" t="str">
        <v>Yes</v>
      </c>
      <c r="O255" s="11" t="str">
        <v>yes</v>
      </c>
      <c r="P255" s="36" t="str">
        <v>Yes</v>
      </c>
      <c r="Q255" s="37"/>
    </row>
    <row r="256" spans="1:17" x14ac:dyDescent="0.3">
      <c r="A256" s="34" t="s">
        <v>2112</v>
      </c>
      <c r="B256" s="34">
        <v>22.18</v>
      </c>
      <c r="C256" s="34">
        <v>9.9</v>
      </c>
      <c r="D256" s="34" t="s">
        <v>2375</v>
      </c>
      <c r="E256" s="35" t="s">
        <v>2375</v>
      </c>
      <c r="F256" s="34" t="s">
        <v>2375</v>
      </c>
      <c r="G256" s="34" t="s">
        <v>2376</v>
      </c>
      <c r="H256" s="34" t="s">
        <v>2377</v>
      </c>
      <c r="J256" s="40" t="s">
        <v>2112</v>
      </c>
      <c r="K256" s="11" t="str">
        <v>Normal Weight</v>
      </c>
      <c r="L256" s="11" t="str">
        <v>Diabetes</v>
      </c>
      <c r="M256" s="11">
        <v>0</v>
      </c>
      <c r="N256" s="11" t="str">
        <v>No</v>
      </c>
      <c r="O256" s="11" t="str">
        <v>yes</v>
      </c>
      <c r="P256" s="36" t="str">
        <v>Yes</v>
      </c>
      <c r="Q256" s="37"/>
    </row>
    <row r="257" spans="1:17" x14ac:dyDescent="0.3">
      <c r="A257" s="34" t="s">
        <v>2111</v>
      </c>
      <c r="B257" s="34">
        <v>31.92</v>
      </c>
      <c r="C257" s="34">
        <v>5.1100000000000003</v>
      </c>
      <c r="D257" s="34" t="s">
        <v>2375</v>
      </c>
      <c r="E257" s="35" t="s">
        <v>2375</v>
      </c>
      <c r="F257" s="34" t="s">
        <v>2378</v>
      </c>
      <c r="G257" s="34">
        <v>1</v>
      </c>
      <c r="H257" s="34" t="s">
        <v>2377</v>
      </c>
      <c r="J257" s="40" t="s">
        <v>2111</v>
      </c>
      <c r="K257" s="11" t="str">
        <v>Obesity</v>
      </c>
      <c r="L257" s="11" t="str">
        <v>Normal</v>
      </c>
      <c r="M257" s="11">
        <v>1</v>
      </c>
      <c r="N257" s="11" t="str">
        <v>No</v>
      </c>
      <c r="O257" s="11" t="str">
        <v>yes</v>
      </c>
      <c r="P257" s="36" t="str">
        <v>Yes</v>
      </c>
      <c r="Q257" s="37"/>
    </row>
    <row r="258" spans="1:17" x14ac:dyDescent="0.3">
      <c r="A258" s="34" t="s">
        <v>2110</v>
      </c>
      <c r="B258" s="34">
        <v>31.73</v>
      </c>
      <c r="C258" s="34">
        <v>5.73</v>
      </c>
      <c r="D258" s="34" t="s">
        <v>2375</v>
      </c>
      <c r="E258" s="35" t="s">
        <v>2378</v>
      </c>
      <c r="F258" s="34" t="s">
        <v>2375</v>
      </c>
      <c r="G258" s="34">
        <v>1</v>
      </c>
      <c r="H258" s="34" t="s">
        <v>2377</v>
      </c>
      <c r="J258" s="40" t="s">
        <v>2110</v>
      </c>
      <c r="K258" s="11" t="str">
        <v>Obesity</v>
      </c>
      <c r="L258" s="11" t="str">
        <v>Prediabetes</v>
      </c>
      <c r="M258" s="11">
        <v>1</v>
      </c>
      <c r="N258" s="11" t="str">
        <v>No</v>
      </c>
      <c r="O258" s="11" t="str">
        <v>yes</v>
      </c>
      <c r="P258" s="36" t="str">
        <v>Yes</v>
      </c>
      <c r="Q258" s="37"/>
    </row>
    <row r="259" spans="1:17" x14ac:dyDescent="0.3">
      <c r="A259" s="34" t="s">
        <v>2109</v>
      </c>
      <c r="B259" s="34">
        <v>45.52</v>
      </c>
      <c r="C259" s="34">
        <v>6.04</v>
      </c>
      <c r="D259" s="34" t="s">
        <v>2375</v>
      </c>
      <c r="E259" s="35" t="s">
        <v>2375</v>
      </c>
      <c r="F259" s="34" t="s">
        <v>2378</v>
      </c>
      <c r="G259" s="34">
        <v>1</v>
      </c>
      <c r="H259" s="34" t="s">
        <v>2377</v>
      </c>
      <c r="J259" s="40" t="s">
        <v>2109</v>
      </c>
      <c r="K259" s="11" t="str">
        <v>Obesity</v>
      </c>
      <c r="L259" s="11" t="str">
        <v>Prediabetes</v>
      </c>
      <c r="M259" s="11">
        <v>1</v>
      </c>
      <c r="N259" s="11" t="str">
        <v>No</v>
      </c>
      <c r="O259" s="11" t="str">
        <v>yes</v>
      </c>
      <c r="P259" s="36" t="str">
        <v>Yes</v>
      </c>
      <c r="Q259" s="37"/>
    </row>
    <row r="260" spans="1:17" x14ac:dyDescent="0.3">
      <c r="A260" s="34" t="s">
        <v>2108</v>
      </c>
      <c r="B260" s="34">
        <v>52.81</v>
      </c>
      <c r="C260" s="34">
        <v>5.19</v>
      </c>
      <c r="D260" s="34" t="s">
        <v>2375</v>
      </c>
      <c r="E260" s="35" t="s">
        <v>2375</v>
      </c>
      <c r="F260" s="34" t="s">
        <v>2378</v>
      </c>
      <c r="G260" s="34">
        <v>1</v>
      </c>
      <c r="H260" s="34" t="s">
        <v>2377</v>
      </c>
      <c r="J260" s="40" t="s">
        <v>2108</v>
      </c>
      <c r="K260" s="11" t="str">
        <v>Obesity</v>
      </c>
      <c r="L260" s="11" t="str">
        <v>Normal</v>
      </c>
      <c r="M260" s="11">
        <v>1</v>
      </c>
      <c r="N260" s="11" t="str">
        <v>No</v>
      </c>
      <c r="O260" s="11" t="str">
        <v>yes</v>
      </c>
      <c r="P260" s="36" t="str">
        <v>Yes</v>
      </c>
      <c r="Q260" s="37"/>
    </row>
    <row r="261" spans="1:17" x14ac:dyDescent="0.3">
      <c r="A261" s="34" t="s">
        <v>2107</v>
      </c>
      <c r="B261" s="34">
        <v>33.58</v>
      </c>
      <c r="C261" s="34">
        <v>5.56</v>
      </c>
      <c r="D261" s="34" t="s">
        <v>2375</v>
      </c>
      <c r="E261" s="35" t="s">
        <v>2375</v>
      </c>
      <c r="F261" s="34" t="s">
        <v>2375</v>
      </c>
      <c r="G261" s="34">
        <v>1</v>
      </c>
      <c r="H261" s="34" t="s">
        <v>2377</v>
      </c>
      <c r="J261" s="40" t="s">
        <v>2107</v>
      </c>
      <c r="K261" s="11" t="str">
        <v>Obesity</v>
      </c>
      <c r="L261" s="11" t="str">
        <v>Normal</v>
      </c>
      <c r="M261" s="11">
        <v>1</v>
      </c>
      <c r="N261" s="11" t="str">
        <v>No</v>
      </c>
      <c r="O261" s="11" t="str">
        <v>yes</v>
      </c>
      <c r="P261" s="36" t="str">
        <v>Yes</v>
      </c>
      <c r="Q261" s="37"/>
    </row>
    <row r="262" spans="1:17" x14ac:dyDescent="0.3">
      <c r="A262" s="34" t="s">
        <v>2106</v>
      </c>
      <c r="B262" s="34">
        <v>30.684999999999999</v>
      </c>
      <c r="C262" s="34">
        <v>8.23</v>
      </c>
      <c r="D262" s="34" t="s">
        <v>2375</v>
      </c>
      <c r="E262" s="35" t="s">
        <v>2375</v>
      </c>
      <c r="F262" s="34" t="s">
        <v>2375</v>
      </c>
      <c r="G262" s="34" t="s">
        <v>2376</v>
      </c>
      <c r="H262" s="34" t="s">
        <v>2377</v>
      </c>
      <c r="J262" s="40" t="s">
        <v>2106</v>
      </c>
      <c r="K262" s="11" t="str">
        <v>Obesity</v>
      </c>
      <c r="L262" s="11" t="str">
        <v>Diabetes</v>
      </c>
      <c r="M262" s="11">
        <v>0</v>
      </c>
      <c r="N262" s="11" t="str">
        <v>No</v>
      </c>
      <c r="O262" s="11" t="str">
        <v>yes</v>
      </c>
      <c r="P262" s="36" t="str">
        <v>Yes</v>
      </c>
      <c r="Q262" s="37"/>
    </row>
    <row r="263" spans="1:17" x14ac:dyDescent="0.3">
      <c r="A263" s="34" t="s">
        <v>2105</v>
      </c>
      <c r="B263" s="34">
        <v>37.524999999999999</v>
      </c>
      <c r="C263" s="34">
        <v>9.0299999999999994</v>
      </c>
      <c r="D263" s="34" t="s">
        <v>2377</v>
      </c>
      <c r="E263" s="35" t="s">
        <v>2375</v>
      </c>
      <c r="F263" s="34" t="s">
        <v>2375</v>
      </c>
      <c r="G263" s="34">
        <v>2</v>
      </c>
      <c r="H263" s="34" t="s">
        <v>2375</v>
      </c>
      <c r="J263" s="40" t="s">
        <v>2105</v>
      </c>
      <c r="K263" s="11" t="str">
        <v>Obesity</v>
      </c>
      <c r="L263" s="11" t="str">
        <v>Diabetes</v>
      </c>
      <c r="M263" s="11">
        <v>2</v>
      </c>
      <c r="N263" s="11" t="str">
        <v>Yes</v>
      </c>
      <c r="O263" s="11" t="str">
        <v>No</v>
      </c>
      <c r="P263" s="36" t="str">
        <v>No</v>
      </c>
      <c r="Q263" s="37"/>
    </row>
    <row r="264" spans="1:17" x14ac:dyDescent="0.3">
      <c r="A264" s="34" t="s">
        <v>2104</v>
      </c>
      <c r="B264" s="34">
        <v>34.5</v>
      </c>
      <c r="C264" s="34">
        <v>4.07</v>
      </c>
      <c r="D264" s="34" t="s">
        <v>2377</v>
      </c>
      <c r="E264" s="35" t="s">
        <v>2375</v>
      </c>
      <c r="F264" s="34" t="s">
        <v>2375</v>
      </c>
      <c r="G264" s="34" t="s">
        <v>2376</v>
      </c>
      <c r="H264" s="34" t="s">
        <v>2377</v>
      </c>
      <c r="J264" s="40" t="s">
        <v>2104</v>
      </c>
      <c r="K264" s="11" t="str">
        <v>Obesity</v>
      </c>
      <c r="L264" s="11" t="str">
        <v>Normal</v>
      </c>
      <c r="M264" s="11">
        <v>0</v>
      </c>
      <c r="N264" s="11" t="str">
        <v>Yes</v>
      </c>
      <c r="O264" s="11" t="str">
        <v>yes</v>
      </c>
      <c r="P264" s="36" t="str">
        <v>Yes</v>
      </c>
      <c r="Q264" s="37"/>
    </row>
    <row r="265" spans="1:17" x14ac:dyDescent="0.3">
      <c r="A265" s="34" t="s">
        <v>2103</v>
      </c>
      <c r="B265" s="34">
        <v>28.16</v>
      </c>
      <c r="C265" s="34">
        <v>5.77</v>
      </c>
      <c r="D265" s="34" t="s">
        <v>2375</v>
      </c>
      <c r="E265" s="35" t="s">
        <v>2375</v>
      </c>
      <c r="F265" s="34" t="s">
        <v>2375</v>
      </c>
      <c r="G265" s="34">
        <v>2</v>
      </c>
      <c r="H265" s="34" t="s">
        <v>2377</v>
      </c>
      <c r="J265" s="40" t="s">
        <v>2103</v>
      </c>
      <c r="K265" s="11" t="str">
        <v>Overweight</v>
      </c>
      <c r="L265" s="11" t="str">
        <v>Prediabetes</v>
      </c>
      <c r="M265" s="11">
        <v>2</v>
      </c>
      <c r="N265" s="11" t="str">
        <v>No</v>
      </c>
      <c r="O265" s="11" t="str">
        <v>yes</v>
      </c>
      <c r="P265" s="36" t="str">
        <v>Yes</v>
      </c>
      <c r="Q265" s="37"/>
    </row>
    <row r="266" spans="1:17" x14ac:dyDescent="0.3">
      <c r="A266" s="34" t="s">
        <v>2102</v>
      </c>
      <c r="B266" s="34">
        <v>30.02</v>
      </c>
      <c r="C266" s="34">
        <v>5.98</v>
      </c>
      <c r="D266" s="34" t="s">
        <v>2375</v>
      </c>
      <c r="E266" s="35" t="s">
        <v>2375</v>
      </c>
      <c r="F266" s="34" t="s">
        <v>2378</v>
      </c>
      <c r="G266" s="34">
        <v>1</v>
      </c>
      <c r="H266" s="34" t="s">
        <v>2377</v>
      </c>
      <c r="J266" s="40" t="s">
        <v>2102</v>
      </c>
      <c r="K266" s="11" t="str">
        <v>Obesity</v>
      </c>
      <c r="L266" s="11" t="str">
        <v>Prediabetes</v>
      </c>
      <c r="M266" s="11">
        <v>1</v>
      </c>
      <c r="N266" s="11" t="str">
        <v>No</v>
      </c>
      <c r="O266" s="11" t="str">
        <v>yes</v>
      </c>
      <c r="P266" s="36" t="str">
        <v>Yes</v>
      </c>
      <c r="Q266" s="37"/>
    </row>
    <row r="267" spans="1:17" x14ac:dyDescent="0.3">
      <c r="A267" s="34" t="s">
        <v>2101</v>
      </c>
      <c r="B267" s="34">
        <v>37.82</v>
      </c>
      <c r="C267" s="34">
        <v>6.01</v>
      </c>
      <c r="D267" s="34" t="s">
        <v>2375</v>
      </c>
      <c r="E267" s="35" t="s">
        <v>2375</v>
      </c>
      <c r="F267" s="34" t="s">
        <v>2375</v>
      </c>
      <c r="G267" s="34" t="s">
        <v>2376</v>
      </c>
      <c r="H267" s="34" t="s">
        <v>2377</v>
      </c>
      <c r="J267" s="40" t="s">
        <v>2101</v>
      </c>
      <c r="K267" s="11" t="str">
        <v>Obesity</v>
      </c>
      <c r="L267" s="11" t="str">
        <v>Prediabetes</v>
      </c>
      <c r="M267" s="11">
        <v>0</v>
      </c>
      <c r="N267" s="11" t="str">
        <v>No</v>
      </c>
      <c r="O267" s="11" t="str">
        <v>yes</v>
      </c>
      <c r="P267" s="36" t="str">
        <v>Yes</v>
      </c>
      <c r="Q267" s="37"/>
    </row>
    <row r="268" spans="1:17" x14ac:dyDescent="0.3">
      <c r="A268" s="34" t="s">
        <v>2100</v>
      </c>
      <c r="B268" s="34">
        <v>33.14</v>
      </c>
      <c r="C268" s="34">
        <v>5.67</v>
      </c>
      <c r="D268" s="34" t="s">
        <v>2377</v>
      </c>
      <c r="E268" s="35" t="s">
        <v>2375</v>
      </c>
      <c r="F268" s="34" t="s">
        <v>2375</v>
      </c>
      <c r="G268" s="34" t="s">
        <v>2376</v>
      </c>
      <c r="H268" s="34" t="s">
        <v>2377</v>
      </c>
      <c r="J268" s="40" t="s">
        <v>2100</v>
      </c>
      <c r="K268" s="11" t="str">
        <v>Obesity</v>
      </c>
      <c r="L268" s="11" t="str">
        <v>Normal</v>
      </c>
      <c r="M268" s="11">
        <v>0</v>
      </c>
      <c r="N268" s="11" t="str">
        <v>Yes</v>
      </c>
      <c r="O268" s="11" t="str">
        <v>yes</v>
      </c>
      <c r="P268" s="36" t="str">
        <v>Yes</v>
      </c>
      <c r="Q268" s="37"/>
    </row>
    <row r="269" spans="1:17" x14ac:dyDescent="0.3">
      <c r="A269" s="34" t="s">
        <v>2099</v>
      </c>
      <c r="B269" s="34">
        <v>25.14</v>
      </c>
      <c r="C269" s="34">
        <v>6.02</v>
      </c>
      <c r="D269" s="34" t="s">
        <v>2377</v>
      </c>
      <c r="E269" s="35" t="s">
        <v>2375</v>
      </c>
      <c r="F269" s="34" t="s">
        <v>2378</v>
      </c>
      <c r="G269" s="34">
        <v>1</v>
      </c>
      <c r="H269" s="34" t="s">
        <v>2377</v>
      </c>
      <c r="J269" s="40" t="s">
        <v>2099</v>
      </c>
      <c r="K269" s="11" t="str">
        <v>Overweight</v>
      </c>
      <c r="L269" s="11" t="str">
        <v>Prediabetes</v>
      </c>
      <c r="M269" s="11">
        <v>1</v>
      </c>
      <c r="N269" s="11" t="str">
        <v>Yes</v>
      </c>
      <c r="O269" s="11" t="str">
        <v>yes</v>
      </c>
      <c r="P269" s="36" t="str">
        <v>Yes</v>
      </c>
      <c r="Q269" s="37"/>
    </row>
    <row r="270" spans="1:17" x14ac:dyDescent="0.3">
      <c r="A270" s="34" t="s">
        <v>2098</v>
      </c>
      <c r="B270" s="34">
        <v>20.18</v>
      </c>
      <c r="C270" s="34">
        <v>11.19</v>
      </c>
      <c r="D270" s="34" t="s">
        <v>2375</v>
      </c>
      <c r="E270" s="35" t="s">
        <v>2375</v>
      </c>
      <c r="F270" s="34" t="s">
        <v>2375</v>
      </c>
      <c r="G270" s="34" t="s">
        <v>2376</v>
      </c>
      <c r="H270" s="34" t="s">
        <v>2377</v>
      </c>
      <c r="J270" s="40" t="s">
        <v>2098</v>
      </c>
      <c r="K270" s="11" t="str">
        <v>Normal Weight</v>
      </c>
      <c r="L270" s="11" t="str">
        <v>Diabetes</v>
      </c>
      <c r="M270" s="11">
        <v>0</v>
      </c>
      <c r="N270" s="11" t="str">
        <v>No</v>
      </c>
      <c r="O270" s="11" t="str">
        <v>yes</v>
      </c>
      <c r="P270" s="36" t="str">
        <v>Yes</v>
      </c>
      <c r="Q270" s="37"/>
    </row>
    <row r="271" spans="1:17" x14ac:dyDescent="0.3">
      <c r="A271" s="34" t="s">
        <v>2097</v>
      </c>
      <c r="B271" s="34">
        <v>44.36</v>
      </c>
      <c r="C271" s="34">
        <v>5.1100000000000003</v>
      </c>
      <c r="D271" s="34" t="s">
        <v>2375</v>
      </c>
      <c r="E271" s="35" t="s">
        <v>2375</v>
      </c>
      <c r="F271" s="34" t="s">
        <v>2375</v>
      </c>
      <c r="G271" s="34" t="s">
        <v>2376</v>
      </c>
      <c r="H271" s="34" t="s">
        <v>2377</v>
      </c>
      <c r="J271" s="40" t="s">
        <v>2097</v>
      </c>
      <c r="K271" s="11" t="str">
        <v>Obesity</v>
      </c>
      <c r="L271" s="11" t="str">
        <v>Normal</v>
      </c>
      <c r="M271" s="11">
        <v>0</v>
      </c>
      <c r="N271" s="11" t="str">
        <v>No</v>
      </c>
      <c r="O271" s="11" t="str">
        <v>yes</v>
      </c>
      <c r="P271" s="36" t="str">
        <v>Yes</v>
      </c>
      <c r="Q271" s="37"/>
    </row>
    <row r="272" spans="1:17" x14ac:dyDescent="0.3">
      <c r="A272" s="34" t="s">
        <v>2096</v>
      </c>
      <c r="B272" s="34">
        <v>23.82</v>
      </c>
      <c r="C272" s="34">
        <v>10.85</v>
      </c>
      <c r="D272" s="34" t="s">
        <v>2377</v>
      </c>
      <c r="E272" s="35" t="s">
        <v>2375</v>
      </c>
      <c r="F272" s="34" t="s">
        <v>2375</v>
      </c>
      <c r="G272" s="34" t="s">
        <v>2376</v>
      </c>
      <c r="H272" s="34" t="s">
        <v>2377</v>
      </c>
      <c r="J272" s="40" t="s">
        <v>2096</v>
      </c>
      <c r="K272" s="11" t="str">
        <v>Normal Weight</v>
      </c>
      <c r="L272" s="11" t="str">
        <v>Diabetes</v>
      </c>
      <c r="M272" s="11">
        <v>0</v>
      </c>
      <c r="N272" s="11" t="str">
        <v>Yes</v>
      </c>
      <c r="O272" s="11" t="str">
        <v>yes</v>
      </c>
      <c r="P272" s="36" t="str">
        <v>Yes</v>
      </c>
      <c r="Q272" s="37"/>
    </row>
    <row r="273" spans="1:17" x14ac:dyDescent="0.3">
      <c r="A273" s="34" t="s">
        <v>2095</v>
      </c>
      <c r="B273" s="34">
        <v>45</v>
      </c>
      <c r="C273" s="34">
        <v>5.24</v>
      </c>
      <c r="D273" s="34" t="s">
        <v>2377</v>
      </c>
      <c r="E273" s="35" t="s">
        <v>2375</v>
      </c>
      <c r="F273" s="34" t="s">
        <v>2375</v>
      </c>
      <c r="G273" s="34">
        <v>1</v>
      </c>
      <c r="H273" s="34" t="s">
        <v>2377</v>
      </c>
      <c r="J273" s="40" t="s">
        <v>2095</v>
      </c>
      <c r="K273" s="11" t="str">
        <v>Obesity</v>
      </c>
      <c r="L273" s="11" t="str">
        <v>Normal</v>
      </c>
      <c r="M273" s="11">
        <v>1</v>
      </c>
      <c r="N273" s="11" t="str">
        <v>Yes</v>
      </c>
      <c r="O273" s="11" t="str">
        <v>yes</v>
      </c>
      <c r="P273" s="36" t="str">
        <v>Yes</v>
      </c>
      <c r="Q273" s="37"/>
    </row>
    <row r="274" spans="1:17" x14ac:dyDescent="0.3">
      <c r="A274" s="34" t="s">
        <v>2094</v>
      </c>
      <c r="B274" s="34">
        <v>26.62</v>
      </c>
      <c r="C274" s="34">
        <v>10.08</v>
      </c>
      <c r="D274" s="34" t="s">
        <v>2375</v>
      </c>
      <c r="E274" s="35" t="s">
        <v>2375</v>
      </c>
      <c r="F274" s="34" t="s">
        <v>2375</v>
      </c>
      <c r="G274" s="34" t="s">
        <v>2376</v>
      </c>
      <c r="H274" s="34" t="s">
        <v>2377</v>
      </c>
      <c r="J274" s="40" t="s">
        <v>2094</v>
      </c>
      <c r="K274" s="11" t="str">
        <v>Overweight</v>
      </c>
      <c r="L274" s="11" t="str">
        <v>Diabetes</v>
      </c>
      <c r="M274" s="11">
        <v>0</v>
      </c>
      <c r="N274" s="11" t="str">
        <v>No</v>
      </c>
      <c r="O274" s="11" t="str">
        <v>yes</v>
      </c>
      <c r="P274" s="36" t="str">
        <v>Yes</v>
      </c>
      <c r="Q274" s="37"/>
    </row>
    <row r="275" spans="1:17" x14ac:dyDescent="0.3">
      <c r="A275" s="34" t="s">
        <v>2093</v>
      </c>
      <c r="B275" s="34">
        <v>32.67</v>
      </c>
      <c r="C275" s="34">
        <v>10.97</v>
      </c>
      <c r="D275" s="34" t="s">
        <v>2377</v>
      </c>
      <c r="E275" s="35" t="s">
        <v>2375</v>
      </c>
      <c r="F275" s="34" t="s">
        <v>2375</v>
      </c>
      <c r="G275" s="34" t="s">
        <v>2376</v>
      </c>
      <c r="H275" s="34" t="s">
        <v>2377</v>
      </c>
      <c r="J275" s="40" t="s">
        <v>2093</v>
      </c>
      <c r="K275" s="11" t="str">
        <v>Obesity</v>
      </c>
      <c r="L275" s="11" t="str">
        <v>Diabetes</v>
      </c>
      <c r="M275" s="11">
        <v>0</v>
      </c>
      <c r="N275" s="11" t="str">
        <v>Yes</v>
      </c>
      <c r="O275" s="11" t="str">
        <v>yes</v>
      </c>
      <c r="P275" s="36" t="str">
        <v>Yes</v>
      </c>
      <c r="Q275" s="37"/>
    </row>
    <row r="276" spans="1:17" x14ac:dyDescent="0.3">
      <c r="A276" s="34" t="s">
        <v>2092</v>
      </c>
      <c r="B276" s="34">
        <v>44.44</v>
      </c>
      <c r="C276" s="34">
        <v>4.9000000000000004</v>
      </c>
      <c r="D276" s="34" t="s">
        <v>2377</v>
      </c>
      <c r="E276" s="35" t="s">
        <v>2375</v>
      </c>
      <c r="F276" s="34" t="s">
        <v>2375</v>
      </c>
      <c r="G276" s="34">
        <v>1</v>
      </c>
      <c r="H276" s="34" t="s">
        <v>2377</v>
      </c>
      <c r="J276" s="40" t="s">
        <v>2092</v>
      </c>
      <c r="K276" s="11" t="str">
        <v>Obesity</v>
      </c>
      <c r="L276" s="11" t="str">
        <v>Normal</v>
      </c>
      <c r="M276" s="11">
        <v>1</v>
      </c>
      <c r="N276" s="11" t="str">
        <v>Yes</v>
      </c>
      <c r="O276" s="11" t="str">
        <v>yes</v>
      </c>
      <c r="P276" s="36" t="str">
        <v>Yes</v>
      </c>
      <c r="Q276" s="37"/>
    </row>
    <row r="277" spans="1:17" x14ac:dyDescent="0.3">
      <c r="A277" s="34" t="s">
        <v>2091</v>
      </c>
      <c r="B277" s="34">
        <v>28.31</v>
      </c>
      <c r="C277" s="34">
        <v>5.33</v>
      </c>
      <c r="D277" s="34" t="s">
        <v>2375</v>
      </c>
      <c r="E277" s="35" t="s">
        <v>2375</v>
      </c>
      <c r="F277" s="34" t="s">
        <v>2375</v>
      </c>
      <c r="G277" s="34" t="s">
        <v>2376</v>
      </c>
      <c r="H277" s="34" t="s">
        <v>2377</v>
      </c>
      <c r="J277" s="40" t="s">
        <v>2091</v>
      </c>
      <c r="K277" s="11" t="str">
        <v>Overweight</v>
      </c>
      <c r="L277" s="11" t="str">
        <v>Normal</v>
      </c>
      <c r="M277" s="11">
        <v>0</v>
      </c>
      <c r="N277" s="11" t="str">
        <v>No</v>
      </c>
      <c r="O277" s="11" t="str">
        <v>yes</v>
      </c>
      <c r="P277" s="36" t="str">
        <v>Yes</v>
      </c>
      <c r="Q277" s="37"/>
    </row>
    <row r="278" spans="1:17" x14ac:dyDescent="0.3">
      <c r="A278" s="34" t="s">
        <v>2090</v>
      </c>
      <c r="B278" s="34">
        <v>25.05</v>
      </c>
      <c r="C278" s="34">
        <v>4.6100000000000003</v>
      </c>
      <c r="D278" s="34" t="s">
        <v>2375</v>
      </c>
      <c r="E278" s="35" t="s">
        <v>2375</v>
      </c>
      <c r="F278" s="34" t="s">
        <v>2375</v>
      </c>
      <c r="G278" s="34">
        <v>2</v>
      </c>
      <c r="H278" s="34" t="s">
        <v>2377</v>
      </c>
      <c r="J278" s="40" t="s">
        <v>2090</v>
      </c>
      <c r="K278" s="11" t="str">
        <v>Overweight</v>
      </c>
      <c r="L278" s="11" t="str">
        <v>Normal</v>
      </c>
      <c r="M278" s="11">
        <v>2</v>
      </c>
      <c r="N278" s="11" t="str">
        <v>No</v>
      </c>
      <c r="O278" s="11" t="str">
        <v>yes</v>
      </c>
      <c r="P278" s="36" t="str">
        <v>Yes</v>
      </c>
      <c r="Q278" s="37"/>
    </row>
    <row r="279" spans="1:17" x14ac:dyDescent="0.3">
      <c r="A279" s="34" t="s">
        <v>2089</v>
      </c>
      <c r="B279" s="34">
        <v>28.34</v>
      </c>
      <c r="C279" s="34">
        <v>8.18</v>
      </c>
      <c r="D279" s="34" t="s">
        <v>2375</v>
      </c>
      <c r="E279" s="35" t="s">
        <v>2375</v>
      </c>
      <c r="F279" s="34" t="s">
        <v>2375</v>
      </c>
      <c r="G279" s="34" t="s">
        <v>2376</v>
      </c>
      <c r="H279" s="34" t="s">
        <v>2377</v>
      </c>
      <c r="J279" s="40" t="s">
        <v>2089</v>
      </c>
      <c r="K279" s="11" t="str">
        <v>Overweight</v>
      </c>
      <c r="L279" s="11" t="str">
        <v>Diabetes</v>
      </c>
      <c r="M279" s="11">
        <v>0</v>
      </c>
      <c r="N279" s="11" t="str">
        <v>No</v>
      </c>
      <c r="O279" s="11" t="str">
        <v>yes</v>
      </c>
      <c r="P279" s="36" t="str">
        <v>Yes</v>
      </c>
      <c r="Q279" s="37"/>
    </row>
    <row r="280" spans="1:17" x14ac:dyDescent="0.3">
      <c r="A280" s="34" t="s">
        <v>2088</v>
      </c>
      <c r="B280" s="34">
        <v>17.765000000000001</v>
      </c>
      <c r="C280" s="34">
        <v>5.62</v>
      </c>
      <c r="D280" s="34" t="s">
        <v>2375</v>
      </c>
      <c r="E280" s="35" t="s">
        <v>2375</v>
      </c>
      <c r="F280" s="34" t="s">
        <v>2375</v>
      </c>
      <c r="G280" s="34" t="s">
        <v>2376</v>
      </c>
      <c r="H280" s="34" t="s">
        <v>2377</v>
      </c>
      <c r="J280" s="40" t="s">
        <v>2088</v>
      </c>
      <c r="K280" s="11" t="str">
        <v>Underweight</v>
      </c>
      <c r="L280" s="11" t="str">
        <v>Normal</v>
      </c>
      <c r="M280" s="11">
        <v>0</v>
      </c>
      <c r="N280" s="11" t="str">
        <v>No</v>
      </c>
      <c r="O280" s="11" t="str">
        <v>yes</v>
      </c>
      <c r="P280" s="36" t="str">
        <v>Yes</v>
      </c>
      <c r="Q280" s="37"/>
    </row>
    <row r="281" spans="1:17" x14ac:dyDescent="0.3">
      <c r="A281" s="34" t="s">
        <v>2087</v>
      </c>
      <c r="B281" s="34">
        <v>36.119999999999997</v>
      </c>
      <c r="C281" s="34">
        <v>5.82</v>
      </c>
      <c r="D281" s="34" t="s">
        <v>2375</v>
      </c>
      <c r="E281" s="35" t="s">
        <v>2375</v>
      </c>
      <c r="F281" s="34" t="s">
        <v>2375</v>
      </c>
      <c r="G281" s="34" t="s">
        <v>2376</v>
      </c>
      <c r="H281" s="34" t="s">
        <v>2377</v>
      </c>
      <c r="J281" s="40" t="s">
        <v>2087</v>
      </c>
      <c r="K281" s="11" t="str">
        <v>Obesity</v>
      </c>
      <c r="L281" s="11" t="str">
        <v>Prediabetes</v>
      </c>
      <c r="M281" s="11">
        <v>0</v>
      </c>
      <c r="N281" s="11" t="str">
        <v>No</v>
      </c>
      <c r="O281" s="11" t="str">
        <v>yes</v>
      </c>
      <c r="P281" s="36" t="str">
        <v>Yes</v>
      </c>
      <c r="Q281" s="37"/>
    </row>
    <row r="282" spans="1:17" x14ac:dyDescent="0.3">
      <c r="A282" s="34" t="s">
        <v>2086</v>
      </c>
      <c r="B282" s="34">
        <v>23.19</v>
      </c>
      <c r="C282" s="34">
        <v>7.66</v>
      </c>
      <c r="D282" s="34" t="s">
        <v>2375</v>
      </c>
      <c r="E282" s="35" t="s">
        <v>2375</v>
      </c>
      <c r="F282" s="34" t="s">
        <v>2375</v>
      </c>
      <c r="G282" s="34" t="s">
        <v>2376</v>
      </c>
      <c r="H282" s="34" t="s">
        <v>2377</v>
      </c>
      <c r="J282" s="40" t="s">
        <v>2086</v>
      </c>
      <c r="K282" s="11" t="str">
        <v>Normal Weight</v>
      </c>
      <c r="L282" s="11" t="str">
        <v>Diabetes</v>
      </c>
      <c r="M282" s="11">
        <v>0</v>
      </c>
      <c r="N282" s="11" t="str">
        <v>No</v>
      </c>
      <c r="O282" s="11" t="str">
        <v>yes</v>
      </c>
      <c r="P282" s="36" t="str">
        <v>Yes</v>
      </c>
      <c r="Q282" s="37"/>
    </row>
    <row r="283" spans="1:17" x14ac:dyDescent="0.3">
      <c r="A283" s="34" t="s">
        <v>2085</v>
      </c>
      <c r="B283" s="34">
        <v>35.99</v>
      </c>
      <c r="C283" s="34">
        <v>4.2300000000000004</v>
      </c>
      <c r="D283" s="34" t="s">
        <v>2375</v>
      </c>
      <c r="E283" s="35" t="s">
        <v>2375</v>
      </c>
      <c r="F283" s="34" t="s">
        <v>2375</v>
      </c>
      <c r="G283" s="34" t="s">
        <v>2376</v>
      </c>
      <c r="H283" s="34" t="s">
        <v>2377</v>
      </c>
      <c r="J283" s="40" t="s">
        <v>2085</v>
      </c>
      <c r="K283" s="11" t="str">
        <v>Obesity</v>
      </c>
      <c r="L283" s="11" t="str">
        <v>Normal</v>
      </c>
      <c r="M283" s="11">
        <v>0</v>
      </c>
      <c r="N283" s="11" t="str">
        <v>No</v>
      </c>
      <c r="O283" s="11" t="str">
        <v>yes</v>
      </c>
      <c r="P283" s="36" t="str">
        <v>Yes</v>
      </c>
      <c r="Q283" s="37"/>
    </row>
    <row r="284" spans="1:17" x14ac:dyDescent="0.3">
      <c r="A284" s="34" t="s">
        <v>2084</v>
      </c>
      <c r="B284" s="34">
        <v>30.25</v>
      </c>
      <c r="C284" s="34">
        <v>5.58</v>
      </c>
      <c r="D284" s="34" t="s">
        <v>2375</v>
      </c>
      <c r="E284" s="35" t="s">
        <v>2375</v>
      </c>
      <c r="F284" s="34" t="s">
        <v>2378</v>
      </c>
      <c r="G284" s="34">
        <v>1</v>
      </c>
      <c r="H284" s="34" t="s">
        <v>2377</v>
      </c>
      <c r="J284" s="40" t="s">
        <v>2084</v>
      </c>
      <c r="K284" s="11" t="str">
        <v>Obesity</v>
      </c>
      <c r="L284" s="11" t="str">
        <v>Normal</v>
      </c>
      <c r="M284" s="11">
        <v>1</v>
      </c>
      <c r="N284" s="11" t="str">
        <v>No</v>
      </c>
      <c r="O284" s="11" t="str">
        <v>yes</v>
      </c>
      <c r="P284" s="36" t="str">
        <v>Yes</v>
      </c>
      <c r="Q284" s="37"/>
    </row>
    <row r="285" spans="1:17" x14ac:dyDescent="0.3">
      <c r="A285" s="34" t="s">
        <v>2083</v>
      </c>
      <c r="B285" s="34">
        <v>26.24</v>
      </c>
      <c r="C285" s="34">
        <v>6.26</v>
      </c>
      <c r="D285" s="34" t="s">
        <v>2377</v>
      </c>
      <c r="E285" s="35" t="s">
        <v>2375</v>
      </c>
      <c r="F285" s="34" t="s">
        <v>2375</v>
      </c>
      <c r="G285" s="34" t="s">
        <v>2376</v>
      </c>
      <c r="H285" s="34" t="s">
        <v>2377</v>
      </c>
      <c r="J285" s="40" t="s">
        <v>2083</v>
      </c>
      <c r="K285" s="11" t="str">
        <v>Overweight</v>
      </c>
      <c r="L285" s="11" t="str">
        <v>Prediabetes</v>
      </c>
      <c r="M285" s="11">
        <v>0</v>
      </c>
      <c r="N285" s="11" t="str">
        <v>Yes</v>
      </c>
      <c r="O285" s="11" t="str">
        <v>yes</v>
      </c>
      <c r="P285" s="36" t="str">
        <v>Yes</v>
      </c>
      <c r="Q285" s="37"/>
    </row>
    <row r="286" spans="1:17" x14ac:dyDescent="0.3">
      <c r="A286" s="34" t="s">
        <v>2082</v>
      </c>
      <c r="B286" s="34">
        <v>31.36</v>
      </c>
      <c r="C286" s="34">
        <v>10.6</v>
      </c>
      <c r="D286" s="34" t="s">
        <v>2377</v>
      </c>
      <c r="E286" s="35" t="s">
        <v>2375</v>
      </c>
      <c r="F286" s="34" t="s">
        <v>2375</v>
      </c>
      <c r="G286" s="34" t="s">
        <v>2376</v>
      </c>
      <c r="H286" s="34" t="s">
        <v>2377</v>
      </c>
      <c r="J286" s="40" t="s">
        <v>2082</v>
      </c>
      <c r="K286" s="11" t="str">
        <v>Obesity</v>
      </c>
      <c r="L286" s="11" t="str">
        <v>Diabetes</v>
      </c>
      <c r="M286" s="11">
        <v>0</v>
      </c>
      <c r="N286" s="11" t="str">
        <v>Yes</v>
      </c>
      <c r="O286" s="11" t="str">
        <v>yes</v>
      </c>
      <c r="P286" s="36" t="str">
        <v>Yes</v>
      </c>
      <c r="Q286" s="37"/>
    </row>
    <row r="287" spans="1:17" x14ac:dyDescent="0.3">
      <c r="A287" s="34" t="s">
        <v>2081</v>
      </c>
      <c r="B287" s="34">
        <v>25.69</v>
      </c>
      <c r="C287" s="34">
        <v>4.78</v>
      </c>
      <c r="D287" s="34" t="s">
        <v>2377</v>
      </c>
      <c r="E287" s="35" t="s">
        <v>2375</v>
      </c>
      <c r="F287" s="34" t="s">
        <v>2375</v>
      </c>
      <c r="G287" s="34" t="s">
        <v>2376</v>
      </c>
      <c r="H287" s="34" t="s">
        <v>2377</v>
      </c>
      <c r="J287" s="40" t="s">
        <v>2081</v>
      </c>
      <c r="K287" s="11" t="str">
        <v>Overweight</v>
      </c>
      <c r="L287" s="11" t="str">
        <v>Normal</v>
      </c>
      <c r="M287" s="11">
        <v>0</v>
      </c>
      <c r="N287" s="11" t="str">
        <v>Yes</v>
      </c>
      <c r="O287" s="11" t="str">
        <v>yes</v>
      </c>
      <c r="P287" s="36" t="str">
        <v>Yes</v>
      </c>
      <c r="Q287" s="37"/>
    </row>
    <row r="288" spans="1:17" x14ac:dyDescent="0.3">
      <c r="A288" s="34" t="s">
        <v>2080</v>
      </c>
      <c r="B288" s="34">
        <v>25.46</v>
      </c>
      <c r="C288" s="34">
        <v>6.03</v>
      </c>
      <c r="D288" s="34" t="s">
        <v>2375</v>
      </c>
      <c r="E288" s="35" t="s">
        <v>2375</v>
      </c>
      <c r="F288" s="34" t="s">
        <v>2375</v>
      </c>
      <c r="G288" s="34">
        <v>2</v>
      </c>
      <c r="H288" s="34" t="s">
        <v>2377</v>
      </c>
      <c r="J288" s="40" t="s">
        <v>2080</v>
      </c>
      <c r="K288" s="11" t="str">
        <v>Overweight</v>
      </c>
      <c r="L288" s="11" t="str">
        <v>Prediabetes</v>
      </c>
      <c r="M288" s="11">
        <v>2</v>
      </c>
      <c r="N288" s="11" t="str">
        <v>No</v>
      </c>
      <c r="O288" s="11" t="str">
        <v>yes</v>
      </c>
      <c r="P288" s="36" t="str">
        <v>Yes</v>
      </c>
      <c r="Q288" s="37"/>
    </row>
    <row r="289" spans="1:17" x14ac:dyDescent="0.3">
      <c r="A289" s="34" t="s">
        <v>2079</v>
      </c>
      <c r="B289" s="34">
        <v>31.83</v>
      </c>
      <c r="C289" s="34">
        <v>11.55</v>
      </c>
      <c r="D289" s="34" t="s">
        <v>2377</v>
      </c>
      <c r="E289" s="35" t="s">
        <v>2375</v>
      </c>
      <c r="F289" s="34" t="s">
        <v>2375</v>
      </c>
      <c r="G289" s="34">
        <v>1</v>
      </c>
      <c r="H289" s="34" t="s">
        <v>2377</v>
      </c>
      <c r="J289" s="40" t="s">
        <v>2079</v>
      </c>
      <c r="K289" s="11" t="str">
        <v>Obesity</v>
      </c>
      <c r="L289" s="11" t="str">
        <v>Diabetes</v>
      </c>
      <c r="M289" s="11">
        <v>1</v>
      </c>
      <c r="N289" s="11" t="str">
        <v>Yes</v>
      </c>
      <c r="O289" s="11" t="str">
        <v>yes</v>
      </c>
      <c r="P289" s="36" t="str">
        <v>Yes</v>
      </c>
      <c r="Q289" s="37"/>
    </row>
    <row r="290" spans="1:17" x14ac:dyDescent="0.3">
      <c r="A290" s="34" t="s">
        <v>2078</v>
      </c>
      <c r="B290" s="34">
        <v>24.43</v>
      </c>
      <c r="C290" s="34">
        <v>7.59</v>
      </c>
      <c r="D290" s="34" t="s">
        <v>2377</v>
      </c>
      <c r="E290" s="35" t="s">
        <v>2375</v>
      </c>
      <c r="F290" s="34" t="s">
        <v>2375</v>
      </c>
      <c r="G290" s="34">
        <v>1</v>
      </c>
      <c r="H290" s="34" t="s">
        <v>2377</v>
      </c>
      <c r="J290" s="40" t="s">
        <v>2078</v>
      </c>
      <c r="K290" s="11" t="str">
        <v>Normal Weight</v>
      </c>
      <c r="L290" s="11" t="str">
        <v>Diabetes</v>
      </c>
      <c r="M290" s="11">
        <v>1</v>
      </c>
      <c r="N290" s="11" t="str">
        <v>Yes</v>
      </c>
      <c r="O290" s="11" t="str">
        <v>yes</v>
      </c>
      <c r="P290" s="36" t="str">
        <v>Yes</v>
      </c>
      <c r="Q290" s="37"/>
    </row>
    <row r="291" spans="1:17" x14ac:dyDescent="0.3">
      <c r="A291" s="34" t="s">
        <v>2077</v>
      </c>
      <c r="B291" s="34">
        <v>41.9</v>
      </c>
      <c r="C291" s="34">
        <v>4.26</v>
      </c>
      <c r="D291" s="34" t="s">
        <v>2375</v>
      </c>
      <c r="E291" s="35" t="s">
        <v>2375</v>
      </c>
      <c r="F291" s="34" t="s">
        <v>2375</v>
      </c>
      <c r="G291" s="34" t="s">
        <v>2376</v>
      </c>
      <c r="H291" s="34" t="s">
        <v>2377</v>
      </c>
      <c r="J291" s="40" t="s">
        <v>2077</v>
      </c>
      <c r="K291" s="11" t="str">
        <v>Obesity</v>
      </c>
      <c r="L291" s="11" t="str">
        <v>Normal</v>
      </c>
      <c r="M291" s="11">
        <v>0</v>
      </c>
      <c r="N291" s="11" t="str">
        <v>No</v>
      </c>
      <c r="O291" s="11" t="str">
        <v>yes</v>
      </c>
      <c r="P291" s="36" t="str">
        <v>Yes</v>
      </c>
      <c r="Q291" s="37"/>
    </row>
    <row r="292" spans="1:17" x14ac:dyDescent="0.3">
      <c r="A292" s="34" t="s">
        <v>2076</v>
      </c>
      <c r="B292" s="34">
        <v>22.88</v>
      </c>
      <c r="C292" s="34">
        <v>5.9</v>
      </c>
      <c r="D292" s="34" t="s">
        <v>2377</v>
      </c>
      <c r="E292" s="35" t="s">
        <v>2375</v>
      </c>
      <c r="F292" s="34" t="s">
        <v>2378</v>
      </c>
      <c r="G292" s="34">
        <v>1</v>
      </c>
      <c r="H292" s="34" t="s">
        <v>2377</v>
      </c>
      <c r="J292" s="40" t="s">
        <v>2076</v>
      </c>
      <c r="K292" s="11" t="str">
        <v>Normal Weight</v>
      </c>
      <c r="L292" s="11" t="str">
        <v>Prediabetes</v>
      </c>
      <c r="M292" s="11">
        <v>1</v>
      </c>
      <c r="N292" s="11" t="str">
        <v>Yes</v>
      </c>
      <c r="O292" s="11" t="str">
        <v>yes</v>
      </c>
      <c r="P292" s="36" t="str">
        <v>Yes</v>
      </c>
      <c r="Q292" s="37"/>
    </row>
    <row r="293" spans="1:17" x14ac:dyDescent="0.3">
      <c r="A293" s="34" t="s">
        <v>2075</v>
      </c>
      <c r="B293" s="34">
        <v>29.734999999999999</v>
      </c>
      <c r="C293" s="34">
        <v>7.79</v>
      </c>
      <c r="D293" s="34" t="s">
        <v>2375</v>
      </c>
      <c r="E293" s="35" t="s">
        <v>2375</v>
      </c>
      <c r="F293" s="34" t="s">
        <v>2375</v>
      </c>
      <c r="G293" s="34" t="s">
        <v>2376</v>
      </c>
      <c r="H293" s="34" t="s">
        <v>2375</v>
      </c>
      <c r="J293" s="40" t="s">
        <v>2075</v>
      </c>
      <c r="K293" s="11" t="str">
        <v>Overweight</v>
      </c>
      <c r="L293" s="11" t="str">
        <v>Diabetes</v>
      </c>
      <c r="M293" s="11">
        <v>0</v>
      </c>
      <c r="N293" s="11" t="str">
        <v>No</v>
      </c>
      <c r="O293" s="11" t="str">
        <v>No</v>
      </c>
      <c r="P293" s="36" t="str">
        <v>No</v>
      </c>
      <c r="Q293" s="37"/>
    </row>
    <row r="294" spans="1:17" x14ac:dyDescent="0.3">
      <c r="A294" s="34" t="s">
        <v>2074</v>
      </c>
      <c r="B294" s="34">
        <v>40.74</v>
      </c>
      <c r="C294" s="34">
        <v>5.28</v>
      </c>
      <c r="D294" s="34" t="s">
        <v>2375</v>
      </c>
      <c r="E294" s="35" t="s">
        <v>2375</v>
      </c>
      <c r="F294" s="34" t="s">
        <v>2378</v>
      </c>
      <c r="G294" s="34">
        <v>1</v>
      </c>
      <c r="H294" s="34" t="s">
        <v>2377</v>
      </c>
      <c r="J294" s="40" t="s">
        <v>2074</v>
      </c>
      <c r="K294" s="11" t="str">
        <v>Obesity</v>
      </c>
      <c r="L294" s="11" t="str">
        <v>Normal</v>
      </c>
      <c r="M294" s="11">
        <v>1</v>
      </c>
      <c r="N294" s="11" t="str">
        <v>No</v>
      </c>
      <c r="O294" s="11" t="str">
        <v>yes</v>
      </c>
      <c r="P294" s="36" t="str">
        <v>Yes</v>
      </c>
      <c r="Q294" s="37"/>
    </row>
    <row r="295" spans="1:17" x14ac:dyDescent="0.3">
      <c r="A295" s="34" t="s">
        <v>2073</v>
      </c>
      <c r="B295" s="34">
        <v>24.14</v>
      </c>
      <c r="C295" s="34">
        <v>5.87</v>
      </c>
      <c r="D295" s="34" t="s">
        <v>2375</v>
      </c>
      <c r="E295" s="35" t="s">
        <v>2375</v>
      </c>
      <c r="F295" s="34" t="s">
        <v>2375</v>
      </c>
      <c r="G295" s="34">
        <v>2</v>
      </c>
      <c r="H295" s="34" t="s">
        <v>2377</v>
      </c>
      <c r="J295" s="40" t="s">
        <v>2073</v>
      </c>
      <c r="K295" s="11" t="str">
        <v>Normal Weight</v>
      </c>
      <c r="L295" s="11" t="str">
        <v>Prediabetes</v>
      </c>
      <c r="M295" s="11">
        <v>2</v>
      </c>
      <c r="N295" s="11" t="str">
        <v>No</v>
      </c>
      <c r="O295" s="11" t="str">
        <v>yes</v>
      </c>
      <c r="P295" s="36" t="str">
        <v>Yes</v>
      </c>
      <c r="Q295" s="37"/>
    </row>
    <row r="296" spans="1:17" x14ac:dyDescent="0.3">
      <c r="A296" s="34" t="s">
        <v>2072</v>
      </c>
      <c r="B296" s="34">
        <v>25.15</v>
      </c>
      <c r="C296" s="34">
        <v>9.08</v>
      </c>
      <c r="D296" s="34" t="s">
        <v>2377</v>
      </c>
      <c r="E296" s="35" t="s">
        <v>2375</v>
      </c>
      <c r="F296" s="34" t="s">
        <v>2375</v>
      </c>
      <c r="G296" s="34">
        <v>1</v>
      </c>
      <c r="H296" s="34" t="s">
        <v>2377</v>
      </c>
      <c r="J296" s="40" t="s">
        <v>2072</v>
      </c>
      <c r="K296" s="11" t="str">
        <v>Overweight</v>
      </c>
      <c r="L296" s="11" t="str">
        <v>Diabetes</v>
      </c>
      <c r="M296" s="11">
        <v>1</v>
      </c>
      <c r="N296" s="11" t="str">
        <v>Yes</v>
      </c>
      <c r="O296" s="11" t="str">
        <v>yes</v>
      </c>
      <c r="P296" s="36" t="str">
        <v>Yes</v>
      </c>
      <c r="Q296" s="37"/>
    </row>
    <row r="297" spans="1:17" x14ac:dyDescent="0.3">
      <c r="A297" s="34" t="s">
        <v>2071</v>
      </c>
      <c r="B297" s="34">
        <v>28.71</v>
      </c>
      <c r="C297" s="34">
        <v>5.2</v>
      </c>
      <c r="D297" s="34" t="s">
        <v>2375</v>
      </c>
      <c r="E297" s="35" t="s">
        <v>2375</v>
      </c>
      <c r="F297" s="34" t="s">
        <v>2375</v>
      </c>
      <c r="G297" s="34">
        <v>1</v>
      </c>
      <c r="H297" s="34" t="s">
        <v>2377</v>
      </c>
      <c r="J297" s="40" t="s">
        <v>2071</v>
      </c>
      <c r="K297" s="11" t="str">
        <v>Overweight</v>
      </c>
      <c r="L297" s="11" t="str">
        <v>Normal</v>
      </c>
      <c r="M297" s="11">
        <v>1</v>
      </c>
      <c r="N297" s="11" t="str">
        <v>No</v>
      </c>
      <c r="O297" s="11" t="str">
        <v>yes</v>
      </c>
      <c r="P297" s="36" t="str">
        <v>Yes</v>
      </c>
      <c r="Q297" s="37"/>
    </row>
    <row r="298" spans="1:17" x14ac:dyDescent="0.3">
      <c r="A298" s="34" t="s">
        <v>2070</v>
      </c>
      <c r="B298" s="34">
        <v>23</v>
      </c>
      <c r="C298" s="34">
        <v>5.48</v>
      </c>
      <c r="D298" s="34" t="s">
        <v>2375</v>
      </c>
      <c r="E298" s="35" t="s">
        <v>2375</v>
      </c>
      <c r="F298" s="34" t="s">
        <v>2375</v>
      </c>
      <c r="G298" s="34" t="s">
        <v>2376</v>
      </c>
      <c r="H298" s="34" t="s">
        <v>2377</v>
      </c>
      <c r="J298" s="40" t="s">
        <v>2070</v>
      </c>
      <c r="K298" s="11" t="str">
        <v>Normal Weight</v>
      </c>
      <c r="L298" s="11" t="str">
        <v>Normal</v>
      </c>
      <c r="M298" s="11">
        <v>0</v>
      </c>
      <c r="N298" s="11" t="str">
        <v>No</v>
      </c>
      <c r="O298" s="11" t="str">
        <v>yes</v>
      </c>
      <c r="P298" s="36" t="str">
        <v>Yes</v>
      </c>
      <c r="Q298" s="37"/>
    </row>
    <row r="299" spans="1:17" x14ac:dyDescent="0.3">
      <c r="A299" s="34" t="s">
        <v>2069</v>
      </c>
      <c r="B299" s="34">
        <v>36.86</v>
      </c>
      <c r="C299" s="34">
        <v>11.95</v>
      </c>
      <c r="D299" s="34" t="s">
        <v>2375</v>
      </c>
      <c r="E299" s="35" t="s">
        <v>2375</v>
      </c>
      <c r="F299" s="34" t="s">
        <v>2375</v>
      </c>
      <c r="G299" s="34" t="s">
        <v>2376</v>
      </c>
      <c r="H299" s="34" t="s">
        <v>2375</v>
      </c>
      <c r="J299" s="40" t="s">
        <v>2069</v>
      </c>
      <c r="K299" s="11" t="str">
        <v>Obesity</v>
      </c>
      <c r="L299" s="11" t="str">
        <v>Diabetes</v>
      </c>
      <c r="M299" s="11">
        <v>0</v>
      </c>
      <c r="N299" s="11" t="str">
        <v>No</v>
      </c>
      <c r="O299" s="11" t="str">
        <v>No</v>
      </c>
      <c r="P299" s="36" t="str">
        <v>No</v>
      </c>
      <c r="Q299" s="37"/>
    </row>
    <row r="300" spans="1:17" x14ac:dyDescent="0.3">
      <c r="A300" s="34" t="s">
        <v>2068</v>
      </c>
      <c r="B300" s="34">
        <v>24.25</v>
      </c>
      <c r="C300" s="34">
        <v>8.6999999999999993</v>
      </c>
      <c r="D300" s="34" t="s">
        <v>2377</v>
      </c>
      <c r="E300" s="35" t="s">
        <v>2375</v>
      </c>
      <c r="F300" s="34" t="s">
        <v>2375</v>
      </c>
      <c r="G300" s="34">
        <v>1</v>
      </c>
      <c r="H300" s="34" t="s">
        <v>2377</v>
      </c>
      <c r="J300" s="40" t="s">
        <v>2068</v>
      </c>
      <c r="K300" s="11" t="str">
        <v>Normal Weight</v>
      </c>
      <c r="L300" s="11" t="str">
        <v>Diabetes</v>
      </c>
      <c r="M300" s="11">
        <v>1</v>
      </c>
      <c r="N300" s="11" t="str">
        <v>Yes</v>
      </c>
      <c r="O300" s="11" t="str">
        <v>yes</v>
      </c>
      <c r="P300" s="36" t="str">
        <v>Yes</v>
      </c>
      <c r="Q300" s="37"/>
    </row>
    <row r="301" spans="1:17" x14ac:dyDescent="0.3">
      <c r="A301" s="34" t="s">
        <v>2067</v>
      </c>
      <c r="B301" s="34">
        <v>23.85</v>
      </c>
      <c r="C301" s="34">
        <v>7.84</v>
      </c>
      <c r="D301" s="34" t="s">
        <v>2375</v>
      </c>
      <c r="E301" s="35" t="s">
        <v>2375</v>
      </c>
      <c r="F301" s="34" t="s">
        <v>2375</v>
      </c>
      <c r="G301" s="34" t="s">
        <v>2376</v>
      </c>
      <c r="H301" s="34" t="s">
        <v>2377</v>
      </c>
      <c r="J301" s="40" t="s">
        <v>2067</v>
      </c>
      <c r="K301" s="11" t="str">
        <v>Normal Weight</v>
      </c>
      <c r="L301" s="11" t="str">
        <v>Diabetes</v>
      </c>
      <c r="M301" s="11">
        <v>0</v>
      </c>
      <c r="N301" s="11" t="str">
        <v>No</v>
      </c>
      <c r="O301" s="11" t="str">
        <v>yes</v>
      </c>
      <c r="P301" s="36" t="str">
        <v>Yes</v>
      </c>
      <c r="Q301" s="37"/>
    </row>
    <row r="302" spans="1:17" x14ac:dyDescent="0.3">
      <c r="A302" s="34" t="s">
        <v>2066</v>
      </c>
      <c r="B302" s="34">
        <v>40.020000000000003</v>
      </c>
      <c r="C302" s="34">
        <v>5.19</v>
      </c>
      <c r="D302" s="34" t="s">
        <v>2377</v>
      </c>
      <c r="E302" s="35" t="s">
        <v>2375</v>
      </c>
      <c r="F302" s="34" t="s">
        <v>2375</v>
      </c>
      <c r="G302" s="34">
        <v>1</v>
      </c>
      <c r="H302" s="34" t="s">
        <v>2377</v>
      </c>
      <c r="J302" s="40" t="s">
        <v>2066</v>
      </c>
      <c r="K302" s="11" t="str">
        <v>Obesity</v>
      </c>
      <c r="L302" s="11" t="str">
        <v>Normal</v>
      </c>
      <c r="M302" s="11">
        <v>1</v>
      </c>
      <c r="N302" s="11" t="str">
        <v>Yes</v>
      </c>
      <c r="O302" s="11" t="str">
        <v>yes</v>
      </c>
      <c r="P302" s="36" t="str">
        <v>Yes</v>
      </c>
      <c r="Q302" s="37"/>
    </row>
    <row r="303" spans="1:17" x14ac:dyDescent="0.3">
      <c r="A303" s="34" t="s">
        <v>2065</v>
      </c>
      <c r="B303" s="34">
        <v>19.170000000000002</v>
      </c>
      <c r="C303" s="34">
        <v>8.41</v>
      </c>
      <c r="D303" s="34" t="s">
        <v>2375</v>
      </c>
      <c r="E303" s="35" t="s">
        <v>2375</v>
      </c>
      <c r="F303" s="34" t="s">
        <v>2375</v>
      </c>
      <c r="G303" s="34" t="s">
        <v>2376</v>
      </c>
      <c r="H303" s="34" t="s">
        <v>2377</v>
      </c>
      <c r="J303" s="40" t="s">
        <v>2065</v>
      </c>
      <c r="K303" s="11" t="str">
        <v>Normal Weight</v>
      </c>
      <c r="L303" s="11" t="str">
        <v>Diabetes</v>
      </c>
      <c r="M303" s="11">
        <v>0</v>
      </c>
      <c r="N303" s="11" t="str">
        <v>No</v>
      </c>
      <c r="O303" s="11" t="str">
        <v>yes</v>
      </c>
      <c r="P303" s="36" t="str">
        <v>Yes</v>
      </c>
      <c r="Q303" s="37"/>
    </row>
    <row r="304" spans="1:17" x14ac:dyDescent="0.3">
      <c r="A304" s="34" t="s">
        <v>2064</v>
      </c>
      <c r="B304" s="34">
        <v>43.53</v>
      </c>
      <c r="C304" s="34">
        <v>5.86</v>
      </c>
      <c r="D304" s="34" t="s">
        <v>2377</v>
      </c>
      <c r="E304" s="35" t="s">
        <v>2378</v>
      </c>
      <c r="F304" s="34" t="s">
        <v>2375</v>
      </c>
      <c r="G304" s="34">
        <v>2</v>
      </c>
      <c r="H304" s="34" t="s">
        <v>2377</v>
      </c>
      <c r="J304" s="40" t="s">
        <v>2064</v>
      </c>
      <c r="K304" s="11" t="str">
        <v>Obesity</v>
      </c>
      <c r="L304" s="11" t="str">
        <v>Prediabetes</v>
      </c>
      <c r="M304" s="11">
        <v>2</v>
      </c>
      <c r="N304" s="11" t="str">
        <v>Yes</v>
      </c>
      <c r="O304" s="11" t="str">
        <v>yes</v>
      </c>
      <c r="P304" s="36" t="str">
        <v>Yes</v>
      </c>
      <c r="Q304" s="37"/>
    </row>
    <row r="305" spans="1:17" x14ac:dyDescent="0.3">
      <c r="A305" s="34" t="s">
        <v>2063</v>
      </c>
      <c r="B305" s="34">
        <v>46.06</v>
      </c>
      <c r="C305" s="34">
        <v>4.18</v>
      </c>
      <c r="D305" s="34" t="s">
        <v>2375</v>
      </c>
      <c r="E305" s="35" t="s">
        <v>2378</v>
      </c>
      <c r="F305" s="34" t="s">
        <v>2375</v>
      </c>
      <c r="G305" s="34">
        <v>1</v>
      </c>
      <c r="H305" s="34" t="s">
        <v>2377</v>
      </c>
      <c r="J305" s="40" t="s">
        <v>2063</v>
      </c>
      <c r="K305" s="11" t="str">
        <v>Obesity</v>
      </c>
      <c r="L305" s="11" t="str">
        <v>Normal</v>
      </c>
      <c r="M305" s="11">
        <v>1</v>
      </c>
      <c r="N305" s="11" t="str">
        <v>No</v>
      </c>
      <c r="O305" s="11" t="str">
        <v>yes</v>
      </c>
      <c r="P305" s="36" t="str">
        <v>Yes</v>
      </c>
      <c r="Q305" s="37"/>
    </row>
    <row r="306" spans="1:17" x14ac:dyDescent="0.3">
      <c r="A306" s="34" t="s">
        <v>2062</v>
      </c>
      <c r="B306" s="34">
        <v>29.92</v>
      </c>
      <c r="C306" s="34">
        <v>11.99</v>
      </c>
      <c r="D306" s="34" t="s">
        <v>2377</v>
      </c>
      <c r="E306" s="35" t="s">
        <v>2375</v>
      </c>
      <c r="F306" s="34" t="s">
        <v>2375</v>
      </c>
      <c r="G306" s="34">
        <v>2</v>
      </c>
      <c r="H306" s="34" t="s">
        <v>2377</v>
      </c>
      <c r="J306" s="40" t="s">
        <v>2062</v>
      </c>
      <c r="K306" s="11" t="str">
        <v>Obesity</v>
      </c>
      <c r="L306" s="11" t="str">
        <v>Diabetes</v>
      </c>
      <c r="M306" s="11">
        <v>2</v>
      </c>
      <c r="N306" s="11" t="str">
        <v>Yes</v>
      </c>
      <c r="O306" s="11" t="str">
        <v>yes</v>
      </c>
      <c r="P306" s="36" t="str">
        <v>Yes</v>
      </c>
      <c r="Q306" s="37"/>
    </row>
    <row r="307" spans="1:17" x14ac:dyDescent="0.3">
      <c r="A307" s="34" t="s">
        <v>2061</v>
      </c>
      <c r="B307" s="34">
        <v>28.46</v>
      </c>
      <c r="C307" s="34">
        <v>4.8499999999999996</v>
      </c>
      <c r="D307" s="34" t="s">
        <v>2377</v>
      </c>
      <c r="E307" s="35" t="s">
        <v>2375</v>
      </c>
      <c r="F307" s="34" t="s">
        <v>2375</v>
      </c>
      <c r="G307" s="34">
        <v>1</v>
      </c>
      <c r="H307" s="34" t="s">
        <v>2377</v>
      </c>
      <c r="J307" s="40" t="s">
        <v>2061</v>
      </c>
      <c r="K307" s="11" t="str">
        <v>Overweight</v>
      </c>
      <c r="L307" s="11" t="str">
        <v>Normal</v>
      </c>
      <c r="M307" s="11">
        <v>1</v>
      </c>
      <c r="N307" s="11" t="str">
        <v>Yes</v>
      </c>
      <c r="O307" s="11" t="str">
        <v>yes</v>
      </c>
      <c r="P307" s="36" t="str">
        <v>Yes</v>
      </c>
      <c r="Q307" s="37"/>
    </row>
    <row r="308" spans="1:17" x14ac:dyDescent="0.3">
      <c r="A308" s="34" t="s">
        <v>2060</v>
      </c>
      <c r="B308" s="34">
        <v>24.56</v>
      </c>
      <c r="C308" s="34">
        <v>6.18</v>
      </c>
      <c r="D308" s="34" t="s">
        <v>2377</v>
      </c>
      <c r="E308" s="35" t="s">
        <v>2375</v>
      </c>
      <c r="F308" s="34" t="s">
        <v>2378</v>
      </c>
      <c r="G308" s="34">
        <v>1</v>
      </c>
      <c r="H308" s="34" t="s">
        <v>2377</v>
      </c>
      <c r="J308" s="40" t="s">
        <v>2060</v>
      </c>
      <c r="K308" s="11" t="str">
        <v>Normal Weight</v>
      </c>
      <c r="L308" s="11" t="str">
        <v>Prediabetes</v>
      </c>
      <c r="M308" s="11">
        <v>1</v>
      </c>
      <c r="N308" s="11" t="str">
        <v>Yes</v>
      </c>
      <c r="O308" s="11" t="str">
        <v>yes</v>
      </c>
      <c r="P308" s="36" t="str">
        <v>Yes</v>
      </c>
      <c r="Q308" s="37"/>
    </row>
    <row r="309" spans="1:17" x14ac:dyDescent="0.3">
      <c r="A309" s="34" t="s">
        <v>2059</v>
      </c>
      <c r="B309" s="34">
        <v>41.19</v>
      </c>
      <c r="C309" s="34">
        <v>6.37</v>
      </c>
      <c r="D309" s="34" t="s">
        <v>2375</v>
      </c>
      <c r="E309" s="35" t="s">
        <v>2375</v>
      </c>
      <c r="F309" s="34" t="s">
        <v>2375</v>
      </c>
      <c r="G309" s="34" t="s">
        <v>2376</v>
      </c>
      <c r="H309" s="34" t="s">
        <v>2377</v>
      </c>
      <c r="J309" s="40" t="s">
        <v>2059</v>
      </c>
      <c r="K309" s="11" t="str">
        <v>Obesity</v>
      </c>
      <c r="L309" s="11" t="str">
        <v>Prediabetes</v>
      </c>
      <c r="M309" s="11">
        <v>0</v>
      </c>
      <c r="N309" s="11" t="str">
        <v>No</v>
      </c>
      <c r="O309" s="11" t="str">
        <v>yes</v>
      </c>
      <c r="P309" s="36" t="str">
        <v>Yes</v>
      </c>
      <c r="Q309" s="37"/>
    </row>
    <row r="310" spans="1:17" x14ac:dyDescent="0.3">
      <c r="A310" s="34" t="s">
        <v>2058</v>
      </c>
      <c r="B310" s="34">
        <v>18.63</v>
      </c>
      <c r="C310" s="34">
        <v>9.81</v>
      </c>
      <c r="D310" s="34" t="s">
        <v>2377</v>
      </c>
      <c r="E310" s="35" t="s">
        <v>2375</v>
      </c>
      <c r="F310" s="34" t="s">
        <v>2375</v>
      </c>
      <c r="G310" s="34">
        <v>2</v>
      </c>
      <c r="H310" s="34" t="s">
        <v>2377</v>
      </c>
      <c r="J310" s="40" t="s">
        <v>2058</v>
      </c>
      <c r="K310" s="11" t="str">
        <v>Normal Weight</v>
      </c>
      <c r="L310" s="11" t="str">
        <v>Diabetes</v>
      </c>
      <c r="M310" s="11">
        <v>2</v>
      </c>
      <c r="N310" s="11" t="str">
        <v>Yes</v>
      </c>
      <c r="O310" s="11" t="str">
        <v>yes</v>
      </c>
      <c r="P310" s="36" t="str">
        <v>Yes</v>
      </c>
      <c r="Q310" s="37"/>
    </row>
    <row r="311" spans="1:17" x14ac:dyDescent="0.3">
      <c r="A311" s="34" t="s">
        <v>2057</v>
      </c>
      <c r="B311" s="34">
        <v>26.26</v>
      </c>
      <c r="C311" s="34">
        <v>11.8</v>
      </c>
      <c r="D311" s="34" t="s">
        <v>2377</v>
      </c>
      <c r="E311" s="35" t="s">
        <v>2375</v>
      </c>
      <c r="F311" s="34" t="s">
        <v>2375</v>
      </c>
      <c r="G311" s="34">
        <v>1</v>
      </c>
      <c r="H311" s="34" t="s">
        <v>2377</v>
      </c>
      <c r="J311" s="40" t="s">
        <v>2057</v>
      </c>
      <c r="K311" s="11" t="str">
        <v>Overweight</v>
      </c>
      <c r="L311" s="11" t="str">
        <v>Diabetes</v>
      </c>
      <c r="M311" s="11">
        <v>1</v>
      </c>
      <c r="N311" s="11" t="str">
        <v>Yes</v>
      </c>
      <c r="O311" s="11" t="str">
        <v>yes</v>
      </c>
      <c r="P311" s="36" t="str">
        <v>Yes</v>
      </c>
      <c r="Q311" s="37"/>
    </row>
    <row r="312" spans="1:17" x14ac:dyDescent="0.3">
      <c r="A312" s="34" t="s">
        <v>2056</v>
      </c>
      <c r="B312" s="34">
        <v>22.37</v>
      </c>
      <c r="C312" s="34">
        <v>5.86</v>
      </c>
      <c r="D312" s="34" t="s">
        <v>2377</v>
      </c>
      <c r="E312" s="35" t="s">
        <v>2375</v>
      </c>
      <c r="F312" s="34" t="s">
        <v>2378</v>
      </c>
      <c r="G312" s="34">
        <v>1</v>
      </c>
      <c r="H312" s="34" t="s">
        <v>2377</v>
      </c>
      <c r="J312" s="40" t="s">
        <v>2056</v>
      </c>
      <c r="K312" s="11" t="str">
        <v>Normal Weight</v>
      </c>
      <c r="L312" s="11" t="str">
        <v>Prediabetes</v>
      </c>
      <c r="M312" s="11">
        <v>1</v>
      </c>
      <c r="N312" s="11" t="str">
        <v>Yes</v>
      </c>
      <c r="O312" s="11" t="str">
        <v>yes</v>
      </c>
      <c r="P312" s="36" t="str">
        <v>Yes</v>
      </c>
      <c r="Q312" s="37"/>
    </row>
    <row r="313" spans="1:17" x14ac:dyDescent="0.3">
      <c r="A313" s="34" t="s">
        <v>2055</v>
      </c>
      <c r="B313" s="34">
        <v>39.619999999999997</v>
      </c>
      <c r="C313" s="34">
        <v>4.28</v>
      </c>
      <c r="D313" s="34" t="s">
        <v>2375</v>
      </c>
      <c r="E313" s="35" t="s">
        <v>2375</v>
      </c>
      <c r="F313" s="34" t="s">
        <v>2375</v>
      </c>
      <c r="G313" s="34">
        <v>1</v>
      </c>
      <c r="H313" s="34" t="s">
        <v>2377</v>
      </c>
      <c r="J313" s="40" t="s">
        <v>2055</v>
      </c>
      <c r="K313" s="11" t="str">
        <v>Obesity</v>
      </c>
      <c r="L313" s="11" t="str">
        <v>Normal</v>
      </c>
      <c r="M313" s="11">
        <v>1</v>
      </c>
      <c r="N313" s="11" t="str">
        <v>No</v>
      </c>
      <c r="O313" s="11" t="str">
        <v>yes</v>
      </c>
      <c r="P313" s="36" t="str">
        <v>Yes</v>
      </c>
      <c r="Q313" s="37"/>
    </row>
    <row r="314" spans="1:17" x14ac:dyDescent="0.3">
      <c r="A314" s="34" t="s">
        <v>2054</v>
      </c>
      <c r="B314" s="34">
        <v>18.329999999999998</v>
      </c>
      <c r="C314" s="34">
        <v>4.16</v>
      </c>
      <c r="D314" s="34" t="s">
        <v>2377</v>
      </c>
      <c r="E314" s="35" t="s">
        <v>2375</v>
      </c>
      <c r="F314" s="34" t="s">
        <v>2375</v>
      </c>
      <c r="G314" s="34" t="s">
        <v>2376</v>
      </c>
      <c r="H314" s="34" t="s">
        <v>2377</v>
      </c>
      <c r="J314" s="40" t="s">
        <v>2054</v>
      </c>
      <c r="K314" s="11" t="str">
        <v>Underweight</v>
      </c>
      <c r="L314" s="11" t="str">
        <v>Normal</v>
      </c>
      <c r="M314" s="11">
        <v>0</v>
      </c>
      <c r="N314" s="11" t="str">
        <v>Yes</v>
      </c>
      <c r="O314" s="11" t="str">
        <v>yes</v>
      </c>
      <c r="P314" s="36" t="str">
        <v>Yes</v>
      </c>
      <c r="Q314" s="37"/>
    </row>
    <row r="315" spans="1:17" x14ac:dyDescent="0.3">
      <c r="A315" s="34" t="s">
        <v>2053</v>
      </c>
      <c r="B315" s="34">
        <v>17.11</v>
      </c>
      <c r="C315" s="34">
        <v>4.9800000000000004</v>
      </c>
      <c r="D315" s="34" t="s">
        <v>2377</v>
      </c>
      <c r="E315" s="35" t="s">
        <v>2375</v>
      </c>
      <c r="F315" s="34" t="s">
        <v>2378</v>
      </c>
      <c r="G315" s="34">
        <v>1</v>
      </c>
      <c r="H315" s="34" t="s">
        <v>2377</v>
      </c>
      <c r="J315" s="40" t="s">
        <v>2053</v>
      </c>
      <c r="K315" s="11" t="str">
        <v>Underweight</v>
      </c>
      <c r="L315" s="11" t="str">
        <v>Normal</v>
      </c>
      <c r="M315" s="11">
        <v>1</v>
      </c>
      <c r="N315" s="11" t="str">
        <v>Yes</v>
      </c>
      <c r="O315" s="11" t="str">
        <v>yes</v>
      </c>
      <c r="P315" s="36" t="str">
        <v>Yes</v>
      </c>
      <c r="Q315" s="37"/>
    </row>
    <row r="316" spans="1:17" x14ac:dyDescent="0.3">
      <c r="A316" s="34" t="s">
        <v>2052</v>
      </c>
      <c r="B316" s="34">
        <v>43.5</v>
      </c>
      <c r="C316" s="34">
        <v>6.38</v>
      </c>
      <c r="D316" s="34" t="s">
        <v>2375</v>
      </c>
      <c r="E316" s="35" t="s">
        <v>2378</v>
      </c>
      <c r="F316" s="34" t="s">
        <v>2375</v>
      </c>
      <c r="G316" s="34">
        <v>1</v>
      </c>
      <c r="H316" s="34" t="s">
        <v>2377</v>
      </c>
      <c r="J316" s="40" t="s">
        <v>2052</v>
      </c>
      <c r="K316" s="11" t="str">
        <v>Obesity</v>
      </c>
      <c r="L316" s="11" t="str">
        <v>Prediabetes</v>
      </c>
      <c r="M316" s="11">
        <v>1</v>
      </c>
      <c r="N316" s="11" t="str">
        <v>No</v>
      </c>
      <c r="O316" s="11" t="str">
        <v>yes</v>
      </c>
      <c r="P316" s="36" t="str">
        <v>Yes</v>
      </c>
      <c r="Q316" s="37"/>
    </row>
    <row r="317" spans="1:17" x14ac:dyDescent="0.3">
      <c r="A317" s="34" t="s">
        <v>2051</v>
      </c>
      <c r="B317" s="34">
        <v>25.364999999999998</v>
      </c>
      <c r="C317" s="34">
        <v>5.19</v>
      </c>
      <c r="D317" s="34" t="s">
        <v>2375</v>
      </c>
      <c r="E317" s="35" t="s">
        <v>2375</v>
      </c>
      <c r="F317" s="34" t="s">
        <v>2375</v>
      </c>
      <c r="G317" s="34">
        <v>2</v>
      </c>
      <c r="H317" s="34" t="s">
        <v>2375</v>
      </c>
      <c r="J317" s="40" t="s">
        <v>2051</v>
      </c>
      <c r="K317" s="11" t="str">
        <v>Overweight</v>
      </c>
      <c r="L317" s="11" t="str">
        <v>Normal</v>
      </c>
      <c r="M317" s="11">
        <v>2</v>
      </c>
      <c r="N317" s="11" t="str">
        <v>No</v>
      </c>
      <c r="O317" s="11" t="str">
        <v>No</v>
      </c>
      <c r="P317" s="36" t="str">
        <v>No</v>
      </c>
      <c r="Q317" s="37"/>
    </row>
    <row r="318" spans="1:17" x14ac:dyDescent="0.3">
      <c r="A318" s="34" t="s">
        <v>2050</v>
      </c>
      <c r="B318" s="34">
        <v>28.594999999999999</v>
      </c>
      <c r="C318" s="34">
        <v>10.210000000000001</v>
      </c>
      <c r="D318" s="34" t="s">
        <v>2375</v>
      </c>
      <c r="E318" s="35" t="s">
        <v>2375</v>
      </c>
      <c r="F318" s="34" t="s">
        <v>2375</v>
      </c>
      <c r="G318" s="34" t="s">
        <v>2376</v>
      </c>
      <c r="H318" s="34" t="s">
        <v>2375</v>
      </c>
      <c r="J318" s="40" t="s">
        <v>2050</v>
      </c>
      <c r="K318" s="11" t="str">
        <v>Overweight</v>
      </c>
      <c r="L318" s="11" t="str">
        <v>Diabetes</v>
      </c>
      <c r="M318" s="11">
        <v>0</v>
      </c>
      <c r="N318" s="11" t="str">
        <v>No</v>
      </c>
      <c r="O318" s="11" t="str">
        <v>No</v>
      </c>
      <c r="P318" s="36" t="str">
        <v>No</v>
      </c>
      <c r="Q318" s="37"/>
    </row>
    <row r="319" spans="1:17" x14ac:dyDescent="0.3">
      <c r="A319" s="34" t="s">
        <v>2049</v>
      </c>
      <c r="B319" s="34">
        <v>29.83</v>
      </c>
      <c r="C319" s="34">
        <v>9.6999999999999993</v>
      </c>
      <c r="D319" s="34" t="s">
        <v>2377</v>
      </c>
      <c r="E319" s="35" t="s">
        <v>2375</v>
      </c>
      <c r="F319" s="34" t="s">
        <v>2378</v>
      </c>
      <c r="G319" s="34">
        <v>1</v>
      </c>
      <c r="H319" s="34" t="s">
        <v>2377</v>
      </c>
      <c r="J319" s="40" t="s">
        <v>2049</v>
      </c>
      <c r="K319" s="11" t="str">
        <v>Overweight</v>
      </c>
      <c r="L319" s="11" t="str">
        <v>Diabetes</v>
      </c>
      <c r="M319" s="11">
        <v>1</v>
      </c>
      <c r="N319" s="11" t="str">
        <v>Yes</v>
      </c>
      <c r="O319" s="11" t="str">
        <v>yes</v>
      </c>
      <c r="P319" s="36" t="str">
        <v>Yes</v>
      </c>
      <c r="Q319" s="37"/>
    </row>
    <row r="320" spans="1:17" x14ac:dyDescent="0.3">
      <c r="A320" s="34" t="s">
        <v>2048</v>
      </c>
      <c r="B320" s="34">
        <v>24.7</v>
      </c>
      <c r="C320" s="34">
        <v>10.25</v>
      </c>
      <c r="D320" s="34" t="s">
        <v>2375</v>
      </c>
      <c r="E320" s="35" t="s">
        <v>2375</v>
      </c>
      <c r="F320" s="34" t="s">
        <v>2375</v>
      </c>
      <c r="G320" s="34">
        <v>3</v>
      </c>
      <c r="H320" s="34" t="s">
        <v>2375</v>
      </c>
      <c r="J320" s="40" t="s">
        <v>2048</v>
      </c>
      <c r="K320" s="11" t="str">
        <v>Normal Weight</v>
      </c>
      <c r="L320" s="11" t="str">
        <v>Diabetes</v>
      </c>
      <c r="M320" s="11">
        <v>3</v>
      </c>
      <c r="N320" s="11" t="str">
        <v>No</v>
      </c>
      <c r="O320" s="11" t="str">
        <v>No</v>
      </c>
      <c r="P320" s="36" t="str">
        <v>No</v>
      </c>
      <c r="Q320" s="37"/>
    </row>
    <row r="321" spans="1:17" x14ac:dyDescent="0.3">
      <c r="A321" s="34" t="s">
        <v>2047</v>
      </c>
      <c r="B321" s="34">
        <v>17.940000000000001</v>
      </c>
      <c r="C321" s="34">
        <v>9.77</v>
      </c>
      <c r="D321" s="34" t="s">
        <v>2375</v>
      </c>
      <c r="E321" s="35" t="s">
        <v>2375</v>
      </c>
      <c r="F321" s="34" t="s">
        <v>2375</v>
      </c>
      <c r="G321" s="34" t="s">
        <v>2376</v>
      </c>
      <c r="H321" s="34" t="s">
        <v>2377</v>
      </c>
      <c r="J321" s="40" t="s">
        <v>2047</v>
      </c>
      <c r="K321" s="11" t="str">
        <v>Underweight</v>
      </c>
      <c r="L321" s="11" t="str">
        <v>Diabetes</v>
      </c>
      <c r="M321" s="11">
        <v>0</v>
      </c>
      <c r="N321" s="11" t="str">
        <v>No</v>
      </c>
      <c r="O321" s="11" t="str">
        <v>yes</v>
      </c>
      <c r="P321" s="36" t="str">
        <v>Yes</v>
      </c>
      <c r="Q321" s="37"/>
    </row>
    <row r="322" spans="1:17" x14ac:dyDescent="0.3">
      <c r="A322" s="34" t="s">
        <v>2046</v>
      </c>
      <c r="B322" s="34">
        <v>21.08</v>
      </c>
      <c r="C322" s="34">
        <v>4.83</v>
      </c>
      <c r="D322" s="34" t="s">
        <v>2375</v>
      </c>
      <c r="E322" s="35" t="s">
        <v>2375</v>
      </c>
      <c r="F322" s="34" t="s">
        <v>2378</v>
      </c>
      <c r="G322" s="34">
        <v>1</v>
      </c>
      <c r="H322" s="34" t="s">
        <v>2377</v>
      </c>
      <c r="J322" s="40" t="s">
        <v>2046</v>
      </c>
      <c r="K322" s="11" t="str">
        <v>Normal Weight</v>
      </c>
      <c r="L322" s="11" t="str">
        <v>Normal</v>
      </c>
      <c r="M322" s="11">
        <v>1</v>
      </c>
      <c r="N322" s="11" t="str">
        <v>No</v>
      </c>
      <c r="O322" s="11" t="str">
        <v>yes</v>
      </c>
      <c r="P322" s="36" t="str">
        <v>Yes</v>
      </c>
      <c r="Q322" s="37"/>
    </row>
    <row r="323" spans="1:17" x14ac:dyDescent="0.3">
      <c r="A323" s="34" t="s">
        <v>2045</v>
      </c>
      <c r="B323" s="34">
        <v>37.715000000000003</v>
      </c>
      <c r="C323" s="34">
        <v>10.86</v>
      </c>
      <c r="D323" s="34" t="s">
        <v>2377</v>
      </c>
      <c r="E323" s="35" t="s">
        <v>2375</v>
      </c>
      <c r="F323" s="34" t="s">
        <v>2375</v>
      </c>
      <c r="G323" s="34" t="s">
        <v>2376</v>
      </c>
      <c r="H323" s="34" t="s">
        <v>2375</v>
      </c>
      <c r="J323" s="40" t="s">
        <v>2045</v>
      </c>
      <c r="K323" s="11" t="str">
        <v>Obesity</v>
      </c>
      <c r="L323" s="11" t="str">
        <v>Diabetes</v>
      </c>
      <c r="M323" s="11">
        <v>0</v>
      </c>
      <c r="N323" s="11" t="str">
        <v>Yes</v>
      </c>
      <c r="O323" s="11" t="str">
        <v>No</v>
      </c>
      <c r="P323" s="36" t="str">
        <v>No</v>
      </c>
      <c r="Q323" s="37"/>
    </row>
    <row r="324" spans="1:17" x14ac:dyDescent="0.3">
      <c r="A324" s="34" t="s">
        <v>2044</v>
      </c>
      <c r="B324" s="34">
        <v>22.39</v>
      </c>
      <c r="C324" s="34">
        <v>9.5299999999999994</v>
      </c>
      <c r="D324" s="34" t="s">
        <v>2377</v>
      </c>
      <c r="E324" s="35" t="s">
        <v>2375</v>
      </c>
      <c r="F324" s="34" t="s">
        <v>2375</v>
      </c>
      <c r="G324" s="34" t="s">
        <v>2376</v>
      </c>
      <c r="H324" s="34" t="s">
        <v>2377</v>
      </c>
      <c r="J324" s="40" t="s">
        <v>2044</v>
      </c>
      <c r="K324" s="11" t="str">
        <v>Normal Weight</v>
      </c>
      <c r="L324" s="11" t="str">
        <v>Diabetes</v>
      </c>
      <c r="M324" s="11">
        <v>0</v>
      </c>
      <c r="N324" s="11" t="str">
        <v>Yes</v>
      </c>
      <c r="O324" s="11" t="str">
        <v>yes</v>
      </c>
      <c r="P324" s="36" t="str">
        <v>Yes</v>
      </c>
      <c r="Q324" s="37"/>
    </row>
    <row r="325" spans="1:17" x14ac:dyDescent="0.3">
      <c r="A325" s="34" t="s">
        <v>2043</v>
      </c>
      <c r="B325" s="34">
        <v>28.78</v>
      </c>
      <c r="C325" s="34">
        <v>5.68</v>
      </c>
      <c r="D325" s="34" t="s">
        <v>2375</v>
      </c>
      <c r="E325" s="35" t="s">
        <v>2375</v>
      </c>
      <c r="F325" s="34" t="s">
        <v>2375</v>
      </c>
      <c r="G325" s="34" t="s">
        <v>2376</v>
      </c>
      <c r="H325" s="34" t="s">
        <v>2377</v>
      </c>
      <c r="J325" s="40" t="s">
        <v>2043</v>
      </c>
      <c r="K325" s="11" t="str">
        <v>Overweight</v>
      </c>
      <c r="L325" s="11" t="str">
        <v>Normal</v>
      </c>
      <c r="M325" s="11">
        <v>0</v>
      </c>
      <c r="N325" s="11" t="str">
        <v>No</v>
      </c>
      <c r="O325" s="11" t="str">
        <v>yes</v>
      </c>
      <c r="P325" s="36" t="str">
        <v>Yes</v>
      </c>
      <c r="Q325" s="37"/>
    </row>
    <row r="326" spans="1:17" x14ac:dyDescent="0.3">
      <c r="A326" s="34" t="s">
        <v>2042</v>
      </c>
      <c r="B326" s="34">
        <v>18.329999999999998</v>
      </c>
      <c r="C326" s="34">
        <v>5.57</v>
      </c>
      <c r="D326" s="34" t="s">
        <v>2377</v>
      </c>
      <c r="E326" s="35" t="s">
        <v>2375</v>
      </c>
      <c r="F326" s="34" t="s">
        <v>2375</v>
      </c>
      <c r="G326" s="34" t="s">
        <v>2376</v>
      </c>
      <c r="H326" s="34" t="s">
        <v>2377</v>
      </c>
      <c r="J326" s="40" t="s">
        <v>2042</v>
      </c>
      <c r="K326" s="11" t="str">
        <v>Underweight</v>
      </c>
      <c r="L326" s="11" t="str">
        <v>Normal</v>
      </c>
      <c r="M326" s="11">
        <v>0</v>
      </c>
      <c r="N326" s="11" t="str">
        <v>Yes</v>
      </c>
      <c r="O326" s="11" t="str">
        <v>yes</v>
      </c>
      <c r="P326" s="36" t="str">
        <v>Yes</v>
      </c>
      <c r="Q326" s="37"/>
    </row>
    <row r="327" spans="1:17" x14ac:dyDescent="0.3">
      <c r="A327" s="34" t="s">
        <v>2041</v>
      </c>
      <c r="B327" s="34">
        <v>26.39</v>
      </c>
      <c r="C327" s="34">
        <v>4.58</v>
      </c>
      <c r="D327" s="34" t="s">
        <v>2377</v>
      </c>
      <c r="E327" s="35" t="s">
        <v>2375</v>
      </c>
      <c r="F327" s="34" t="s">
        <v>2375</v>
      </c>
      <c r="G327" s="34">
        <v>1</v>
      </c>
      <c r="H327" s="34" t="s">
        <v>2377</v>
      </c>
      <c r="J327" s="40" t="s">
        <v>2041</v>
      </c>
      <c r="K327" s="11" t="str">
        <v>Overweight</v>
      </c>
      <c r="L327" s="11" t="str">
        <v>Normal</v>
      </c>
      <c r="M327" s="11">
        <v>1</v>
      </c>
      <c r="N327" s="11" t="str">
        <v>Yes</v>
      </c>
      <c r="O327" s="11" t="str">
        <v>yes</v>
      </c>
      <c r="P327" s="36" t="str">
        <v>Yes</v>
      </c>
      <c r="Q327" s="37"/>
    </row>
    <row r="328" spans="1:17" x14ac:dyDescent="0.3">
      <c r="A328" s="34" t="s">
        <v>2040</v>
      </c>
      <c r="B328" s="34">
        <v>19.260000000000002</v>
      </c>
      <c r="C328" s="34">
        <v>8.9600000000000009</v>
      </c>
      <c r="D328" s="34" t="s">
        <v>2377</v>
      </c>
      <c r="E328" s="35" t="s">
        <v>2375</v>
      </c>
      <c r="F328" s="34" t="s">
        <v>2375</v>
      </c>
      <c r="G328" s="34">
        <v>1</v>
      </c>
      <c r="H328" s="34" t="s">
        <v>2377</v>
      </c>
      <c r="J328" s="40" t="s">
        <v>2040</v>
      </c>
      <c r="K328" s="11" t="str">
        <v>Normal Weight</v>
      </c>
      <c r="L328" s="11" t="str">
        <v>Diabetes</v>
      </c>
      <c r="M328" s="11">
        <v>1</v>
      </c>
      <c r="N328" s="11" t="str">
        <v>Yes</v>
      </c>
      <c r="O328" s="11" t="str">
        <v>yes</v>
      </c>
      <c r="P328" s="36" t="str">
        <v>Yes</v>
      </c>
      <c r="Q328" s="37"/>
    </row>
    <row r="329" spans="1:17" x14ac:dyDescent="0.3">
      <c r="A329" s="34" t="s">
        <v>2039</v>
      </c>
      <c r="B329" s="34">
        <v>26.92</v>
      </c>
      <c r="C329" s="34">
        <v>6.09</v>
      </c>
      <c r="D329" s="34" t="s">
        <v>2375</v>
      </c>
      <c r="E329" s="35" t="s">
        <v>2375</v>
      </c>
      <c r="F329" s="34" t="s">
        <v>2375</v>
      </c>
      <c r="G329" s="34" t="s">
        <v>2376</v>
      </c>
      <c r="H329" s="34" t="s">
        <v>2377</v>
      </c>
      <c r="J329" s="40" t="s">
        <v>2039</v>
      </c>
      <c r="K329" s="11" t="str">
        <v>Overweight</v>
      </c>
      <c r="L329" s="11" t="str">
        <v>Prediabetes</v>
      </c>
      <c r="M329" s="11">
        <v>0</v>
      </c>
      <c r="N329" s="11" t="str">
        <v>No</v>
      </c>
      <c r="O329" s="11" t="str">
        <v>yes</v>
      </c>
      <c r="P329" s="36" t="str">
        <v>Yes</v>
      </c>
      <c r="Q329" s="37"/>
    </row>
    <row r="330" spans="1:17" x14ac:dyDescent="0.3">
      <c r="A330" s="34" t="s">
        <v>2038</v>
      </c>
      <c r="B330" s="34">
        <v>19.73</v>
      </c>
      <c r="C330" s="34">
        <v>4.3600000000000003</v>
      </c>
      <c r="D330" s="34" t="s">
        <v>2375</v>
      </c>
      <c r="E330" s="35" t="s">
        <v>2375</v>
      </c>
      <c r="F330" s="34" t="s">
        <v>2375</v>
      </c>
      <c r="G330" s="34" t="s">
        <v>2376</v>
      </c>
      <c r="H330" s="34" t="s">
        <v>2377</v>
      </c>
      <c r="J330" s="40" t="s">
        <v>2038</v>
      </c>
      <c r="K330" s="11" t="str">
        <v>Normal Weight</v>
      </c>
      <c r="L330" s="11" t="str">
        <v>Normal</v>
      </c>
      <c r="M330" s="11">
        <v>0</v>
      </c>
      <c r="N330" s="11" t="str">
        <v>No</v>
      </c>
      <c r="O330" s="11" t="str">
        <v>yes</v>
      </c>
      <c r="P330" s="36" t="str">
        <v>Yes</v>
      </c>
      <c r="Q330" s="37"/>
    </row>
    <row r="331" spans="1:17" x14ac:dyDescent="0.3">
      <c r="A331" s="34" t="s">
        <v>2037</v>
      </c>
      <c r="B331" s="34">
        <v>23.56</v>
      </c>
      <c r="C331" s="34">
        <v>11.74</v>
      </c>
      <c r="D331" s="34" t="s">
        <v>2377</v>
      </c>
      <c r="E331" s="35" t="s">
        <v>2375</v>
      </c>
      <c r="F331" s="34" t="s">
        <v>2375</v>
      </c>
      <c r="G331" s="34" t="s">
        <v>2376</v>
      </c>
      <c r="H331" s="34" t="s">
        <v>2377</v>
      </c>
      <c r="J331" s="40" t="s">
        <v>2037</v>
      </c>
      <c r="K331" s="11" t="str">
        <v>Normal Weight</v>
      </c>
      <c r="L331" s="11" t="str">
        <v>Diabetes</v>
      </c>
      <c r="M331" s="11">
        <v>0</v>
      </c>
      <c r="N331" s="11" t="str">
        <v>Yes</v>
      </c>
      <c r="O331" s="11" t="str">
        <v>yes</v>
      </c>
      <c r="P331" s="36" t="str">
        <v>Yes</v>
      </c>
      <c r="Q331" s="37"/>
    </row>
    <row r="332" spans="1:17" x14ac:dyDescent="0.3">
      <c r="A332" s="34" t="s">
        <v>2036</v>
      </c>
      <c r="B332" s="34">
        <v>37.67</v>
      </c>
      <c r="C332" s="34">
        <v>5.89</v>
      </c>
      <c r="D332" s="34" t="s">
        <v>2375</v>
      </c>
      <c r="E332" s="35" t="s">
        <v>2375</v>
      </c>
      <c r="F332" s="34" t="s">
        <v>2375</v>
      </c>
      <c r="G332" s="34">
        <v>1</v>
      </c>
      <c r="H332" s="34" t="s">
        <v>2377</v>
      </c>
      <c r="J332" s="40" t="s">
        <v>2036</v>
      </c>
      <c r="K332" s="11" t="str">
        <v>Obesity</v>
      </c>
      <c r="L332" s="11" t="str">
        <v>Prediabetes</v>
      </c>
      <c r="M332" s="11">
        <v>1</v>
      </c>
      <c r="N332" s="11" t="str">
        <v>No</v>
      </c>
      <c r="O332" s="11" t="str">
        <v>yes</v>
      </c>
      <c r="P332" s="36" t="str">
        <v>Yes</v>
      </c>
      <c r="Q332" s="37"/>
    </row>
    <row r="333" spans="1:17" x14ac:dyDescent="0.3">
      <c r="A333" s="34" t="s">
        <v>2035</v>
      </c>
      <c r="B333" s="34">
        <v>18.73</v>
      </c>
      <c r="C333" s="34">
        <v>10.64</v>
      </c>
      <c r="D333" s="34" t="s">
        <v>2375</v>
      </c>
      <c r="E333" s="35" t="s">
        <v>2375</v>
      </c>
      <c r="F333" s="34" t="s">
        <v>2375</v>
      </c>
      <c r="G333" s="34">
        <v>2</v>
      </c>
      <c r="H333" s="34" t="s">
        <v>2377</v>
      </c>
      <c r="J333" s="40" t="s">
        <v>2035</v>
      </c>
      <c r="K333" s="11" t="str">
        <v>Normal Weight</v>
      </c>
      <c r="L333" s="11" t="str">
        <v>Diabetes</v>
      </c>
      <c r="M333" s="11">
        <v>2</v>
      </c>
      <c r="N333" s="11" t="str">
        <v>No</v>
      </c>
      <c r="O333" s="11" t="str">
        <v>yes</v>
      </c>
      <c r="P333" s="36" t="str">
        <v>Yes</v>
      </c>
      <c r="Q333" s="37"/>
    </row>
    <row r="334" spans="1:17" x14ac:dyDescent="0.3">
      <c r="A334" s="34" t="s">
        <v>2034</v>
      </c>
      <c r="B334" s="34">
        <v>33.090000000000003</v>
      </c>
      <c r="C334" s="34">
        <v>6.06</v>
      </c>
      <c r="D334" s="34" t="s">
        <v>2375</v>
      </c>
      <c r="E334" s="35" t="s">
        <v>2375</v>
      </c>
      <c r="F334" s="34" t="s">
        <v>2378</v>
      </c>
      <c r="G334" s="34">
        <v>1</v>
      </c>
      <c r="H334" s="34" t="s">
        <v>2377</v>
      </c>
      <c r="J334" s="40" t="s">
        <v>2034</v>
      </c>
      <c r="K334" s="11" t="str">
        <v>Obesity</v>
      </c>
      <c r="L334" s="11" t="str">
        <v>Prediabetes</v>
      </c>
      <c r="M334" s="11">
        <v>1</v>
      </c>
      <c r="N334" s="11" t="str">
        <v>No</v>
      </c>
      <c r="O334" s="11" t="str">
        <v>yes</v>
      </c>
      <c r="P334" s="36" t="str">
        <v>Yes</v>
      </c>
      <c r="Q334" s="37"/>
    </row>
    <row r="335" spans="1:17" x14ac:dyDescent="0.3">
      <c r="A335" s="34" t="s">
        <v>2033</v>
      </c>
      <c r="B335" s="34">
        <v>18.329999999999998</v>
      </c>
      <c r="C335" s="34">
        <v>7.46</v>
      </c>
      <c r="D335" s="34" t="s">
        <v>2377</v>
      </c>
      <c r="E335" s="35" t="s">
        <v>2375</v>
      </c>
      <c r="F335" s="34" t="s">
        <v>2375</v>
      </c>
      <c r="G335" s="34">
        <v>1</v>
      </c>
      <c r="H335" s="34" t="s">
        <v>2377</v>
      </c>
      <c r="J335" s="40" t="s">
        <v>2033</v>
      </c>
      <c r="K335" s="11" t="str">
        <v>Underweight</v>
      </c>
      <c r="L335" s="11" t="str">
        <v>Diabetes</v>
      </c>
      <c r="M335" s="11">
        <v>1</v>
      </c>
      <c r="N335" s="11" t="str">
        <v>Yes</v>
      </c>
      <c r="O335" s="11" t="str">
        <v>yes</v>
      </c>
      <c r="P335" s="36" t="str">
        <v>Yes</v>
      </c>
      <c r="Q335" s="37"/>
    </row>
    <row r="336" spans="1:17" x14ac:dyDescent="0.3">
      <c r="A336" s="34" t="s">
        <v>2032</v>
      </c>
      <c r="B336" s="34">
        <v>27.74</v>
      </c>
      <c r="C336" s="34">
        <v>4.68</v>
      </c>
      <c r="D336" s="34" t="s">
        <v>2377</v>
      </c>
      <c r="E336" s="35" t="s">
        <v>2375</v>
      </c>
      <c r="F336" s="34" t="s">
        <v>2375</v>
      </c>
      <c r="G336" s="34">
        <v>2</v>
      </c>
      <c r="H336" s="34" t="s">
        <v>2377</v>
      </c>
      <c r="J336" s="40" t="s">
        <v>2032</v>
      </c>
      <c r="K336" s="11" t="str">
        <v>Overweight</v>
      </c>
      <c r="L336" s="11" t="str">
        <v>Normal</v>
      </c>
      <c r="M336" s="11">
        <v>2</v>
      </c>
      <c r="N336" s="11" t="str">
        <v>Yes</v>
      </c>
      <c r="O336" s="11" t="str">
        <v>yes</v>
      </c>
      <c r="P336" s="36" t="str">
        <v>Yes</v>
      </c>
      <c r="Q336" s="37"/>
    </row>
    <row r="337" spans="1:17" x14ac:dyDescent="0.3">
      <c r="A337" s="34" t="s">
        <v>2031</v>
      </c>
      <c r="B337" s="34">
        <v>24.2</v>
      </c>
      <c r="C337" s="34">
        <v>6.15</v>
      </c>
      <c r="D337" s="34" t="s">
        <v>2375</v>
      </c>
      <c r="E337" s="35" t="s">
        <v>2375</v>
      </c>
      <c r="F337" s="34" t="s">
        <v>2375</v>
      </c>
      <c r="G337" s="34">
        <v>1</v>
      </c>
      <c r="H337" s="34" t="s">
        <v>2377</v>
      </c>
      <c r="J337" s="40" t="s">
        <v>2031</v>
      </c>
      <c r="K337" s="11" t="str">
        <v>Normal Weight</v>
      </c>
      <c r="L337" s="11" t="str">
        <v>Prediabetes</v>
      </c>
      <c r="M337" s="11">
        <v>1</v>
      </c>
      <c r="N337" s="11" t="str">
        <v>No</v>
      </c>
      <c r="O337" s="11" t="str">
        <v>yes</v>
      </c>
      <c r="P337" s="36" t="str">
        <v>Yes</v>
      </c>
      <c r="Q337" s="37"/>
    </row>
    <row r="338" spans="1:17" x14ac:dyDescent="0.3">
      <c r="A338" s="34" t="s">
        <v>2030</v>
      </c>
      <c r="B338" s="34">
        <v>22.03</v>
      </c>
      <c r="C338" s="34">
        <v>4.28</v>
      </c>
      <c r="D338" s="34" t="s">
        <v>2377</v>
      </c>
      <c r="E338" s="35" t="s">
        <v>2375</v>
      </c>
      <c r="F338" s="34" t="s">
        <v>2375</v>
      </c>
      <c r="G338" s="34" t="s">
        <v>2376</v>
      </c>
      <c r="H338" s="34" t="s">
        <v>2377</v>
      </c>
      <c r="J338" s="40" t="s">
        <v>2030</v>
      </c>
      <c r="K338" s="11" t="str">
        <v>Normal Weight</v>
      </c>
      <c r="L338" s="11" t="str">
        <v>Normal</v>
      </c>
      <c r="M338" s="11">
        <v>0</v>
      </c>
      <c r="N338" s="11" t="str">
        <v>Yes</v>
      </c>
      <c r="O338" s="11" t="str">
        <v>yes</v>
      </c>
      <c r="P338" s="36" t="str">
        <v>Yes</v>
      </c>
      <c r="Q338" s="37"/>
    </row>
    <row r="339" spans="1:17" x14ac:dyDescent="0.3">
      <c r="A339" s="34" t="s">
        <v>2029</v>
      </c>
      <c r="B339" s="34">
        <v>26.885000000000002</v>
      </c>
      <c r="C339" s="34">
        <v>9.86</v>
      </c>
      <c r="D339" s="34" t="s">
        <v>2375</v>
      </c>
      <c r="E339" s="35" t="s">
        <v>2375</v>
      </c>
      <c r="F339" s="34" t="s">
        <v>2375</v>
      </c>
      <c r="G339" s="34">
        <v>3</v>
      </c>
      <c r="H339" s="34" t="s">
        <v>2377</v>
      </c>
      <c r="J339" s="40" t="s">
        <v>2029</v>
      </c>
      <c r="K339" s="11" t="str">
        <v>Overweight</v>
      </c>
      <c r="L339" s="11" t="str">
        <v>Diabetes</v>
      </c>
      <c r="M339" s="11">
        <v>3</v>
      </c>
      <c r="N339" s="11" t="str">
        <v>No</v>
      </c>
      <c r="O339" s="11" t="str">
        <v>yes</v>
      </c>
      <c r="P339" s="36" t="str">
        <v>Yes</v>
      </c>
      <c r="Q339" s="37"/>
    </row>
    <row r="340" spans="1:17" x14ac:dyDescent="0.3">
      <c r="A340" s="34" t="s">
        <v>2028</v>
      </c>
      <c r="B340" s="34">
        <v>16.36</v>
      </c>
      <c r="C340" s="34">
        <v>11.19</v>
      </c>
      <c r="D340" s="34" t="s">
        <v>2375</v>
      </c>
      <c r="E340" s="35" t="s">
        <v>2375</v>
      </c>
      <c r="F340" s="34" t="s">
        <v>2375</v>
      </c>
      <c r="G340" s="34" t="s">
        <v>2376</v>
      </c>
      <c r="H340" s="34" t="s">
        <v>2377</v>
      </c>
      <c r="J340" s="40" t="s">
        <v>2028</v>
      </c>
      <c r="K340" s="11" t="str">
        <v>Underweight</v>
      </c>
      <c r="L340" s="11" t="str">
        <v>Diabetes</v>
      </c>
      <c r="M340" s="11">
        <v>0</v>
      </c>
      <c r="N340" s="11" t="str">
        <v>No</v>
      </c>
      <c r="O340" s="11" t="str">
        <v>yes</v>
      </c>
      <c r="P340" s="36" t="str">
        <v>Yes</v>
      </c>
      <c r="Q340" s="37"/>
    </row>
    <row r="341" spans="1:17" x14ac:dyDescent="0.3">
      <c r="A341" s="34" t="s">
        <v>2027</v>
      </c>
      <c r="B341" s="34">
        <v>32.299999999999997</v>
      </c>
      <c r="C341" s="34">
        <v>4.8899999999999997</v>
      </c>
      <c r="D341" s="34" t="s">
        <v>2377</v>
      </c>
      <c r="E341" s="35" t="s">
        <v>2375</v>
      </c>
      <c r="F341" s="34" t="s">
        <v>2378</v>
      </c>
      <c r="G341" s="34">
        <v>1</v>
      </c>
      <c r="H341" s="34" t="s">
        <v>2375</v>
      </c>
      <c r="J341" s="40" t="s">
        <v>2027</v>
      </c>
      <c r="K341" s="11" t="str">
        <v>Obesity</v>
      </c>
      <c r="L341" s="11" t="str">
        <v>Normal</v>
      </c>
      <c r="M341" s="11">
        <v>1</v>
      </c>
      <c r="N341" s="11" t="str">
        <v>Yes</v>
      </c>
      <c r="O341" s="11" t="str">
        <v>No</v>
      </c>
      <c r="P341" s="36" t="str">
        <v>No</v>
      </c>
      <c r="Q341" s="37"/>
    </row>
    <row r="342" spans="1:17" x14ac:dyDescent="0.3">
      <c r="A342" s="34" t="s">
        <v>2026</v>
      </c>
      <c r="B342" s="34">
        <v>16.05</v>
      </c>
      <c r="C342" s="34">
        <v>4.3499999999999996</v>
      </c>
      <c r="D342" s="34" t="s">
        <v>2377</v>
      </c>
      <c r="E342" s="35" t="s">
        <v>2375</v>
      </c>
      <c r="F342" s="34" t="s">
        <v>2375</v>
      </c>
      <c r="G342" s="34" t="s">
        <v>2376</v>
      </c>
      <c r="H342" s="34" t="s">
        <v>2377</v>
      </c>
      <c r="J342" s="40" t="s">
        <v>2026</v>
      </c>
      <c r="K342" s="11" t="str">
        <v>Underweight</v>
      </c>
      <c r="L342" s="11" t="str">
        <v>Normal</v>
      </c>
      <c r="M342" s="11">
        <v>0</v>
      </c>
      <c r="N342" s="11" t="str">
        <v>Yes</v>
      </c>
      <c r="O342" s="11" t="str">
        <v>yes</v>
      </c>
      <c r="P342" s="36" t="str">
        <v>Yes</v>
      </c>
      <c r="Q342" s="37"/>
    </row>
    <row r="343" spans="1:17" x14ac:dyDescent="0.3">
      <c r="A343" s="34" t="s">
        <v>2025</v>
      </c>
      <c r="B343" s="34">
        <v>29.07</v>
      </c>
      <c r="C343" s="34">
        <v>8.66</v>
      </c>
      <c r="D343" s="34" t="s">
        <v>2377</v>
      </c>
      <c r="E343" s="35" t="s">
        <v>2375</v>
      </c>
      <c r="F343" s="34" t="s">
        <v>2375</v>
      </c>
      <c r="G343" s="34">
        <v>2</v>
      </c>
      <c r="H343" s="34" t="s">
        <v>2377</v>
      </c>
      <c r="J343" s="40" t="s">
        <v>2025</v>
      </c>
      <c r="K343" s="11" t="str">
        <v>Overweight</v>
      </c>
      <c r="L343" s="11" t="str">
        <v>Diabetes</v>
      </c>
      <c r="M343" s="11">
        <v>2</v>
      </c>
      <c r="N343" s="11" t="str">
        <v>Yes</v>
      </c>
      <c r="O343" s="11" t="str">
        <v>yes</v>
      </c>
      <c r="P343" s="36" t="str">
        <v>Yes</v>
      </c>
      <c r="Q343" s="37"/>
    </row>
    <row r="344" spans="1:17" x14ac:dyDescent="0.3">
      <c r="A344" s="34" t="s">
        <v>2024</v>
      </c>
      <c r="B344" s="34">
        <v>17.43</v>
      </c>
      <c r="C344" s="34">
        <v>8.64</v>
      </c>
      <c r="D344" s="34" t="s">
        <v>2375</v>
      </c>
      <c r="E344" s="35" t="s">
        <v>2375</v>
      </c>
      <c r="F344" s="34" t="s">
        <v>2375</v>
      </c>
      <c r="G344" s="34" t="s">
        <v>2376</v>
      </c>
      <c r="H344" s="34" t="s">
        <v>2377</v>
      </c>
      <c r="J344" s="40" t="s">
        <v>2024</v>
      </c>
      <c r="K344" s="11" t="str">
        <v>Underweight</v>
      </c>
      <c r="L344" s="11" t="str">
        <v>Diabetes</v>
      </c>
      <c r="M344" s="11">
        <v>0</v>
      </c>
      <c r="N344" s="11" t="str">
        <v>No</v>
      </c>
      <c r="O344" s="11" t="str">
        <v>yes</v>
      </c>
      <c r="P344" s="36" t="str">
        <v>Yes</v>
      </c>
      <c r="Q344" s="37"/>
    </row>
    <row r="345" spans="1:17" x14ac:dyDescent="0.3">
      <c r="A345" s="34" t="s">
        <v>2023</v>
      </c>
      <c r="B345" s="34">
        <v>19.329999999999998</v>
      </c>
      <c r="C345" s="34">
        <v>4.2699999999999996</v>
      </c>
      <c r="D345" s="34" t="s">
        <v>2375</v>
      </c>
      <c r="E345" s="35" t="s">
        <v>2375</v>
      </c>
      <c r="F345" s="34" t="s">
        <v>2375</v>
      </c>
      <c r="G345" s="34" t="s">
        <v>2376</v>
      </c>
      <c r="H345" s="34" t="s">
        <v>2377</v>
      </c>
      <c r="J345" s="40" t="s">
        <v>2023</v>
      </c>
      <c r="K345" s="11" t="str">
        <v>Normal Weight</v>
      </c>
      <c r="L345" s="11" t="str">
        <v>Normal</v>
      </c>
      <c r="M345" s="11">
        <v>0</v>
      </c>
      <c r="N345" s="11" t="str">
        <v>No</v>
      </c>
      <c r="O345" s="11" t="str">
        <v>yes</v>
      </c>
      <c r="P345" s="36" t="str">
        <v>Yes</v>
      </c>
      <c r="Q345" s="37"/>
    </row>
    <row r="346" spans="1:17" x14ac:dyDescent="0.3">
      <c r="A346" s="34" t="s">
        <v>2022</v>
      </c>
      <c r="B346" s="34">
        <v>30.52</v>
      </c>
      <c r="C346" s="34">
        <v>4.21</v>
      </c>
      <c r="D346" s="34" t="s">
        <v>2375</v>
      </c>
      <c r="E346" s="35" t="s">
        <v>2375</v>
      </c>
      <c r="F346" s="34" t="s">
        <v>2375</v>
      </c>
      <c r="G346" s="34">
        <v>1</v>
      </c>
      <c r="H346" s="34" t="s">
        <v>2377</v>
      </c>
      <c r="J346" s="40" t="s">
        <v>2022</v>
      </c>
      <c r="K346" s="11" t="str">
        <v>Obesity</v>
      </c>
      <c r="L346" s="11" t="str">
        <v>Normal</v>
      </c>
      <c r="M346" s="11">
        <v>1</v>
      </c>
      <c r="N346" s="11" t="str">
        <v>No</v>
      </c>
      <c r="O346" s="11" t="str">
        <v>yes</v>
      </c>
      <c r="P346" s="36" t="str">
        <v>Yes</v>
      </c>
      <c r="Q346" s="37"/>
    </row>
    <row r="347" spans="1:17" x14ac:dyDescent="0.3">
      <c r="A347" s="34" t="s">
        <v>2021</v>
      </c>
      <c r="B347" s="34">
        <v>39.21</v>
      </c>
      <c r="C347" s="34">
        <v>5.04</v>
      </c>
      <c r="D347" s="34" t="s">
        <v>2375</v>
      </c>
      <c r="E347" s="35" t="s">
        <v>2375</v>
      </c>
      <c r="F347" s="34" t="s">
        <v>2378</v>
      </c>
      <c r="G347" s="34">
        <v>1</v>
      </c>
      <c r="H347" s="34" t="s">
        <v>2377</v>
      </c>
      <c r="J347" s="40" t="s">
        <v>2021</v>
      </c>
      <c r="K347" s="11" t="str">
        <v>Obesity</v>
      </c>
      <c r="L347" s="11" t="str">
        <v>Normal</v>
      </c>
      <c r="M347" s="11">
        <v>1</v>
      </c>
      <c r="N347" s="11" t="str">
        <v>No</v>
      </c>
      <c r="O347" s="11" t="str">
        <v>yes</v>
      </c>
      <c r="P347" s="36" t="str">
        <v>Yes</v>
      </c>
      <c r="Q347" s="37"/>
    </row>
    <row r="348" spans="1:17" x14ac:dyDescent="0.3">
      <c r="A348" s="34" t="s">
        <v>2020</v>
      </c>
      <c r="B348" s="34">
        <v>26.98</v>
      </c>
      <c r="C348" s="34">
        <v>5.21</v>
      </c>
      <c r="D348" s="34" t="s">
        <v>2377</v>
      </c>
      <c r="E348" s="35" t="s">
        <v>2375</v>
      </c>
      <c r="F348" s="34" t="s">
        <v>2375</v>
      </c>
      <c r="G348" s="34">
        <v>2</v>
      </c>
      <c r="H348" s="34" t="s">
        <v>2377</v>
      </c>
      <c r="J348" s="40" t="s">
        <v>2020</v>
      </c>
      <c r="K348" s="11" t="str">
        <v>Overweight</v>
      </c>
      <c r="L348" s="11" t="str">
        <v>Normal</v>
      </c>
      <c r="M348" s="11">
        <v>2</v>
      </c>
      <c r="N348" s="11" t="str">
        <v>Yes</v>
      </c>
      <c r="O348" s="11" t="str">
        <v>yes</v>
      </c>
      <c r="P348" s="36" t="str">
        <v>Yes</v>
      </c>
      <c r="Q348" s="37"/>
    </row>
    <row r="349" spans="1:17" x14ac:dyDescent="0.3">
      <c r="A349" s="34" t="s">
        <v>2019</v>
      </c>
      <c r="B349" s="34">
        <v>25.84</v>
      </c>
      <c r="C349" s="34">
        <v>8.83</v>
      </c>
      <c r="D349" s="34" t="s">
        <v>2375</v>
      </c>
      <c r="E349" s="35" t="s">
        <v>2375</v>
      </c>
      <c r="F349" s="34" t="s">
        <v>2375</v>
      </c>
      <c r="G349" s="34" t="s">
        <v>2376</v>
      </c>
      <c r="H349" s="34" t="s">
        <v>2375</v>
      </c>
      <c r="J349" s="40" t="s">
        <v>2019</v>
      </c>
      <c r="K349" s="11" t="str">
        <v>Overweight</v>
      </c>
      <c r="L349" s="11" t="str">
        <v>Diabetes</v>
      </c>
      <c r="M349" s="11">
        <v>0</v>
      </c>
      <c r="N349" s="11" t="str">
        <v>No</v>
      </c>
      <c r="O349" s="11" t="str">
        <v>No</v>
      </c>
      <c r="P349" s="36" t="str">
        <v>No</v>
      </c>
      <c r="Q349" s="37"/>
    </row>
    <row r="350" spans="1:17" x14ac:dyDescent="0.3">
      <c r="A350" s="34" t="s">
        <v>2018</v>
      </c>
      <c r="B350" s="34">
        <v>28.31</v>
      </c>
      <c r="C350" s="34">
        <v>8.4700000000000006</v>
      </c>
      <c r="D350" s="34" t="s">
        <v>2377</v>
      </c>
      <c r="E350" s="35" t="s">
        <v>2375</v>
      </c>
      <c r="F350" s="34" t="s">
        <v>2375</v>
      </c>
      <c r="G350" s="34">
        <v>2</v>
      </c>
      <c r="H350" s="34" t="s">
        <v>2377</v>
      </c>
      <c r="J350" s="40" t="s">
        <v>2018</v>
      </c>
      <c r="K350" s="11" t="str">
        <v>Overweight</v>
      </c>
      <c r="L350" s="11" t="str">
        <v>Diabetes</v>
      </c>
      <c r="M350" s="11">
        <v>2</v>
      </c>
      <c r="N350" s="11" t="str">
        <v>Yes</v>
      </c>
      <c r="O350" s="11" t="str">
        <v>yes</v>
      </c>
      <c r="P350" s="36" t="str">
        <v>Yes</v>
      </c>
      <c r="Q350" s="37"/>
    </row>
    <row r="351" spans="1:17" x14ac:dyDescent="0.3">
      <c r="A351" s="34" t="s">
        <v>2017</v>
      </c>
      <c r="B351" s="34">
        <v>23.94</v>
      </c>
      <c r="C351" s="34">
        <v>4.2</v>
      </c>
      <c r="D351" s="34" t="s">
        <v>2375</v>
      </c>
      <c r="E351" s="35" t="s">
        <v>2375</v>
      </c>
      <c r="F351" s="34" t="s">
        <v>2375</v>
      </c>
      <c r="G351" s="34" t="s">
        <v>2376</v>
      </c>
      <c r="H351" s="34" t="s">
        <v>2377</v>
      </c>
      <c r="J351" s="40" t="s">
        <v>2017</v>
      </c>
      <c r="K351" s="11" t="str">
        <v>Normal Weight</v>
      </c>
      <c r="L351" s="11" t="str">
        <v>Normal</v>
      </c>
      <c r="M351" s="11">
        <v>0</v>
      </c>
      <c r="N351" s="11" t="str">
        <v>No</v>
      </c>
      <c r="O351" s="11" t="str">
        <v>yes</v>
      </c>
      <c r="P351" s="36" t="str">
        <v>Yes</v>
      </c>
      <c r="Q351" s="37"/>
    </row>
    <row r="352" spans="1:17" x14ac:dyDescent="0.3">
      <c r="A352" s="34" t="s">
        <v>2016</v>
      </c>
      <c r="B352" s="34">
        <v>20.03</v>
      </c>
      <c r="C352" s="34">
        <v>6.14</v>
      </c>
      <c r="D352" s="34" t="s">
        <v>2377</v>
      </c>
      <c r="E352" s="35" t="s">
        <v>2375</v>
      </c>
      <c r="F352" s="34" t="s">
        <v>2375</v>
      </c>
      <c r="G352" s="34" t="s">
        <v>2376</v>
      </c>
      <c r="H352" s="34" t="s">
        <v>2377</v>
      </c>
      <c r="J352" s="40" t="s">
        <v>2016</v>
      </c>
      <c r="K352" s="11" t="str">
        <v>Normal Weight</v>
      </c>
      <c r="L352" s="11" t="str">
        <v>Prediabetes</v>
      </c>
      <c r="M352" s="11">
        <v>0</v>
      </c>
      <c r="N352" s="11" t="str">
        <v>Yes</v>
      </c>
      <c r="O352" s="11" t="str">
        <v>yes</v>
      </c>
      <c r="P352" s="36" t="str">
        <v>Yes</v>
      </c>
      <c r="Q352" s="37"/>
    </row>
    <row r="353" spans="1:17" x14ac:dyDescent="0.3">
      <c r="A353" s="34" t="s">
        <v>2015</v>
      </c>
      <c r="B353" s="34">
        <v>41.42</v>
      </c>
      <c r="C353" s="34">
        <v>6.07</v>
      </c>
      <c r="D353" s="34" t="s">
        <v>2375</v>
      </c>
      <c r="E353" s="35" t="s">
        <v>2375</v>
      </c>
      <c r="F353" s="34" t="s">
        <v>2375</v>
      </c>
      <c r="G353" s="34" t="s">
        <v>2376</v>
      </c>
      <c r="H353" s="34" t="s">
        <v>2375</v>
      </c>
      <c r="J353" s="40" t="s">
        <v>2015</v>
      </c>
      <c r="K353" s="11" t="str">
        <v>Obesity</v>
      </c>
      <c r="L353" s="11" t="str">
        <v>Prediabetes</v>
      </c>
      <c r="M353" s="11">
        <v>0</v>
      </c>
      <c r="N353" s="11" t="str">
        <v>No</v>
      </c>
      <c r="O353" s="11" t="str">
        <v>No</v>
      </c>
      <c r="P353" s="36" t="str">
        <v>No</v>
      </c>
      <c r="Q353" s="37"/>
    </row>
    <row r="354" spans="1:17" x14ac:dyDescent="0.3">
      <c r="A354" s="34" t="s">
        <v>2014</v>
      </c>
      <c r="B354" s="34">
        <v>36.67</v>
      </c>
      <c r="C354" s="34">
        <v>10.210000000000001</v>
      </c>
      <c r="D354" s="34" t="s">
        <v>2375</v>
      </c>
      <c r="E354" s="35" t="s">
        <v>2375</v>
      </c>
      <c r="F354" s="34" t="s">
        <v>2375</v>
      </c>
      <c r="G354" s="34" t="s">
        <v>2376</v>
      </c>
      <c r="H354" s="34" t="s">
        <v>2375</v>
      </c>
      <c r="J354" s="40" t="s">
        <v>2014</v>
      </c>
      <c r="K354" s="11" t="str">
        <v>Obesity</v>
      </c>
      <c r="L354" s="11" t="str">
        <v>Diabetes</v>
      </c>
      <c r="M354" s="11">
        <v>0</v>
      </c>
      <c r="N354" s="11" t="str">
        <v>No</v>
      </c>
      <c r="O354" s="11" t="str">
        <v>No</v>
      </c>
      <c r="P354" s="36" t="str">
        <v>No</v>
      </c>
      <c r="Q354" s="37"/>
    </row>
    <row r="355" spans="1:17" x14ac:dyDescent="0.3">
      <c r="A355" s="34" t="s">
        <v>2013</v>
      </c>
      <c r="B355" s="34">
        <v>27.645</v>
      </c>
      <c r="C355" s="34">
        <v>4.6900000000000004</v>
      </c>
      <c r="D355" s="34" t="s">
        <v>2375</v>
      </c>
      <c r="E355" s="35" t="s">
        <v>2375</v>
      </c>
      <c r="F355" s="34" t="s">
        <v>2375</v>
      </c>
      <c r="G355" s="34" t="s">
        <v>2376</v>
      </c>
      <c r="H355" s="34" t="s">
        <v>2375</v>
      </c>
      <c r="J355" s="40" t="s">
        <v>2013</v>
      </c>
      <c r="K355" s="11" t="str">
        <v>Overweight</v>
      </c>
      <c r="L355" s="11" t="str">
        <v>Normal</v>
      </c>
      <c r="M355" s="11">
        <v>0</v>
      </c>
      <c r="N355" s="11" t="str">
        <v>No</v>
      </c>
      <c r="O355" s="11" t="str">
        <v>No</v>
      </c>
      <c r="P355" s="36" t="str">
        <v>No</v>
      </c>
      <c r="Q355" s="37"/>
    </row>
    <row r="356" spans="1:17" x14ac:dyDescent="0.3">
      <c r="A356" s="34" t="s">
        <v>2012</v>
      </c>
      <c r="B356" s="34">
        <v>22.72</v>
      </c>
      <c r="C356" s="34">
        <v>5.71</v>
      </c>
      <c r="D356" s="34" t="s">
        <v>2375</v>
      </c>
      <c r="E356" s="35" t="s">
        <v>2375</v>
      </c>
      <c r="F356" s="34" t="s">
        <v>2375</v>
      </c>
      <c r="G356" s="34" t="s">
        <v>2376</v>
      </c>
      <c r="H356" s="34" t="s">
        <v>2377</v>
      </c>
      <c r="J356" s="40" t="s">
        <v>2012</v>
      </c>
      <c r="K356" s="11" t="str">
        <v>Normal Weight</v>
      </c>
      <c r="L356" s="11" t="str">
        <v>Prediabetes</v>
      </c>
      <c r="M356" s="11">
        <v>0</v>
      </c>
      <c r="N356" s="11" t="str">
        <v>No</v>
      </c>
      <c r="O356" s="11" t="str">
        <v>yes</v>
      </c>
      <c r="P356" s="36" t="str">
        <v>Yes</v>
      </c>
      <c r="Q356" s="37"/>
    </row>
    <row r="357" spans="1:17" x14ac:dyDescent="0.3">
      <c r="A357" s="34" t="s">
        <v>2011</v>
      </c>
      <c r="B357" s="34">
        <v>36.520000000000003</v>
      </c>
      <c r="C357" s="34">
        <v>9.07</v>
      </c>
      <c r="D357" s="34" t="s">
        <v>2377</v>
      </c>
      <c r="E357" s="35" t="s">
        <v>2375</v>
      </c>
      <c r="F357" s="34" t="s">
        <v>2378</v>
      </c>
      <c r="G357" s="34">
        <v>1</v>
      </c>
      <c r="H357" s="34" t="s">
        <v>2375</v>
      </c>
      <c r="J357" s="40" t="s">
        <v>2011</v>
      </c>
      <c r="K357" s="11" t="str">
        <v>Obesity</v>
      </c>
      <c r="L357" s="11" t="str">
        <v>Diabetes</v>
      </c>
      <c r="M357" s="11">
        <v>1</v>
      </c>
      <c r="N357" s="11" t="str">
        <v>Yes</v>
      </c>
      <c r="O357" s="11" t="str">
        <v>No</v>
      </c>
      <c r="P357" s="36" t="str">
        <v>No</v>
      </c>
      <c r="Q357" s="37"/>
    </row>
    <row r="358" spans="1:17" x14ac:dyDescent="0.3">
      <c r="A358" s="34" t="s">
        <v>2010</v>
      </c>
      <c r="B358" s="34">
        <v>33.96</v>
      </c>
      <c r="C358" s="34">
        <v>4.99</v>
      </c>
      <c r="D358" s="34" t="s">
        <v>2375</v>
      </c>
      <c r="E358" s="35" t="s">
        <v>2375</v>
      </c>
      <c r="F358" s="34" t="s">
        <v>2375</v>
      </c>
      <c r="G358" s="34" t="s">
        <v>2376</v>
      </c>
      <c r="H358" s="34" t="s">
        <v>2377</v>
      </c>
      <c r="J358" s="40" t="s">
        <v>2010</v>
      </c>
      <c r="K358" s="11" t="str">
        <v>Obesity</v>
      </c>
      <c r="L358" s="11" t="str">
        <v>Normal</v>
      </c>
      <c r="M358" s="11">
        <v>0</v>
      </c>
      <c r="N358" s="11" t="str">
        <v>No</v>
      </c>
      <c r="O358" s="11" t="str">
        <v>yes</v>
      </c>
      <c r="P358" s="36" t="str">
        <v>Yes</v>
      </c>
      <c r="Q358" s="37"/>
    </row>
    <row r="359" spans="1:17" x14ac:dyDescent="0.3">
      <c r="A359" s="34" t="s">
        <v>2009</v>
      </c>
      <c r="B359" s="34">
        <v>26.695</v>
      </c>
      <c r="C359" s="34">
        <v>8.31</v>
      </c>
      <c r="D359" s="34" t="s">
        <v>2375</v>
      </c>
      <c r="E359" s="35" t="s">
        <v>2375</v>
      </c>
      <c r="F359" s="34" t="s">
        <v>2375</v>
      </c>
      <c r="G359" s="34" t="s">
        <v>2376</v>
      </c>
      <c r="H359" s="34" t="s">
        <v>2377</v>
      </c>
      <c r="J359" s="40" t="s">
        <v>2009</v>
      </c>
      <c r="K359" s="11" t="str">
        <v>Overweight</v>
      </c>
      <c r="L359" s="11" t="str">
        <v>Diabetes</v>
      </c>
      <c r="M359" s="11">
        <v>0</v>
      </c>
      <c r="N359" s="11" t="str">
        <v>No</v>
      </c>
      <c r="O359" s="11" t="str">
        <v>yes</v>
      </c>
      <c r="P359" s="36" t="str">
        <v>Yes</v>
      </c>
      <c r="Q359" s="37"/>
    </row>
    <row r="360" spans="1:17" x14ac:dyDescent="0.3">
      <c r="A360" s="34" t="s">
        <v>2008</v>
      </c>
      <c r="B360" s="34">
        <v>18.45</v>
      </c>
      <c r="C360" s="34">
        <v>5.07</v>
      </c>
      <c r="D360" s="34" t="s">
        <v>2377</v>
      </c>
      <c r="E360" s="35" t="s">
        <v>2375</v>
      </c>
      <c r="F360" s="34" t="s">
        <v>2375</v>
      </c>
      <c r="G360" s="34" t="s">
        <v>2376</v>
      </c>
      <c r="H360" s="34" t="s">
        <v>2377</v>
      </c>
      <c r="J360" s="40" t="s">
        <v>2008</v>
      </c>
      <c r="K360" s="11" t="str">
        <v>Underweight</v>
      </c>
      <c r="L360" s="11" t="str">
        <v>Normal</v>
      </c>
      <c r="M360" s="11">
        <v>0</v>
      </c>
      <c r="N360" s="11" t="str">
        <v>Yes</v>
      </c>
      <c r="O360" s="11" t="str">
        <v>yes</v>
      </c>
      <c r="P360" s="36" t="str">
        <v>Yes</v>
      </c>
      <c r="Q360" s="37"/>
    </row>
    <row r="361" spans="1:17" x14ac:dyDescent="0.3">
      <c r="A361" s="34" t="s">
        <v>2007</v>
      </c>
      <c r="B361" s="34">
        <v>33.18</v>
      </c>
      <c r="C361" s="34">
        <v>4.79</v>
      </c>
      <c r="D361" s="34" t="s">
        <v>2375</v>
      </c>
      <c r="E361" s="35" t="s">
        <v>2375</v>
      </c>
      <c r="F361" s="34" t="s">
        <v>2375</v>
      </c>
      <c r="G361" s="34" t="s">
        <v>2376</v>
      </c>
      <c r="H361" s="34" t="s">
        <v>2377</v>
      </c>
      <c r="J361" s="40" t="s">
        <v>2007</v>
      </c>
      <c r="K361" s="11" t="str">
        <v>Obesity</v>
      </c>
      <c r="L361" s="11" t="str">
        <v>Normal</v>
      </c>
      <c r="M361" s="11">
        <v>0</v>
      </c>
      <c r="N361" s="11" t="str">
        <v>No</v>
      </c>
      <c r="O361" s="11" t="str">
        <v>yes</v>
      </c>
      <c r="P361" s="36" t="str">
        <v>Yes</v>
      </c>
      <c r="Q361" s="37"/>
    </row>
    <row r="362" spans="1:17" x14ac:dyDescent="0.3">
      <c r="A362" s="34" t="s">
        <v>2006</v>
      </c>
      <c r="B362" s="34">
        <v>36.1</v>
      </c>
      <c r="C362" s="34">
        <v>11.39</v>
      </c>
      <c r="D362" s="34" t="s">
        <v>2377</v>
      </c>
      <c r="E362" s="35" t="s">
        <v>2375</v>
      </c>
      <c r="F362" s="34" t="s">
        <v>2375</v>
      </c>
      <c r="G362" s="34">
        <v>2</v>
      </c>
      <c r="H362" s="34" t="s">
        <v>2375</v>
      </c>
      <c r="J362" s="40" t="s">
        <v>2006</v>
      </c>
      <c r="K362" s="11" t="str">
        <v>Obesity</v>
      </c>
      <c r="L362" s="11" t="str">
        <v>Diabetes</v>
      </c>
      <c r="M362" s="11">
        <v>2</v>
      </c>
      <c r="N362" s="11" t="str">
        <v>Yes</v>
      </c>
      <c r="O362" s="11" t="str">
        <v>No</v>
      </c>
      <c r="P362" s="36" t="str">
        <v>No</v>
      </c>
      <c r="Q362" s="37"/>
    </row>
    <row r="363" spans="1:17" x14ac:dyDescent="0.3">
      <c r="A363" s="34" t="s">
        <v>2005</v>
      </c>
      <c r="B363" s="34">
        <v>22.77</v>
      </c>
      <c r="C363" s="34">
        <v>6</v>
      </c>
      <c r="D363" s="34" t="s">
        <v>2375</v>
      </c>
      <c r="E363" s="35" t="s">
        <v>2375</v>
      </c>
      <c r="F363" s="34" t="s">
        <v>2375</v>
      </c>
      <c r="G363" s="34" t="s">
        <v>2376</v>
      </c>
      <c r="H363" s="34" t="s">
        <v>2377</v>
      </c>
      <c r="J363" s="40" t="s">
        <v>2005</v>
      </c>
      <c r="K363" s="11" t="str">
        <v>Normal Weight</v>
      </c>
      <c r="L363" s="11" t="str">
        <v>Prediabetes</v>
      </c>
      <c r="M363" s="11">
        <v>0</v>
      </c>
      <c r="N363" s="11" t="str">
        <v>No</v>
      </c>
      <c r="O363" s="11" t="str">
        <v>yes</v>
      </c>
      <c r="P363" s="36" t="str">
        <v>Yes</v>
      </c>
      <c r="Q363" s="37"/>
    </row>
    <row r="364" spans="1:17" x14ac:dyDescent="0.3">
      <c r="A364" s="34" t="s">
        <v>2004</v>
      </c>
      <c r="B364" s="34">
        <v>21.24</v>
      </c>
      <c r="C364" s="34">
        <v>5.13</v>
      </c>
      <c r="D364" s="34" t="s">
        <v>2375</v>
      </c>
      <c r="E364" s="35" t="s">
        <v>2375</v>
      </c>
      <c r="F364" s="34" t="s">
        <v>2378</v>
      </c>
      <c r="G364" s="34" t="s">
        <v>2376</v>
      </c>
      <c r="H364" s="34" t="s">
        <v>2377</v>
      </c>
      <c r="J364" s="40" t="s">
        <v>2004</v>
      </c>
      <c r="K364" s="11" t="str">
        <v>Normal Weight</v>
      </c>
      <c r="L364" s="11" t="str">
        <v>Normal</v>
      </c>
      <c r="M364" s="11">
        <v>0</v>
      </c>
      <c r="N364" s="11" t="str">
        <v>No</v>
      </c>
      <c r="O364" s="11" t="str">
        <v>yes</v>
      </c>
      <c r="P364" s="36" t="str">
        <v>Yes</v>
      </c>
      <c r="Q364" s="37"/>
    </row>
    <row r="365" spans="1:17" x14ac:dyDescent="0.3">
      <c r="A365" s="34" t="s">
        <v>2003</v>
      </c>
      <c r="B365" s="34">
        <v>17.600000000000001</v>
      </c>
      <c r="C365" s="34">
        <v>5.26</v>
      </c>
      <c r="D365" s="34" t="s">
        <v>2377</v>
      </c>
      <c r="E365" s="35" t="s">
        <v>2375</v>
      </c>
      <c r="F365" s="34" t="s">
        <v>2375</v>
      </c>
      <c r="G365" s="34" t="s">
        <v>2376</v>
      </c>
      <c r="H365" s="34" t="s">
        <v>2377</v>
      </c>
      <c r="J365" s="40" t="s">
        <v>2003</v>
      </c>
      <c r="K365" s="11" t="str">
        <v>Underweight</v>
      </c>
      <c r="L365" s="11" t="str">
        <v>Normal</v>
      </c>
      <c r="M365" s="11">
        <v>0</v>
      </c>
      <c r="N365" s="11" t="str">
        <v>Yes</v>
      </c>
      <c r="O365" s="11" t="str">
        <v>yes</v>
      </c>
      <c r="P365" s="36" t="str">
        <v>Yes</v>
      </c>
      <c r="Q365" s="37"/>
    </row>
    <row r="366" spans="1:17" x14ac:dyDescent="0.3">
      <c r="A366" s="34" t="s">
        <v>2002</v>
      </c>
      <c r="B366" s="34">
        <v>26.29</v>
      </c>
      <c r="C366" s="34">
        <v>6.84</v>
      </c>
      <c r="D366" s="34" t="s">
        <v>2375</v>
      </c>
      <c r="E366" s="35" t="s">
        <v>2375</v>
      </c>
      <c r="F366" s="34" t="s">
        <v>2375</v>
      </c>
      <c r="G366" s="34" t="s">
        <v>2376</v>
      </c>
      <c r="H366" s="34" t="s">
        <v>2377</v>
      </c>
      <c r="J366" s="40" t="s">
        <v>2002</v>
      </c>
      <c r="K366" s="11" t="str">
        <v>Overweight</v>
      </c>
      <c r="L366" s="11" t="str">
        <v>Diabetes</v>
      </c>
      <c r="M366" s="11">
        <v>0</v>
      </c>
      <c r="N366" s="11" t="str">
        <v>No</v>
      </c>
      <c r="O366" s="11" t="str">
        <v>yes</v>
      </c>
      <c r="P366" s="36" t="str">
        <v>Yes</v>
      </c>
      <c r="Q366" s="37"/>
    </row>
    <row r="367" spans="1:17" x14ac:dyDescent="0.3">
      <c r="A367" s="34" t="s">
        <v>2001</v>
      </c>
      <c r="B367" s="34">
        <v>35.31</v>
      </c>
      <c r="C367" s="34">
        <v>9.0399999999999991</v>
      </c>
      <c r="D367" s="34" t="s">
        <v>2375</v>
      </c>
      <c r="E367" s="35" t="s">
        <v>2375</v>
      </c>
      <c r="F367" s="34" t="s">
        <v>2375</v>
      </c>
      <c r="G367" s="34" t="s">
        <v>2376</v>
      </c>
      <c r="H367" s="34" t="s">
        <v>2375</v>
      </c>
      <c r="J367" s="40" t="s">
        <v>2001</v>
      </c>
      <c r="K367" s="11" t="str">
        <v>Obesity</v>
      </c>
      <c r="L367" s="11" t="str">
        <v>Diabetes</v>
      </c>
      <c r="M367" s="11">
        <v>0</v>
      </c>
      <c r="N367" s="11" t="str">
        <v>No</v>
      </c>
      <c r="O367" s="11" t="str">
        <v>No</v>
      </c>
      <c r="P367" s="36" t="str">
        <v>No</v>
      </c>
      <c r="Q367" s="37"/>
    </row>
    <row r="368" spans="1:17" x14ac:dyDescent="0.3">
      <c r="A368" s="34" t="s">
        <v>2000</v>
      </c>
      <c r="B368" s="34">
        <v>27.04</v>
      </c>
      <c r="C368" s="34">
        <v>4.0999999999999996</v>
      </c>
      <c r="D368" s="34" t="s">
        <v>2375</v>
      </c>
      <c r="E368" s="35" t="s">
        <v>2375</v>
      </c>
      <c r="F368" s="34" t="s">
        <v>2375</v>
      </c>
      <c r="G368" s="34">
        <v>1</v>
      </c>
      <c r="H368" s="34" t="s">
        <v>2377</v>
      </c>
      <c r="J368" s="40" t="s">
        <v>2000</v>
      </c>
      <c r="K368" s="11" t="str">
        <v>Overweight</v>
      </c>
      <c r="L368" s="11" t="str">
        <v>Normal</v>
      </c>
      <c r="M368" s="11">
        <v>1</v>
      </c>
      <c r="N368" s="11" t="str">
        <v>No</v>
      </c>
      <c r="O368" s="11" t="str">
        <v>yes</v>
      </c>
      <c r="P368" s="36" t="str">
        <v>Yes</v>
      </c>
      <c r="Q368" s="37"/>
    </row>
    <row r="369" spans="1:17" x14ac:dyDescent="0.3">
      <c r="A369" s="34" t="s">
        <v>1999</v>
      </c>
      <c r="B369" s="34">
        <v>30.23</v>
      </c>
      <c r="C369" s="34">
        <v>4.2300000000000004</v>
      </c>
      <c r="D369" s="34" t="s">
        <v>2377</v>
      </c>
      <c r="E369" s="35" t="s">
        <v>2375</v>
      </c>
      <c r="F369" s="34" t="s">
        <v>2378</v>
      </c>
      <c r="G369" s="34">
        <v>1</v>
      </c>
      <c r="H369" s="34" t="s">
        <v>2377</v>
      </c>
      <c r="J369" s="40" t="s">
        <v>1999</v>
      </c>
      <c r="K369" s="11" t="str">
        <v>Obesity</v>
      </c>
      <c r="L369" s="11" t="str">
        <v>Normal</v>
      </c>
      <c r="M369" s="11">
        <v>1</v>
      </c>
      <c r="N369" s="11" t="str">
        <v>Yes</v>
      </c>
      <c r="O369" s="11" t="str">
        <v>yes</v>
      </c>
      <c r="P369" s="36" t="str">
        <v>Yes</v>
      </c>
      <c r="Q369" s="37"/>
    </row>
    <row r="370" spans="1:17" x14ac:dyDescent="0.3">
      <c r="A370" s="34" t="s">
        <v>1998</v>
      </c>
      <c r="B370" s="34">
        <v>30.6</v>
      </c>
      <c r="C370" s="34">
        <v>6.48</v>
      </c>
      <c r="D370" s="34" t="s">
        <v>2377</v>
      </c>
      <c r="E370" s="35" t="s">
        <v>2375</v>
      </c>
      <c r="F370" s="34" t="s">
        <v>2378</v>
      </c>
      <c r="G370" s="34">
        <v>1</v>
      </c>
      <c r="H370" s="34" t="s">
        <v>2377</v>
      </c>
      <c r="J370" s="40" t="s">
        <v>1998</v>
      </c>
      <c r="K370" s="11" t="str">
        <v>Obesity</v>
      </c>
      <c r="L370" s="11" t="str">
        <v>Diabetes</v>
      </c>
      <c r="M370" s="11">
        <v>1</v>
      </c>
      <c r="N370" s="11" t="str">
        <v>Yes</v>
      </c>
      <c r="O370" s="11" t="str">
        <v>yes</v>
      </c>
      <c r="P370" s="36" t="str">
        <v>Yes</v>
      </c>
      <c r="Q370" s="37"/>
    </row>
    <row r="371" spans="1:17" x14ac:dyDescent="0.3">
      <c r="A371" s="34" t="s">
        <v>1997</v>
      </c>
      <c r="B371" s="34">
        <v>26.8</v>
      </c>
      <c r="C371" s="34">
        <v>5.53</v>
      </c>
      <c r="D371" s="34" t="s">
        <v>2375</v>
      </c>
      <c r="E371" s="35" t="s">
        <v>2375</v>
      </c>
      <c r="F371" s="34" t="s">
        <v>2375</v>
      </c>
      <c r="G371" s="34">
        <v>1</v>
      </c>
      <c r="H371" s="34" t="s">
        <v>2377</v>
      </c>
      <c r="J371" s="40" t="s">
        <v>1997</v>
      </c>
      <c r="K371" s="11" t="str">
        <v>Overweight</v>
      </c>
      <c r="L371" s="11" t="str">
        <v>Normal</v>
      </c>
      <c r="M371" s="11">
        <v>1</v>
      </c>
      <c r="N371" s="11" t="str">
        <v>No</v>
      </c>
      <c r="O371" s="11" t="str">
        <v>yes</v>
      </c>
      <c r="P371" s="36" t="str">
        <v>Yes</v>
      </c>
      <c r="Q371" s="37"/>
    </row>
    <row r="372" spans="1:17" x14ac:dyDescent="0.3">
      <c r="A372" s="34" t="s">
        <v>1996</v>
      </c>
      <c r="B372" s="34">
        <v>16.86</v>
      </c>
      <c r="C372" s="34">
        <v>4.07</v>
      </c>
      <c r="D372" s="34" t="s">
        <v>2377</v>
      </c>
      <c r="E372" s="35" t="s">
        <v>2375</v>
      </c>
      <c r="F372" s="34" t="s">
        <v>2375</v>
      </c>
      <c r="G372" s="34" t="s">
        <v>2376</v>
      </c>
      <c r="H372" s="34" t="s">
        <v>2377</v>
      </c>
      <c r="J372" s="40" t="s">
        <v>1996</v>
      </c>
      <c r="K372" s="11" t="str">
        <v>Underweight</v>
      </c>
      <c r="L372" s="11" t="str">
        <v>Normal</v>
      </c>
      <c r="M372" s="11">
        <v>0</v>
      </c>
      <c r="N372" s="11" t="str">
        <v>Yes</v>
      </c>
      <c r="O372" s="11" t="str">
        <v>yes</v>
      </c>
      <c r="P372" s="36" t="str">
        <v>Yes</v>
      </c>
      <c r="Q372" s="37"/>
    </row>
    <row r="373" spans="1:17" x14ac:dyDescent="0.3">
      <c r="A373" s="34" t="s">
        <v>1995</v>
      </c>
      <c r="B373" s="34">
        <v>16.3</v>
      </c>
      <c r="C373" s="34">
        <v>5.51</v>
      </c>
      <c r="D373" s="34" t="s">
        <v>2375</v>
      </c>
      <c r="E373" s="35" t="s">
        <v>2375</v>
      </c>
      <c r="F373" s="34" t="s">
        <v>2375</v>
      </c>
      <c r="G373" s="34">
        <v>1</v>
      </c>
      <c r="H373" s="34" t="s">
        <v>2377</v>
      </c>
      <c r="J373" s="40" t="s">
        <v>1995</v>
      </c>
      <c r="K373" s="11" t="str">
        <v>Underweight</v>
      </c>
      <c r="L373" s="11" t="str">
        <v>Normal</v>
      </c>
      <c r="M373" s="11">
        <v>1</v>
      </c>
      <c r="N373" s="11" t="str">
        <v>No</v>
      </c>
      <c r="O373" s="11" t="str">
        <v>yes</v>
      </c>
      <c r="P373" s="36" t="str">
        <v>Yes</v>
      </c>
      <c r="Q373" s="37"/>
    </row>
    <row r="374" spans="1:17" x14ac:dyDescent="0.3">
      <c r="A374" s="34" t="s">
        <v>1994</v>
      </c>
      <c r="B374" s="34">
        <v>29.81</v>
      </c>
      <c r="C374" s="34">
        <v>11.66</v>
      </c>
      <c r="D374" s="34" t="s">
        <v>2375</v>
      </c>
      <c r="E374" s="35" t="s">
        <v>2375</v>
      </c>
      <c r="F374" s="34" t="s">
        <v>2375</v>
      </c>
      <c r="G374" s="34" t="s">
        <v>2376</v>
      </c>
      <c r="H374" s="34" t="s">
        <v>2377</v>
      </c>
      <c r="J374" s="40" t="s">
        <v>1994</v>
      </c>
      <c r="K374" s="11" t="str">
        <v>Overweight</v>
      </c>
      <c r="L374" s="11" t="str">
        <v>Diabetes</v>
      </c>
      <c r="M374" s="11">
        <v>0</v>
      </c>
      <c r="N374" s="11" t="str">
        <v>No</v>
      </c>
      <c r="O374" s="11" t="str">
        <v>yes</v>
      </c>
      <c r="P374" s="36" t="str">
        <v>Yes</v>
      </c>
      <c r="Q374" s="37"/>
    </row>
    <row r="375" spans="1:17" x14ac:dyDescent="0.3">
      <c r="A375" s="34" t="s">
        <v>1993</v>
      </c>
      <c r="B375" s="34">
        <v>16.329999999999998</v>
      </c>
      <c r="C375" s="34">
        <v>7.26</v>
      </c>
      <c r="D375" s="34" t="s">
        <v>2377</v>
      </c>
      <c r="E375" s="35" t="s">
        <v>2375</v>
      </c>
      <c r="F375" s="34" t="s">
        <v>2375</v>
      </c>
      <c r="G375" s="34" t="s">
        <v>2376</v>
      </c>
      <c r="H375" s="34" t="s">
        <v>2377</v>
      </c>
      <c r="J375" s="40" t="s">
        <v>1993</v>
      </c>
      <c r="K375" s="11" t="str">
        <v>Underweight</v>
      </c>
      <c r="L375" s="11" t="str">
        <v>Diabetes</v>
      </c>
      <c r="M375" s="11">
        <v>0</v>
      </c>
      <c r="N375" s="11" t="str">
        <v>Yes</v>
      </c>
      <c r="O375" s="11" t="str">
        <v>yes</v>
      </c>
      <c r="P375" s="36" t="str">
        <v>Yes</v>
      </c>
      <c r="Q375" s="37"/>
    </row>
    <row r="376" spans="1:17" x14ac:dyDescent="0.3">
      <c r="A376" s="34" t="s">
        <v>1992</v>
      </c>
      <c r="B376" s="34">
        <v>16.37</v>
      </c>
      <c r="C376" s="34">
        <v>4.79</v>
      </c>
      <c r="D376" s="34" t="s">
        <v>2377</v>
      </c>
      <c r="E376" s="35" t="s">
        <v>2375</v>
      </c>
      <c r="F376" s="34" t="s">
        <v>2375</v>
      </c>
      <c r="G376" s="34" t="s">
        <v>2376</v>
      </c>
      <c r="H376" s="34" t="s">
        <v>2377</v>
      </c>
      <c r="J376" s="40" t="s">
        <v>1992</v>
      </c>
      <c r="K376" s="11" t="str">
        <v>Underweight</v>
      </c>
      <c r="L376" s="11" t="str">
        <v>Normal</v>
      </c>
      <c r="M376" s="11">
        <v>0</v>
      </c>
      <c r="N376" s="11" t="str">
        <v>Yes</v>
      </c>
      <c r="O376" s="11" t="str">
        <v>yes</v>
      </c>
      <c r="P376" s="36" t="str">
        <v>Yes</v>
      </c>
      <c r="Q376" s="37"/>
    </row>
    <row r="377" spans="1:17" x14ac:dyDescent="0.3">
      <c r="A377" s="34" t="s">
        <v>1991</v>
      </c>
      <c r="B377" s="34">
        <v>22.42</v>
      </c>
      <c r="C377" s="34">
        <v>4.68</v>
      </c>
      <c r="D377" s="34" t="s">
        <v>2377</v>
      </c>
      <c r="E377" s="35" t="s">
        <v>2375</v>
      </c>
      <c r="F377" s="34" t="s">
        <v>2375</v>
      </c>
      <c r="G377" s="34">
        <v>1</v>
      </c>
      <c r="H377" s="34" t="s">
        <v>2375</v>
      </c>
      <c r="J377" s="40" t="s">
        <v>1991</v>
      </c>
      <c r="K377" s="11" t="str">
        <v>Normal Weight</v>
      </c>
      <c r="L377" s="11" t="str">
        <v>Normal</v>
      </c>
      <c r="M377" s="11">
        <v>1</v>
      </c>
      <c r="N377" s="11" t="str">
        <v>Yes</v>
      </c>
      <c r="O377" s="11" t="str">
        <v>No</v>
      </c>
      <c r="P377" s="36" t="str">
        <v>No</v>
      </c>
      <c r="Q377" s="37"/>
    </row>
    <row r="378" spans="1:17" x14ac:dyDescent="0.3">
      <c r="A378" s="34" t="s">
        <v>1990</v>
      </c>
      <c r="B378" s="34">
        <v>31.35</v>
      </c>
      <c r="C378" s="34">
        <v>4.33</v>
      </c>
      <c r="D378" s="34" t="s">
        <v>2377</v>
      </c>
      <c r="E378" s="35" t="s">
        <v>2375</v>
      </c>
      <c r="F378" s="34" t="s">
        <v>2378</v>
      </c>
      <c r="G378" s="34">
        <v>1</v>
      </c>
      <c r="H378" s="34" t="s">
        <v>2375</v>
      </c>
      <c r="J378" s="40" t="s">
        <v>1990</v>
      </c>
      <c r="K378" s="11" t="str">
        <v>Obesity</v>
      </c>
      <c r="L378" s="11" t="str">
        <v>Normal</v>
      </c>
      <c r="M378" s="11">
        <v>1</v>
      </c>
      <c r="N378" s="11" t="str">
        <v>Yes</v>
      </c>
      <c r="O378" s="11" t="str">
        <v>No</v>
      </c>
      <c r="P378" s="36" t="str">
        <v>No</v>
      </c>
      <c r="Q378" s="37"/>
    </row>
    <row r="379" spans="1:17" x14ac:dyDescent="0.3">
      <c r="A379" s="34" t="s">
        <v>1989</v>
      </c>
      <c r="B379" s="34">
        <v>31.9</v>
      </c>
      <c r="C379" s="34">
        <v>11.89</v>
      </c>
      <c r="D379" s="34" t="s">
        <v>2375</v>
      </c>
      <c r="E379" s="35" t="s">
        <v>2375</v>
      </c>
      <c r="F379" s="34" t="s">
        <v>2375</v>
      </c>
      <c r="G379" s="34" t="s">
        <v>2376</v>
      </c>
      <c r="H379" s="34" t="s">
        <v>2375</v>
      </c>
      <c r="J379" s="40" t="s">
        <v>1989</v>
      </c>
      <c r="K379" s="11" t="str">
        <v>Obesity</v>
      </c>
      <c r="L379" s="11" t="str">
        <v>Diabetes</v>
      </c>
      <c r="M379" s="11">
        <v>0</v>
      </c>
      <c r="N379" s="11" t="str">
        <v>No</v>
      </c>
      <c r="O379" s="11" t="str">
        <v>No</v>
      </c>
      <c r="P379" s="36" t="str">
        <v>No</v>
      </c>
      <c r="Q379" s="37"/>
    </row>
    <row r="380" spans="1:17" x14ac:dyDescent="0.3">
      <c r="A380" s="34" t="s">
        <v>1988</v>
      </c>
      <c r="B380" s="34">
        <v>30.6</v>
      </c>
      <c r="C380" s="34">
        <v>5.24</v>
      </c>
      <c r="D380" s="34" t="s">
        <v>2375</v>
      </c>
      <c r="E380" s="35" t="s">
        <v>2375</v>
      </c>
      <c r="F380" s="34" t="s">
        <v>2375</v>
      </c>
      <c r="G380" s="34" t="s">
        <v>2376</v>
      </c>
      <c r="H380" s="34" t="s">
        <v>2377</v>
      </c>
      <c r="J380" s="40" t="s">
        <v>1988</v>
      </c>
      <c r="K380" s="11" t="str">
        <v>Obesity</v>
      </c>
      <c r="L380" s="11" t="str">
        <v>Normal</v>
      </c>
      <c r="M380" s="11">
        <v>0</v>
      </c>
      <c r="N380" s="11" t="str">
        <v>No</v>
      </c>
      <c r="O380" s="11" t="str">
        <v>yes</v>
      </c>
      <c r="P380" s="36" t="str">
        <v>Yes</v>
      </c>
      <c r="Q380" s="37"/>
    </row>
    <row r="381" spans="1:17" x14ac:dyDescent="0.3">
      <c r="A381" s="34" t="s">
        <v>1987</v>
      </c>
      <c r="B381" s="34">
        <v>28.975000000000001</v>
      </c>
      <c r="C381" s="34">
        <v>7.63</v>
      </c>
      <c r="D381" s="34" t="s">
        <v>2375</v>
      </c>
      <c r="E381" s="35" t="s">
        <v>2375</v>
      </c>
      <c r="F381" s="34" t="s">
        <v>2375</v>
      </c>
      <c r="G381" s="34" t="s">
        <v>2376</v>
      </c>
      <c r="H381" s="34" t="s">
        <v>2377</v>
      </c>
      <c r="J381" s="40" t="s">
        <v>1987</v>
      </c>
      <c r="K381" s="11" t="str">
        <v>Overweight</v>
      </c>
      <c r="L381" s="11" t="str">
        <v>Diabetes</v>
      </c>
      <c r="M381" s="11">
        <v>0</v>
      </c>
      <c r="N381" s="11" t="str">
        <v>No</v>
      </c>
      <c r="O381" s="11" t="str">
        <v>yes</v>
      </c>
      <c r="P381" s="36" t="str">
        <v>Yes</v>
      </c>
      <c r="Q381" s="37"/>
    </row>
    <row r="382" spans="1:17" x14ac:dyDescent="0.3">
      <c r="A382" s="34" t="s">
        <v>1986</v>
      </c>
      <c r="B382" s="34">
        <v>24.86</v>
      </c>
      <c r="C382" s="34">
        <v>8.92</v>
      </c>
      <c r="D382" s="34" t="s">
        <v>2377</v>
      </c>
      <c r="E382" s="35" t="s">
        <v>2375</v>
      </c>
      <c r="F382" s="34" t="s">
        <v>2375</v>
      </c>
      <c r="G382" s="34">
        <v>2</v>
      </c>
      <c r="H382" s="34" t="s">
        <v>2375</v>
      </c>
      <c r="J382" s="40" t="s">
        <v>1986</v>
      </c>
      <c r="K382" s="11" t="str">
        <v>Normal Weight</v>
      </c>
      <c r="L382" s="11" t="str">
        <v>Diabetes</v>
      </c>
      <c r="M382" s="11">
        <v>2</v>
      </c>
      <c r="N382" s="11" t="str">
        <v>Yes</v>
      </c>
      <c r="O382" s="11" t="str">
        <v>No</v>
      </c>
      <c r="P382" s="36" t="str">
        <v>No</v>
      </c>
      <c r="Q382" s="37"/>
    </row>
    <row r="383" spans="1:17" x14ac:dyDescent="0.3">
      <c r="A383" s="34" t="s">
        <v>1985</v>
      </c>
      <c r="B383" s="34">
        <v>19.54</v>
      </c>
      <c r="C383" s="34">
        <v>5.37</v>
      </c>
      <c r="D383" s="34" t="s">
        <v>2375</v>
      </c>
      <c r="E383" s="35" t="s">
        <v>2375</v>
      </c>
      <c r="F383" s="34" t="s">
        <v>2375</v>
      </c>
      <c r="G383" s="34" t="s">
        <v>2376</v>
      </c>
      <c r="H383" s="34" t="s">
        <v>2377</v>
      </c>
      <c r="J383" s="40" t="s">
        <v>1985</v>
      </c>
      <c r="K383" s="11" t="str">
        <v>Normal Weight</v>
      </c>
      <c r="L383" s="11" t="str">
        <v>Normal</v>
      </c>
      <c r="M383" s="11">
        <v>0</v>
      </c>
      <c r="N383" s="11" t="str">
        <v>No</v>
      </c>
      <c r="O383" s="11" t="str">
        <v>yes</v>
      </c>
      <c r="P383" s="36" t="str">
        <v>Yes</v>
      </c>
      <c r="Q383" s="37"/>
    </row>
    <row r="384" spans="1:17" x14ac:dyDescent="0.3">
      <c r="A384" s="34" t="s">
        <v>1984</v>
      </c>
      <c r="B384" s="34">
        <v>26.74</v>
      </c>
      <c r="C384" s="34">
        <v>4.3099999999999996</v>
      </c>
      <c r="D384" s="34" t="s">
        <v>2375</v>
      </c>
      <c r="E384" s="35" t="s">
        <v>2375</v>
      </c>
      <c r="F384" s="34" t="s">
        <v>2375</v>
      </c>
      <c r="G384" s="34" t="s">
        <v>2376</v>
      </c>
      <c r="H384" s="34" t="s">
        <v>2377</v>
      </c>
      <c r="J384" s="40" t="s">
        <v>1984</v>
      </c>
      <c r="K384" s="11" t="str">
        <v>Overweight</v>
      </c>
      <c r="L384" s="11" t="str">
        <v>Normal</v>
      </c>
      <c r="M384" s="11">
        <v>0</v>
      </c>
      <c r="N384" s="11" t="str">
        <v>No</v>
      </c>
      <c r="O384" s="11" t="str">
        <v>yes</v>
      </c>
      <c r="P384" s="36" t="str">
        <v>Yes</v>
      </c>
      <c r="Q384" s="37"/>
    </row>
    <row r="385" spans="1:17" x14ac:dyDescent="0.3">
      <c r="A385" s="34" t="s">
        <v>1983</v>
      </c>
      <c r="B385" s="34">
        <v>22.99</v>
      </c>
      <c r="C385" s="34">
        <v>10.46</v>
      </c>
      <c r="D385" s="34" t="s">
        <v>2375</v>
      </c>
      <c r="E385" s="35" t="s">
        <v>2375</v>
      </c>
      <c r="F385" s="34" t="s">
        <v>2375</v>
      </c>
      <c r="G385" s="34">
        <v>3</v>
      </c>
      <c r="H385" s="34" t="s">
        <v>2377</v>
      </c>
      <c r="J385" s="40" t="s">
        <v>1983</v>
      </c>
      <c r="K385" s="11" t="str">
        <v>Normal Weight</v>
      </c>
      <c r="L385" s="11" t="str">
        <v>Diabetes</v>
      </c>
      <c r="M385" s="11">
        <v>3</v>
      </c>
      <c r="N385" s="11" t="str">
        <v>No</v>
      </c>
      <c r="O385" s="11" t="str">
        <v>yes</v>
      </c>
      <c r="P385" s="36" t="str">
        <v>Yes</v>
      </c>
      <c r="Q385" s="37"/>
    </row>
    <row r="386" spans="1:17" x14ac:dyDescent="0.3">
      <c r="A386" s="34" t="s">
        <v>1982</v>
      </c>
      <c r="B386" s="34">
        <v>31.46</v>
      </c>
      <c r="C386" s="34">
        <v>7.39</v>
      </c>
      <c r="D386" s="34" t="s">
        <v>2375</v>
      </c>
      <c r="E386" s="35" t="s">
        <v>2375</v>
      </c>
      <c r="F386" s="34" t="s">
        <v>2375</v>
      </c>
      <c r="G386" s="34" t="s">
        <v>2376</v>
      </c>
      <c r="H386" s="34" t="s">
        <v>2375</v>
      </c>
      <c r="J386" s="40" t="s">
        <v>1982</v>
      </c>
      <c r="K386" s="11" t="str">
        <v>Obesity</v>
      </c>
      <c r="L386" s="11" t="str">
        <v>Diabetes</v>
      </c>
      <c r="M386" s="11">
        <v>0</v>
      </c>
      <c r="N386" s="11" t="str">
        <v>No</v>
      </c>
      <c r="O386" s="11" t="str">
        <v>No</v>
      </c>
      <c r="P386" s="36" t="str">
        <v>No</v>
      </c>
      <c r="Q386" s="37"/>
    </row>
    <row r="387" spans="1:17" x14ac:dyDescent="0.3">
      <c r="A387" s="34" t="s">
        <v>1981</v>
      </c>
      <c r="B387" s="34">
        <v>30.86</v>
      </c>
      <c r="C387" s="34">
        <v>6.18</v>
      </c>
      <c r="D387" s="34" t="s">
        <v>2375</v>
      </c>
      <c r="E387" s="35" t="s">
        <v>2378</v>
      </c>
      <c r="F387" s="34" t="s">
        <v>2375</v>
      </c>
      <c r="G387" s="34">
        <v>2</v>
      </c>
      <c r="H387" s="34" t="s">
        <v>2377</v>
      </c>
      <c r="J387" s="40" t="s">
        <v>1981</v>
      </c>
      <c r="K387" s="11" t="str">
        <v>Obesity</v>
      </c>
      <c r="L387" s="11" t="str">
        <v>Prediabetes</v>
      </c>
      <c r="M387" s="11">
        <v>2</v>
      </c>
      <c r="N387" s="11" t="str">
        <v>No</v>
      </c>
      <c r="O387" s="11" t="str">
        <v>yes</v>
      </c>
      <c r="P387" s="36" t="str">
        <v>Yes</v>
      </c>
      <c r="Q387" s="37"/>
    </row>
    <row r="388" spans="1:17" x14ac:dyDescent="0.3">
      <c r="A388" s="34" t="s">
        <v>1980</v>
      </c>
      <c r="B388" s="34">
        <v>31.96</v>
      </c>
      <c r="C388" s="34">
        <v>8.86</v>
      </c>
      <c r="D388" s="34" t="s">
        <v>2375</v>
      </c>
      <c r="E388" s="35" t="s">
        <v>2375</v>
      </c>
      <c r="F388" s="34" t="s">
        <v>2375</v>
      </c>
      <c r="G388" s="34" t="s">
        <v>2376</v>
      </c>
      <c r="H388" s="34" t="s">
        <v>2377</v>
      </c>
      <c r="J388" s="40" t="s">
        <v>1980</v>
      </c>
      <c r="K388" s="11" t="str">
        <v>Obesity</v>
      </c>
      <c r="L388" s="11" t="str">
        <v>Diabetes</v>
      </c>
      <c r="M388" s="11">
        <v>0</v>
      </c>
      <c r="N388" s="11" t="str">
        <v>No</v>
      </c>
      <c r="O388" s="11" t="str">
        <v>yes</v>
      </c>
      <c r="P388" s="36" t="str">
        <v>Yes</v>
      </c>
      <c r="Q388" s="37"/>
    </row>
    <row r="389" spans="1:17" x14ac:dyDescent="0.3">
      <c r="A389" s="34" t="s">
        <v>1979</v>
      </c>
      <c r="B389" s="34">
        <v>23.76</v>
      </c>
      <c r="C389" s="34">
        <v>10.96</v>
      </c>
      <c r="D389" s="34" t="s">
        <v>2375</v>
      </c>
      <c r="E389" s="35" t="s">
        <v>2375</v>
      </c>
      <c r="F389" s="34" t="s">
        <v>2375</v>
      </c>
      <c r="G389" s="34">
        <v>3</v>
      </c>
      <c r="H389" s="34" t="s">
        <v>2377</v>
      </c>
      <c r="J389" s="40" t="s">
        <v>1979</v>
      </c>
      <c r="K389" s="11" t="str">
        <v>Normal Weight</v>
      </c>
      <c r="L389" s="11" t="str">
        <v>Diabetes</v>
      </c>
      <c r="M389" s="11">
        <v>3</v>
      </c>
      <c r="N389" s="11" t="str">
        <v>No</v>
      </c>
      <c r="O389" s="11" t="str">
        <v>yes</v>
      </c>
      <c r="P389" s="36" t="str">
        <v>Yes</v>
      </c>
      <c r="Q389" s="37"/>
    </row>
    <row r="390" spans="1:17" x14ac:dyDescent="0.3">
      <c r="A390" s="34" t="s">
        <v>1978</v>
      </c>
      <c r="B390" s="34">
        <v>19.38</v>
      </c>
      <c r="C390" s="34">
        <v>6.28</v>
      </c>
      <c r="D390" s="34" t="s">
        <v>2375</v>
      </c>
      <c r="E390" s="35" t="s">
        <v>2375</v>
      </c>
      <c r="F390" s="34" t="s">
        <v>2375</v>
      </c>
      <c r="G390" s="34" t="s">
        <v>2376</v>
      </c>
      <c r="H390" s="34" t="s">
        <v>2377</v>
      </c>
      <c r="J390" s="40" t="s">
        <v>1978</v>
      </c>
      <c r="K390" s="11" t="str">
        <v>Normal Weight</v>
      </c>
      <c r="L390" s="11" t="str">
        <v>Prediabetes</v>
      </c>
      <c r="M390" s="11">
        <v>0</v>
      </c>
      <c r="N390" s="11" t="str">
        <v>No</v>
      </c>
      <c r="O390" s="11" t="str">
        <v>yes</v>
      </c>
      <c r="P390" s="36" t="str">
        <v>Yes</v>
      </c>
      <c r="Q390" s="37"/>
    </row>
    <row r="391" spans="1:17" x14ac:dyDescent="0.3">
      <c r="A391" s="34" t="s">
        <v>1977</v>
      </c>
      <c r="B391" s="34">
        <v>16.21</v>
      </c>
      <c r="C391" s="34">
        <v>6.29</v>
      </c>
      <c r="D391" s="34" t="s">
        <v>2377</v>
      </c>
      <c r="E391" s="35" t="s">
        <v>2375</v>
      </c>
      <c r="F391" s="34" t="s">
        <v>2375</v>
      </c>
      <c r="G391" s="34">
        <v>1</v>
      </c>
      <c r="H391" s="34" t="s">
        <v>2377</v>
      </c>
      <c r="J391" s="40" t="s">
        <v>1977</v>
      </c>
      <c r="K391" s="11" t="str">
        <v>Underweight</v>
      </c>
      <c r="L391" s="11" t="str">
        <v>Prediabetes</v>
      </c>
      <c r="M391" s="11">
        <v>1</v>
      </c>
      <c r="N391" s="11" t="str">
        <v>Yes</v>
      </c>
      <c r="O391" s="11" t="str">
        <v>yes</v>
      </c>
      <c r="P391" s="36" t="str">
        <v>Yes</v>
      </c>
      <c r="Q391" s="37"/>
    </row>
    <row r="392" spans="1:17" x14ac:dyDescent="0.3">
      <c r="A392" s="34" t="s">
        <v>1976</v>
      </c>
      <c r="B392" s="34">
        <v>32.54</v>
      </c>
      <c r="C392" s="34">
        <v>4.0199999999999996</v>
      </c>
      <c r="D392" s="34" t="s">
        <v>2375</v>
      </c>
      <c r="E392" s="35" t="s">
        <v>2378</v>
      </c>
      <c r="F392" s="34" t="s">
        <v>2375</v>
      </c>
      <c r="G392" s="34">
        <v>1</v>
      </c>
      <c r="H392" s="34" t="s">
        <v>2377</v>
      </c>
      <c r="J392" s="40" t="s">
        <v>1976</v>
      </c>
      <c r="K392" s="11" t="str">
        <v>Obesity</v>
      </c>
      <c r="L392" s="11" t="str">
        <v>Normal</v>
      </c>
      <c r="M392" s="11">
        <v>1</v>
      </c>
      <c r="N392" s="11" t="str">
        <v>No</v>
      </c>
      <c r="O392" s="11" t="str">
        <v>yes</v>
      </c>
      <c r="P392" s="36" t="str">
        <v>Yes</v>
      </c>
      <c r="Q392" s="37"/>
    </row>
    <row r="393" spans="1:17" x14ac:dyDescent="0.3">
      <c r="A393" s="34" t="s">
        <v>1975</v>
      </c>
      <c r="B393" s="34">
        <v>36.765000000000001</v>
      </c>
      <c r="C393" s="34">
        <v>11.95</v>
      </c>
      <c r="D393" s="34" t="s">
        <v>2377</v>
      </c>
      <c r="E393" s="35" t="s">
        <v>2375</v>
      </c>
      <c r="F393" s="34" t="s">
        <v>2375</v>
      </c>
      <c r="G393" s="34">
        <v>2</v>
      </c>
      <c r="H393" s="34" t="s">
        <v>2375</v>
      </c>
      <c r="J393" s="40" t="s">
        <v>1975</v>
      </c>
      <c r="K393" s="11" t="str">
        <v>Obesity</v>
      </c>
      <c r="L393" s="11" t="str">
        <v>Diabetes</v>
      </c>
      <c r="M393" s="11">
        <v>2</v>
      </c>
      <c r="N393" s="11" t="str">
        <v>Yes</v>
      </c>
      <c r="O393" s="11" t="str">
        <v>No</v>
      </c>
      <c r="P393" s="36" t="str">
        <v>No</v>
      </c>
      <c r="Q393" s="37"/>
    </row>
    <row r="394" spans="1:17" x14ac:dyDescent="0.3">
      <c r="A394" s="34" t="s">
        <v>1974</v>
      </c>
      <c r="B394" s="34">
        <v>35.909999999999997</v>
      </c>
      <c r="C394" s="34">
        <v>8.7100000000000009</v>
      </c>
      <c r="D394" s="34" t="s">
        <v>2375</v>
      </c>
      <c r="E394" s="35" t="s">
        <v>2375</v>
      </c>
      <c r="F394" s="34" t="s">
        <v>2375</v>
      </c>
      <c r="G394" s="34" t="s">
        <v>2376</v>
      </c>
      <c r="H394" s="34" t="s">
        <v>2375</v>
      </c>
      <c r="J394" s="40" t="s">
        <v>1974</v>
      </c>
      <c r="K394" s="11" t="str">
        <v>Obesity</v>
      </c>
      <c r="L394" s="11" t="str">
        <v>Diabetes</v>
      </c>
      <c r="M394" s="11">
        <v>0</v>
      </c>
      <c r="N394" s="11" t="str">
        <v>No</v>
      </c>
      <c r="O394" s="11" t="str">
        <v>No</v>
      </c>
      <c r="P394" s="36" t="str">
        <v>No</v>
      </c>
      <c r="Q394" s="37"/>
    </row>
    <row r="395" spans="1:17" x14ac:dyDescent="0.3">
      <c r="A395" s="34" t="s">
        <v>1973</v>
      </c>
      <c r="B395" s="34">
        <v>32.06</v>
      </c>
      <c r="C395" s="34">
        <v>4.67</v>
      </c>
      <c r="D395" s="34" t="s">
        <v>2375</v>
      </c>
      <c r="E395" s="35" t="s">
        <v>2378</v>
      </c>
      <c r="F395" s="34" t="s">
        <v>2375</v>
      </c>
      <c r="G395" s="34">
        <v>1</v>
      </c>
      <c r="H395" s="34" t="s">
        <v>2377</v>
      </c>
      <c r="J395" s="40" t="s">
        <v>1973</v>
      </c>
      <c r="K395" s="11" t="str">
        <v>Obesity</v>
      </c>
      <c r="L395" s="11" t="str">
        <v>Normal</v>
      </c>
      <c r="M395" s="11">
        <v>1</v>
      </c>
      <c r="N395" s="11" t="str">
        <v>No</v>
      </c>
      <c r="O395" s="11" t="str">
        <v>yes</v>
      </c>
      <c r="P395" s="36" t="str">
        <v>Yes</v>
      </c>
      <c r="Q395" s="37"/>
    </row>
    <row r="396" spans="1:17" x14ac:dyDescent="0.3">
      <c r="A396" s="34" t="s">
        <v>1972</v>
      </c>
      <c r="B396" s="34">
        <v>24.1</v>
      </c>
      <c r="C396" s="34">
        <v>11.14</v>
      </c>
      <c r="D396" s="34" t="s">
        <v>2377</v>
      </c>
      <c r="E396" s="35" t="s">
        <v>2375</v>
      </c>
      <c r="F396" s="34" t="s">
        <v>2375</v>
      </c>
      <c r="G396" s="34">
        <v>1</v>
      </c>
      <c r="H396" s="34" t="s">
        <v>2375</v>
      </c>
      <c r="J396" s="40" t="s">
        <v>1972</v>
      </c>
      <c r="K396" s="11" t="str">
        <v>Normal Weight</v>
      </c>
      <c r="L396" s="11" t="str">
        <v>Diabetes</v>
      </c>
      <c r="M396" s="11">
        <v>1</v>
      </c>
      <c r="N396" s="11" t="str">
        <v>Yes</v>
      </c>
      <c r="O396" s="11" t="str">
        <v>No</v>
      </c>
      <c r="P396" s="36" t="str">
        <v>No</v>
      </c>
      <c r="Q396" s="37"/>
    </row>
    <row r="397" spans="1:17" x14ac:dyDescent="0.3">
      <c r="A397" s="34" t="s">
        <v>1971</v>
      </c>
      <c r="B397" s="34">
        <v>27.1</v>
      </c>
      <c r="C397" s="34">
        <v>9.0500000000000007</v>
      </c>
      <c r="D397" s="34" t="s">
        <v>2375</v>
      </c>
      <c r="E397" s="35" t="s">
        <v>2375</v>
      </c>
      <c r="F397" s="34" t="s">
        <v>2375</v>
      </c>
      <c r="G397" s="34">
        <v>2</v>
      </c>
      <c r="H397" s="34" t="s">
        <v>2375</v>
      </c>
      <c r="J397" s="40" t="s">
        <v>1971</v>
      </c>
      <c r="K397" s="11" t="str">
        <v>Overweight</v>
      </c>
      <c r="L397" s="11" t="str">
        <v>Diabetes</v>
      </c>
      <c r="M397" s="11">
        <v>2</v>
      </c>
      <c r="N397" s="11" t="str">
        <v>No</v>
      </c>
      <c r="O397" s="11" t="str">
        <v>No</v>
      </c>
      <c r="P397" s="36" t="str">
        <v>No</v>
      </c>
      <c r="Q397" s="37"/>
    </row>
    <row r="398" spans="1:17" x14ac:dyDescent="0.3">
      <c r="A398" s="34" t="s">
        <v>1970</v>
      </c>
      <c r="B398" s="34">
        <v>24.42</v>
      </c>
      <c r="C398" s="34">
        <v>11.31</v>
      </c>
      <c r="D398" s="34" t="s">
        <v>2375</v>
      </c>
      <c r="E398" s="35" t="s">
        <v>2375</v>
      </c>
      <c r="F398" s="34" t="s">
        <v>2375</v>
      </c>
      <c r="G398" s="34" t="s">
        <v>2376</v>
      </c>
      <c r="H398" s="34" t="s">
        <v>2377</v>
      </c>
      <c r="J398" s="40" t="s">
        <v>1970</v>
      </c>
      <c r="K398" s="11" t="str">
        <v>Normal Weight</v>
      </c>
      <c r="L398" s="11" t="str">
        <v>Diabetes</v>
      </c>
      <c r="M398" s="11">
        <v>0</v>
      </c>
      <c r="N398" s="11" t="str">
        <v>No</v>
      </c>
      <c r="O398" s="11" t="str">
        <v>yes</v>
      </c>
      <c r="P398" s="36" t="str">
        <v>Yes</v>
      </c>
      <c r="Q398" s="37"/>
    </row>
    <row r="399" spans="1:17" x14ac:dyDescent="0.3">
      <c r="A399" s="34" t="s">
        <v>1969</v>
      </c>
      <c r="B399" s="34">
        <v>26.695</v>
      </c>
      <c r="C399" s="34">
        <v>4.68</v>
      </c>
      <c r="D399" s="34" t="s">
        <v>2377</v>
      </c>
      <c r="E399" s="35" t="s">
        <v>2375</v>
      </c>
      <c r="F399" s="34" t="s">
        <v>2375</v>
      </c>
      <c r="G399" s="34">
        <v>2</v>
      </c>
      <c r="H399" s="34" t="s">
        <v>2377</v>
      </c>
      <c r="J399" s="40" t="s">
        <v>1969</v>
      </c>
      <c r="K399" s="11" t="str">
        <v>Overweight</v>
      </c>
      <c r="L399" s="11" t="str">
        <v>Normal</v>
      </c>
      <c r="M399" s="11">
        <v>2</v>
      </c>
      <c r="N399" s="11" t="str">
        <v>Yes</v>
      </c>
      <c r="O399" s="11" t="str">
        <v>yes</v>
      </c>
      <c r="P399" s="36" t="str">
        <v>Yes</v>
      </c>
      <c r="Q399" s="37"/>
    </row>
    <row r="400" spans="1:17" x14ac:dyDescent="0.3">
      <c r="A400" s="34" t="s">
        <v>1968</v>
      </c>
      <c r="B400" s="34">
        <v>27.79</v>
      </c>
      <c r="C400" s="34">
        <v>6.05</v>
      </c>
      <c r="D400" s="34" t="s">
        <v>2377</v>
      </c>
      <c r="E400" s="35" t="s">
        <v>2378</v>
      </c>
      <c r="F400" s="34" t="s">
        <v>2375</v>
      </c>
      <c r="G400" s="34">
        <v>1</v>
      </c>
      <c r="H400" s="34" t="s">
        <v>2377</v>
      </c>
      <c r="J400" s="40" t="s">
        <v>1968</v>
      </c>
      <c r="K400" s="11" t="str">
        <v>Overweight</v>
      </c>
      <c r="L400" s="11" t="str">
        <v>Prediabetes</v>
      </c>
      <c r="M400" s="11">
        <v>1</v>
      </c>
      <c r="N400" s="11" t="str">
        <v>Yes</v>
      </c>
      <c r="O400" s="11" t="str">
        <v>yes</v>
      </c>
      <c r="P400" s="36" t="str">
        <v>Yes</v>
      </c>
      <c r="Q400" s="37"/>
    </row>
    <row r="401" spans="1:17" x14ac:dyDescent="0.3">
      <c r="A401" s="34" t="s">
        <v>1967</v>
      </c>
      <c r="B401" s="34">
        <v>32.68</v>
      </c>
      <c r="C401" s="34">
        <v>4.68</v>
      </c>
      <c r="D401" s="34" t="s">
        <v>2377</v>
      </c>
      <c r="E401" s="35" t="s">
        <v>2375</v>
      </c>
      <c r="F401" s="34" t="s">
        <v>2375</v>
      </c>
      <c r="G401" s="34" t="s">
        <v>2376</v>
      </c>
      <c r="H401" s="34" t="s">
        <v>2375</v>
      </c>
      <c r="J401" s="40" t="s">
        <v>1967</v>
      </c>
      <c r="K401" s="11" t="str">
        <v>Obesity</v>
      </c>
      <c r="L401" s="11" t="str">
        <v>Normal</v>
      </c>
      <c r="M401" s="11">
        <v>0</v>
      </c>
      <c r="N401" s="11" t="str">
        <v>Yes</v>
      </c>
      <c r="O401" s="11" t="str">
        <v>No</v>
      </c>
      <c r="P401" s="36" t="str">
        <v>No</v>
      </c>
      <c r="Q401" s="37"/>
    </row>
    <row r="402" spans="1:17" x14ac:dyDescent="0.3">
      <c r="A402" s="34" t="s">
        <v>1966</v>
      </c>
      <c r="B402" s="34">
        <v>26.4</v>
      </c>
      <c r="C402" s="34">
        <v>9.5</v>
      </c>
      <c r="D402" s="34" t="s">
        <v>2377</v>
      </c>
      <c r="E402" s="35" t="s">
        <v>2375</v>
      </c>
      <c r="F402" s="34" t="s">
        <v>2375</v>
      </c>
      <c r="G402" s="34">
        <v>2</v>
      </c>
      <c r="H402" s="34" t="s">
        <v>2375</v>
      </c>
      <c r="J402" s="40" t="s">
        <v>1966</v>
      </c>
      <c r="K402" s="11" t="str">
        <v>Overweight</v>
      </c>
      <c r="L402" s="11" t="str">
        <v>Diabetes</v>
      </c>
      <c r="M402" s="11">
        <v>2</v>
      </c>
      <c r="N402" s="11" t="str">
        <v>Yes</v>
      </c>
      <c r="O402" s="11" t="str">
        <v>No</v>
      </c>
      <c r="P402" s="36" t="str">
        <v>No</v>
      </c>
      <c r="Q402" s="37"/>
    </row>
    <row r="403" spans="1:17" x14ac:dyDescent="0.3">
      <c r="A403" s="34" t="s">
        <v>1965</v>
      </c>
      <c r="B403" s="34">
        <v>23.655000000000001</v>
      </c>
      <c r="C403" s="34">
        <v>10.84</v>
      </c>
      <c r="D403" s="34" t="s">
        <v>2377</v>
      </c>
      <c r="E403" s="35" t="s">
        <v>2375</v>
      </c>
      <c r="F403" s="34" t="s">
        <v>2378</v>
      </c>
      <c r="G403" s="34">
        <v>1</v>
      </c>
      <c r="H403" s="34" t="s">
        <v>2377</v>
      </c>
      <c r="J403" s="40" t="s">
        <v>1965</v>
      </c>
      <c r="K403" s="11" t="str">
        <v>Normal Weight</v>
      </c>
      <c r="L403" s="11" t="str">
        <v>Diabetes</v>
      </c>
      <c r="M403" s="11">
        <v>1</v>
      </c>
      <c r="N403" s="11" t="str">
        <v>Yes</v>
      </c>
      <c r="O403" s="11" t="str">
        <v>yes</v>
      </c>
      <c r="P403" s="36" t="str">
        <v>Yes</v>
      </c>
      <c r="Q403" s="37"/>
    </row>
    <row r="404" spans="1:17" x14ac:dyDescent="0.3">
      <c r="A404" s="34" t="s">
        <v>1964</v>
      </c>
      <c r="B404" s="34">
        <v>27.36</v>
      </c>
      <c r="C404" s="34">
        <v>5.88</v>
      </c>
      <c r="D404" s="34" t="s">
        <v>2375</v>
      </c>
      <c r="E404" s="35" t="s">
        <v>2375</v>
      </c>
      <c r="F404" s="34" t="s">
        <v>2375</v>
      </c>
      <c r="G404" s="34">
        <v>2</v>
      </c>
      <c r="H404" s="34" t="s">
        <v>2375</v>
      </c>
      <c r="J404" s="40" t="s">
        <v>1964</v>
      </c>
      <c r="K404" s="11" t="str">
        <v>Overweight</v>
      </c>
      <c r="L404" s="11" t="str">
        <v>Prediabetes</v>
      </c>
      <c r="M404" s="11">
        <v>2</v>
      </c>
      <c r="N404" s="11" t="str">
        <v>No</v>
      </c>
      <c r="O404" s="11" t="str">
        <v>No</v>
      </c>
      <c r="P404" s="36" t="str">
        <v>No</v>
      </c>
      <c r="Q404" s="37"/>
    </row>
    <row r="405" spans="1:17" x14ac:dyDescent="0.3">
      <c r="A405" s="34" t="s">
        <v>1963</v>
      </c>
      <c r="B405" s="34">
        <v>27.82</v>
      </c>
      <c r="C405" s="34">
        <v>5.24</v>
      </c>
      <c r="D405" s="34" t="s">
        <v>2377</v>
      </c>
      <c r="E405" s="35" t="s">
        <v>2375</v>
      </c>
      <c r="F405" s="34" t="s">
        <v>2375</v>
      </c>
      <c r="G405" s="34" t="s">
        <v>2376</v>
      </c>
      <c r="H405" s="34" t="s">
        <v>2377</v>
      </c>
      <c r="J405" s="40" t="s">
        <v>1963</v>
      </c>
      <c r="K405" s="11" t="str">
        <v>Overweight</v>
      </c>
      <c r="L405" s="11" t="str">
        <v>Normal</v>
      </c>
      <c r="M405" s="11">
        <v>0</v>
      </c>
      <c r="N405" s="11" t="str">
        <v>Yes</v>
      </c>
      <c r="O405" s="11" t="str">
        <v>yes</v>
      </c>
      <c r="P405" s="36" t="str">
        <v>Yes</v>
      </c>
      <c r="Q405" s="37"/>
    </row>
    <row r="406" spans="1:17" x14ac:dyDescent="0.3">
      <c r="A406" s="34" t="s">
        <v>1962</v>
      </c>
      <c r="B406" s="34">
        <v>25.46</v>
      </c>
      <c r="C406" s="34">
        <v>11.75</v>
      </c>
      <c r="D406" s="34" t="s">
        <v>2375</v>
      </c>
      <c r="E406" s="35" t="s">
        <v>2375</v>
      </c>
      <c r="F406" s="34" t="s">
        <v>2375</v>
      </c>
      <c r="G406" s="34" t="s">
        <v>2376</v>
      </c>
      <c r="H406" s="34" t="s">
        <v>2375</v>
      </c>
      <c r="J406" s="40" t="s">
        <v>1962</v>
      </c>
      <c r="K406" s="11" t="str">
        <v>Overweight</v>
      </c>
      <c r="L406" s="11" t="str">
        <v>Diabetes</v>
      </c>
      <c r="M406" s="11">
        <v>0</v>
      </c>
      <c r="N406" s="11" t="str">
        <v>No</v>
      </c>
      <c r="O406" s="11" t="str">
        <v>No</v>
      </c>
      <c r="P406" s="36" t="str">
        <v>No</v>
      </c>
      <c r="Q406" s="37"/>
    </row>
    <row r="407" spans="1:17" x14ac:dyDescent="0.3">
      <c r="A407" s="34" t="s">
        <v>1961</v>
      </c>
      <c r="B407" s="34">
        <v>25.1</v>
      </c>
      <c r="C407" s="34">
        <v>6.97</v>
      </c>
      <c r="D407" s="34" t="s">
        <v>2375</v>
      </c>
      <c r="E407" s="35" t="s">
        <v>2375</v>
      </c>
      <c r="F407" s="34" t="s">
        <v>2375</v>
      </c>
      <c r="G407" s="34" t="s">
        <v>2376</v>
      </c>
      <c r="H407" s="34" t="s">
        <v>2377</v>
      </c>
      <c r="J407" s="40" t="s">
        <v>1961</v>
      </c>
      <c r="K407" s="11" t="str">
        <v>Overweight</v>
      </c>
      <c r="L407" s="11" t="str">
        <v>Diabetes</v>
      </c>
      <c r="M407" s="11">
        <v>0</v>
      </c>
      <c r="N407" s="11" t="str">
        <v>No</v>
      </c>
      <c r="O407" s="11" t="str">
        <v>yes</v>
      </c>
      <c r="P407" s="36" t="str">
        <v>Yes</v>
      </c>
      <c r="Q407" s="37"/>
    </row>
    <row r="408" spans="1:17" x14ac:dyDescent="0.3">
      <c r="A408" s="34" t="s">
        <v>1960</v>
      </c>
      <c r="B408" s="34">
        <v>32.11</v>
      </c>
      <c r="C408" s="34">
        <v>4.76</v>
      </c>
      <c r="D408" s="34" t="s">
        <v>2375</v>
      </c>
      <c r="E408" s="35" t="s">
        <v>2375</v>
      </c>
      <c r="F408" s="34" t="s">
        <v>2375</v>
      </c>
      <c r="G408" s="34">
        <v>2</v>
      </c>
      <c r="H408" s="34" t="s">
        <v>2375</v>
      </c>
      <c r="J408" s="40" t="s">
        <v>1960</v>
      </c>
      <c r="K408" s="11" t="str">
        <v>Obesity</v>
      </c>
      <c r="L408" s="11" t="str">
        <v>Normal</v>
      </c>
      <c r="M408" s="11">
        <v>2</v>
      </c>
      <c r="N408" s="11" t="str">
        <v>No</v>
      </c>
      <c r="O408" s="11" t="str">
        <v>No</v>
      </c>
      <c r="P408" s="36" t="str">
        <v>No</v>
      </c>
      <c r="Q408" s="37"/>
    </row>
    <row r="409" spans="1:17" x14ac:dyDescent="0.3">
      <c r="A409" s="34" t="s">
        <v>1959</v>
      </c>
      <c r="B409" s="34">
        <v>29.8</v>
      </c>
      <c r="C409" s="34">
        <v>8.24</v>
      </c>
      <c r="D409" s="34" t="s">
        <v>2377</v>
      </c>
      <c r="E409" s="35" t="s">
        <v>2375</v>
      </c>
      <c r="F409" s="34" t="s">
        <v>2375</v>
      </c>
      <c r="G409" s="34">
        <v>1</v>
      </c>
      <c r="H409" s="34" t="s">
        <v>2377</v>
      </c>
      <c r="J409" s="40" t="s">
        <v>1959</v>
      </c>
      <c r="K409" s="11" t="str">
        <v>Overweight</v>
      </c>
      <c r="L409" s="11" t="str">
        <v>Diabetes</v>
      </c>
      <c r="M409" s="11">
        <v>1</v>
      </c>
      <c r="N409" s="11" t="str">
        <v>Yes</v>
      </c>
      <c r="O409" s="11" t="str">
        <v>yes</v>
      </c>
      <c r="P409" s="36" t="str">
        <v>Yes</v>
      </c>
      <c r="Q409" s="37"/>
    </row>
    <row r="410" spans="1:17" x14ac:dyDescent="0.3">
      <c r="A410" s="34" t="s">
        <v>1958</v>
      </c>
      <c r="B410" s="34">
        <v>24.01</v>
      </c>
      <c r="C410" s="34">
        <v>4.76</v>
      </c>
      <c r="D410" s="34" t="s">
        <v>2375</v>
      </c>
      <c r="E410" s="35" t="s">
        <v>2375</v>
      </c>
      <c r="F410" s="34" t="s">
        <v>2375</v>
      </c>
      <c r="G410" s="34">
        <v>1</v>
      </c>
      <c r="H410" s="34" t="s">
        <v>2377</v>
      </c>
      <c r="J410" s="40" t="s">
        <v>1958</v>
      </c>
      <c r="K410" s="11" t="str">
        <v>Normal Weight</v>
      </c>
      <c r="L410" s="11" t="str">
        <v>Normal</v>
      </c>
      <c r="M410" s="11">
        <v>1</v>
      </c>
      <c r="N410" s="11" t="str">
        <v>No</v>
      </c>
      <c r="O410" s="11" t="str">
        <v>yes</v>
      </c>
      <c r="P410" s="36" t="str">
        <v>Yes</v>
      </c>
      <c r="Q410" s="37"/>
    </row>
    <row r="411" spans="1:17" x14ac:dyDescent="0.3">
      <c r="A411" s="34" t="s">
        <v>1957</v>
      </c>
      <c r="B411" s="34">
        <v>23.21</v>
      </c>
      <c r="C411" s="34">
        <v>6.03</v>
      </c>
      <c r="D411" s="34" t="s">
        <v>2375</v>
      </c>
      <c r="E411" s="35" t="s">
        <v>2375</v>
      </c>
      <c r="F411" s="34" t="s">
        <v>2375</v>
      </c>
      <c r="G411" s="34">
        <v>1</v>
      </c>
      <c r="H411" s="34" t="s">
        <v>2375</v>
      </c>
      <c r="J411" s="40" t="s">
        <v>1957</v>
      </c>
      <c r="K411" s="11" t="str">
        <v>Normal Weight</v>
      </c>
      <c r="L411" s="11" t="str">
        <v>Prediabetes</v>
      </c>
      <c r="M411" s="11">
        <v>1</v>
      </c>
      <c r="N411" s="11" t="str">
        <v>No</v>
      </c>
      <c r="O411" s="11" t="str">
        <v>No</v>
      </c>
      <c r="P411" s="36" t="str">
        <v>No</v>
      </c>
      <c r="Q411" s="37"/>
    </row>
    <row r="412" spans="1:17" x14ac:dyDescent="0.3">
      <c r="A412" s="34" t="s">
        <v>1956</v>
      </c>
      <c r="B412" s="34">
        <v>21.2</v>
      </c>
      <c r="C412" s="34">
        <v>4.07</v>
      </c>
      <c r="D412" s="34" t="s">
        <v>2377</v>
      </c>
      <c r="E412" s="35" t="s">
        <v>2375</v>
      </c>
      <c r="F412" s="34" t="s">
        <v>2375</v>
      </c>
      <c r="G412" s="34">
        <v>1</v>
      </c>
      <c r="H412" s="34" t="s">
        <v>2377</v>
      </c>
      <c r="J412" s="40" t="s">
        <v>1956</v>
      </c>
      <c r="K412" s="11" t="str">
        <v>Normal Weight</v>
      </c>
      <c r="L412" s="11" t="str">
        <v>Normal</v>
      </c>
      <c r="M412" s="11">
        <v>1</v>
      </c>
      <c r="N412" s="11" t="str">
        <v>Yes</v>
      </c>
      <c r="O412" s="11" t="str">
        <v>yes</v>
      </c>
      <c r="P412" s="36" t="str">
        <v>Yes</v>
      </c>
      <c r="Q412" s="37"/>
    </row>
    <row r="413" spans="1:17" x14ac:dyDescent="0.3">
      <c r="A413" s="34" t="s">
        <v>1955</v>
      </c>
      <c r="B413" s="34">
        <v>28.215</v>
      </c>
      <c r="C413" s="34">
        <v>8.26</v>
      </c>
      <c r="D413" s="34" t="s">
        <v>2377</v>
      </c>
      <c r="E413" s="35" t="s">
        <v>2375</v>
      </c>
      <c r="F413" s="34" t="s">
        <v>2375</v>
      </c>
      <c r="G413" s="34">
        <v>1</v>
      </c>
      <c r="H413" s="34" t="s">
        <v>2377</v>
      </c>
      <c r="J413" s="40" t="s">
        <v>1955</v>
      </c>
      <c r="K413" s="11" t="str">
        <v>Overweight</v>
      </c>
      <c r="L413" s="11" t="str">
        <v>Diabetes</v>
      </c>
      <c r="M413" s="11">
        <v>1</v>
      </c>
      <c r="N413" s="11" t="str">
        <v>Yes</v>
      </c>
      <c r="O413" s="11" t="str">
        <v>yes</v>
      </c>
      <c r="P413" s="36" t="str">
        <v>Yes</v>
      </c>
      <c r="Q413" s="37"/>
    </row>
    <row r="414" spans="1:17" x14ac:dyDescent="0.3">
      <c r="A414" s="34" t="s">
        <v>1954</v>
      </c>
      <c r="B414" s="34">
        <v>38.094999999999999</v>
      </c>
      <c r="C414" s="34">
        <v>4.76</v>
      </c>
      <c r="D414" s="34" t="s">
        <v>2375</v>
      </c>
      <c r="E414" s="35" t="s">
        <v>2375</v>
      </c>
      <c r="F414" s="34" t="s">
        <v>2375</v>
      </c>
      <c r="G414" s="34">
        <v>1</v>
      </c>
      <c r="H414" s="34" t="s">
        <v>2375</v>
      </c>
      <c r="J414" s="40" t="s">
        <v>1954</v>
      </c>
      <c r="K414" s="11" t="str">
        <v>Obesity</v>
      </c>
      <c r="L414" s="11" t="str">
        <v>Normal</v>
      </c>
      <c r="M414" s="11">
        <v>1</v>
      </c>
      <c r="N414" s="11" t="str">
        <v>No</v>
      </c>
      <c r="O414" s="11" t="str">
        <v>No</v>
      </c>
      <c r="P414" s="36" t="str">
        <v>No</v>
      </c>
      <c r="Q414" s="37"/>
    </row>
    <row r="415" spans="1:17" x14ac:dyDescent="0.3">
      <c r="A415" s="34" t="s">
        <v>1953</v>
      </c>
      <c r="B415" s="34">
        <v>22.61</v>
      </c>
      <c r="C415" s="34">
        <v>6.13</v>
      </c>
      <c r="D415" s="34" t="s">
        <v>2377</v>
      </c>
      <c r="E415" s="35" t="s">
        <v>2375</v>
      </c>
      <c r="F415" s="34" t="s">
        <v>2378</v>
      </c>
      <c r="G415" s="34">
        <v>1</v>
      </c>
      <c r="H415" s="34" t="s">
        <v>2377</v>
      </c>
      <c r="J415" s="40" t="s">
        <v>1953</v>
      </c>
      <c r="K415" s="11" t="str">
        <v>Normal Weight</v>
      </c>
      <c r="L415" s="11" t="str">
        <v>Prediabetes</v>
      </c>
      <c r="M415" s="11">
        <v>1</v>
      </c>
      <c r="N415" s="11" t="str">
        <v>Yes</v>
      </c>
      <c r="O415" s="11" t="str">
        <v>yes</v>
      </c>
      <c r="P415" s="36" t="str">
        <v>Yes</v>
      </c>
      <c r="Q415" s="37"/>
    </row>
    <row r="416" spans="1:17" x14ac:dyDescent="0.3">
      <c r="A416" s="34" t="s">
        <v>1952</v>
      </c>
      <c r="B416" s="34">
        <v>24.32</v>
      </c>
      <c r="C416" s="34">
        <v>10.47</v>
      </c>
      <c r="D416" s="34" t="s">
        <v>2377</v>
      </c>
      <c r="E416" s="35" t="s">
        <v>2375</v>
      </c>
      <c r="F416" s="34" t="s">
        <v>2375</v>
      </c>
      <c r="G416" s="34">
        <v>2</v>
      </c>
      <c r="H416" s="34" t="s">
        <v>2377</v>
      </c>
      <c r="J416" s="40" t="s">
        <v>1952</v>
      </c>
      <c r="K416" s="11" t="str">
        <v>Normal Weight</v>
      </c>
      <c r="L416" s="11" t="str">
        <v>Diabetes</v>
      </c>
      <c r="M416" s="11">
        <v>2</v>
      </c>
      <c r="N416" s="11" t="str">
        <v>Yes</v>
      </c>
      <c r="O416" s="11" t="str">
        <v>yes</v>
      </c>
      <c r="P416" s="36" t="str">
        <v>Yes</v>
      </c>
      <c r="Q416" s="37"/>
    </row>
    <row r="417" spans="1:17" x14ac:dyDescent="0.3">
      <c r="A417" s="34" t="s">
        <v>1951</v>
      </c>
      <c r="B417" s="34">
        <v>20.96</v>
      </c>
      <c r="C417" s="34">
        <v>4.04</v>
      </c>
      <c r="D417" s="34" t="s">
        <v>2377</v>
      </c>
      <c r="E417" s="35" t="s">
        <v>2375</v>
      </c>
      <c r="F417" s="34" t="s">
        <v>2375</v>
      </c>
      <c r="G417" s="34">
        <v>1</v>
      </c>
      <c r="H417" s="34" t="s">
        <v>2377</v>
      </c>
      <c r="J417" s="40" t="s">
        <v>1951</v>
      </c>
      <c r="K417" s="11" t="str">
        <v>Normal Weight</v>
      </c>
      <c r="L417" s="11" t="str">
        <v>Normal</v>
      </c>
      <c r="M417" s="11">
        <v>1</v>
      </c>
      <c r="N417" s="11" t="str">
        <v>Yes</v>
      </c>
      <c r="O417" s="11" t="str">
        <v>yes</v>
      </c>
      <c r="P417" s="36" t="str">
        <v>Yes</v>
      </c>
      <c r="Q417" s="37"/>
    </row>
    <row r="418" spans="1:17" x14ac:dyDescent="0.3">
      <c r="A418" s="34" t="s">
        <v>1950</v>
      </c>
      <c r="B418" s="34">
        <v>19.68</v>
      </c>
      <c r="C418" s="34">
        <v>5.74</v>
      </c>
      <c r="D418" s="34" t="s">
        <v>2375</v>
      </c>
      <c r="E418" s="35" t="s">
        <v>2375</v>
      </c>
      <c r="F418" s="34" t="s">
        <v>2375</v>
      </c>
      <c r="G418" s="34" t="s">
        <v>2376</v>
      </c>
      <c r="H418" s="34" t="s">
        <v>2377</v>
      </c>
      <c r="J418" s="40" t="s">
        <v>1950</v>
      </c>
      <c r="K418" s="11" t="str">
        <v>Normal Weight</v>
      </c>
      <c r="L418" s="11" t="str">
        <v>Prediabetes</v>
      </c>
      <c r="M418" s="11">
        <v>0</v>
      </c>
      <c r="N418" s="11" t="str">
        <v>No</v>
      </c>
      <c r="O418" s="11" t="str">
        <v>yes</v>
      </c>
      <c r="P418" s="36" t="str">
        <v>Yes</v>
      </c>
      <c r="Q418" s="37"/>
    </row>
    <row r="419" spans="1:17" x14ac:dyDescent="0.3">
      <c r="A419" s="34" t="s">
        <v>1949</v>
      </c>
      <c r="B419" s="34">
        <v>18.100000000000001</v>
      </c>
      <c r="C419" s="34">
        <v>6.33</v>
      </c>
      <c r="D419" s="34" t="s">
        <v>2375</v>
      </c>
      <c r="E419" s="35" t="s">
        <v>2375</v>
      </c>
      <c r="F419" s="34" t="s">
        <v>2375</v>
      </c>
      <c r="G419" s="34">
        <v>1</v>
      </c>
      <c r="H419" s="34" t="s">
        <v>2377</v>
      </c>
      <c r="J419" s="40" t="s">
        <v>1949</v>
      </c>
      <c r="K419" s="11" t="str">
        <v>Underweight</v>
      </c>
      <c r="L419" s="11" t="str">
        <v>Prediabetes</v>
      </c>
      <c r="M419" s="11">
        <v>1</v>
      </c>
      <c r="N419" s="11" t="str">
        <v>No</v>
      </c>
      <c r="O419" s="11" t="str">
        <v>yes</v>
      </c>
      <c r="P419" s="36" t="str">
        <v>Yes</v>
      </c>
      <c r="Q419" s="37"/>
    </row>
    <row r="420" spans="1:17" x14ac:dyDescent="0.3">
      <c r="A420" s="34" t="s">
        <v>1948</v>
      </c>
      <c r="B420" s="34">
        <v>29.64</v>
      </c>
      <c r="C420" s="34">
        <v>4.28</v>
      </c>
      <c r="D420" s="34" t="s">
        <v>2377</v>
      </c>
      <c r="E420" s="35" t="s">
        <v>2375</v>
      </c>
      <c r="F420" s="34" t="s">
        <v>2375</v>
      </c>
      <c r="G420" s="34" t="s">
        <v>2376</v>
      </c>
      <c r="H420" s="34" t="s">
        <v>2375</v>
      </c>
      <c r="J420" s="40" t="s">
        <v>1948</v>
      </c>
      <c r="K420" s="11" t="str">
        <v>Overweight</v>
      </c>
      <c r="L420" s="11" t="str">
        <v>Normal</v>
      </c>
      <c r="M420" s="11">
        <v>0</v>
      </c>
      <c r="N420" s="11" t="str">
        <v>Yes</v>
      </c>
      <c r="O420" s="11" t="str">
        <v>No</v>
      </c>
      <c r="P420" s="36" t="str">
        <v>No</v>
      </c>
      <c r="Q420" s="37"/>
    </row>
    <row r="421" spans="1:17" x14ac:dyDescent="0.3">
      <c r="A421" s="34" t="s">
        <v>1947</v>
      </c>
      <c r="B421" s="34">
        <v>25.3</v>
      </c>
      <c r="C421" s="34">
        <v>9.4700000000000006</v>
      </c>
      <c r="D421" s="34" t="s">
        <v>2377</v>
      </c>
      <c r="E421" s="35" t="s">
        <v>2375</v>
      </c>
      <c r="F421" s="34" t="s">
        <v>2375</v>
      </c>
      <c r="G421" s="34">
        <v>2</v>
      </c>
      <c r="H421" s="34" t="s">
        <v>2377</v>
      </c>
      <c r="J421" s="40" t="s">
        <v>1947</v>
      </c>
      <c r="K421" s="11" t="str">
        <v>Overweight</v>
      </c>
      <c r="L421" s="11" t="str">
        <v>Diabetes</v>
      </c>
      <c r="M421" s="11">
        <v>2</v>
      </c>
      <c r="N421" s="11" t="str">
        <v>Yes</v>
      </c>
      <c r="O421" s="11" t="str">
        <v>yes</v>
      </c>
      <c r="P421" s="36" t="str">
        <v>Yes</v>
      </c>
      <c r="Q421" s="37"/>
    </row>
    <row r="422" spans="1:17" x14ac:dyDescent="0.3">
      <c r="A422" s="34" t="s">
        <v>1946</v>
      </c>
      <c r="B422" s="34">
        <v>27.6</v>
      </c>
      <c r="C422" s="34">
        <v>4.8499999999999996</v>
      </c>
      <c r="D422" s="34" t="s">
        <v>2377</v>
      </c>
      <c r="E422" s="35" t="s">
        <v>2375</v>
      </c>
      <c r="F422" s="34" t="s">
        <v>2375</v>
      </c>
      <c r="G422" s="34" t="s">
        <v>2376</v>
      </c>
      <c r="H422" s="34" t="s">
        <v>2375</v>
      </c>
      <c r="J422" s="40" t="s">
        <v>1946</v>
      </c>
      <c r="K422" s="11" t="str">
        <v>Overweight</v>
      </c>
      <c r="L422" s="11" t="str">
        <v>Normal</v>
      </c>
      <c r="M422" s="11">
        <v>0</v>
      </c>
      <c r="N422" s="11" t="str">
        <v>Yes</v>
      </c>
      <c r="O422" s="11" t="str">
        <v>No</v>
      </c>
      <c r="P422" s="36" t="str">
        <v>No</v>
      </c>
      <c r="Q422" s="37"/>
    </row>
    <row r="423" spans="1:17" x14ac:dyDescent="0.3">
      <c r="A423" s="34" t="s">
        <v>1945</v>
      </c>
      <c r="B423" s="34">
        <v>27.645</v>
      </c>
      <c r="C423" s="34">
        <v>11.03</v>
      </c>
      <c r="D423" s="34" t="s">
        <v>2377</v>
      </c>
      <c r="E423" s="35" t="s">
        <v>2375</v>
      </c>
      <c r="F423" s="34" t="s">
        <v>2375</v>
      </c>
      <c r="G423" s="34">
        <v>1</v>
      </c>
      <c r="H423" s="34" t="s">
        <v>2377</v>
      </c>
      <c r="J423" s="40" t="s">
        <v>1945</v>
      </c>
      <c r="K423" s="11" t="str">
        <v>Overweight</v>
      </c>
      <c r="L423" s="11" t="str">
        <v>Diabetes</v>
      </c>
      <c r="M423" s="11">
        <v>1</v>
      </c>
      <c r="N423" s="11" t="str">
        <v>Yes</v>
      </c>
      <c r="O423" s="11" t="str">
        <v>yes</v>
      </c>
      <c r="P423" s="36" t="str">
        <v>Yes</v>
      </c>
      <c r="Q423" s="37"/>
    </row>
    <row r="424" spans="1:17" x14ac:dyDescent="0.3">
      <c r="A424" s="34" t="s">
        <v>1944</v>
      </c>
      <c r="B424" s="34">
        <v>27.6</v>
      </c>
      <c r="C424" s="34">
        <v>5.22</v>
      </c>
      <c r="D424" s="34" t="s">
        <v>2375</v>
      </c>
      <c r="E424" s="35" t="s">
        <v>2375</v>
      </c>
      <c r="F424" s="34" t="s">
        <v>2375</v>
      </c>
      <c r="G424" s="34">
        <v>2</v>
      </c>
      <c r="H424" s="34" t="s">
        <v>2377</v>
      </c>
      <c r="J424" s="40" t="s">
        <v>1944</v>
      </c>
      <c r="K424" s="11" t="str">
        <v>Overweight</v>
      </c>
      <c r="L424" s="11" t="str">
        <v>Normal</v>
      </c>
      <c r="M424" s="11">
        <v>2</v>
      </c>
      <c r="N424" s="11" t="str">
        <v>No</v>
      </c>
      <c r="O424" s="11" t="str">
        <v>yes</v>
      </c>
      <c r="P424" s="36" t="str">
        <v>Yes</v>
      </c>
      <c r="Q424" s="37"/>
    </row>
    <row r="425" spans="1:17" x14ac:dyDescent="0.3">
      <c r="A425" s="34" t="s">
        <v>1943</v>
      </c>
      <c r="B425" s="34">
        <v>25.08</v>
      </c>
      <c r="C425" s="34">
        <v>9.52</v>
      </c>
      <c r="D425" s="34" t="s">
        <v>2377</v>
      </c>
      <c r="E425" s="35" t="s">
        <v>2375</v>
      </c>
      <c r="F425" s="34" t="s">
        <v>2375</v>
      </c>
      <c r="G425" s="34">
        <v>2</v>
      </c>
      <c r="H425" s="34" t="s">
        <v>2375</v>
      </c>
      <c r="J425" s="40" t="s">
        <v>1943</v>
      </c>
      <c r="K425" s="11" t="str">
        <v>Overweight</v>
      </c>
      <c r="L425" s="11" t="str">
        <v>Diabetes</v>
      </c>
      <c r="M425" s="11">
        <v>2</v>
      </c>
      <c r="N425" s="11" t="str">
        <v>Yes</v>
      </c>
      <c r="O425" s="11" t="str">
        <v>No</v>
      </c>
      <c r="P425" s="36" t="str">
        <v>No</v>
      </c>
      <c r="Q425" s="37"/>
    </row>
    <row r="426" spans="1:17" x14ac:dyDescent="0.3">
      <c r="A426" s="34" t="s">
        <v>1942</v>
      </c>
      <c r="B426" s="34">
        <v>30.02</v>
      </c>
      <c r="C426" s="34">
        <v>11.09</v>
      </c>
      <c r="D426" s="34" t="s">
        <v>2375</v>
      </c>
      <c r="E426" s="35" t="s">
        <v>2375</v>
      </c>
      <c r="F426" s="34" t="s">
        <v>2375</v>
      </c>
      <c r="G426" s="34" t="s">
        <v>2376</v>
      </c>
      <c r="H426" s="34" t="s">
        <v>2375</v>
      </c>
      <c r="J426" s="40" t="s">
        <v>1942</v>
      </c>
      <c r="K426" s="11" t="str">
        <v>Obesity</v>
      </c>
      <c r="L426" s="11" t="str">
        <v>Diabetes</v>
      </c>
      <c r="M426" s="11">
        <v>0</v>
      </c>
      <c r="N426" s="11" t="str">
        <v>No</v>
      </c>
      <c r="O426" s="11" t="str">
        <v>No</v>
      </c>
      <c r="P426" s="36" t="str">
        <v>No</v>
      </c>
      <c r="Q426" s="37"/>
    </row>
    <row r="427" spans="1:17" x14ac:dyDescent="0.3">
      <c r="A427" s="34" t="s">
        <v>1941</v>
      </c>
      <c r="B427" s="34">
        <v>27.36</v>
      </c>
      <c r="C427" s="34">
        <v>9.4499999999999993</v>
      </c>
      <c r="D427" s="34" t="s">
        <v>2377</v>
      </c>
      <c r="E427" s="35" t="s">
        <v>2375</v>
      </c>
      <c r="F427" s="34" t="s">
        <v>2375</v>
      </c>
      <c r="G427" s="34">
        <v>2</v>
      </c>
      <c r="H427" s="34" t="s">
        <v>2377</v>
      </c>
      <c r="J427" s="40" t="s">
        <v>1941</v>
      </c>
      <c r="K427" s="11" t="str">
        <v>Overweight</v>
      </c>
      <c r="L427" s="11" t="str">
        <v>Diabetes</v>
      </c>
      <c r="M427" s="11">
        <v>2</v>
      </c>
      <c r="N427" s="11" t="str">
        <v>Yes</v>
      </c>
      <c r="O427" s="11" t="str">
        <v>yes</v>
      </c>
      <c r="P427" s="36" t="str">
        <v>Yes</v>
      </c>
      <c r="Q427" s="37"/>
    </row>
    <row r="428" spans="1:17" x14ac:dyDescent="0.3">
      <c r="A428" s="34" t="s">
        <v>1940</v>
      </c>
      <c r="B428" s="34">
        <v>22.2</v>
      </c>
      <c r="C428" s="34">
        <v>5.51</v>
      </c>
      <c r="D428" s="34" t="s">
        <v>2375</v>
      </c>
      <c r="E428" s="35" t="s">
        <v>2375</v>
      </c>
      <c r="F428" s="34" t="s">
        <v>2375</v>
      </c>
      <c r="G428" s="34" t="s">
        <v>2376</v>
      </c>
      <c r="H428" s="34" t="s">
        <v>2377</v>
      </c>
      <c r="J428" s="40" t="s">
        <v>1940</v>
      </c>
      <c r="K428" s="11" t="str">
        <v>Normal Weight</v>
      </c>
      <c r="L428" s="11" t="str">
        <v>Normal</v>
      </c>
      <c r="M428" s="11">
        <v>0</v>
      </c>
      <c r="N428" s="11" t="str">
        <v>No</v>
      </c>
      <c r="O428" s="11" t="str">
        <v>yes</v>
      </c>
      <c r="P428" s="36" t="str">
        <v>Yes</v>
      </c>
      <c r="Q428" s="37"/>
    </row>
    <row r="429" spans="1:17" x14ac:dyDescent="0.3">
      <c r="A429" s="34" t="s">
        <v>1939</v>
      </c>
      <c r="B429" s="34">
        <v>25.71</v>
      </c>
      <c r="C429" s="34">
        <v>4.18</v>
      </c>
      <c r="D429" s="34" t="s">
        <v>2375</v>
      </c>
      <c r="E429" s="35" t="s">
        <v>2378</v>
      </c>
      <c r="F429" s="34" t="s">
        <v>2375</v>
      </c>
      <c r="G429" s="34">
        <v>1</v>
      </c>
      <c r="H429" s="34" t="s">
        <v>2377</v>
      </c>
      <c r="J429" s="40" t="s">
        <v>1939</v>
      </c>
      <c r="K429" s="11" t="str">
        <v>Overweight</v>
      </c>
      <c r="L429" s="11" t="str">
        <v>Normal</v>
      </c>
      <c r="M429" s="11">
        <v>1</v>
      </c>
      <c r="N429" s="11" t="str">
        <v>No</v>
      </c>
      <c r="O429" s="11" t="str">
        <v>yes</v>
      </c>
      <c r="P429" s="36" t="str">
        <v>Yes</v>
      </c>
      <c r="Q429" s="37"/>
    </row>
    <row r="430" spans="1:17" x14ac:dyDescent="0.3">
      <c r="A430" s="34" t="s">
        <v>1938</v>
      </c>
      <c r="B430" s="34">
        <v>41.91</v>
      </c>
      <c r="C430" s="34">
        <v>5.98</v>
      </c>
      <c r="D430" s="34" t="s">
        <v>2377</v>
      </c>
      <c r="E430" s="35" t="s">
        <v>2375</v>
      </c>
      <c r="F430" s="34" t="s">
        <v>2375</v>
      </c>
      <c r="G430" s="34">
        <v>1</v>
      </c>
      <c r="H430" s="34" t="s">
        <v>2375</v>
      </c>
      <c r="J430" s="40" t="s">
        <v>1938</v>
      </c>
      <c r="K430" s="11" t="str">
        <v>Obesity</v>
      </c>
      <c r="L430" s="11" t="str">
        <v>Prediabetes</v>
      </c>
      <c r="M430" s="11">
        <v>1</v>
      </c>
      <c r="N430" s="11" t="str">
        <v>Yes</v>
      </c>
      <c r="O430" s="11" t="str">
        <v>No</v>
      </c>
      <c r="P430" s="36" t="str">
        <v>No</v>
      </c>
      <c r="Q430" s="37"/>
    </row>
    <row r="431" spans="1:17" x14ac:dyDescent="0.3">
      <c r="A431" s="34" t="s">
        <v>1937</v>
      </c>
      <c r="B431" s="34">
        <v>25.85</v>
      </c>
      <c r="C431" s="34">
        <v>10.16</v>
      </c>
      <c r="D431" s="34" t="s">
        <v>2375</v>
      </c>
      <c r="E431" s="35" t="s">
        <v>2375</v>
      </c>
      <c r="F431" s="34" t="s">
        <v>2375</v>
      </c>
      <c r="G431" s="34" t="s">
        <v>2376</v>
      </c>
      <c r="H431" s="34" t="s">
        <v>2377</v>
      </c>
      <c r="J431" s="40" t="s">
        <v>1937</v>
      </c>
      <c r="K431" s="11" t="str">
        <v>Overweight</v>
      </c>
      <c r="L431" s="11" t="str">
        <v>Diabetes</v>
      </c>
      <c r="M431" s="11">
        <v>0</v>
      </c>
      <c r="N431" s="11" t="str">
        <v>No</v>
      </c>
      <c r="O431" s="11" t="str">
        <v>yes</v>
      </c>
      <c r="P431" s="36" t="str">
        <v>Yes</v>
      </c>
      <c r="Q431" s="37"/>
    </row>
    <row r="432" spans="1:17" x14ac:dyDescent="0.3">
      <c r="A432" s="34" t="s">
        <v>1936</v>
      </c>
      <c r="B432" s="34">
        <v>23.844999999999999</v>
      </c>
      <c r="C432" s="34">
        <v>11.71</v>
      </c>
      <c r="D432" s="34" t="s">
        <v>2375</v>
      </c>
      <c r="E432" s="35" t="s">
        <v>2375</v>
      </c>
      <c r="F432" s="34" t="s">
        <v>2375</v>
      </c>
      <c r="G432" s="34">
        <v>2</v>
      </c>
      <c r="H432" s="34" t="s">
        <v>2377</v>
      </c>
      <c r="J432" s="40" t="s">
        <v>1936</v>
      </c>
      <c r="K432" s="11" t="str">
        <v>Normal Weight</v>
      </c>
      <c r="L432" s="11" t="str">
        <v>Diabetes</v>
      </c>
      <c r="M432" s="11">
        <v>2</v>
      </c>
      <c r="N432" s="11" t="str">
        <v>No</v>
      </c>
      <c r="O432" s="11" t="str">
        <v>yes</v>
      </c>
      <c r="P432" s="36" t="str">
        <v>Yes</v>
      </c>
      <c r="Q432" s="37"/>
    </row>
    <row r="433" spans="1:17" x14ac:dyDescent="0.3">
      <c r="A433" s="34" t="s">
        <v>1935</v>
      </c>
      <c r="B433" s="34">
        <v>30.59</v>
      </c>
      <c r="C433" s="34">
        <v>5.23</v>
      </c>
      <c r="D433" s="34" t="s">
        <v>2375</v>
      </c>
      <c r="E433" s="35" t="s">
        <v>2375</v>
      </c>
      <c r="F433" s="34" t="s">
        <v>2378</v>
      </c>
      <c r="G433" s="34">
        <v>1</v>
      </c>
      <c r="H433" s="34" t="s">
        <v>2375</v>
      </c>
      <c r="J433" s="40" t="s">
        <v>1935</v>
      </c>
      <c r="K433" s="11" t="str">
        <v>Obesity</v>
      </c>
      <c r="L433" s="11" t="str">
        <v>Normal</v>
      </c>
      <c r="M433" s="11">
        <v>1</v>
      </c>
      <c r="N433" s="11" t="str">
        <v>No</v>
      </c>
      <c r="O433" s="11" t="str">
        <v>No</v>
      </c>
      <c r="P433" s="36" t="str">
        <v>No</v>
      </c>
      <c r="Q433" s="37"/>
    </row>
    <row r="434" spans="1:17" x14ac:dyDescent="0.3">
      <c r="A434" s="34" t="s">
        <v>1934</v>
      </c>
      <c r="B434" s="34">
        <v>24.795000000000002</v>
      </c>
      <c r="C434" s="34">
        <v>6.85</v>
      </c>
      <c r="D434" s="34" t="s">
        <v>2375</v>
      </c>
      <c r="E434" s="35" t="s">
        <v>2375</v>
      </c>
      <c r="F434" s="34" t="s">
        <v>2375</v>
      </c>
      <c r="G434" s="34" t="s">
        <v>2376</v>
      </c>
      <c r="H434" s="34" t="s">
        <v>2377</v>
      </c>
      <c r="J434" s="40" t="s">
        <v>1934</v>
      </c>
      <c r="K434" s="11" t="str">
        <v>Normal Weight</v>
      </c>
      <c r="L434" s="11" t="str">
        <v>Diabetes</v>
      </c>
      <c r="M434" s="11">
        <v>0</v>
      </c>
      <c r="N434" s="11" t="str">
        <v>No</v>
      </c>
      <c r="O434" s="11" t="str">
        <v>yes</v>
      </c>
      <c r="P434" s="36" t="str">
        <v>Yes</v>
      </c>
      <c r="Q434" s="37"/>
    </row>
    <row r="435" spans="1:17" x14ac:dyDescent="0.3">
      <c r="A435" s="34" t="s">
        <v>1933</v>
      </c>
      <c r="B435" s="34">
        <v>24.13</v>
      </c>
      <c r="C435" s="34">
        <v>7.05</v>
      </c>
      <c r="D435" s="34" t="s">
        <v>2377</v>
      </c>
      <c r="E435" s="35" t="s">
        <v>2375</v>
      </c>
      <c r="F435" s="34" t="s">
        <v>2375</v>
      </c>
      <c r="G435" s="34">
        <v>2</v>
      </c>
      <c r="H435" s="34" t="s">
        <v>2377</v>
      </c>
      <c r="J435" s="40" t="s">
        <v>1933</v>
      </c>
      <c r="K435" s="11" t="str">
        <v>Normal Weight</v>
      </c>
      <c r="L435" s="11" t="str">
        <v>Diabetes</v>
      </c>
      <c r="M435" s="11">
        <v>2</v>
      </c>
      <c r="N435" s="11" t="str">
        <v>Yes</v>
      </c>
      <c r="O435" s="11" t="str">
        <v>yes</v>
      </c>
      <c r="P435" s="36" t="str">
        <v>Yes</v>
      </c>
      <c r="Q435" s="37"/>
    </row>
    <row r="436" spans="1:17" x14ac:dyDescent="0.3">
      <c r="A436" s="34" t="s">
        <v>1932</v>
      </c>
      <c r="B436" s="34">
        <v>25.84</v>
      </c>
      <c r="C436" s="34">
        <v>11.64</v>
      </c>
      <c r="D436" s="34" t="s">
        <v>2375</v>
      </c>
      <c r="E436" s="35" t="s">
        <v>2375</v>
      </c>
      <c r="F436" s="34" t="s">
        <v>2375</v>
      </c>
      <c r="G436" s="34">
        <v>2</v>
      </c>
      <c r="H436" s="34" t="s">
        <v>2377</v>
      </c>
      <c r="J436" s="40" t="s">
        <v>1932</v>
      </c>
      <c r="K436" s="11" t="str">
        <v>Overweight</v>
      </c>
      <c r="L436" s="11" t="str">
        <v>Diabetes</v>
      </c>
      <c r="M436" s="11">
        <v>2</v>
      </c>
      <c r="N436" s="11" t="str">
        <v>No</v>
      </c>
      <c r="O436" s="11" t="str">
        <v>yes</v>
      </c>
      <c r="P436" s="36" t="str">
        <v>Yes</v>
      </c>
      <c r="Q436" s="37"/>
    </row>
    <row r="437" spans="1:17" x14ac:dyDescent="0.3">
      <c r="A437" s="34" t="s">
        <v>1931</v>
      </c>
      <c r="B437" s="34">
        <v>28</v>
      </c>
      <c r="C437" s="34">
        <v>10.52</v>
      </c>
      <c r="D437" s="34" t="s">
        <v>2375</v>
      </c>
      <c r="E437" s="35" t="s">
        <v>2375</v>
      </c>
      <c r="F437" s="34" t="s">
        <v>2375</v>
      </c>
      <c r="G437" s="34" t="s">
        <v>2376</v>
      </c>
      <c r="H437" s="34" t="s">
        <v>2377</v>
      </c>
      <c r="J437" s="40" t="s">
        <v>1931</v>
      </c>
      <c r="K437" s="11" t="str">
        <v>Overweight</v>
      </c>
      <c r="L437" s="11" t="str">
        <v>Diabetes</v>
      </c>
      <c r="M437" s="11">
        <v>0</v>
      </c>
      <c r="N437" s="11" t="str">
        <v>No</v>
      </c>
      <c r="O437" s="11" t="str">
        <v>yes</v>
      </c>
      <c r="P437" s="36" t="str">
        <v>Yes</v>
      </c>
      <c r="Q437" s="37"/>
    </row>
    <row r="438" spans="1:17" x14ac:dyDescent="0.3">
      <c r="A438" s="34" t="s">
        <v>1930</v>
      </c>
      <c r="B438" s="34">
        <v>34.1</v>
      </c>
      <c r="C438" s="34">
        <v>4.01</v>
      </c>
      <c r="D438" s="34" t="s">
        <v>2377</v>
      </c>
      <c r="E438" s="35" t="s">
        <v>2375</v>
      </c>
      <c r="F438" s="34" t="s">
        <v>2378</v>
      </c>
      <c r="G438" s="34">
        <v>1</v>
      </c>
      <c r="H438" s="34" t="s">
        <v>2375</v>
      </c>
      <c r="J438" s="40" t="s">
        <v>1930</v>
      </c>
      <c r="K438" s="11" t="str">
        <v>Obesity</v>
      </c>
      <c r="L438" s="11" t="str">
        <v>Normal</v>
      </c>
      <c r="M438" s="11">
        <v>1</v>
      </c>
      <c r="N438" s="11" t="str">
        <v>Yes</v>
      </c>
      <c r="O438" s="11" t="str">
        <v>No</v>
      </c>
      <c r="P438" s="36" t="str">
        <v>No</v>
      </c>
      <c r="Q438" s="37"/>
    </row>
    <row r="439" spans="1:17" x14ac:dyDescent="0.3">
      <c r="A439" s="34" t="s">
        <v>1929</v>
      </c>
      <c r="B439" s="34">
        <v>26.125</v>
      </c>
      <c r="C439" s="34">
        <v>8.56</v>
      </c>
      <c r="D439" s="34" t="s">
        <v>2377</v>
      </c>
      <c r="E439" s="35" t="s">
        <v>2375</v>
      </c>
      <c r="F439" s="34" t="s">
        <v>2375</v>
      </c>
      <c r="G439" s="34">
        <v>1</v>
      </c>
      <c r="H439" s="34" t="s">
        <v>2377</v>
      </c>
      <c r="J439" s="40" t="s">
        <v>1929</v>
      </c>
      <c r="K439" s="11" t="str">
        <v>Overweight</v>
      </c>
      <c r="L439" s="11" t="str">
        <v>Diabetes</v>
      </c>
      <c r="M439" s="11">
        <v>1</v>
      </c>
      <c r="N439" s="11" t="str">
        <v>Yes</v>
      </c>
      <c r="O439" s="11" t="str">
        <v>yes</v>
      </c>
      <c r="P439" s="36" t="str">
        <v>Yes</v>
      </c>
      <c r="Q439" s="37"/>
    </row>
    <row r="440" spans="1:17" x14ac:dyDescent="0.3">
      <c r="A440" s="34" t="s">
        <v>1928</v>
      </c>
      <c r="B440" s="34">
        <v>25.6</v>
      </c>
      <c r="C440" s="34">
        <v>10.5</v>
      </c>
      <c r="D440" s="34" t="s">
        <v>2375</v>
      </c>
      <c r="E440" s="35" t="s">
        <v>2375</v>
      </c>
      <c r="F440" s="34" t="s">
        <v>2375</v>
      </c>
      <c r="G440" s="34">
        <v>2</v>
      </c>
      <c r="H440" s="34" t="s">
        <v>2377</v>
      </c>
      <c r="J440" s="40" t="s">
        <v>1928</v>
      </c>
      <c r="K440" s="11" t="str">
        <v>Overweight</v>
      </c>
      <c r="L440" s="11" t="str">
        <v>Diabetes</v>
      </c>
      <c r="M440" s="11">
        <v>2</v>
      </c>
      <c r="N440" s="11" t="str">
        <v>No</v>
      </c>
      <c r="O440" s="11" t="str">
        <v>yes</v>
      </c>
      <c r="P440" s="36" t="str">
        <v>Yes</v>
      </c>
      <c r="Q440" s="37"/>
    </row>
    <row r="441" spans="1:17" x14ac:dyDescent="0.3">
      <c r="A441" s="34" t="s">
        <v>1927</v>
      </c>
      <c r="B441" s="34">
        <v>24.32</v>
      </c>
      <c r="C441" s="34">
        <v>6.39</v>
      </c>
      <c r="D441" s="34" t="s">
        <v>2375</v>
      </c>
      <c r="E441" s="35" t="s">
        <v>2375</v>
      </c>
      <c r="F441" s="34" t="s">
        <v>2375</v>
      </c>
      <c r="G441" s="34" t="s">
        <v>2376</v>
      </c>
      <c r="H441" s="34" t="s">
        <v>2375</v>
      </c>
      <c r="J441" s="40" t="s">
        <v>1927</v>
      </c>
      <c r="K441" s="11" t="str">
        <v>Normal Weight</v>
      </c>
      <c r="L441" s="11" t="str">
        <v>Prediabetes</v>
      </c>
      <c r="M441" s="11">
        <v>0</v>
      </c>
      <c r="N441" s="11" t="str">
        <v>No</v>
      </c>
      <c r="O441" s="11" t="str">
        <v>No</v>
      </c>
      <c r="P441" s="36" t="str">
        <v>No</v>
      </c>
      <c r="Q441" s="37"/>
    </row>
    <row r="442" spans="1:17" x14ac:dyDescent="0.3">
      <c r="A442" s="34" t="s">
        <v>1926</v>
      </c>
      <c r="B442" s="34">
        <v>22.88</v>
      </c>
      <c r="C442" s="34">
        <v>5.71</v>
      </c>
      <c r="D442" s="34" t="s">
        <v>2377</v>
      </c>
      <c r="E442" s="35" t="s">
        <v>2375</v>
      </c>
      <c r="F442" s="34" t="s">
        <v>2378</v>
      </c>
      <c r="G442" s="34">
        <v>1</v>
      </c>
      <c r="H442" s="34" t="s">
        <v>2377</v>
      </c>
      <c r="J442" s="40" t="s">
        <v>1926</v>
      </c>
      <c r="K442" s="11" t="str">
        <v>Normal Weight</v>
      </c>
      <c r="L442" s="11" t="str">
        <v>Prediabetes</v>
      </c>
      <c r="M442" s="11">
        <v>1</v>
      </c>
      <c r="N442" s="11" t="str">
        <v>Yes</v>
      </c>
      <c r="O442" s="11" t="str">
        <v>yes</v>
      </c>
      <c r="P442" s="36" t="str">
        <v>Yes</v>
      </c>
      <c r="Q442" s="37"/>
    </row>
    <row r="443" spans="1:17" x14ac:dyDescent="0.3">
      <c r="A443" s="34" t="s">
        <v>1925</v>
      </c>
      <c r="B443" s="34">
        <v>24.984999999999999</v>
      </c>
      <c r="C443" s="34">
        <v>4.43</v>
      </c>
      <c r="D443" s="34" t="s">
        <v>2377</v>
      </c>
      <c r="E443" s="35" t="s">
        <v>2375</v>
      </c>
      <c r="F443" s="34" t="s">
        <v>2378</v>
      </c>
      <c r="G443" s="34">
        <v>1</v>
      </c>
      <c r="H443" s="34" t="s">
        <v>2375</v>
      </c>
      <c r="J443" s="40" t="s">
        <v>1925</v>
      </c>
      <c r="K443" s="11" t="str">
        <v>Overweight</v>
      </c>
      <c r="L443" s="11" t="str">
        <v>Normal</v>
      </c>
      <c r="M443" s="11">
        <v>1</v>
      </c>
      <c r="N443" s="11" t="str">
        <v>Yes</v>
      </c>
      <c r="O443" s="11" t="str">
        <v>No</v>
      </c>
      <c r="P443" s="36" t="str">
        <v>No</v>
      </c>
      <c r="Q443" s="37"/>
    </row>
    <row r="444" spans="1:17" x14ac:dyDescent="0.3">
      <c r="A444" s="34" t="s">
        <v>1924</v>
      </c>
      <c r="B444" s="34">
        <v>33.1</v>
      </c>
      <c r="C444" s="34">
        <v>5.52</v>
      </c>
      <c r="D444" s="34" t="s">
        <v>2375</v>
      </c>
      <c r="E444" s="35" t="s">
        <v>2375</v>
      </c>
      <c r="F444" s="34" t="s">
        <v>2378</v>
      </c>
      <c r="G444" s="34">
        <v>1</v>
      </c>
      <c r="H444" s="34" t="s">
        <v>2375</v>
      </c>
      <c r="J444" s="40" t="s">
        <v>1924</v>
      </c>
      <c r="K444" s="11" t="str">
        <v>Obesity</v>
      </c>
      <c r="L444" s="11" t="str">
        <v>Normal</v>
      </c>
      <c r="M444" s="11">
        <v>1</v>
      </c>
      <c r="N444" s="11" t="str">
        <v>No</v>
      </c>
      <c r="O444" s="11" t="str">
        <v>No</v>
      </c>
      <c r="P444" s="36" t="str">
        <v>No</v>
      </c>
      <c r="Q444" s="37"/>
    </row>
    <row r="445" spans="1:17" x14ac:dyDescent="0.3">
      <c r="A445" s="34" t="s">
        <v>1923</v>
      </c>
      <c r="B445" s="34">
        <v>27.83</v>
      </c>
      <c r="C445" s="34">
        <v>9.1999999999999993</v>
      </c>
      <c r="D445" s="34" t="s">
        <v>2377</v>
      </c>
      <c r="E445" s="35" t="s">
        <v>2375</v>
      </c>
      <c r="F445" s="34" t="s">
        <v>2375</v>
      </c>
      <c r="G445" s="34">
        <v>1</v>
      </c>
      <c r="H445" s="34" t="s">
        <v>2377</v>
      </c>
      <c r="J445" s="40" t="s">
        <v>1923</v>
      </c>
      <c r="K445" s="11" t="str">
        <v>Overweight</v>
      </c>
      <c r="L445" s="11" t="str">
        <v>Diabetes</v>
      </c>
      <c r="M445" s="11">
        <v>1</v>
      </c>
      <c r="N445" s="11" t="str">
        <v>Yes</v>
      </c>
      <c r="O445" s="11" t="str">
        <v>yes</v>
      </c>
      <c r="P445" s="36" t="str">
        <v>Yes</v>
      </c>
      <c r="Q445" s="37"/>
    </row>
    <row r="446" spans="1:17" x14ac:dyDescent="0.3">
      <c r="A446" s="34" t="s">
        <v>1922</v>
      </c>
      <c r="B446" s="34">
        <v>30.875</v>
      </c>
      <c r="C446" s="34">
        <v>10.97</v>
      </c>
      <c r="D446" s="34" t="s">
        <v>2377</v>
      </c>
      <c r="E446" s="35" t="s">
        <v>2375</v>
      </c>
      <c r="F446" s="34" t="s">
        <v>2375</v>
      </c>
      <c r="G446" s="34">
        <v>2</v>
      </c>
      <c r="H446" s="34" t="s">
        <v>2375</v>
      </c>
      <c r="J446" s="40" t="s">
        <v>1922</v>
      </c>
      <c r="K446" s="11" t="str">
        <v>Obesity</v>
      </c>
      <c r="L446" s="11" t="str">
        <v>Diabetes</v>
      </c>
      <c r="M446" s="11">
        <v>2</v>
      </c>
      <c r="N446" s="11" t="str">
        <v>Yes</v>
      </c>
      <c r="O446" s="11" t="str">
        <v>No</v>
      </c>
      <c r="P446" s="36" t="str">
        <v>No</v>
      </c>
      <c r="Q446" s="37"/>
    </row>
    <row r="447" spans="1:17" x14ac:dyDescent="0.3">
      <c r="A447" s="34" t="s">
        <v>1921</v>
      </c>
      <c r="B447" s="34">
        <v>27.265000000000001</v>
      </c>
      <c r="C447" s="34">
        <v>4.25</v>
      </c>
      <c r="D447" s="34" t="s">
        <v>2375</v>
      </c>
      <c r="E447" s="35" t="s">
        <v>2375</v>
      </c>
      <c r="F447" s="34" t="s">
        <v>2378</v>
      </c>
      <c r="G447" s="34">
        <v>1</v>
      </c>
      <c r="H447" s="34" t="s">
        <v>2375</v>
      </c>
      <c r="J447" s="40" t="s">
        <v>1921</v>
      </c>
      <c r="K447" s="11" t="str">
        <v>Overweight</v>
      </c>
      <c r="L447" s="11" t="str">
        <v>Normal</v>
      </c>
      <c r="M447" s="11">
        <v>1</v>
      </c>
      <c r="N447" s="11" t="str">
        <v>No</v>
      </c>
      <c r="O447" s="11" t="str">
        <v>No</v>
      </c>
      <c r="P447" s="36" t="str">
        <v>No</v>
      </c>
      <c r="Q447" s="37"/>
    </row>
    <row r="448" spans="1:17" x14ac:dyDescent="0.3">
      <c r="A448" s="34" t="s">
        <v>1920</v>
      </c>
      <c r="B448" s="34">
        <v>26.7</v>
      </c>
      <c r="C448" s="34">
        <v>5.23</v>
      </c>
      <c r="D448" s="34" t="s">
        <v>2375</v>
      </c>
      <c r="E448" s="35" t="s">
        <v>2375</v>
      </c>
      <c r="F448" s="34" t="s">
        <v>2378</v>
      </c>
      <c r="G448" s="34">
        <v>1</v>
      </c>
      <c r="H448" s="34" t="s">
        <v>2377</v>
      </c>
      <c r="J448" s="40" t="s">
        <v>1920</v>
      </c>
      <c r="K448" s="11" t="str">
        <v>Overweight</v>
      </c>
      <c r="L448" s="11" t="str">
        <v>Normal</v>
      </c>
      <c r="M448" s="11">
        <v>1</v>
      </c>
      <c r="N448" s="11" t="str">
        <v>No</v>
      </c>
      <c r="O448" s="11" t="str">
        <v>yes</v>
      </c>
      <c r="P448" s="36" t="str">
        <v>Yes</v>
      </c>
      <c r="Q448" s="37"/>
    </row>
    <row r="449" spans="1:17" x14ac:dyDescent="0.3">
      <c r="A449" s="34" t="s">
        <v>1919</v>
      </c>
      <c r="B449" s="34">
        <v>29.925000000000001</v>
      </c>
      <c r="C449" s="34">
        <v>5.96</v>
      </c>
      <c r="D449" s="34" t="s">
        <v>2377</v>
      </c>
      <c r="E449" s="35" t="s">
        <v>2375</v>
      </c>
      <c r="F449" s="34" t="s">
        <v>2378</v>
      </c>
      <c r="G449" s="34">
        <v>1</v>
      </c>
      <c r="H449" s="34" t="s">
        <v>2377</v>
      </c>
      <c r="J449" s="40" t="s">
        <v>1919</v>
      </c>
      <c r="K449" s="11" t="str">
        <v>Obesity</v>
      </c>
      <c r="L449" s="11" t="str">
        <v>Prediabetes</v>
      </c>
      <c r="M449" s="11">
        <v>1</v>
      </c>
      <c r="N449" s="11" t="str">
        <v>Yes</v>
      </c>
      <c r="O449" s="11" t="str">
        <v>yes</v>
      </c>
      <c r="P449" s="36" t="str">
        <v>Yes</v>
      </c>
      <c r="Q449" s="37"/>
    </row>
    <row r="450" spans="1:17" x14ac:dyDescent="0.3">
      <c r="A450" s="34" t="s">
        <v>1918</v>
      </c>
      <c r="B450" s="34">
        <v>19.95</v>
      </c>
      <c r="C450" s="34">
        <v>4.29</v>
      </c>
      <c r="D450" s="34" t="s">
        <v>2377</v>
      </c>
      <c r="E450" s="35" t="s">
        <v>2375</v>
      </c>
      <c r="F450" s="34" t="s">
        <v>2375</v>
      </c>
      <c r="G450" s="34">
        <v>2</v>
      </c>
      <c r="H450" s="34" t="s">
        <v>2377</v>
      </c>
      <c r="J450" s="40" t="s">
        <v>1918</v>
      </c>
      <c r="K450" s="11" t="str">
        <v>Normal Weight</v>
      </c>
      <c r="L450" s="11" t="str">
        <v>Normal</v>
      </c>
      <c r="M450" s="11">
        <v>2</v>
      </c>
      <c r="N450" s="11" t="str">
        <v>Yes</v>
      </c>
      <c r="O450" s="11" t="str">
        <v>yes</v>
      </c>
      <c r="P450" s="36" t="str">
        <v>Yes</v>
      </c>
      <c r="Q450" s="37"/>
    </row>
    <row r="451" spans="1:17" x14ac:dyDescent="0.3">
      <c r="A451" s="34" t="s">
        <v>1917</v>
      </c>
      <c r="B451" s="34">
        <v>24.225000000000001</v>
      </c>
      <c r="C451" s="34">
        <v>4.09</v>
      </c>
      <c r="D451" s="34" t="s">
        <v>2375</v>
      </c>
      <c r="E451" s="35" t="s">
        <v>2375</v>
      </c>
      <c r="F451" s="34" t="s">
        <v>2375</v>
      </c>
      <c r="G451" s="34" t="s">
        <v>2376</v>
      </c>
      <c r="H451" s="34" t="s">
        <v>2375</v>
      </c>
      <c r="J451" s="40" t="s">
        <v>1917</v>
      </c>
      <c r="K451" s="11" t="str">
        <v>Normal Weight</v>
      </c>
      <c r="L451" s="11" t="str">
        <v>Normal</v>
      </c>
      <c r="M451" s="11">
        <v>0</v>
      </c>
      <c r="N451" s="11" t="str">
        <v>No</v>
      </c>
      <c r="O451" s="11" t="str">
        <v>No</v>
      </c>
      <c r="P451" s="36" t="str">
        <v>No</v>
      </c>
      <c r="Q451" s="37"/>
    </row>
    <row r="452" spans="1:17" x14ac:dyDescent="0.3">
      <c r="A452" s="34" t="s">
        <v>1916</v>
      </c>
      <c r="B452" s="34">
        <v>28.12</v>
      </c>
      <c r="C452" s="34">
        <v>4.88</v>
      </c>
      <c r="D452" s="34" t="s">
        <v>2375</v>
      </c>
      <c r="E452" s="35" t="s">
        <v>2375</v>
      </c>
      <c r="F452" s="34" t="s">
        <v>2375</v>
      </c>
      <c r="G452" s="34" t="s">
        <v>2376</v>
      </c>
      <c r="H452" s="34" t="s">
        <v>2377</v>
      </c>
      <c r="J452" s="40" t="s">
        <v>1916</v>
      </c>
      <c r="K452" s="11" t="str">
        <v>Overweight</v>
      </c>
      <c r="L452" s="11" t="str">
        <v>Normal</v>
      </c>
      <c r="M452" s="11">
        <v>0</v>
      </c>
      <c r="N452" s="11" t="str">
        <v>No</v>
      </c>
      <c r="O452" s="11" t="str">
        <v>yes</v>
      </c>
      <c r="P452" s="36" t="str">
        <v>Yes</v>
      </c>
      <c r="Q452" s="37"/>
    </row>
    <row r="453" spans="1:17" x14ac:dyDescent="0.3">
      <c r="A453" s="34" t="s">
        <v>1915</v>
      </c>
      <c r="B453" s="34">
        <v>23.21</v>
      </c>
      <c r="C453" s="34">
        <v>6.76</v>
      </c>
      <c r="D453" s="34" t="s">
        <v>2375</v>
      </c>
      <c r="E453" s="35" t="s">
        <v>2375</v>
      </c>
      <c r="F453" s="34" t="s">
        <v>2375</v>
      </c>
      <c r="G453" s="34" t="s">
        <v>2376</v>
      </c>
      <c r="H453" s="34" t="s">
        <v>2377</v>
      </c>
      <c r="J453" s="40" t="s">
        <v>1915</v>
      </c>
      <c r="K453" s="11" t="str">
        <v>Normal Weight</v>
      </c>
      <c r="L453" s="11" t="str">
        <v>Diabetes</v>
      </c>
      <c r="M453" s="11">
        <v>0</v>
      </c>
      <c r="N453" s="11" t="str">
        <v>No</v>
      </c>
      <c r="O453" s="11" t="str">
        <v>yes</v>
      </c>
      <c r="P453" s="36" t="str">
        <v>Yes</v>
      </c>
      <c r="Q453" s="37"/>
    </row>
    <row r="454" spans="1:17" x14ac:dyDescent="0.3">
      <c r="A454" s="34" t="s">
        <v>1914</v>
      </c>
      <c r="B454" s="34">
        <v>23.98</v>
      </c>
      <c r="C454" s="34">
        <v>10.67</v>
      </c>
      <c r="D454" s="34" t="s">
        <v>2375</v>
      </c>
      <c r="E454" s="35" t="s">
        <v>2375</v>
      </c>
      <c r="F454" s="34" t="s">
        <v>2375</v>
      </c>
      <c r="G454" s="34" t="s">
        <v>2376</v>
      </c>
      <c r="H454" s="34" t="s">
        <v>2375</v>
      </c>
      <c r="J454" s="40" t="s">
        <v>1914</v>
      </c>
      <c r="K454" s="11" t="str">
        <v>Normal Weight</v>
      </c>
      <c r="L454" s="11" t="str">
        <v>Diabetes</v>
      </c>
      <c r="M454" s="11">
        <v>0</v>
      </c>
      <c r="N454" s="11" t="str">
        <v>No</v>
      </c>
      <c r="O454" s="11" t="str">
        <v>No</v>
      </c>
      <c r="P454" s="36" t="str">
        <v>No</v>
      </c>
      <c r="Q454" s="37"/>
    </row>
    <row r="455" spans="1:17" x14ac:dyDescent="0.3">
      <c r="A455" s="34" t="s">
        <v>1913</v>
      </c>
      <c r="B455" s="34">
        <v>30</v>
      </c>
      <c r="C455" s="34">
        <v>6.21</v>
      </c>
      <c r="D455" s="34" t="s">
        <v>2375</v>
      </c>
      <c r="E455" s="35" t="s">
        <v>2375</v>
      </c>
      <c r="F455" s="34" t="s">
        <v>2375</v>
      </c>
      <c r="G455" s="34" t="s">
        <v>2376</v>
      </c>
      <c r="H455" s="34" t="s">
        <v>2377</v>
      </c>
      <c r="J455" s="40" t="s">
        <v>1913</v>
      </c>
      <c r="K455" s="11" t="str">
        <v>Obesity</v>
      </c>
      <c r="L455" s="11" t="str">
        <v>Prediabetes</v>
      </c>
      <c r="M455" s="11">
        <v>0</v>
      </c>
      <c r="N455" s="11" t="str">
        <v>No</v>
      </c>
      <c r="O455" s="11" t="str">
        <v>yes</v>
      </c>
      <c r="P455" s="36" t="str">
        <v>Yes</v>
      </c>
      <c r="Q455" s="37"/>
    </row>
    <row r="456" spans="1:17" x14ac:dyDescent="0.3">
      <c r="A456" s="34" t="s">
        <v>1912</v>
      </c>
      <c r="B456" s="34">
        <v>17.350000000000001</v>
      </c>
      <c r="C456" s="34">
        <v>5.03</v>
      </c>
      <c r="D456" s="34" t="s">
        <v>2377</v>
      </c>
      <c r="E456" s="35" t="s">
        <v>2375</v>
      </c>
      <c r="F456" s="34" t="s">
        <v>2375</v>
      </c>
      <c r="G456" s="34" t="s">
        <v>2376</v>
      </c>
      <c r="H456" s="34" t="s">
        <v>2377</v>
      </c>
      <c r="J456" s="40" t="s">
        <v>1912</v>
      </c>
      <c r="K456" s="11" t="str">
        <v>Underweight</v>
      </c>
      <c r="L456" s="11" t="str">
        <v>Normal</v>
      </c>
      <c r="M456" s="11">
        <v>0</v>
      </c>
      <c r="N456" s="11" t="str">
        <v>Yes</v>
      </c>
      <c r="O456" s="11" t="str">
        <v>yes</v>
      </c>
      <c r="P456" s="36" t="str">
        <v>Yes</v>
      </c>
      <c r="Q456" s="37"/>
    </row>
    <row r="457" spans="1:17" x14ac:dyDescent="0.3">
      <c r="A457" s="34" t="s">
        <v>1911</v>
      </c>
      <c r="B457" s="34">
        <v>22.704999999999998</v>
      </c>
      <c r="C457" s="34">
        <v>5.27</v>
      </c>
      <c r="D457" s="34" t="s">
        <v>2375</v>
      </c>
      <c r="E457" s="35" t="s">
        <v>2375</v>
      </c>
      <c r="F457" s="34" t="s">
        <v>2375</v>
      </c>
      <c r="G457" s="34" t="s">
        <v>2376</v>
      </c>
      <c r="H457" s="34" t="s">
        <v>2375</v>
      </c>
      <c r="J457" s="40" t="s">
        <v>1911</v>
      </c>
      <c r="K457" s="11" t="str">
        <v>Normal Weight</v>
      </c>
      <c r="L457" s="11" t="str">
        <v>Normal</v>
      </c>
      <c r="M457" s="11">
        <v>0</v>
      </c>
      <c r="N457" s="11" t="str">
        <v>No</v>
      </c>
      <c r="O457" s="11" t="str">
        <v>No</v>
      </c>
      <c r="P457" s="36" t="str">
        <v>No</v>
      </c>
      <c r="Q457" s="37"/>
    </row>
    <row r="458" spans="1:17" x14ac:dyDescent="0.3">
      <c r="A458" s="34" t="s">
        <v>1910</v>
      </c>
      <c r="B458" s="34">
        <v>25.41</v>
      </c>
      <c r="C458" s="34">
        <v>10.53</v>
      </c>
      <c r="D458" s="34" t="s">
        <v>2377</v>
      </c>
      <c r="E458" s="35" t="s">
        <v>2375</v>
      </c>
      <c r="F458" s="34" t="s">
        <v>2375</v>
      </c>
      <c r="G458" s="34">
        <v>1</v>
      </c>
      <c r="H458" s="34" t="s">
        <v>2377</v>
      </c>
      <c r="J458" s="40" t="s">
        <v>1910</v>
      </c>
      <c r="K458" s="11" t="str">
        <v>Overweight</v>
      </c>
      <c r="L458" s="11" t="str">
        <v>Diabetes</v>
      </c>
      <c r="M458" s="11">
        <v>1</v>
      </c>
      <c r="N458" s="11" t="str">
        <v>Yes</v>
      </c>
      <c r="O458" s="11" t="str">
        <v>yes</v>
      </c>
      <c r="P458" s="36" t="str">
        <v>Yes</v>
      </c>
      <c r="Q458" s="37"/>
    </row>
    <row r="459" spans="1:17" x14ac:dyDescent="0.3">
      <c r="A459" s="34" t="s">
        <v>1909</v>
      </c>
      <c r="B459" s="34">
        <v>18.23</v>
      </c>
      <c r="C459" s="34">
        <v>5.78</v>
      </c>
      <c r="D459" s="34" t="s">
        <v>2375</v>
      </c>
      <c r="E459" s="35" t="s">
        <v>2375</v>
      </c>
      <c r="F459" s="34" t="s">
        <v>2378</v>
      </c>
      <c r="G459" s="34">
        <v>1</v>
      </c>
      <c r="H459" s="34" t="s">
        <v>2377</v>
      </c>
      <c r="J459" s="40" t="s">
        <v>1909</v>
      </c>
      <c r="K459" s="11" t="str">
        <v>Underweight</v>
      </c>
      <c r="L459" s="11" t="str">
        <v>Prediabetes</v>
      </c>
      <c r="M459" s="11">
        <v>1</v>
      </c>
      <c r="N459" s="11" t="str">
        <v>No</v>
      </c>
      <c r="O459" s="11" t="str">
        <v>yes</v>
      </c>
      <c r="P459" s="36" t="str">
        <v>Yes</v>
      </c>
      <c r="Q459" s="37"/>
    </row>
    <row r="460" spans="1:17" x14ac:dyDescent="0.3">
      <c r="A460" s="34" t="s">
        <v>1908</v>
      </c>
      <c r="B460" s="34">
        <v>24.7</v>
      </c>
      <c r="C460" s="34">
        <v>4.3600000000000003</v>
      </c>
      <c r="D460" s="34" t="s">
        <v>2375</v>
      </c>
      <c r="E460" s="35" t="s">
        <v>2375</v>
      </c>
      <c r="F460" s="34" t="s">
        <v>2378</v>
      </c>
      <c r="G460" s="34">
        <v>1</v>
      </c>
      <c r="H460" s="34" t="s">
        <v>2377</v>
      </c>
      <c r="J460" s="40" t="s">
        <v>1908</v>
      </c>
      <c r="K460" s="11" t="str">
        <v>Normal Weight</v>
      </c>
      <c r="L460" s="11" t="str">
        <v>Normal</v>
      </c>
      <c r="M460" s="11">
        <v>1</v>
      </c>
      <c r="N460" s="11" t="str">
        <v>No</v>
      </c>
      <c r="O460" s="11" t="str">
        <v>yes</v>
      </c>
      <c r="P460" s="36" t="str">
        <v>Yes</v>
      </c>
      <c r="Q460" s="37"/>
    </row>
    <row r="461" spans="1:17" x14ac:dyDescent="0.3">
      <c r="A461" s="34" t="s">
        <v>1907</v>
      </c>
      <c r="B461" s="34">
        <v>37.4</v>
      </c>
      <c r="C461" s="34">
        <v>9.7200000000000006</v>
      </c>
      <c r="D461" s="34" t="s">
        <v>2377</v>
      </c>
      <c r="E461" s="35" t="s">
        <v>2375</v>
      </c>
      <c r="F461" s="34" t="s">
        <v>2378</v>
      </c>
      <c r="G461" s="34">
        <v>1</v>
      </c>
      <c r="H461" s="34" t="s">
        <v>2375</v>
      </c>
      <c r="J461" s="40" t="s">
        <v>1907</v>
      </c>
      <c r="K461" s="11" t="str">
        <v>Obesity</v>
      </c>
      <c r="L461" s="11" t="str">
        <v>Diabetes</v>
      </c>
      <c r="M461" s="11">
        <v>1</v>
      </c>
      <c r="N461" s="11" t="str">
        <v>Yes</v>
      </c>
      <c r="O461" s="11" t="str">
        <v>No</v>
      </c>
      <c r="P461" s="36" t="str">
        <v>No</v>
      </c>
      <c r="Q461" s="37"/>
    </row>
    <row r="462" spans="1:17" x14ac:dyDescent="0.3">
      <c r="A462" s="34" t="s">
        <v>1906</v>
      </c>
      <c r="B462" s="34">
        <v>26.885000000000002</v>
      </c>
      <c r="C462" s="34">
        <v>5.18</v>
      </c>
      <c r="D462" s="34" t="s">
        <v>2375</v>
      </c>
      <c r="E462" s="35" t="s">
        <v>2375</v>
      </c>
      <c r="F462" s="34" t="s">
        <v>2378</v>
      </c>
      <c r="G462" s="34">
        <v>1</v>
      </c>
      <c r="H462" s="34" t="s">
        <v>2377</v>
      </c>
      <c r="J462" s="40" t="s">
        <v>1906</v>
      </c>
      <c r="K462" s="11" t="str">
        <v>Overweight</v>
      </c>
      <c r="L462" s="11" t="str">
        <v>Normal</v>
      </c>
      <c r="M462" s="11">
        <v>1</v>
      </c>
      <c r="N462" s="11" t="str">
        <v>No</v>
      </c>
      <c r="O462" s="11" t="str">
        <v>yes</v>
      </c>
      <c r="P462" s="36" t="str">
        <v>Yes</v>
      </c>
      <c r="Q462" s="37"/>
    </row>
    <row r="463" spans="1:17" x14ac:dyDescent="0.3">
      <c r="A463" s="34" t="s">
        <v>1905</v>
      </c>
      <c r="B463" s="34">
        <v>25.27</v>
      </c>
      <c r="C463" s="34">
        <v>5.29</v>
      </c>
      <c r="D463" s="34" t="s">
        <v>2375</v>
      </c>
      <c r="E463" s="35" t="s">
        <v>2375</v>
      </c>
      <c r="F463" s="34" t="s">
        <v>2378</v>
      </c>
      <c r="G463" s="34">
        <v>1</v>
      </c>
      <c r="H463" s="34" t="s">
        <v>2377</v>
      </c>
      <c r="J463" s="40" t="s">
        <v>1905</v>
      </c>
      <c r="K463" s="11" t="str">
        <v>Overweight</v>
      </c>
      <c r="L463" s="11" t="str">
        <v>Normal</v>
      </c>
      <c r="M463" s="11">
        <v>1</v>
      </c>
      <c r="N463" s="11" t="str">
        <v>No</v>
      </c>
      <c r="O463" s="11" t="str">
        <v>yes</v>
      </c>
      <c r="P463" s="36" t="str">
        <v>Yes</v>
      </c>
      <c r="Q463" s="37"/>
    </row>
    <row r="464" spans="1:17" x14ac:dyDescent="0.3">
      <c r="A464" s="34" t="s">
        <v>1904</v>
      </c>
      <c r="B464" s="34">
        <v>23.655000000000001</v>
      </c>
      <c r="C464" s="34">
        <v>4.8600000000000003</v>
      </c>
      <c r="D464" s="34" t="s">
        <v>2377</v>
      </c>
      <c r="E464" s="35" t="s">
        <v>2375</v>
      </c>
      <c r="F464" s="34" t="s">
        <v>2375</v>
      </c>
      <c r="G464" s="34" t="s">
        <v>2376</v>
      </c>
      <c r="H464" s="34" t="s">
        <v>2377</v>
      </c>
      <c r="J464" s="40" t="s">
        <v>1904</v>
      </c>
      <c r="K464" s="11" t="str">
        <v>Normal Weight</v>
      </c>
      <c r="L464" s="11" t="str">
        <v>Normal</v>
      </c>
      <c r="M464" s="11">
        <v>0</v>
      </c>
      <c r="N464" s="11" t="str">
        <v>Yes</v>
      </c>
      <c r="O464" s="11" t="str">
        <v>yes</v>
      </c>
      <c r="P464" s="36" t="str">
        <v>Yes</v>
      </c>
      <c r="Q464" s="37"/>
    </row>
    <row r="465" spans="1:17" x14ac:dyDescent="0.3">
      <c r="A465" s="34" t="s">
        <v>1903</v>
      </c>
      <c r="B465" s="34">
        <v>55.05</v>
      </c>
      <c r="C465" s="34">
        <v>7.66</v>
      </c>
      <c r="D465" s="34" t="s">
        <v>2375</v>
      </c>
      <c r="E465" s="35" t="s">
        <v>2375</v>
      </c>
      <c r="F465" s="34" t="s">
        <v>2375</v>
      </c>
      <c r="G465" s="34" t="s">
        <v>2376</v>
      </c>
      <c r="H465" s="34" t="s">
        <v>2375</v>
      </c>
      <c r="J465" s="40" t="s">
        <v>1903</v>
      </c>
      <c r="K465" s="11" t="str">
        <v>Obesity</v>
      </c>
      <c r="L465" s="11" t="str">
        <v>Diabetes</v>
      </c>
      <c r="M465" s="11">
        <v>0</v>
      </c>
      <c r="N465" s="11" t="str">
        <v>No</v>
      </c>
      <c r="O465" s="11" t="str">
        <v>No</v>
      </c>
      <c r="P465" s="36" t="str">
        <v>No</v>
      </c>
      <c r="Q465" s="37"/>
    </row>
    <row r="466" spans="1:17" x14ac:dyDescent="0.3">
      <c r="A466" s="34" t="s">
        <v>1902</v>
      </c>
      <c r="B466" s="34">
        <v>24.89</v>
      </c>
      <c r="C466" s="34">
        <v>6.1</v>
      </c>
      <c r="D466" s="34" t="s">
        <v>2377</v>
      </c>
      <c r="E466" s="35" t="s">
        <v>2375</v>
      </c>
      <c r="F466" s="34" t="s">
        <v>2378</v>
      </c>
      <c r="G466" s="34">
        <v>1</v>
      </c>
      <c r="H466" s="34" t="s">
        <v>2377</v>
      </c>
      <c r="J466" s="40" t="s">
        <v>1902</v>
      </c>
      <c r="K466" s="11" t="str">
        <v>Normal Weight</v>
      </c>
      <c r="L466" s="11" t="str">
        <v>Prediabetes</v>
      </c>
      <c r="M466" s="11">
        <v>1</v>
      </c>
      <c r="N466" s="11" t="str">
        <v>Yes</v>
      </c>
      <c r="O466" s="11" t="str">
        <v>yes</v>
      </c>
      <c r="P466" s="36" t="str">
        <v>Yes</v>
      </c>
      <c r="Q466" s="37"/>
    </row>
    <row r="467" spans="1:17" x14ac:dyDescent="0.3">
      <c r="A467" s="34" t="s">
        <v>1901</v>
      </c>
      <c r="B467" s="34">
        <v>18.715</v>
      </c>
      <c r="C467" s="34">
        <v>4.4400000000000004</v>
      </c>
      <c r="D467" s="34" t="s">
        <v>2375</v>
      </c>
      <c r="E467" s="35" t="s">
        <v>2375</v>
      </c>
      <c r="F467" s="34" t="s">
        <v>2375</v>
      </c>
      <c r="G467" s="34" t="s">
        <v>2376</v>
      </c>
      <c r="H467" s="34" t="s">
        <v>2375</v>
      </c>
      <c r="J467" s="40" t="s">
        <v>1901</v>
      </c>
      <c r="K467" s="11" t="str">
        <v>Normal Weight</v>
      </c>
      <c r="L467" s="11" t="str">
        <v>Normal</v>
      </c>
      <c r="M467" s="11">
        <v>0</v>
      </c>
      <c r="N467" s="11" t="str">
        <v>No</v>
      </c>
      <c r="O467" s="11" t="str">
        <v>No</v>
      </c>
      <c r="P467" s="36" t="str">
        <v>No</v>
      </c>
      <c r="Q467" s="37"/>
    </row>
    <row r="468" spans="1:17" x14ac:dyDescent="0.3">
      <c r="A468" s="34" t="s">
        <v>1900</v>
      </c>
      <c r="B468" s="34">
        <v>28.12</v>
      </c>
      <c r="C468" s="34">
        <v>6.15</v>
      </c>
      <c r="D468" s="34" t="s">
        <v>2375</v>
      </c>
      <c r="E468" s="35" t="s">
        <v>2375</v>
      </c>
      <c r="F468" s="34" t="s">
        <v>2375</v>
      </c>
      <c r="G468" s="34" t="s">
        <v>2376</v>
      </c>
      <c r="H468" s="34" t="s">
        <v>2377</v>
      </c>
      <c r="J468" s="40" t="s">
        <v>1900</v>
      </c>
      <c r="K468" s="11" t="str">
        <v>Overweight</v>
      </c>
      <c r="L468" s="11" t="str">
        <v>Prediabetes</v>
      </c>
      <c r="M468" s="11">
        <v>0</v>
      </c>
      <c r="N468" s="11" t="str">
        <v>No</v>
      </c>
      <c r="O468" s="11" t="str">
        <v>yes</v>
      </c>
      <c r="P468" s="36" t="str">
        <v>Yes</v>
      </c>
      <c r="Q468" s="37"/>
    </row>
    <row r="469" spans="1:17" x14ac:dyDescent="0.3">
      <c r="A469" s="34" t="s">
        <v>1899</v>
      </c>
      <c r="B469" s="34">
        <v>26.6</v>
      </c>
      <c r="C469" s="34">
        <v>4.53</v>
      </c>
      <c r="D469" s="34" t="s">
        <v>2375</v>
      </c>
      <c r="E469" s="35" t="s">
        <v>2375</v>
      </c>
      <c r="F469" s="34" t="s">
        <v>2375</v>
      </c>
      <c r="G469" s="34" t="s">
        <v>2376</v>
      </c>
      <c r="H469" s="34" t="s">
        <v>2377</v>
      </c>
      <c r="J469" s="40" t="s">
        <v>1899</v>
      </c>
      <c r="K469" s="11" t="str">
        <v>Overweight</v>
      </c>
      <c r="L469" s="11" t="str">
        <v>Normal</v>
      </c>
      <c r="M469" s="11">
        <v>0</v>
      </c>
      <c r="N469" s="11" t="str">
        <v>No</v>
      </c>
      <c r="O469" s="11" t="str">
        <v>yes</v>
      </c>
      <c r="P469" s="36" t="str">
        <v>Yes</v>
      </c>
      <c r="Q469" s="37"/>
    </row>
    <row r="470" spans="1:17" x14ac:dyDescent="0.3">
      <c r="A470" s="34" t="s">
        <v>1898</v>
      </c>
      <c r="B470" s="34">
        <v>30.114999999999998</v>
      </c>
      <c r="C470" s="34">
        <v>5.48</v>
      </c>
      <c r="D470" s="34" t="s">
        <v>2375</v>
      </c>
      <c r="E470" s="35" t="s">
        <v>2378</v>
      </c>
      <c r="F470" s="34" t="s">
        <v>2375</v>
      </c>
      <c r="G470" s="34">
        <v>1</v>
      </c>
      <c r="H470" s="34" t="s">
        <v>2375</v>
      </c>
      <c r="J470" s="40" t="s">
        <v>1898</v>
      </c>
      <c r="K470" s="11" t="str">
        <v>Obesity</v>
      </c>
      <c r="L470" s="11" t="str">
        <v>Normal</v>
      </c>
      <c r="M470" s="11">
        <v>1</v>
      </c>
      <c r="N470" s="11" t="str">
        <v>No</v>
      </c>
      <c r="O470" s="11" t="str">
        <v>No</v>
      </c>
      <c r="P470" s="36" t="str">
        <v>No</v>
      </c>
      <c r="Q470" s="37"/>
    </row>
    <row r="471" spans="1:17" x14ac:dyDescent="0.3">
      <c r="A471" s="34" t="s">
        <v>1897</v>
      </c>
      <c r="B471" s="34">
        <v>24.605</v>
      </c>
      <c r="C471" s="34">
        <v>5.48</v>
      </c>
      <c r="D471" s="34" t="s">
        <v>2375</v>
      </c>
      <c r="E471" s="35" t="s">
        <v>2375</v>
      </c>
      <c r="F471" s="34" t="s">
        <v>2375</v>
      </c>
      <c r="G471" s="34" t="s">
        <v>2376</v>
      </c>
      <c r="H471" s="34" t="s">
        <v>2377</v>
      </c>
      <c r="J471" s="40" t="s">
        <v>1897</v>
      </c>
      <c r="K471" s="11" t="str">
        <v>Normal Weight</v>
      </c>
      <c r="L471" s="11" t="str">
        <v>Normal</v>
      </c>
      <c r="M471" s="11">
        <v>0</v>
      </c>
      <c r="N471" s="11" t="str">
        <v>No</v>
      </c>
      <c r="O471" s="11" t="str">
        <v>yes</v>
      </c>
      <c r="P471" s="36" t="str">
        <v>Yes</v>
      </c>
      <c r="Q471" s="37"/>
    </row>
    <row r="472" spans="1:17" x14ac:dyDescent="0.3">
      <c r="A472" s="34" t="s">
        <v>1896</v>
      </c>
      <c r="B472" s="34">
        <v>29.6</v>
      </c>
      <c r="C472" s="34">
        <v>8.1</v>
      </c>
      <c r="D472" s="34" t="s">
        <v>2375</v>
      </c>
      <c r="E472" s="35" t="s">
        <v>2375</v>
      </c>
      <c r="F472" s="34" t="s">
        <v>2375</v>
      </c>
      <c r="G472" s="34" t="s">
        <v>2376</v>
      </c>
      <c r="H472" s="34" t="s">
        <v>2375</v>
      </c>
      <c r="J472" s="40" t="s">
        <v>1896</v>
      </c>
      <c r="K472" s="11" t="str">
        <v>Overweight</v>
      </c>
      <c r="L472" s="11" t="str">
        <v>Diabetes</v>
      </c>
      <c r="M472" s="11">
        <v>0</v>
      </c>
      <c r="N472" s="11" t="str">
        <v>No</v>
      </c>
      <c r="O472" s="11" t="str">
        <v>No</v>
      </c>
      <c r="P472" s="36" t="str">
        <v>No</v>
      </c>
      <c r="Q472" s="37"/>
    </row>
    <row r="473" spans="1:17" x14ac:dyDescent="0.3">
      <c r="A473" s="34" t="s">
        <v>1895</v>
      </c>
      <c r="B473" s="34">
        <v>24.42</v>
      </c>
      <c r="C473" s="34">
        <v>7.16</v>
      </c>
      <c r="D473" s="34" t="s">
        <v>2375</v>
      </c>
      <c r="E473" s="35" t="s">
        <v>2375</v>
      </c>
      <c r="F473" s="34" t="s">
        <v>2375</v>
      </c>
      <c r="G473" s="34" t="s">
        <v>2376</v>
      </c>
      <c r="H473" s="34" t="s">
        <v>2377</v>
      </c>
      <c r="J473" s="40" t="s">
        <v>1895</v>
      </c>
      <c r="K473" s="11" t="str">
        <v>Normal Weight</v>
      </c>
      <c r="L473" s="11" t="str">
        <v>Diabetes</v>
      </c>
      <c r="M473" s="11">
        <v>0</v>
      </c>
      <c r="N473" s="11" t="str">
        <v>No</v>
      </c>
      <c r="O473" s="11" t="str">
        <v>yes</v>
      </c>
      <c r="P473" s="36" t="str">
        <v>Yes</v>
      </c>
      <c r="Q473" s="37"/>
    </row>
    <row r="474" spans="1:17" x14ac:dyDescent="0.3">
      <c r="A474" s="34" t="s">
        <v>1894</v>
      </c>
      <c r="B474" s="34">
        <v>20.9</v>
      </c>
      <c r="C474" s="34">
        <v>4.55</v>
      </c>
      <c r="D474" s="34" t="s">
        <v>2377</v>
      </c>
      <c r="E474" s="35" t="s">
        <v>2375</v>
      </c>
      <c r="F474" s="34" t="s">
        <v>2378</v>
      </c>
      <c r="G474" s="34">
        <v>1</v>
      </c>
      <c r="H474" s="34" t="s">
        <v>2377</v>
      </c>
      <c r="J474" s="40" t="s">
        <v>1894</v>
      </c>
      <c r="K474" s="11" t="str">
        <v>Normal Weight</v>
      </c>
      <c r="L474" s="11" t="str">
        <v>Normal</v>
      </c>
      <c r="M474" s="11">
        <v>1</v>
      </c>
      <c r="N474" s="11" t="str">
        <v>Yes</v>
      </c>
      <c r="O474" s="11" t="str">
        <v>yes</v>
      </c>
      <c r="P474" s="36" t="str">
        <v>Yes</v>
      </c>
      <c r="Q474" s="37"/>
    </row>
    <row r="475" spans="1:17" x14ac:dyDescent="0.3">
      <c r="A475" s="34" t="s">
        <v>1893</v>
      </c>
      <c r="B475" s="34">
        <v>22.895</v>
      </c>
      <c r="C475" s="34">
        <v>6.03</v>
      </c>
      <c r="D475" s="34" t="s">
        <v>2375</v>
      </c>
      <c r="E475" s="35" t="s">
        <v>2375</v>
      </c>
      <c r="F475" s="34" t="s">
        <v>2375</v>
      </c>
      <c r="G475" s="34" t="s">
        <v>2376</v>
      </c>
      <c r="H475" s="34" t="s">
        <v>2377</v>
      </c>
      <c r="J475" s="40" t="s">
        <v>1893</v>
      </c>
      <c r="K475" s="11" t="str">
        <v>Normal Weight</v>
      </c>
      <c r="L475" s="11" t="str">
        <v>Prediabetes</v>
      </c>
      <c r="M475" s="11">
        <v>0</v>
      </c>
      <c r="N475" s="11" t="str">
        <v>No</v>
      </c>
      <c r="O475" s="11" t="str">
        <v>yes</v>
      </c>
      <c r="P475" s="36" t="str">
        <v>Yes</v>
      </c>
      <c r="Q475" s="37"/>
    </row>
    <row r="476" spans="1:17" x14ac:dyDescent="0.3">
      <c r="A476" s="34" t="s">
        <v>1892</v>
      </c>
      <c r="B476" s="34">
        <v>28.3</v>
      </c>
      <c r="C476" s="34">
        <v>5.47</v>
      </c>
      <c r="D476" s="34" t="s">
        <v>2377</v>
      </c>
      <c r="E476" s="35" t="s">
        <v>2375</v>
      </c>
      <c r="F476" s="34" t="s">
        <v>2378</v>
      </c>
      <c r="G476" s="34">
        <v>1</v>
      </c>
      <c r="H476" s="34" t="s">
        <v>2377</v>
      </c>
      <c r="J476" s="40" t="s">
        <v>1892</v>
      </c>
      <c r="K476" s="11" t="str">
        <v>Overweight</v>
      </c>
      <c r="L476" s="11" t="str">
        <v>Normal</v>
      </c>
      <c r="M476" s="11">
        <v>1</v>
      </c>
      <c r="N476" s="11" t="str">
        <v>Yes</v>
      </c>
      <c r="O476" s="11" t="str">
        <v>yes</v>
      </c>
      <c r="P476" s="36" t="str">
        <v>Yes</v>
      </c>
      <c r="Q476" s="37"/>
    </row>
    <row r="477" spans="1:17" x14ac:dyDescent="0.3">
      <c r="A477" s="34" t="s">
        <v>1890</v>
      </c>
      <c r="B477" s="34">
        <v>54.3</v>
      </c>
      <c r="C477" s="34">
        <v>4.1500000000000004</v>
      </c>
      <c r="D477" s="34" t="s">
        <v>2377</v>
      </c>
      <c r="E477" s="35" t="s">
        <v>2375</v>
      </c>
      <c r="F477" s="34" t="s">
        <v>2375</v>
      </c>
      <c r="G477" s="34">
        <v>1</v>
      </c>
      <c r="H477" s="34" t="s">
        <v>2375</v>
      </c>
      <c r="J477" s="40" t="s">
        <v>1890</v>
      </c>
      <c r="K477" s="11" t="str">
        <v>Obesity</v>
      </c>
      <c r="L477" s="11" t="str">
        <v>Normal</v>
      </c>
      <c r="M477" s="11">
        <v>1</v>
      </c>
      <c r="N477" s="11" t="str">
        <v>Yes</v>
      </c>
      <c r="O477" s="11" t="str">
        <v>No</v>
      </c>
      <c r="P477" s="36" t="str">
        <v>No</v>
      </c>
      <c r="Q477" s="37"/>
    </row>
    <row r="478" spans="1:17" x14ac:dyDescent="0.3">
      <c r="A478" s="34" t="s">
        <v>1889</v>
      </c>
      <c r="B478" s="34">
        <v>33.344999999999999</v>
      </c>
      <c r="C478" s="34">
        <v>11.32</v>
      </c>
      <c r="D478" s="34" t="s">
        <v>2377</v>
      </c>
      <c r="E478" s="35" t="s">
        <v>2375</v>
      </c>
      <c r="F478" s="34" t="s">
        <v>2375</v>
      </c>
      <c r="G478" s="34">
        <v>1</v>
      </c>
      <c r="H478" s="34" t="s">
        <v>2375</v>
      </c>
      <c r="J478" s="40" t="s">
        <v>1889</v>
      </c>
      <c r="K478" s="11" t="str">
        <v>Obesity</v>
      </c>
      <c r="L478" s="11" t="str">
        <v>Diabetes</v>
      </c>
      <c r="M478" s="11">
        <v>1</v>
      </c>
      <c r="N478" s="11" t="str">
        <v>Yes</v>
      </c>
      <c r="O478" s="11" t="str">
        <v>No</v>
      </c>
      <c r="P478" s="36" t="str">
        <v>No</v>
      </c>
      <c r="Q478" s="37"/>
    </row>
    <row r="479" spans="1:17" x14ac:dyDescent="0.3">
      <c r="A479" s="34" t="s">
        <v>1888</v>
      </c>
      <c r="B479" s="34">
        <v>33</v>
      </c>
      <c r="C479" s="34">
        <v>9.51</v>
      </c>
      <c r="D479" s="34" t="s">
        <v>2377</v>
      </c>
      <c r="E479" s="35" t="s">
        <v>2375</v>
      </c>
      <c r="F479" s="34" t="s">
        <v>2375</v>
      </c>
      <c r="G479" s="34" t="s">
        <v>2376</v>
      </c>
      <c r="H479" s="34" t="s">
        <v>2375</v>
      </c>
      <c r="J479" s="40" t="s">
        <v>1888</v>
      </c>
      <c r="K479" s="11" t="str">
        <v>Obesity</v>
      </c>
      <c r="L479" s="11" t="str">
        <v>Diabetes</v>
      </c>
      <c r="M479" s="11">
        <v>0</v>
      </c>
      <c r="N479" s="11" t="str">
        <v>Yes</v>
      </c>
      <c r="O479" s="11" t="str">
        <v>No</v>
      </c>
      <c r="P479" s="36" t="str">
        <v>No</v>
      </c>
      <c r="Q479" s="37"/>
    </row>
    <row r="480" spans="1:17" x14ac:dyDescent="0.3">
      <c r="A480" s="34" t="s">
        <v>1887</v>
      </c>
      <c r="B480" s="34">
        <v>28.024999999999999</v>
      </c>
      <c r="C480" s="34">
        <v>7.67</v>
      </c>
      <c r="D480" s="34" t="s">
        <v>2377</v>
      </c>
      <c r="E480" s="35" t="s">
        <v>2375</v>
      </c>
      <c r="F480" s="34" t="s">
        <v>2375</v>
      </c>
      <c r="G480" s="34">
        <v>1</v>
      </c>
      <c r="H480" s="34" t="s">
        <v>2377</v>
      </c>
      <c r="J480" s="40" t="s">
        <v>1887</v>
      </c>
      <c r="K480" s="11" t="str">
        <v>Overweight</v>
      </c>
      <c r="L480" s="11" t="str">
        <v>Diabetes</v>
      </c>
      <c r="M480" s="11">
        <v>1</v>
      </c>
      <c r="N480" s="11" t="str">
        <v>Yes</v>
      </c>
      <c r="O480" s="11" t="str">
        <v>yes</v>
      </c>
      <c r="P480" s="36" t="str">
        <v>Yes</v>
      </c>
      <c r="Q480" s="37"/>
    </row>
    <row r="481" spans="1:17" x14ac:dyDescent="0.3">
      <c r="A481" s="34" t="s">
        <v>1886</v>
      </c>
      <c r="B481" s="34">
        <v>28.69</v>
      </c>
      <c r="C481" s="34">
        <v>6.23</v>
      </c>
      <c r="D481" s="34" t="s">
        <v>2375</v>
      </c>
      <c r="E481" s="35" t="s">
        <v>2375</v>
      </c>
      <c r="F481" s="34" t="s">
        <v>2375</v>
      </c>
      <c r="G481" s="34">
        <v>1</v>
      </c>
      <c r="H481" s="34" t="s">
        <v>2377</v>
      </c>
      <c r="J481" s="40" t="s">
        <v>1886</v>
      </c>
      <c r="K481" s="11" t="str">
        <v>Overweight</v>
      </c>
      <c r="L481" s="11" t="str">
        <v>Prediabetes</v>
      </c>
      <c r="M481" s="11">
        <v>1</v>
      </c>
      <c r="N481" s="11" t="str">
        <v>No</v>
      </c>
      <c r="O481" s="11" t="str">
        <v>yes</v>
      </c>
      <c r="P481" s="36" t="str">
        <v>Yes</v>
      </c>
      <c r="Q481" s="37"/>
    </row>
    <row r="482" spans="1:17" x14ac:dyDescent="0.3">
      <c r="A482" s="34" t="s">
        <v>1885</v>
      </c>
      <c r="B482" s="34">
        <v>40.28</v>
      </c>
      <c r="C482" s="34">
        <v>8.9</v>
      </c>
      <c r="D482" s="34" t="s">
        <v>2375</v>
      </c>
      <c r="E482" s="35" t="s">
        <v>2375</v>
      </c>
      <c r="F482" s="34" t="s">
        <v>2375</v>
      </c>
      <c r="G482" s="34" t="s">
        <v>2376</v>
      </c>
      <c r="H482" s="34" t="s">
        <v>2375</v>
      </c>
      <c r="J482" s="40" t="s">
        <v>1885</v>
      </c>
      <c r="K482" s="11" t="str">
        <v>Obesity</v>
      </c>
      <c r="L482" s="11" t="str">
        <v>Diabetes</v>
      </c>
      <c r="M482" s="11">
        <v>0</v>
      </c>
      <c r="N482" s="11" t="str">
        <v>No</v>
      </c>
      <c r="O482" s="11" t="str">
        <v>No</v>
      </c>
      <c r="P482" s="36" t="str">
        <v>No</v>
      </c>
      <c r="Q482" s="37"/>
    </row>
    <row r="483" spans="1:17" x14ac:dyDescent="0.3">
      <c r="A483" s="34" t="s">
        <v>1884</v>
      </c>
      <c r="B483" s="34">
        <v>37.299999999999997</v>
      </c>
      <c r="C483" s="34">
        <v>7.79</v>
      </c>
      <c r="D483" s="34" t="s">
        <v>2377</v>
      </c>
      <c r="E483" s="35" t="s">
        <v>2375</v>
      </c>
      <c r="F483" s="34" t="s">
        <v>2375</v>
      </c>
      <c r="G483" s="34" t="s">
        <v>2376</v>
      </c>
      <c r="H483" s="34" t="s">
        <v>2375</v>
      </c>
      <c r="J483" s="40" t="s">
        <v>1884</v>
      </c>
      <c r="K483" s="11" t="str">
        <v>Obesity</v>
      </c>
      <c r="L483" s="11" t="str">
        <v>Diabetes</v>
      </c>
      <c r="M483" s="11">
        <v>0</v>
      </c>
      <c r="N483" s="11" t="str">
        <v>Yes</v>
      </c>
      <c r="O483" s="11" t="str">
        <v>No</v>
      </c>
      <c r="P483" s="36" t="str">
        <v>No</v>
      </c>
      <c r="Q483" s="37"/>
    </row>
    <row r="484" spans="1:17" x14ac:dyDescent="0.3">
      <c r="A484" s="34" t="s">
        <v>1883</v>
      </c>
      <c r="B484" s="34">
        <v>54.47</v>
      </c>
      <c r="C484" s="34">
        <v>4.49</v>
      </c>
      <c r="D484" s="34" t="s">
        <v>2377</v>
      </c>
      <c r="E484" s="35" t="s">
        <v>2375</v>
      </c>
      <c r="F484" s="34" t="s">
        <v>2375</v>
      </c>
      <c r="G484" s="34">
        <v>2</v>
      </c>
      <c r="H484" s="34" t="s">
        <v>2375</v>
      </c>
      <c r="J484" s="40" t="s">
        <v>1883</v>
      </c>
      <c r="K484" s="11" t="str">
        <v>Obesity</v>
      </c>
      <c r="L484" s="11" t="str">
        <v>Normal</v>
      </c>
      <c r="M484" s="11">
        <v>2</v>
      </c>
      <c r="N484" s="11" t="str">
        <v>Yes</v>
      </c>
      <c r="O484" s="11" t="str">
        <v>No</v>
      </c>
      <c r="P484" s="36" t="str">
        <v>No</v>
      </c>
      <c r="Q484" s="37"/>
    </row>
    <row r="485" spans="1:17" x14ac:dyDescent="0.3">
      <c r="A485" s="34" t="s">
        <v>1882</v>
      </c>
      <c r="B485" s="34">
        <v>38.06</v>
      </c>
      <c r="C485" s="34">
        <v>5.24</v>
      </c>
      <c r="D485" s="34" t="s">
        <v>2377</v>
      </c>
      <c r="E485" s="35" t="s">
        <v>2375</v>
      </c>
      <c r="F485" s="34" t="s">
        <v>2378</v>
      </c>
      <c r="G485" s="34">
        <v>1</v>
      </c>
      <c r="H485" s="34" t="s">
        <v>2375</v>
      </c>
      <c r="J485" s="40" t="s">
        <v>1882</v>
      </c>
      <c r="K485" s="11" t="str">
        <v>Obesity</v>
      </c>
      <c r="L485" s="11" t="str">
        <v>Normal</v>
      </c>
      <c r="M485" s="11">
        <v>1</v>
      </c>
      <c r="N485" s="11" t="str">
        <v>Yes</v>
      </c>
      <c r="O485" s="11" t="str">
        <v>No</v>
      </c>
      <c r="P485" s="36" t="str">
        <v>No</v>
      </c>
      <c r="Q485" s="37"/>
    </row>
    <row r="486" spans="1:17" x14ac:dyDescent="0.3">
      <c r="A486" s="34" t="s">
        <v>1881</v>
      </c>
      <c r="B486" s="34">
        <v>51.47</v>
      </c>
      <c r="C486" s="34">
        <v>9.6</v>
      </c>
      <c r="D486" s="34" t="s">
        <v>2375</v>
      </c>
      <c r="E486" s="35" t="s">
        <v>2375</v>
      </c>
      <c r="F486" s="34" t="s">
        <v>2375</v>
      </c>
      <c r="G486" s="34" t="s">
        <v>2376</v>
      </c>
      <c r="H486" s="34" t="s">
        <v>2375</v>
      </c>
      <c r="J486" s="40" t="s">
        <v>1881</v>
      </c>
      <c r="K486" s="11" t="str">
        <v>Obesity</v>
      </c>
      <c r="L486" s="11" t="str">
        <v>Diabetes</v>
      </c>
      <c r="M486" s="11">
        <v>0</v>
      </c>
      <c r="N486" s="11" t="str">
        <v>No</v>
      </c>
      <c r="O486" s="11" t="str">
        <v>No</v>
      </c>
      <c r="P486" s="36" t="str">
        <v>No</v>
      </c>
      <c r="Q486" s="37"/>
    </row>
    <row r="487" spans="1:17" x14ac:dyDescent="0.3">
      <c r="A487" s="34" t="s">
        <v>1880</v>
      </c>
      <c r="B487" s="34">
        <v>29.8</v>
      </c>
      <c r="C487" s="34">
        <v>5.78</v>
      </c>
      <c r="D487" s="34" t="s">
        <v>2377</v>
      </c>
      <c r="E487" s="35" t="s">
        <v>2375</v>
      </c>
      <c r="F487" s="34" t="s">
        <v>2375</v>
      </c>
      <c r="G487" s="34" t="s">
        <v>2376</v>
      </c>
      <c r="H487" s="34" t="s">
        <v>2375</v>
      </c>
      <c r="J487" s="40" t="s">
        <v>1880</v>
      </c>
      <c r="K487" s="11" t="str">
        <v>Overweight</v>
      </c>
      <c r="L487" s="11" t="str">
        <v>Prediabetes</v>
      </c>
      <c r="M487" s="11">
        <v>0</v>
      </c>
      <c r="N487" s="11" t="str">
        <v>Yes</v>
      </c>
      <c r="O487" s="11" t="str">
        <v>No</v>
      </c>
      <c r="P487" s="36" t="str">
        <v>No</v>
      </c>
      <c r="Q487" s="37"/>
    </row>
    <row r="488" spans="1:17" x14ac:dyDescent="0.3">
      <c r="A488" s="34" t="s">
        <v>1879</v>
      </c>
      <c r="B488" s="34">
        <v>49.77</v>
      </c>
      <c r="C488" s="34">
        <v>7.02</v>
      </c>
      <c r="D488" s="34" t="s">
        <v>2375</v>
      </c>
      <c r="E488" s="35" t="s">
        <v>2375</v>
      </c>
      <c r="F488" s="34" t="s">
        <v>2375</v>
      </c>
      <c r="G488" s="34" t="s">
        <v>2376</v>
      </c>
      <c r="H488" s="34" t="s">
        <v>2375</v>
      </c>
      <c r="J488" s="40" t="s">
        <v>1879</v>
      </c>
      <c r="K488" s="11" t="str">
        <v>Obesity</v>
      </c>
      <c r="L488" s="11" t="str">
        <v>Diabetes</v>
      </c>
      <c r="M488" s="11">
        <v>0</v>
      </c>
      <c r="N488" s="11" t="str">
        <v>No</v>
      </c>
      <c r="O488" s="11" t="str">
        <v>No</v>
      </c>
      <c r="P488" s="36" t="str">
        <v>No</v>
      </c>
      <c r="Q488" s="37"/>
    </row>
    <row r="489" spans="1:17" x14ac:dyDescent="0.3">
      <c r="A489" s="34" t="s">
        <v>1878</v>
      </c>
      <c r="B489" s="34">
        <v>25.555</v>
      </c>
      <c r="C489" s="34">
        <v>4.09</v>
      </c>
      <c r="D489" s="34" t="s">
        <v>2377</v>
      </c>
      <c r="E489" s="35" t="s">
        <v>2375</v>
      </c>
      <c r="F489" s="34" t="s">
        <v>2375</v>
      </c>
      <c r="G489" s="34" t="s">
        <v>2376</v>
      </c>
      <c r="H489" s="34" t="s">
        <v>2377</v>
      </c>
      <c r="J489" s="40" t="s">
        <v>1878</v>
      </c>
      <c r="K489" s="11" t="str">
        <v>Overweight</v>
      </c>
      <c r="L489" s="11" t="str">
        <v>Normal</v>
      </c>
      <c r="M489" s="11">
        <v>0</v>
      </c>
      <c r="N489" s="11" t="str">
        <v>Yes</v>
      </c>
      <c r="O489" s="11" t="str">
        <v>yes</v>
      </c>
      <c r="P489" s="36" t="str">
        <v>Yes</v>
      </c>
      <c r="Q489" s="37"/>
    </row>
    <row r="490" spans="1:17" x14ac:dyDescent="0.3">
      <c r="A490" s="34" t="s">
        <v>1877</v>
      </c>
      <c r="B490" s="34">
        <v>29.64</v>
      </c>
      <c r="C490" s="34">
        <v>4.93</v>
      </c>
      <c r="D490" s="34" t="s">
        <v>2375</v>
      </c>
      <c r="E490" s="35" t="s">
        <v>2375</v>
      </c>
      <c r="F490" s="34" t="s">
        <v>2378</v>
      </c>
      <c r="G490" s="34">
        <v>1</v>
      </c>
      <c r="H490" s="34" t="s">
        <v>2375</v>
      </c>
      <c r="J490" s="40" t="s">
        <v>1877</v>
      </c>
      <c r="K490" s="11" t="str">
        <v>Overweight</v>
      </c>
      <c r="L490" s="11" t="str">
        <v>Normal</v>
      </c>
      <c r="M490" s="11">
        <v>1</v>
      </c>
      <c r="N490" s="11" t="str">
        <v>No</v>
      </c>
      <c r="O490" s="11" t="str">
        <v>No</v>
      </c>
      <c r="P490" s="36" t="str">
        <v>No</v>
      </c>
      <c r="Q490" s="37"/>
    </row>
    <row r="491" spans="1:17" x14ac:dyDescent="0.3">
      <c r="A491" s="34" t="s">
        <v>1876</v>
      </c>
      <c r="B491" s="34">
        <v>53.93</v>
      </c>
      <c r="C491" s="34">
        <v>5.34</v>
      </c>
      <c r="D491" s="34" t="s">
        <v>2377</v>
      </c>
      <c r="E491" s="35" t="s">
        <v>2375</v>
      </c>
      <c r="F491" s="34" t="s">
        <v>2375</v>
      </c>
      <c r="G491" s="34">
        <v>2</v>
      </c>
      <c r="H491" s="34" t="s">
        <v>2375</v>
      </c>
      <c r="J491" s="40" t="s">
        <v>1876</v>
      </c>
      <c r="K491" s="11" t="str">
        <v>Obesity</v>
      </c>
      <c r="L491" s="11" t="str">
        <v>Normal</v>
      </c>
      <c r="M491" s="11">
        <v>2</v>
      </c>
      <c r="N491" s="11" t="str">
        <v>Yes</v>
      </c>
      <c r="O491" s="11" t="str">
        <v>No</v>
      </c>
      <c r="P491" s="36" t="str">
        <v>No</v>
      </c>
      <c r="Q491" s="37"/>
    </row>
    <row r="492" spans="1:17" x14ac:dyDescent="0.3">
      <c r="A492" s="34" t="s">
        <v>1875</v>
      </c>
      <c r="B492" s="34">
        <v>28.024999999999999</v>
      </c>
      <c r="C492" s="34">
        <v>5.65</v>
      </c>
      <c r="D492" s="34" t="s">
        <v>2375</v>
      </c>
      <c r="E492" s="35" t="s">
        <v>2375</v>
      </c>
      <c r="F492" s="34" t="s">
        <v>2375</v>
      </c>
      <c r="G492" s="34">
        <v>1</v>
      </c>
      <c r="H492" s="34" t="s">
        <v>2377</v>
      </c>
      <c r="J492" s="40" t="s">
        <v>1875</v>
      </c>
      <c r="K492" s="11" t="str">
        <v>Overweight</v>
      </c>
      <c r="L492" s="11" t="str">
        <v>Normal</v>
      </c>
      <c r="M492" s="11">
        <v>1</v>
      </c>
      <c r="N492" s="11" t="str">
        <v>No</v>
      </c>
      <c r="O492" s="11" t="str">
        <v>yes</v>
      </c>
      <c r="P492" s="36" t="str">
        <v>Yes</v>
      </c>
      <c r="Q492" s="37"/>
    </row>
    <row r="493" spans="1:17" x14ac:dyDescent="0.3">
      <c r="A493" s="34" t="s">
        <v>1874</v>
      </c>
      <c r="B493" s="34">
        <v>27.5</v>
      </c>
      <c r="C493" s="34">
        <v>4.49</v>
      </c>
      <c r="D493" s="34" t="s">
        <v>2375</v>
      </c>
      <c r="E493" s="35" t="s">
        <v>2375</v>
      </c>
      <c r="F493" s="34" t="s">
        <v>2375</v>
      </c>
      <c r="G493" s="34" t="s">
        <v>2376</v>
      </c>
      <c r="H493" s="34" t="s">
        <v>2375</v>
      </c>
      <c r="J493" s="40" t="s">
        <v>1874</v>
      </c>
      <c r="K493" s="11" t="str">
        <v>Overweight</v>
      </c>
      <c r="L493" s="11" t="str">
        <v>Normal</v>
      </c>
      <c r="M493" s="11">
        <v>0</v>
      </c>
      <c r="N493" s="11" t="str">
        <v>No</v>
      </c>
      <c r="O493" s="11" t="str">
        <v>No</v>
      </c>
      <c r="P493" s="36" t="str">
        <v>No</v>
      </c>
      <c r="Q493" s="37"/>
    </row>
    <row r="494" spans="1:17" x14ac:dyDescent="0.3">
      <c r="A494" s="34" t="s">
        <v>1873</v>
      </c>
      <c r="B494" s="34">
        <v>21.8</v>
      </c>
      <c r="C494" s="34">
        <v>10.55</v>
      </c>
      <c r="D494" s="34" t="s">
        <v>2375</v>
      </c>
      <c r="E494" s="35" t="s">
        <v>2375</v>
      </c>
      <c r="F494" s="34" t="s">
        <v>2375</v>
      </c>
      <c r="G494" s="34" t="s">
        <v>2376</v>
      </c>
      <c r="H494" s="34" t="s">
        <v>2377</v>
      </c>
      <c r="J494" s="40" t="s">
        <v>1873</v>
      </c>
      <c r="K494" s="11" t="str">
        <v>Normal Weight</v>
      </c>
      <c r="L494" s="11" t="str">
        <v>Diabetes</v>
      </c>
      <c r="M494" s="11">
        <v>0</v>
      </c>
      <c r="N494" s="11" t="str">
        <v>No</v>
      </c>
      <c r="O494" s="11" t="str">
        <v>yes</v>
      </c>
      <c r="P494" s="36" t="str">
        <v>Yes</v>
      </c>
      <c r="Q494" s="37"/>
    </row>
    <row r="495" spans="1:17" x14ac:dyDescent="0.3">
      <c r="A495" s="34" t="s">
        <v>1872</v>
      </c>
      <c r="B495" s="34">
        <v>26.41</v>
      </c>
      <c r="C495" s="34">
        <v>4.92</v>
      </c>
      <c r="D495" s="34" t="s">
        <v>2377</v>
      </c>
      <c r="E495" s="35" t="s">
        <v>2375</v>
      </c>
      <c r="F495" s="34" t="s">
        <v>2378</v>
      </c>
      <c r="G495" s="34">
        <v>1</v>
      </c>
      <c r="H495" s="34" t="s">
        <v>2377</v>
      </c>
      <c r="J495" s="40" t="s">
        <v>1872</v>
      </c>
      <c r="K495" s="11" t="str">
        <v>Overweight</v>
      </c>
      <c r="L495" s="11" t="str">
        <v>Normal</v>
      </c>
      <c r="M495" s="11">
        <v>1</v>
      </c>
      <c r="N495" s="11" t="str">
        <v>Yes</v>
      </c>
      <c r="O495" s="11" t="str">
        <v>yes</v>
      </c>
      <c r="P495" s="36" t="str">
        <v>Yes</v>
      </c>
      <c r="Q495" s="37"/>
    </row>
    <row r="496" spans="1:17" x14ac:dyDescent="0.3">
      <c r="A496" s="34" t="s">
        <v>1871</v>
      </c>
      <c r="B496" s="34">
        <v>27.835000000000001</v>
      </c>
      <c r="C496" s="34">
        <v>5.9</v>
      </c>
      <c r="D496" s="34" t="s">
        <v>2377</v>
      </c>
      <c r="E496" s="35" t="s">
        <v>2375</v>
      </c>
      <c r="F496" s="34" t="s">
        <v>2375</v>
      </c>
      <c r="G496" s="34">
        <v>1</v>
      </c>
      <c r="H496" s="34" t="s">
        <v>2377</v>
      </c>
      <c r="J496" s="40" t="s">
        <v>1871</v>
      </c>
      <c r="K496" s="11" t="str">
        <v>Overweight</v>
      </c>
      <c r="L496" s="11" t="str">
        <v>Prediabetes</v>
      </c>
      <c r="M496" s="11">
        <v>1</v>
      </c>
      <c r="N496" s="11" t="str">
        <v>Yes</v>
      </c>
      <c r="O496" s="11" t="str">
        <v>yes</v>
      </c>
      <c r="P496" s="36" t="str">
        <v>Yes</v>
      </c>
      <c r="Q496" s="37"/>
    </row>
    <row r="497" spans="1:17" x14ac:dyDescent="0.3">
      <c r="A497" s="34" t="s">
        <v>1870</v>
      </c>
      <c r="B497" s="34">
        <v>51.74</v>
      </c>
      <c r="C497" s="34">
        <v>4.9800000000000004</v>
      </c>
      <c r="D497" s="34" t="s">
        <v>2377</v>
      </c>
      <c r="E497" s="35" t="s">
        <v>2375</v>
      </c>
      <c r="F497" s="34" t="s">
        <v>2375</v>
      </c>
      <c r="G497" s="34">
        <v>2</v>
      </c>
      <c r="H497" s="34" t="s">
        <v>2375</v>
      </c>
      <c r="J497" s="40" t="s">
        <v>1870</v>
      </c>
      <c r="K497" s="11" t="str">
        <v>Obesity</v>
      </c>
      <c r="L497" s="11" t="str">
        <v>Normal</v>
      </c>
      <c r="M497" s="11">
        <v>2</v>
      </c>
      <c r="N497" s="11" t="str">
        <v>Yes</v>
      </c>
      <c r="O497" s="11" t="str">
        <v>No</v>
      </c>
      <c r="P497" s="36" t="str">
        <v>No</v>
      </c>
      <c r="Q497" s="37"/>
    </row>
    <row r="498" spans="1:17" x14ac:dyDescent="0.3">
      <c r="A498" s="34" t="s">
        <v>1869</v>
      </c>
      <c r="B498" s="34">
        <v>23.37</v>
      </c>
      <c r="C498" s="34">
        <v>5.8</v>
      </c>
      <c r="D498" s="34" t="s">
        <v>2375</v>
      </c>
      <c r="E498" s="35" t="s">
        <v>2375</v>
      </c>
      <c r="F498" s="34" t="s">
        <v>2375</v>
      </c>
      <c r="G498" s="34" t="s">
        <v>2376</v>
      </c>
      <c r="H498" s="34" t="s">
        <v>2377</v>
      </c>
      <c r="J498" s="40" t="s">
        <v>1869</v>
      </c>
      <c r="K498" s="11" t="str">
        <v>Normal Weight</v>
      </c>
      <c r="L498" s="11" t="str">
        <v>Prediabetes</v>
      </c>
      <c r="M498" s="11">
        <v>0</v>
      </c>
      <c r="N498" s="11" t="str">
        <v>No</v>
      </c>
      <c r="O498" s="11" t="str">
        <v>yes</v>
      </c>
      <c r="P498" s="36" t="str">
        <v>Yes</v>
      </c>
      <c r="Q498" s="37"/>
    </row>
    <row r="499" spans="1:17" x14ac:dyDescent="0.3">
      <c r="A499" s="34" t="s">
        <v>1868</v>
      </c>
      <c r="B499" s="34">
        <v>29.7</v>
      </c>
      <c r="C499" s="34">
        <v>6.21</v>
      </c>
      <c r="D499" s="34" t="s">
        <v>2377</v>
      </c>
      <c r="E499" s="35" t="s">
        <v>2375</v>
      </c>
      <c r="F499" s="34" t="s">
        <v>2378</v>
      </c>
      <c r="G499" s="34">
        <v>1</v>
      </c>
      <c r="H499" s="34" t="s">
        <v>2377</v>
      </c>
      <c r="J499" s="40" t="s">
        <v>1868</v>
      </c>
      <c r="K499" s="11" t="str">
        <v>Overweight</v>
      </c>
      <c r="L499" s="11" t="str">
        <v>Prediabetes</v>
      </c>
      <c r="M499" s="11">
        <v>1</v>
      </c>
      <c r="N499" s="11" t="str">
        <v>Yes</v>
      </c>
      <c r="O499" s="11" t="str">
        <v>yes</v>
      </c>
      <c r="P499" s="36" t="str">
        <v>Yes</v>
      </c>
      <c r="Q499" s="37"/>
    </row>
    <row r="500" spans="1:17" x14ac:dyDescent="0.3">
      <c r="A500" s="34" t="s">
        <v>1867</v>
      </c>
      <c r="B500" s="34">
        <v>20.045000000000002</v>
      </c>
      <c r="C500" s="34">
        <v>6.17</v>
      </c>
      <c r="D500" s="34" t="s">
        <v>2375</v>
      </c>
      <c r="E500" s="35" t="s">
        <v>2375</v>
      </c>
      <c r="F500" s="34" t="s">
        <v>2378</v>
      </c>
      <c r="G500" s="34">
        <v>1</v>
      </c>
      <c r="H500" s="34" t="s">
        <v>2377</v>
      </c>
      <c r="J500" s="40" t="s">
        <v>1867</v>
      </c>
      <c r="K500" s="11" t="str">
        <v>Normal Weight</v>
      </c>
      <c r="L500" s="11" t="str">
        <v>Prediabetes</v>
      </c>
      <c r="M500" s="11">
        <v>1</v>
      </c>
      <c r="N500" s="11" t="str">
        <v>No</v>
      </c>
      <c r="O500" s="11" t="str">
        <v>yes</v>
      </c>
      <c r="P500" s="36" t="str">
        <v>Yes</v>
      </c>
      <c r="Q500" s="37"/>
    </row>
    <row r="501" spans="1:17" x14ac:dyDescent="0.3">
      <c r="A501" s="34" t="s">
        <v>1866</v>
      </c>
      <c r="B501" s="34">
        <v>27.83</v>
      </c>
      <c r="C501" s="34">
        <v>5.36</v>
      </c>
      <c r="D501" s="34" t="s">
        <v>2375</v>
      </c>
      <c r="E501" s="35" t="s">
        <v>2375</v>
      </c>
      <c r="F501" s="34" t="s">
        <v>2375</v>
      </c>
      <c r="G501" s="34">
        <v>2</v>
      </c>
      <c r="H501" s="34" t="s">
        <v>2375</v>
      </c>
      <c r="J501" s="40" t="s">
        <v>1866</v>
      </c>
      <c r="K501" s="11" t="str">
        <v>Overweight</v>
      </c>
      <c r="L501" s="11" t="str">
        <v>Normal</v>
      </c>
      <c r="M501" s="11">
        <v>2</v>
      </c>
      <c r="N501" s="11" t="str">
        <v>No</v>
      </c>
      <c r="O501" s="11" t="str">
        <v>No</v>
      </c>
      <c r="P501" s="36" t="str">
        <v>No</v>
      </c>
      <c r="Q501" s="37"/>
    </row>
    <row r="502" spans="1:17" x14ac:dyDescent="0.3">
      <c r="A502" s="34" t="s">
        <v>1865</v>
      </c>
      <c r="B502" s="34">
        <v>28.93</v>
      </c>
      <c r="C502" s="34">
        <v>5.2</v>
      </c>
      <c r="D502" s="34" t="s">
        <v>2375</v>
      </c>
      <c r="E502" s="35" t="s">
        <v>2375</v>
      </c>
      <c r="F502" s="34" t="s">
        <v>2375</v>
      </c>
      <c r="G502" s="34" t="s">
        <v>2376</v>
      </c>
      <c r="H502" s="34" t="s">
        <v>2377</v>
      </c>
      <c r="J502" s="40" t="s">
        <v>1865</v>
      </c>
      <c r="K502" s="11" t="str">
        <v>Overweight</v>
      </c>
      <c r="L502" s="11" t="str">
        <v>Normal</v>
      </c>
      <c r="M502" s="11">
        <v>0</v>
      </c>
      <c r="N502" s="11" t="str">
        <v>No</v>
      </c>
      <c r="O502" s="11" t="str">
        <v>yes</v>
      </c>
      <c r="P502" s="36" t="str">
        <v>Yes</v>
      </c>
      <c r="Q502" s="37"/>
    </row>
    <row r="503" spans="1:17" x14ac:dyDescent="0.3">
      <c r="A503" s="34" t="s">
        <v>1864</v>
      </c>
      <c r="B503" s="34">
        <v>33.82</v>
      </c>
      <c r="C503" s="34">
        <v>5.42</v>
      </c>
      <c r="D503" s="34" t="s">
        <v>2375</v>
      </c>
      <c r="E503" s="35" t="s">
        <v>2375</v>
      </c>
      <c r="F503" s="34" t="s">
        <v>2375</v>
      </c>
      <c r="G503" s="34" t="s">
        <v>2376</v>
      </c>
      <c r="H503" s="34" t="s">
        <v>2375</v>
      </c>
      <c r="J503" s="40" t="s">
        <v>1864</v>
      </c>
      <c r="K503" s="11" t="str">
        <v>Obesity</v>
      </c>
      <c r="L503" s="11" t="str">
        <v>Normal</v>
      </c>
      <c r="M503" s="11">
        <v>0</v>
      </c>
      <c r="N503" s="11" t="str">
        <v>No</v>
      </c>
      <c r="O503" s="11" t="str">
        <v>No</v>
      </c>
      <c r="P503" s="36" t="str">
        <v>No</v>
      </c>
      <c r="Q503" s="37"/>
    </row>
    <row r="504" spans="1:17" x14ac:dyDescent="0.3">
      <c r="A504" s="34" t="s">
        <v>1863</v>
      </c>
      <c r="B504" s="34">
        <v>20.234999999999999</v>
      </c>
      <c r="C504" s="34">
        <v>6.84</v>
      </c>
      <c r="D504" s="34" t="s">
        <v>2375</v>
      </c>
      <c r="E504" s="35" t="s">
        <v>2375</v>
      </c>
      <c r="F504" s="34" t="s">
        <v>2375</v>
      </c>
      <c r="G504" s="34" t="s">
        <v>2376</v>
      </c>
      <c r="H504" s="34" t="s">
        <v>2377</v>
      </c>
      <c r="J504" s="40" t="s">
        <v>1863</v>
      </c>
      <c r="K504" s="11" t="str">
        <v>Normal Weight</v>
      </c>
      <c r="L504" s="11" t="str">
        <v>Diabetes</v>
      </c>
      <c r="M504" s="11">
        <v>0</v>
      </c>
      <c r="N504" s="11" t="str">
        <v>No</v>
      </c>
      <c r="O504" s="11" t="str">
        <v>yes</v>
      </c>
      <c r="P504" s="36" t="str">
        <v>Yes</v>
      </c>
      <c r="Q504" s="37"/>
    </row>
    <row r="505" spans="1:17" x14ac:dyDescent="0.3">
      <c r="A505" s="34" t="s">
        <v>1862</v>
      </c>
      <c r="B505" s="34">
        <v>49.2</v>
      </c>
      <c r="C505" s="34">
        <v>10.9</v>
      </c>
      <c r="D505" s="34" t="s">
        <v>2377</v>
      </c>
      <c r="E505" s="35" t="s">
        <v>2375</v>
      </c>
      <c r="F505" s="34" t="s">
        <v>2378</v>
      </c>
      <c r="G505" s="34">
        <v>1</v>
      </c>
      <c r="H505" s="34" t="s">
        <v>2375</v>
      </c>
      <c r="J505" s="40" t="s">
        <v>1862</v>
      </c>
      <c r="K505" s="11" t="str">
        <v>Obesity</v>
      </c>
      <c r="L505" s="11" t="str">
        <v>Diabetes</v>
      </c>
      <c r="M505" s="11">
        <v>1</v>
      </c>
      <c r="N505" s="11" t="str">
        <v>Yes</v>
      </c>
      <c r="O505" s="11" t="str">
        <v>No</v>
      </c>
      <c r="P505" s="36" t="str">
        <v>No</v>
      </c>
      <c r="Q505" s="37"/>
    </row>
    <row r="506" spans="1:17" x14ac:dyDescent="0.3">
      <c r="A506" s="34" t="s">
        <v>1861</v>
      </c>
      <c r="B506" s="34">
        <v>26.4</v>
      </c>
      <c r="C506" s="34">
        <v>4.87</v>
      </c>
      <c r="D506" s="34" t="s">
        <v>2377</v>
      </c>
      <c r="E506" s="35" t="s">
        <v>2375</v>
      </c>
      <c r="F506" s="34" t="s">
        <v>2375</v>
      </c>
      <c r="G506" s="34" t="s">
        <v>2376</v>
      </c>
      <c r="H506" s="34" t="s">
        <v>2377</v>
      </c>
      <c r="J506" s="40" t="s">
        <v>1861</v>
      </c>
      <c r="K506" s="11" t="str">
        <v>Overweight</v>
      </c>
      <c r="L506" s="11" t="str">
        <v>Normal</v>
      </c>
      <c r="M506" s="11">
        <v>0</v>
      </c>
      <c r="N506" s="11" t="str">
        <v>Yes</v>
      </c>
      <c r="O506" s="11" t="str">
        <v>yes</v>
      </c>
      <c r="P506" s="36" t="str">
        <v>Yes</v>
      </c>
      <c r="Q506" s="37"/>
    </row>
    <row r="507" spans="1:17" x14ac:dyDescent="0.3">
      <c r="A507" s="34" t="s">
        <v>1860</v>
      </c>
      <c r="B507" s="34">
        <v>28.38</v>
      </c>
      <c r="C507" s="34">
        <v>6.07</v>
      </c>
      <c r="D507" s="34" t="s">
        <v>2375</v>
      </c>
      <c r="E507" s="35" t="s">
        <v>2375</v>
      </c>
      <c r="F507" s="34" t="s">
        <v>2375</v>
      </c>
      <c r="G507" s="34">
        <v>1</v>
      </c>
      <c r="H507" s="34" t="s">
        <v>2377</v>
      </c>
      <c r="J507" s="40" t="s">
        <v>1860</v>
      </c>
      <c r="K507" s="11" t="str">
        <v>Overweight</v>
      </c>
      <c r="L507" s="11" t="str">
        <v>Prediabetes</v>
      </c>
      <c r="M507" s="11">
        <v>1</v>
      </c>
      <c r="N507" s="11" t="str">
        <v>No</v>
      </c>
      <c r="O507" s="11" t="str">
        <v>yes</v>
      </c>
      <c r="P507" s="36" t="str">
        <v>Yes</v>
      </c>
      <c r="Q507" s="37"/>
    </row>
    <row r="508" spans="1:17" x14ac:dyDescent="0.3">
      <c r="A508" s="34" t="s">
        <v>1859</v>
      </c>
      <c r="B508" s="34">
        <v>24.64</v>
      </c>
      <c r="C508" s="34">
        <v>4.33</v>
      </c>
      <c r="D508" s="34" t="s">
        <v>2375</v>
      </c>
      <c r="E508" s="35" t="s">
        <v>2375</v>
      </c>
      <c r="F508" s="34" t="s">
        <v>2375</v>
      </c>
      <c r="G508" s="34" t="s">
        <v>2376</v>
      </c>
      <c r="H508" s="34" t="s">
        <v>2377</v>
      </c>
      <c r="J508" s="40" t="s">
        <v>1859</v>
      </c>
      <c r="K508" s="11" t="str">
        <v>Normal Weight</v>
      </c>
      <c r="L508" s="11" t="str">
        <v>Normal</v>
      </c>
      <c r="M508" s="11">
        <v>0</v>
      </c>
      <c r="N508" s="11" t="str">
        <v>No</v>
      </c>
      <c r="O508" s="11" t="str">
        <v>yes</v>
      </c>
      <c r="P508" s="36" t="str">
        <v>Yes</v>
      </c>
      <c r="Q508" s="37"/>
    </row>
    <row r="509" spans="1:17" x14ac:dyDescent="0.3">
      <c r="A509" s="34" t="s">
        <v>1858</v>
      </c>
      <c r="B509" s="34">
        <v>39.71</v>
      </c>
      <c r="C509" s="34">
        <v>5.83</v>
      </c>
      <c r="D509" s="34" t="s">
        <v>2375</v>
      </c>
      <c r="E509" s="35" t="s">
        <v>2375</v>
      </c>
      <c r="F509" s="34" t="s">
        <v>2375</v>
      </c>
      <c r="G509" s="34">
        <v>1</v>
      </c>
      <c r="H509" s="34" t="s">
        <v>2375</v>
      </c>
      <c r="J509" s="40" t="s">
        <v>1858</v>
      </c>
      <c r="K509" s="11" t="str">
        <v>Obesity</v>
      </c>
      <c r="L509" s="11" t="str">
        <v>Prediabetes</v>
      </c>
      <c r="M509" s="11">
        <v>1</v>
      </c>
      <c r="N509" s="11" t="str">
        <v>No</v>
      </c>
      <c r="O509" s="11" t="str">
        <v>No</v>
      </c>
      <c r="P509" s="36" t="str">
        <v>No</v>
      </c>
      <c r="Q509" s="37"/>
    </row>
    <row r="510" spans="1:17" x14ac:dyDescent="0.3">
      <c r="A510" s="34" t="s">
        <v>1857</v>
      </c>
      <c r="B510" s="34">
        <v>22.22</v>
      </c>
      <c r="C510" s="34">
        <v>5.5</v>
      </c>
      <c r="D510" s="34" t="s">
        <v>2375</v>
      </c>
      <c r="E510" s="35" t="s">
        <v>2375</v>
      </c>
      <c r="F510" s="34" t="s">
        <v>2375</v>
      </c>
      <c r="G510" s="34" t="s">
        <v>2376</v>
      </c>
      <c r="H510" s="34" t="s">
        <v>2377</v>
      </c>
      <c r="J510" s="40" t="s">
        <v>1857</v>
      </c>
      <c r="K510" s="11" t="str">
        <v>Normal Weight</v>
      </c>
      <c r="L510" s="11" t="str">
        <v>Normal</v>
      </c>
      <c r="M510" s="11">
        <v>0</v>
      </c>
      <c r="N510" s="11" t="str">
        <v>No</v>
      </c>
      <c r="O510" s="11" t="str">
        <v>yes</v>
      </c>
      <c r="P510" s="36" t="str">
        <v>Yes</v>
      </c>
      <c r="Q510" s="37"/>
    </row>
    <row r="511" spans="1:17" x14ac:dyDescent="0.3">
      <c r="A511" s="34" t="s">
        <v>1856</v>
      </c>
      <c r="B511" s="34">
        <v>33.344999999999999</v>
      </c>
      <c r="C511" s="34">
        <v>4.79</v>
      </c>
      <c r="D511" s="34" t="s">
        <v>2375</v>
      </c>
      <c r="E511" s="35" t="s">
        <v>2375</v>
      </c>
      <c r="F511" s="34" t="s">
        <v>2378</v>
      </c>
      <c r="G511" s="34">
        <v>1</v>
      </c>
      <c r="H511" s="34" t="s">
        <v>2375</v>
      </c>
      <c r="J511" s="40" t="s">
        <v>1856</v>
      </c>
      <c r="K511" s="11" t="str">
        <v>Obesity</v>
      </c>
      <c r="L511" s="11" t="str">
        <v>Normal</v>
      </c>
      <c r="M511" s="11">
        <v>1</v>
      </c>
      <c r="N511" s="11" t="str">
        <v>No</v>
      </c>
      <c r="O511" s="11" t="str">
        <v>No</v>
      </c>
      <c r="P511" s="36" t="str">
        <v>No</v>
      </c>
      <c r="Q511" s="37"/>
    </row>
    <row r="512" spans="1:17" x14ac:dyDescent="0.3">
      <c r="A512" s="34" t="s">
        <v>1855</v>
      </c>
      <c r="B512" s="34">
        <v>24.42</v>
      </c>
      <c r="C512" s="34">
        <v>5.81</v>
      </c>
      <c r="D512" s="34" t="s">
        <v>2375</v>
      </c>
      <c r="E512" s="35" t="s">
        <v>2375</v>
      </c>
      <c r="F512" s="34" t="s">
        <v>2375</v>
      </c>
      <c r="G512" s="34">
        <v>1</v>
      </c>
      <c r="H512" s="34" t="s">
        <v>2377</v>
      </c>
      <c r="J512" s="40" t="s">
        <v>1855</v>
      </c>
      <c r="K512" s="11" t="str">
        <v>Normal Weight</v>
      </c>
      <c r="L512" s="11" t="str">
        <v>Prediabetes</v>
      </c>
      <c r="M512" s="11">
        <v>1</v>
      </c>
      <c r="N512" s="11" t="str">
        <v>No</v>
      </c>
      <c r="O512" s="11" t="str">
        <v>yes</v>
      </c>
      <c r="P512" s="36" t="str">
        <v>Yes</v>
      </c>
      <c r="Q512" s="37"/>
    </row>
    <row r="513" spans="1:17" x14ac:dyDescent="0.3">
      <c r="A513" s="34" t="s">
        <v>1854</v>
      </c>
      <c r="B513" s="34">
        <v>29.81</v>
      </c>
      <c r="C513" s="34">
        <v>5.58</v>
      </c>
      <c r="D513" s="34" t="s">
        <v>2375</v>
      </c>
      <c r="E513" s="35" t="s">
        <v>2375</v>
      </c>
      <c r="F513" s="34" t="s">
        <v>2375</v>
      </c>
      <c r="G513" s="34" t="s">
        <v>2376</v>
      </c>
      <c r="H513" s="34" t="s">
        <v>2377</v>
      </c>
      <c r="J513" s="40" t="s">
        <v>1854</v>
      </c>
      <c r="K513" s="11" t="str">
        <v>Overweight</v>
      </c>
      <c r="L513" s="11" t="str">
        <v>Normal</v>
      </c>
      <c r="M513" s="11">
        <v>0</v>
      </c>
      <c r="N513" s="11" t="str">
        <v>No</v>
      </c>
      <c r="O513" s="11" t="str">
        <v>yes</v>
      </c>
      <c r="P513" s="36" t="str">
        <v>Yes</v>
      </c>
      <c r="Q513" s="37"/>
    </row>
    <row r="514" spans="1:17" x14ac:dyDescent="0.3">
      <c r="A514" s="34" t="s">
        <v>1853</v>
      </c>
      <c r="B514" s="34">
        <v>51.18</v>
      </c>
      <c r="C514" s="34">
        <v>4.4000000000000004</v>
      </c>
      <c r="D514" s="34" t="s">
        <v>2377</v>
      </c>
      <c r="E514" s="35" t="s">
        <v>2375</v>
      </c>
      <c r="F514" s="34" t="s">
        <v>2375</v>
      </c>
      <c r="G514" s="34">
        <v>2</v>
      </c>
      <c r="H514" s="34" t="s">
        <v>2375</v>
      </c>
      <c r="J514" s="40" t="s">
        <v>1853</v>
      </c>
      <c r="K514" s="11" t="str">
        <v>Obesity</v>
      </c>
      <c r="L514" s="11" t="str">
        <v>Normal</v>
      </c>
      <c r="M514" s="11">
        <v>2</v>
      </c>
      <c r="N514" s="11" t="str">
        <v>Yes</v>
      </c>
      <c r="O514" s="11" t="str">
        <v>No</v>
      </c>
      <c r="P514" s="36" t="str">
        <v>No</v>
      </c>
      <c r="Q514" s="37"/>
    </row>
    <row r="515" spans="1:17" x14ac:dyDescent="0.3">
      <c r="A515" s="34" t="s">
        <v>1852</v>
      </c>
      <c r="B515" s="34">
        <v>51.37</v>
      </c>
      <c r="C515" s="34">
        <v>8.18</v>
      </c>
      <c r="D515" s="34" t="s">
        <v>2377</v>
      </c>
      <c r="E515" s="35" t="s">
        <v>2375</v>
      </c>
      <c r="F515" s="34" t="s">
        <v>2375</v>
      </c>
      <c r="G515" s="34" t="s">
        <v>2376</v>
      </c>
      <c r="H515" s="34" t="s">
        <v>2375</v>
      </c>
      <c r="J515" s="40" t="s">
        <v>1852</v>
      </c>
      <c r="K515" s="11" t="str">
        <v>Obesity</v>
      </c>
      <c r="L515" s="11" t="str">
        <v>Diabetes</v>
      </c>
      <c r="M515" s="11">
        <v>0</v>
      </c>
      <c r="N515" s="11" t="str">
        <v>Yes</v>
      </c>
      <c r="O515" s="11" t="str">
        <v>No</v>
      </c>
      <c r="P515" s="36" t="str">
        <v>No</v>
      </c>
      <c r="Q515" s="37"/>
    </row>
    <row r="516" spans="1:17" x14ac:dyDescent="0.3">
      <c r="A516" s="34" t="s">
        <v>1851</v>
      </c>
      <c r="B516" s="34">
        <v>36.19</v>
      </c>
      <c r="C516" s="34">
        <v>5.52</v>
      </c>
      <c r="D516" s="34" t="s">
        <v>2377</v>
      </c>
      <c r="E516" s="35" t="s">
        <v>2375</v>
      </c>
      <c r="F516" s="34" t="s">
        <v>2375</v>
      </c>
      <c r="G516" s="34" t="s">
        <v>2376</v>
      </c>
      <c r="H516" s="34" t="s">
        <v>2375</v>
      </c>
      <c r="J516" s="40" t="s">
        <v>1851</v>
      </c>
      <c r="K516" s="11" t="str">
        <v>Obesity</v>
      </c>
      <c r="L516" s="11" t="str">
        <v>Normal</v>
      </c>
      <c r="M516" s="11">
        <v>0</v>
      </c>
      <c r="N516" s="11" t="str">
        <v>Yes</v>
      </c>
      <c r="O516" s="11" t="str">
        <v>No</v>
      </c>
      <c r="P516" s="36" t="str">
        <v>No</v>
      </c>
      <c r="Q516" s="37"/>
    </row>
    <row r="517" spans="1:17" x14ac:dyDescent="0.3">
      <c r="A517" s="34" t="s">
        <v>1850</v>
      </c>
      <c r="B517" s="34">
        <v>25.9</v>
      </c>
      <c r="C517" s="34">
        <v>4.84</v>
      </c>
      <c r="D517" s="34" t="s">
        <v>2375</v>
      </c>
      <c r="E517" s="35" t="s">
        <v>2375</v>
      </c>
      <c r="F517" s="34" t="s">
        <v>2375</v>
      </c>
      <c r="G517" s="34" t="s">
        <v>2376</v>
      </c>
      <c r="H517" s="34" t="s">
        <v>2377</v>
      </c>
      <c r="J517" s="40" t="s">
        <v>1850</v>
      </c>
      <c r="K517" s="11" t="str">
        <v>Overweight</v>
      </c>
      <c r="L517" s="11" t="str">
        <v>Normal</v>
      </c>
      <c r="M517" s="11">
        <v>0</v>
      </c>
      <c r="N517" s="11" t="str">
        <v>No</v>
      </c>
      <c r="O517" s="11" t="str">
        <v>yes</v>
      </c>
      <c r="P517" s="36" t="str">
        <v>Yes</v>
      </c>
      <c r="Q517" s="37"/>
    </row>
    <row r="518" spans="1:17" x14ac:dyDescent="0.3">
      <c r="A518" s="34" t="s">
        <v>1849</v>
      </c>
      <c r="B518" s="34">
        <v>35.72</v>
      </c>
      <c r="C518" s="34">
        <v>4.08</v>
      </c>
      <c r="D518" s="34" t="s">
        <v>2375</v>
      </c>
      <c r="E518" s="35" t="s">
        <v>2375</v>
      </c>
      <c r="F518" s="34" t="s">
        <v>2378</v>
      </c>
      <c r="G518" s="34">
        <v>1</v>
      </c>
      <c r="H518" s="34" t="s">
        <v>2375</v>
      </c>
      <c r="J518" s="40" t="s">
        <v>1849</v>
      </c>
      <c r="K518" s="11" t="str">
        <v>Obesity</v>
      </c>
      <c r="L518" s="11" t="str">
        <v>Normal</v>
      </c>
      <c r="M518" s="11">
        <v>1</v>
      </c>
      <c r="N518" s="11" t="str">
        <v>No</v>
      </c>
      <c r="O518" s="11" t="str">
        <v>No</v>
      </c>
      <c r="P518" s="36" t="str">
        <v>No</v>
      </c>
      <c r="Q518" s="37"/>
    </row>
    <row r="519" spans="1:17" x14ac:dyDescent="0.3">
      <c r="A519" s="34" t="s">
        <v>1848</v>
      </c>
      <c r="B519" s="34">
        <v>27.94</v>
      </c>
      <c r="C519" s="34">
        <v>4.4800000000000004</v>
      </c>
      <c r="D519" s="34" t="s">
        <v>2375</v>
      </c>
      <c r="E519" s="35" t="s">
        <v>2375</v>
      </c>
      <c r="F519" s="34" t="s">
        <v>2378</v>
      </c>
      <c r="G519" s="34">
        <v>1</v>
      </c>
      <c r="H519" s="34" t="s">
        <v>2377</v>
      </c>
      <c r="J519" s="40" t="s">
        <v>1848</v>
      </c>
      <c r="K519" s="11" t="str">
        <v>Overweight</v>
      </c>
      <c r="L519" s="11" t="str">
        <v>Normal</v>
      </c>
      <c r="M519" s="11">
        <v>1</v>
      </c>
      <c r="N519" s="11" t="str">
        <v>No</v>
      </c>
      <c r="O519" s="11" t="str">
        <v>yes</v>
      </c>
      <c r="P519" s="36" t="str">
        <v>Yes</v>
      </c>
      <c r="Q519" s="37"/>
    </row>
    <row r="520" spans="1:17" x14ac:dyDescent="0.3">
      <c r="A520" s="34" t="s">
        <v>1847</v>
      </c>
      <c r="B520" s="34">
        <v>27.1</v>
      </c>
      <c r="C520" s="34">
        <v>5.73</v>
      </c>
      <c r="D520" s="34" t="s">
        <v>2375</v>
      </c>
      <c r="E520" s="35" t="s">
        <v>2375</v>
      </c>
      <c r="F520" s="34" t="s">
        <v>2375</v>
      </c>
      <c r="G520" s="34" t="s">
        <v>2376</v>
      </c>
      <c r="H520" s="34" t="s">
        <v>2377</v>
      </c>
      <c r="J520" s="40" t="s">
        <v>1847</v>
      </c>
      <c r="K520" s="11" t="str">
        <v>Overweight</v>
      </c>
      <c r="L520" s="11" t="str">
        <v>Prediabetes</v>
      </c>
      <c r="M520" s="11">
        <v>0</v>
      </c>
      <c r="N520" s="11" t="str">
        <v>No</v>
      </c>
      <c r="O520" s="11" t="str">
        <v>yes</v>
      </c>
      <c r="P520" s="36" t="str">
        <v>Yes</v>
      </c>
      <c r="Q520" s="37"/>
    </row>
    <row r="521" spans="1:17" x14ac:dyDescent="0.3">
      <c r="A521" s="34" t="s">
        <v>1846</v>
      </c>
      <c r="B521" s="34">
        <v>18.3</v>
      </c>
      <c r="C521" s="34">
        <v>5.46</v>
      </c>
      <c r="D521" s="34" t="s">
        <v>2377</v>
      </c>
      <c r="E521" s="35" t="s">
        <v>2375</v>
      </c>
      <c r="F521" s="34" t="s">
        <v>2378</v>
      </c>
      <c r="G521" s="34">
        <v>1</v>
      </c>
      <c r="H521" s="34" t="s">
        <v>2377</v>
      </c>
      <c r="J521" s="40" t="s">
        <v>1846</v>
      </c>
      <c r="K521" s="11" t="str">
        <v>Underweight</v>
      </c>
      <c r="L521" s="11" t="str">
        <v>Normal</v>
      </c>
      <c r="M521" s="11">
        <v>1</v>
      </c>
      <c r="N521" s="11" t="str">
        <v>Yes</v>
      </c>
      <c r="O521" s="11" t="str">
        <v>yes</v>
      </c>
      <c r="P521" s="36" t="str">
        <v>Yes</v>
      </c>
      <c r="Q521" s="37"/>
    </row>
    <row r="522" spans="1:17" x14ac:dyDescent="0.3">
      <c r="A522" s="34" t="s">
        <v>1845</v>
      </c>
      <c r="B522" s="34">
        <v>25.3</v>
      </c>
      <c r="C522" s="34">
        <v>5.0199999999999996</v>
      </c>
      <c r="D522" s="34" t="s">
        <v>2377</v>
      </c>
      <c r="E522" s="35" t="s">
        <v>2375</v>
      </c>
      <c r="F522" s="34" t="s">
        <v>2375</v>
      </c>
      <c r="G522" s="34">
        <v>1</v>
      </c>
      <c r="H522" s="34" t="s">
        <v>2377</v>
      </c>
      <c r="J522" s="40" t="s">
        <v>1845</v>
      </c>
      <c r="K522" s="11" t="str">
        <v>Overweight</v>
      </c>
      <c r="L522" s="11" t="str">
        <v>Normal</v>
      </c>
      <c r="M522" s="11">
        <v>1</v>
      </c>
      <c r="N522" s="11" t="str">
        <v>Yes</v>
      </c>
      <c r="O522" s="11" t="str">
        <v>yes</v>
      </c>
      <c r="P522" s="36" t="str">
        <v>Yes</v>
      </c>
      <c r="Q522" s="37"/>
    </row>
    <row r="523" spans="1:17" x14ac:dyDescent="0.3">
      <c r="A523" s="34" t="s">
        <v>1844</v>
      </c>
      <c r="B523" s="34">
        <v>38.83</v>
      </c>
      <c r="C523" s="34">
        <v>6.36</v>
      </c>
      <c r="D523" s="34" t="s">
        <v>2375</v>
      </c>
      <c r="E523" s="35" t="s">
        <v>2375</v>
      </c>
      <c r="F523" s="34" t="s">
        <v>2375</v>
      </c>
      <c r="G523" s="34">
        <v>1</v>
      </c>
      <c r="H523" s="34" t="s">
        <v>2375</v>
      </c>
      <c r="J523" s="40" t="s">
        <v>1844</v>
      </c>
      <c r="K523" s="11" t="str">
        <v>Obesity</v>
      </c>
      <c r="L523" s="11" t="str">
        <v>Prediabetes</v>
      </c>
      <c r="M523" s="11">
        <v>1</v>
      </c>
      <c r="N523" s="11" t="str">
        <v>No</v>
      </c>
      <c r="O523" s="11" t="str">
        <v>No</v>
      </c>
      <c r="P523" s="36" t="str">
        <v>No</v>
      </c>
      <c r="Q523" s="37"/>
    </row>
    <row r="524" spans="1:17" x14ac:dyDescent="0.3">
      <c r="A524" s="34" t="s">
        <v>1843</v>
      </c>
      <c r="B524" s="34">
        <v>27.6</v>
      </c>
      <c r="C524" s="34">
        <v>5.36</v>
      </c>
      <c r="D524" s="34" t="s">
        <v>2375</v>
      </c>
      <c r="E524" s="35" t="s">
        <v>2375</v>
      </c>
      <c r="F524" s="34" t="s">
        <v>2375</v>
      </c>
      <c r="G524" s="34">
        <v>1</v>
      </c>
      <c r="H524" s="34" t="s">
        <v>2375</v>
      </c>
      <c r="J524" s="40" t="s">
        <v>1843</v>
      </c>
      <c r="K524" s="11" t="str">
        <v>Overweight</v>
      </c>
      <c r="L524" s="11" t="str">
        <v>Normal</v>
      </c>
      <c r="M524" s="11">
        <v>1</v>
      </c>
      <c r="N524" s="11" t="str">
        <v>No</v>
      </c>
      <c r="O524" s="11" t="str">
        <v>No</v>
      </c>
      <c r="P524" s="36" t="str">
        <v>No</v>
      </c>
      <c r="Q524" s="37"/>
    </row>
    <row r="525" spans="1:17" x14ac:dyDescent="0.3">
      <c r="A525" s="34" t="s">
        <v>1842</v>
      </c>
      <c r="B525" s="34">
        <v>46.4</v>
      </c>
      <c r="C525" s="34">
        <v>8.3699999999999992</v>
      </c>
      <c r="D525" s="34" t="s">
        <v>2377</v>
      </c>
      <c r="E525" s="35" t="s">
        <v>2375</v>
      </c>
      <c r="F525" s="34" t="s">
        <v>2378</v>
      </c>
      <c r="G525" s="34">
        <v>1</v>
      </c>
      <c r="H525" s="34" t="s">
        <v>2375</v>
      </c>
      <c r="J525" s="40" t="s">
        <v>1842</v>
      </c>
      <c r="K525" s="11" t="str">
        <v>Obesity</v>
      </c>
      <c r="L525" s="11" t="str">
        <v>Diabetes</v>
      </c>
      <c r="M525" s="11">
        <v>1</v>
      </c>
      <c r="N525" s="11" t="str">
        <v>Yes</v>
      </c>
      <c r="O525" s="11" t="str">
        <v>No</v>
      </c>
      <c r="P525" s="36" t="str">
        <v>No</v>
      </c>
      <c r="Q525" s="37"/>
    </row>
    <row r="526" spans="1:17" x14ac:dyDescent="0.3">
      <c r="A526" s="34" t="s">
        <v>1841</v>
      </c>
      <c r="B526" s="34">
        <v>51.92</v>
      </c>
      <c r="C526" s="34">
        <v>5.18</v>
      </c>
      <c r="D526" s="34" t="s">
        <v>2377</v>
      </c>
      <c r="E526" s="35" t="s">
        <v>2375</v>
      </c>
      <c r="F526" s="34" t="s">
        <v>2378</v>
      </c>
      <c r="G526" s="34">
        <v>1</v>
      </c>
      <c r="H526" s="34" t="s">
        <v>2375</v>
      </c>
      <c r="J526" s="40" t="s">
        <v>1841</v>
      </c>
      <c r="K526" s="11" t="str">
        <v>Obesity</v>
      </c>
      <c r="L526" s="11" t="str">
        <v>Normal</v>
      </c>
      <c r="M526" s="11">
        <v>1</v>
      </c>
      <c r="N526" s="11" t="str">
        <v>Yes</v>
      </c>
      <c r="O526" s="11" t="str">
        <v>No</v>
      </c>
      <c r="P526" s="36" t="str">
        <v>No</v>
      </c>
      <c r="Q526" s="37"/>
    </row>
    <row r="527" spans="1:17" x14ac:dyDescent="0.3">
      <c r="A527" s="34" t="s">
        <v>1840</v>
      </c>
      <c r="B527" s="34">
        <v>32.395000000000003</v>
      </c>
      <c r="C527" s="34">
        <v>5.68</v>
      </c>
      <c r="D527" s="34" t="s">
        <v>2377</v>
      </c>
      <c r="E527" s="35" t="s">
        <v>2375</v>
      </c>
      <c r="F527" s="34" t="s">
        <v>2375</v>
      </c>
      <c r="G527" s="34">
        <v>1</v>
      </c>
      <c r="H527" s="34" t="s">
        <v>2375</v>
      </c>
      <c r="J527" s="40" t="s">
        <v>1840</v>
      </c>
      <c r="K527" s="11" t="str">
        <v>Obesity</v>
      </c>
      <c r="L527" s="11" t="str">
        <v>Normal</v>
      </c>
      <c r="M527" s="11">
        <v>1</v>
      </c>
      <c r="N527" s="11" t="str">
        <v>Yes</v>
      </c>
      <c r="O527" s="11" t="str">
        <v>No</v>
      </c>
      <c r="P527" s="36" t="str">
        <v>No</v>
      </c>
      <c r="Q527" s="37"/>
    </row>
    <row r="528" spans="1:17" x14ac:dyDescent="0.3">
      <c r="A528" s="34" t="s">
        <v>1839</v>
      </c>
      <c r="B528" s="34">
        <v>46.19</v>
      </c>
      <c r="C528" s="34">
        <v>7.31</v>
      </c>
      <c r="D528" s="34" t="s">
        <v>2377</v>
      </c>
      <c r="E528" s="35" t="s">
        <v>2375</v>
      </c>
      <c r="F528" s="34" t="s">
        <v>2378</v>
      </c>
      <c r="G528" s="34">
        <v>1</v>
      </c>
      <c r="H528" s="34" t="s">
        <v>2375</v>
      </c>
      <c r="J528" s="40" t="s">
        <v>1839</v>
      </c>
      <c r="K528" s="11" t="str">
        <v>Obesity</v>
      </c>
      <c r="L528" s="11" t="str">
        <v>Diabetes</v>
      </c>
      <c r="M528" s="11">
        <v>1</v>
      </c>
      <c r="N528" s="11" t="str">
        <v>Yes</v>
      </c>
      <c r="O528" s="11" t="str">
        <v>No</v>
      </c>
      <c r="P528" s="36" t="str">
        <v>No</v>
      </c>
      <c r="Q528" s="37"/>
    </row>
    <row r="529" spans="1:17" x14ac:dyDescent="0.3">
      <c r="A529" s="34" t="s">
        <v>1838</v>
      </c>
      <c r="B529" s="34">
        <v>27.93</v>
      </c>
      <c r="C529" s="34">
        <v>4.67</v>
      </c>
      <c r="D529" s="34" t="s">
        <v>2375</v>
      </c>
      <c r="E529" s="35" t="s">
        <v>2375</v>
      </c>
      <c r="F529" s="34" t="s">
        <v>2378</v>
      </c>
      <c r="G529" s="34">
        <v>1</v>
      </c>
      <c r="H529" s="34" t="s">
        <v>2375</v>
      </c>
      <c r="J529" s="40" t="s">
        <v>1838</v>
      </c>
      <c r="K529" s="11" t="str">
        <v>Overweight</v>
      </c>
      <c r="L529" s="11" t="str">
        <v>Normal</v>
      </c>
      <c r="M529" s="11">
        <v>1</v>
      </c>
      <c r="N529" s="11" t="str">
        <v>No</v>
      </c>
      <c r="O529" s="11" t="str">
        <v>No</v>
      </c>
      <c r="P529" s="36" t="str">
        <v>No</v>
      </c>
      <c r="Q529" s="37"/>
    </row>
    <row r="530" spans="1:17" x14ac:dyDescent="0.3">
      <c r="A530" s="34" t="s">
        <v>1837</v>
      </c>
      <c r="B530" s="34">
        <v>45.62</v>
      </c>
      <c r="C530" s="34">
        <v>6.87</v>
      </c>
      <c r="D530" s="34" t="s">
        <v>2375</v>
      </c>
      <c r="E530" s="35" t="s">
        <v>2375</v>
      </c>
      <c r="F530" s="34" t="s">
        <v>2375</v>
      </c>
      <c r="G530" s="34" t="s">
        <v>2376</v>
      </c>
      <c r="H530" s="34" t="s">
        <v>2375</v>
      </c>
      <c r="J530" s="40" t="s">
        <v>1837</v>
      </c>
      <c r="K530" s="11" t="str">
        <v>Obesity</v>
      </c>
      <c r="L530" s="11" t="str">
        <v>Diabetes</v>
      </c>
      <c r="M530" s="11">
        <v>0</v>
      </c>
      <c r="N530" s="11" t="str">
        <v>No</v>
      </c>
      <c r="O530" s="11" t="str">
        <v>No</v>
      </c>
      <c r="P530" s="36" t="str">
        <v>No</v>
      </c>
      <c r="Q530" s="37"/>
    </row>
    <row r="531" spans="1:17" x14ac:dyDescent="0.3">
      <c r="A531" s="34" t="s">
        <v>1836</v>
      </c>
      <c r="B531" s="34">
        <v>35.31</v>
      </c>
      <c r="C531" s="34">
        <v>5.87</v>
      </c>
      <c r="D531" s="34" t="s">
        <v>2375</v>
      </c>
      <c r="E531" s="35" t="s">
        <v>2375</v>
      </c>
      <c r="F531" s="34" t="s">
        <v>2378</v>
      </c>
      <c r="G531" s="34">
        <v>1</v>
      </c>
      <c r="H531" s="34" t="s">
        <v>2375</v>
      </c>
      <c r="J531" s="40" t="s">
        <v>1836</v>
      </c>
      <c r="K531" s="11" t="str">
        <v>Obesity</v>
      </c>
      <c r="L531" s="11" t="str">
        <v>Prediabetes</v>
      </c>
      <c r="M531" s="11">
        <v>1</v>
      </c>
      <c r="N531" s="11" t="str">
        <v>No</v>
      </c>
      <c r="O531" s="11" t="str">
        <v>No</v>
      </c>
      <c r="P531" s="36" t="str">
        <v>No</v>
      </c>
      <c r="Q531" s="37"/>
    </row>
    <row r="532" spans="1:17" x14ac:dyDescent="0.3">
      <c r="A532" s="34" t="s">
        <v>1835</v>
      </c>
      <c r="B532" s="34">
        <v>30.4</v>
      </c>
      <c r="C532" s="34">
        <v>4.07</v>
      </c>
      <c r="D532" s="34" t="s">
        <v>2377</v>
      </c>
      <c r="E532" s="35" t="s">
        <v>2375</v>
      </c>
      <c r="F532" s="34" t="s">
        <v>2375</v>
      </c>
      <c r="G532" s="34">
        <v>1</v>
      </c>
      <c r="H532" s="34" t="s">
        <v>2375</v>
      </c>
      <c r="J532" s="40" t="s">
        <v>1835</v>
      </c>
      <c r="K532" s="11" t="str">
        <v>Obesity</v>
      </c>
      <c r="L532" s="11" t="str">
        <v>Normal</v>
      </c>
      <c r="M532" s="11">
        <v>1</v>
      </c>
      <c r="N532" s="11" t="str">
        <v>Yes</v>
      </c>
      <c r="O532" s="11" t="str">
        <v>No</v>
      </c>
      <c r="P532" s="36" t="str">
        <v>No</v>
      </c>
      <c r="Q532" s="37"/>
    </row>
    <row r="533" spans="1:17" x14ac:dyDescent="0.3">
      <c r="A533" s="34" t="s">
        <v>1834</v>
      </c>
      <c r="B533" s="34">
        <v>20.13</v>
      </c>
      <c r="C533" s="34">
        <v>6.47</v>
      </c>
      <c r="D533" s="34" t="s">
        <v>2375</v>
      </c>
      <c r="E533" s="35" t="s">
        <v>2375</v>
      </c>
      <c r="F533" s="34" t="s">
        <v>2378</v>
      </c>
      <c r="G533" s="34">
        <v>1</v>
      </c>
      <c r="H533" s="34" t="s">
        <v>2377</v>
      </c>
      <c r="J533" s="40" t="s">
        <v>1834</v>
      </c>
      <c r="K533" s="11" t="str">
        <v>Normal Weight</v>
      </c>
      <c r="L533" s="11" t="str">
        <v>Diabetes</v>
      </c>
      <c r="M533" s="11">
        <v>1</v>
      </c>
      <c r="N533" s="11" t="str">
        <v>No</v>
      </c>
      <c r="O533" s="11" t="str">
        <v>yes</v>
      </c>
      <c r="P533" s="36" t="str">
        <v>Yes</v>
      </c>
      <c r="Q533" s="37"/>
    </row>
    <row r="534" spans="1:17" x14ac:dyDescent="0.3">
      <c r="A534" s="34" t="s">
        <v>1833</v>
      </c>
      <c r="B534" s="34">
        <v>23.655000000000001</v>
      </c>
      <c r="C534" s="34">
        <v>5.14</v>
      </c>
      <c r="D534" s="34" t="s">
        <v>2375</v>
      </c>
      <c r="E534" s="35" t="s">
        <v>2375</v>
      </c>
      <c r="F534" s="34" t="s">
        <v>2375</v>
      </c>
      <c r="G534" s="34">
        <v>1</v>
      </c>
      <c r="H534" s="34" t="s">
        <v>2377</v>
      </c>
      <c r="J534" s="40" t="s">
        <v>1833</v>
      </c>
      <c r="K534" s="11" t="str">
        <v>Normal Weight</v>
      </c>
      <c r="L534" s="11" t="str">
        <v>Normal</v>
      </c>
      <c r="M534" s="11">
        <v>1</v>
      </c>
      <c r="N534" s="11" t="str">
        <v>No</v>
      </c>
      <c r="O534" s="11" t="str">
        <v>yes</v>
      </c>
      <c r="P534" s="36" t="str">
        <v>Yes</v>
      </c>
      <c r="Q534" s="37"/>
    </row>
    <row r="535" spans="1:17" x14ac:dyDescent="0.3">
      <c r="A535" s="34" t="s">
        <v>1832</v>
      </c>
      <c r="B535" s="34">
        <v>49.05</v>
      </c>
      <c r="C535" s="34">
        <v>9.77</v>
      </c>
      <c r="D535" s="34" t="s">
        <v>2377</v>
      </c>
      <c r="E535" s="35" t="s">
        <v>2375</v>
      </c>
      <c r="F535" s="34" t="s">
        <v>2375</v>
      </c>
      <c r="G535" s="34" t="s">
        <v>2376</v>
      </c>
      <c r="H535" s="34" t="s">
        <v>2375</v>
      </c>
      <c r="J535" s="40" t="s">
        <v>1832</v>
      </c>
      <c r="K535" s="11" t="str">
        <v>Obesity</v>
      </c>
      <c r="L535" s="11" t="str">
        <v>Diabetes</v>
      </c>
      <c r="M535" s="11">
        <v>0</v>
      </c>
      <c r="N535" s="11" t="str">
        <v>Yes</v>
      </c>
      <c r="O535" s="11" t="str">
        <v>No</v>
      </c>
      <c r="P535" s="36" t="str">
        <v>No</v>
      </c>
      <c r="Q535" s="37"/>
    </row>
    <row r="536" spans="1:17" x14ac:dyDescent="0.3">
      <c r="A536" s="34" t="s">
        <v>1831</v>
      </c>
      <c r="B536" s="34">
        <v>51.94</v>
      </c>
      <c r="C536" s="34">
        <v>8.8000000000000007</v>
      </c>
      <c r="D536" s="34" t="s">
        <v>2377</v>
      </c>
      <c r="E536" s="35" t="s">
        <v>2375</v>
      </c>
      <c r="F536" s="34" t="s">
        <v>2375</v>
      </c>
      <c r="G536" s="34">
        <v>2</v>
      </c>
      <c r="H536" s="34" t="s">
        <v>2375</v>
      </c>
      <c r="J536" s="40" t="s">
        <v>1831</v>
      </c>
      <c r="K536" s="11" t="str">
        <v>Obesity</v>
      </c>
      <c r="L536" s="11" t="str">
        <v>Diabetes</v>
      </c>
      <c r="M536" s="11">
        <v>2</v>
      </c>
      <c r="N536" s="11" t="str">
        <v>Yes</v>
      </c>
      <c r="O536" s="11" t="str">
        <v>No</v>
      </c>
      <c r="P536" s="36" t="str">
        <v>No</v>
      </c>
      <c r="Q536" s="37"/>
    </row>
    <row r="537" spans="1:17" x14ac:dyDescent="0.3">
      <c r="A537" s="34" t="s">
        <v>1830</v>
      </c>
      <c r="B537" s="34">
        <v>29.83</v>
      </c>
      <c r="C537" s="34">
        <v>5.84</v>
      </c>
      <c r="D537" s="34" t="s">
        <v>2375</v>
      </c>
      <c r="E537" s="35" t="s">
        <v>2375</v>
      </c>
      <c r="F537" s="34" t="s">
        <v>2375</v>
      </c>
      <c r="G537" s="34">
        <v>1</v>
      </c>
      <c r="H537" s="34" t="s">
        <v>2377</v>
      </c>
      <c r="J537" s="40" t="s">
        <v>1830</v>
      </c>
      <c r="K537" s="11" t="str">
        <v>Overweight</v>
      </c>
      <c r="L537" s="11" t="str">
        <v>Prediabetes</v>
      </c>
      <c r="M537" s="11">
        <v>1</v>
      </c>
      <c r="N537" s="11" t="str">
        <v>No</v>
      </c>
      <c r="O537" s="11" t="str">
        <v>yes</v>
      </c>
      <c r="P537" s="36" t="str">
        <v>Yes</v>
      </c>
      <c r="Q537" s="37"/>
    </row>
    <row r="538" spans="1:17" x14ac:dyDescent="0.3">
      <c r="A538" s="34" t="s">
        <v>1829</v>
      </c>
      <c r="B538" s="34">
        <v>22.6</v>
      </c>
      <c r="C538" s="34">
        <v>10.43</v>
      </c>
      <c r="D538" s="34" t="s">
        <v>2377</v>
      </c>
      <c r="E538" s="35" t="s">
        <v>2375</v>
      </c>
      <c r="F538" s="34" t="s">
        <v>2375</v>
      </c>
      <c r="G538" s="34">
        <v>1</v>
      </c>
      <c r="H538" s="34" t="s">
        <v>2377</v>
      </c>
      <c r="J538" s="40" t="s">
        <v>1829</v>
      </c>
      <c r="K538" s="11" t="str">
        <v>Normal Weight</v>
      </c>
      <c r="L538" s="11" t="str">
        <v>Diabetes</v>
      </c>
      <c r="M538" s="11">
        <v>1</v>
      </c>
      <c r="N538" s="11" t="str">
        <v>Yes</v>
      </c>
      <c r="O538" s="11" t="str">
        <v>yes</v>
      </c>
      <c r="P538" s="36" t="str">
        <v>Yes</v>
      </c>
      <c r="Q538" s="37"/>
    </row>
    <row r="539" spans="1:17" x14ac:dyDescent="0.3">
      <c r="A539" s="34" t="s">
        <v>1828</v>
      </c>
      <c r="B539" s="34">
        <v>46.69</v>
      </c>
      <c r="C539" s="34">
        <v>4.25</v>
      </c>
      <c r="D539" s="34" t="s">
        <v>2377</v>
      </c>
      <c r="E539" s="35" t="s">
        <v>2375</v>
      </c>
      <c r="F539" s="34" t="s">
        <v>2375</v>
      </c>
      <c r="G539" s="34">
        <v>1</v>
      </c>
      <c r="H539" s="34" t="s">
        <v>2375</v>
      </c>
      <c r="J539" s="40" t="s">
        <v>1828</v>
      </c>
      <c r="K539" s="11" t="str">
        <v>Obesity</v>
      </c>
      <c r="L539" s="11" t="str">
        <v>Normal</v>
      </c>
      <c r="M539" s="11">
        <v>1</v>
      </c>
      <c r="N539" s="11" t="str">
        <v>Yes</v>
      </c>
      <c r="O539" s="11" t="str">
        <v>No</v>
      </c>
      <c r="P539" s="36" t="str">
        <v>No</v>
      </c>
      <c r="Q539" s="37"/>
    </row>
    <row r="540" spans="1:17" x14ac:dyDescent="0.3">
      <c r="A540" s="34" t="s">
        <v>1827</v>
      </c>
      <c r="B540" s="34">
        <v>28.49</v>
      </c>
      <c r="C540" s="34">
        <v>4.8899999999999997</v>
      </c>
      <c r="D540" s="34" t="s">
        <v>2375</v>
      </c>
      <c r="E540" s="35" t="s">
        <v>2375</v>
      </c>
      <c r="F540" s="34" t="s">
        <v>2375</v>
      </c>
      <c r="G540" s="34" t="s">
        <v>2376</v>
      </c>
      <c r="H540" s="34" t="s">
        <v>2377</v>
      </c>
      <c r="J540" s="40" t="s">
        <v>1827</v>
      </c>
      <c r="K540" s="11" t="str">
        <v>Overweight</v>
      </c>
      <c r="L540" s="11" t="str">
        <v>Normal</v>
      </c>
      <c r="M540" s="11">
        <v>0</v>
      </c>
      <c r="N540" s="11" t="str">
        <v>No</v>
      </c>
      <c r="O540" s="11" t="str">
        <v>yes</v>
      </c>
      <c r="P540" s="36" t="str">
        <v>Yes</v>
      </c>
      <c r="Q540" s="37"/>
    </row>
    <row r="541" spans="1:17" x14ac:dyDescent="0.3">
      <c r="A541" s="34" t="s">
        <v>1826</v>
      </c>
      <c r="B541" s="34">
        <v>28.5</v>
      </c>
      <c r="C541" s="34">
        <v>5.55</v>
      </c>
      <c r="D541" s="34" t="s">
        <v>2377</v>
      </c>
      <c r="E541" s="35" t="s">
        <v>2375</v>
      </c>
      <c r="F541" s="34" t="s">
        <v>2375</v>
      </c>
      <c r="G541" s="34">
        <v>1</v>
      </c>
      <c r="H541" s="34" t="s">
        <v>2377</v>
      </c>
      <c r="J541" s="40" t="s">
        <v>1826</v>
      </c>
      <c r="K541" s="11" t="str">
        <v>Overweight</v>
      </c>
      <c r="L541" s="11" t="str">
        <v>Normal</v>
      </c>
      <c r="M541" s="11">
        <v>1</v>
      </c>
      <c r="N541" s="11" t="str">
        <v>Yes</v>
      </c>
      <c r="O541" s="11" t="str">
        <v>yes</v>
      </c>
      <c r="P541" s="36" t="str">
        <v>Yes</v>
      </c>
      <c r="Q541" s="37"/>
    </row>
    <row r="542" spans="1:17" x14ac:dyDescent="0.3">
      <c r="A542" s="34" t="s">
        <v>1825</v>
      </c>
      <c r="B542" s="34">
        <v>24.4</v>
      </c>
      <c r="C542" s="34">
        <v>4.5199999999999996</v>
      </c>
      <c r="D542" s="34" t="s">
        <v>2375</v>
      </c>
      <c r="E542" s="35" t="s">
        <v>2375</v>
      </c>
      <c r="F542" s="34" t="s">
        <v>2375</v>
      </c>
      <c r="G542" s="34">
        <v>1</v>
      </c>
      <c r="H542" s="34" t="s">
        <v>2377</v>
      </c>
      <c r="J542" s="40" t="s">
        <v>1825</v>
      </c>
      <c r="K542" s="11" t="str">
        <v>Normal Weight</v>
      </c>
      <c r="L542" s="11" t="str">
        <v>Normal</v>
      </c>
      <c r="M542" s="11">
        <v>1</v>
      </c>
      <c r="N542" s="11" t="str">
        <v>No</v>
      </c>
      <c r="O542" s="11" t="str">
        <v>yes</v>
      </c>
      <c r="P542" s="36" t="str">
        <v>Yes</v>
      </c>
      <c r="Q542" s="37"/>
    </row>
    <row r="543" spans="1:17" x14ac:dyDescent="0.3">
      <c r="A543" s="34" t="s">
        <v>1824</v>
      </c>
      <c r="B543" s="34">
        <v>29.15</v>
      </c>
      <c r="C543" s="34">
        <v>4.45</v>
      </c>
      <c r="D543" s="34" t="s">
        <v>2377</v>
      </c>
      <c r="E543" s="35" t="s">
        <v>2375</v>
      </c>
      <c r="F543" s="34" t="s">
        <v>2375</v>
      </c>
      <c r="G543" s="34">
        <v>1</v>
      </c>
      <c r="H543" s="34" t="s">
        <v>2377</v>
      </c>
      <c r="J543" s="40" t="s">
        <v>1824</v>
      </c>
      <c r="K543" s="11" t="str">
        <v>Overweight</v>
      </c>
      <c r="L543" s="11" t="str">
        <v>Normal</v>
      </c>
      <c r="M543" s="11">
        <v>1</v>
      </c>
      <c r="N543" s="11" t="str">
        <v>Yes</v>
      </c>
      <c r="O543" s="11" t="str">
        <v>yes</v>
      </c>
      <c r="P543" s="36" t="str">
        <v>Yes</v>
      </c>
      <c r="Q543" s="37"/>
    </row>
    <row r="544" spans="1:17" x14ac:dyDescent="0.3">
      <c r="A544" s="34" t="s">
        <v>1823</v>
      </c>
      <c r="B544" s="34">
        <v>27.28</v>
      </c>
      <c r="C544" s="34">
        <v>4.72</v>
      </c>
      <c r="D544" s="34" t="s">
        <v>2375</v>
      </c>
      <c r="E544" s="35" t="s">
        <v>2378</v>
      </c>
      <c r="F544" s="34" t="s">
        <v>2375</v>
      </c>
      <c r="G544" s="34">
        <v>1</v>
      </c>
      <c r="H544" s="34" t="s">
        <v>2377</v>
      </c>
      <c r="J544" s="40" t="s">
        <v>1823</v>
      </c>
      <c r="K544" s="11" t="str">
        <v>Overweight</v>
      </c>
      <c r="L544" s="11" t="str">
        <v>Normal</v>
      </c>
      <c r="M544" s="11">
        <v>1</v>
      </c>
      <c r="N544" s="11" t="str">
        <v>No</v>
      </c>
      <c r="O544" s="11" t="str">
        <v>yes</v>
      </c>
      <c r="P544" s="36" t="str">
        <v>Yes</v>
      </c>
      <c r="Q544" s="37"/>
    </row>
    <row r="545" spans="1:17" x14ac:dyDescent="0.3">
      <c r="A545" s="34" t="s">
        <v>1822</v>
      </c>
      <c r="B545" s="34">
        <v>32.229999999999997</v>
      </c>
      <c r="C545" s="34">
        <v>4.6500000000000004</v>
      </c>
      <c r="D545" s="34" t="s">
        <v>2377</v>
      </c>
      <c r="E545" s="35" t="s">
        <v>2375</v>
      </c>
      <c r="F545" s="34" t="s">
        <v>2378</v>
      </c>
      <c r="G545" s="34">
        <v>1</v>
      </c>
      <c r="H545" s="34" t="s">
        <v>2375</v>
      </c>
      <c r="J545" s="40" t="s">
        <v>1822</v>
      </c>
      <c r="K545" s="11" t="str">
        <v>Obesity</v>
      </c>
      <c r="L545" s="11" t="str">
        <v>Normal</v>
      </c>
      <c r="M545" s="11">
        <v>1</v>
      </c>
      <c r="N545" s="11" t="str">
        <v>Yes</v>
      </c>
      <c r="O545" s="11" t="str">
        <v>No</v>
      </c>
      <c r="P545" s="36" t="str">
        <v>No</v>
      </c>
      <c r="Q545" s="37"/>
    </row>
    <row r="546" spans="1:17" x14ac:dyDescent="0.3">
      <c r="A546" s="34" t="s">
        <v>1821</v>
      </c>
      <c r="B546" s="34">
        <v>44.2</v>
      </c>
      <c r="C546" s="34">
        <v>11.34</v>
      </c>
      <c r="D546" s="34" t="s">
        <v>2377</v>
      </c>
      <c r="E546" s="35" t="s">
        <v>2375</v>
      </c>
      <c r="F546" s="34" t="s">
        <v>2378</v>
      </c>
      <c r="G546" s="34">
        <v>1</v>
      </c>
      <c r="H546" s="34" t="s">
        <v>2375</v>
      </c>
      <c r="J546" s="40" t="s">
        <v>1821</v>
      </c>
      <c r="K546" s="11" t="str">
        <v>Obesity</v>
      </c>
      <c r="L546" s="11" t="str">
        <v>Diabetes</v>
      </c>
      <c r="M546" s="11">
        <v>1</v>
      </c>
      <c r="N546" s="11" t="str">
        <v>Yes</v>
      </c>
      <c r="O546" s="11" t="str">
        <v>No</v>
      </c>
      <c r="P546" s="36" t="str">
        <v>No</v>
      </c>
      <c r="Q546" s="37"/>
    </row>
    <row r="547" spans="1:17" x14ac:dyDescent="0.3">
      <c r="A547" s="34" t="s">
        <v>1820</v>
      </c>
      <c r="B547" s="34">
        <v>29.734999999999999</v>
      </c>
      <c r="C547" s="34">
        <v>4.53</v>
      </c>
      <c r="D547" s="34" t="s">
        <v>2375</v>
      </c>
      <c r="E547" s="35" t="s">
        <v>2375</v>
      </c>
      <c r="F547" s="34" t="s">
        <v>2378</v>
      </c>
      <c r="G547" s="34">
        <v>1</v>
      </c>
      <c r="H547" s="34" t="s">
        <v>2375</v>
      </c>
      <c r="J547" s="40" t="s">
        <v>1820</v>
      </c>
      <c r="K547" s="11" t="str">
        <v>Overweight</v>
      </c>
      <c r="L547" s="11" t="str">
        <v>Normal</v>
      </c>
      <c r="M547" s="11">
        <v>1</v>
      </c>
      <c r="N547" s="11" t="str">
        <v>No</v>
      </c>
      <c r="O547" s="11" t="str">
        <v>No</v>
      </c>
      <c r="P547" s="36" t="str">
        <v>No</v>
      </c>
      <c r="Q547" s="37"/>
    </row>
    <row r="548" spans="1:17" x14ac:dyDescent="0.3">
      <c r="A548" s="34" t="s">
        <v>1819</v>
      </c>
      <c r="B548" s="34">
        <v>28.31</v>
      </c>
      <c r="C548" s="34">
        <v>6.35</v>
      </c>
      <c r="D548" s="34" t="s">
        <v>2375</v>
      </c>
      <c r="E548" s="35" t="s">
        <v>2375</v>
      </c>
      <c r="F548" s="34" t="s">
        <v>2375</v>
      </c>
      <c r="G548" s="34" t="s">
        <v>2376</v>
      </c>
      <c r="H548" s="34" t="s">
        <v>2377</v>
      </c>
      <c r="J548" s="40" t="s">
        <v>1819</v>
      </c>
      <c r="K548" s="11" t="str">
        <v>Overweight</v>
      </c>
      <c r="L548" s="11" t="str">
        <v>Prediabetes</v>
      </c>
      <c r="M548" s="11">
        <v>0</v>
      </c>
      <c r="N548" s="11" t="str">
        <v>No</v>
      </c>
      <c r="O548" s="11" t="str">
        <v>yes</v>
      </c>
      <c r="P548" s="36" t="str">
        <v>Yes</v>
      </c>
      <c r="Q548" s="37"/>
    </row>
    <row r="549" spans="1:17" x14ac:dyDescent="0.3">
      <c r="A549" s="34" t="s">
        <v>1818</v>
      </c>
      <c r="B549" s="34">
        <v>46.62</v>
      </c>
      <c r="C549" s="34">
        <v>8.51</v>
      </c>
      <c r="D549" s="34" t="s">
        <v>2375</v>
      </c>
      <c r="E549" s="35" t="s">
        <v>2375</v>
      </c>
      <c r="F549" s="34" t="s">
        <v>2375</v>
      </c>
      <c r="G549" s="34" t="s">
        <v>2376</v>
      </c>
      <c r="H549" s="34" t="s">
        <v>2375</v>
      </c>
      <c r="J549" s="40" t="s">
        <v>1818</v>
      </c>
      <c r="K549" s="11" t="str">
        <v>Obesity</v>
      </c>
      <c r="L549" s="11" t="str">
        <v>Diabetes</v>
      </c>
      <c r="M549" s="11">
        <v>0</v>
      </c>
      <c r="N549" s="11" t="str">
        <v>No</v>
      </c>
      <c r="O549" s="11" t="str">
        <v>No</v>
      </c>
      <c r="P549" s="36" t="str">
        <v>No</v>
      </c>
      <c r="Q549" s="37"/>
    </row>
    <row r="550" spans="1:17" x14ac:dyDescent="0.3">
      <c r="A550" s="34" t="s">
        <v>1817</v>
      </c>
      <c r="B550" s="34">
        <v>51.75</v>
      </c>
      <c r="C550" s="34">
        <v>8.59</v>
      </c>
      <c r="D550" s="34" t="s">
        <v>2377</v>
      </c>
      <c r="E550" s="35" t="s">
        <v>2375</v>
      </c>
      <c r="F550" s="34" t="s">
        <v>2375</v>
      </c>
      <c r="G550" s="34">
        <v>1</v>
      </c>
      <c r="H550" s="34" t="s">
        <v>2375</v>
      </c>
      <c r="J550" s="40" t="s">
        <v>1817</v>
      </c>
      <c r="K550" s="11" t="str">
        <v>Obesity</v>
      </c>
      <c r="L550" s="11" t="str">
        <v>Diabetes</v>
      </c>
      <c r="M550" s="11">
        <v>1</v>
      </c>
      <c r="N550" s="11" t="str">
        <v>Yes</v>
      </c>
      <c r="O550" s="11" t="str">
        <v>No</v>
      </c>
      <c r="P550" s="36" t="str">
        <v>No</v>
      </c>
      <c r="Q550" s="37"/>
    </row>
    <row r="551" spans="1:17" x14ac:dyDescent="0.3">
      <c r="A551" s="34" t="s">
        <v>1816</v>
      </c>
      <c r="B551" s="34">
        <v>25.7</v>
      </c>
      <c r="C551" s="34">
        <v>4.13</v>
      </c>
      <c r="D551" s="34" t="s">
        <v>2377</v>
      </c>
      <c r="E551" s="35" t="s">
        <v>2375</v>
      </c>
      <c r="F551" s="34" t="s">
        <v>2375</v>
      </c>
      <c r="G551" s="34" t="s">
        <v>2376</v>
      </c>
      <c r="H551" s="34" t="s">
        <v>2377</v>
      </c>
      <c r="J551" s="40" t="s">
        <v>1816</v>
      </c>
      <c r="K551" s="11" t="str">
        <v>Overweight</v>
      </c>
      <c r="L551" s="11" t="str">
        <v>Normal</v>
      </c>
      <c r="M551" s="11">
        <v>0</v>
      </c>
      <c r="N551" s="11" t="str">
        <v>Yes</v>
      </c>
      <c r="O551" s="11" t="str">
        <v>yes</v>
      </c>
      <c r="P551" s="36" t="str">
        <v>Yes</v>
      </c>
      <c r="Q551" s="37"/>
    </row>
    <row r="552" spans="1:17" x14ac:dyDescent="0.3">
      <c r="A552" s="34" t="s">
        <v>1815</v>
      </c>
      <c r="B552" s="34">
        <v>31.79</v>
      </c>
      <c r="C552" s="34">
        <v>4.55</v>
      </c>
      <c r="D552" s="34" t="s">
        <v>2375</v>
      </c>
      <c r="E552" s="35" t="s">
        <v>2375</v>
      </c>
      <c r="F552" s="34" t="s">
        <v>2375</v>
      </c>
      <c r="G552" s="34" t="s">
        <v>2376</v>
      </c>
      <c r="H552" s="34" t="s">
        <v>2375</v>
      </c>
      <c r="J552" s="40" t="s">
        <v>1815</v>
      </c>
      <c r="K552" s="11" t="str">
        <v>Obesity</v>
      </c>
      <c r="L552" s="11" t="str">
        <v>Normal</v>
      </c>
      <c r="M552" s="11">
        <v>0</v>
      </c>
      <c r="N552" s="11" t="str">
        <v>No</v>
      </c>
      <c r="O552" s="11" t="str">
        <v>No</v>
      </c>
      <c r="P552" s="36" t="str">
        <v>No</v>
      </c>
      <c r="Q552" s="37"/>
    </row>
    <row r="553" spans="1:17" x14ac:dyDescent="0.3">
      <c r="A553" s="34" t="s">
        <v>1814</v>
      </c>
      <c r="B553" s="34">
        <v>24.795000000000002</v>
      </c>
      <c r="C553" s="34">
        <v>4.5199999999999996</v>
      </c>
      <c r="D553" s="34" t="s">
        <v>2375</v>
      </c>
      <c r="E553" s="35" t="s">
        <v>2375</v>
      </c>
      <c r="F553" s="34" t="s">
        <v>2375</v>
      </c>
      <c r="G553" s="34" t="s">
        <v>2376</v>
      </c>
      <c r="H553" s="34" t="s">
        <v>2377</v>
      </c>
      <c r="J553" s="40" t="s">
        <v>1814</v>
      </c>
      <c r="K553" s="11" t="str">
        <v>Normal Weight</v>
      </c>
      <c r="L553" s="11" t="str">
        <v>Normal</v>
      </c>
      <c r="M553" s="11">
        <v>0</v>
      </c>
      <c r="N553" s="11" t="str">
        <v>No</v>
      </c>
      <c r="O553" s="11" t="str">
        <v>yes</v>
      </c>
      <c r="P553" s="36" t="str">
        <v>Yes</v>
      </c>
      <c r="Q553" s="37"/>
    </row>
    <row r="554" spans="1:17" x14ac:dyDescent="0.3">
      <c r="A554" s="34" t="s">
        <v>1813</v>
      </c>
      <c r="B554" s="34">
        <v>53.98</v>
      </c>
      <c r="C554" s="34">
        <v>5.07</v>
      </c>
      <c r="D554" s="34" t="s">
        <v>2375</v>
      </c>
      <c r="E554" s="35" t="s">
        <v>2375</v>
      </c>
      <c r="F554" s="34" t="s">
        <v>2378</v>
      </c>
      <c r="G554" s="34">
        <v>1</v>
      </c>
      <c r="H554" s="34" t="s">
        <v>2375</v>
      </c>
      <c r="J554" s="40" t="s">
        <v>1813</v>
      </c>
      <c r="K554" s="11" t="str">
        <v>Obesity</v>
      </c>
      <c r="L554" s="11" t="str">
        <v>Normal</v>
      </c>
      <c r="M554" s="11">
        <v>1</v>
      </c>
      <c r="N554" s="11" t="str">
        <v>No</v>
      </c>
      <c r="O554" s="11" t="str">
        <v>No</v>
      </c>
      <c r="P554" s="36" t="str">
        <v>No</v>
      </c>
      <c r="Q554" s="37"/>
    </row>
    <row r="555" spans="1:17" x14ac:dyDescent="0.3">
      <c r="A555" s="34" t="s">
        <v>1812</v>
      </c>
      <c r="B555" s="34">
        <v>41.325000000000003</v>
      </c>
      <c r="C555" s="34">
        <v>4.04</v>
      </c>
      <c r="D555" s="34" t="s">
        <v>2377</v>
      </c>
      <c r="E555" s="35" t="s">
        <v>2375</v>
      </c>
      <c r="F555" s="34" t="s">
        <v>2378</v>
      </c>
      <c r="G555" s="34">
        <v>1</v>
      </c>
      <c r="H555" s="34" t="s">
        <v>2375</v>
      </c>
      <c r="J555" s="40" t="s">
        <v>1812</v>
      </c>
      <c r="K555" s="11" t="str">
        <v>Obesity</v>
      </c>
      <c r="L555" s="11" t="str">
        <v>Normal</v>
      </c>
      <c r="M555" s="11">
        <v>1</v>
      </c>
      <c r="N555" s="11" t="str">
        <v>Yes</v>
      </c>
      <c r="O555" s="11" t="str">
        <v>No</v>
      </c>
      <c r="P555" s="36" t="str">
        <v>No</v>
      </c>
      <c r="Q555" s="37"/>
    </row>
    <row r="556" spans="1:17" x14ac:dyDescent="0.3">
      <c r="A556" s="34" t="s">
        <v>1811</v>
      </c>
      <c r="B556" s="34">
        <v>51.65</v>
      </c>
      <c r="C556" s="34">
        <v>5.3</v>
      </c>
      <c r="D556" s="34" t="s">
        <v>2377</v>
      </c>
      <c r="E556" s="35" t="s">
        <v>2375</v>
      </c>
      <c r="F556" s="34" t="s">
        <v>2375</v>
      </c>
      <c r="G556" s="34" t="s">
        <v>2376</v>
      </c>
      <c r="H556" s="34" t="s">
        <v>2375</v>
      </c>
      <c r="J556" s="40" t="s">
        <v>1811</v>
      </c>
      <c r="K556" s="11" t="str">
        <v>Obesity</v>
      </c>
      <c r="L556" s="11" t="str">
        <v>Normal</v>
      </c>
      <c r="M556" s="11">
        <v>0</v>
      </c>
      <c r="N556" s="11" t="str">
        <v>Yes</v>
      </c>
      <c r="O556" s="11" t="str">
        <v>No</v>
      </c>
      <c r="P556" s="36" t="str">
        <v>No</v>
      </c>
      <c r="Q556" s="37"/>
    </row>
    <row r="557" spans="1:17" x14ac:dyDescent="0.3">
      <c r="A557" s="34" t="s">
        <v>1810</v>
      </c>
      <c r="B557" s="34">
        <v>44.52</v>
      </c>
      <c r="C557" s="34">
        <v>8.64</v>
      </c>
      <c r="D557" s="34" t="s">
        <v>2377</v>
      </c>
      <c r="E557" s="35" t="s">
        <v>2375</v>
      </c>
      <c r="F557" s="34" t="s">
        <v>2378</v>
      </c>
      <c r="G557" s="34">
        <v>1</v>
      </c>
      <c r="H557" s="34" t="s">
        <v>2375</v>
      </c>
      <c r="J557" s="40" t="s">
        <v>1810</v>
      </c>
      <c r="K557" s="11" t="str">
        <v>Obesity</v>
      </c>
      <c r="L557" s="11" t="str">
        <v>Diabetes</v>
      </c>
      <c r="M557" s="11">
        <v>1</v>
      </c>
      <c r="N557" s="11" t="str">
        <v>Yes</v>
      </c>
      <c r="O557" s="11" t="str">
        <v>No</v>
      </c>
      <c r="P557" s="36" t="str">
        <v>No</v>
      </c>
      <c r="Q557" s="37"/>
    </row>
    <row r="558" spans="1:17" x14ac:dyDescent="0.3">
      <c r="A558" s="34" t="s">
        <v>1809</v>
      </c>
      <c r="B558" s="34">
        <v>53.29</v>
      </c>
      <c r="C558" s="34">
        <v>4.03</v>
      </c>
      <c r="D558" s="34" t="s">
        <v>2375</v>
      </c>
      <c r="E558" s="35" t="s">
        <v>2375</v>
      </c>
      <c r="F558" s="34" t="s">
        <v>2378</v>
      </c>
      <c r="G558" s="34">
        <v>1</v>
      </c>
      <c r="H558" s="34" t="s">
        <v>2375</v>
      </c>
      <c r="J558" s="40" t="s">
        <v>1809</v>
      </c>
      <c r="K558" s="11" t="str">
        <v>Obesity</v>
      </c>
      <c r="L558" s="11" t="str">
        <v>Normal</v>
      </c>
      <c r="M558" s="11">
        <v>1</v>
      </c>
      <c r="N558" s="11" t="str">
        <v>No</v>
      </c>
      <c r="O558" s="11" t="str">
        <v>No</v>
      </c>
      <c r="P558" s="36" t="str">
        <v>No</v>
      </c>
      <c r="Q558" s="37"/>
    </row>
    <row r="559" spans="1:17" x14ac:dyDescent="0.3">
      <c r="A559" s="34" t="s">
        <v>1808</v>
      </c>
      <c r="B559" s="34">
        <v>46.63</v>
      </c>
      <c r="C559" s="34">
        <v>4.26</v>
      </c>
      <c r="D559" s="34" t="s">
        <v>2377</v>
      </c>
      <c r="E559" s="35" t="s">
        <v>2375</v>
      </c>
      <c r="F559" s="34" t="s">
        <v>2375</v>
      </c>
      <c r="G559" s="34">
        <v>2</v>
      </c>
      <c r="H559" s="34" t="s">
        <v>2375</v>
      </c>
      <c r="J559" s="40" t="s">
        <v>1808</v>
      </c>
      <c r="K559" s="11" t="str">
        <v>Obesity</v>
      </c>
      <c r="L559" s="11" t="str">
        <v>Normal</v>
      </c>
      <c r="M559" s="11">
        <v>2</v>
      </c>
      <c r="N559" s="11" t="str">
        <v>Yes</v>
      </c>
      <c r="O559" s="11" t="str">
        <v>No</v>
      </c>
      <c r="P559" s="36" t="str">
        <v>No</v>
      </c>
      <c r="Q559" s="37"/>
    </row>
    <row r="560" spans="1:17" x14ac:dyDescent="0.3">
      <c r="A560" s="34" t="s">
        <v>1807</v>
      </c>
      <c r="B560" s="34">
        <v>28.88</v>
      </c>
      <c r="C560" s="34">
        <v>5.35</v>
      </c>
      <c r="D560" s="34" t="s">
        <v>2375</v>
      </c>
      <c r="E560" s="35" t="s">
        <v>2375</v>
      </c>
      <c r="F560" s="34" t="s">
        <v>2378</v>
      </c>
      <c r="G560" s="34">
        <v>1</v>
      </c>
      <c r="H560" s="34" t="s">
        <v>2377</v>
      </c>
      <c r="J560" s="40" t="s">
        <v>1807</v>
      </c>
      <c r="K560" s="11" t="str">
        <v>Overweight</v>
      </c>
      <c r="L560" s="11" t="str">
        <v>Normal</v>
      </c>
      <c r="M560" s="11">
        <v>1</v>
      </c>
      <c r="N560" s="11" t="str">
        <v>No</v>
      </c>
      <c r="O560" s="11" t="str">
        <v>yes</v>
      </c>
      <c r="P560" s="36" t="str">
        <v>Yes</v>
      </c>
      <c r="Q560" s="37"/>
    </row>
    <row r="561" spans="1:17" x14ac:dyDescent="0.3">
      <c r="A561" s="34" t="s">
        <v>1806</v>
      </c>
      <c r="B561" s="34">
        <v>23.98</v>
      </c>
      <c r="C561" s="34">
        <v>4.9000000000000004</v>
      </c>
      <c r="D561" s="34" t="s">
        <v>2375</v>
      </c>
      <c r="E561" s="35" t="s">
        <v>2375</v>
      </c>
      <c r="F561" s="34" t="s">
        <v>2375</v>
      </c>
      <c r="G561" s="34" t="s">
        <v>2376</v>
      </c>
      <c r="H561" s="34" t="s">
        <v>26</v>
      </c>
      <c r="J561" s="40" t="s">
        <v>1806</v>
      </c>
      <c r="K561" s="11" t="str">
        <v>Normal Weight</v>
      </c>
      <c r="L561" s="11" t="str">
        <v>Normal</v>
      </c>
      <c r="M561" s="11">
        <v>0</v>
      </c>
      <c r="N561" s="11" t="str">
        <v>No</v>
      </c>
      <c r="O561" s="11" t="str">
        <v>Unknown</v>
      </c>
      <c r="P561" s="36" t="str">
        <v>Unknown</v>
      </c>
      <c r="Q561" s="37"/>
    </row>
    <row r="562" spans="1:17" x14ac:dyDescent="0.3">
      <c r="A562" s="34" t="s">
        <v>1805</v>
      </c>
      <c r="B562" s="34">
        <v>23.65</v>
      </c>
      <c r="C562" s="34">
        <v>4.5</v>
      </c>
      <c r="D562" s="34" t="s">
        <v>2375</v>
      </c>
      <c r="E562" s="35" t="s">
        <v>2375</v>
      </c>
      <c r="F562" s="34" t="s">
        <v>2375</v>
      </c>
      <c r="G562" s="34" t="s">
        <v>2376</v>
      </c>
      <c r="H562" s="34" t="s">
        <v>2375</v>
      </c>
      <c r="J562" s="40" t="s">
        <v>1805</v>
      </c>
      <c r="K562" s="11" t="str">
        <v>Normal Weight</v>
      </c>
      <c r="L562" s="11" t="str">
        <v>Normal</v>
      </c>
      <c r="M562" s="11">
        <v>0</v>
      </c>
      <c r="N562" s="11" t="str">
        <v>No</v>
      </c>
      <c r="O562" s="11" t="str">
        <v>No</v>
      </c>
      <c r="P562" s="36" t="str">
        <v>No</v>
      </c>
      <c r="Q562" s="37"/>
    </row>
    <row r="563" spans="1:17" x14ac:dyDescent="0.3">
      <c r="A563" s="34" t="s">
        <v>1804</v>
      </c>
      <c r="B563" s="34">
        <v>49.09</v>
      </c>
      <c r="C563" s="34">
        <v>8.3800000000000008</v>
      </c>
      <c r="D563" s="34" t="s">
        <v>2377</v>
      </c>
      <c r="E563" s="35" t="s">
        <v>2375</v>
      </c>
      <c r="F563" s="34" t="s">
        <v>2375</v>
      </c>
      <c r="G563" s="34">
        <v>2</v>
      </c>
      <c r="H563" s="34" t="s">
        <v>2375</v>
      </c>
      <c r="J563" s="40" t="s">
        <v>1804</v>
      </c>
      <c r="K563" s="11" t="str">
        <v>Obesity</v>
      </c>
      <c r="L563" s="11" t="str">
        <v>Diabetes</v>
      </c>
      <c r="M563" s="11">
        <v>2</v>
      </c>
      <c r="N563" s="11" t="str">
        <v>Yes</v>
      </c>
      <c r="O563" s="11" t="str">
        <v>No</v>
      </c>
      <c r="P563" s="36" t="str">
        <v>No</v>
      </c>
      <c r="Q563" s="37"/>
    </row>
    <row r="564" spans="1:17" x14ac:dyDescent="0.3">
      <c r="A564" s="34" t="s">
        <v>1803</v>
      </c>
      <c r="B564" s="34">
        <v>28.024999999999999</v>
      </c>
      <c r="C564" s="34">
        <v>7.03</v>
      </c>
      <c r="D564" s="34" t="s">
        <v>2375</v>
      </c>
      <c r="E564" s="35" t="s">
        <v>2375</v>
      </c>
      <c r="F564" s="34" t="s">
        <v>2375</v>
      </c>
      <c r="G564" s="34" t="s">
        <v>2376</v>
      </c>
      <c r="H564" s="34" t="s">
        <v>2377</v>
      </c>
      <c r="J564" s="40" t="s">
        <v>1803</v>
      </c>
      <c r="K564" s="11" t="str">
        <v>Overweight</v>
      </c>
      <c r="L564" s="11" t="str">
        <v>Diabetes</v>
      </c>
      <c r="M564" s="11">
        <v>0</v>
      </c>
      <c r="N564" s="11" t="str">
        <v>No</v>
      </c>
      <c r="O564" s="11" t="str">
        <v>yes</v>
      </c>
      <c r="P564" s="36" t="str">
        <v>Yes</v>
      </c>
      <c r="Q564" s="37"/>
    </row>
    <row r="565" spans="1:17" x14ac:dyDescent="0.3">
      <c r="A565" s="34" t="s">
        <v>1802</v>
      </c>
      <c r="B565" s="34">
        <v>43.32</v>
      </c>
      <c r="C565" s="34">
        <v>8.75</v>
      </c>
      <c r="D565" s="34" t="s">
        <v>2377</v>
      </c>
      <c r="E565" s="35" t="s">
        <v>2375</v>
      </c>
      <c r="F565" s="34" t="s">
        <v>2378</v>
      </c>
      <c r="G565" s="34">
        <v>1</v>
      </c>
      <c r="H565" s="34" t="s">
        <v>2375</v>
      </c>
      <c r="J565" s="40" t="s">
        <v>1802</v>
      </c>
      <c r="K565" s="11" t="str">
        <v>Obesity</v>
      </c>
      <c r="L565" s="11" t="str">
        <v>Diabetes</v>
      </c>
      <c r="M565" s="11">
        <v>1</v>
      </c>
      <c r="N565" s="11" t="str">
        <v>Yes</v>
      </c>
      <c r="O565" s="11" t="str">
        <v>No</v>
      </c>
      <c r="P565" s="36" t="str">
        <v>No</v>
      </c>
      <c r="Q565" s="37"/>
    </row>
    <row r="566" spans="1:17" x14ac:dyDescent="0.3">
      <c r="A566" s="34" t="s">
        <v>1801</v>
      </c>
      <c r="B566" s="34">
        <v>45.92</v>
      </c>
      <c r="C566" s="34">
        <v>9.51</v>
      </c>
      <c r="D566" s="34" t="s">
        <v>2375</v>
      </c>
      <c r="E566" s="35" t="s">
        <v>2375</v>
      </c>
      <c r="F566" s="34" t="s">
        <v>2375</v>
      </c>
      <c r="G566" s="34" t="s">
        <v>2376</v>
      </c>
      <c r="H566" s="34" t="s">
        <v>2375</v>
      </c>
      <c r="J566" s="40" t="s">
        <v>1801</v>
      </c>
      <c r="K566" s="11" t="str">
        <v>Obesity</v>
      </c>
      <c r="L566" s="11" t="str">
        <v>Diabetes</v>
      </c>
      <c r="M566" s="11">
        <v>0</v>
      </c>
      <c r="N566" s="11" t="str">
        <v>No</v>
      </c>
      <c r="O566" s="11" t="str">
        <v>No</v>
      </c>
      <c r="P566" s="36" t="str">
        <v>No</v>
      </c>
      <c r="Q566" s="37"/>
    </row>
    <row r="567" spans="1:17" x14ac:dyDescent="0.3">
      <c r="A567" s="34" t="s">
        <v>1800</v>
      </c>
      <c r="B567" s="34">
        <v>44.03</v>
      </c>
      <c r="C567" s="34">
        <v>9.36</v>
      </c>
      <c r="D567" s="34" t="s">
        <v>2375</v>
      </c>
      <c r="E567" s="35" t="s">
        <v>2375</v>
      </c>
      <c r="F567" s="34" t="s">
        <v>2375</v>
      </c>
      <c r="G567" s="34" t="s">
        <v>2376</v>
      </c>
      <c r="H567" s="34" t="s">
        <v>2375</v>
      </c>
      <c r="J567" s="40" t="s">
        <v>1800</v>
      </c>
      <c r="K567" s="11" t="str">
        <v>Obesity</v>
      </c>
      <c r="L567" s="11" t="str">
        <v>Diabetes</v>
      </c>
      <c r="M567" s="11">
        <v>0</v>
      </c>
      <c r="N567" s="11" t="str">
        <v>No</v>
      </c>
      <c r="O567" s="11" t="str">
        <v>No</v>
      </c>
      <c r="P567" s="36" t="str">
        <v>No</v>
      </c>
      <c r="Q567" s="37"/>
    </row>
    <row r="568" spans="1:17" x14ac:dyDescent="0.3">
      <c r="A568" s="34" t="s">
        <v>1799</v>
      </c>
      <c r="B568" s="34">
        <v>24.6</v>
      </c>
      <c r="C568" s="34">
        <v>4.8099999999999996</v>
      </c>
      <c r="D568" s="34" t="s">
        <v>2375</v>
      </c>
      <c r="E568" s="35" t="s">
        <v>2375</v>
      </c>
      <c r="F568" s="34" t="s">
        <v>2375</v>
      </c>
      <c r="G568" s="34" t="s">
        <v>2376</v>
      </c>
      <c r="H568" s="34" t="s">
        <v>2377</v>
      </c>
      <c r="J568" s="40" t="s">
        <v>1799</v>
      </c>
      <c r="K568" s="11" t="str">
        <v>Normal Weight</v>
      </c>
      <c r="L568" s="11" t="str">
        <v>Normal</v>
      </c>
      <c r="M568" s="11">
        <v>0</v>
      </c>
      <c r="N568" s="11" t="str">
        <v>No</v>
      </c>
      <c r="O568" s="11" t="str">
        <v>yes</v>
      </c>
      <c r="P568" s="36" t="str">
        <v>Yes</v>
      </c>
      <c r="Q568" s="37"/>
    </row>
    <row r="569" spans="1:17" x14ac:dyDescent="0.3">
      <c r="A569" s="34" t="s">
        <v>1798</v>
      </c>
      <c r="B569" s="34">
        <v>49.15</v>
      </c>
      <c r="C569" s="34">
        <v>8.08</v>
      </c>
      <c r="D569" s="34" t="s">
        <v>2375</v>
      </c>
      <c r="E569" s="35" t="s">
        <v>2375</v>
      </c>
      <c r="F569" s="34" t="s">
        <v>2375</v>
      </c>
      <c r="G569" s="34" t="s">
        <v>2376</v>
      </c>
      <c r="H569" s="34" t="s">
        <v>2375</v>
      </c>
      <c r="J569" s="40" t="s">
        <v>1798</v>
      </c>
      <c r="K569" s="11" t="str">
        <v>Obesity</v>
      </c>
      <c r="L569" s="11" t="str">
        <v>Diabetes</v>
      </c>
      <c r="M569" s="11">
        <v>0</v>
      </c>
      <c r="N569" s="11" t="str">
        <v>No</v>
      </c>
      <c r="O569" s="11" t="str">
        <v>No</v>
      </c>
      <c r="P569" s="36" t="str">
        <v>No</v>
      </c>
      <c r="Q569" s="37"/>
    </row>
    <row r="570" spans="1:17" x14ac:dyDescent="0.3">
      <c r="A570" s="34" t="s">
        <v>1797</v>
      </c>
      <c r="B570" s="34">
        <v>28.31</v>
      </c>
      <c r="C570" s="34">
        <v>6.29</v>
      </c>
      <c r="D570" s="34" t="s">
        <v>2375</v>
      </c>
      <c r="E570" s="35" t="s">
        <v>2375</v>
      </c>
      <c r="F570" s="34" t="s">
        <v>2378</v>
      </c>
      <c r="G570" s="34">
        <v>1</v>
      </c>
      <c r="H570" s="34" t="s">
        <v>2377</v>
      </c>
      <c r="J570" s="40" t="s">
        <v>1797</v>
      </c>
      <c r="K570" s="11" t="str">
        <v>Overweight</v>
      </c>
      <c r="L570" s="11" t="str">
        <v>Prediabetes</v>
      </c>
      <c r="M570" s="11">
        <v>1</v>
      </c>
      <c r="N570" s="11" t="str">
        <v>No</v>
      </c>
      <c r="O570" s="11" t="str">
        <v>yes</v>
      </c>
      <c r="P570" s="36" t="str">
        <v>Yes</v>
      </c>
      <c r="Q570" s="37"/>
    </row>
    <row r="571" spans="1:17" x14ac:dyDescent="0.3">
      <c r="A571" s="34" t="s">
        <v>1796</v>
      </c>
      <c r="B571" s="34">
        <v>22.99</v>
      </c>
      <c r="C571" s="34">
        <v>6.29</v>
      </c>
      <c r="D571" s="34" t="s">
        <v>2375</v>
      </c>
      <c r="E571" s="35" t="s">
        <v>2375</v>
      </c>
      <c r="F571" s="34" t="s">
        <v>2375</v>
      </c>
      <c r="G571" s="34">
        <v>1</v>
      </c>
      <c r="H571" s="34" t="s">
        <v>2377</v>
      </c>
      <c r="J571" s="40" t="s">
        <v>1796</v>
      </c>
      <c r="K571" s="11" t="str">
        <v>Normal Weight</v>
      </c>
      <c r="L571" s="11" t="str">
        <v>Prediabetes</v>
      </c>
      <c r="M571" s="11">
        <v>1</v>
      </c>
      <c r="N571" s="11" t="str">
        <v>No</v>
      </c>
      <c r="O571" s="11" t="str">
        <v>yes</v>
      </c>
      <c r="P571" s="36" t="str">
        <v>Yes</v>
      </c>
      <c r="Q571" s="37"/>
    </row>
    <row r="572" spans="1:17" x14ac:dyDescent="0.3">
      <c r="A572" s="34" t="s">
        <v>1795</v>
      </c>
      <c r="B572" s="34">
        <v>29.07</v>
      </c>
      <c r="C572" s="34">
        <v>5.12</v>
      </c>
      <c r="D572" s="34" t="s">
        <v>2375</v>
      </c>
      <c r="E572" s="35" t="s">
        <v>2375</v>
      </c>
      <c r="F572" s="34" t="s">
        <v>2378</v>
      </c>
      <c r="G572" s="34">
        <v>1</v>
      </c>
      <c r="H572" s="34" t="s">
        <v>2377</v>
      </c>
      <c r="J572" s="40" t="s">
        <v>1795</v>
      </c>
      <c r="K572" s="11" t="str">
        <v>Overweight</v>
      </c>
      <c r="L572" s="11" t="str">
        <v>Normal</v>
      </c>
      <c r="M572" s="11">
        <v>1</v>
      </c>
      <c r="N572" s="11" t="str">
        <v>No</v>
      </c>
      <c r="O572" s="11" t="str">
        <v>yes</v>
      </c>
      <c r="P572" s="36" t="str">
        <v>Yes</v>
      </c>
      <c r="Q572" s="37"/>
    </row>
    <row r="573" spans="1:17" x14ac:dyDescent="0.3">
      <c r="A573" s="34" t="s">
        <v>1794</v>
      </c>
      <c r="B573" s="34">
        <v>42.02</v>
      </c>
      <c r="C573" s="34">
        <v>9.9499999999999993</v>
      </c>
      <c r="D573" s="34" t="s">
        <v>2377</v>
      </c>
      <c r="E573" s="35" t="s">
        <v>2375</v>
      </c>
      <c r="F573" s="34" t="s">
        <v>2378</v>
      </c>
      <c r="G573" s="34">
        <v>1</v>
      </c>
      <c r="H573" s="34" t="s">
        <v>2375</v>
      </c>
      <c r="J573" s="40" t="s">
        <v>1794</v>
      </c>
      <c r="K573" s="11" t="str">
        <v>Obesity</v>
      </c>
      <c r="L573" s="11" t="str">
        <v>Diabetes</v>
      </c>
      <c r="M573" s="11">
        <v>1</v>
      </c>
      <c r="N573" s="11" t="str">
        <v>Yes</v>
      </c>
      <c r="O573" s="11" t="str">
        <v>No</v>
      </c>
      <c r="P573" s="36" t="str">
        <v>No</v>
      </c>
      <c r="Q573" s="37"/>
    </row>
    <row r="574" spans="1:17" x14ac:dyDescent="0.3">
      <c r="A574" s="34" t="s">
        <v>1793</v>
      </c>
      <c r="B574" s="34">
        <v>49.07</v>
      </c>
      <c r="C574" s="34">
        <v>9.08</v>
      </c>
      <c r="D574" s="34" t="s">
        <v>2377</v>
      </c>
      <c r="E574" s="35" t="s">
        <v>2375</v>
      </c>
      <c r="F574" s="34" t="s">
        <v>2375</v>
      </c>
      <c r="G574" s="34">
        <v>1</v>
      </c>
      <c r="H574" s="34" t="s">
        <v>2375</v>
      </c>
      <c r="J574" s="40" t="s">
        <v>1793</v>
      </c>
      <c r="K574" s="11" t="str">
        <v>Obesity</v>
      </c>
      <c r="L574" s="11" t="str">
        <v>Diabetes</v>
      </c>
      <c r="M574" s="11">
        <v>1</v>
      </c>
      <c r="N574" s="11" t="str">
        <v>Yes</v>
      </c>
      <c r="O574" s="11" t="str">
        <v>No</v>
      </c>
      <c r="P574" s="36" t="str">
        <v>No</v>
      </c>
      <c r="Q574" s="37"/>
    </row>
    <row r="575" spans="1:17" x14ac:dyDescent="0.3">
      <c r="A575" s="34" t="s">
        <v>1792</v>
      </c>
      <c r="B575" s="34">
        <v>19.8</v>
      </c>
      <c r="C575" s="34">
        <v>4.82</v>
      </c>
      <c r="D575" s="34" t="s">
        <v>2375</v>
      </c>
      <c r="E575" s="35" t="s">
        <v>2375</v>
      </c>
      <c r="F575" s="34" t="s">
        <v>2375</v>
      </c>
      <c r="G575" s="34" t="s">
        <v>2376</v>
      </c>
      <c r="H575" s="34" t="s">
        <v>2377</v>
      </c>
      <c r="J575" s="40" t="s">
        <v>1792</v>
      </c>
      <c r="K575" s="11" t="str">
        <v>Normal Weight</v>
      </c>
      <c r="L575" s="11" t="str">
        <v>Normal</v>
      </c>
      <c r="M575" s="11">
        <v>0</v>
      </c>
      <c r="N575" s="11" t="str">
        <v>No</v>
      </c>
      <c r="O575" s="11" t="str">
        <v>yes</v>
      </c>
      <c r="P575" s="36" t="str">
        <v>Yes</v>
      </c>
      <c r="Q575" s="37"/>
    </row>
    <row r="576" spans="1:17" x14ac:dyDescent="0.3">
      <c r="A576" s="34" t="s">
        <v>1791</v>
      </c>
      <c r="B576" s="34">
        <v>27.36</v>
      </c>
      <c r="C576" s="34">
        <v>4.6500000000000004</v>
      </c>
      <c r="D576" s="34" t="s">
        <v>2375</v>
      </c>
      <c r="E576" s="35" t="s">
        <v>2378</v>
      </c>
      <c r="F576" s="34" t="s">
        <v>2375</v>
      </c>
      <c r="G576" s="34">
        <v>1</v>
      </c>
      <c r="H576" s="34" t="s">
        <v>2377</v>
      </c>
      <c r="J576" s="40" t="s">
        <v>1791</v>
      </c>
      <c r="K576" s="11" t="str">
        <v>Overweight</v>
      </c>
      <c r="L576" s="11" t="str">
        <v>Normal</v>
      </c>
      <c r="M576" s="11">
        <v>1</v>
      </c>
      <c r="N576" s="11" t="str">
        <v>No</v>
      </c>
      <c r="O576" s="11" t="str">
        <v>yes</v>
      </c>
      <c r="P576" s="36" t="str">
        <v>Yes</v>
      </c>
      <c r="Q576" s="37"/>
    </row>
    <row r="577" spans="1:17" x14ac:dyDescent="0.3">
      <c r="A577" s="34" t="s">
        <v>1790</v>
      </c>
      <c r="B577" s="34">
        <v>42.95</v>
      </c>
      <c r="C577" s="34">
        <v>5.16</v>
      </c>
      <c r="D577" s="34" t="s">
        <v>2377</v>
      </c>
      <c r="E577" s="35" t="s">
        <v>2375</v>
      </c>
      <c r="F577" s="34" t="s">
        <v>2375</v>
      </c>
      <c r="G577" s="34">
        <v>1</v>
      </c>
      <c r="H577" s="34" t="s">
        <v>2375</v>
      </c>
      <c r="J577" s="40" t="s">
        <v>1790</v>
      </c>
      <c r="K577" s="11" t="str">
        <v>Obesity</v>
      </c>
      <c r="L577" s="11" t="str">
        <v>Normal</v>
      </c>
      <c r="M577" s="11">
        <v>1</v>
      </c>
      <c r="N577" s="11" t="str">
        <v>Yes</v>
      </c>
      <c r="O577" s="11" t="str">
        <v>No</v>
      </c>
      <c r="P577" s="36" t="str">
        <v>No</v>
      </c>
      <c r="Q577" s="37"/>
    </row>
    <row r="578" spans="1:17" x14ac:dyDescent="0.3">
      <c r="A578" s="34" t="s">
        <v>1789</v>
      </c>
      <c r="B578" s="34">
        <v>42.66</v>
      </c>
      <c r="C578" s="34">
        <v>10.44</v>
      </c>
      <c r="D578" s="34" t="s">
        <v>2375</v>
      </c>
      <c r="E578" s="35" t="s">
        <v>2375</v>
      </c>
      <c r="F578" s="34" t="s">
        <v>2375</v>
      </c>
      <c r="G578" s="34" t="s">
        <v>2376</v>
      </c>
      <c r="H578" s="34" t="s">
        <v>2375</v>
      </c>
      <c r="J578" s="40" t="s">
        <v>1789</v>
      </c>
      <c r="K578" s="11" t="str">
        <v>Obesity</v>
      </c>
      <c r="L578" s="11" t="str">
        <v>Diabetes</v>
      </c>
      <c r="M578" s="11">
        <v>0</v>
      </c>
      <c r="N578" s="11" t="str">
        <v>No</v>
      </c>
      <c r="O578" s="11" t="str">
        <v>No</v>
      </c>
      <c r="P578" s="36" t="str">
        <v>No</v>
      </c>
      <c r="Q578" s="37"/>
    </row>
    <row r="579" spans="1:17" x14ac:dyDescent="0.3">
      <c r="A579" s="34" t="s">
        <v>1788</v>
      </c>
      <c r="B579" s="34">
        <v>33.630000000000003</v>
      </c>
      <c r="C579" s="34">
        <v>5.69</v>
      </c>
      <c r="D579" s="34" t="s">
        <v>2375</v>
      </c>
      <c r="E579" s="35" t="s">
        <v>2375</v>
      </c>
      <c r="F579" s="34" t="s">
        <v>2375</v>
      </c>
      <c r="G579" s="34">
        <v>1</v>
      </c>
      <c r="H579" s="34" t="s">
        <v>2375</v>
      </c>
      <c r="J579" s="40" t="s">
        <v>1788</v>
      </c>
      <c r="K579" s="11" t="str">
        <v>Obesity</v>
      </c>
      <c r="L579" s="11" t="str">
        <v>Normal</v>
      </c>
      <c r="M579" s="11">
        <v>1</v>
      </c>
      <c r="N579" s="11" t="str">
        <v>No</v>
      </c>
      <c r="O579" s="11" t="str">
        <v>No</v>
      </c>
      <c r="P579" s="36" t="str">
        <v>No</v>
      </c>
      <c r="Q579" s="37"/>
    </row>
    <row r="580" spans="1:17" x14ac:dyDescent="0.3">
      <c r="A580" s="34" t="s">
        <v>1787</v>
      </c>
      <c r="B580" s="34">
        <v>26.84</v>
      </c>
      <c r="C580" s="34">
        <v>6.5</v>
      </c>
      <c r="D580" s="34" t="s">
        <v>2375</v>
      </c>
      <c r="E580" s="35" t="s">
        <v>2375</v>
      </c>
      <c r="F580" s="34" t="s">
        <v>2375</v>
      </c>
      <c r="G580" s="34" t="s">
        <v>2376</v>
      </c>
      <c r="H580" s="34" t="s">
        <v>2377</v>
      </c>
      <c r="J580" s="40" t="s">
        <v>1787</v>
      </c>
      <c r="K580" s="11" t="str">
        <v>Overweight</v>
      </c>
      <c r="L580" s="11" t="str">
        <v>Diabetes</v>
      </c>
      <c r="M580" s="11">
        <v>0</v>
      </c>
      <c r="N580" s="11" t="str">
        <v>No</v>
      </c>
      <c r="O580" s="11" t="str">
        <v>yes</v>
      </c>
      <c r="P580" s="36" t="str">
        <v>Yes</v>
      </c>
      <c r="Q580" s="37"/>
    </row>
    <row r="581" spans="1:17" x14ac:dyDescent="0.3">
      <c r="A581" s="34" t="s">
        <v>1786</v>
      </c>
      <c r="B581" s="34">
        <v>28.3</v>
      </c>
      <c r="C581" s="34">
        <v>5.73</v>
      </c>
      <c r="D581" s="34" t="s">
        <v>2375</v>
      </c>
      <c r="E581" s="35" t="s">
        <v>2375</v>
      </c>
      <c r="F581" s="34" t="s">
        <v>2378</v>
      </c>
      <c r="G581" s="34">
        <v>1</v>
      </c>
      <c r="H581" s="34" t="s">
        <v>2377</v>
      </c>
      <c r="J581" s="40" t="s">
        <v>1786</v>
      </c>
      <c r="K581" s="11" t="str">
        <v>Overweight</v>
      </c>
      <c r="L581" s="11" t="str">
        <v>Prediabetes</v>
      </c>
      <c r="M581" s="11">
        <v>1</v>
      </c>
      <c r="N581" s="11" t="str">
        <v>No</v>
      </c>
      <c r="O581" s="11" t="str">
        <v>yes</v>
      </c>
      <c r="P581" s="36" t="str">
        <v>Yes</v>
      </c>
      <c r="Q581" s="37"/>
    </row>
    <row r="582" spans="1:17" x14ac:dyDescent="0.3">
      <c r="A582" s="34" t="s">
        <v>1785</v>
      </c>
      <c r="B582" s="34">
        <v>27.06</v>
      </c>
      <c r="C582" s="34">
        <v>5.74</v>
      </c>
      <c r="D582" s="34" t="s">
        <v>2377</v>
      </c>
      <c r="E582" s="35" t="s">
        <v>2375</v>
      </c>
      <c r="F582" s="34" t="s">
        <v>2375</v>
      </c>
      <c r="G582" s="34" t="s">
        <v>2376</v>
      </c>
      <c r="H582" s="34" t="s">
        <v>2377</v>
      </c>
      <c r="J582" s="40" t="s">
        <v>1785</v>
      </c>
      <c r="K582" s="11" t="str">
        <v>Overweight</v>
      </c>
      <c r="L582" s="11" t="str">
        <v>Prediabetes</v>
      </c>
      <c r="M582" s="11">
        <v>0</v>
      </c>
      <c r="N582" s="11" t="str">
        <v>Yes</v>
      </c>
      <c r="O582" s="11" t="str">
        <v>yes</v>
      </c>
      <c r="P582" s="36" t="str">
        <v>Yes</v>
      </c>
      <c r="Q582" s="37"/>
    </row>
    <row r="583" spans="1:17" x14ac:dyDescent="0.3">
      <c r="A583" s="34" t="s">
        <v>1784</v>
      </c>
      <c r="B583" s="34">
        <v>47.13</v>
      </c>
      <c r="C583" s="34">
        <v>8.6999999999999993</v>
      </c>
      <c r="D583" s="34" t="s">
        <v>2375</v>
      </c>
      <c r="E583" s="35" t="s">
        <v>2375</v>
      </c>
      <c r="F583" s="34" t="s">
        <v>2375</v>
      </c>
      <c r="G583" s="34" t="s">
        <v>2376</v>
      </c>
      <c r="H583" s="34" t="s">
        <v>2375</v>
      </c>
      <c r="J583" s="40" t="s">
        <v>1784</v>
      </c>
      <c r="K583" s="11" t="str">
        <v>Obesity</v>
      </c>
      <c r="L583" s="11" t="str">
        <v>Diabetes</v>
      </c>
      <c r="M583" s="11">
        <v>0</v>
      </c>
      <c r="N583" s="11" t="str">
        <v>No</v>
      </c>
      <c r="O583" s="11" t="str">
        <v>No</v>
      </c>
      <c r="P583" s="36" t="str">
        <v>No</v>
      </c>
      <c r="Q583" s="37"/>
    </row>
    <row r="584" spans="1:17" x14ac:dyDescent="0.3">
      <c r="A584" s="34" t="s">
        <v>1783</v>
      </c>
      <c r="B584" s="34">
        <v>51.72</v>
      </c>
      <c r="C584" s="34">
        <v>5.09</v>
      </c>
      <c r="D584" s="34" t="s">
        <v>2375</v>
      </c>
      <c r="E584" s="35" t="s">
        <v>2375</v>
      </c>
      <c r="F584" s="34" t="s">
        <v>2375</v>
      </c>
      <c r="G584" s="34" t="s">
        <v>2376</v>
      </c>
      <c r="H584" s="34" t="s">
        <v>2375</v>
      </c>
      <c r="J584" s="40" t="s">
        <v>1783</v>
      </c>
      <c r="K584" s="11" t="str">
        <v>Obesity</v>
      </c>
      <c r="L584" s="11" t="str">
        <v>Normal</v>
      </c>
      <c r="M584" s="11">
        <v>0</v>
      </c>
      <c r="N584" s="11" t="str">
        <v>No</v>
      </c>
      <c r="O584" s="11" t="str">
        <v>No</v>
      </c>
      <c r="P584" s="36" t="str">
        <v>No</v>
      </c>
      <c r="Q584" s="37"/>
    </row>
    <row r="585" spans="1:17" x14ac:dyDescent="0.3">
      <c r="A585" s="34" t="s">
        <v>1782</v>
      </c>
      <c r="B585" s="34">
        <v>48.59</v>
      </c>
      <c r="C585" s="34">
        <v>5.57</v>
      </c>
      <c r="D585" s="34" t="s">
        <v>2375</v>
      </c>
      <c r="E585" s="35" t="s">
        <v>2375</v>
      </c>
      <c r="F585" s="34" t="s">
        <v>2375</v>
      </c>
      <c r="G585" s="34" t="s">
        <v>2376</v>
      </c>
      <c r="H585" s="34" t="s">
        <v>2375</v>
      </c>
      <c r="J585" s="40" t="s">
        <v>1782</v>
      </c>
      <c r="K585" s="11" t="str">
        <v>Obesity</v>
      </c>
      <c r="L585" s="11" t="str">
        <v>Normal</v>
      </c>
      <c r="M585" s="11">
        <v>0</v>
      </c>
      <c r="N585" s="11" t="str">
        <v>No</v>
      </c>
      <c r="O585" s="11" t="str">
        <v>No</v>
      </c>
      <c r="P585" s="36" t="str">
        <v>No</v>
      </c>
      <c r="Q585" s="37"/>
    </row>
    <row r="586" spans="1:17" x14ac:dyDescent="0.3">
      <c r="A586" s="34" t="s">
        <v>1781</v>
      </c>
      <c r="B586" s="34">
        <v>45.18</v>
      </c>
      <c r="C586" s="34">
        <v>10.87</v>
      </c>
      <c r="D586" s="34" t="s">
        <v>2375</v>
      </c>
      <c r="E586" s="35" t="s">
        <v>2375</v>
      </c>
      <c r="F586" s="34" t="s">
        <v>2375</v>
      </c>
      <c r="G586" s="34" t="s">
        <v>2376</v>
      </c>
      <c r="H586" s="34" t="s">
        <v>2375</v>
      </c>
      <c r="J586" s="40" t="s">
        <v>1781</v>
      </c>
      <c r="K586" s="11" t="str">
        <v>Obesity</v>
      </c>
      <c r="L586" s="11" t="str">
        <v>Diabetes</v>
      </c>
      <c r="M586" s="11">
        <v>0</v>
      </c>
      <c r="N586" s="11" t="str">
        <v>No</v>
      </c>
      <c r="O586" s="11" t="str">
        <v>No</v>
      </c>
      <c r="P586" s="36" t="str">
        <v>No</v>
      </c>
      <c r="Q586" s="37"/>
    </row>
    <row r="587" spans="1:17" x14ac:dyDescent="0.3">
      <c r="A587" s="34" t="s">
        <v>1780</v>
      </c>
      <c r="B587" s="34">
        <v>27.9</v>
      </c>
      <c r="C587" s="34">
        <v>6.02</v>
      </c>
      <c r="D587" s="34" t="s">
        <v>2375</v>
      </c>
      <c r="E587" s="35" t="s">
        <v>2375</v>
      </c>
      <c r="F587" s="34" t="s">
        <v>2378</v>
      </c>
      <c r="G587" s="34">
        <v>1</v>
      </c>
      <c r="H587" s="34" t="s">
        <v>2377</v>
      </c>
      <c r="J587" s="40" t="s">
        <v>1780</v>
      </c>
      <c r="K587" s="11" t="str">
        <v>Overweight</v>
      </c>
      <c r="L587" s="11" t="str">
        <v>Prediabetes</v>
      </c>
      <c r="M587" s="11">
        <v>1</v>
      </c>
      <c r="N587" s="11" t="str">
        <v>No</v>
      </c>
      <c r="O587" s="11" t="str">
        <v>yes</v>
      </c>
      <c r="P587" s="36" t="str">
        <v>Yes</v>
      </c>
      <c r="Q587" s="37"/>
    </row>
    <row r="588" spans="1:17" x14ac:dyDescent="0.3">
      <c r="A588" s="34" t="s">
        <v>1779</v>
      </c>
      <c r="B588" s="34">
        <v>51.33</v>
      </c>
      <c r="C588" s="34">
        <v>7</v>
      </c>
      <c r="D588" s="34" t="s">
        <v>2375</v>
      </c>
      <c r="E588" s="35" t="s">
        <v>2375</v>
      </c>
      <c r="F588" s="34" t="s">
        <v>2375</v>
      </c>
      <c r="G588" s="34" t="s">
        <v>2376</v>
      </c>
      <c r="H588" s="34" t="s">
        <v>2375</v>
      </c>
      <c r="J588" s="40" t="s">
        <v>1779</v>
      </c>
      <c r="K588" s="11" t="str">
        <v>Obesity</v>
      </c>
      <c r="L588" s="11" t="str">
        <v>Diabetes</v>
      </c>
      <c r="M588" s="11">
        <v>0</v>
      </c>
      <c r="N588" s="11" t="str">
        <v>No</v>
      </c>
      <c r="O588" s="11" t="str">
        <v>No</v>
      </c>
      <c r="P588" s="36" t="str">
        <v>No</v>
      </c>
      <c r="Q588" s="37"/>
    </row>
    <row r="589" spans="1:17" x14ac:dyDescent="0.3">
      <c r="A589" s="34" t="s">
        <v>1778</v>
      </c>
      <c r="B589" s="34">
        <v>30.59</v>
      </c>
      <c r="C589" s="34">
        <v>5.56</v>
      </c>
      <c r="D589" s="34" t="s">
        <v>2377</v>
      </c>
      <c r="E589" s="35" t="s">
        <v>2375</v>
      </c>
      <c r="F589" s="34" t="s">
        <v>2375</v>
      </c>
      <c r="G589" s="34">
        <v>1</v>
      </c>
      <c r="H589" s="34" t="s">
        <v>2375</v>
      </c>
      <c r="J589" s="40" t="s">
        <v>1778</v>
      </c>
      <c r="K589" s="11" t="str">
        <v>Obesity</v>
      </c>
      <c r="L589" s="11" t="str">
        <v>Normal</v>
      </c>
      <c r="M589" s="11">
        <v>1</v>
      </c>
      <c r="N589" s="11" t="str">
        <v>Yes</v>
      </c>
      <c r="O589" s="11" t="str">
        <v>No</v>
      </c>
      <c r="P589" s="36" t="str">
        <v>No</v>
      </c>
      <c r="Q589" s="37"/>
    </row>
    <row r="590" spans="1:17" x14ac:dyDescent="0.3">
      <c r="A590" s="34" t="s">
        <v>1777</v>
      </c>
      <c r="B590" s="34">
        <v>39.229999999999997</v>
      </c>
      <c r="C590" s="34">
        <v>8.4499999999999993</v>
      </c>
      <c r="D590" s="34" t="s">
        <v>2375</v>
      </c>
      <c r="E590" s="35" t="s">
        <v>2375</v>
      </c>
      <c r="F590" s="34" t="s">
        <v>2375</v>
      </c>
      <c r="G590" s="34" t="s">
        <v>2376</v>
      </c>
      <c r="H590" s="34" t="s">
        <v>2375</v>
      </c>
      <c r="J590" s="40" t="s">
        <v>1777</v>
      </c>
      <c r="K590" s="11" t="str">
        <v>Obesity</v>
      </c>
      <c r="L590" s="11" t="str">
        <v>Diabetes</v>
      </c>
      <c r="M590" s="11">
        <v>0</v>
      </c>
      <c r="N590" s="11" t="str">
        <v>No</v>
      </c>
      <c r="O590" s="11" t="str">
        <v>No</v>
      </c>
      <c r="P590" s="36" t="str">
        <v>No</v>
      </c>
      <c r="Q590" s="37"/>
    </row>
    <row r="591" spans="1:17" x14ac:dyDescent="0.3">
      <c r="A591" s="34" t="s">
        <v>1776</v>
      </c>
      <c r="B591" s="34">
        <v>19.094999999999999</v>
      </c>
      <c r="C591" s="34">
        <v>6.19</v>
      </c>
      <c r="D591" s="34" t="s">
        <v>2375</v>
      </c>
      <c r="E591" s="35" t="s">
        <v>2375</v>
      </c>
      <c r="F591" s="34" t="s">
        <v>2375</v>
      </c>
      <c r="G591" s="34" t="s">
        <v>2376</v>
      </c>
      <c r="H591" s="34" t="s">
        <v>2377</v>
      </c>
      <c r="J591" s="40" t="s">
        <v>1776</v>
      </c>
      <c r="K591" s="11" t="str">
        <v>Normal Weight</v>
      </c>
      <c r="L591" s="11" t="str">
        <v>Prediabetes</v>
      </c>
      <c r="M591" s="11">
        <v>0</v>
      </c>
      <c r="N591" s="11" t="str">
        <v>No</v>
      </c>
      <c r="O591" s="11" t="str">
        <v>yes</v>
      </c>
      <c r="P591" s="36" t="str">
        <v>Yes</v>
      </c>
      <c r="Q591" s="37"/>
    </row>
    <row r="592" spans="1:17" x14ac:dyDescent="0.3">
      <c r="A592" s="34" t="s">
        <v>1775</v>
      </c>
      <c r="B592" s="34">
        <v>49.72</v>
      </c>
      <c r="C592" s="34">
        <v>7.71</v>
      </c>
      <c r="D592" s="34" t="s">
        <v>2375</v>
      </c>
      <c r="E592" s="35" t="s">
        <v>2375</v>
      </c>
      <c r="F592" s="34" t="s">
        <v>2375</v>
      </c>
      <c r="G592" s="34" t="s">
        <v>2376</v>
      </c>
      <c r="H592" s="34" t="s">
        <v>2375</v>
      </c>
      <c r="J592" s="40" t="s">
        <v>1775</v>
      </c>
      <c r="K592" s="11" t="str">
        <v>Obesity</v>
      </c>
      <c r="L592" s="11" t="str">
        <v>Diabetes</v>
      </c>
      <c r="M592" s="11">
        <v>0</v>
      </c>
      <c r="N592" s="11" t="str">
        <v>No</v>
      </c>
      <c r="O592" s="11" t="str">
        <v>No</v>
      </c>
      <c r="P592" s="36" t="str">
        <v>No</v>
      </c>
      <c r="Q592" s="37"/>
    </row>
    <row r="593" spans="1:17" x14ac:dyDescent="0.3">
      <c r="A593" s="34" t="s">
        <v>1774</v>
      </c>
      <c r="B593" s="34">
        <v>21.754999999999999</v>
      </c>
      <c r="C593" s="34">
        <v>4.63</v>
      </c>
      <c r="D593" s="34" t="s">
        <v>2375</v>
      </c>
      <c r="E593" s="35" t="s">
        <v>2375</v>
      </c>
      <c r="F593" s="34" t="s">
        <v>2378</v>
      </c>
      <c r="G593" s="34">
        <v>1</v>
      </c>
      <c r="H593" s="34" t="s">
        <v>2377</v>
      </c>
      <c r="J593" s="40" t="s">
        <v>1774</v>
      </c>
      <c r="K593" s="11" t="str">
        <v>Normal Weight</v>
      </c>
      <c r="L593" s="11" t="str">
        <v>Normal</v>
      </c>
      <c r="M593" s="11">
        <v>1</v>
      </c>
      <c r="N593" s="11" t="str">
        <v>No</v>
      </c>
      <c r="O593" s="11" t="str">
        <v>yes</v>
      </c>
      <c r="P593" s="36" t="str">
        <v>Yes</v>
      </c>
      <c r="Q593" s="37"/>
    </row>
    <row r="594" spans="1:17" x14ac:dyDescent="0.3">
      <c r="A594" s="34" t="s">
        <v>1773</v>
      </c>
      <c r="B594" s="34">
        <v>48.39</v>
      </c>
      <c r="C594" s="34">
        <v>4.6100000000000003</v>
      </c>
      <c r="D594" s="34" t="s">
        <v>2375</v>
      </c>
      <c r="E594" s="35" t="s">
        <v>2375</v>
      </c>
      <c r="F594" s="34" t="s">
        <v>2375</v>
      </c>
      <c r="G594" s="34" t="s">
        <v>2376</v>
      </c>
      <c r="H594" s="34" t="s">
        <v>2375</v>
      </c>
      <c r="J594" s="40" t="s">
        <v>1773</v>
      </c>
      <c r="K594" s="11" t="str">
        <v>Obesity</v>
      </c>
      <c r="L594" s="11" t="str">
        <v>Normal</v>
      </c>
      <c r="M594" s="11">
        <v>0</v>
      </c>
      <c r="N594" s="11" t="str">
        <v>No</v>
      </c>
      <c r="O594" s="11" t="str">
        <v>No</v>
      </c>
      <c r="P594" s="36" t="str">
        <v>No</v>
      </c>
      <c r="Q594" s="37"/>
    </row>
    <row r="595" spans="1:17" x14ac:dyDescent="0.3">
      <c r="A595" s="34" t="s">
        <v>1772</v>
      </c>
      <c r="B595" s="34">
        <v>47.15</v>
      </c>
      <c r="C595" s="34">
        <v>9.5299999999999994</v>
      </c>
      <c r="D595" s="34" t="s">
        <v>2377</v>
      </c>
      <c r="E595" s="35" t="s">
        <v>2375</v>
      </c>
      <c r="F595" s="34" t="s">
        <v>2375</v>
      </c>
      <c r="G595" s="34">
        <v>1</v>
      </c>
      <c r="H595" s="34" t="s">
        <v>2375</v>
      </c>
      <c r="J595" s="40" t="s">
        <v>1772</v>
      </c>
      <c r="K595" s="11" t="str">
        <v>Obesity</v>
      </c>
      <c r="L595" s="11" t="str">
        <v>Diabetes</v>
      </c>
      <c r="M595" s="11">
        <v>1</v>
      </c>
      <c r="N595" s="11" t="str">
        <v>Yes</v>
      </c>
      <c r="O595" s="11" t="str">
        <v>No</v>
      </c>
      <c r="P595" s="36" t="str">
        <v>No</v>
      </c>
      <c r="Q595" s="37"/>
    </row>
    <row r="596" spans="1:17" x14ac:dyDescent="0.3">
      <c r="A596" s="34" t="s">
        <v>1771</v>
      </c>
      <c r="B596" s="34">
        <v>47.59</v>
      </c>
      <c r="C596" s="34">
        <v>11.43</v>
      </c>
      <c r="D596" s="34" t="s">
        <v>2377</v>
      </c>
      <c r="E596" s="35" t="s">
        <v>2375</v>
      </c>
      <c r="F596" s="34" t="s">
        <v>2375</v>
      </c>
      <c r="G596" s="34">
        <v>2</v>
      </c>
      <c r="H596" s="34" t="s">
        <v>2375</v>
      </c>
      <c r="J596" s="40" t="s">
        <v>1771</v>
      </c>
      <c r="K596" s="11" t="str">
        <v>Obesity</v>
      </c>
      <c r="L596" s="11" t="str">
        <v>Diabetes</v>
      </c>
      <c r="M596" s="11">
        <v>2</v>
      </c>
      <c r="N596" s="11" t="str">
        <v>Yes</v>
      </c>
      <c r="O596" s="11" t="str">
        <v>No</v>
      </c>
      <c r="P596" s="36" t="str">
        <v>No</v>
      </c>
      <c r="Q596" s="37"/>
    </row>
    <row r="597" spans="1:17" x14ac:dyDescent="0.3">
      <c r="A597" s="34" t="s">
        <v>1770</v>
      </c>
      <c r="B597" s="34">
        <v>39.81</v>
      </c>
      <c r="C597" s="34">
        <v>7.65</v>
      </c>
      <c r="D597" s="34" t="s">
        <v>2377</v>
      </c>
      <c r="E597" s="35" t="s">
        <v>2375</v>
      </c>
      <c r="F597" s="34" t="s">
        <v>2378</v>
      </c>
      <c r="G597" s="34">
        <v>1</v>
      </c>
      <c r="H597" s="34" t="s">
        <v>2375</v>
      </c>
      <c r="J597" s="40" t="s">
        <v>1770</v>
      </c>
      <c r="K597" s="11" t="str">
        <v>Obesity</v>
      </c>
      <c r="L597" s="11" t="str">
        <v>Diabetes</v>
      </c>
      <c r="M597" s="11">
        <v>1</v>
      </c>
      <c r="N597" s="11" t="str">
        <v>Yes</v>
      </c>
      <c r="O597" s="11" t="str">
        <v>No</v>
      </c>
      <c r="P597" s="36" t="str">
        <v>No</v>
      </c>
      <c r="Q597" s="37"/>
    </row>
    <row r="598" spans="1:17" x14ac:dyDescent="0.3">
      <c r="A598" s="34" t="s">
        <v>1769</v>
      </c>
      <c r="B598" s="34">
        <v>31.02</v>
      </c>
      <c r="C598" s="34">
        <v>5.87</v>
      </c>
      <c r="D598" s="34" t="s">
        <v>2377</v>
      </c>
      <c r="E598" s="35" t="s">
        <v>2375</v>
      </c>
      <c r="F598" s="34" t="s">
        <v>2375</v>
      </c>
      <c r="G598" s="34" t="s">
        <v>2376</v>
      </c>
      <c r="H598" s="34" t="s">
        <v>2375</v>
      </c>
      <c r="J598" s="40" t="s">
        <v>1769</v>
      </c>
      <c r="K598" s="11" t="str">
        <v>Obesity</v>
      </c>
      <c r="L598" s="11" t="str">
        <v>Prediabetes</v>
      </c>
      <c r="M598" s="11">
        <v>0</v>
      </c>
      <c r="N598" s="11" t="str">
        <v>Yes</v>
      </c>
      <c r="O598" s="11" t="str">
        <v>No</v>
      </c>
      <c r="P598" s="36" t="str">
        <v>No</v>
      </c>
      <c r="Q598" s="37"/>
    </row>
    <row r="599" spans="1:17" x14ac:dyDescent="0.3">
      <c r="A599" s="34" t="s">
        <v>1768</v>
      </c>
      <c r="B599" s="34">
        <v>24.75</v>
      </c>
      <c r="C599" s="34">
        <v>4.3600000000000003</v>
      </c>
      <c r="D599" s="34" t="s">
        <v>2377</v>
      </c>
      <c r="E599" s="35" t="s">
        <v>2375</v>
      </c>
      <c r="F599" s="34" t="s">
        <v>2375</v>
      </c>
      <c r="G599" s="34">
        <v>1</v>
      </c>
      <c r="H599" s="34" t="s">
        <v>2377</v>
      </c>
      <c r="J599" s="40" t="s">
        <v>1768</v>
      </c>
      <c r="K599" s="11" t="str">
        <v>Normal Weight</v>
      </c>
      <c r="L599" s="11" t="str">
        <v>Normal</v>
      </c>
      <c r="M599" s="11">
        <v>1</v>
      </c>
      <c r="N599" s="11" t="str">
        <v>Yes</v>
      </c>
      <c r="O599" s="11" t="str">
        <v>yes</v>
      </c>
      <c r="P599" s="36" t="str">
        <v>Yes</v>
      </c>
      <c r="Q599" s="37"/>
    </row>
    <row r="600" spans="1:17" x14ac:dyDescent="0.3">
      <c r="A600" s="34" t="s">
        <v>1767</v>
      </c>
      <c r="B600" s="34">
        <v>30.114999999999998</v>
      </c>
      <c r="C600" s="34">
        <v>10.119999999999999</v>
      </c>
      <c r="D600" s="34" t="s">
        <v>2375</v>
      </c>
      <c r="E600" s="35" t="s">
        <v>2375</v>
      </c>
      <c r="F600" s="34" t="s">
        <v>2375</v>
      </c>
      <c r="G600" s="34">
        <v>3</v>
      </c>
      <c r="H600" s="34" t="s">
        <v>2375</v>
      </c>
      <c r="J600" s="40" t="s">
        <v>1767</v>
      </c>
      <c r="K600" s="11" t="str">
        <v>Obesity</v>
      </c>
      <c r="L600" s="11" t="str">
        <v>Diabetes</v>
      </c>
      <c r="M600" s="11">
        <v>3</v>
      </c>
      <c r="N600" s="11" t="str">
        <v>No</v>
      </c>
      <c r="O600" s="11" t="str">
        <v>No</v>
      </c>
      <c r="P600" s="36" t="str">
        <v>No</v>
      </c>
      <c r="Q600" s="37"/>
    </row>
    <row r="601" spans="1:17" x14ac:dyDescent="0.3">
      <c r="A601" s="34" t="s">
        <v>1766</v>
      </c>
      <c r="B601" s="34">
        <v>26.03</v>
      </c>
      <c r="C601" s="34">
        <v>4.01</v>
      </c>
      <c r="D601" s="34" t="s">
        <v>2375</v>
      </c>
      <c r="E601" s="35" t="s">
        <v>2375</v>
      </c>
      <c r="F601" s="34" t="s">
        <v>2378</v>
      </c>
      <c r="G601" s="34">
        <v>1</v>
      </c>
      <c r="H601" s="34" t="s">
        <v>2377</v>
      </c>
      <c r="J601" s="40" t="s">
        <v>1766</v>
      </c>
      <c r="K601" s="11" t="str">
        <v>Overweight</v>
      </c>
      <c r="L601" s="11" t="str">
        <v>Normal</v>
      </c>
      <c r="M601" s="11">
        <v>1</v>
      </c>
      <c r="N601" s="11" t="str">
        <v>No</v>
      </c>
      <c r="O601" s="11" t="str">
        <v>yes</v>
      </c>
      <c r="P601" s="36" t="str">
        <v>Yes</v>
      </c>
      <c r="Q601" s="37"/>
    </row>
    <row r="602" spans="1:17" x14ac:dyDescent="0.3">
      <c r="A602" s="34" t="s">
        <v>1765</v>
      </c>
      <c r="B602" s="34">
        <v>20.045000000000002</v>
      </c>
      <c r="C602" s="34">
        <v>4.7699999999999996</v>
      </c>
      <c r="D602" s="34" t="s">
        <v>2377</v>
      </c>
      <c r="E602" s="35" t="s">
        <v>2375</v>
      </c>
      <c r="F602" s="34" t="s">
        <v>2375</v>
      </c>
      <c r="G602" s="34">
        <v>1</v>
      </c>
      <c r="H602" s="34" t="s">
        <v>2377</v>
      </c>
      <c r="J602" s="40" t="s">
        <v>1765</v>
      </c>
      <c r="K602" s="11" t="str">
        <v>Normal Weight</v>
      </c>
      <c r="L602" s="11" t="str">
        <v>Normal</v>
      </c>
      <c r="M602" s="11">
        <v>1</v>
      </c>
      <c r="N602" s="11" t="str">
        <v>Yes</v>
      </c>
      <c r="O602" s="11" t="str">
        <v>yes</v>
      </c>
      <c r="P602" s="36" t="str">
        <v>Yes</v>
      </c>
      <c r="Q602" s="37"/>
    </row>
    <row r="603" spans="1:17" x14ac:dyDescent="0.3">
      <c r="A603" s="34" t="s">
        <v>1764</v>
      </c>
      <c r="B603" s="34">
        <v>40.24</v>
      </c>
      <c r="C603" s="34">
        <v>6.83</v>
      </c>
      <c r="D603" s="34" t="s">
        <v>2375</v>
      </c>
      <c r="E603" s="35" t="s">
        <v>2375</v>
      </c>
      <c r="F603" s="34" t="s">
        <v>2375</v>
      </c>
      <c r="G603" s="34" t="s">
        <v>2376</v>
      </c>
      <c r="H603" s="34" t="s">
        <v>2375</v>
      </c>
      <c r="J603" s="40" t="s">
        <v>1764</v>
      </c>
      <c r="K603" s="11" t="str">
        <v>Obesity</v>
      </c>
      <c r="L603" s="11" t="str">
        <v>Diabetes</v>
      </c>
      <c r="M603" s="11">
        <v>0</v>
      </c>
      <c r="N603" s="11" t="str">
        <v>No</v>
      </c>
      <c r="O603" s="11" t="str">
        <v>No</v>
      </c>
      <c r="P603" s="36" t="str">
        <v>No</v>
      </c>
      <c r="Q603" s="37"/>
    </row>
    <row r="604" spans="1:17" x14ac:dyDescent="0.3">
      <c r="A604" s="34" t="s">
        <v>1763</v>
      </c>
      <c r="B604" s="34">
        <v>43.15</v>
      </c>
      <c r="C604" s="34">
        <v>6.14</v>
      </c>
      <c r="D604" s="34" t="s">
        <v>2377</v>
      </c>
      <c r="E604" s="35" t="s">
        <v>2375</v>
      </c>
      <c r="F604" s="34" t="s">
        <v>2378</v>
      </c>
      <c r="G604" s="34">
        <v>1</v>
      </c>
      <c r="H604" s="34" t="s">
        <v>2375</v>
      </c>
      <c r="J604" s="40" t="s">
        <v>1763</v>
      </c>
      <c r="K604" s="11" t="str">
        <v>Obesity</v>
      </c>
      <c r="L604" s="11" t="str">
        <v>Prediabetes</v>
      </c>
      <c r="M604" s="11">
        <v>1</v>
      </c>
      <c r="N604" s="11" t="str">
        <v>Yes</v>
      </c>
      <c r="O604" s="11" t="str">
        <v>No</v>
      </c>
      <c r="P604" s="36" t="str">
        <v>No</v>
      </c>
      <c r="Q604" s="37"/>
    </row>
    <row r="605" spans="1:17" x14ac:dyDescent="0.3">
      <c r="A605" s="34" t="s">
        <v>1762</v>
      </c>
      <c r="B605" s="34">
        <v>27.7</v>
      </c>
      <c r="C605" s="34">
        <v>5.6</v>
      </c>
      <c r="D605" s="34" t="s">
        <v>2375</v>
      </c>
      <c r="E605" s="35" t="s">
        <v>2375</v>
      </c>
      <c r="F605" s="34" t="s">
        <v>2378</v>
      </c>
      <c r="G605" s="34">
        <v>1</v>
      </c>
      <c r="H605" s="34" t="s">
        <v>2377</v>
      </c>
      <c r="J605" s="40" t="s">
        <v>1762</v>
      </c>
      <c r="K605" s="11" t="str">
        <v>Overweight</v>
      </c>
      <c r="L605" s="11" t="str">
        <v>Normal</v>
      </c>
      <c r="M605" s="11">
        <v>1</v>
      </c>
      <c r="N605" s="11" t="str">
        <v>No</v>
      </c>
      <c r="O605" s="11" t="str">
        <v>yes</v>
      </c>
      <c r="P605" s="36" t="str">
        <v>Yes</v>
      </c>
      <c r="Q605" s="37"/>
    </row>
    <row r="606" spans="1:17" x14ac:dyDescent="0.3">
      <c r="A606" s="34" t="s">
        <v>1761</v>
      </c>
      <c r="B606" s="34">
        <v>45.68</v>
      </c>
      <c r="C606" s="34">
        <v>4.8</v>
      </c>
      <c r="D606" s="34" t="s">
        <v>2375</v>
      </c>
      <c r="E606" s="35" t="s">
        <v>2375</v>
      </c>
      <c r="F606" s="34" t="s">
        <v>2375</v>
      </c>
      <c r="G606" s="34">
        <v>2</v>
      </c>
      <c r="H606" s="34" t="s">
        <v>2375</v>
      </c>
      <c r="J606" s="40" t="s">
        <v>1761</v>
      </c>
      <c r="K606" s="11" t="str">
        <v>Obesity</v>
      </c>
      <c r="L606" s="11" t="str">
        <v>Normal</v>
      </c>
      <c r="M606" s="11">
        <v>2</v>
      </c>
      <c r="N606" s="11" t="str">
        <v>No</v>
      </c>
      <c r="O606" s="11" t="str">
        <v>No</v>
      </c>
      <c r="P606" s="36" t="str">
        <v>No</v>
      </c>
      <c r="Q606" s="37"/>
    </row>
    <row r="607" spans="1:17" x14ac:dyDescent="0.3">
      <c r="A607" s="34" t="s">
        <v>1760</v>
      </c>
      <c r="B607" s="34">
        <v>27.3</v>
      </c>
      <c r="C607" s="34">
        <v>11.89</v>
      </c>
      <c r="D607" s="34" t="s">
        <v>2375</v>
      </c>
      <c r="E607" s="35" t="s">
        <v>2375</v>
      </c>
      <c r="F607" s="34" t="s">
        <v>2375</v>
      </c>
      <c r="G607" s="34" t="s">
        <v>2376</v>
      </c>
      <c r="H607" s="34" t="s">
        <v>2377</v>
      </c>
      <c r="J607" s="40" t="s">
        <v>1760</v>
      </c>
      <c r="K607" s="11" t="str">
        <v>Overweight</v>
      </c>
      <c r="L607" s="11" t="str">
        <v>Diabetes</v>
      </c>
      <c r="M607" s="11">
        <v>0</v>
      </c>
      <c r="N607" s="11" t="str">
        <v>No</v>
      </c>
      <c r="O607" s="11" t="str">
        <v>yes</v>
      </c>
      <c r="P607" s="36" t="str">
        <v>Yes</v>
      </c>
      <c r="Q607" s="37"/>
    </row>
    <row r="608" spans="1:17" x14ac:dyDescent="0.3">
      <c r="A608" s="34" t="s">
        <v>1759</v>
      </c>
      <c r="B608" s="34">
        <v>54.45</v>
      </c>
      <c r="C608" s="34">
        <v>4.7300000000000004</v>
      </c>
      <c r="D608" s="34" t="s">
        <v>2377</v>
      </c>
      <c r="E608" s="35" t="s">
        <v>2375</v>
      </c>
      <c r="F608" s="34" t="s">
        <v>2375</v>
      </c>
      <c r="G608" s="34">
        <v>1</v>
      </c>
      <c r="H608" s="34" t="s">
        <v>2375</v>
      </c>
      <c r="J608" s="40" t="s">
        <v>1759</v>
      </c>
      <c r="K608" s="11" t="str">
        <v>Obesity</v>
      </c>
      <c r="L608" s="11" t="str">
        <v>Normal</v>
      </c>
      <c r="M608" s="11">
        <v>1</v>
      </c>
      <c r="N608" s="11" t="str">
        <v>Yes</v>
      </c>
      <c r="O608" s="11" t="str">
        <v>No</v>
      </c>
      <c r="P608" s="36" t="str">
        <v>No</v>
      </c>
      <c r="Q608" s="37"/>
    </row>
    <row r="609" spans="1:17" x14ac:dyDescent="0.3">
      <c r="A609" s="34" t="s">
        <v>1758</v>
      </c>
      <c r="B609" s="34">
        <v>54.43</v>
      </c>
      <c r="C609" s="34">
        <v>4.6100000000000003</v>
      </c>
      <c r="D609" s="34" t="s">
        <v>2377</v>
      </c>
      <c r="E609" s="35" t="s">
        <v>2375</v>
      </c>
      <c r="F609" s="34" t="s">
        <v>2375</v>
      </c>
      <c r="G609" s="34">
        <v>1</v>
      </c>
      <c r="H609" s="34" t="s">
        <v>2375</v>
      </c>
      <c r="J609" s="40" t="s">
        <v>1758</v>
      </c>
      <c r="K609" s="11" t="str">
        <v>Obesity</v>
      </c>
      <c r="L609" s="11" t="str">
        <v>Normal</v>
      </c>
      <c r="M609" s="11">
        <v>1</v>
      </c>
      <c r="N609" s="11" t="str">
        <v>Yes</v>
      </c>
      <c r="O609" s="11" t="str">
        <v>No</v>
      </c>
      <c r="P609" s="36" t="str">
        <v>No</v>
      </c>
      <c r="Q609" s="37"/>
    </row>
    <row r="610" spans="1:17" x14ac:dyDescent="0.3">
      <c r="A610" s="34" t="s">
        <v>1757</v>
      </c>
      <c r="B610" s="34">
        <v>48.01</v>
      </c>
      <c r="C610" s="34">
        <v>7.3</v>
      </c>
      <c r="D610" s="34" t="s">
        <v>2375</v>
      </c>
      <c r="E610" s="35" t="s">
        <v>2375</v>
      </c>
      <c r="F610" s="34" t="s">
        <v>2375</v>
      </c>
      <c r="G610" s="34" t="s">
        <v>2376</v>
      </c>
      <c r="H610" s="34" t="s">
        <v>2375</v>
      </c>
      <c r="J610" s="40" t="s">
        <v>1757</v>
      </c>
      <c r="K610" s="11" t="str">
        <v>Obesity</v>
      </c>
      <c r="L610" s="11" t="str">
        <v>Diabetes</v>
      </c>
      <c r="M610" s="11">
        <v>0</v>
      </c>
      <c r="N610" s="11" t="str">
        <v>No</v>
      </c>
      <c r="O610" s="11" t="str">
        <v>No</v>
      </c>
      <c r="P610" s="36" t="str">
        <v>No</v>
      </c>
      <c r="Q610" s="37"/>
    </row>
    <row r="611" spans="1:17" x14ac:dyDescent="0.3">
      <c r="A611" s="34" t="s">
        <v>1756</v>
      </c>
      <c r="B611" s="34">
        <v>48.32</v>
      </c>
      <c r="C611" s="34">
        <v>5.88</v>
      </c>
      <c r="D611" s="34" t="s">
        <v>2375</v>
      </c>
      <c r="E611" s="35" t="s">
        <v>2375</v>
      </c>
      <c r="F611" s="34" t="s">
        <v>2375</v>
      </c>
      <c r="G611" s="34" t="s">
        <v>2376</v>
      </c>
      <c r="H611" s="34" t="s">
        <v>2375</v>
      </c>
      <c r="J611" s="40" t="s">
        <v>1756</v>
      </c>
      <c r="K611" s="11" t="str">
        <v>Obesity</v>
      </c>
      <c r="L611" s="11" t="str">
        <v>Prediabetes</v>
      </c>
      <c r="M611" s="11">
        <v>0</v>
      </c>
      <c r="N611" s="11" t="str">
        <v>No</v>
      </c>
      <c r="O611" s="11" t="str">
        <v>No</v>
      </c>
      <c r="P611" s="36" t="str">
        <v>No</v>
      </c>
      <c r="Q611" s="37"/>
    </row>
    <row r="612" spans="1:17" x14ac:dyDescent="0.3">
      <c r="A612" s="34" t="s">
        <v>1755</v>
      </c>
      <c r="B612" s="34">
        <v>22.895</v>
      </c>
      <c r="C612" s="34">
        <v>4.0599999999999996</v>
      </c>
      <c r="D612" s="34" t="s">
        <v>2375</v>
      </c>
      <c r="E612" s="35" t="s">
        <v>2375</v>
      </c>
      <c r="F612" s="34" t="s">
        <v>2378</v>
      </c>
      <c r="G612" s="34">
        <v>1</v>
      </c>
      <c r="H612" s="34" t="s">
        <v>2377</v>
      </c>
      <c r="J612" s="40" t="s">
        <v>1755</v>
      </c>
      <c r="K612" s="11" t="str">
        <v>Normal Weight</v>
      </c>
      <c r="L612" s="11" t="str">
        <v>Normal</v>
      </c>
      <c r="M612" s="11">
        <v>1</v>
      </c>
      <c r="N612" s="11" t="str">
        <v>No</v>
      </c>
      <c r="O612" s="11" t="str">
        <v>yes</v>
      </c>
      <c r="P612" s="36" t="str">
        <v>Yes</v>
      </c>
      <c r="Q612" s="37"/>
    </row>
    <row r="613" spans="1:17" x14ac:dyDescent="0.3">
      <c r="A613" s="34" t="s">
        <v>1754</v>
      </c>
      <c r="B613" s="34">
        <v>54.85</v>
      </c>
      <c r="C613" s="34">
        <v>4.9000000000000004</v>
      </c>
      <c r="D613" s="34" t="s">
        <v>2375</v>
      </c>
      <c r="E613" s="35" t="s">
        <v>2375</v>
      </c>
      <c r="F613" s="34" t="s">
        <v>2375</v>
      </c>
      <c r="G613" s="34">
        <v>1</v>
      </c>
      <c r="H613" s="34" t="s">
        <v>2375</v>
      </c>
      <c r="J613" s="40" t="s">
        <v>1754</v>
      </c>
      <c r="K613" s="11" t="str">
        <v>Obesity</v>
      </c>
      <c r="L613" s="11" t="str">
        <v>Normal</v>
      </c>
      <c r="M613" s="11">
        <v>1</v>
      </c>
      <c r="N613" s="11" t="str">
        <v>No</v>
      </c>
      <c r="O613" s="11" t="str">
        <v>No</v>
      </c>
      <c r="P613" s="36" t="str">
        <v>No</v>
      </c>
      <c r="Q613" s="37"/>
    </row>
    <row r="614" spans="1:17" x14ac:dyDescent="0.3">
      <c r="A614" s="34" t="s">
        <v>1753</v>
      </c>
      <c r="B614" s="34">
        <v>21.85</v>
      </c>
      <c r="C614" s="34">
        <v>5.52</v>
      </c>
      <c r="D614" s="34" t="s">
        <v>2375</v>
      </c>
      <c r="E614" s="35" t="s">
        <v>2375</v>
      </c>
      <c r="F614" s="34" t="s">
        <v>2378</v>
      </c>
      <c r="G614" s="34">
        <v>1</v>
      </c>
      <c r="H614" s="34" t="s">
        <v>2377</v>
      </c>
      <c r="J614" s="40" t="s">
        <v>1753</v>
      </c>
      <c r="K614" s="11" t="str">
        <v>Normal Weight</v>
      </c>
      <c r="L614" s="11" t="str">
        <v>Normal</v>
      </c>
      <c r="M614" s="11">
        <v>1</v>
      </c>
      <c r="N614" s="11" t="str">
        <v>No</v>
      </c>
      <c r="O614" s="11" t="str">
        <v>yes</v>
      </c>
      <c r="P614" s="36" t="str">
        <v>Yes</v>
      </c>
      <c r="Q614" s="37"/>
    </row>
    <row r="615" spans="1:17" x14ac:dyDescent="0.3">
      <c r="A615" s="34" t="s">
        <v>1752</v>
      </c>
      <c r="B615" s="34">
        <v>51.86</v>
      </c>
      <c r="C615" s="34">
        <v>5.2</v>
      </c>
      <c r="D615" s="34" t="s">
        <v>2377</v>
      </c>
      <c r="E615" s="35" t="s">
        <v>2375</v>
      </c>
      <c r="F615" s="34" t="s">
        <v>2375</v>
      </c>
      <c r="G615" s="34" t="s">
        <v>2376</v>
      </c>
      <c r="H615" s="34" t="s">
        <v>2375</v>
      </c>
      <c r="J615" s="40" t="s">
        <v>1752</v>
      </c>
      <c r="K615" s="11" t="str">
        <v>Obesity</v>
      </c>
      <c r="L615" s="11" t="str">
        <v>Normal</v>
      </c>
      <c r="M615" s="11">
        <v>0</v>
      </c>
      <c r="N615" s="11" t="str">
        <v>Yes</v>
      </c>
      <c r="O615" s="11" t="str">
        <v>No</v>
      </c>
      <c r="P615" s="36" t="str">
        <v>No</v>
      </c>
      <c r="Q615" s="37"/>
    </row>
    <row r="616" spans="1:17" x14ac:dyDescent="0.3">
      <c r="A616" s="34" t="s">
        <v>1751</v>
      </c>
      <c r="B616" s="34">
        <v>39.049999999999997</v>
      </c>
      <c r="C616" s="34">
        <v>7.59</v>
      </c>
      <c r="D616" s="34" t="s">
        <v>2375</v>
      </c>
      <c r="E616" s="35" t="s">
        <v>2375</v>
      </c>
      <c r="F616" s="34" t="s">
        <v>2375</v>
      </c>
      <c r="G616" s="34">
        <v>3</v>
      </c>
      <c r="H616" s="34" t="s">
        <v>2375</v>
      </c>
      <c r="J616" s="40" t="s">
        <v>1751</v>
      </c>
      <c r="K616" s="11" t="str">
        <v>Obesity</v>
      </c>
      <c r="L616" s="11" t="str">
        <v>Diabetes</v>
      </c>
      <c r="M616" s="11">
        <v>3</v>
      </c>
      <c r="N616" s="11" t="str">
        <v>No</v>
      </c>
      <c r="O616" s="11" t="str">
        <v>No</v>
      </c>
      <c r="P616" s="36" t="str">
        <v>No</v>
      </c>
      <c r="Q616" s="37"/>
    </row>
    <row r="617" spans="1:17" x14ac:dyDescent="0.3">
      <c r="A617" s="34" t="s">
        <v>1750</v>
      </c>
      <c r="B617" s="34">
        <v>31.824999999999999</v>
      </c>
      <c r="C617" s="34">
        <v>8.2799999999999994</v>
      </c>
      <c r="D617" s="34" t="s">
        <v>2375</v>
      </c>
      <c r="E617" s="35" t="s">
        <v>2375</v>
      </c>
      <c r="F617" s="34" t="s">
        <v>2375</v>
      </c>
      <c r="G617" s="34">
        <v>3</v>
      </c>
      <c r="H617" s="34" t="s">
        <v>2375</v>
      </c>
      <c r="J617" s="40" t="s">
        <v>1750</v>
      </c>
      <c r="K617" s="11" t="str">
        <v>Obesity</v>
      </c>
      <c r="L617" s="11" t="str">
        <v>Diabetes</v>
      </c>
      <c r="M617" s="11">
        <v>3</v>
      </c>
      <c r="N617" s="11" t="str">
        <v>No</v>
      </c>
      <c r="O617" s="11" t="str">
        <v>No</v>
      </c>
      <c r="P617" s="36" t="str">
        <v>No</v>
      </c>
      <c r="Q617" s="37"/>
    </row>
    <row r="618" spans="1:17" x14ac:dyDescent="0.3">
      <c r="A618" s="34" t="s">
        <v>1749</v>
      </c>
      <c r="B618" s="34">
        <v>46.43</v>
      </c>
      <c r="C618" s="34">
        <v>6.72</v>
      </c>
      <c r="D618" s="34" t="s">
        <v>2375</v>
      </c>
      <c r="E618" s="35" t="s">
        <v>2375</v>
      </c>
      <c r="F618" s="34" t="s">
        <v>2375</v>
      </c>
      <c r="G618" s="34" t="s">
        <v>2376</v>
      </c>
      <c r="H618" s="34" t="s">
        <v>2375</v>
      </c>
      <c r="J618" s="40" t="s">
        <v>1749</v>
      </c>
      <c r="K618" s="11" t="str">
        <v>Obesity</v>
      </c>
      <c r="L618" s="11" t="str">
        <v>Diabetes</v>
      </c>
      <c r="M618" s="11">
        <v>0</v>
      </c>
      <c r="N618" s="11" t="str">
        <v>No</v>
      </c>
      <c r="O618" s="11" t="str">
        <v>No</v>
      </c>
      <c r="P618" s="36" t="str">
        <v>No</v>
      </c>
      <c r="Q618" s="37"/>
    </row>
    <row r="619" spans="1:17" x14ac:dyDescent="0.3">
      <c r="A619" s="34" t="s">
        <v>1748</v>
      </c>
      <c r="B619" s="34">
        <v>53.63</v>
      </c>
      <c r="C619" s="34">
        <v>5.47</v>
      </c>
      <c r="D619" s="34" t="s">
        <v>2377</v>
      </c>
      <c r="E619" s="35" t="s">
        <v>2375</v>
      </c>
      <c r="F619" s="34" t="s">
        <v>2375</v>
      </c>
      <c r="G619" s="34">
        <v>1</v>
      </c>
      <c r="H619" s="34" t="s">
        <v>2375</v>
      </c>
      <c r="J619" s="40" t="s">
        <v>1748</v>
      </c>
      <c r="K619" s="11" t="str">
        <v>Obesity</v>
      </c>
      <c r="L619" s="11" t="str">
        <v>Normal</v>
      </c>
      <c r="M619" s="11">
        <v>1</v>
      </c>
      <c r="N619" s="11" t="str">
        <v>Yes</v>
      </c>
      <c r="O619" s="11" t="str">
        <v>No</v>
      </c>
      <c r="P619" s="36" t="str">
        <v>No</v>
      </c>
      <c r="Q619" s="37"/>
    </row>
    <row r="620" spans="1:17" x14ac:dyDescent="0.3">
      <c r="A620" s="34" t="s">
        <v>1747</v>
      </c>
      <c r="B620" s="34">
        <v>48.7</v>
      </c>
      <c r="C620" s="34">
        <v>4.71</v>
      </c>
      <c r="D620" s="34" t="s">
        <v>2375</v>
      </c>
      <c r="E620" s="35" t="s">
        <v>2375</v>
      </c>
      <c r="F620" s="34" t="s">
        <v>2375</v>
      </c>
      <c r="G620" s="34" t="s">
        <v>2376</v>
      </c>
      <c r="H620" s="34" t="s">
        <v>2375</v>
      </c>
      <c r="J620" s="40" t="s">
        <v>1747</v>
      </c>
      <c r="K620" s="11" t="str">
        <v>Obesity</v>
      </c>
      <c r="L620" s="11" t="str">
        <v>Normal</v>
      </c>
      <c r="M620" s="11">
        <v>0</v>
      </c>
      <c r="N620" s="11" t="str">
        <v>No</v>
      </c>
      <c r="O620" s="11" t="str">
        <v>No</v>
      </c>
      <c r="P620" s="36" t="str">
        <v>No</v>
      </c>
      <c r="Q620" s="37"/>
    </row>
    <row r="621" spans="1:17" x14ac:dyDescent="0.3">
      <c r="A621" s="34" t="s">
        <v>1746</v>
      </c>
      <c r="B621" s="34">
        <v>48.81</v>
      </c>
      <c r="C621" s="34">
        <v>5.49</v>
      </c>
      <c r="D621" s="34" t="s">
        <v>2375</v>
      </c>
      <c r="E621" s="35" t="s">
        <v>2375</v>
      </c>
      <c r="F621" s="34" t="s">
        <v>2375</v>
      </c>
      <c r="G621" s="34" t="s">
        <v>2376</v>
      </c>
      <c r="H621" s="34" t="s">
        <v>2375</v>
      </c>
      <c r="J621" s="40" t="s">
        <v>1746</v>
      </c>
      <c r="K621" s="11" t="str">
        <v>Obesity</v>
      </c>
      <c r="L621" s="11" t="str">
        <v>Normal</v>
      </c>
      <c r="M621" s="11">
        <v>0</v>
      </c>
      <c r="N621" s="11" t="str">
        <v>No</v>
      </c>
      <c r="O621" s="11" t="str">
        <v>No</v>
      </c>
      <c r="P621" s="36" t="str">
        <v>No</v>
      </c>
      <c r="Q621" s="37"/>
    </row>
    <row r="622" spans="1:17" x14ac:dyDescent="0.3">
      <c r="A622" s="34" t="s">
        <v>1745</v>
      </c>
      <c r="B622" s="34">
        <v>47.53</v>
      </c>
      <c r="C622" s="34">
        <v>4.72</v>
      </c>
      <c r="D622" s="34" t="s">
        <v>2375</v>
      </c>
      <c r="E622" s="35" t="s">
        <v>2375</v>
      </c>
      <c r="F622" s="34" t="s">
        <v>2375</v>
      </c>
      <c r="G622" s="34" t="s">
        <v>2376</v>
      </c>
      <c r="H622" s="34" t="s">
        <v>2375</v>
      </c>
      <c r="J622" s="40" t="s">
        <v>1745</v>
      </c>
      <c r="K622" s="11" t="str">
        <v>Obesity</v>
      </c>
      <c r="L622" s="11" t="str">
        <v>Normal</v>
      </c>
      <c r="M622" s="11">
        <v>0</v>
      </c>
      <c r="N622" s="11" t="str">
        <v>No</v>
      </c>
      <c r="O622" s="11" t="str">
        <v>No</v>
      </c>
      <c r="P622" s="36" t="str">
        <v>No</v>
      </c>
      <c r="Q622" s="37"/>
    </row>
    <row r="623" spans="1:17" x14ac:dyDescent="0.3">
      <c r="A623" s="34" t="s">
        <v>1744</v>
      </c>
      <c r="B623" s="34">
        <v>36.85</v>
      </c>
      <c r="C623" s="34">
        <v>6.7</v>
      </c>
      <c r="D623" s="34" t="s">
        <v>2375</v>
      </c>
      <c r="E623" s="35" t="s">
        <v>2375</v>
      </c>
      <c r="F623" s="34" t="s">
        <v>2375</v>
      </c>
      <c r="G623" s="34" t="s">
        <v>2376</v>
      </c>
      <c r="H623" s="34" t="s">
        <v>2375</v>
      </c>
      <c r="J623" s="40" t="s">
        <v>1744</v>
      </c>
      <c r="K623" s="11" t="str">
        <v>Obesity</v>
      </c>
      <c r="L623" s="11" t="str">
        <v>Diabetes</v>
      </c>
      <c r="M623" s="11">
        <v>0</v>
      </c>
      <c r="N623" s="11" t="str">
        <v>No</v>
      </c>
      <c r="O623" s="11" t="str">
        <v>No</v>
      </c>
      <c r="P623" s="36" t="str">
        <v>No</v>
      </c>
      <c r="Q623" s="37"/>
    </row>
    <row r="624" spans="1:17" x14ac:dyDescent="0.3">
      <c r="A624" s="34" t="s">
        <v>1743</v>
      </c>
      <c r="B624" s="34">
        <v>29.3</v>
      </c>
      <c r="C624" s="34">
        <v>5.5</v>
      </c>
      <c r="D624" s="34" t="s">
        <v>2375</v>
      </c>
      <c r="E624" s="35" t="s">
        <v>2375</v>
      </c>
      <c r="F624" s="34" t="s">
        <v>2375</v>
      </c>
      <c r="G624" s="34" t="s">
        <v>2376</v>
      </c>
      <c r="H624" s="34" t="s">
        <v>2375</v>
      </c>
      <c r="J624" s="40" t="s">
        <v>1743</v>
      </c>
      <c r="K624" s="11" t="str">
        <v>Overweight</v>
      </c>
      <c r="L624" s="11" t="str">
        <v>Normal</v>
      </c>
      <c r="M624" s="11">
        <v>0</v>
      </c>
      <c r="N624" s="11" t="str">
        <v>No</v>
      </c>
      <c r="O624" s="11" t="str">
        <v>No</v>
      </c>
      <c r="P624" s="36" t="str">
        <v>No</v>
      </c>
      <c r="Q624" s="37"/>
    </row>
    <row r="625" spans="1:17" x14ac:dyDescent="0.3">
      <c r="A625" s="34" t="s">
        <v>1742</v>
      </c>
      <c r="B625" s="34">
        <v>19.3</v>
      </c>
      <c r="C625" s="34">
        <v>4.46</v>
      </c>
      <c r="D625" s="34" t="s">
        <v>2375</v>
      </c>
      <c r="E625" s="35" t="s">
        <v>2375</v>
      </c>
      <c r="F625" s="34" t="s">
        <v>2375</v>
      </c>
      <c r="G625" s="34">
        <v>1</v>
      </c>
      <c r="H625" s="34" t="s">
        <v>2377</v>
      </c>
      <c r="J625" s="40" t="s">
        <v>1742</v>
      </c>
      <c r="K625" s="11" t="str">
        <v>Normal Weight</v>
      </c>
      <c r="L625" s="11" t="str">
        <v>Normal</v>
      </c>
      <c r="M625" s="11">
        <v>1</v>
      </c>
      <c r="N625" s="11" t="str">
        <v>No</v>
      </c>
      <c r="O625" s="11" t="str">
        <v>yes</v>
      </c>
      <c r="P625" s="36" t="str">
        <v>Yes</v>
      </c>
      <c r="Q625" s="37"/>
    </row>
    <row r="626" spans="1:17" x14ac:dyDescent="0.3">
      <c r="A626" s="34" t="s">
        <v>1741</v>
      </c>
      <c r="B626" s="34">
        <v>24.13</v>
      </c>
      <c r="C626" s="34">
        <v>5.29</v>
      </c>
      <c r="D626" s="34" t="s">
        <v>2377</v>
      </c>
      <c r="E626" s="35" t="s">
        <v>2375</v>
      </c>
      <c r="F626" s="34" t="s">
        <v>2378</v>
      </c>
      <c r="G626" s="34">
        <v>1</v>
      </c>
      <c r="H626" s="34" t="s">
        <v>2377</v>
      </c>
      <c r="J626" s="40" t="s">
        <v>1741</v>
      </c>
      <c r="K626" s="11" t="str">
        <v>Normal Weight</v>
      </c>
      <c r="L626" s="11" t="str">
        <v>Normal</v>
      </c>
      <c r="M626" s="11">
        <v>1</v>
      </c>
      <c r="N626" s="11" t="str">
        <v>Yes</v>
      </c>
      <c r="O626" s="11" t="str">
        <v>yes</v>
      </c>
      <c r="P626" s="36" t="str">
        <v>Yes</v>
      </c>
      <c r="Q626" s="37"/>
    </row>
    <row r="627" spans="1:17" x14ac:dyDescent="0.3">
      <c r="A627" s="34" t="s">
        <v>1740</v>
      </c>
      <c r="B627" s="34">
        <v>46.7</v>
      </c>
      <c r="C627" s="34">
        <v>10.99</v>
      </c>
      <c r="D627" s="34" t="s">
        <v>2375</v>
      </c>
      <c r="E627" s="35" t="s">
        <v>2375</v>
      </c>
      <c r="F627" s="34" t="s">
        <v>2375</v>
      </c>
      <c r="G627" s="34" t="s">
        <v>2376</v>
      </c>
      <c r="H627" s="34" t="s">
        <v>2375</v>
      </c>
      <c r="J627" s="40" t="s">
        <v>1740</v>
      </c>
      <c r="K627" s="11" t="str">
        <v>Obesity</v>
      </c>
      <c r="L627" s="11" t="str">
        <v>Diabetes</v>
      </c>
      <c r="M627" s="11">
        <v>0</v>
      </c>
      <c r="N627" s="11" t="str">
        <v>No</v>
      </c>
      <c r="O627" s="11" t="str">
        <v>No</v>
      </c>
      <c r="P627" s="36" t="str">
        <v>No</v>
      </c>
      <c r="Q627" s="37"/>
    </row>
    <row r="628" spans="1:17" x14ac:dyDescent="0.3">
      <c r="A628" s="34" t="s">
        <v>1739</v>
      </c>
      <c r="B628" s="34">
        <v>45.27</v>
      </c>
      <c r="C628" s="34">
        <v>5.2</v>
      </c>
      <c r="D628" s="34" t="s">
        <v>2377</v>
      </c>
      <c r="E628" s="35" t="s">
        <v>2375</v>
      </c>
      <c r="F628" s="34" t="s">
        <v>2375</v>
      </c>
      <c r="G628" s="34" t="s">
        <v>2376</v>
      </c>
      <c r="H628" s="34" t="s">
        <v>2375</v>
      </c>
      <c r="J628" s="40" t="s">
        <v>1739</v>
      </c>
      <c r="K628" s="11" t="str">
        <v>Obesity</v>
      </c>
      <c r="L628" s="11" t="str">
        <v>Normal</v>
      </c>
      <c r="M628" s="11">
        <v>0</v>
      </c>
      <c r="N628" s="11" t="str">
        <v>Yes</v>
      </c>
      <c r="O628" s="11" t="str">
        <v>No</v>
      </c>
      <c r="P628" s="36" t="str">
        <v>No</v>
      </c>
      <c r="Q628" s="37"/>
    </row>
    <row r="629" spans="1:17" x14ac:dyDescent="0.3">
      <c r="A629" s="34" t="s">
        <v>1738</v>
      </c>
      <c r="B629" s="34">
        <v>44.29</v>
      </c>
      <c r="C629" s="34">
        <v>9.66</v>
      </c>
      <c r="D629" s="34" t="s">
        <v>2375</v>
      </c>
      <c r="E629" s="35" t="s">
        <v>2375</v>
      </c>
      <c r="F629" s="34" t="s">
        <v>2375</v>
      </c>
      <c r="G629" s="34">
        <v>2</v>
      </c>
      <c r="H629" s="34" t="s">
        <v>2375</v>
      </c>
      <c r="J629" s="40" t="s">
        <v>1738</v>
      </c>
      <c r="K629" s="11" t="str">
        <v>Obesity</v>
      </c>
      <c r="L629" s="11" t="str">
        <v>Diabetes</v>
      </c>
      <c r="M629" s="11">
        <v>2</v>
      </c>
      <c r="N629" s="11" t="str">
        <v>No</v>
      </c>
      <c r="O629" s="11" t="str">
        <v>No</v>
      </c>
      <c r="P629" s="36" t="str">
        <v>No</v>
      </c>
      <c r="Q629" s="37"/>
    </row>
    <row r="630" spans="1:17" x14ac:dyDescent="0.3">
      <c r="A630" s="34" t="s">
        <v>1737</v>
      </c>
      <c r="B630" s="34">
        <v>54.59</v>
      </c>
      <c r="C630" s="34">
        <v>4.22</v>
      </c>
      <c r="D630" s="34" t="s">
        <v>2377</v>
      </c>
      <c r="E630" s="35" t="s">
        <v>2375</v>
      </c>
      <c r="F630" s="34" t="s">
        <v>2375</v>
      </c>
      <c r="G630" s="34">
        <v>1</v>
      </c>
      <c r="H630" s="34" t="s">
        <v>2375</v>
      </c>
      <c r="J630" s="40" t="s">
        <v>1737</v>
      </c>
      <c r="K630" s="11" t="str">
        <v>Obesity</v>
      </c>
      <c r="L630" s="11" t="str">
        <v>Normal</v>
      </c>
      <c r="M630" s="11">
        <v>1</v>
      </c>
      <c r="N630" s="11" t="str">
        <v>Yes</v>
      </c>
      <c r="O630" s="11" t="str">
        <v>No</v>
      </c>
      <c r="P630" s="36" t="str">
        <v>No</v>
      </c>
      <c r="Q630" s="37"/>
    </row>
    <row r="631" spans="1:17" x14ac:dyDescent="0.3">
      <c r="A631" s="34" t="s">
        <v>1736</v>
      </c>
      <c r="B631" s="34">
        <v>32.965000000000003</v>
      </c>
      <c r="C631" s="34">
        <v>11.78</v>
      </c>
      <c r="D631" s="34" t="s">
        <v>2375</v>
      </c>
      <c r="E631" s="35" t="s">
        <v>2375</v>
      </c>
      <c r="F631" s="34" t="s">
        <v>2375</v>
      </c>
      <c r="G631" s="34" t="s">
        <v>2376</v>
      </c>
      <c r="H631" s="34" t="s">
        <v>2375</v>
      </c>
      <c r="J631" s="40" t="s">
        <v>1736</v>
      </c>
      <c r="K631" s="11" t="str">
        <v>Obesity</v>
      </c>
      <c r="L631" s="11" t="str">
        <v>Diabetes</v>
      </c>
      <c r="M631" s="11">
        <v>0</v>
      </c>
      <c r="N631" s="11" t="str">
        <v>No</v>
      </c>
      <c r="O631" s="11" t="str">
        <v>No</v>
      </c>
      <c r="P631" s="36" t="str">
        <v>No</v>
      </c>
      <c r="Q631" s="37"/>
    </row>
    <row r="632" spans="1:17" x14ac:dyDescent="0.3">
      <c r="A632" s="34" t="s">
        <v>1735</v>
      </c>
      <c r="B632" s="34">
        <v>38.049999999999997</v>
      </c>
      <c r="C632" s="34">
        <v>9.6199999999999992</v>
      </c>
      <c r="D632" s="34" t="s">
        <v>2375</v>
      </c>
      <c r="E632" s="35" t="s">
        <v>2375</v>
      </c>
      <c r="F632" s="34" t="s">
        <v>2375</v>
      </c>
      <c r="G632" s="34" t="s">
        <v>2376</v>
      </c>
      <c r="H632" s="34" t="s">
        <v>2375</v>
      </c>
      <c r="J632" s="40" t="s">
        <v>1735</v>
      </c>
      <c r="K632" s="11" t="str">
        <v>Obesity</v>
      </c>
      <c r="L632" s="11" t="str">
        <v>Diabetes</v>
      </c>
      <c r="M632" s="11">
        <v>0</v>
      </c>
      <c r="N632" s="11" t="str">
        <v>No</v>
      </c>
      <c r="O632" s="11" t="str">
        <v>No</v>
      </c>
      <c r="P632" s="36" t="str">
        <v>No</v>
      </c>
      <c r="Q632" s="37"/>
    </row>
    <row r="633" spans="1:17" x14ac:dyDescent="0.3">
      <c r="A633" s="34" t="s">
        <v>1734</v>
      </c>
      <c r="B633" s="34">
        <v>46.14</v>
      </c>
      <c r="C633" s="34">
        <v>10.78</v>
      </c>
      <c r="D633" s="34" t="s">
        <v>2375</v>
      </c>
      <c r="E633" s="35" t="s">
        <v>2375</v>
      </c>
      <c r="F633" s="34" t="s">
        <v>2375</v>
      </c>
      <c r="G633" s="34" t="s">
        <v>2376</v>
      </c>
      <c r="H633" s="34" t="s">
        <v>2375</v>
      </c>
      <c r="J633" s="40" t="s">
        <v>1734</v>
      </c>
      <c r="K633" s="11" t="str">
        <v>Obesity</v>
      </c>
      <c r="L633" s="11" t="str">
        <v>Diabetes</v>
      </c>
      <c r="M633" s="11">
        <v>0</v>
      </c>
      <c r="N633" s="11" t="str">
        <v>No</v>
      </c>
      <c r="O633" s="11" t="str">
        <v>No</v>
      </c>
      <c r="P633" s="36" t="str">
        <v>No</v>
      </c>
      <c r="Q633" s="37"/>
    </row>
    <row r="634" spans="1:17" x14ac:dyDescent="0.3">
      <c r="A634" s="34" t="s">
        <v>1733</v>
      </c>
      <c r="B634" s="34">
        <v>41.325000000000003</v>
      </c>
      <c r="C634" s="34">
        <v>5.1100000000000003</v>
      </c>
      <c r="D634" s="34" t="s">
        <v>2377</v>
      </c>
      <c r="E634" s="35" t="s">
        <v>2375</v>
      </c>
      <c r="F634" s="34" t="s">
        <v>2375</v>
      </c>
      <c r="G634" s="34">
        <v>2</v>
      </c>
      <c r="H634" s="34" t="s">
        <v>2375</v>
      </c>
      <c r="J634" s="40" t="s">
        <v>1733</v>
      </c>
      <c r="K634" s="11" t="str">
        <v>Obesity</v>
      </c>
      <c r="L634" s="11" t="str">
        <v>Normal</v>
      </c>
      <c r="M634" s="11">
        <v>2</v>
      </c>
      <c r="N634" s="11" t="str">
        <v>Yes</v>
      </c>
      <c r="O634" s="11" t="str">
        <v>No</v>
      </c>
      <c r="P634" s="36" t="str">
        <v>No</v>
      </c>
      <c r="Q634" s="37"/>
    </row>
    <row r="635" spans="1:17" x14ac:dyDescent="0.3">
      <c r="A635" s="34" t="s">
        <v>1732</v>
      </c>
      <c r="B635" s="34">
        <v>44.64</v>
      </c>
      <c r="C635" s="34">
        <v>7.18</v>
      </c>
      <c r="D635" s="34" t="s">
        <v>2375</v>
      </c>
      <c r="E635" s="35" t="s">
        <v>2375</v>
      </c>
      <c r="F635" s="34" t="s">
        <v>2375</v>
      </c>
      <c r="G635" s="34" t="s">
        <v>2376</v>
      </c>
      <c r="H635" s="34" t="s">
        <v>2375</v>
      </c>
      <c r="J635" s="40" t="s">
        <v>1732</v>
      </c>
      <c r="K635" s="11" t="str">
        <v>Obesity</v>
      </c>
      <c r="L635" s="11" t="str">
        <v>Diabetes</v>
      </c>
      <c r="M635" s="11">
        <v>0</v>
      </c>
      <c r="N635" s="11" t="str">
        <v>No</v>
      </c>
      <c r="O635" s="11" t="str">
        <v>No</v>
      </c>
      <c r="P635" s="36" t="str">
        <v>No</v>
      </c>
      <c r="Q635" s="37"/>
    </row>
    <row r="636" spans="1:17" x14ac:dyDescent="0.3">
      <c r="A636" s="34" t="s">
        <v>1731</v>
      </c>
      <c r="B636" s="34">
        <v>25.175000000000001</v>
      </c>
      <c r="C636" s="34">
        <v>4.96</v>
      </c>
      <c r="D636" s="34" t="s">
        <v>2375</v>
      </c>
      <c r="E636" s="35" t="s">
        <v>2378</v>
      </c>
      <c r="F636" s="34" t="s">
        <v>2375</v>
      </c>
      <c r="G636" s="34">
        <v>1</v>
      </c>
      <c r="H636" s="34" t="s">
        <v>26</v>
      </c>
      <c r="J636" s="40" t="s">
        <v>1731</v>
      </c>
      <c r="K636" s="11" t="str">
        <v>Overweight</v>
      </c>
      <c r="L636" s="11" t="str">
        <v>Normal</v>
      </c>
      <c r="M636" s="11">
        <v>1</v>
      </c>
      <c r="N636" s="11" t="str">
        <v>No</v>
      </c>
      <c r="O636" s="11" t="str">
        <v>Unknown</v>
      </c>
      <c r="P636" s="36" t="str">
        <v>Unknown</v>
      </c>
      <c r="Q636" s="37"/>
    </row>
    <row r="637" spans="1:17" x14ac:dyDescent="0.3">
      <c r="A637" s="34" t="s">
        <v>1730</v>
      </c>
      <c r="B637" s="34">
        <v>43.11</v>
      </c>
      <c r="C637" s="34">
        <v>4.67</v>
      </c>
      <c r="D637" s="34" t="s">
        <v>2377</v>
      </c>
      <c r="E637" s="35" t="s">
        <v>2375</v>
      </c>
      <c r="F637" s="34" t="s">
        <v>2375</v>
      </c>
      <c r="G637" s="34" t="s">
        <v>2376</v>
      </c>
      <c r="H637" s="34" t="s">
        <v>2375</v>
      </c>
      <c r="J637" s="40" t="s">
        <v>1730</v>
      </c>
      <c r="K637" s="11" t="str">
        <v>Obesity</v>
      </c>
      <c r="L637" s="11" t="str">
        <v>Normal</v>
      </c>
      <c r="M637" s="11">
        <v>0</v>
      </c>
      <c r="N637" s="11" t="str">
        <v>Yes</v>
      </c>
      <c r="O637" s="11" t="str">
        <v>No</v>
      </c>
      <c r="P637" s="36" t="str">
        <v>No</v>
      </c>
      <c r="Q637" s="37"/>
    </row>
    <row r="638" spans="1:17" x14ac:dyDescent="0.3">
      <c r="A638" s="34" t="s">
        <v>1729</v>
      </c>
      <c r="B638" s="34">
        <v>53.32</v>
      </c>
      <c r="C638" s="34">
        <v>5.0599999999999996</v>
      </c>
      <c r="D638" s="34" t="s">
        <v>2375</v>
      </c>
      <c r="E638" s="35" t="s">
        <v>2375</v>
      </c>
      <c r="F638" s="34" t="s">
        <v>2375</v>
      </c>
      <c r="G638" s="34" t="s">
        <v>2376</v>
      </c>
      <c r="H638" s="34" t="s">
        <v>2375</v>
      </c>
      <c r="J638" s="40" t="s">
        <v>1729</v>
      </c>
      <c r="K638" s="11" t="str">
        <v>Obesity</v>
      </c>
      <c r="L638" s="11" t="str">
        <v>Normal</v>
      </c>
      <c r="M638" s="11">
        <v>0</v>
      </c>
      <c r="N638" s="11" t="str">
        <v>No</v>
      </c>
      <c r="O638" s="11" t="str">
        <v>No</v>
      </c>
      <c r="P638" s="36" t="str">
        <v>No</v>
      </c>
      <c r="Q638" s="37"/>
    </row>
    <row r="639" spans="1:17" x14ac:dyDescent="0.3">
      <c r="A639" s="34" t="s">
        <v>1728</v>
      </c>
      <c r="B639" s="34">
        <v>38.04</v>
      </c>
      <c r="C639" s="34">
        <v>5.0199999999999996</v>
      </c>
      <c r="D639" s="34" t="s">
        <v>2377</v>
      </c>
      <c r="E639" s="35" t="s">
        <v>2375</v>
      </c>
      <c r="F639" s="34" t="s">
        <v>2375</v>
      </c>
      <c r="G639" s="34">
        <v>1</v>
      </c>
      <c r="H639" s="34" t="s">
        <v>2375</v>
      </c>
      <c r="J639" s="40" t="s">
        <v>1728</v>
      </c>
      <c r="K639" s="11" t="str">
        <v>Obesity</v>
      </c>
      <c r="L639" s="11" t="str">
        <v>Normal</v>
      </c>
      <c r="M639" s="11">
        <v>1</v>
      </c>
      <c r="N639" s="11" t="str">
        <v>Yes</v>
      </c>
      <c r="O639" s="11" t="str">
        <v>No</v>
      </c>
      <c r="P639" s="36" t="str">
        <v>No</v>
      </c>
      <c r="Q639" s="37"/>
    </row>
    <row r="640" spans="1:17" x14ac:dyDescent="0.3">
      <c r="A640" s="34" t="s">
        <v>1727</v>
      </c>
      <c r="B640" s="34">
        <v>37.9</v>
      </c>
      <c r="C640" s="34">
        <v>7.76</v>
      </c>
      <c r="D640" s="34" t="s">
        <v>2375</v>
      </c>
      <c r="E640" s="35" t="s">
        <v>2375</v>
      </c>
      <c r="F640" s="34" t="s">
        <v>2375</v>
      </c>
      <c r="G640" s="34" t="s">
        <v>2376</v>
      </c>
      <c r="H640" s="34" t="s">
        <v>2375</v>
      </c>
      <c r="J640" s="40" t="s">
        <v>1727</v>
      </c>
      <c r="K640" s="11" t="str">
        <v>Obesity</v>
      </c>
      <c r="L640" s="11" t="str">
        <v>Diabetes</v>
      </c>
      <c r="M640" s="11">
        <v>0</v>
      </c>
      <c r="N640" s="11" t="str">
        <v>No</v>
      </c>
      <c r="O640" s="11" t="str">
        <v>No</v>
      </c>
      <c r="P640" s="36" t="str">
        <v>No</v>
      </c>
      <c r="Q640" s="37"/>
    </row>
    <row r="641" spans="1:17" x14ac:dyDescent="0.3">
      <c r="A641" s="34" t="s">
        <v>1726</v>
      </c>
      <c r="B641" s="34">
        <v>39.6</v>
      </c>
      <c r="C641" s="34">
        <v>9.32</v>
      </c>
      <c r="D641" s="34" t="s">
        <v>2375</v>
      </c>
      <c r="E641" s="35" t="s">
        <v>2375</v>
      </c>
      <c r="F641" s="34" t="s">
        <v>2375</v>
      </c>
      <c r="G641" s="34" t="s">
        <v>2376</v>
      </c>
      <c r="H641" s="34" t="s">
        <v>2375</v>
      </c>
      <c r="J641" s="40" t="s">
        <v>1726</v>
      </c>
      <c r="K641" s="11" t="str">
        <v>Obesity</v>
      </c>
      <c r="L641" s="11" t="str">
        <v>Diabetes</v>
      </c>
      <c r="M641" s="11">
        <v>0</v>
      </c>
      <c r="N641" s="11" t="str">
        <v>No</v>
      </c>
      <c r="O641" s="11" t="str">
        <v>No</v>
      </c>
      <c r="P641" s="36" t="str">
        <v>No</v>
      </c>
      <c r="Q641" s="37"/>
    </row>
    <row r="642" spans="1:17" x14ac:dyDescent="0.3">
      <c r="A642" s="34" t="s">
        <v>1725</v>
      </c>
      <c r="B642" s="34">
        <v>50.92</v>
      </c>
      <c r="C642" s="34">
        <v>5.31</v>
      </c>
      <c r="D642" s="34" t="s">
        <v>2377</v>
      </c>
      <c r="E642" s="35" t="s">
        <v>2375</v>
      </c>
      <c r="F642" s="34" t="s">
        <v>2375</v>
      </c>
      <c r="G642" s="34">
        <v>1</v>
      </c>
      <c r="H642" s="34" t="s">
        <v>2375</v>
      </c>
      <c r="J642" s="40" t="s">
        <v>1725</v>
      </c>
      <c r="K642" s="11" t="str">
        <v>Obesity</v>
      </c>
      <c r="L642" s="11" t="str">
        <v>Normal</v>
      </c>
      <c r="M642" s="11">
        <v>1</v>
      </c>
      <c r="N642" s="11" t="str">
        <v>Yes</v>
      </c>
      <c r="O642" s="11" t="str">
        <v>No</v>
      </c>
      <c r="P642" s="36" t="str">
        <v>No</v>
      </c>
      <c r="Q642" s="37"/>
    </row>
    <row r="643" spans="1:17" x14ac:dyDescent="0.3">
      <c r="A643" s="34" t="s">
        <v>1724</v>
      </c>
      <c r="B643" s="34">
        <v>21.85</v>
      </c>
      <c r="C643" s="34">
        <v>5.56</v>
      </c>
      <c r="D643" s="34" t="s">
        <v>2377</v>
      </c>
      <c r="E643" s="35" t="s">
        <v>2375</v>
      </c>
      <c r="F643" s="34" t="s">
        <v>2375</v>
      </c>
      <c r="G643" s="34" t="s">
        <v>2376</v>
      </c>
      <c r="H643" s="34" t="s">
        <v>2377</v>
      </c>
      <c r="J643" s="40" t="s">
        <v>1724</v>
      </c>
      <c r="K643" s="11" t="str">
        <v>Normal Weight</v>
      </c>
      <c r="L643" s="11" t="str">
        <v>Normal</v>
      </c>
      <c r="M643" s="11">
        <v>0</v>
      </c>
      <c r="N643" s="11" t="str">
        <v>Yes</v>
      </c>
      <c r="O643" s="11" t="str">
        <v>yes</v>
      </c>
      <c r="P643" s="36" t="str">
        <v>Yes</v>
      </c>
      <c r="Q643" s="37"/>
    </row>
    <row r="644" spans="1:17" x14ac:dyDescent="0.3">
      <c r="A644" s="34" t="s">
        <v>1723</v>
      </c>
      <c r="B644" s="34">
        <v>36.08</v>
      </c>
      <c r="C644" s="34">
        <v>7.11</v>
      </c>
      <c r="D644" s="34" t="s">
        <v>2377</v>
      </c>
      <c r="E644" s="35" t="s">
        <v>2375</v>
      </c>
      <c r="F644" s="34" t="s">
        <v>2378</v>
      </c>
      <c r="G644" s="34">
        <v>1</v>
      </c>
      <c r="H644" s="34" t="s">
        <v>2375</v>
      </c>
      <c r="J644" s="40" t="s">
        <v>1723</v>
      </c>
      <c r="K644" s="11" t="str">
        <v>Obesity</v>
      </c>
      <c r="L644" s="11" t="str">
        <v>Diabetes</v>
      </c>
      <c r="M644" s="11">
        <v>1</v>
      </c>
      <c r="N644" s="11" t="str">
        <v>Yes</v>
      </c>
      <c r="O644" s="11" t="str">
        <v>No</v>
      </c>
      <c r="P644" s="36" t="str">
        <v>No</v>
      </c>
      <c r="Q644" s="37"/>
    </row>
    <row r="645" spans="1:17" x14ac:dyDescent="0.3">
      <c r="A645" s="34" t="s">
        <v>1722</v>
      </c>
      <c r="B645" s="34">
        <v>40.44</v>
      </c>
      <c r="C645" s="34">
        <v>5.13</v>
      </c>
      <c r="D645" s="34" t="s">
        <v>2377</v>
      </c>
      <c r="E645" s="35" t="s">
        <v>2375</v>
      </c>
      <c r="F645" s="34" t="s">
        <v>2378</v>
      </c>
      <c r="G645" s="34">
        <v>1</v>
      </c>
      <c r="H645" s="34" t="s">
        <v>2375</v>
      </c>
      <c r="J645" s="40" t="s">
        <v>1722</v>
      </c>
      <c r="K645" s="11" t="str">
        <v>Obesity</v>
      </c>
      <c r="L645" s="11" t="str">
        <v>Normal</v>
      </c>
      <c r="M645" s="11">
        <v>1</v>
      </c>
      <c r="N645" s="11" t="str">
        <v>Yes</v>
      </c>
      <c r="O645" s="11" t="str">
        <v>No</v>
      </c>
      <c r="P645" s="36" t="str">
        <v>No</v>
      </c>
      <c r="Q645" s="37"/>
    </row>
    <row r="646" spans="1:17" x14ac:dyDescent="0.3">
      <c r="A646" s="34" t="s">
        <v>1721</v>
      </c>
      <c r="B646" s="34">
        <v>38.094999999999999</v>
      </c>
      <c r="C646" s="34">
        <v>10.199999999999999</v>
      </c>
      <c r="D646" s="34" t="s">
        <v>2375</v>
      </c>
      <c r="E646" s="35" t="s">
        <v>2375</v>
      </c>
      <c r="F646" s="34" t="s">
        <v>2375</v>
      </c>
      <c r="G646" s="34" t="s">
        <v>2376</v>
      </c>
      <c r="H646" s="34" t="s">
        <v>2375</v>
      </c>
      <c r="J646" s="40" t="s">
        <v>1721</v>
      </c>
      <c r="K646" s="11" t="str">
        <v>Obesity</v>
      </c>
      <c r="L646" s="11" t="str">
        <v>Diabetes</v>
      </c>
      <c r="M646" s="11">
        <v>0</v>
      </c>
      <c r="N646" s="11" t="str">
        <v>No</v>
      </c>
      <c r="O646" s="11" t="str">
        <v>No</v>
      </c>
      <c r="P646" s="36" t="str">
        <v>No</v>
      </c>
      <c r="Q646" s="37"/>
    </row>
    <row r="647" spans="1:17" x14ac:dyDescent="0.3">
      <c r="A647" s="34" t="s">
        <v>1720</v>
      </c>
      <c r="B647" s="34">
        <v>44.95</v>
      </c>
      <c r="C647" s="34">
        <v>10.4</v>
      </c>
      <c r="D647" s="34" t="s">
        <v>2375</v>
      </c>
      <c r="E647" s="35" t="s">
        <v>2375</v>
      </c>
      <c r="F647" s="34" t="s">
        <v>2375</v>
      </c>
      <c r="G647" s="34" t="s">
        <v>2376</v>
      </c>
      <c r="H647" s="34" t="s">
        <v>2375</v>
      </c>
      <c r="J647" s="40" t="s">
        <v>1720</v>
      </c>
      <c r="K647" s="11" t="str">
        <v>Obesity</v>
      </c>
      <c r="L647" s="11" t="str">
        <v>Diabetes</v>
      </c>
      <c r="M647" s="11">
        <v>0</v>
      </c>
      <c r="N647" s="11" t="str">
        <v>No</v>
      </c>
      <c r="O647" s="11" t="str">
        <v>No</v>
      </c>
      <c r="P647" s="36" t="str">
        <v>No</v>
      </c>
      <c r="Q647" s="37"/>
    </row>
    <row r="648" spans="1:17" x14ac:dyDescent="0.3">
      <c r="A648" s="34" t="s">
        <v>1719</v>
      </c>
      <c r="B648" s="34">
        <v>35.54</v>
      </c>
      <c r="C648" s="34">
        <v>10.67</v>
      </c>
      <c r="D648" s="34" t="s">
        <v>2375</v>
      </c>
      <c r="E648" s="35" t="s">
        <v>2375</v>
      </c>
      <c r="F648" s="34" t="s">
        <v>2375</v>
      </c>
      <c r="G648" s="34" t="s">
        <v>2376</v>
      </c>
      <c r="H648" s="34" t="s">
        <v>2375</v>
      </c>
      <c r="J648" s="40" t="s">
        <v>1719</v>
      </c>
      <c r="K648" s="11" t="str">
        <v>Obesity</v>
      </c>
      <c r="L648" s="11" t="str">
        <v>Diabetes</v>
      </c>
      <c r="M648" s="11">
        <v>0</v>
      </c>
      <c r="N648" s="11" t="str">
        <v>No</v>
      </c>
      <c r="O648" s="11" t="str">
        <v>No</v>
      </c>
      <c r="P648" s="36" t="str">
        <v>No</v>
      </c>
      <c r="Q648" s="37"/>
    </row>
    <row r="649" spans="1:17" x14ac:dyDescent="0.3">
      <c r="A649" s="34" t="s">
        <v>1718</v>
      </c>
      <c r="B649" s="34">
        <v>39.799999999999997</v>
      </c>
      <c r="C649" s="34">
        <v>4.6500000000000004</v>
      </c>
      <c r="D649" s="34" t="s">
        <v>2377</v>
      </c>
      <c r="E649" s="35" t="s">
        <v>2375</v>
      </c>
      <c r="F649" s="34" t="s">
        <v>2375</v>
      </c>
      <c r="G649" s="34">
        <v>2</v>
      </c>
      <c r="H649" s="34" t="s">
        <v>2375</v>
      </c>
      <c r="J649" s="40" t="s">
        <v>1718</v>
      </c>
      <c r="K649" s="11" t="str">
        <v>Obesity</v>
      </c>
      <c r="L649" s="11" t="str">
        <v>Normal</v>
      </c>
      <c r="M649" s="11">
        <v>2</v>
      </c>
      <c r="N649" s="11" t="str">
        <v>Yes</v>
      </c>
      <c r="O649" s="11" t="str">
        <v>No</v>
      </c>
      <c r="P649" s="36" t="str">
        <v>No</v>
      </c>
      <c r="Q649" s="37"/>
    </row>
    <row r="650" spans="1:17" x14ac:dyDescent="0.3">
      <c r="A650" s="34" t="s">
        <v>1717</v>
      </c>
      <c r="B650" s="34">
        <v>33.659999999999997</v>
      </c>
      <c r="C650" s="34">
        <v>5.65</v>
      </c>
      <c r="D650" s="34" t="s">
        <v>2377</v>
      </c>
      <c r="E650" s="35" t="s">
        <v>2375</v>
      </c>
      <c r="F650" s="34" t="s">
        <v>2375</v>
      </c>
      <c r="G650" s="34">
        <v>2</v>
      </c>
      <c r="H650" s="34" t="s">
        <v>2375</v>
      </c>
      <c r="J650" s="40" t="s">
        <v>1717</v>
      </c>
      <c r="K650" s="11" t="str">
        <v>Obesity</v>
      </c>
      <c r="L650" s="11" t="str">
        <v>Normal</v>
      </c>
      <c r="M650" s="11">
        <v>2</v>
      </c>
      <c r="N650" s="11" t="str">
        <v>Yes</v>
      </c>
      <c r="O650" s="11" t="str">
        <v>No</v>
      </c>
      <c r="P650" s="36" t="str">
        <v>No</v>
      </c>
      <c r="Q650" s="37"/>
    </row>
    <row r="651" spans="1:17" x14ac:dyDescent="0.3">
      <c r="A651" s="34" t="s">
        <v>1716</v>
      </c>
      <c r="B651" s="34">
        <v>35.5</v>
      </c>
      <c r="C651" s="34">
        <v>11.97</v>
      </c>
      <c r="D651" s="34" t="s">
        <v>2375</v>
      </c>
      <c r="E651" s="35" t="s">
        <v>2375</v>
      </c>
      <c r="F651" s="34" t="s">
        <v>2375</v>
      </c>
      <c r="G651" s="34" t="s">
        <v>2376</v>
      </c>
      <c r="H651" s="34" t="s">
        <v>2375</v>
      </c>
      <c r="J651" s="40" t="s">
        <v>1716</v>
      </c>
      <c r="K651" s="11" t="str">
        <v>Obesity</v>
      </c>
      <c r="L651" s="11" t="str">
        <v>Diabetes</v>
      </c>
      <c r="M651" s="11">
        <v>0</v>
      </c>
      <c r="N651" s="11" t="str">
        <v>No</v>
      </c>
      <c r="O651" s="11" t="str">
        <v>No</v>
      </c>
      <c r="P651" s="36" t="str">
        <v>No</v>
      </c>
      <c r="Q651" s="37"/>
    </row>
    <row r="652" spans="1:17" x14ac:dyDescent="0.3">
      <c r="A652" s="34" t="s">
        <v>1715</v>
      </c>
      <c r="B652" s="34">
        <v>41.63</v>
      </c>
      <c r="C652" s="34">
        <v>6.71</v>
      </c>
      <c r="D652" s="34" t="s">
        <v>2375</v>
      </c>
      <c r="E652" s="35" t="s">
        <v>2375</v>
      </c>
      <c r="F652" s="34" t="s">
        <v>2375</v>
      </c>
      <c r="G652" s="34" t="s">
        <v>2376</v>
      </c>
      <c r="H652" s="34" t="s">
        <v>2375</v>
      </c>
      <c r="J652" s="40" t="s">
        <v>1715</v>
      </c>
      <c r="K652" s="11" t="str">
        <v>Obesity</v>
      </c>
      <c r="L652" s="11" t="str">
        <v>Diabetes</v>
      </c>
      <c r="M652" s="11">
        <v>0</v>
      </c>
      <c r="N652" s="11" t="str">
        <v>No</v>
      </c>
      <c r="O652" s="11" t="str">
        <v>No</v>
      </c>
      <c r="P652" s="36" t="str">
        <v>No</v>
      </c>
      <c r="Q652" s="37"/>
    </row>
    <row r="653" spans="1:17" x14ac:dyDescent="0.3">
      <c r="A653" s="34" t="s">
        <v>1714</v>
      </c>
      <c r="B653" s="34">
        <v>46.49</v>
      </c>
      <c r="C653" s="34">
        <v>11.92</v>
      </c>
      <c r="D653" s="34" t="s">
        <v>2375</v>
      </c>
      <c r="E653" s="35" t="s">
        <v>2375</v>
      </c>
      <c r="F653" s="34" t="s">
        <v>2375</v>
      </c>
      <c r="G653" s="34" t="s">
        <v>2376</v>
      </c>
      <c r="H653" s="34" t="s">
        <v>2375</v>
      </c>
      <c r="J653" s="40" t="s">
        <v>1714</v>
      </c>
      <c r="K653" s="11" t="str">
        <v>Obesity</v>
      </c>
      <c r="L653" s="11" t="str">
        <v>Diabetes</v>
      </c>
      <c r="M653" s="11">
        <v>0</v>
      </c>
      <c r="N653" s="11" t="str">
        <v>No</v>
      </c>
      <c r="O653" s="11" t="str">
        <v>No</v>
      </c>
      <c r="P653" s="36" t="str">
        <v>No</v>
      </c>
      <c r="Q653" s="37"/>
    </row>
    <row r="654" spans="1:17" x14ac:dyDescent="0.3">
      <c r="A654" s="34" t="s">
        <v>1713</v>
      </c>
      <c r="B654" s="34">
        <v>43.29</v>
      </c>
      <c r="C654" s="34">
        <v>5.35</v>
      </c>
      <c r="D654" s="34" t="s">
        <v>2375</v>
      </c>
      <c r="E654" s="35" t="s">
        <v>2375</v>
      </c>
      <c r="F654" s="34" t="s">
        <v>2375</v>
      </c>
      <c r="G654" s="34">
        <v>2</v>
      </c>
      <c r="H654" s="34" t="s">
        <v>2375</v>
      </c>
      <c r="J654" s="40" t="s">
        <v>1713</v>
      </c>
      <c r="K654" s="11" t="str">
        <v>Obesity</v>
      </c>
      <c r="L654" s="11" t="str">
        <v>Normal</v>
      </c>
      <c r="M654" s="11">
        <v>2</v>
      </c>
      <c r="N654" s="11" t="str">
        <v>No</v>
      </c>
      <c r="O654" s="11" t="str">
        <v>No</v>
      </c>
      <c r="P654" s="36" t="str">
        <v>No</v>
      </c>
      <c r="Q654" s="37"/>
    </row>
    <row r="655" spans="1:17" x14ac:dyDescent="0.3">
      <c r="A655" s="34" t="s">
        <v>1712</v>
      </c>
      <c r="B655" s="34">
        <v>43.08</v>
      </c>
      <c r="C655" s="34">
        <v>8.9600000000000009</v>
      </c>
      <c r="D655" s="34" t="s">
        <v>2377</v>
      </c>
      <c r="E655" s="35" t="s">
        <v>2375</v>
      </c>
      <c r="F655" s="34" t="s">
        <v>2375</v>
      </c>
      <c r="G655" s="34">
        <v>1</v>
      </c>
      <c r="H655" s="34" t="s">
        <v>2375</v>
      </c>
      <c r="J655" s="40" t="s">
        <v>1712</v>
      </c>
      <c r="K655" s="11" t="str">
        <v>Obesity</v>
      </c>
      <c r="L655" s="11" t="str">
        <v>Diabetes</v>
      </c>
      <c r="M655" s="11">
        <v>1</v>
      </c>
      <c r="N655" s="11" t="str">
        <v>Yes</v>
      </c>
      <c r="O655" s="11" t="str">
        <v>No</v>
      </c>
      <c r="P655" s="36" t="str">
        <v>No</v>
      </c>
      <c r="Q655" s="37"/>
    </row>
    <row r="656" spans="1:17" x14ac:dyDescent="0.3">
      <c r="A656" s="34" t="s">
        <v>1711</v>
      </c>
      <c r="B656" s="34">
        <v>39.07</v>
      </c>
      <c r="C656" s="34">
        <v>11.93</v>
      </c>
      <c r="D656" s="34" t="s">
        <v>2375</v>
      </c>
      <c r="E656" s="35" t="s">
        <v>2375</v>
      </c>
      <c r="F656" s="34" t="s">
        <v>2375</v>
      </c>
      <c r="G656" s="34" t="s">
        <v>2376</v>
      </c>
      <c r="H656" s="34" t="s">
        <v>2375</v>
      </c>
      <c r="J656" s="40" t="s">
        <v>1711</v>
      </c>
      <c r="K656" s="11" t="str">
        <v>Obesity</v>
      </c>
      <c r="L656" s="11" t="str">
        <v>Diabetes</v>
      </c>
      <c r="M656" s="11">
        <v>0</v>
      </c>
      <c r="N656" s="11" t="str">
        <v>No</v>
      </c>
      <c r="O656" s="11" t="str">
        <v>No</v>
      </c>
      <c r="P656" s="36" t="str">
        <v>No</v>
      </c>
      <c r="Q656" s="37"/>
    </row>
    <row r="657" spans="1:17" x14ac:dyDescent="0.3">
      <c r="A657" s="34" t="s">
        <v>1710</v>
      </c>
      <c r="B657" s="34">
        <v>41.3</v>
      </c>
      <c r="C657" s="34">
        <v>9.59</v>
      </c>
      <c r="D657" s="34" t="s">
        <v>2375</v>
      </c>
      <c r="E657" s="35" t="s">
        <v>2375</v>
      </c>
      <c r="F657" s="34" t="s">
        <v>2375</v>
      </c>
      <c r="G657" s="34" t="s">
        <v>2376</v>
      </c>
      <c r="H657" s="34" t="s">
        <v>2375</v>
      </c>
      <c r="J657" s="40" t="s">
        <v>1710</v>
      </c>
      <c r="K657" s="11" t="str">
        <v>Obesity</v>
      </c>
      <c r="L657" s="11" t="str">
        <v>Diabetes</v>
      </c>
      <c r="M657" s="11">
        <v>0</v>
      </c>
      <c r="N657" s="11" t="str">
        <v>No</v>
      </c>
      <c r="O657" s="11" t="str">
        <v>No</v>
      </c>
      <c r="P657" s="36" t="str">
        <v>No</v>
      </c>
      <c r="Q657" s="37"/>
    </row>
    <row r="658" spans="1:17" x14ac:dyDescent="0.3">
      <c r="A658" s="34" t="s">
        <v>1709</v>
      </c>
      <c r="B658" s="34">
        <v>42.95</v>
      </c>
      <c r="C658" s="34">
        <v>11.88</v>
      </c>
      <c r="D658" s="34" t="s">
        <v>2377</v>
      </c>
      <c r="E658" s="35" t="s">
        <v>2375</v>
      </c>
      <c r="F658" s="34" t="s">
        <v>2375</v>
      </c>
      <c r="G658" s="34">
        <v>2</v>
      </c>
      <c r="H658" s="34" t="s">
        <v>2375</v>
      </c>
      <c r="J658" s="40" t="s">
        <v>1709</v>
      </c>
      <c r="K658" s="11" t="str">
        <v>Obesity</v>
      </c>
      <c r="L658" s="11" t="str">
        <v>Diabetes</v>
      </c>
      <c r="M658" s="11">
        <v>2</v>
      </c>
      <c r="N658" s="11" t="str">
        <v>Yes</v>
      </c>
      <c r="O658" s="11" t="str">
        <v>No</v>
      </c>
      <c r="P658" s="36" t="str">
        <v>No</v>
      </c>
      <c r="Q658" s="37"/>
    </row>
    <row r="659" spans="1:17" x14ac:dyDescent="0.3">
      <c r="A659" s="34" t="s">
        <v>1708</v>
      </c>
      <c r="B659" s="34">
        <v>46.96</v>
      </c>
      <c r="C659" s="34">
        <v>4.6399999999999997</v>
      </c>
      <c r="D659" s="34" t="s">
        <v>2375</v>
      </c>
      <c r="E659" s="35" t="s">
        <v>2375</v>
      </c>
      <c r="F659" s="34" t="s">
        <v>2378</v>
      </c>
      <c r="G659" s="34">
        <v>1</v>
      </c>
      <c r="H659" s="34" t="s">
        <v>2375</v>
      </c>
      <c r="J659" s="40" t="s">
        <v>1708</v>
      </c>
      <c r="K659" s="11" t="str">
        <v>Obesity</v>
      </c>
      <c r="L659" s="11" t="str">
        <v>Normal</v>
      </c>
      <c r="M659" s="11">
        <v>1</v>
      </c>
      <c r="N659" s="11" t="str">
        <v>No</v>
      </c>
      <c r="O659" s="11" t="str">
        <v>No</v>
      </c>
      <c r="P659" s="36" t="str">
        <v>No</v>
      </c>
      <c r="Q659" s="37"/>
    </row>
    <row r="660" spans="1:17" x14ac:dyDescent="0.3">
      <c r="A660" s="34" t="s">
        <v>1707</v>
      </c>
      <c r="B660" s="34">
        <v>30.495000000000001</v>
      </c>
      <c r="C660" s="34">
        <v>9.5299999999999994</v>
      </c>
      <c r="D660" s="34" t="s">
        <v>2375</v>
      </c>
      <c r="E660" s="35" t="s">
        <v>2375</v>
      </c>
      <c r="F660" s="34" t="s">
        <v>2375</v>
      </c>
      <c r="G660" s="34" t="s">
        <v>2376</v>
      </c>
      <c r="H660" s="34" t="s">
        <v>2375</v>
      </c>
      <c r="J660" s="40" t="s">
        <v>1707</v>
      </c>
      <c r="K660" s="11" t="str">
        <v>Obesity</v>
      </c>
      <c r="L660" s="11" t="str">
        <v>Diabetes</v>
      </c>
      <c r="M660" s="11">
        <v>0</v>
      </c>
      <c r="N660" s="11" t="str">
        <v>No</v>
      </c>
      <c r="O660" s="11" t="str">
        <v>No</v>
      </c>
      <c r="P660" s="36" t="str">
        <v>No</v>
      </c>
      <c r="Q660" s="37"/>
    </row>
    <row r="661" spans="1:17" x14ac:dyDescent="0.3">
      <c r="A661" s="34" t="s">
        <v>1706</v>
      </c>
      <c r="B661" s="34">
        <v>17.954999999999998</v>
      </c>
      <c r="C661" s="34">
        <v>5.29</v>
      </c>
      <c r="D661" s="34" t="s">
        <v>2377</v>
      </c>
      <c r="E661" s="35" t="s">
        <v>2375</v>
      </c>
      <c r="F661" s="34" t="s">
        <v>2375</v>
      </c>
      <c r="G661" s="34">
        <v>1</v>
      </c>
      <c r="H661" s="34" t="s">
        <v>2377</v>
      </c>
      <c r="J661" s="40" t="s">
        <v>1706</v>
      </c>
      <c r="K661" s="11" t="str">
        <v>Underweight</v>
      </c>
      <c r="L661" s="11" t="str">
        <v>Normal</v>
      </c>
      <c r="M661" s="11">
        <v>1</v>
      </c>
      <c r="N661" s="11" t="str">
        <v>Yes</v>
      </c>
      <c r="O661" s="11" t="str">
        <v>yes</v>
      </c>
      <c r="P661" s="36" t="str">
        <v>Yes</v>
      </c>
      <c r="Q661" s="37"/>
    </row>
    <row r="662" spans="1:17" x14ac:dyDescent="0.3">
      <c r="A662" s="34" t="s">
        <v>1705</v>
      </c>
      <c r="B662" s="34">
        <v>25.6</v>
      </c>
      <c r="C662" s="34">
        <v>10.95</v>
      </c>
      <c r="D662" s="34" t="s">
        <v>2375</v>
      </c>
      <c r="E662" s="35" t="s">
        <v>2375</v>
      </c>
      <c r="F662" s="34" t="s">
        <v>2375</v>
      </c>
      <c r="G662" s="34">
        <v>3</v>
      </c>
      <c r="H662" s="34" t="s">
        <v>2375</v>
      </c>
      <c r="J662" s="40" t="s">
        <v>1705</v>
      </c>
      <c r="K662" s="11" t="str">
        <v>Overweight</v>
      </c>
      <c r="L662" s="11" t="str">
        <v>Diabetes</v>
      </c>
      <c r="M662" s="11">
        <v>3</v>
      </c>
      <c r="N662" s="11" t="str">
        <v>No</v>
      </c>
      <c r="O662" s="11" t="str">
        <v>No</v>
      </c>
      <c r="P662" s="36" t="str">
        <v>No</v>
      </c>
      <c r="Q662" s="37"/>
    </row>
    <row r="663" spans="1:17" x14ac:dyDescent="0.3">
      <c r="A663" s="34" t="s">
        <v>1704</v>
      </c>
      <c r="B663" s="34">
        <v>34.21</v>
      </c>
      <c r="C663" s="34">
        <v>9.17</v>
      </c>
      <c r="D663" s="34" t="s">
        <v>2375</v>
      </c>
      <c r="E663" s="35" t="s">
        <v>2375</v>
      </c>
      <c r="F663" s="34" t="s">
        <v>2375</v>
      </c>
      <c r="G663" s="34" t="s">
        <v>2376</v>
      </c>
      <c r="H663" s="34" t="s">
        <v>2375</v>
      </c>
      <c r="J663" s="40" t="s">
        <v>1704</v>
      </c>
      <c r="K663" s="11" t="str">
        <v>Obesity</v>
      </c>
      <c r="L663" s="11" t="str">
        <v>Diabetes</v>
      </c>
      <c r="M663" s="11">
        <v>0</v>
      </c>
      <c r="N663" s="11" t="str">
        <v>No</v>
      </c>
      <c r="O663" s="11" t="str">
        <v>No</v>
      </c>
      <c r="P663" s="36" t="str">
        <v>No</v>
      </c>
      <c r="Q663" s="37"/>
    </row>
    <row r="664" spans="1:17" x14ac:dyDescent="0.3">
      <c r="A664" s="34" t="s">
        <v>1703</v>
      </c>
      <c r="B664" s="34">
        <v>39.74</v>
      </c>
      <c r="C664" s="34">
        <v>7.39</v>
      </c>
      <c r="D664" s="34" t="s">
        <v>2375</v>
      </c>
      <c r="E664" s="35" t="s">
        <v>2375</v>
      </c>
      <c r="F664" s="34" t="s">
        <v>2375</v>
      </c>
      <c r="G664" s="34" t="s">
        <v>2376</v>
      </c>
      <c r="H664" s="34" t="s">
        <v>2375</v>
      </c>
      <c r="J664" s="40" t="s">
        <v>1703</v>
      </c>
      <c r="K664" s="11" t="str">
        <v>Obesity</v>
      </c>
      <c r="L664" s="11" t="str">
        <v>Diabetes</v>
      </c>
      <c r="M664" s="11">
        <v>0</v>
      </c>
      <c r="N664" s="11" t="str">
        <v>No</v>
      </c>
      <c r="O664" s="11" t="str">
        <v>No</v>
      </c>
      <c r="P664" s="36" t="str">
        <v>No</v>
      </c>
      <c r="Q664" s="37"/>
    </row>
    <row r="665" spans="1:17" x14ac:dyDescent="0.3">
      <c r="A665" s="34" t="s">
        <v>1702</v>
      </c>
      <c r="B665" s="34">
        <v>49.53</v>
      </c>
      <c r="C665" s="34">
        <v>9.1300000000000008</v>
      </c>
      <c r="D665" s="34" t="s">
        <v>2377</v>
      </c>
      <c r="E665" s="35" t="s">
        <v>2375</v>
      </c>
      <c r="F665" s="34" t="s">
        <v>2375</v>
      </c>
      <c r="G665" s="34" t="s">
        <v>2376</v>
      </c>
      <c r="H665" s="34" t="s">
        <v>2375</v>
      </c>
      <c r="J665" s="40" t="s">
        <v>1702</v>
      </c>
      <c r="K665" s="11" t="str">
        <v>Obesity</v>
      </c>
      <c r="L665" s="11" t="str">
        <v>Diabetes</v>
      </c>
      <c r="M665" s="11">
        <v>0</v>
      </c>
      <c r="N665" s="11" t="str">
        <v>Yes</v>
      </c>
      <c r="O665" s="11" t="str">
        <v>No</v>
      </c>
      <c r="P665" s="36" t="str">
        <v>No</v>
      </c>
      <c r="Q665" s="37"/>
    </row>
    <row r="666" spans="1:17" x14ac:dyDescent="0.3">
      <c r="A666" s="34" t="s">
        <v>1701</v>
      </c>
      <c r="B666" s="34">
        <v>39.33</v>
      </c>
      <c r="C666" s="34">
        <v>10.4</v>
      </c>
      <c r="D666" s="34" t="s">
        <v>2375</v>
      </c>
      <c r="E666" s="35" t="s">
        <v>2375</v>
      </c>
      <c r="F666" s="34" t="s">
        <v>2375</v>
      </c>
      <c r="G666" s="34">
        <v>3</v>
      </c>
      <c r="H666" s="34" t="s">
        <v>2375</v>
      </c>
      <c r="J666" s="40" t="s">
        <v>1701</v>
      </c>
      <c r="K666" s="11" t="str">
        <v>Obesity</v>
      </c>
      <c r="L666" s="11" t="str">
        <v>Diabetes</v>
      </c>
      <c r="M666" s="11">
        <v>3</v>
      </c>
      <c r="N666" s="11" t="str">
        <v>No</v>
      </c>
      <c r="O666" s="11" t="str">
        <v>No</v>
      </c>
      <c r="P666" s="36" t="str">
        <v>No</v>
      </c>
      <c r="Q666" s="37"/>
    </row>
    <row r="667" spans="1:17" x14ac:dyDescent="0.3">
      <c r="A667" s="34" t="s">
        <v>1700</v>
      </c>
      <c r="B667" s="34">
        <v>39.979999999999997</v>
      </c>
      <c r="C667" s="34">
        <v>9.4600000000000009</v>
      </c>
      <c r="D667" s="34" t="s">
        <v>2377</v>
      </c>
      <c r="E667" s="35" t="s">
        <v>2375</v>
      </c>
      <c r="F667" s="34" t="s">
        <v>2375</v>
      </c>
      <c r="G667" s="34">
        <v>2</v>
      </c>
      <c r="H667" s="34" t="s">
        <v>2375</v>
      </c>
      <c r="J667" s="40" t="s">
        <v>1700</v>
      </c>
      <c r="K667" s="11" t="str">
        <v>Obesity</v>
      </c>
      <c r="L667" s="11" t="str">
        <v>Diabetes</v>
      </c>
      <c r="M667" s="11">
        <v>2</v>
      </c>
      <c r="N667" s="11" t="str">
        <v>Yes</v>
      </c>
      <c r="O667" s="11" t="str">
        <v>No</v>
      </c>
      <c r="P667" s="36" t="str">
        <v>No</v>
      </c>
      <c r="Q667" s="37"/>
    </row>
    <row r="668" spans="1:17" x14ac:dyDescent="0.3">
      <c r="A668" s="34" t="s">
        <v>1699</v>
      </c>
      <c r="B668" s="34">
        <v>46.51</v>
      </c>
      <c r="C668" s="34">
        <v>8.69</v>
      </c>
      <c r="D668" s="34" t="s">
        <v>2377</v>
      </c>
      <c r="E668" s="35" t="s">
        <v>2375</v>
      </c>
      <c r="F668" s="34" t="s">
        <v>2375</v>
      </c>
      <c r="G668" s="34" t="s">
        <v>2376</v>
      </c>
      <c r="H668" s="34" t="s">
        <v>2375</v>
      </c>
      <c r="J668" s="40" t="s">
        <v>1699</v>
      </c>
      <c r="K668" s="11" t="str">
        <v>Obesity</v>
      </c>
      <c r="L668" s="11" t="str">
        <v>Diabetes</v>
      </c>
      <c r="M668" s="11">
        <v>0</v>
      </c>
      <c r="N668" s="11" t="str">
        <v>Yes</v>
      </c>
      <c r="O668" s="11" t="str">
        <v>No</v>
      </c>
      <c r="P668" s="36" t="str">
        <v>No</v>
      </c>
      <c r="Q668" s="37"/>
    </row>
    <row r="669" spans="1:17" x14ac:dyDescent="0.3">
      <c r="A669" s="34" t="s">
        <v>1698</v>
      </c>
      <c r="B669" s="34">
        <v>43.58</v>
      </c>
      <c r="C669" s="34">
        <v>4.2300000000000004</v>
      </c>
      <c r="D669" s="34" t="s">
        <v>2375</v>
      </c>
      <c r="E669" s="35" t="s">
        <v>2375</v>
      </c>
      <c r="F669" s="34" t="s">
        <v>2378</v>
      </c>
      <c r="G669" s="34">
        <v>1</v>
      </c>
      <c r="H669" s="34" t="s">
        <v>2375</v>
      </c>
      <c r="J669" s="40" t="s">
        <v>1698</v>
      </c>
      <c r="K669" s="11" t="str">
        <v>Obesity</v>
      </c>
      <c r="L669" s="11" t="str">
        <v>Normal</v>
      </c>
      <c r="M669" s="11">
        <v>1</v>
      </c>
      <c r="N669" s="11" t="str">
        <v>No</v>
      </c>
      <c r="O669" s="11" t="str">
        <v>No</v>
      </c>
      <c r="P669" s="36" t="str">
        <v>No</v>
      </c>
      <c r="Q669" s="37"/>
    </row>
    <row r="670" spans="1:17" x14ac:dyDescent="0.3">
      <c r="A670" s="34" t="s">
        <v>1697</v>
      </c>
      <c r="B670" s="34">
        <v>42.28</v>
      </c>
      <c r="C670" s="34">
        <v>9.16</v>
      </c>
      <c r="D670" s="34" t="s">
        <v>2377</v>
      </c>
      <c r="E670" s="35" t="s">
        <v>2375</v>
      </c>
      <c r="F670" s="34" t="s">
        <v>2375</v>
      </c>
      <c r="G670" s="34">
        <v>1</v>
      </c>
      <c r="H670" s="34" t="s">
        <v>2375</v>
      </c>
      <c r="J670" s="40" t="s">
        <v>1697</v>
      </c>
      <c r="K670" s="11" t="str">
        <v>Obesity</v>
      </c>
      <c r="L670" s="11" t="str">
        <v>Diabetes</v>
      </c>
      <c r="M670" s="11">
        <v>1</v>
      </c>
      <c r="N670" s="11" t="str">
        <v>Yes</v>
      </c>
      <c r="O670" s="11" t="str">
        <v>No</v>
      </c>
      <c r="P670" s="36" t="str">
        <v>No</v>
      </c>
      <c r="Q670" s="37"/>
    </row>
    <row r="671" spans="1:17" x14ac:dyDescent="0.3">
      <c r="A671" s="34" t="s">
        <v>1696</v>
      </c>
      <c r="B671" s="34">
        <v>35.520000000000003</v>
      </c>
      <c r="C671" s="34">
        <v>8.26</v>
      </c>
      <c r="D671" s="34" t="s">
        <v>2375</v>
      </c>
      <c r="E671" s="35" t="s">
        <v>2375</v>
      </c>
      <c r="F671" s="34" t="s">
        <v>2375</v>
      </c>
      <c r="G671" s="34" t="s">
        <v>2376</v>
      </c>
      <c r="H671" s="34" t="s">
        <v>2375</v>
      </c>
      <c r="J671" s="40" t="s">
        <v>1696</v>
      </c>
      <c r="K671" s="11" t="str">
        <v>Obesity</v>
      </c>
      <c r="L671" s="11" t="str">
        <v>Diabetes</v>
      </c>
      <c r="M671" s="11">
        <v>0</v>
      </c>
      <c r="N671" s="11" t="str">
        <v>No</v>
      </c>
      <c r="O671" s="11" t="str">
        <v>No</v>
      </c>
      <c r="P671" s="36" t="str">
        <v>No</v>
      </c>
      <c r="Q671" s="37"/>
    </row>
    <row r="672" spans="1:17" x14ac:dyDescent="0.3">
      <c r="A672" s="34" t="s">
        <v>1695</v>
      </c>
      <c r="B672" s="34">
        <v>33.6</v>
      </c>
      <c r="C672" s="34">
        <v>11.25</v>
      </c>
      <c r="D672" s="34" t="s">
        <v>2375</v>
      </c>
      <c r="E672" s="35" t="s">
        <v>2375</v>
      </c>
      <c r="F672" s="34" t="s">
        <v>2375</v>
      </c>
      <c r="G672" s="34" t="s">
        <v>2376</v>
      </c>
      <c r="H672" s="34" t="s">
        <v>2375</v>
      </c>
      <c r="J672" s="40" t="s">
        <v>1695</v>
      </c>
      <c r="K672" s="11" t="str">
        <v>Obesity</v>
      </c>
      <c r="L672" s="11" t="str">
        <v>Diabetes</v>
      </c>
      <c r="M672" s="11">
        <v>0</v>
      </c>
      <c r="N672" s="11" t="str">
        <v>No</v>
      </c>
      <c r="O672" s="11" t="str">
        <v>No</v>
      </c>
      <c r="P672" s="36" t="str">
        <v>No</v>
      </c>
      <c r="Q672" s="37"/>
    </row>
    <row r="673" spans="1:17" x14ac:dyDescent="0.3">
      <c r="A673" s="34" t="s">
        <v>1694</v>
      </c>
      <c r="B673" s="34">
        <v>22.42</v>
      </c>
      <c r="C673" s="34">
        <v>6.74</v>
      </c>
      <c r="D673" s="34" t="s">
        <v>2375</v>
      </c>
      <c r="E673" s="35" t="s">
        <v>2375</v>
      </c>
      <c r="F673" s="34" t="s">
        <v>2375</v>
      </c>
      <c r="G673" s="34" t="s">
        <v>2376</v>
      </c>
      <c r="H673" s="34" t="s">
        <v>2377</v>
      </c>
      <c r="J673" s="40" t="s">
        <v>1694</v>
      </c>
      <c r="K673" s="11" t="str">
        <v>Normal Weight</v>
      </c>
      <c r="L673" s="11" t="str">
        <v>Diabetes</v>
      </c>
      <c r="M673" s="11">
        <v>0</v>
      </c>
      <c r="N673" s="11" t="str">
        <v>No</v>
      </c>
      <c r="O673" s="11" t="str">
        <v>yes</v>
      </c>
      <c r="P673" s="36" t="str">
        <v>Yes</v>
      </c>
      <c r="Q673" s="37"/>
    </row>
    <row r="674" spans="1:17" x14ac:dyDescent="0.3">
      <c r="A674" s="34" t="s">
        <v>1693</v>
      </c>
      <c r="B674" s="34">
        <v>46.86</v>
      </c>
      <c r="C674" s="34">
        <v>4.87</v>
      </c>
      <c r="D674" s="34" t="s">
        <v>2375</v>
      </c>
      <c r="E674" s="35" t="s">
        <v>2375</v>
      </c>
      <c r="F674" s="34" t="s">
        <v>2375</v>
      </c>
      <c r="G674" s="34" t="s">
        <v>2376</v>
      </c>
      <c r="H674" s="34" t="s">
        <v>2375</v>
      </c>
      <c r="J674" s="40" t="s">
        <v>1693</v>
      </c>
      <c r="K674" s="11" t="str">
        <v>Obesity</v>
      </c>
      <c r="L674" s="11" t="str">
        <v>Normal</v>
      </c>
      <c r="M674" s="11">
        <v>0</v>
      </c>
      <c r="N674" s="11" t="str">
        <v>No</v>
      </c>
      <c r="O674" s="11" t="str">
        <v>No</v>
      </c>
      <c r="P674" s="36" t="str">
        <v>No</v>
      </c>
      <c r="Q674" s="37"/>
    </row>
    <row r="675" spans="1:17" x14ac:dyDescent="0.3">
      <c r="A675" s="34" t="s">
        <v>1692</v>
      </c>
      <c r="B675" s="34">
        <v>32.965000000000003</v>
      </c>
      <c r="C675" s="34">
        <v>6.68</v>
      </c>
      <c r="D675" s="34" t="s">
        <v>2375</v>
      </c>
      <c r="E675" s="35" t="s">
        <v>2375</v>
      </c>
      <c r="F675" s="34" t="s">
        <v>2375</v>
      </c>
      <c r="G675" s="34">
        <v>3</v>
      </c>
      <c r="H675" s="34" t="s">
        <v>2375</v>
      </c>
      <c r="J675" s="40" t="s">
        <v>1692</v>
      </c>
      <c r="K675" s="11" t="str">
        <v>Obesity</v>
      </c>
      <c r="L675" s="11" t="str">
        <v>Diabetes</v>
      </c>
      <c r="M675" s="11">
        <v>3</v>
      </c>
      <c r="N675" s="11" t="str">
        <v>No</v>
      </c>
      <c r="O675" s="11" t="str">
        <v>No</v>
      </c>
      <c r="P675" s="36" t="str">
        <v>No</v>
      </c>
      <c r="Q675" s="37"/>
    </row>
    <row r="676" spans="1:17" x14ac:dyDescent="0.3">
      <c r="A676" s="34" t="s">
        <v>1691</v>
      </c>
      <c r="B676" s="34">
        <v>39.340000000000003</v>
      </c>
      <c r="C676" s="34">
        <v>5.0199999999999996</v>
      </c>
      <c r="D676" s="34" t="s">
        <v>2377</v>
      </c>
      <c r="E676" s="35" t="s">
        <v>2375</v>
      </c>
      <c r="F676" s="34" t="s">
        <v>2378</v>
      </c>
      <c r="G676" s="34">
        <v>1</v>
      </c>
      <c r="H676" s="34" t="s">
        <v>2375</v>
      </c>
      <c r="J676" s="40" t="s">
        <v>1691</v>
      </c>
      <c r="K676" s="11" t="str">
        <v>Obesity</v>
      </c>
      <c r="L676" s="11" t="str">
        <v>Normal</v>
      </c>
      <c r="M676" s="11">
        <v>1</v>
      </c>
      <c r="N676" s="11" t="str">
        <v>Yes</v>
      </c>
      <c r="O676" s="11" t="str">
        <v>No</v>
      </c>
      <c r="P676" s="36" t="str">
        <v>No</v>
      </c>
      <c r="Q676" s="37"/>
    </row>
    <row r="677" spans="1:17" x14ac:dyDescent="0.3">
      <c r="A677" s="34" t="s">
        <v>1690</v>
      </c>
      <c r="B677" s="34">
        <v>47</v>
      </c>
      <c r="C677" s="34">
        <v>10.64</v>
      </c>
      <c r="D677" s="34" t="s">
        <v>2377</v>
      </c>
      <c r="E677" s="35" t="s">
        <v>2375</v>
      </c>
      <c r="F677" s="34" t="s">
        <v>2375</v>
      </c>
      <c r="G677" s="34" t="s">
        <v>2376</v>
      </c>
      <c r="H677" s="34" t="s">
        <v>2375</v>
      </c>
      <c r="J677" s="40" t="s">
        <v>1690</v>
      </c>
      <c r="K677" s="11" t="str">
        <v>Obesity</v>
      </c>
      <c r="L677" s="11" t="str">
        <v>Diabetes</v>
      </c>
      <c r="M677" s="11">
        <v>0</v>
      </c>
      <c r="N677" s="11" t="str">
        <v>Yes</v>
      </c>
      <c r="O677" s="11" t="str">
        <v>No</v>
      </c>
      <c r="P677" s="36" t="str">
        <v>No</v>
      </c>
      <c r="Q677" s="37"/>
    </row>
    <row r="678" spans="1:17" x14ac:dyDescent="0.3">
      <c r="A678" s="34" t="s">
        <v>1689</v>
      </c>
      <c r="B678" s="34">
        <v>36.71</v>
      </c>
      <c r="C678" s="34">
        <v>8.74</v>
      </c>
      <c r="D678" s="34" t="s">
        <v>2377</v>
      </c>
      <c r="E678" s="35" t="s">
        <v>2375</v>
      </c>
      <c r="F678" s="34" t="s">
        <v>2375</v>
      </c>
      <c r="G678" s="34" t="s">
        <v>2376</v>
      </c>
      <c r="H678" s="34" t="s">
        <v>2375</v>
      </c>
      <c r="J678" s="40" t="s">
        <v>1689</v>
      </c>
      <c r="K678" s="11" t="str">
        <v>Obesity</v>
      </c>
      <c r="L678" s="11" t="str">
        <v>Diabetes</v>
      </c>
      <c r="M678" s="11">
        <v>0</v>
      </c>
      <c r="N678" s="11" t="str">
        <v>Yes</v>
      </c>
      <c r="O678" s="11" t="str">
        <v>No</v>
      </c>
      <c r="P678" s="36" t="str">
        <v>No</v>
      </c>
      <c r="Q678" s="37"/>
    </row>
    <row r="679" spans="1:17" x14ac:dyDescent="0.3">
      <c r="A679" s="34" t="s">
        <v>1688</v>
      </c>
      <c r="B679" s="34">
        <v>53.48</v>
      </c>
      <c r="C679" s="34">
        <v>5.64</v>
      </c>
      <c r="D679" s="34" t="s">
        <v>2375</v>
      </c>
      <c r="E679" s="35" t="s">
        <v>2375</v>
      </c>
      <c r="F679" s="34" t="s">
        <v>2375</v>
      </c>
      <c r="G679" s="34" t="s">
        <v>2376</v>
      </c>
      <c r="H679" s="34" t="s">
        <v>2375</v>
      </c>
      <c r="J679" s="40" t="s">
        <v>1688</v>
      </c>
      <c r="K679" s="11" t="str">
        <v>Obesity</v>
      </c>
      <c r="L679" s="11" t="str">
        <v>Normal</v>
      </c>
      <c r="M679" s="11">
        <v>0</v>
      </c>
      <c r="N679" s="11" t="str">
        <v>No</v>
      </c>
      <c r="O679" s="11" t="str">
        <v>No</v>
      </c>
      <c r="P679" s="36" t="str">
        <v>No</v>
      </c>
      <c r="Q679" s="37"/>
    </row>
    <row r="680" spans="1:17" x14ac:dyDescent="0.3">
      <c r="A680" s="34" t="s">
        <v>1687</v>
      </c>
      <c r="B680" s="34">
        <v>35.5</v>
      </c>
      <c r="C680" s="34">
        <v>10.37</v>
      </c>
      <c r="D680" s="34" t="s">
        <v>2375</v>
      </c>
      <c r="E680" s="35" t="s">
        <v>2375</v>
      </c>
      <c r="F680" s="34" t="s">
        <v>2375</v>
      </c>
      <c r="G680" s="34" t="s">
        <v>2376</v>
      </c>
      <c r="H680" s="34" t="s">
        <v>2375</v>
      </c>
      <c r="J680" s="40" t="s">
        <v>1687</v>
      </c>
      <c r="K680" s="11" t="str">
        <v>Obesity</v>
      </c>
      <c r="L680" s="11" t="str">
        <v>Diabetes</v>
      </c>
      <c r="M680" s="11">
        <v>0</v>
      </c>
      <c r="N680" s="11" t="str">
        <v>No</v>
      </c>
      <c r="O680" s="11" t="str">
        <v>No</v>
      </c>
      <c r="P680" s="36" t="str">
        <v>No</v>
      </c>
      <c r="Q680" s="37"/>
    </row>
    <row r="681" spans="1:17" x14ac:dyDescent="0.3">
      <c r="A681" s="34" t="s">
        <v>1686</v>
      </c>
      <c r="B681" s="34">
        <v>36.979999999999997</v>
      </c>
      <c r="C681" s="34">
        <v>9.56</v>
      </c>
      <c r="D681" s="34" t="s">
        <v>2377</v>
      </c>
      <c r="E681" s="35" t="s">
        <v>2375</v>
      </c>
      <c r="F681" s="34" t="s">
        <v>2375</v>
      </c>
      <c r="G681" s="34" t="s">
        <v>2376</v>
      </c>
      <c r="H681" s="34" t="s">
        <v>2375</v>
      </c>
      <c r="J681" s="40" t="s">
        <v>1686</v>
      </c>
      <c r="K681" s="11" t="str">
        <v>Obesity</v>
      </c>
      <c r="L681" s="11" t="str">
        <v>Diabetes</v>
      </c>
      <c r="M681" s="11">
        <v>0</v>
      </c>
      <c r="N681" s="11" t="str">
        <v>Yes</v>
      </c>
      <c r="O681" s="11" t="str">
        <v>No</v>
      </c>
      <c r="P681" s="36" t="str">
        <v>No</v>
      </c>
      <c r="Q681" s="37"/>
    </row>
    <row r="682" spans="1:17" x14ac:dyDescent="0.3">
      <c r="A682" s="34" t="s">
        <v>1685</v>
      </c>
      <c r="B682" s="34">
        <v>32.395000000000003</v>
      </c>
      <c r="C682" s="34">
        <v>8.23</v>
      </c>
      <c r="D682" s="34" t="s">
        <v>2377</v>
      </c>
      <c r="E682" s="35" t="s">
        <v>2375</v>
      </c>
      <c r="F682" s="34" t="s">
        <v>2378</v>
      </c>
      <c r="G682" s="34">
        <v>1</v>
      </c>
      <c r="H682" s="34" t="s">
        <v>2375</v>
      </c>
      <c r="J682" s="40" t="s">
        <v>1685</v>
      </c>
      <c r="K682" s="11" t="str">
        <v>Obesity</v>
      </c>
      <c r="L682" s="11" t="str">
        <v>Diabetes</v>
      </c>
      <c r="M682" s="11">
        <v>1</v>
      </c>
      <c r="N682" s="11" t="str">
        <v>Yes</v>
      </c>
      <c r="O682" s="11" t="str">
        <v>No</v>
      </c>
      <c r="P682" s="36" t="str">
        <v>No</v>
      </c>
      <c r="Q682" s="37"/>
    </row>
    <row r="683" spans="1:17" x14ac:dyDescent="0.3">
      <c r="A683" s="34" t="s">
        <v>1684</v>
      </c>
      <c r="B683" s="34">
        <v>32.729999999999997</v>
      </c>
      <c r="C683" s="34">
        <v>7.03</v>
      </c>
      <c r="D683" s="34" t="s">
        <v>2375</v>
      </c>
      <c r="E683" s="35" t="s">
        <v>2375</v>
      </c>
      <c r="F683" s="34" t="s">
        <v>2375</v>
      </c>
      <c r="G683" s="34" t="s">
        <v>2376</v>
      </c>
      <c r="H683" s="34" t="s">
        <v>2375</v>
      </c>
      <c r="J683" s="40" t="s">
        <v>1684</v>
      </c>
      <c r="K683" s="11" t="str">
        <v>Obesity</v>
      </c>
      <c r="L683" s="11" t="str">
        <v>Diabetes</v>
      </c>
      <c r="M683" s="11">
        <v>0</v>
      </c>
      <c r="N683" s="11" t="str">
        <v>No</v>
      </c>
      <c r="O683" s="11" t="str">
        <v>No</v>
      </c>
      <c r="P683" s="36" t="str">
        <v>No</v>
      </c>
      <c r="Q683" s="37"/>
    </row>
    <row r="684" spans="1:17" x14ac:dyDescent="0.3">
      <c r="A684" s="34" t="s">
        <v>1683</v>
      </c>
      <c r="B684" s="34">
        <v>20.52</v>
      </c>
      <c r="C684" s="34">
        <v>5.45</v>
      </c>
      <c r="D684" s="34" t="s">
        <v>2375</v>
      </c>
      <c r="E684" s="35" t="s">
        <v>2375</v>
      </c>
      <c r="F684" s="34" t="s">
        <v>2375</v>
      </c>
      <c r="G684" s="34">
        <v>1</v>
      </c>
      <c r="H684" s="34" t="s">
        <v>2377</v>
      </c>
      <c r="J684" s="40" t="s">
        <v>1683</v>
      </c>
      <c r="K684" s="11" t="str">
        <v>Normal Weight</v>
      </c>
      <c r="L684" s="11" t="str">
        <v>Normal</v>
      </c>
      <c r="M684" s="11">
        <v>1</v>
      </c>
      <c r="N684" s="11" t="str">
        <v>No</v>
      </c>
      <c r="O684" s="11" t="str">
        <v>yes</v>
      </c>
      <c r="P684" s="36" t="str">
        <v>Yes</v>
      </c>
      <c r="Q684" s="37"/>
    </row>
    <row r="685" spans="1:17" x14ac:dyDescent="0.3">
      <c r="A685" s="34" t="s">
        <v>1682</v>
      </c>
      <c r="B685" s="34">
        <v>51.72</v>
      </c>
      <c r="C685" s="34">
        <v>5.76</v>
      </c>
      <c r="D685" s="34" t="s">
        <v>2375</v>
      </c>
      <c r="E685" s="35" t="s">
        <v>2375</v>
      </c>
      <c r="F685" s="34" t="s">
        <v>2375</v>
      </c>
      <c r="G685" s="34" t="s">
        <v>2376</v>
      </c>
      <c r="H685" s="34" t="s">
        <v>2375</v>
      </c>
      <c r="J685" s="40" t="s">
        <v>1682</v>
      </c>
      <c r="K685" s="11" t="str">
        <v>Obesity</v>
      </c>
      <c r="L685" s="11" t="str">
        <v>Prediabetes</v>
      </c>
      <c r="M685" s="11">
        <v>0</v>
      </c>
      <c r="N685" s="11" t="str">
        <v>No</v>
      </c>
      <c r="O685" s="11" t="str">
        <v>No</v>
      </c>
      <c r="P685" s="36" t="str">
        <v>No</v>
      </c>
      <c r="Q685" s="37"/>
    </row>
    <row r="686" spans="1:17" x14ac:dyDescent="0.3">
      <c r="A686" s="34" t="s">
        <v>1681</v>
      </c>
      <c r="B686" s="34">
        <v>50.2</v>
      </c>
      <c r="C686" s="34">
        <v>5.4</v>
      </c>
      <c r="D686" s="34" t="s">
        <v>2375</v>
      </c>
      <c r="E686" s="35" t="s">
        <v>2375</v>
      </c>
      <c r="F686" s="34" t="s">
        <v>2375</v>
      </c>
      <c r="G686" s="34" t="s">
        <v>2376</v>
      </c>
      <c r="H686" s="34" t="s">
        <v>2375</v>
      </c>
      <c r="J686" s="40" t="s">
        <v>1681</v>
      </c>
      <c r="K686" s="11" t="str">
        <v>Obesity</v>
      </c>
      <c r="L686" s="11" t="str">
        <v>Normal</v>
      </c>
      <c r="M686" s="11">
        <v>0</v>
      </c>
      <c r="N686" s="11" t="str">
        <v>No</v>
      </c>
      <c r="O686" s="11" t="str">
        <v>No</v>
      </c>
      <c r="P686" s="36" t="str">
        <v>No</v>
      </c>
      <c r="Q686" s="37"/>
    </row>
    <row r="687" spans="1:17" x14ac:dyDescent="0.3">
      <c r="A687" s="34" t="s">
        <v>1680</v>
      </c>
      <c r="B687" s="34">
        <v>25.52</v>
      </c>
      <c r="C687" s="34">
        <v>6.35</v>
      </c>
      <c r="D687" s="34" t="s">
        <v>2375</v>
      </c>
      <c r="E687" s="35" t="s">
        <v>2375</v>
      </c>
      <c r="F687" s="34" t="s">
        <v>2378</v>
      </c>
      <c r="G687" s="34">
        <v>1</v>
      </c>
      <c r="H687" s="34" t="s">
        <v>2375</v>
      </c>
      <c r="J687" s="40" t="s">
        <v>1680</v>
      </c>
      <c r="K687" s="11" t="str">
        <v>Overweight</v>
      </c>
      <c r="L687" s="11" t="str">
        <v>Prediabetes</v>
      </c>
      <c r="M687" s="11">
        <v>1</v>
      </c>
      <c r="N687" s="11" t="str">
        <v>No</v>
      </c>
      <c r="O687" s="11" t="str">
        <v>No</v>
      </c>
      <c r="P687" s="36" t="str">
        <v>No</v>
      </c>
      <c r="Q687" s="37"/>
    </row>
    <row r="688" spans="1:17" x14ac:dyDescent="0.3">
      <c r="A688" s="34" t="s">
        <v>1679</v>
      </c>
      <c r="B688" s="34">
        <v>35.200000000000003</v>
      </c>
      <c r="C688" s="34">
        <v>6.26</v>
      </c>
      <c r="D688" s="34" t="s">
        <v>2377</v>
      </c>
      <c r="E688" s="35" t="s">
        <v>2375</v>
      </c>
      <c r="F688" s="34" t="s">
        <v>2375</v>
      </c>
      <c r="G688" s="34">
        <v>2</v>
      </c>
      <c r="H688" s="34" t="s">
        <v>2375</v>
      </c>
      <c r="J688" s="40" t="s">
        <v>1679</v>
      </c>
      <c r="K688" s="11" t="str">
        <v>Obesity</v>
      </c>
      <c r="L688" s="11" t="str">
        <v>Prediabetes</v>
      </c>
      <c r="M688" s="11">
        <v>2</v>
      </c>
      <c r="N688" s="11" t="str">
        <v>Yes</v>
      </c>
      <c r="O688" s="11" t="str">
        <v>No</v>
      </c>
      <c r="P688" s="36" t="str">
        <v>No</v>
      </c>
      <c r="Q688" s="37"/>
    </row>
    <row r="689" spans="1:17" x14ac:dyDescent="0.3">
      <c r="A689" s="34" t="s">
        <v>1678</v>
      </c>
      <c r="B689" s="34">
        <v>41.26</v>
      </c>
      <c r="C689" s="34">
        <v>5.97</v>
      </c>
      <c r="D689" s="34" t="s">
        <v>2377</v>
      </c>
      <c r="E689" s="35" t="s">
        <v>2375</v>
      </c>
      <c r="F689" s="34" t="s">
        <v>2375</v>
      </c>
      <c r="G689" s="34" t="s">
        <v>2376</v>
      </c>
      <c r="H689" s="34" t="s">
        <v>2375</v>
      </c>
      <c r="J689" s="40" t="s">
        <v>1678</v>
      </c>
      <c r="K689" s="11" t="str">
        <v>Obesity</v>
      </c>
      <c r="L689" s="11" t="str">
        <v>Prediabetes</v>
      </c>
      <c r="M689" s="11">
        <v>0</v>
      </c>
      <c r="N689" s="11" t="str">
        <v>Yes</v>
      </c>
      <c r="O689" s="11" t="str">
        <v>No</v>
      </c>
      <c r="P689" s="36" t="str">
        <v>No</v>
      </c>
      <c r="Q689" s="37"/>
    </row>
    <row r="690" spans="1:17" x14ac:dyDescent="0.3">
      <c r="A690" s="34" t="s">
        <v>1677</v>
      </c>
      <c r="B690" s="34">
        <v>17.195</v>
      </c>
      <c r="C690" s="34">
        <v>5.29</v>
      </c>
      <c r="D690" s="34" t="s">
        <v>2377</v>
      </c>
      <c r="E690" s="35" t="s">
        <v>2375</v>
      </c>
      <c r="F690" s="34" t="s">
        <v>2375</v>
      </c>
      <c r="G690" s="34" t="s">
        <v>2376</v>
      </c>
      <c r="H690" s="34" t="s">
        <v>2377</v>
      </c>
      <c r="J690" s="40" t="s">
        <v>1677</v>
      </c>
      <c r="K690" s="11" t="str">
        <v>Underweight</v>
      </c>
      <c r="L690" s="11" t="str">
        <v>Normal</v>
      </c>
      <c r="M690" s="11">
        <v>0</v>
      </c>
      <c r="N690" s="11" t="str">
        <v>Yes</v>
      </c>
      <c r="O690" s="11" t="str">
        <v>yes</v>
      </c>
      <c r="P690" s="36" t="str">
        <v>Yes</v>
      </c>
      <c r="Q690" s="37"/>
    </row>
    <row r="691" spans="1:17" x14ac:dyDescent="0.3">
      <c r="A691" s="34" t="s">
        <v>1676</v>
      </c>
      <c r="B691" s="34">
        <v>23.085000000000001</v>
      </c>
      <c r="C691" s="34">
        <v>4.2699999999999996</v>
      </c>
      <c r="D691" s="34" t="s">
        <v>2377</v>
      </c>
      <c r="E691" s="35" t="s">
        <v>2375</v>
      </c>
      <c r="F691" s="34" t="s">
        <v>2375</v>
      </c>
      <c r="G691" s="34">
        <v>2</v>
      </c>
      <c r="H691" s="34" t="s">
        <v>2375</v>
      </c>
      <c r="J691" s="40" t="s">
        <v>1676</v>
      </c>
      <c r="K691" s="11" t="str">
        <v>Normal Weight</v>
      </c>
      <c r="L691" s="11" t="str">
        <v>Normal</v>
      </c>
      <c r="M691" s="11">
        <v>2</v>
      </c>
      <c r="N691" s="11" t="str">
        <v>Yes</v>
      </c>
      <c r="O691" s="11" t="str">
        <v>No</v>
      </c>
      <c r="P691" s="36" t="str">
        <v>No</v>
      </c>
      <c r="Q691" s="37"/>
    </row>
    <row r="692" spans="1:17" x14ac:dyDescent="0.3">
      <c r="A692" s="34" t="s">
        <v>1675</v>
      </c>
      <c r="B692" s="34">
        <v>21.66</v>
      </c>
      <c r="C692" s="34">
        <v>5.2</v>
      </c>
      <c r="D692" s="34" t="s">
        <v>2377</v>
      </c>
      <c r="E692" s="35" t="s">
        <v>2375</v>
      </c>
      <c r="F692" s="34" t="s">
        <v>2375</v>
      </c>
      <c r="G692" s="34">
        <v>2</v>
      </c>
      <c r="H692" s="34" t="s">
        <v>2375</v>
      </c>
      <c r="J692" s="40" t="s">
        <v>1675</v>
      </c>
      <c r="K692" s="11" t="str">
        <v>Normal Weight</v>
      </c>
      <c r="L692" s="11" t="str">
        <v>Normal</v>
      </c>
      <c r="M692" s="11">
        <v>2</v>
      </c>
      <c r="N692" s="11" t="str">
        <v>Yes</v>
      </c>
      <c r="O692" s="11" t="str">
        <v>No</v>
      </c>
      <c r="P692" s="36" t="str">
        <v>No</v>
      </c>
      <c r="Q692" s="37"/>
    </row>
    <row r="693" spans="1:17" x14ac:dyDescent="0.3">
      <c r="A693" s="34" t="s">
        <v>1674</v>
      </c>
      <c r="B693" s="34">
        <v>36.47</v>
      </c>
      <c r="C693" s="34">
        <v>8.23</v>
      </c>
      <c r="D693" s="34" t="s">
        <v>2377</v>
      </c>
      <c r="E693" s="35" t="s">
        <v>2375</v>
      </c>
      <c r="F693" s="34" t="s">
        <v>2375</v>
      </c>
      <c r="G693" s="34" t="s">
        <v>2376</v>
      </c>
      <c r="H693" s="34" t="s">
        <v>2375</v>
      </c>
      <c r="J693" s="40" t="s">
        <v>1674</v>
      </c>
      <c r="K693" s="11" t="str">
        <v>Obesity</v>
      </c>
      <c r="L693" s="11" t="str">
        <v>Diabetes</v>
      </c>
      <c r="M693" s="11">
        <v>0</v>
      </c>
      <c r="N693" s="11" t="str">
        <v>Yes</v>
      </c>
      <c r="O693" s="11" t="str">
        <v>No</v>
      </c>
      <c r="P693" s="36" t="str">
        <v>No</v>
      </c>
      <c r="Q693" s="37"/>
    </row>
    <row r="694" spans="1:17" x14ac:dyDescent="0.3">
      <c r="A694" s="34" t="s">
        <v>1673</v>
      </c>
      <c r="B694" s="34">
        <v>36.08</v>
      </c>
      <c r="C694" s="34">
        <v>10.33</v>
      </c>
      <c r="D694" s="34" t="s">
        <v>2377</v>
      </c>
      <c r="E694" s="35" t="s">
        <v>2375</v>
      </c>
      <c r="F694" s="34" t="s">
        <v>2375</v>
      </c>
      <c r="G694" s="34" t="s">
        <v>2376</v>
      </c>
      <c r="H694" s="34" t="s">
        <v>2375</v>
      </c>
      <c r="J694" s="40" t="s">
        <v>1673</v>
      </c>
      <c r="K694" s="11" t="str">
        <v>Obesity</v>
      </c>
      <c r="L694" s="11" t="str">
        <v>Diabetes</v>
      </c>
      <c r="M694" s="11">
        <v>0</v>
      </c>
      <c r="N694" s="11" t="str">
        <v>Yes</v>
      </c>
      <c r="O694" s="11" t="str">
        <v>No</v>
      </c>
      <c r="P694" s="36" t="str">
        <v>No</v>
      </c>
      <c r="Q694" s="37"/>
    </row>
    <row r="695" spans="1:17" x14ac:dyDescent="0.3">
      <c r="A695" s="34" t="s">
        <v>1672</v>
      </c>
      <c r="B695" s="34">
        <v>23.18</v>
      </c>
      <c r="C695" s="34">
        <v>6.13</v>
      </c>
      <c r="D695" s="34" t="s">
        <v>2375</v>
      </c>
      <c r="E695" s="35" t="s">
        <v>2375</v>
      </c>
      <c r="F695" s="34" t="s">
        <v>2375</v>
      </c>
      <c r="G695" s="34" t="s">
        <v>2376</v>
      </c>
      <c r="H695" s="34" t="s">
        <v>2375</v>
      </c>
      <c r="J695" s="40" t="s">
        <v>1672</v>
      </c>
      <c r="K695" s="11" t="str">
        <v>Normal Weight</v>
      </c>
      <c r="L695" s="11" t="str">
        <v>Prediabetes</v>
      </c>
      <c r="M695" s="11">
        <v>0</v>
      </c>
      <c r="N695" s="11" t="str">
        <v>No</v>
      </c>
      <c r="O695" s="11" t="str">
        <v>No</v>
      </c>
      <c r="P695" s="36" t="str">
        <v>No</v>
      </c>
      <c r="Q695" s="37"/>
    </row>
    <row r="696" spans="1:17" x14ac:dyDescent="0.3">
      <c r="A696" s="34" t="s">
        <v>1671</v>
      </c>
      <c r="B696" s="34">
        <v>39.159999999999997</v>
      </c>
      <c r="C696" s="34">
        <v>8.08</v>
      </c>
      <c r="D696" s="34" t="s">
        <v>2375</v>
      </c>
      <c r="E696" s="35" t="s">
        <v>2375</v>
      </c>
      <c r="F696" s="34" t="s">
        <v>2375</v>
      </c>
      <c r="G696" s="34">
        <v>3</v>
      </c>
      <c r="H696" s="34" t="s">
        <v>2375</v>
      </c>
      <c r="J696" s="40" t="s">
        <v>1671</v>
      </c>
      <c r="K696" s="11" t="str">
        <v>Obesity</v>
      </c>
      <c r="L696" s="11" t="str">
        <v>Diabetes</v>
      </c>
      <c r="M696" s="11">
        <v>3</v>
      </c>
      <c r="N696" s="11" t="str">
        <v>No</v>
      </c>
      <c r="O696" s="11" t="str">
        <v>No</v>
      </c>
      <c r="P696" s="36" t="str">
        <v>No</v>
      </c>
      <c r="Q696" s="37"/>
    </row>
    <row r="697" spans="1:17" x14ac:dyDescent="0.3">
      <c r="A697" s="34" t="s">
        <v>1670</v>
      </c>
      <c r="B697" s="34">
        <v>38.19</v>
      </c>
      <c r="C697" s="34">
        <v>10.49</v>
      </c>
      <c r="D697" s="34" t="s">
        <v>2375</v>
      </c>
      <c r="E697" s="35" t="s">
        <v>2375</v>
      </c>
      <c r="F697" s="34" t="s">
        <v>2375</v>
      </c>
      <c r="G697" s="34">
        <v>3</v>
      </c>
      <c r="H697" s="34" t="s">
        <v>2375</v>
      </c>
      <c r="J697" s="40" t="s">
        <v>1670</v>
      </c>
      <c r="K697" s="11" t="str">
        <v>Obesity</v>
      </c>
      <c r="L697" s="11" t="str">
        <v>Diabetes</v>
      </c>
      <c r="M697" s="11">
        <v>3</v>
      </c>
      <c r="N697" s="11" t="str">
        <v>No</v>
      </c>
      <c r="O697" s="11" t="str">
        <v>No</v>
      </c>
      <c r="P697" s="36" t="str">
        <v>No</v>
      </c>
      <c r="Q697" s="37"/>
    </row>
    <row r="698" spans="1:17" x14ac:dyDescent="0.3">
      <c r="A698" s="34" t="s">
        <v>1669</v>
      </c>
      <c r="B698" s="34">
        <v>26.41</v>
      </c>
      <c r="C698" s="34">
        <v>8.11</v>
      </c>
      <c r="D698" s="34" t="s">
        <v>2375</v>
      </c>
      <c r="E698" s="35" t="s">
        <v>2375</v>
      </c>
      <c r="F698" s="34" t="s">
        <v>2375</v>
      </c>
      <c r="G698" s="34">
        <v>3</v>
      </c>
      <c r="H698" s="34" t="s">
        <v>2375</v>
      </c>
      <c r="J698" s="40" t="s">
        <v>1669</v>
      </c>
      <c r="K698" s="11" t="str">
        <v>Overweight</v>
      </c>
      <c r="L698" s="11" t="str">
        <v>Diabetes</v>
      </c>
      <c r="M698" s="11">
        <v>3</v>
      </c>
      <c r="N698" s="11" t="str">
        <v>No</v>
      </c>
      <c r="O698" s="11" t="str">
        <v>No</v>
      </c>
      <c r="P698" s="36" t="str">
        <v>No</v>
      </c>
      <c r="Q698" s="37"/>
    </row>
    <row r="699" spans="1:17" x14ac:dyDescent="0.3">
      <c r="A699" s="34" t="s">
        <v>1668</v>
      </c>
      <c r="B699" s="34">
        <v>28.785</v>
      </c>
      <c r="C699" s="34">
        <v>6.6</v>
      </c>
      <c r="D699" s="34" t="s">
        <v>2375</v>
      </c>
      <c r="E699" s="35" t="s">
        <v>2375</v>
      </c>
      <c r="F699" s="34" t="s">
        <v>2375</v>
      </c>
      <c r="G699" s="34" t="s">
        <v>2376</v>
      </c>
      <c r="H699" s="34" t="s">
        <v>2375</v>
      </c>
      <c r="J699" s="40" t="s">
        <v>1668</v>
      </c>
      <c r="K699" s="11" t="str">
        <v>Overweight</v>
      </c>
      <c r="L699" s="11" t="str">
        <v>Diabetes</v>
      </c>
      <c r="M699" s="11">
        <v>0</v>
      </c>
      <c r="N699" s="11" t="str">
        <v>No</v>
      </c>
      <c r="O699" s="11" t="str">
        <v>No</v>
      </c>
      <c r="P699" s="36" t="str">
        <v>No</v>
      </c>
      <c r="Q699" s="37"/>
    </row>
    <row r="700" spans="1:17" x14ac:dyDescent="0.3">
      <c r="A700" s="34" t="s">
        <v>1667</v>
      </c>
      <c r="B700" s="34">
        <v>26.695</v>
      </c>
      <c r="C700" s="34">
        <v>10.14</v>
      </c>
      <c r="D700" s="34" t="s">
        <v>2377</v>
      </c>
      <c r="E700" s="35" t="s">
        <v>2375</v>
      </c>
      <c r="F700" s="34" t="s">
        <v>2378</v>
      </c>
      <c r="G700" s="34">
        <v>1</v>
      </c>
      <c r="H700" s="34" t="s">
        <v>2375</v>
      </c>
      <c r="J700" s="40" t="s">
        <v>1667</v>
      </c>
      <c r="K700" s="11" t="str">
        <v>Overweight</v>
      </c>
      <c r="L700" s="11" t="str">
        <v>Diabetes</v>
      </c>
      <c r="M700" s="11">
        <v>1</v>
      </c>
      <c r="N700" s="11" t="str">
        <v>Yes</v>
      </c>
      <c r="O700" s="11" t="str">
        <v>No</v>
      </c>
      <c r="P700" s="36" t="str">
        <v>No</v>
      </c>
      <c r="Q700" s="37"/>
    </row>
    <row r="701" spans="1:17" x14ac:dyDescent="0.3">
      <c r="A701" s="34" t="s">
        <v>1666</v>
      </c>
      <c r="B701" s="34">
        <v>32.799999999999997</v>
      </c>
      <c r="C701" s="34">
        <v>6.06</v>
      </c>
      <c r="D701" s="34" t="s">
        <v>2377</v>
      </c>
      <c r="E701" s="35" t="s">
        <v>2375</v>
      </c>
      <c r="F701" s="34" t="s">
        <v>2375</v>
      </c>
      <c r="G701" s="34">
        <v>1</v>
      </c>
      <c r="H701" s="34" t="s">
        <v>2375</v>
      </c>
      <c r="J701" s="40" t="s">
        <v>1666</v>
      </c>
      <c r="K701" s="11" t="str">
        <v>Obesity</v>
      </c>
      <c r="L701" s="11" t="str">
        <v>Prediabetes</v>
      </c>
      <c r="M701" s="11">
        <v>1</v>
      </c>
      <c r="N701" s="11" t="str">
        <v>Yes</v>
      </c>
      <c r="O701" s="11" t="str">
        <v>No</v>
      </c>
      <c r="P701" s="36" t="str">
        <v>No</v>
      </c>
      <c r="Q701" s="37"/>
    </row>
    <row r="702" spans="1:17" x14ac:dyDescent="0.3">
      <c r="A702" s="34" t="s">
        <v>1665</v>
      </c>
      <c r="B702" s="34">
        <v>35.869999999999997</v>
      </c>
      <c r="C702" s="34">
        <v>9.91</v>
      </c>
      <c r="D702" s="34" t="s">
        <v>2377</v>
      </c>
      <c r="E702" s="35" t="s">
        <v>2375</v>
      </c>
      <c r="F702" s="34" t="s">
        <v>2375</v>
      </c>
      <c r="G702" s="34" t="s">
        <v>2376</v>
      </c>
      <c r="H702" s="34" t="s">
        <v>2375</v>
      </c>
      <c r="J702" s="40" t="s">
        <v>1665</v>
      </c>
      <c r="K702" s="11" t="str">
        <v>Obesity</v>
      </c>
      <c r="L702" s="11" t="str">
        <v>Diabetes</v>
      </c>
      <c r="M702" s="11">
        <v>0</v>
      </c>
      <c r="N702" s="11" t="str">
        <v>Yes</v>
      </c>
      <c r="O702" s="11" t="str">
        <v>No</v>
      </c>
      <c r="P702" s="36" t="str">
        <v>No</v>
      </c>
      <c r="Q702" s="37"/>
    </row>
    <row r="703" spans="1:17" x14ac:dyDescent="0.3">
      <c r="A703" s="34" t="s">
        <v>1664</v>
      </c>
      <c r="B703" s="34">
        <v>21.66</v>
      </c>
      <c r="C703" s="34">
        <v>4.1399999999999997</v>
      </c>
      <c r="D703" s="34" t="s">
        <v>2377</v>
      </c>
      <c r="E703" s="35" t="s">
        <v>2375</v>
      </c>
      <c r="F703" s="34" t="s">
        <v>2375</v>
      </c>
      <c r="G703" s="34">
        <v>2</v>
      </c>
      <c r="H703" s="34" t="s">
        <v>2375</v>
      </c>
      <c r="J703" s="40" t="s">
        <v>1664</v>
      </c>
      <c r="K703" s="11" t="str">
        <v>Normal Weight</v>
      </c>
      <c r="L703" s="11" t="str">
        <v>Normal</v>
      </c>
      <c r="M703" s="11">
        <v>2</v>
      </c>
      <c r="N703" s="11" t="str">
        <v>Yes</v>
      </c>
      <c r="O703" s="11" t="str">
        <v>No</v>
      </c>
      <c r="P703" s="36" t="str">
        <v>No</v>
      </c>
      <c r="Q703" s="37"/>
    </row>
    <row r="704" spans="1:17" x14ac:dyDescent="0.3">
      <c r="A704" s="34" t="s">
        <v>1663</v>
      </c>
      <c r="B704" s="34">
        <v>37.72</v>
      </c>
      <c r="C704" s="34">
        <v>4.38</v>
      </c>
      <c r="D704" s="34" t="s">
        <v>2377</v>
      </c>
      <c r="E704" s="35" t="s">
        <v>2375</v>
      </c>
      <c r="F704" s="34" t="s">
        <v>2378</v>
      </c>
      <c r="G704" s="34">
        <v>1</v>
      </c>
      <c r="H704" s="34" t="s">
        <v>2375</v>
      </c>
      <c r="J704" s="40" t="s">
        <v>1663</v>
      </c>
      <c r="K704" s="11" t="str">
        <v>Obesity</v>
      </c>
      <c r="L704" s="11" t="str">
        <v>Normal</v>
      </c>
      <c r="M704" s="11">
        <v>1</v>
      </c>
      <c r="N704" s="11" t="str">
        <v>Yes</v>
      </c>
      <c r="O704" s="11" t="str">
        <v>No</v>
      </c>
      <c r="P704" s="36" t="str">
        <v>No</v>
      </c>
      <c r="Q704" s="37"/>
    </row>
    <row r="705" spans="1:17" x14ac:dyDescent="0.3">
      <c r="A705" s="34" t="s">
        <v>1662</v>
      </c>
      <c r="B705" s="34">
        <v>39.700000000000003</v>
      </c>
      <c r="C705" s="34">
        <v>9.83</v>
      </c>
      <c r="D705" s="34" t="s">
        <v>2375</v>
      </c>
      <c r="E705" s="35" t="s">
        <v>2375</v>
      </c>
      <c r="F705" s="34" t="s">
        <v>2375</v>
      </c>
      <c r="G705" s="34">
        <v>3</v>
      </c>
      <c r="H705" s="34" t="s">
        <v>2375</v>
      </c>
      <c r="J705" s="40" t="s">
        <v>1662</v>
      </c>
      <c r="K705" s="11" t="str">
        <v>Obesity</v>
      </c>
      <c r="L705" s="11" t="str">
        <v>Diabetes</v>
      </c>
      <c r="M705" s="11">
        <v>3</v>
      </c>
      <c r="N705" s="11" t="str">
        <v>No</v>
      </c>
      <c r="O705" s="11" t="str">
        <v>No</v>
      </c>
      <c r="P705" s="36" t="str">
        <v>No</v>
      </c>
      <c r="Q705" s="37"/>
    </row>
    <row r="706" spans="1:17" x14ac:dyDescent="0.3">
      <c r="A706" s="34" t="s">
        <v>1661</v>
      </c>
      <c r="B706" s="34">
        <v>35.97</v>
      </c>
      <c r="C706" s="34">
        <v>11.08</v>
      </c>
      <c r="D706" s="34" t="s">
        <v>2375</v>
      </c>
      <c r="E706" s="35" t="s">
        <v>2375</v>
      </c>
      <c r="F706" s="34" t="s">
        <v>2375</v>
      </c>
      <c r="G706" s="34">
        <v>3</v>
      </c>
      <c r="H706" s="34" t="s">
        <v>2375</v>
      </c>
      <c r="J706" s="40" t="s">
        <v>1661</v>
      </c>
      <c r="K706" s="11" t="str">
        <v>Obesity</v>
      </c>
      <c r="L706" s="11" t="str">
        <v>Diabetes</v>
      </c>
      <c r="M706" s="11">
        <v>3</v>
      </c>
      <c r="N706" s="11" t="str">
        <v>No</v>
      </c>
      <c r="O706" s="11" t="str">
        <v>No</v>
      </c>
      <c r="P706" s="36" t="str">
        <v>No</v>
      </c>
      <c r="Q706" s="37"/>
    </row>
    <row r="707" spans="1:17" x14ac:dyDescent="0.3">
      <c r="A707" s="34" t="s">
        <v>1660</v>
      </c>
      <c r="B707" s="34">
        <v>37.85</v>
      </c>
      <c r="C707" s="34">
        <v>11.01</v>
      </c>
      <c r="D707" s="34" t="s">
        <v>2375</v>
      </c>
      <c r="E707" s="35" t="s">
        <v>2375</v>
      </c>
      <c r="F707" s="34" t="s">
        <v>2375</v>
      </c>
      <c r="G707" s="34" t="s">
        <v>2376</v>
      </c>
      <c r="H707" s="34" t="s">
        <v>2375</v>
      </c>
      <c r="J707" s="40" t="s">
        <v>1660</v>
      </c>
      <c r="K707" s="11" t="str">
        <v>Obesity</v>
      </c>
      <c r="L707" s="11" t="str">
        <v>Diabetes</v>
      </c>
      <c r="M707" s="11">
        <v>0</v>
      </c>
      <c r="N707" s="11" t="str">
        <v>No</v>
      </c>
      <c r="O707" s="11" t="str">
        <v>No</v>
      </c>
      <c r="P707" s="36" t="str">
        <v>No</v>
      </c>
      <c r="Q707" s="37"/>
    </row>
    <row r="708" spans="1:17" x14ac:dyDescent="0.3">
      <c r="A708" s="34" t="s">
        <v>1659</v>
      </c>
      <c r="B708" s="34">
        <v>21.66</v>
      </c>
      <c r="C708" s="34">
        <v>4.37</v>
      </c>
      <c r="D708" s="34" t="s">
        <v>2375</v>
      </c>
      <c r="E708" s="35" t="s">
        <v>2378</v>
      </c>
      <c r="F708" s="34" t="s">
        <v>2375</v>
      </c>
      <c r="G708" s="34">
        <v>1</v>
      </c>
      <c r="H708" s="34" t="s">
        <v>2377</v>
      </c>
      <c r="J708" s="40" t="s">
        <v>1659</v>
      </c>
      <c r="K708" s="11" t="str">
        <v>Normal Weight</v>
      </c>
      <c r="L708" s="11" t="str">
        <v>Normal</v>
      </c>
      <c r="M708" s="11">
        <v>1</v>
      </c>
      <c r="N708" s="11" t="str">
        <v>No</v>
      </c>
      <c r="O708" s="11" t="str">
        <v>yes</v>
      </c>
      <c r="P708" s="36" t="str">
        <v>Yes</v>
      </c>
      <c r="Q708" s="37"/>
    </row>
    <row r="709" spans="1:17" x14ac:dyDescent="0.3">
      <c r="A709" s="34" t="s">
        <v>1658</v>
      </c>
      <c r="B709" s="34">
        <v>39.369999999999997</v>
      </c>
      <c r="C709" s="34">
        <v>5.91</v>
      </c>
      <c r="D709" s="34" t="s">
        <v>2375</v>
      </c>
      <c r="E709" s="35" t="s">
        <v>2375</v>
      </c>
      <c r="F709" s="34" t="s">
        <v>2375</v>
      </c>
      <c r="G709" s="34">
        <v>2</v>
      </c>
      <c r="H709" s="34" t="s">
        <v>2375</v>
      </c>
      <c r="J709" s="40" t="s">
        <v>1658</v>
      </c>
      <c r="K709" s="11" t="str">
        <v>Obesity</v>
      </c>
      <c r="L709" s="11" t="str">
        <v>Prediabetes</v>
      </c>
      <c r="M709" s="11">
        <v>2</v>
      </c>
      <c r="N709" s="11" t="str">
        <v>No</v>
      </c>
      <c r="O709" s="11" t="str">
        <v>No</v>
      </c>
      <c r="P709" s="36" t="str">
        <v>No</v>
      </c>
      <c r="Q709" s="37"/>
    </row>
    <row r="710" spans="1:17" x14ac:dyDescent="0.3">
      <c r="A710" s="34" t="s">
        <v>1657</v>
      </c>
      <c r="B710" s="34">
        <v>40.880000000000003</v>
      </c>
      <c r="C710" s="34">
        <v>7.65</v>
      </c>
      <c r="D710" s="34" t="s">
        <v>2375</v>
      </c>
      <c r="E710" s="35" t="s">
        <v>2375</v>
      </c>
      <c r="F710" s="34" t="s">
        <v>2375</v>
      </c>
      <c r="G710" s="34" t="s">
        <v>2376</v>
      </c>
      <c r="H710" s="34" t="s">
        <v>2375</v>
      </c>
      <c r="J710" s="40" t="s">
        <v>1657</v>
      </c>
      <c r="K710" s="11" t="str">
        <v>Obesity</v>
      </c>
      <c r="L710" s="11" t="str">
        <v>Diabetes</v>
      </c>
      <c r="M710" s="11">
        <v>0</v>
      </c>
      <c r="N710" s="11" t="str">
        <v>No</v>
      </c>
      <c r="O710" s="11" t="str">
        <v>No</v>
      </c>
      <c r="P710" s="36" t="str">
        <v>No</v>
      </c>
      <c r="Q710" s="37"/>
    </row>
    <row r="711" spans="1:17" x14ac:dyDescent="0.3">
      <c r="A711" s="34" t="s">
        <v>1656</v>
      </c>
      <c r="B711" s="34">
        <v>26.22</v>
      </c>
      <c r="C711" s="34">
        <v>5.37</v>
      </c>
      <c r="D711" s="34" t="s">
        <v>2377</v>
      </c>
      <c r="E711" s="35" t="s">
        <v>2375</v>
      </c>
      <c r="F711" s="34" t="s">
        <v>2375</v>
      </c>
      <c r="G711" s="34">
        <v>2</v>
      </c>
      <c r="H711" s="34" t="s">
        <v>2375</v>
      </c>
      <c r="J711" s="40" t="s">
        <v>1656</v>
      </c>
      <c r="K711" s="11" t="str">
        <v>Overweight</v>
      </c>
      <c r="L711" s="11" t="str">
        <v>Normal</v>
      </c>
      <c r="M711" s="11">
        <v>2</v>
      </c>
      <c r="N711" s="11" t="str">
        <v>Yes</v>
      </c>
      <c r="O711" s="11" t="str">
        <v>No</v>
      </c>
      <c r="P711" s="36" t="str">
        <v>No</v>
      </c>
      <c r="Q711" s="37"/>
    </row>
    <row r="712" spans="1:17" x14ac:dyDescent="0.3">
      <c r="A712" s="34" t="s">
        <v>1655</v>
      </c>
      <c r="B712" s="34">
        <v>25.08</v>
      </c>
      <c r="C712" s="34">
        <v>5.75</v>
      </c>
      <c r="D712" s="34" t="s">
        <v>2377</v>
      </c>
      <c r="E712" s="35" t="s">
        <v>2375</v>
      </c>
      <c r="F712" s="34" t="s">
        <v>2375</v>
      </c>
      <c r="G712" s="34">
        <v>2</v>
      </c>
      <c r="H712" s="34" t="s">
        <v>2375</v>
      </c>
      <c r="J712" s="40" t="s">
        <v>1655</v>
      </c>
      <c r="K712" s="11" t="str">
        <v>Overweight</v>
      </c>
      <c r="L712" s="11" t="str">
        <v>Prediabetes</v>
      </c>
      <c r="M712" s="11">
        <v>2</v>
      </c>
      <c r="N712" s="11" t="str">
        <v>Yes</v>
      </c>
      <c r="O712" s="11" t="str">
        <v>No</v>
      </c>
      <c r="P712" s="36" t="str">
        <v>No</v>
      </c>
      <c r="Q712" s="37"/>
    </row>
    <row r="713" spans="1:17" x14ac:dyDescent="0.3">
      <c r="A713" s="34" t="s">
        <v>1654</v>
      </c>
      <c r="B713" s="34">
        <v>39.1</v>
      </c>
      <c r="C713" s="34">
        <v>6.79</v>
      </c>
      <c r="D713" s="34" t="s">
        <v>2377</v>
      </c>
      <c r="E713" s="35" t="s">
        <v>2375</v>
      </c>
      <c r="F713" s="34" t="s">
        <v>2375</v>
      </c>
      <c r="G713" s="34">
        <v>2</v>
      </c>
      <c r="H713" s="34" t="s">
        <v>2375</v>
      </c>
      <c r="J713" s="40" t="s">
        <v>1654</v>
      </c>
      <c r="K713" s="11" t="str">
        <v>Obesity</v>
      </c>
      <c r="L713" s="11" t="str">
        <v>Diabetes</v>
      </c>
      <c r="M713" s="11">
        <v>2</v>
      </c>
      <c r="N713" s="11" t="str">
        <v>Yes</v>
      </c>
      <c r="O713" s="11" t="str">
        <v>No</v>
      </c>
      <c r="P713" s="36" t="str">
        <v>No</v>
      </c>
      <c r="Q713" s="37"/>
    </row>
    <row r="714" spans="1:17" x14ac:dyDescent="0.3">
      <c r="A714" s="34" t="s">
        <v>1653</v>
      </c>
      <c r="B714" s="34">
        <v>37.905000000000001</v>
      </c>
      <c r="C714" s="34">
        <v>7.03</v>
      </c>
      <c r="D714" s="34" t="s">
        <v>2375</v>
      </c>
      <c r="E714" s="35" t="s">
        <v>2375</v>
      </c>
      <c r="F714" s="34" t="s">
        <v>2375</v>
      </c>
      <c r="G714" s="34">
        <v>3</v>
      </c>
      <c r="H714" s="34" t="s">
        <v>2375</v>
      </c>
      <c r="J714" s="40" t="s">
        <v>1653</v>
      </c>
      <c r="K714" s="11" t="str">
        <v>Obesity</v>
      </c>
      <c r="L714" s="11" t="str">
        <v>Diabetes</v>
      </c>
      <c r="M714" s="11">
        <v>3</v>
      </c>
      <c r="N714" s="11" t="str">
        <v>No</v>
      </c>
      <c r="O714" s="11" t="str">
        <v>No</v>
      </c>
      <c r="P714" s="36" t="str">
        <v>No</v>
      </c>
      <c r="Q714" s="37"/>
    </row>
    <row r="715" spans="1:17" x14ac:dyDescent="0.3">
      <c r="A715" s="34" t="s">
        <v>1652</v>
      </c>
      <c r="B715" s="34">
        <v>43.35</v>
      </c>
      <c r="C715" s="34">
        <v>5.41</v>
      </c>
      <c r="D715" s="34" t="s">
        <v>2377</v>
      </c>
      <c r="E715" s="35" t="s">
        <v>2375</v>
      </c>
      <c r="F715" s="34" t="s">
        <v>2378</v>
      </c>
      <c r="G715" s="34">
        <v>1</v>
      </c>
      <c r="H715" s="34" t="s">
        <v>2375</v>
      </c>
      <c r="J715" s="40" t="s">
        <v>1652</v>
      </c>
      <c r="K715" s="11" t="str">
        <v>Obesity</v>
      </c>
      <c r="L715" s="11" t="str">
        <v>Normal</v>
      </c>
      <c r="M715" s="11">
        <v>1</v>
      </c>
      <c r="N715" s="11" t="str">
        <v>Yes</v>
      </c>
      <c r="O715" s="11" t="str">
        <v>No</v>
      </c>
      <c r="P715" s="36" t="str">
        <v>No</v>
      </c>
      <c r="Q715" s="37"/>
    </row>
    <row r="716" spans="1:17" x14ac:dyDescent="0.3">
      <c r="A716" s="34" t="s">
        <v>1651</v>
      </c>
      <c r="B716" s="34">
        <v>36.15</v>
      </c>
      <c r="C716" s="34">
        <v>8.0500000000000007</v>
      </c>
      <c r="D716" s="34" t="s">
        <v>2375</v>
      </c>
      <c r="E716" s="35" t="s">
        <v>2375</v>
      </c>
      <c r="F716" s="34" t="s">
        <v>2375</v>
      </c>
      <c r="G716" s="34" t="s">
        <v>2376</v>
      </c>
      <c r="H716" s="34" t="s">
        <v>2375</v>
      </c>
      <c r="J716" s="40" t="s">
        <v>1651</v>
      </c>
      <c r="K716" s="11" t="str">
        <v>Obesity</v>
      </c>
      <c r="L716" s="11" t="str">
        <v>Diabetes</v>
      </c>
      <c r="M716" s="11">
        <v>0</v>
      </c>
      <c r="N716" s="11" t="str">
        <v>No</v>
      </c>
      <c r="O716" s="11" t="str">
        <v>No</v>
      </c>
      <c r="P716" s="36" t="str">
        <v>No</v>
      </c>
      <c r="Q716" s="37"/>
    </row>
    <row r="717" spans="1:17" x14ac:dyDescent="0.3">
      <c r="A717" s="34" t="s">
        <v>1650</v>
      </c>
      <c r="B717" s="34">
        <v>44.98</v>
      </c>
      <c r="C717" s="34">
        <v>5.94</v>
      </c>
      <c r="D717" s="34" t="s">
        <v>2375</v>
      </c>
      <c r="E717" s="35" t="s">
        <v>2375</v>
      </c>
      <c r="F717" s="34" t="s">
        <v>2375</v>
      </c>
      <c r="G717" s="34">
        <v>1</v>
      </c>
      <c r="H717" s="34" t="s">
        <v>2375</v>
      </c>
      <c r="J717" s="40" t="s">
        <v>1650</v>
      </c>
      <c r="K717" s="11" t="str">
        <v>Obesity</v>
      </c>
      <c r="L717" s="11" t="str">
        <v>Prediabetes</v>
      </c>
      <c r="M717" s="11">
        <v>1</v>
      </c>
      <c r="N717" s="11" t="str">
        <v>No</v>
      </c>
      <c r="O717" s="11" t="str">
        <v>No</v>
      </c>
      <c r="P717" s="36" t="str">
        <v>No</v>
      </c>
      <c r="Q717" s="37"/>
    </row>
    <row r="718" spans="1:17" x14ac:dyDescent="0.3">
      <c r="A718" s="34" t="s">
        <v>1649</v>
      </c>
      <c r="B718" s="34">
        <v>38.28</v>
      </c>
      <c r="C718" s="34">
        <v>5.51</v>
      </c>
      <c r="D718" s="34" t="s">
        <v>2375</v>
      </c>
      <c r="E718" s="35" t="s">
        <v>2378</v>
      </c>
      <c r="F718" s="34" t="s">
        <v>2375</v>
      </c>
      <c r="G718" s="34">
        <v>1</v>
      </c>
      <c r="H718" s="34" t="s">
        <v>2375</v>
      </c>
      <c r="J718" s="40" t="s">
        <v>1649</v>
      </c>
      <c r="K718" s="11" t="str">
        <v>Obesity</v>
      </c>
      <c r="L718" s="11" t="str">
        <v>Normal</v>
      </c>
      <c r="M718" s="11">
        <v>1</v>
      </c>
      <c r="N718" s="11" t="str">
        <v>No</v>
      </c>
      <c r="O718" s="11" t="str">
        <v>No</v>
      </c>
      <c r="P718" s="36" t="str">
        <v>No</v>
      </c>
      <c r="Q718" s="37"/>
    </row>
    <row r="719" spans="1:17" x14ac:dyDescent="0.3">
      <c r="A719" s="34" t="s">
        <v>1648</v>
      </c>
      <c r="B719" s="34">
        <v>32.299999999999997</v>
      </c>
      <c r="C719" s="34">
        <v>6.55</v>
      </c>
      <c r="D719" s="34" t="s">
        <v>2377</v>
      </c>
      <c r="E719" s="35" t="s">
        <v>2375</v>
      </c>
      <c r="F719" s="34" t="s">
        <v>2375</v>
      </c>
      <c r="G719" s="34">
        <v>2</v>
      </c>
      <c r="H719" s="34" t="s">
        <v>2375</v>
      </c>
      <c r="J719" s="40" t="s">
        <v>1648</v>
      </c>
      <c r="K719" s="11" t="str">
        <v>Obesity</v>
      </c>
      <c r="L719" s="11" t="str">
        <v>Diabetes</v>
      </c>
      <c r="M719" s="11">
        <v>2</v>
      </c>
      <c r="N719" s="11" t="str">
        <v>Yes</v>
      </c>
      <c r="O719" s="11" t="str">
        <v>No</v>
      </c>
      <c r="P719" s="36" t="str">
        <v>No</v>
      </c>
      <c r="Q719" s="37"/>
    </row>
    <row r="720" spans="1:17" x14ac:dyDescent="0.3">
      <c r="A720" s="34" t="s">
        <v>1647</v>
      </c>
      <c r="B720" s="34">
        <v>39.51</v>
      </c>
      <c r="C720" s="34">
        <v>5.79</v>
      </c>
      <c r="D720" s="34" t="s">
        <v>2377</v>
      </c>
      <c r="E720" s="35" t="s">
        <v>2375</v>
      </c>
      <c r="F720" s="34" t="s">
        <v>2375</v>
      </c>
      <c r="G720" s="34" t="s">
        <v>2376</v>
      </c>
      <c r="H720" s="34" t="s">
        <v>2375</v>
      </c>
      <c r="J720" s="40" t="s">
        <v>1647</v>
      </c>
      <c r="K720" s="11" t="str">
        <v>Obesity</v>
      </c>
      <c r="L720" s="11" t="str">
        <v>Prediabetes</v>
      </c>
      <c r="M720" s="11">
        <v>0</v>
      </c>
      <c r="N720" s="11" t="str">
        <v>Yes</v>
      </c>
      <c r="O720" s="11" t="str">
        <v>No</v>
      </c>
      <c r="P720" s="36" t="str">
        <v>No</v>
      </c>
      <c r="Q720" s="37"/>
    </row>
    <row r="721" spans="1:17" x14ac:dyDescent="0.3">
      <c r="A721" s="34" t="s">
        <v>1646</v>
      </c>
      <c r="B721" s="34">
        <v>50.46</v>
      </c>
      <c r="C721" s="34">
        <v>4.5599999999999996</v>
      </c>
      <c r="D721" s="34" t="s">
        <v>2375</v>
      </c>
      <c r="E721" s="35" t="s">
        <v>2375</v>
      </c>
      <c r="F721" s="34" t="s">
        <v>2375</v>
      </c>
      <c r="G721" s="34" t="s">
        <v>2376</v>
      </c>
      <c r="H721" s="34" t="s">
        <v>2375</v>
      </c>
      <c r="J721" s="40" t="s">
        <v>1646</v>
      </c>
      <c r="K721" s="11" t="str">
        <v>Obesity</v>
      </c>
      <c r="L721" s="11" t="str">
        <v>Normal</v>
      </c>
      <c r="M721" s="11">
        <v>0</v>
      </c>
      <c r="N721" s="11" t="str">
        <v>No</v>
      </c>
      <c r="O721" s="11" t="str">
        <v>No</v>
      </c>
      <c r="P721" s="36" t="str">
        <v>No</v>
      </c>
      <c r="Q721" s="37"/>
    </row>
    <row r="722" spans="1:17" x14ac:dyDescent="0.3">
      <c r="A722" s="34" t="s">
        <v>1645</v>
      </c>
      <c r="B722" s="34">
        <v>31.73</v>
      </c>
      <c r="C722" s="34">
        <v>7</v>
      </c>
      <c r="D722" s="34" t="s">
        <v>2375</v>
      </c>
      <c r="E722" s="35" t="s">
        <v>2375</v>
      </c>
      <c r="F722" s="34" t="s">
        <v>2375</v>
      </c>
      <c r="G722" s="34" t="s">
        <v>2376</v>
      </c>
      <c r="H722" s="34" t="s">
        <v>2375</v>
      </c>
      <c r="J722" s="40" t="s">
        <v>1645</v>
      </c>
      <c r="K722" s="11" t="str">
        <v>Obesity</v>
      </c>
      <c r="L722" s="11" t="str">
        <v>Diabetes</v>
      </c>
      <c r="M722" s="11">
        <v>0</v>
      </c>
      <c r="N722" s="11" t="str">
        <v>No</v>
      </c>
      <c r="O722" s="11" t="str">
        <v>No</v>
      </c>
      <c r="P722" s="36" t="str">
        <v>No</v>
      </c>
      <c r="Q722" s="37"/>
    </row>
    <row r="723" spans="1:17" x14ac:dyDescent="0.3">
      <c r="A723" s="34" t="s">
        <v>1644</v>
      </c>
      <c r="B723" s="34">
        <v>32.1</v>
      </c>
      <c r="C723" s="34">
        <v>6.57</v>
      </c>
      <c r="D723" s="34" t="s">
        <v>2377</v>
      </c>
      <c r="E723" s="35" t="s">
        <v>2375</v>
      </c>
      <c r="F723" s="34" t="s">
        <v>2378</v>
      </c>
      <c r="G723" s="34">
        <v>1</v>
      </c>
      <c r="H723" s="34" t="s">
        <v>2375</v>
      </c>
      <c r="J723" s="40" t="s">
        <v>1644</v>
      </c>
      <c r="K723" s="11" t="str">
        <v>Obesity</v>
      </c>
      <c r="L723" s="11" t="str">
        <v>Diabetes</v>
      </c>
      <c r="M723" s="11">
        <v>1</v>
      </c>
      <c r="N723" s="11" t="str">
        <v>Yes</v>
      </c>
      <c r="O723" s="11" t="str">
        <v>No</v>
      </c>
      <c r="P723" s="36" t="str">
        <v>No</v>
      </c>
      <c r="Q723" s="37"/>
    </row>
    <row r="724" spans="1:17" x14ac:dyDescent="0.3">
      <c r="A724" s="34" t="s">
        <v>1643</v>
      </c>
      <c r="B724" s="34">
        <v>27.83</v>
      </c>
      <c r="C724" s="34">
        <v>11.61</v>
      </c>
      <c r="D724" s="34" t="s">
        <v>2377</v>
      </c>
      <c r="E724" s="35" t="s">
        <v>2375</v>
      </c>
      <c r="F724" s="34" t="s">
        <v>2378</v>
      </c>
      <c r="G724" s="34">
        <v>1</v>
      </c>
      <c r="H724" s="34" t="s">
        <v>2375</v>
      </c>
      <c r="J724" s="40" t="s">
        <v>1643</v>
      </c>
      <c r="K724" s="11" t="str">
        <v>Overweight</v>
      </c>
      <c r="L724" s="11" t="str">
        <v>Diabetes</v>
      </c>
      <c r="M724" s="11">
        <v>1</v>
      </c>
      <c r="N724" s="11" t="str">
        <v>Yes</v>
      </c>
      <c r="O724" s="11" t="str">
        <v>No</v>
      </c>
      <c r="P724" s="36" t="str">
        <v>No</v>
      </c>
      <c r="Q724" s="37"/>
    </row>
    <row r="725" spans="1:17" x14ac:dyDescent="0.3">
      <c r="A725" s="34" t="s">
        <v>1642</v>
      </c>
      <c r="B725" s="34">
        <v>27.72</v>
      </c>
      <c r="C725" s="34">
        <v>8.16</v>
      </c>
      <c r="D725" s="34" t="s">
        <v>2377</v>
      </c>
      <c r="E725" s="35" t="s">
        <v>2375</v>
      </c>
      <c r="F725" s="34" t="s">
        <v>2378</v>
      </c>
      <c r="G725" s="34">
        <v>1</v>
      </c>
      <c r="H725" s="34" t="s">
        <v>2375</v>
      </c>
      <c r="J725" s="40" t="s">
        <v>1642</v>
      </c>
      <c r="K725" s="11" t="str">
        <v>Overweight</v>
      </c>
      <c r="L725" s="11" t="str">
        <v>Diabetes</v>
      </c>
      <c r="M725" s="11">
        <v>1</v>
      </c>
      <c r="N725" s="11" t="str">
        <v>Yes</v>
      </c>
      <c r="O725" s="11" t="str">
        <v>No</v>
      </c>
      <c r="P725" s="36" t="str">
        <v>No</v>
      </c>
      <c r="Q725" s="37"/>
    </row>
    <row r="726" spans="1:17" x14ac:dyDescent="0.3">
      <c r="A726" s="34" t="s">
        <v>1641</v>
      </c>
      <c r="B726" s="34">
        <v>36.765000000000001</v>
      </c>
      <c r="C726" s="34">
        <v>4.4800000000000004</v>
      </c>
      <c r="D726" s="34" t="s">
        <v>2377</v>
      </c>
      <c r="E726" s="35" t="s">
        <v>2375</v>
      </c>
      <c r="F726" s="34" t="s">
        <v>2375</v>
      </c>
      <c r="G726" s="34">
        <v>2</v>
      </c>
      <c r="H726" s="34" t="s">
        <v>2375</v>
      </c>
      <c r="J726" s="40" t="s">
        <v>1641</v>
      </c>
      <c r="K726" s="11" t="str">
        <v>Obesity</v>
      </c>
      <c r="L726" s="11" t="str">
        <v>Normal</v>
      </c>
      <c r="M726" s="11">
        <v>2</v>
      </c>
      <c r="N726" s="11" t="str">
        <v>Yes</v>
      </c>
      <c r="O726" s="11" t="str">
        <v>No</v>
      </c>
      <c r="P726" s="36" t="str">
        <v>No</v>
      </c>
      <c r="Q726" s="37"/>
    </row>
    <row r="727" spans="1:17" x14ac:dyDescent="0.3">
      <c r="A727" s="34" t="s">
        <v>1640</v>
      </c>
      <c r="B727" s="34">
        <v>48.36</v>
      </c>
      <c r="C727" s="34">
        <v>4.08</v>
      </c>
      <c r="D727" s="34" t="s">
        <v>2375</v>
      </c>
      <c r="E727" s="35" t="s">
        <v>2375</v>
      </c>
      <c r="F727" s="34" t="s">
        <v>2375</v>
      </c>
      <c r="G727" s="34" t="s">
        <v>2376</v>
      </c>
      <c r="H727" s="34" t="s">
        <v>2375</v>
      </c>
      <c r="J727" s="40" t="s">
        <v>1640</v>
      </c>
      <c r="K727" s="11" t="str">
        <v>Obesity</v>
      </c>
      <c r="L727" s="11" t="str">
        <v>Normal</v>
      </c>
      <c r="M727" s="11">
        <v>0</v>
      </c>
      <c r="N727" s="11" t="str">
        <v>No</v>
      </c>
      <c r="O727" s="11" t="str">
        <v>No</v>
      </c>
      <c r="P727" s="36" t="str">
        <v>No</v>
      </c>
      <c r="Q727" s="37"/>
    </row>
    <row r="728" spans="1:17" x14ac:dyDescent="0.3">
      <c r="A728" s="34" t="s">
        <v>1639</v>
      </c>
      <c r="B728" s="34">
        <v>31.445</v>
      </c>
      <c r="C728" s="34">
        <v>4.4000000000000004</v>
      </c>
      <c r="D728" s="34" t="s">
        <v>2377</v>
      </c>
      <c r="E728" s="35" t="s">
        <v>2375</v>
      </c>
      <c r="F728" s="34" t="s">
        <v>2375</v>
      </c>
      <c r="G728" s="34">
        <v>2</v>
      </c>
      <c r="H728" s="34" t="s">
        <v>2375</v>
      </c>
      <c r="J728" s="40" t="s">
        <v>1639</v>
      </c>
      <c r="K728" s="11" t="str">
        <v>Obesity</v>
      </c>
      <c r="L728" s="11" t="str">
        <v>Normal</v>
      </c>
      <c r="M728" s="11">
        <v>2</v>
      </c>
      <c r="N728" s="11" t="str">
        <v>Yes</v>
      </c>
      <c r="O728" s="11" t="str">
        <v>No</v>
      </c>
      <c r="P728" s="36" t="str">
        <v>No</v>
      </c>
      <c r="Q728" s="37"/>
    </row>
    <row r="729" spans="1:17" x14ac:dyDescent="0.3">
      <c r="A729" s="34" t="s">
        <v>1638</v>
      </c>
      <c r="B729" s="34">
        <v>27.55</v>
      </c>
      <c r="C729" s="34">
        <v>9.02</v>
      </c>
      <c r="D729" s="34" t="s">
        <v>2375</v>
      </c>
      <c r="E729" s="35" t="s">
        <v>2375</v>
      </c>
      <c r="F729" s="34" t="s">
        <v>2375</v>
      </c>
      <c r="G729" s="34" t="s">
        <v>2376</v>
      </c>
      <c r="H729" s="34" t="s">
        <v>2375</v>
      </c>
      <c r="J729" s="40" t="s">
        <v>1638</v>
      </c>
      <c r="K729" s="11" t="str">
        <v>Overweight</v>
      </c>
      <c r="L729" s="11" t="str">
        <v>Diabetes</v>
      </c>
      <c r="M729" s="11">
        <v>0</v>
      </c>
      <c r="N729" s="11" t="str">
        <v>No</v>
      </c>
      <c r="O729" s="11" t="str">
        <v>No</v>
      </c>
      <c r="P729" s="36" t="str">
        <v>No</v>
      </c>
      <c r="Q729" s="37"/>
    </row>
    <row r="730" spans="1:17" x14ac:dyDescent="0.3">
      <c r="A730" s="34" t="s">
        <v>1637</v>
      </c>
      <c r="B730" s="34">
        <v>33.11</v>
      </c>
      <c r="C730" s="34">
        <v>8.06</v>
      </c>
      <c r="D730" s="34" t="s">
        <v>2375</v>
      </c>
      <c r="E730" s="35" t="s">
        <v>2375</v>
      </c>
      <c r="F730" s="34" t="s">
        <v>2375</v>
      </c>
      <c r="G730" s="34" t="s">
        <v>2376</v>
      </c>
      <c r="H730" s="34" t="s">
        <v>2375</v>
      </c>
      <c r="J730" s="40" t="s">
        <v>1637</v>
      </c>
      <c r="K730" s="11" t="str">
        <v>Obesity</v>
      </c>
      <c r="L730" s="11" t="str">
        <v>Diabetes</v>
      </c>
      <c r="M730" s="11">
        <v>0</v>
      </c>
      <c r="N730" s="11" t="str">
        <v>No</v>
      </c>
      <c r="O730" s="11" t="str">
        <v>No</v>
      </c>
      <c r="P730" s="36" t="str">
        <v>No</v>
      </c>
      <c r="Q730" s="37"/>
    </row>
    <row r="731" spans="1:17" x14ac:dyDescent="0.3">
      <c r="A731" s="34" t="s">
        <v>1636</v>
      </c>
      <c r="B731" s="34">
        <v>36.85</v>
      </c>
      <c r="C731" s="34">
        <v>6.21</v>
      </c>
      <c r="D731" s="34" t="s">
        <v>2377</v>
      </c>
      <c r="E731" s="35" t="s">
        <v>2375</v>
      </c>
      <c r="F731" s="34" t="s">
        <v>2375</v>
      </c>
      <c r="G731" s="34">
        <v>2</v>
      </c>
      <c r="H731" s="34" t="s">
        <v>2375</v>
      </c>
      <c r="J731" s="40" t="s">
        <v>1636</v>
      </c>
      <c r="K731" s="11" t="str">
        <v>Obesity</v>
      </c>
      <c r="L731" s="11" t="str">
        <v>Prediabetes</v>
      </c>
      <c r="M731" s="11">
        <v>2</v>
      </c>
      <c r="N731" s="11" t="str">
        <v>Yes</v>
      </c>
      <c r="O731" s="11" t="str">
        <v>No</v>
      </c>
      <c r="P731" s="36" t="str">
        <v>No</v>
      </c>
      <c r="Q731" s="37"/>
    </row>
    <row r="732" spans="1:17" x14ac:dyDescent="0.3">
      <c r="A732" s="34" t="s">
        <v>1635</v>
      </c>
      <c r="B732" s="34">
        <v>36.299999999999997</v>
      </c>
      <c r="C732" s="34">
        <v>5.79</v>
      </c>
      <c r="D732" s="34" t="s">
        <v>2377</v>
      </c>
      <c r="E732" s="35" t="s">
        <v>2375</v>
      </c>
      <c r="F732" s="34" t="s">
        <v>2375</v>
      </c>
      <c r="G732" s="34">
        <v>2</v>
      </c>
      <c r="H732" s="34" t="s">
        <v>2375</v>
      </c>
      <c r="J732" s="40" t="s">
        <v>1635</v>
      </c>
      <c r="K732" s="11" t="str">
        <v>Obesity</v>
      </c>
      <c r="L732" s="11" t="str">
        <v>Prediabetes</v>
      </c>
      <c r="M732" s="11">
        <v>2</v>
      </c>
      <c r="N732" s="11" t="str">
        <v>Yes</v>
      </c>
      <c r="O732" s="11" t="str">
        <v>No</v>
      </c>
      <c r="P732" s="36" t="str">
        <v>No</v>
      </c>
      <c r="Q732" s="37"/>
    </row>
    <row r="733" spans="1:17" x14ac:dyDescent="0.3">
      <c r="A733" s="34" t="s">
        <v>1634</v>
      </c>
      <c r="B733" s="34">
        <v>45.34</v>
      </c>
      <c r="C733" s="34">
        <v>5.69</v>
      </c>
      <c r="D733" s="34" t="s">
        <v>2377</v>
      </c>
      <c r="E733" s="35" t="s">
        <v>2375</v>
      </c>
      <c r="F733" s="34" t="s">
        <v>2375</v>
      </c>
      <c r="G733" s="34" t="s">
        <v>2376</v>
      </c>
      <c r="H733" s="34" t="s">
        <v>2375</v>
      </c>
      <c r="J733" s="40" t="s">
        <v>1634</v>
      </c>
      <c r="K733" s="11" t="str">
        <v>Obesity</v>
      </c>
      <c r="L733" s="11" t="str">
        <v>Normal</v>
      </c>
      <c r="M733" s="11">
        <v>0</v>
      </c>
      <c r="N733" s="11" t="str">
        <v>Yes</v>
      </c>
      <c r="O733" s="11" t="str">
        <v>No</v>
      </c>
      <c r="P733" s="36" t="str">
        <v>No</v>
      </c>
      <c r="Q733" s="37"/>
    </row>
    <row r="734" spans="1:17" x14ac:dyDescent="0.3">
      <c r="A734" s="34" t="s">
        <v>1633</v>
      </c>
      <c r="B734" s="34">
        <v>31.8</v>
      </c>
      <c r="C734" s="34">
        <v>5.36</v>
      </c>
      <c r="D734" s="34" t="s">
        <v>2377</v>
      </c>
      <c r="E734" s="35" t="s">
        <v>2375</v>
      </c>
      <c r="F734" s="34" t="s">
        <v>2375</v>
      </c>
      <c r="G734" s="34">
        <v>2</v>
      </c>
      <c r="H734" s="34" t="s">
        <v>2375</v>
      </c>
      <c r="J734" s="40" t="s">
        <v>1633</v>
      </c>
      <c r="K734" s="11" t="str">
        <v>Obesity</v>
      </c>
      <c r="L734" s="11" t="str">
        <v>Normal</v>
      </c>
      <c r="M734" s="11">
        <v>2</v>
      </c>
      <c r="N734" s="11" t="str">
        <v>Yes</v>
      </c>
      <c r="O734" s="11" t="str">
        <v>No</v>
      </c>
      <c r="P734" s="36" t="str">
        <v>No</v>
      </c>
      <c r="Q734" s="37"/>
    </row>
    <row r="735" spans="1:17" x14ac:dyDescent="0.3">
      <c r="A735" s="34" t="s">
        <v>1632</v>
      </c>
      <c r="B735" s="34">
        <v>41.02</v>
      </c>
      <c r="C735" s="34">
        <v>11.37</v>
      </c>
      <c r="D735" s="34" t="s">
        <v>2375</v>
      </c>
      <c r="E735" s="35" t="s">
        <v>2375</v>
      </c>
      <c r="F735" s="34" t="s">
        <v>2375</v>
      </c>
      <c r="G735" s="34" t="s">
        <v>2376</v>
      </c>
      <c r="H735" s="34" t="s">
        <v>2375</v>
      </c>
      <c r="J735" s="40" t="s">
        <v>1632</v>
      </c>
      <c r="K735" s="11" t="str">
        <v>Obesity</v>
      </c>
      <c r="L735" s="11" t="str">
        <v>Diabetes</v>
      </c>
      <c r="M735" s="11">
        <v>0</v>
      </c>
      <c r="N735" s="11" t="str">
        <v>No</v>
      </c>
      <c r="O735" s="11" t="str">
        <v>No</v>
      </c>
      <c r="P735" s="36" t="str">
        <v>No</v>
      </c>
      <c r="Q735" s="37"/>
    </row>
    <row r="736" spans="1:17" x14ac:dyDescent="0.3">
      <c r="A736" s="34" t="s">
        <v>1631</v>
      </c>
      <c r="B736" s="34">
        <v>32.68</v>
      </c>
      <c r="C736" s="34">
        <v>11.87</v>
      </c>
      <c r="D736" s="34" t="s">
        <v>2375</v>
      </c>
      <c r="E736" s="35" t="s">
        <v>2375</v>
      </c>
      <c r="F736" s="34" t="s">
        <v>2375</v>
      </c>
      <c r="G736" s="34" t="s">
        <v>2376</v>
      </c>
      <c r="H736" s="34" t="s">
        <v>2375</v>
      </c>
      <c r="J736" s="40" t="s">
        <v>1631</v>
      </c>
      <c r="K736" s="11" t="str">
        <v>Obesity</v>
      </c>
      <c r="L736" s="11" t="str">
        <v>Diabetes</v>
      </c>
      <c r="M736" s="11">
        <v>0</v>
      </c>
      <c r="N736" s="11" t="str">
        <v>No</v>
      </c>
      <c r="O736" s="11" t="str">
        <v>No</v>
      </c>
      <c r="P736" s="36" t="str">
        <v>No</v>
      </c>
      <c r="Q736" s="37"/>
    </row>
    <row r="737" spans="1:17" x14ac:dyDescent="0.3">
      <c r="A737" s="34" t="s">
        <v>1630</v>
      </c>
      <c r="B737" s="34">
        <v>21.7</v>
      </c>
      <c r="C737" s="34">
        <v>4.9000000000000004</v>
      </c>
      <c r="D737" s="34" t="s">
        <v>2375</v>
      </c>
      <c r="E737" s="35" t="s">
        <v>2375</v>
      </c>
      <c r="F737" s="34" t="s">
        <v>2378</v>
      </c>
      <c r="G737" s="34">
        <v>1</v>
      </c>
      <c r="H737" s="34" t="s">
        <v>2377</v>
      </c>
      <c r="J737" s="40" t="s">
        <v>1630</v>
      </c>
      <c r="K737" s="11" t="str">
        <v>Normal Weight</v>
      </c>
      <c r="L737" s="11" t="str">
        <v>Normal</v>
      </c>
      <c r="M737" s="11">
        <v>1</v>
      </c>
      <c r="N737" s="11" t="str">
        <v>No</v>
      </c>
      <c r="O737" s="11" t="str">
        <v>yes</v>
      </c>
      <c r="P737" s="36" t="str">
        <v>Yes</v>
      </c>
      <c r="Q737" s="37"/>
    </row>
    <row r="738" spans="1:17" x14ac:dyDescent="0.3">
      <c r="A738" s="34" t="s">
        <v>1629</v>
      </c>
      <c r="B738" s="34">
        <v>40.479999999999997</v>
      </c>
      <c r="C738" s="34">
        <v>6.7</v>
      </c>
      <c r="D738" s="34" t="s">
        <v>2375</v>
      </c>
      <c r="E738" s="35" t="s">
        <v>2375</v>
      </c>
      <c r="F738" s="34" t="s">
        <v>2375</v>
      </c>
      <c r="G738" s="34">
        <v>3</v>
      </c>
      <c r="H738" s="34" t="s">
        <v>2375</v>
      </c>
      <c r="J738" s="40" t="s">
        <v>1629</v>
      </c>
      <c r="K738" s="11" t="str">
        <v>Obesity</v>
      </c>
      <c r="L738" s="11" t="str">
        <v>Diabetes</v>
      </c>
      <c r="M738" s="11">
        <v>3</v>
      </c>
      <c r="N738" s="11" t="str">
        <v>No</v>
      </c>
      <c r="O738" s="11" t="str">
        <v>No</v>
      </c>
      <c r="P738" s="36" t="str">
        <v>No</v>
      </c>
      <c r="Q738" s="37"/>
    </row>
    <row r="739" spans="1:17" x14ac:dyDescent="0.3">
      <c r="A739" s="34" t="s">
        <v>1628</v>
      </c>
      <c r="B739" s="34">
        <v>34.5</v>
      </c>
      <c r="C739" s="34">
        <v>10.3</v>
      </c>
      <c r="D739" s="34" t="s">
        <v>2375</v>
      </c>
      <c r="E739" s="35" t="s">
        <v>2375</v>
      </c>
      <c r="F739" s="34" t="s">
        <v>2375</v>
      </c>
      <c r="G739" s="34">
        <v>3</v>
      </c>
      <c r="H739" s="34" t="s">
        <v>2375</v>
      </c>
      <c r="J739" s="40" t="s">
        <v>1628</v>
      </c>
      <c r="K739" s="11" t="str">
        <v>Obesity</v>
      </c>
      <c r="L739" s="11" t="str">
        <v>Diabetes</v>
      </c>
      <c r="M739" s="11">
        <v>3</v>
      </c>
      <c r="N739" s="11" t="str">
        <v>No</v>
      </c>
      <c r="O739" s="11" t="str">
        <v>No</v>
      </c>
      <c r="P739" s="36" t="str">
        <v>No</v>
      </c>
      <c r="Q739" s="37"/>
    </row>
    <row r="740" spans="1:17" x14ac:dyDescent="0.3">
      <c r="A740" s="34" t="s">
        <v>1627</v>
      </c>
      <c r="B740" s="34">
        <v>45.9</v>
      </c>
      <c r="C740" s="34">
        <v>11.14</v>
      </c>
      <c r="D740" s="34" t="s">
        <v>2377</v>
      </c>
      <c r="E740" s="35" t="s">
        <v>2375</v>
      </c>
      <c r="F740" s="34" t="s">
        <v>2375</v>
      </c>
      <c r="G740" s="34">
        <v>1</v>
      </c>
      <c r="H740" s="34" t="s">
        <v>2375</v>
      </c>
      <c r="J740" s="40" t="s">
        <v>1627</v>
      </c>
      <c r="K740" s="11" t="str">
        <v>Obesity</v>
      </c>
      <c r="L740" s="11" t="str">
        <v>Diabetes</v>
      </c>
      <c r="M740" s="11">
        <v>1</v>
      </c>
      <c r="N740" s="11" t="str">
        <v>Yes</v>
      </c>
      <c r="O740" s="11" t="str">
        <v>No</v>
      </c>
      <c r="P740" s="36" t="str">
        <v>No</v>
      </c>
      <c r="Q740" s="37"/>
    </row>
    <row r="741" spans="1:17" x14ac:dyDescent="0.3">
      <c r="A741" s="34" t="s">
        <v>1626</v>
      </c>
      <c r="B741" s="34">
        <v>33.479999999999997</v>
      </c>
      <c r="C741" s="34">
        <v>4.74</v>
      </c>
      <c r="D741" s="34" t="s">
        <v>2377</v>
      </c>
      <c r="E741" s="35" t="s">
        <v>2375</v>
      </c>
      <c r="F741" s="34" t="s">
        <v>2375</v>
      </c>
      <c r="G741" s="34">
        <v>2</v>
      </c>
      <c r="H741" s="34" t="s">
        <v>2375</v>
      </c>
      <c r="J741" s="40" t="s">
        <v>1626</v>
      </c>
      <c r="K741" s="11" t="str">
        <v>Obesity</v>
      </c>
      <c r="L741" s="11" t="str">
        <v>Normal</v>
      </c>
      <c r="M741" s="11">
        <v>2</v>
      </c>
      <c r="N741" s="11" t="str">
        <v>Yes</v>
      </c>
      <c r="O741" s="11" t="str">
        <v>No</v>
      </c>
      <c r="P741" s="36" t="str">
        <v>No</v>
      </c>
      <c r="Q741" s="37"/>
    </row>
    <row r="742" spans="1:17" x14ac:dyDescent="0.3">
      <c r="A742" s="34" t="s">
        <v>1625</v>
      </c>
      <c r="B742" s="34">
        <v>28.31</v>
      </c>
      <c r="C742" s="34">
        <v>5.96</v>
      </c>
      <c r="D742" s="34" t="s">
        <v>2377</v>
      </c>
      <c r="E742" s="35" t="s">
        <v>2375</v>
      </c>
      <c r="F742" s="34" t="s">
        <v>2375</v>
      </c>
      <c r="G742" s="34">
        <v>2</v>
      </c>
      <c r="H742" s="34" t="s">
        <v>2375</v>
      </c>
      <c r="J742" s="40" t="s">
        <v>1625</v>
      </c>
      <c r="K742" s="11" t="str">
        <v>Overweight</v>
      </c>
      <c r="L742" s="11" t="str">
        <v>Prediabetes</v>
      </c>
      <c r="M742" s="11">
        <v>2</v>
      </c>
      <c r="N742" s="11" t="str">
        <v>Yes</v>
      </c>
      <c r="O742" s="11" t="str">
        <v>No</v>
      </c>
      <c r="P742" s="36" t="str">
        <v>No</v>
      </c>
      <c r="Q742" s="37"/>
    </row>
    <row r="743" spans="1:17" x14ac:dyDescent="0.3">
      <c r="A743" s="34" t="s">
        <v>1624</v>
      </c>
      <c r="B743" s="34">
        <v>21.565000000000001</v>
      </c>
      <c r="C743" s="34">
        <v>4.95</v>
      </c>
      <c r="D743" s="34" t="s">
        <v>2375</v>
      </c>
      <c r="E743" s="35" t="s">
        <v>2378</v>
      </c>
      <c r="F743" s="34" t="s">
        <v>2375</v>
      </c>
      <c r="G743" s="34">
        <v>1</v>
      </c>
      <c r="H743" s="34" t="s">
        <v>2377</v>
      </c>
      <c r="J743" s="40" t="s">
        <v>1624</v>
      </c>
      <c r="K743" s="11" t="str">
        <v>Normal Weight</v>
      </c>
      <c r="L743" s="11" t="str">
        <v>Normal</v>
      </c>
      <c r="M743" s="11">
        <v>1</v>
      </c>
      <c r="N743" s="11" t="str">
        <v>No</v>
      </c>
      <c r="O743" s="11" t="str">
        <v>yes</v>
      </c>
      <c r="P743" s="36" t="str">
        <v>Yes</v>
      </c>
      <c r="Q743" s="37"/>
    </row>
    <row r="744" spans="1:17" x14ac:dyDescent="0.3">
      <c r="A744" s="34" t="s">
        <v>1623</v>
      </c>
      <c r="B744" s="34">
        <v>35.590000000000003</v>
      </c>
      <c r="C744" s="34">
        <v>5.21</v>
      </c>
      <c r="D744" s="34" t="s">
        <v>2377</v>
      </c>
      <c r="E744" s="35" t="s">
        <v>2375</v>
      </c>
      <c r="F744" s="34" t="s">
        <v>2378</v>
      </c>
      <c r="G744" s="34">
        <v>1</v>
      </c>
      <c r="H744" s="34" t="s">
        <v>2375</v>
      </c>
      <c r="J744" s="40" t="s">
        <v>1623</v>
      </c>
      <c r="K744" s="11" t="str">
        <v>Obesity</v>
      </c>
      <c r="L744" s="11" t="str">
        <v>Normal</v>
      </c>
      <c r="M744" s="11">
        <v>1</v>
      </c>
      <c r="N744" s="11" t="str">
        <v>Yes</v>
      </c>
      <c r="O744" s="11" t="str">
        <v>No</v>
      </c>
      <c r="P744" s="36" t="str">
        <v>No</v>
      </c>
      <c r="Q744" s="37"/>
    </row>
    <row r="745" spans="1:17" x14ac:dyDescent="0.3">
      <c r="A745" s="34" t="s">
        <v>1622</v>
      </c>
      <c r="B745" s="34">
        <v>43.44</v>
      </c>
      <c r="C745" s="34">
        <v>4.8600000000000003</v>
      </c>
      <c r="D745" s="34" t="s">
        <v>2377</v>
      </c>
      <c r="E745" s="35" t="s">
        <v>2375</v>
      </c>
      <c r="F745" s="34" t="s">
        <v>2375</v>
      </c>
      <c r="G745" s="34" t="s">
        <v>2376</v>
      </c>
      <c r="H745" s="34" t="s">
        <v>2375</v>
      </c>
      <c r="J745" s="40" t="s">
        <v>1622</v>
      </c>
      <c r="K745" s="11" t="str">
        <v>Obesity</v>
      </c>
      <c r="L745" s="11" t="str">
        <v>Normal</v>
      </c>
      <c r="M745" s="11">
        <v>0</v>
      </c>
      <c r="N745" s="11" t="str">
        <v>Yes</v>
      </c>
      <c r="O745" s="11" t="str">
        <v>No</v>
      </c>
      <c r="P745" s="36" t="str">
        <v>No</v>
      </c>
      <c r="Q745" s="37"/>
    </row>
    <row r="746" spans="1:17" x14ac:dyDescent="0.3">
      <c r="A746" s="34" t="s">
        <v>1621</v>
      </c>
      <c r="B746" s="34">
        <v>21.754999999999999</v>
      </c>
      <c r="C746" s="34">
        <v>7.79</v>
      </c>
      <c r="D746" s="34" t="s">
        <v>2377</v>
      </c>
      <c r="E746" s="35" t="s">
        <v>2375</v>
      </c>
      <c r="F746" s="34" t="s">
        <v>2375</v>
      </c>
      <c r="G746" s="34" t="s">
        <v>2376</v>
      </c>
      <c r="H746" s="34" t="s">
        <v>2375</v>
      </c>
      <c r="J746" s="40" t="s">
        <v>1621</v>
      </c>
      <c r="K746" s="11" t="str">
        <v>Normal Weight</v>
      </c>
      <c r="L746" s="11" t="str">
        <v>Diabetes</v>
      </c>
      <c r="M746" s="11">
        <v>0</v>
      </c>
      <c r="N746" s="11" t="str">
        <v>Yes</v>
      </c>
      <c r="O746" s="11" t="str">
        <v>No</v>
      </c>
      <c r="P746" s="36" t="str">
        <v>No</v>
      </c>
      <c r="Q746" s="37"/>
    </row>
    <row r="747" spans="1:17" x14ac:dyDescent="0.3">
      <c r="A747" s="34" t="s">
        <v>1620</v>
      </c>
      <c r="B747" s="34">
        <v>44.55</v>
      </c>
      <c r="C747" s="34">
        <v>7.12</v>
      </c>
      <c r="D747" s="34" t="s">
        <v>2377</v>
      </c>
      <c r="E747" s="35" t="s">
        <v>2375</v>
      </c>
      <c r="F747" s="34" t="s">
        <v>2375</v>
      </c>
      <c r="G747" s="34">
        <v>1</v>
      </c>
      <c r="H747" s="34" t="s">
        <v>2375</v>
      </c>
      <c r="J747" s="40" t="s">
        <v>1620</v>
      </c>
      <c r="K747" s="11" t="str">
        <v>Obesity</v>
      </c>
      <c r="L747" s="11" t="str">
        <v>Diabetes</v>
      </c>
      <c r="M747" s="11">
        <v>1</v>
      </c>
      <c r="N747" s="11" t="str">
        <v>Yes</v>
      </c>
      <c r="O747" s="11" t="str">
        <v>No</v>
      </c>
      <c r="P747" s="36" t="str">
        <v>No</v>
      </c>
      <c r="Q747" s="37"/>
    </row>
    <row r="748" spans="1:17" x14ac:dyDescent="0.3">
      <c r="A748" s="34" t="s">
        <v>1619</v>
      </c>
      <c r="B748" s="34">
        <v>43.32</v>
      </c>
      <c r="C748" s="34">
        <v>4.67</v>
      </c>
      <c r="D748" s="34" t="s">
        <v>2377</v>
      </c>
      <c r="E748" s="35" t="s">
        <v>2375</v>
      </c>
      <c r="F748" s="34" t="s">
        <v>2375</v>
      </c>
      <c r="G748" s="34" t="s">
        <v>2376</v>
      </c>
      <c r="H748" s="34" t="s">
        <v>2375</v>
      </c>
      <c r="J748" s="40" t="s">
        <v>1619</v>
      </c>
      <c r="K748" s="11" t="str">
        <v>Obesity</v>
      </c>
      <c r="L748" s="11" t="str">
        <v>Normal</v>
      </c>
      <c r="M748" s="11">
        <v>0</v>
      </c>
      <c r="N748" s="11" t="str">
        <v>Yes</v>
      </c>
      <c r="O748" s="11" t="str">
        <v>No</v>
      </c>
      <c r="P748" s="36" t="str">
        <v>No</v>
      </c>
      <c r="Q748" s="37"/>
    </row>
    <row r="749" spans="1:17" x14ac:dyDescent="0.3">
      <c r="A749" s="34" t="s">
        <v>1618</v>
      </c>
      <c r="B749" s="34">
        <v>31.23</v>
      </c>
      <c r="C749" s="34">
        <v>9.1199999999999992</v>
      </c>
      <c r="D749" s="34" t="s">
        <v>2377</v>
      </c>
      <c r="E749" s="35" t="s">
        <v>2375</v>
      </c>
      <c r="F749" s="34" t="s">
        <v>2378</v>
      </c>
      <c r="G749" s="34">
        <v>1</v>
      </c>
      <c r="H749" s="34" t="s">
        <v>2375</v>
      </c>
      <c r="J749" s="40" t="s">
        <v>1618</v>
      </c>
      <c r="K749" s="11" t="str">
        <v>Obesity</v>
      </c>
      <c r="L749" s="11" t="str">
        <v>Diabetes</v>
      </c>
      <c r="M749" s="11">
        <v>1</v>
      </c>
      <c r="N749" s="11" t="str">
        <v>Yes</v>
      </c>
      <c r="O749" s="11" t="str">
        <v>No</v>
      </c>
      <c r="P749" s="36" t="str">
        <v>No</v>
      </c>
      <c r="Q749" s="37"/>
    </row>
    <row r="750" spans="1:17" x14ac:dyDescent="0.3">
      <c r="A750" s="34" t="s">
        <v>1617</v>
      </c>
      <c r="B750" s="34">
        <v>42.81</v>
      </c>
      <c r="C750" s="34">
        <v>4.1500000000000004</v>
      </c>
      <c r="D750" s="34" t="s">
        <v>2375</v>
      </c>
      <c r="E750" s="35" t="s">
        <v>2375</v>
      </c>
      <c r="F750" s="34" t="s">
        <v>2375</v>
      </c>
      <c r="G750" s="34">
        <v>1</v>
      </c>
      <c r="H750" s="34" t="s">
        <v>2375</v>
      </c>
      <c r="J750" s="40" t="s">
        <v>1617</v>
      </c>
      <c r="K750" s="11" t="str">
        <v>Obesity</v>
      </c>
      <c r="L750" s="11" t="str">
        <v>Normal</v>
      </c>
      <c r="M750" s="11">
        <v>1</v>
      </c>
      <c r="N750" s="11" t="str">
        <v>No</v>
      </c>
      <c r="O750" s="11" t="str">
        <v>No</v>
      </c>
      <c r="P750" s="36" t="str">
        <v>No</v>
      </c>
      <c r="Q750" s="37"/>
    </row>
    <row r="751" spans="1:17" x14ac:dyDescent="0.3">
      <c r="A751" s="34" t="s">
        <v>1616</v>
      </c>
      <c r="B751" s="34">
        <v>35.909999999999997</v>
      </c>
      <c r="C751" s="34">
        <v>6.72</v>
      </c>
      <c r="D751" s="34" t="s">
        <v>2377</v>
      </c>
      <c r="E751" s="35" t="s">
        <v>2375</v>
      </c>
      <c r="F751" s="34" t="s">
        <v>2375</v>
      </c>
      <c r="G751" s="34">
        <v>2</v>
      </c>
      <c r="H751" s="34" t="s">
        <v>2375</v>
      </c>
      <c r="J751" s="40" t="s">
        <v>1616</v>
      </c>
      <c r="K751" s="11" t="str">
        <v>Obesity</v>
      </c>
      <c r="L751" s="11" t="str">
        <v>Diabetes</v>
      </c>
      <c r="M751" s="11">
        <v>2</v>
      </c>
      <c r="N751" s="11" t="str">
        <v>Yes</v>
      </c>
      <c r="O751" s="11" t="str">
        <v>No</v>
      </c>
      <c r="P751" s="36" t="str">
        <v>No</v>
      </c>
      <c r="Q751" s="37"/>
    </row>
    <row r="752" spans="1:17" x14ac:dyDescent="0.3">
      <c r="A752" s="34" t="s">
        <v>1615</v>
      </c>
      <c r="B752" s="34">
        <v>36.65</v>
      </c>
      <c r="C752" s="34">
        <v>5.01</v>
      </c>
      <c r="D752" s="34" t="s">
        <v>2377</v>
      </c>
      <c r="E752" s="35" t="s">
        <v>2375</v>
      </c>
      <c r="F752" s="34" t="s">
        <v>2378</v>
      </c>
      <c r="G752" s="34">
        <v>1</v>
      </c>
      <c r="H752" s="34" t="s">
        <v>2375</v>
      </c>
      <c r="J752" s="40" t="s">
        <v>1615</v>
      </c>
      <c r="K752" s="11" t="str">
        <v>Obesity</v>
      </c>
      <c r="L752" s="11" t="str">
        <v>Normal</v>
      </c>
      <c r="M752" s="11">
        <v>1</v>
      </c>
      <c r="N752" s="11" t="str">
        <v>Yes</v>
      </c>
      <c r="O752" s="11" t="str">
        <v>No</v>
      </c>
      <c r="P752" s="36" t="str">
        <v>No</v>
      </c>
      <c r="Q752" s="37"/>
    </row>
    <row r="753" spans="1:17" x14ac:dyDescent="0.3">
      <c r="A753" s="34" t="s">
        <v>1614</v>
      </c>
      <c r="B753" s="34">
        <v>22.04</v>
      </c>
      <c r="C753" s="34">
        <v>10.9</v>
      </c>
      <c r="D753" s="34" t="s">
        <v>2377</v>
      </c>
      <c r="E753" s="35" t="s">
        <v>2375</v>
      </c>
      <c r="F753" s="34" t="s">
        <v>2375</v>
      </c>
      <c r="G753" s="34">
        <v>2</v>
      </c>
      <c r="H753" s="34" t="s">
        <v>2375</v>
      </c>
      <c r="J753" s="40" t="s">
        <v>1614</v>
      </c>
      <c r="K753" s="11" t="str">
        <v>Normal Weight</v>
      </c>
      <c r="L753" s="11" t="str">
        <v>Diabetes</v>
      </c>
      <c r="M753" s="11">
        <v>2</v>
      </c>
      <c r="N753" s="11" t="str">
        <v>Yes</v>
      </c>
      <c r="O753" s="11" t="str">
        <v>No</v>
      </c>
      <c r="P753" s="36" t="str">
        <v>No</v>
      </c>
      <c r="Q753" s="37"/>
    </row>
    <row r="754" spans="1:17" x14ac:dyDescent="0.3">
      <c r="A754" s="34" t="s">
        <v>1613</v>
      </c>
      <c r="B754" s="34">
        <v>31.824999999999999</v>
      </c>
      <c r="C754" s="34">
        <v>5.52</v>
      </c>
      <c r="D754" s="34" t="s">
        <v>2377</v>
      </c>
      <c r="E754" s="35" t="s">
        <v>2375</v>
      </c>
      <c r="F754" s="34" t="s">
        <v>2375</v>
      </c>
      <c r="G754" s="34">
        <v>1</v>
      </c>
      <c r="H754" s="34" t="s">
        <v>2375</v>
      </c>
      <c r="J754" s="40" t="s">
        <v>1613</v>
      </c>
      <c r="K754" s="11" t="str">
        <v>Obesity</v>
      </c>
      <c r="L754" s="11" t="str">
        <v>Normal</v>
      </c>
      <c r="M754" s="11">
        <v>1</v>
      </c>
      <c r="N754" s="11" t="str">
        <v>Yes</v>
      </c>
      <c r="O754" s="11" t="str">
        <v>No</v>
      </c>
      <c r="P754" s="36" t="str">
        <v>No</v>
      </c>
      <c r="Q754" s="37"/>
    </row>
    <row r="755" spans="1:17" x14ac:dyDescent="0.3">
      <c r="A755" s="34" t="s">
        <v>1612</v>
      </c>
      <c r="B755" s="34">
        <v>53.58</v>
      </c>
      <c r="C755" s="34">
        <v>4.55</v>
      </c>
      <c r="D755" s="34" t="s">
        <v>2375</v>
      </c>
      <c r="E755" s="35" t="s">
        <v>2375</v>
      </c>
      <c r="F755" s="34" t="s">
        <v>2375</v>
      </c>
      <c r="G755" s="34">
        <v>1</v>
      </c>
      <c r="H755" s="34" t="s">
        <v>2375</v>
      </c>
      <c r="J755" s="40" t="s">
        <v>1612</v>
      </c>
      <c r="K755" s="11" t="str">
        <v>Obesity</v>
      </c>
      <c r="L755" s="11" t="str">
        <v>Normal</v>
      </c>
      <c r="M755" s="11">
        <v>1</v>
      </c>
      <c r="N755" s="11" t="str">
        <v>No</v>
      </c>
      <c r="O755" s="11" t="str">
        <v>No</v>
      </c>
      <c r="P755" s="36" t="str">
        <v>No</v>
      </c>
      <c r="Q755" s="37"/>
    </row>
    <row r="756" spans="1:17" x14ac:dyDescent="0.3">
      <c r="A756" s="34" t="s">
        <v>1611</v>
      </c>
      <c r="B756" s="34">
        <v>34.299999999999997</v>
      </c>
      <c r="C756" s="34">
        <v>11.76</v>
      </c>
      <c r="D756" s="34" t="s">
        <v>2375</v>
      </c>
      <c r="E756" s="35" t="s">
        <v>2375</v>
      </c>
      <c r="F756" s="34" t="s">
        <v>2375</v>
      </c>
      <c r="G756" s="34" t="s">
        <v>2376</v>
      </c>
      <c r="H756" s="34" t="s">
        <v>2375</v>
      </c>
      <c r="J756" s="40" t="s">
        <v>1611</v>
      </c>
      <c r="K756" s="11" t="str">
        <v>Obesity</v>
      </c>
      <c r="L756" s="11" t="str">
        <v>Diabetes</v>
      </c>
      <c r="M756" s="11">
        <v>0</v>
      </c>
      <c r="N756" s="11" t="str">
        <v>No</v>
      </c>
      <c r="O756" s="11" t="str">
        <v>No</v>
      </c>
      <c r="P756" s="36" t="str">
        <v>No</v>
      </c>
      <c r="Q756" s="37"/>
    </row>
    <row r="757" spans="1:17" x14ac:dyDescent="0.3">
      <c r="A757" s="34" t="s">
        <v>1610</v>
      </c>
      <c r="B757" s="34">
        <v>32.11</v>
      </c>
      <c r="C757" s="34">
        <v>7.06</v>
      </c>
      <c r="D757" s="34" t="s">
        <v>2375</v>
      </c>
      <c r="E757" s="35" t="s">
        <v>2375</v>
      </c>
      <c r="F757" s="34" t="s">
        <v>2375</v>
      </c>
      <c r="G757" s="34" t="s">
        <v>2376</v>
      </c>
      <c r="H757" s="34" t="s">
        <v>2375</v>
      </c>
      <c r="J757" s="40" t="s">
        <v>1610</v>
      </c>
      <c r="K757" s="11" t="str">
        <v>Obesity</v>
      </c>
      <c r="L757" s="11" t="str">
        <v>Diabetes</v>
      </c>
      <c r="M757" s="11">
        <v>0</v>
      </c>
      <c r="N757" s="11" t="str">
        <v>No</v>
      </c>
      <c r="O757" s="11" t="str">
        <v>No</v>
      </c>
      <c r="P757" s="36" t="str">
        <v>No</v>
      </c>
      <c r="Q757" s="37"/>
    </row>
    <row r="758" spans="1:17" x14ac:dyDescent="0.3">
      <c r="A758" s="34" t="s">
        <v>1609</v>
      </c>
      <c r="B758" s="34">
        <v>31.78</v>
      </c>
      <c r="C758" s="34">
        <v>11.35</v>
      </c>
      <c r="D758" s="34" t="s">
        <v>2377</v>
      </c>
      <c r="E758" s="35" t="s">
        <v>2375</v>
      </c>
      <c r="F758" s="34" t="s">
        <v>2378</v>
      </c>
      <c r="G758" s="34">
        <v>1</v>
      </c>
      <c r="H758" s="34" t="s">
        <v>2375</v>
      </c>
      <c r="J758" s="40" t="s">
        <v>1609</v>
      </c>
      <c r="K758" s="11" t="str">
        <v>Obesity</v>
      </c>
      <c r="L758" s="11" t="str">
        <v>Diabetes</v>
      </c>
      <c r="M758" s="11">
        <v>1</v>
      </c>
      <c r="N758" s="11" t="str">
        <v>Yes</v>
      </c>
      <c r="O758" s="11" t="str">
        <v>No</v>
      </c>
      <c r="P758" s="36" t="str">
        <v>No</v>
      </c>
      <c r="Q758" s="37"/>
    </row>
    <row r="759" spans="1:17" x14ac:dyDescent="0.3">
      <c r="A759" s="34" t="s">
        <v>1608</v>
      </c>
      <c r="B759" s="34">
        <v>46.89</v>
      </c>
      <c r="C759" s="34">
        <v>5.52</v>
      </c>
      <c r="D759" s="34" t="s">
        <v>2375</v>
      </c>
      <c r="E759" s="35" t="s">
        <v>2375</v>
      </c>
      <c r="F759" s="34" t="s">
        <v>2375</v>
      </c>
      <c r="G759" s="34" t="s">
        <v>2376</v>
      </c>
      <c r="H759" s="34" t="s">
        <v>2375</v>
      </c>
      <c r="J759" s="40" t="s">
        <v>1608</v>
      </c>
      <c r="K759" s="11" t="str">
        <v>Obesity</v>
      </c>
      <c r="L759" s="11" t="str">
        <v>Normal</v>
      </c>
      <c r="M759" s="11">
        <v>0</v>
      </c>
      <c r="N759" s="11" t="str">
        <v>No</v>
      </c>
      <c r="O759" s="11" t="str">
        <v>No</v>
      </c>
      <c r="P759" s="36" t="str">
        <v>No</v>
      </c>
      <c r="Q759" s="37"/>
    </row>
    <row r="760" spans="1:17" x14ac:dyDescent="0.3">
      <c r="A760" s="34" t="s">
        <v>1607</v>
      </c>
      <c r="B760" s="34">
        <v>39.35</v>
      </c>
      <c r="C760" s="34">
        <v>7.86</v>
      </c>
      <c r="D760" s="34" t="s">
        <v>2377</v>
      </c>
      <c r="E760" s="35" t="s">
        <v>2375</v>
      </c>
      <c r="F760" s="34" t="s">
        <v>2375</v>
      </c>
      <c r="G760" s="34">
        <v>1</v>
      </c>
      <c r="H760" s="34" t="s">
        <v>2375</v>
      </c>
      <c r="J760" s="40" t="s">
        <v>1607</v>
      </c>
      <c r="K760" s="11" t="str">
        <v>Obesity</v>
      </c>
      <c r="L760" s="11" t="str">
        <v>Diabetes</v>
      </c>
      <c r="M760" s="11">
        <v>1</v>
      </c>
      <c r="N760" s="11" t="str">
        <v>Yes</v>
      </c>
      <c r="O760" s="11" t="str">
        <v>No</v>
      </c>
      <c r="P760" s="36" t="str">
        <v>No</v>
      </c>
      <c r="Q760" s="37"/>
    </row>
    <row r="761" spans="1:17" x14ac:dyDescent="0.3">
      <c r="A761" s="34" t="s">
        <v>1606</v>
      </c>
      <c r="B761" s="34">
        <v>39.200000000000003</v>
      </c>
      <c r="C761" s="34">
        <v>11.38</v>
      </c>
      <c r="D761" s="34" t="s">
        <v>2375</v>
      </c>
      <c r="E761" s="35" t="s">
        <v>2375</v>
      </c>
      <c r="F761" s="34" t="s">
        <v>2375</v>
      </c>
      <c r="G761" s="34" t="s">
        <v>2376</v>
      </c>
      <c r="H761" s="34" t="s">
        <v>2375</v>
      </c>
      <c r="J761" s="40" t="s">
        <v>1606</v>
      </c>
      <c r="K761" s="11" t="str">
        <v>Obesity</v>
      </c>
      <c r="L761" s="11" t="str">
        <v>Diabetes</v>
      </c>
      <c r="M761" s="11">
        <v>0</v>
      </c>
      <c r="N761" s="11" t="str">
        <v>No</v>
      </c>
      <c r="O761" s="11" t="str">
        <v>No</v>
      </c>
      <c r="P761" s="36" t="str">
        <v>No</v>
      </c>
      <c r="Q761" s="37"/>
    </row>
    <row r="762" spans="1:17" x14ac:dyDescent="0.3">
      <c r="A762" s="34" t="s">
        <v>1605</v>
      </c>
      <c r="B762" s="34">
        <v>39.159999999999997</v>
      </c>
      <c r="C762" s="34">
        <v>10.48</v>
      </c>
      <c r="D762" s="34" t="s">
        <v>2375</v>
      </c>
      <c r="E762" s="35" t="s">
        <v>2375</v>
      </c>
      <c r="F762" s="34" t="s">
        <v>2375</v>
      </c>
      <c r="G762" s="34" t="s">
        <v>2376</v>
      </c>
      <c r="H762" s="34" t="s">
        <v>2375</v>
      </c>
      <c r="J762" s="40" t="s">
        <v>1605</v>
      </c>
      <c r="K762" s="11" t="str">
        <v>Obesity</v>
      </c>
      <c r="L762" s="11" t="str">
        <v>Diabetes</v>
      </c>
      <c r="M762" s="11">
        <v>0</v>
      </c>
      <c r="N762" s="11" t="str">
        <v>No</v>
      </c>
      <c r="O762" s="11" t="str">
        <v>No</v>
      </c>
      <c r="P762" s="36" t="str">
        <v>No</v>
      </c>
      <c r="Q762" s="37"/>
    </row>
    <row r="763" spans="1:17" x14ac:dyDescent="0.3">
      <c r="A763" s="34" t="s">
        <v>1604</v>
      </c>
      <c r="B763" s="34">
        <v>44.1</v>
      </c>
      <c r="C763" s="34">
        <v>5.04</v>
      </c>
      <c r="D763" s="34" t="s">
        <v>2377</v>
      </c>
      <c r="E763" s="35" t="s">
        <v>2375</v>
      </c>
      <c r="F763" s="34" t="s">
        <v>2375</v>
      </c>
      <c r="G763" s="34" t="s">
        <v>2376</v>
      </c>
      <c r="H763" s="34" t="s">
        <v>2375</v>
      </c>
      <c r="J763" s="40" t="s">
        <v>1604</v>
      </c>
      <c r="K763" s="11" t="str">
        <v>Obesity</v>
      </c>
      <c r="L763" s="11" t="str">
        <v>Normal</v>
      </c>
      <c r="M763" s="11">
        <v>0</v>
      </c>
      <c r="N763" s="11" t="str">
        <v>Yes</v>
      </c>
      <c r="O763" s="11" t="str">
        <v>No</v>
      </c>
      <c r="P763" s="36" t="str">
        <v>No</v>
      </c>
      <c r="Q763" s="37"/>
    </row>
    <row r="764" spans="1:17" x14ac:dyDescent="0.3">
      <c r="A764" s="34" t="s">
        <v>1603</v>
      </c>
      <c r="B764" s="34">
        <v>33.200000000000003</v>
      </c>
      <c r="C764" s="34">
        <v>9.06</v>
      </c>
      <c r="D764" s="34" t="s">
        <v>2375</v>
      </c>
      <c r="E764" s="35" t="s">
        <v>2375</v>
      </c>
      <c r="F764" s="34" t="s">
        <v>2375</v>
      </c>
      <c r="G764" s="34" t="s">
        <v>2376</v>
      </c>
      <c r="H764" s="34" t="s">
        <v>2375</v>
      </c>
      <c r="J764" s="40" t="s">
        <v>1603</v>
      </c>
      <c r="K764" s="11" t="str">
        <v>Obesity</v>
      </c>
      <c r="L764" s="11" t="str">
        <v>Diabetes</v>
      </c>
      <c r="M764" s="11">
        <v>0</v>
      </c>
      <c r="N764" s="11" t="str">
        <v>No</v>
      </c>
      <c r="O764" s="11" t="str">
        <v>No</v>
      </c>
      <c r="P764" s="36" t="str">
        <v>No</v>
      </c>
      <c r="Q764" s="37"/>
    </row>
    <row r="765" spans="1:17" x14ac:dyDescent="0.3">
      <c r="A765" s="34" t="s">
        <v>1602</v>
      </c>
      <c r="B765" s="34">
        <v>29.92</v>
      </c>
      <c r="C765" s="34">
        <v>11.07</v>
      </c>
      <c r="D765" s="34" t="s">
        <v>2375</v>
      </c>
      <c r="E765" s="35" t="s">
        <v>2375</v>
      </c>
      <c r="F765" s="34" t="s">
        <v>2375</v>
      </c>
      <c r="G765" s="34" t="s">
        <v>2376</v>
      </c>
      <c r="H765" s="34" t="s">
        <v>2375</v>
      </c>
      <c r="J765" s="40" t="s">
        <v>1602</v>
      </c>
      <c r="K765" s="11" t="str">
        <v>Obesity</v>
      </c>
      <c r="L765" s="11" t="str">
        <v>Diabetes</v>
      </c>
      <c r="M765" s="11">
        <v>0</v>
      </c>
      <c r="N765" s="11" t="str">
        <v>No</v>
      </c>
      <c r="O765" s="11" t="str">
        <v>No</v>
      </c>
      <c r="P765" s="36" t="str">
        <v>No</v>
      </c>
      <c r="Q765" s="37"/>
    </row>
    <row r="766" spans="1:17" x14ac:dyDescent="0.3">
      <c r="A766" s="34" t="s">
        <v>1601</v>
      </c>
      <c r="B766" s="34">
        <v>25</v>
      </c>
      <c r="C766" s="34">
        <v>10.45</v>
      </c>
      <c r="D766" s="34" t="s">
        <v>2375</v>
      </c>
      <c r="E766" s="35" t="s">
        <v>2375</v>
      </c>
      <c r="F766" s="34" t="s">
        <v>2375</v>
      </c>
      <c r="G766" s="34" t="s">
        <v>2376</v>
      </c>
      <c r="H766" s="34" t="s">
        <v>2375</v>
      </c>
      <c r="J766" s="40" t="s">
        <v>1601</v>
      </c>
      <c r="K766" s="11" t="str">
        <v>Overweight</v>
      </c>
      <c r="L766" s="11" t="str">
        <v>Diabetes</v>
      </c>
      <c r="M766" s="11">
        <v>0</v>
      </c>
      <c r="N766" s="11" t="str">
        <v>No</v>
      </c>
      <c r="O766" s="11" t="str">
        <v>No</v>
      </c>
      <c r="P766" s="36" t="str">
        <v>No</v>
      </c>
      <c r="Q766" s="37"/>
    </row>
    <row r="767" spans="1:17" x14ac:dyDescent="0.3">
      <c r="A767" s="34" t="s">
        <v>1600</v>
      </c>
      <c r="B767" s="34">
        <v>38.869999999999997</v>
      </c>
      <c r="C767" s="34">
        <v>8.6300000000000008</v>
      </c>
      <c r="D767" s="34" t="s">
        <v>2377</v>
      </c>
      <c r="E767" s="35" t="s">
        <v>2375</v>
      </c>
      <c r="F767" s="34" t="s">
        <v>2375</v>
      </c>
      <c r="G767" s="34">
        <v>1</v>
      </c>
      <c r="H767" s="34" t="s">
        <v>2375</v>
      </c>
      <c r="J767" s="40" t="s">
        <v>1600</v>
      </c>
      <c r="K767" s="11" t="str">
        <v>Obesity</v>
      </c>
      <c r="L767" s="11" t="str">
        <v>Diabetes</v>
      </c>
      <c r="M767" s="11">
        <v>1</v>
      </c>
      <c r="N767" s="11" t="str">
        <v>Yes</v>
      </c>
      <c r="O767" s="11" t="str">
        <v>No</v>
      </c>
      <c r="P767" s="36" t="str">
        <v>No</v>
      </c>
      <c r="Q767" s="37"/>
    </row>
    <row r="768" spans="1:17" x14ac:dyDescent="0.3">
      <c r="A768" s="34" t="s">
        <v>1599</v>
      </c>
      <c r="B768" s="34">
        <v>32.299999999999997</v>
      </c>
      <c r="C768" s="34">
        <v>5.28</v>
      </c>
      <c r="D768" s="34" t="s">
        <v>2377</v>
      </c>
      <c r="E768" s="35" t="s">
        <v>2375</v>
      </c>
      <c r="F768" s="34" t="s">
        <v>2375</v>
      </c>
      <c r="G768" s="34">
        <v>2</v>
      </c>
      <c r="H768" s="34" t="s">
        <v>2375</v>
      </c>
      <c r="J768" s="40" t="s">
        <v>1599</v>
      </c>
      <c r="K768" s="11" t="str">
        <v>Obesity</v>
      </c>
      <c r="L768" s="11" t="str">
        <v>Normal</v>
      </c>
      <c r="M768" s="11">
        <v>2</v>
      </c>
      <c r="N768" s="11" t="str">
        <v>Yes</v>
      </c>
      <c r="O768" s="11" t="str">
        <v>No</v>
      </c>
      <c r="P768" s="36" t="str">
        <v>No</v>
      </c>
      <c r="Q768" s="37"/>
    </row>
    <row r="769" spans="1:17" x14ac:dyDescent="0.3">
      <c r="A769" s="34" t="s">
        <v>1598</v>
      </c>
      <c r="B769" s="34">
        <v>31.16</v>
      </c>
      <c r="C769" s="34">
        <v>7.49</v>
      </c>
      <c r="D769" s="34" t="s">
        <v>2377</v>
      </c>
      <c r="E769" s="35" t="s">
        <v>2375</v>
      </c>
      <c r="F769" s="34" t="s">
        <v>2375</v>
      </c>
      <c r="G769" s="34">
        <v>2</v>
      </c>
      <c r="H769" s="34" t="s">
        <v>2375</v>
      </c>
      <c r="J769" s="40" t="s">
        <v>1598</v>
      </c>
      <c r="K769" s="11" t="str">
        <v>Obesity</v>
      </c>
      <c r="L769" s="11" t="str">
        <v>Diabetes</v>
      </c>
      <c r="M769" s="11">
        <v>2</v>
      </c>
      <c r="N769" s="11" t="str">
        <v>Yes</v>
      </c>
      <c r="O769" s="11" t="str">
        <v>No</v>
      </c>
      <c r="P769" s="36" t="str">
        <v>No</v>
      </c>
      <c r="Q769" s="37"/>
    </row>
    <row r="770" spans="1:17" x14ac:dyDescent="0.3">
      <c r="A770" s="34" t="s">
        <v>1597</v>
      </c>
      <c r="B770" s="34">
        <v>54.59</v>
      </c>
      <c r="C770" s="34">
        <v>4.2699999999999996</v>
      </c>
      <c r="D770" s="34" t="s">
        <v>2375</v>
      </c>
      <c r="E770" s="35" t="s">
        <v>2375</v>
      </c>
      <c r="F770" s="34" t="s">
        <v>2375</v>
      </c>
      <c r="G770" s="34" t="s">
        <v>2376</v>
      </c>
      <c r="H770" s="34" t="s">
        <v>2375</v>
      </c>
      <c r="J770" s="40" t="s">
        <v>1597</v>
      </c>
      <c r="K770" s="11" t="str">
        <v>Obesity</v>
      </c>
      <c r="L770" s="11" t="str">
        <v>Normal</v>
      </c>
      <c r="M770" s="11">
        <v>0</v>
      </c>
      <c r="N770" s="11" t="str">
        <v>No</v>
      </c>
      <c r="O770" s="11" t="str">
        <v>No</v>
      </c>
      <c r="P770" s="36" t="str">
        <v>No</v>
      </c>
      <c r="Q770" s="37"/>
    </row>
    <row r="771" spans="1:17" x14ac:dyDescent="0.3">
      <c r="A771" s="34" t="s">
        <v>1596</v>
      </c>
      <c r="B771" s="34">
        <v>21.09</v>
      </c>
      <c r="C771" s="34">
        <v>9.2200000000000006</v>
      </c>
      <c r="D771" s="34" t="s">
        <v>2377</v>
      </c>
      <c r="E771" s="35" t="s">
        <v>2375</v>
      </c>
      <c r="F771" s="34" t="s">
        <v>2375</v>
      </c>
      <c r="G771" s="34">
        <v>2</v>
      </c>
      <c r="H771" s="34" t="s">
        <v>2375</v>
      </c>
      <c r="J771" s="40" t="s">
        <v>1596</v>
      </c>
      <c r="K771" s="11" t="str">
        <v>Normal Weight</v>
      </c>
      <c r="L771" s="11" t="str">
        <v>Diabetes</v>
      </c>
      <c r="M771" s="11">
        <v>2</v>
      </c>
      <c r="N771" s="11" t="str">
        <v>Yes</v>
      </c>
      <c r="O771" s="11" t="str">
        <v>No</v>
      </c>
      <c r="P771" s="36" t="str">
        <v>No</v>
      </c>
      <c r="Q771" s="37"/>
    </row>
    <row r="772" spans="1:17" x14ac:dyDescent="0.3">
      <c r="A772" s="34" t="s">
        <v>1595</v>
      </c>
      <c r="B772" s="34">
        <v>52.41</v>
      </c>
      <c r="C772" s="34">
        <v>5.99</v>
      </c>
      <c r="D772" s="34" t="s">
        <v>2375</v>
      </c>
      <c r="E772" s="35" t="s">
        <v>2375</v>
      </c>
      <c r="F772" s="34" t="s">
        <v>2375</v>
      </c>
      <c r="G772" s="34">
        <v>1</v>
      </c>
      <c r="H772" s="34" t="s">
        <v>2375</v>
      </c>
      <c r="J772" s="40" t="s">
        <v>1595</v>
      </c>
      <c r="K772" s="11" t="str">
        <v>Obesity</v>
      </c>
      <c r="L772" s="11" t="str">
        <v>Prediabetes</v>
      </c>
      <c r="M772" s="11">
        <v>1</v>
      </c>
      <c r="N772" s="11" t="str">
        <v>No</v>
      </c>
      <c r="O772" s="11" t="str">
        <v>No</v>
      </c>
      <c r="P772" s="36" t="str">
        <v>No</v>
      </c>
      <c r="Q772" s="37"/>
    </row>
    <row r="773" spans="1:17" x14ac:dyDescent="0.3">
      <c r="A773" s="34" t="s">
        <v>1594</v>
      </c>
      <c r="B773" s="34">
        <v>41.47</v>
      </c>
      <c r="C773" s="34">
        <v>5.86</v>
      </c>
      <c r="D773" s="34" t="s">
        <v>2377</v>
      </c>
      <c r="E773" s="35" t="s">
        <v>2375</v>
      </c>
      <c r="F773" s="34" t="s">
        <v>2375</v>
      </c>
      <c r="G773" s="34">
        <v>2</v>
      </c>
      <c r="H773" s="34" t="s">
        <v>2375</v>
      </c>
      <c r="J773" s="40" t="s">
        <v>1594</v>
      </c>
      <c r="K773" s="11" t="str">
        <v>Obesity</v>
      </c>
      <c r="L773" s="11" t="str">
        <v>Prediabetes</v>
      </c>
      <c r="M773" s="11">
        <v>2</v>
      </c>
      <c r="N773" s="11" t="str">
        <v>Yes</v>
      </c>
      <c r="O773" s="11" t="str">
        <v>No</v>
      </c>
      <c r="P773" s="36" t="str">
        <v>No</v>
      </c>
      <c r="Q773" s="37"/>
    </row>
    <row r="774" spans="1:17" x14ac:dyDescent="0.3">
      <c r="A774" s="34" t="s">
        <v>1593</v>
      </c>
      <c r="B774" s="34">
        <v>33.1</v>
      </c>
      <c r="C774" s="34">
        <v>5.19</v>
      </c>
      <c r="D774" s="34" t="s">
        <v>2377</v>
      </c>
      <c r="E774" s="35" t="s">
        <v>2375</v>
      </c>
      <c r="F774" s="34" t="s">
        <v>2375</v>
      </c>
      <c r="G774" s="34">
        <v>2</v>
      </c>
      <c r="H774" s="34" t="s">
        <v>2375</v>
      </c>
      <c r="J774" s="40" t="s">
        <v>1593</v>
      </c>
      <c r="K774" s="11" t="str">
        <v>Obesity</v>
      </c>
      <c r="L774" s="11" t="str">
        <v>Normal</v>
      </c>
      <c r="M774" s="11">
        <v>2</v>
      </c>
      <c r="N774" s="11" t="str">
        <v>Yes</v>
      </c>
      <c r="O774" s="11" t="str">
        <v>No</v>
      </c>
      <c r="P774" s="36" t="str">
        <v>No</v>
      </c>
      <c r="Q774" s="37"/>
    </row>
    <row r="775" spans="1:17" x14ac:dyDescent="0.3">
      <c r="A775" s="34" t="s">
        <v>1592</v>
      </c>
      <c r="B775" s="34">
        <v>30.8</v>
      </c>
      <c r="C775" s="34">
        <v>4.37</v>
      </c>
      <c r="D775" s="34" t="s">
        <v>2377</v>
      </c>
      <c r="E775" s="35" t="s">
        <v>2375</v>
      </c>
      <c r="F775" s="34" t="s">
        <v>2375</v>
      </c>
      <c r="G775" s="34">
        <v>2</v>
      </c>
      <c r="H775" s="34" t="s">
        <v>2375</v>
      </c>
      <c r="J775" s="40" t="s">
        <v>1592</v>
      </c>
      <c r="K775" s="11" t="str">
        <v>Obesity</v>
      </c>
      <c r="L775" s="11" t="str">
        <v>Normal</v>
      </c>
      <c r="M775" s="11">
        <v>2</v>
      </c>
      <c r="N775" s="11" t="str">
        <v>Yes</v>
      </c>
      <c r="O775" s="11" t="str">
        <v>No</v>
      </c>
      <c r="P775" s="36" t="str">
        <v>No</v>
      </c>
      <c r="Q775" s="37"/>
    </row>
    <row r="776" spans="1:17" x14ac:dyDescent="0.3">
      <c r="A776" s="34" t="s">
        <v>1591</v>
      </c>
      <c r="B776" s="34">
        <v>42.06</v>
      </c>
      <c r="C776" s="34">
        <v>5.32</v>
      </c>
      <c r="D776" s="34" t="s">
        <v>2375</v>
      </c>
      <c r="E776" s="35" t="s">
        <v>2375</v>
      </c>
      <c r="F776" s="34" t="s">
        <v>2375</v>
      </c>
      <c r="G776" s="34">
        <v>1</v>
      </c>
      <c r="H776" s="34" t="s">
        <v>2375</v>
      </c>
      <c r="J776" s="40" t="s">
        <v>1591</v>
      </c>
      <c r="K776" s="11" t="str">
        <v>Obesity</v>
      </c>
      <c r="L776" s="11" t="str">
        <v>Normal</v>
      </c>
      <c r="M776" s="11">
        <v>1</v>
      </c>
      <c r="N776" s="11" t="str">
        <v>No</v>
      </c>
      <c r="O776" s="11" t="str">
        <v>No</v>
      </c>
      <c r="P776" s="36" t="str">
        <v>No</v>
      </c>
      <c r="Q776" s="37"/>
    </row>
    <row r="777" spans="1:17" x14ac:dyDescent="0.3">
      <c r="A777" s="34" t="s">
        <v>1590</v>
      </c>
      <c r="B777" s="34">
        <v>39.270000000000003</v>
      </c>
      <c r="C777" s="34">
        <v>5.64</v>
      </c>
      <c r="D777" s="34" t="s">
        <v>2375</v>
      </c>
      <c r="E777" s="35" t="s">
        <v>2375</v>
      </c>
      <c r="F777" s="34" t="s">
        <v>2378</v>
      </c>
      <c r="G777" s="34">
        <v>1</v>
      </c>
      <c r="H777" s="34" t="s">
        <v>2375</v>
      </c>
      <c r="J777" s="40" t="s">
        <v>1590</v>
      </c>
      <c r="K777" s="11" t="str">
        <v>Obesity</v>
      </c>
      <c r="L777" s="11" t="str">
        <v>Normal</v>
      </c>
      <c r="M777" s="11">
        <v>1</v>
      </c>
      <c r="N777" s="11" t="str">
        <v>No</v>
      </c>
      <c r="O777" s="11" t="str">
        <v>No</v>
      </c>
      <c r="P777" s="36" t="str">
        <v>No</v>
      </c>
      <c r="Q777" s="37"/>
    </row>
    <row r="778" spans="1:17" x14ac:dyDescent="0.3">
      <c r="A778" s="34" t="s">
        <v>1589</v>
      </c>
      <c r="B778" s="34">
        <v>30.71</v>
      </c>
      <c r="C778" s="34">
        <v>5.59</v>
      </c>
      <c r="D778" s="34" t="s">
        <v>2377</v>
      </c>
      <c r="E778" s="35" t="s">
        <v>2375</v>
      </c>
      <c r="F778" s="34" t="s">
        <v>2375</v>
      </c>
      <c r="G778" s="34">
        <v>1</v>
      </c>
      <c r="H778" s="34" t="s">
        <v>2375</v>
      </c>
      <c r="J778" s="40" t="s">
        <v>1589</v>
      </c>
      <c r="K778" s="11" t="str">
        <v>Obesity</v>
      </c>
      <c r="L778" s="11" t="str">
        <v>Normal</v>
      </c>
      <c r="M778" s="11">
        <v>1</v>
      </c>
      <c r="N778" s="11" t="str">
        <v>Yes</v>
      </c>
      <c r="O778" s="11" t="str">
        <v>No</v>
      </c>
      <c r="P778" s="36" t="str">
        <v>No</v>
      </c>
      <c r="Q778" s="37"/>
    </row>
    <row r="779" spans="1:17" x14ac:dyDescent="0.3">
      <c r="A779" s="34" t="s">
        <v>1588</v>
      </c>
      <c r="B779" s="34">
        <v>47.19</v>
      </c>
      <c r="C779" s="34">
        <v>5.29</v>
      </c>
      <c r="D779" s="34" t="s">
        <v>2375</v>
      </c>
      <c r="E779" s="35" t="s">
        <v>2375</v>
      </c>
      <c r="F779" s="34" t="s">
        <v>2375</v>
      </c>
      <c r="G779" s="34" t="s">
        <v>2376</v>
      </c>
      <c r="H779" s="34" t="s">
        <v>2375</v>
      </c>
      <c r="J779" s="40" t="s">
        <v>1588</v>
      </c>
      <c r="K779" s="11" t="str">
        <v>Obesity</v>
      </c>
      <c r="L779" s="11" t="str">
        <v>Normal</v>
      </c>
      <c r="M779" s="11">
        <v>0</v>
      </c>
      <c r="N779" s="11" t="str">
        <v>No</v>
      </c>
      <c r="O779" s="11" t="str">
        <v>No</v>
      </c>
      <c r="P779" s="36" t="str">
        <v>No</v>
      </c>
      <c r="Q779" s="37"/>
    </row>
    <row r="780" spans="1:17" x14ac:dyDescent="0.3">
      <c r="A780" s="34" t="s">
        <v>1587</v>
      </c>
      <c r="B780" s="34">
        <v>30.02</v>
      </c>
      <c r="C780" s="34">
        <v>6.65</v>
      </c>
      <c r="D780" s="34" t="s">
        <v>2375</v>
      </c>
      <c r="E780" s="35" t="s">
        <v>2375</v>
      </c>
      <c r="F780" s="34" t="s">
        <v>2375</v>
      </c>
      <c r="G780" s="34" t="s">
        <v>2376</v>
      </c>
      <c r="H780" s="34" t="s">
        <v>2375</v>
      </c>
      <c r="J780" s="40" t="s">
        <v>1587</v>
      </c>
      <c r="K780" s="11" t="str">
        <v>Obesity</v>
      </c>
      <c r="L780" s="11" t="str">
        <v>Diabetes</v>
      </c>
      <c r="M780" s="11">
        <v>0</v>
      </c>
      <c r="N780" s="11" t="str">
        <v>No</v>
      </c>
      <c r="O780" s="11" t="str">
        <v>No</v>
      </c>
      <c r="P780" s="36" t="str">
        <v>No</v>
      </c>
      <c r="Q780" s="37"/>
    </row>
    <row r="781" spans="1:17" x14ac:dyDescent="0.3">
      <c r="A781" s="34" t="s">
        <v>1586</v>
      </c>
      <c r="B781" s="34">
        <v>37.909999999999997</v>
      </c>
      <c r="C781" s="34">
        <v>5.68</v>
      </c>
      <c r="D781" s="34" t="s">
        <v>2377</v>
      </c>
      <c r="E781" s="35" t="s">
        <v>2375</v>
      </c>
      <c r="F781" s="34" t="s">
        <v>2375</v>
      </c>
      <c r="G781" s="34" t="s">
        <v>2376</v>
      </c>
      <c r="H781" s="34" t="s">
        <v>2375</v>
      </c>
      <c r="J781" s="40" t="s">
        <v>1586</v>
      </c>
      <c r="K781" s="11" t="str">
        <v>Obesity</v>
      </c>
      <c r="L781" s="11" t="str">
        <v>Normal</v>
      </c>
      <c r="M781" s="11">
        <v>0</v>
      </c>
      <c r="N781" s="11" t="str">
        <v>Yes</v>
      </c>
      <c r="O781" s="11" t="str">
        <v>No</v>
      </c>
      <c r="P781" s="36" t="str">
        <v>No</v>
      </c>
      <c r="Q781" s="37"/>
    </row>
    <row r="782" spans="1:17" x14ac:dyDescent="0.3">
      <c r="A782" s="34" t="s">
        <v>1585</v>
      </c>
      <c r="B782" s="34">
        <v>54.61</v>
      </c>
      <c r="C782" s="34">
        <v>4.49</v>
      </c>
      <c r="D782" s="34" t="s">
        <v>2375</v>
      </c>
      <c r="E782" s="35" t="s">
        <v>2375</v>
      </c>
      <c r="F782" s="34" t="s">
        <v>2375</v>
      </c>
      <c r="G782" s="34" t="s">
        <v>2376</v>
      </c>
      <c r="H782" s="34" t="s">
        <v>2375</v>
      </c>
      <c r="J782" s="40" t="s">
        <v>1585</v>
      </c>
      <c r="K782" s="11" t="str">
        <v>Obesity</v>
      </c>
      <c r="L782" s="11" t="str">
        <v>Normal</v>
      </c>
      <c r="M782" s="11">
        <v>0</v>
      </c>
      <c r="N782" s="11" t="str">
        <v>No</v>
      </c>
      <c r="O782" s="11" t="str">
        <v>No</v>
      </c>
      <c r="P782" s="36" t="str">
        <v>No</v>
      </c>
      <c r="Q782" s="37"/>
    </row>
    <row r="783" spans="1:17" x14ac:dyDescent="0.3">
      <c r="A783" s="34" t="s">
        <v>1584</v>
      </c>
      <c r="B783" s="34">
        <v>36.005000000000003</v>
      </c>
      <c r="C783" s="34">
        <v>6.9</v>
      </c>
      <c r="D783" s="34" t="s">
        <v>2375</v>
      </c>
      <c r="E783" s="35" t="s">
        <v>2375</v>
      </c>
      <c r="F783" s="34" t="s">
        <v>2375</v>
      </c>
      <c r="G783" s="34" t="s">
        <v>2376</v>
      </c>
      <c r="H783" s="34" t="s">
        <v>2375</v>
      </c>
      <c r="J783" s="40" t="s">
        <v>1584</v>
      </c>
      <c r="K783" s="11" t="str">
        <v>Obesity</v>
      </c>
      <c r="L783" s="11" t="str">
        <v>Diabetes</v>
      </c>
      <c r="M783" s="11">
        <v>0</v>
      </c>
      <c r="N783" s="11" t="str">
        <v>No</v>
      </c>
      <c r="O783" s="11" t="str">
        <v>No</v>
      </c>
      <c r="P783" s="36" t="str">
        <v>No</v>
      </c>
      <c r="Q783" s="37"/>
    </row>
    <row r="784" spans="1:17" x14ac:dyDescent="0.3">
      <c r="A784" s="34" t="s">
        <v>1583</v>
      </c>
      <c r="B784" s="34">
        <v>28.7</v>
      </c>
      <c r="C784" s="34">
        <v>11.52</v>
      </c>
      <c r="D784" s="34" t="s">
        <v>2375</v>
      </c>
      <c r="E784" s="35" t="s">
        <v>2375</v>
      </c>
      <c r="F784" s="34" t="s">
        <v>2375</v>
      </c>
      <c r="G784" s="34" t="s">
        <v>2376</v>
      </c>
      <c r="H784" s="34" t="s">
        <v>2375</v>
      </c>
      <c r="J784" s="40" t="s">
        <v>1583</v>
      </c>
      <c r="K784" s="11" t="str">
        <v>Overweight</v>
      </c>
      <c r="L784" s="11" t="str">
        <v>Diabetes</v>
      </c>
      <c r="M784" s="11">
        <v>0</v>
      </c>
      <c r="N784" s="11" t="str">
        <v>No</v>
      </c>
      <c r="O784" s="11" t="str">
        <v>No</v>
      </c>
      <c r="P784" s="36" t="str">
        <v>No</v>
      </c>
      <c r="Q784" s="37"/>
    </row>
    <row r="785" spans="1:17" x14ac:dyDescent="0.3">
      <c r="A785" s="34" t="s">
        <v>1582</v>
      </c>
      <c r="B785" s="34">
        <v>34.295000000000002</v>
      </c>
      <c r="C785" s="34">
        <v>11.24</v>
      </c>
      <c r="D785" s="34" t="s">
        <v>2375</v>
      </c>
      <c r="E785" s="35" t="s">
        <v>2375</v>
      </c>
      <c r="F785" s="34" t="s">
        <v>2375</v>
      </c>
      <c r="G785" s="34" t="s">
        <v>2376</v>
      </c>
      <c r="H785" s="34" t="s">
        <v>2375</v>
      </c>
      <c r="J785" s="40" t="s">
        <v>1582</v>
      </c>
      <c r="K785" s="11" t="str">
        <v>Obesity</v>
      </c>
      <c r="L785" s="11" t="str">
        <v>Diabetes</v>
      </c>
      <c r="M785" s="11">
        <v>0</v>
      </c>
      <c r="N785" s="11" t="str">
        <v>No</v>
      </c>
      <c r="O785" s="11" t="str">
        <v>No</v>
      </c>
      <c r="P785" s="36" t="str">
        <v>No</v>
      </c>
      <c r="Q785" s="37"/>
    </row>
    <row r="786" spans="1:17" x14ac:dyDescent="0.3">
      <c r="A786" s="34" t="s">
        <v>1581</v>
      </c>
      <c r="B786" s="34">
        <v>27.55</v>
      </c>
      <c r="C786" s="34">
        <v>10.98</v>
      </c>
      <c r="D786" s="34" t="s">
        <v>2375</v>
      </c>
      <c r="E786" s="35" t="s">
        <v>2375</v>
      </c>
      <c r="F786" s="34" t="s">
        <v>2375</v>
      </c>
      <c r="G786" s="34" t="s">
        <v>2376</v>
      </c>
      <c r="H786" s="34" t="s">
        <v>2375</v>
      </c>
      <c r="J786" s="40" t="s">
        <v>1581</v>
      </c>
      <c r="K786" s="11" t="str">
        <v>Overweight</v>
      </c>
      <c r="L786" s="11" t="str">
        <v>Diabetes</v>
      </c>
      <c r="M786" s="11">
        <v>0</v>
      </c>
      <c r="N786" s="11" t="str">
        <v>No</v>
      </c>
      <c r="O786" s="11" t="str">
        <v>No</v>
      </c>
      <c r="P786" s="36" t="str">
        <v>No</v>
      </c>
      <c r="Q786" s="37"/>
    </row>
    <row r="787" spans="1:17" x14ac:dyDescent="0.3">
      <c r="A787" s="34" t="s">
        <v>1580</v>
      </c>
      <c r="B787" s="34">
        <v>40.700000000000003</v>
      </c>
      <c r="C787" s="34">
        <v>5.42</v>
      </c>
      <c r="D787" s="34" t="s">
        <v>2375</v>
      </c>
      <c r="E787" s="35" t="s">
        <v>2375</v>
      </c>
      <c r="F787" s="34" t="s">
        <v>2375</v>
      </c>
      <c r="G787" s="34" t="s">
        <v>2376</v>
      </c>
      <c r="H787" s="34" t="s">
        <v>2375</v>
      </c>
      <c r="J787" s="40" t="s">
        <v>1580</v>
      </c>
      <c r="K787" s="11" t="str">
        <v>Obesity</v>
      </c>
      <c r="L787" s="11" t="str">
        <v>Normal</v>
      </c>
      <c r="M787" s="11">
        <v>0</v>
      </c>
      <c r="N787" s="11" t="str">
        <v>No</v>
      </c>
      <c r="O787" s="11" t="str">
        <v>No</v>
      </c>
      <c r="P787" s="36" t="str">
        <v>No</v>
      </c>
      <c r="Q787" s="37"/>
    </row>
    <row r="788" spans="1:17" x14ac:dyDescent="0.3">
      <c r="A788" s="34" t="s">
        <v>1579</v>
      </c>
      <c r="B788" s="34">
        <v>18.335000000000001</v>
      </c>
      <c r="C788" s="34">
        <v>10.97</v>
      </c>
      <c r="D788" s="34" t="s">
        <v>2375</v>
      </c>
      <c r="E788" s="35" t="s">
        <v>2375</v>
      </c>
      <c r="F788" s="34" t="s">
        <v>2375</v>
      </c>
      <c r="G788" s="34" t="s">
        <v>2376</v>
      </c>
      <c r="H788" s="34" t="s">
        <v>2375</v>
      </c>
      <c r="J788" s="40" t="s">
        <v>1579</v>
      </c>
      <c r="K788" s="11" t="str">
        <v>Underweight</v>
      </c>
      <c r="L788" s="11" t="str">
        <v>Diabetes</v>
      </c>
      <c r="M788" s="11">
        <v>0</v>
      </c>
      <c r="N788" s="11" t="str">
        <v>No</v>
      </c>
      <c r="O788" s="11" t="str">
        <v>No</v>
      </c>
      <c r="P788" s="36" t="str">
        <v>No</v>
      </c>
      <c r="Q788" s="37"/>
    </row>
    <row r="789" spans="1:17" x14ac:dyDescent="0.3">
      <c r="A789" s="34" t="s">
        <v>1578</v>
      </c>
      <c r="B789" s="34">
        <v>33.914999999999999</v>
      </c>
      <c r="C789" s="34">
        <v>9.56</v>
      </c>
      <c r="D789" s="34" t="s">
        <v>2377</v>
      </c>
      <c r="E789" s="35" t="s">
        <v>2375</v>
      </c>
      <c r="F789" s="34" t="s">
        <v>2375</v>
      </c>
      <c r="G789" s="34">
        <v>2</v>
      </c>
      <c r="H789" s="34" t="s">
        <v>2375</v>
      </c>
      <c r="J789" s="40" t="s">
        <v>1578</v>
      </c>
      <c r="K789" s="11" t="str">
        <v>Obesity</v>
      </c>
      <c r="L789" s="11" t="str">
        <v>Diabetes</v>
      </c>
      <c r="M789" s="11">
        <v>2</v>
      </c>
      <c r="N789" s="11" t="str">
        <v>Yes</v>
      </c>
      <c r="O789" s="11" t="str">
        <v>No</v>
      </c>
      <c r="P789" s="36" t="str">
        <v>No</v>
      </c>
      <c r="Q789" s="37"/>
    </row>
    <row r="790" spans="1:17" x14ac:dyDescent="0.3">
      <c r="A790" s="34" t="s">
        <v>1577</v>
      </c>
      <c r="B790" s="34">
        <v>33.534999999999997</v>
      </c>
      <c r="C790" s="34">
        <v>9.4</v>
      </c>
      <c r="D790" s="34" t="s">
        <v>2377</v>
      </c>
      <c r="E790" s="35" t="s">
        <v>2375</v>
      </c>
      <c r="F790" s="34" t="s">
        <v>2375</v>
      </c>
      <c r="G790" s="34">
        <v>2</v>
      </c>
      <c r="H790" s="34" t="s">
        <v>2375</v>
      </c>
      <c r="J790" s="40" t="s">
        <v>1577</v>
      </c>
      <c r="K790" s="11" t="str">
        <v>Obesity</v>
      </c>
      <c r="L790" s="11" t="str">
        <v>Diabetes</v>
      </c>
      <c r="M790" s="11">
        <v>2</v>
      </c>
      <c r="N790" s="11" t="str">
        <v>Yes</v>
      </c>
      <c r="O790" s="11" t="str">
        <v>No</v>
      </c>
      <c r="P790" s="36" t="str">
        <v>No</v>
      </c>
      <c r="Q790" s="37"/>
    </row>
    <row r="791" spans="1:17" x14ac:dyDescent="0.3">
      <c r="A791" s="34" t="s">
        <v>1576</v>
      </c>
      <c r="B791" s="34">
        <v>23.655000000000001</v>
      </c>
      <c r="C791" s="34">
        <v>8.48</v>
      </c>
      <c r="D791" s="34" t="s">
        <v>2377</v>
      </c>
      <c r="E791" s="35" t="s">
        <v>2375</v>
      </c>
      <c r="F791" s="34" t="s">
        <v>2375</v>
      </c>
      <c r="G791" s="34">
        <v>2</v>
      </c>
      <c r="H791" s="34" t="s">
        <v>2375</v>
      </c>
      <c r="J791" s="40" t="s">
        <v>1576</v>
      </c>
      <c r="K791" s="11" t="str">
        <v>Normal Weight</v>
      </c>
      <c r="L791" s="11" t="str">
        <v>Diabetes</v>
      </c>
      <c r="M791" s="11">
        <v>2</v>
      </c>
      <c r="N791" s="11" t="str">
        <v>Yes</v>
      </c>
      <c r="O791" s="11" t="str">
        <v>No</v>
      </c>
      <c r="P791" s="36" t="str">
        <v>No</v>
      </c>
      <c r="Q791" s="37"/>
    </row>
    <row r="792" spans="1:17" x14ac:dyDescent="0.3">
      <c r="A792" s="34" t="s">
        <v>1575</v>
      </c>
      <c r="B792" s="34">
        <v>28</v>
      </c>
      <c r="C792" s="34">
        <v>5.57</v>
      </c>
      <c r="D792" s="34" t="s">
        <v>2375</v>
      </c>
      <c r="E792" s="35" t="s">
        <v>2375</v>
      </c>
      <c r="F792" s="34" t="s">
        <v>2375</v>
      </c>
      <c r="G792" s="34" t="s">
        <v>2376</v>
      </c>
      <c r="H792" s="34" t="s">
        <v>2375</v>
      </c>
      <c r="J792" s="40" t="s">
        <v>1575</v>
      </c>
      <c r="K792" s="11" t="str">
        <v>Overweight</v>
      </c>
      <c r="L792" s="11" t="str">
        <v>Normal</v>
      </c>
      <c r="M792" s="11">
        <v>0</v>
      </c>
      <c r="N792" s="11" t="str">
        <v>No</v>
      </c>
      <c r="O792" s="11" t="str">
        <v>No</v>
      </c>
      <c r="P792" s="36" t="str">
        <v>No</v>
      </c>
      <c r="Q792" s="37"/>
    </row>
    <row r="793" spans="1:17" x14ac:dyDescent="0.3">
      <c r="A793" s="34" t="s">
        <v>1574</v>
      </c>
      <c r="B793" s="34">
        <v>30.23</v>
      </c>
      <c r="C793" s="34">
        <v>6.94</v>
      </c>
      <c r="D793" s="34" t="s">
        <v>2377</v>
      </c>
      <c r="E793" s="35" t="s">
        <v>2375</v>
      </c>
      <c r="F793" s="34" t="s">
        <v>2378</v>
      </c>
      <c r="G793" s="34">
        <v>1</v>
      </c>
      <c r="H793" s="34" t="s">
        <v>2375</v>
      </c>
      <c r="J793" s="40" t="s">
        <v>1574</v>
      </c>
      <c r="K793" s="11" t="str">
        <v>Obesity</v>
      </c>
      <c r="L793" s="11" t="str">
        <v>Diabetes</v>
      </c>
      <c r="M793" s="11">
        <v>1</v>
      </c>
      <c r="N793" s="11" t="str">
        <v>Yes</v>
      </c>
      <c r="O793" s="11" t="str">
        <v>No</v>
      </c>
      <c r="P793" s="36" t="str">
        <v>No</v>
      </c>
      <c r="Q793" s="37"/>
    </row>
    <row r="794" spans="1:17" x14ac:dyDescent="0.3">
      <c r="A794" s="34" t="s">
        <v>1573</v>
      </c>
      <c r="B794" s="34">
        <v>51.14</v>
      </c>
      <c r="C794" s="34">
        <v>4.05</v>
      </c>
      <c r="D794" s="34" t="s">
        <v>2375</v>
      </c>
      <c r="E794" s="35" t="s">
        <v>2375</v>
      </c>
      <c r="F794" s="34" t="s">
        <v>2375</v>
      </c>
      <c r="G794" s="34">
        <v>1</v>
      </c>
      <c r="H794" s="34" t="s">
        <v>2375</v>
      </c>
      <c r="J794" s="40" t="s">
        <v>1573</v>
      </c>
      <c r="K794" s="11" t="str">
        <v>Obesity</v>
      </c>
      <c r="L794" s="11" t="str">
        <v>Normal</v>
      </c>
      <c r="M794" s="11">
        <v>1</v>
      </c>
      <c r="N794" s="11" t="str">
        <v>No</v>
      </c>
      <c r="O794" s="11" t="str">
        <v>No</v>
      </c>
      <c r="P794" s="36" t="str">
        <v>No</v>
      </c>
      <c r="Q794" s="37"/>
    </row>
    <row r="795" spans="1:17" x14ac:dyDescent="0.3">
      <c r="A795" s="34" t="s">
        <v>1572</v>
      </c>
      <c r="B795" s="34">
        <v>24.32</v>
      </c>
      <c r="C795" s="34">
        <v>10.220000000000001</v>
      </c>
      <c r="D795" s="34" t="s">
        <v>2375</v>
      </c>
      <c r="E795" s="35" t="s">
        <v>2375</v>
      </c>
      <c r="F795" s="34" t="s">
        <v>2375</v>
      </c>
      <c r="G795" s="34" t="s">
        <v>2376</v>
      </c>
      <c r="H795" s="34" t="s">
        <v>2375</v>
      </c>
      <c r="J795" s="40" t="s">
        <v>1572</v>
      </c>
      <c r="K795" s="11" t="str">
        <v>Normal Weight</v>
      </c>
      <c r="L795" s="11" t="str">
        <v>Diabetes</v>
      </c>
      <c r="M795" s="11">
        <v>0</v>
      </c>
      <c r="N795" s="11" t="str">
        <v>No</v>
      </c>
      <c r="O795" s="11" t="str">
        <v>No</v>
      </c>
      <c r="P795" s="36" t="str">
        <v>No</v>
      </c>
      <c r="Q795" s="37"/>
    </row>
    <row r="796" spans="1:17" x14ac:dyDescent="0.3">
      <c r="A796" s="34" t="s">
        <v>1571</v>
      </c>
      <c r="B796" s="34">
        <v>38.06</v>
      </c>
      <c r="C796" s="34">
        <v>9.24</v>
      </c>
      <c r="D796" s="34" t="s">
        <v>2375</v>
      </c>
      <c r="E796" s="35" t="s">
        <v>2375</v>
      </c>
      <c r="F796" s="34" t="s">
        <v>2375</v>
      </c>
      <c r="G796" s="34" t="s">
        <v>2376</v>
      </c>
      <c r="H796" s="34" t="s">
        <v>2375</v>
      </c>
      <c r="J796" s="40" t="s">
        <v>1571</v>
      </c>
      <c r="K796" s="11" t="str">
        <v>Obesity</v>
      </c>
      <c r="L796" s="11" t="str">
        <v>Diabetes</v>
      </c>
      <c r="M796" s="11">
        <v>0</v>
      </c>
      <c r="N796" s="11" t="str">
        <v>No</v>
      </c>
      <c r="O796" s="11" t="str">
        <v>No</v>
      </c>
      <c r="P796" s="36" t="str">
        <v>No</v>
      </c>
      <c r="Q796" s="37"/>
    </row>
    <row r="797" spans="1:17" x14ac:dyDescent="0.3">
      <c r="A797" s="34" t="s">
        <v>1570</v>
      </c>
      <c r="B797" s="34">
        <v>37.700000000000003</v>
      </c>
      <c r="C797" s="34">
        <v>8.6</v>
      </c>
      <c r="D797" s="34" t="s">
        <v>2375</v>
      </c>
      <c r="E797" s="35" t="s">
        <v>2375</v>
      </c>
      <c r="F797" s="34" t="s">
        <v>2375</v>
      </c>
      <c r="G797" s="34" t="s">
        <v>2376</v>
      </c>
      <c r="H797" s="34" t="s">
        <v>2375</v>
      </c>
      <c r="J797" s="40" t="s">
        <v>1570</v>
      </c>
      <c r="K797" s="11" t="str">
        <v>Obesity</v>
      </c>
      <c r="L797" s="11" t="str">
        <v>Diabetes</v>
      </c>
      <c r="M797" s="11">
        <v>0</v>
      </c>
      <c r="N797" s="11" t="str">
        <v>No</v>
      </c>
      <c r="O797" s="11" t="str">
        <v>No</v>
      </c>
      <c r="P797" s="36" t="str">
        <v>No</v>
      </c>
      <c r="Q797" s="37"/>
    </row>
    <row r="798" spans="1:17" x14ac:dyDescent="0.3">
      <c r="A798" s="34" t="s">
        <v>1569</v>
      </c>
      <c r="B798" s="34">
        <v>44</v>
      </c>
      <c r="C798" s="34">
        <v>9.32</v>
      </c>
      <c r="D798" s="34" t="s">
        <v>2377</v>
      </c>
      <c r="E798" s="35" t="s">
        <v>2375</v>
      </c>
      <c r="F798" s="34" t="s">
        <v>2375</v>
      </c>
      <c r="G798" s="34">
        <v>2</v>
      </c>
      <c r="H798" s="34" t="s">
        <v>2375</v>
      </c>
      <c r="J798" s="40" t="s">
        <v>1569</v>
      </c>
      <c r="K798" s="11" t="str">
        <v>Obesity</v>
      </c>
      <c r="L798" s="11" t="str">
        <v>Diabetes</v>
      </c>
      <c r="M798" s="11">
        <v>2</v>
      </c>
      <c r="N798" s="11" t="str">
        <v>Yes</v>
      </c>
      <c r="O798" s="11" t="str">
        <v>No</v>
      </c>
      <c r="P798" s="36" t="str">
        <v>No</v>
      </c>
      <c r="Q798" s="37"/>
    </row>
    <row r="799" spans="1:17" x14ac:dyDescent="0.3">
      <c r="A799" s="34" t="s">
        <v>1568</v>
      </c>
      <c r="B799" s="34">
        <v>41.45</v>
      </c>
      <c r="C799" s="34">
        <v>6.12</v>
      </c>
      <c r="D799" s="34" t="s">
        <v>2377</v>
      </c>
      <c r="E799" s="35" t="s">
        <v>2375</v>
      </c>
      <c r="F799" s="34" t="s">
        <v>2375</v>
      </c>
      <c r="G799" s="34" t="s">
        <v>2376</v>
      </c>
      <c r="H799" s="34" t="s">
        <v>2375</v>
      </c>
      <c r="J799" s="40" t="s">
        <v>1568</v>
      </c>
      <c r="K799" s="11" t="str">
        <v>Obesity</v>
      </c>
      <c r="L799" s="11" t="str">
        <v>Prediabetes</v>
      </c>
      <c r="M799" s="11">
        <v>0</v>
      </c>
      <c r="N799" s="11" t="str">
        <v>Yes</v>
      </c>
      <c r="O799" s="11" t="str">
        <v>No</v>
      </c>
      <c r="P799" s="36" t="str">
        <v>No</v>
      </c>
      <c r="Q799" s="37"/>
    </row>
    <row r="800" spans="1:17" x14ac:dyDescent="0.3">
      <c r="A800" s="34" t="s">
        <v>1567</v>
      </c>
      <c r="B800" s="34">
        <v>25.364999999999998</v>
      </c>
      <c r="C800" s="34">
        <v>9.19</v>
      </c>
      <c r="D800" s="34" t="s">
        <v>2377</v>
      </c>
      <c r="E800" s="35" t="s">
        <v>2375</v>
      </c>
      <c r="F800" s="34" t="s">
        <v>2375</v>
      </c>
      <c r="G800" s="34" t="s">
        <v>2376</v>
      </c>
      <c r="H800" s="34" t="s">
        <v>2375</v>
      </c>
      <c r="J800" s="40" t="s">
        <v>1567</v>
      </c>
      <c r="K800" s="11" t="str">
        <v>Overweight</v>
      </c>
      <c r="L800" s="11" t="str">
        <v>Diabetes</v>
      </c>
      <c r="M800" s="11">
        <v>0</v>
      </c>
      <c r="N800" s="11" t="str">
        <v>Yes</v>
      </c>
      <c r="O800" s="11" t="str">
        <v>No</v>
      </c>
      <c r="P800" s="36" t="str">
        <v>No</v>
      </c>
      <c r="Q800" s="37"/>
    </row>
    <row r="801" spans="1:17" x14ac:dyDescent="0.3">
      <c r="A801" s="34" t="s">
        <v>1566</v>
      </c>
      <c r="B801" s="34">
        <v>34.56</v>
      </c>
      <c r="C801" s="34">
        <v>5.84</v>
      </c>
      <c r="D801" s="34" t="s">
        <v>2377</v>
      </c>
      <c r="E801" s="35" t="s">
        <v>2375</v>
      </c>
      <c r="F801" s="34" t="s">
        <v>2378</v>
      </c>
      <c r="G801" s="34">
        <v>1</v>
      </c>
      <c r="H801" s="34" t="s">
        <v>2375</v>
      </c>
      <c r="J801" s="40" t="s">
        <v>1566</v>
      </c>
      <c r="K801" s="11" t="str">
        <v>Obesity</v>
      </c>
      <c r="L801" s="11" t="str">
        <v>Prediabetes</v>
      </c>
      <c r="M801" s="11">
        <v>1</v>
      </c>
      <c r="N801" s="11" t="str">
        <v>Yes</v>
      </c>
      <c r="O801" s="11" t="str">
        <v>No</v>
      </c>
      <c r="P801" s="36" t="str">
        <v>No</v>
      </c>
      <c r="Q801" s="37"/>
    </row>
    <row r="802" spans="1:17" x14ac:dyDescent="0.3">
      <c r="A802" s="34" t="s">
        <v>1565</v>
      </c>
      <c r="B802" s="34">
        <v>28.2</v>
      </c>
      <c r="C802" s="34">
        <v>7.19</v>
      </c>
      <c r="D802" s="34" t="s">
        <v>2377</v>
      </c>
      <c r="E802" s="35" t="s">
        <v>2375</v>
      </c>
      <c r="F802" s="34" t="s">
        <v>2375</v>
      </c>
      <c r="G802" s="34">
        <v>2</v>
      </c>
      <c r="H802" s="34" t="s">
        <v>2375</v>
      </c>
      <c r="J802" s="40" t="s">
        <v>1565</v>
      </c>
      <c r="K802" s="11" t="str">
        <v>Overweight</v>
      </c>
      <c r="L802" s="11" t="str">
        <v>Diabetes</v>
      </c>
      <c r="M802" s="11">
        <v>2</v>
      </c>
      <c r="N802" s="11" t="str">
        <v>Yes</v>
      </c>
      <c r="O802" s="11" t="str">
        <v>No</v>
      </c>
      <c r="P802" s="36" t="str">
        <v>No</v>
      </c>
      <c r="Q802" s="37"/>
    </row>
    <row r="803" spans="1:17" x14ac:dyDescent="0.3">
      <c r="A803" s="34" t="s">
        <v>1564</v>
      </c>
      <c r="B803" s="34">
        <v>30.43</v>
      </c>
      <c r="C803" s="34">
        <v>9.39</v>
      </c>
      <c r="D803" s="34" t="s">
        <v>2375</v>
      </c>
      <c r="E803" s="35" t="s">
        <v>2375</v>
      </c>
      <c r="F803" s="34" t="s">
        <v>2375</v>
      </c>
      <c r="G803" s="34" t="s">
        <v>2376</v>
      </c>
      <c r="H803" s="34" t="s">
        <v>2375</v>
      </c>
      <c r="J803" s="40" t="s">
        <v>1564</v>
      </c>
      <c r="K803" s="11" t="str">
        <v>Obesity</v>
      </c>
      <c r="L803" s="11" t="str">
        <v>Diabetes</v>
      </c>
      <c r="M803" s="11">
        <v>0</v>
      </c>
      <c r="N803" s="11" t="str">
        <v>No</v>
      </c>
      <c r="O803" s="11" t="str">
        <v>No</v>
      </c>
      <c r="P803" s="36" t="str">
        <v>No</v>
      </c>
      <c r="Q803" s="37"/>
    </row>
    <row r="804" spans="1:17" x14ac:dyDescent="0.3">
      <c r="A804" s="34" t="s">
        <v>1563</v>
      </c>
      <c r="B804" s="34">
        <v>32.395000000000003</v>
      </c>
      <c r="C804" s="34">
        <v>4.2699999999999996</v>
      </c>
      <c r="D804" s="34" t="s">
        <v>2377</v>
      </c>
      <c r="E804" s="35" t="s">
        <v>2375</v>
      </c>
      <c r="F804" s="34" t="s">
        <v>2375</v>
      </c>
      <c r="G804" s="34">
        <v>1</v>
      </c>
      <c r="H804" s="34" t="s">
        <v>2375</v>
      </c>
      <c r="J804" s="40" t="s">
        <v>1563</v>
      </c>
      <c r="K804" s="11" t="str">
        <v>Obesity</v>
      </c>
      <c r="L804" s="11" t="str">
        <v>Normal</v>
      </c>
      <c r="M804" s="11">
        <v>1</v>
      </c>
      <c r="N804" s="11" t="str">
        <v>Yes</v>
      </c>
      <c r="O804" s="11" t="str">
        <v>No</v>
      </c>
      <c r="P804" s="36" t="str">
        <v>No</v>
      </c>
      <c r="Q804" s="37"/>
    </row>
    <row r="805" spans="1:17" x14ac:dyDescent="0.3">
      <c r="A805" s="34" t="s">
        <v>1562</v>
      </c>
      <c r="B805" s="34">
        <v>24.035</v>
      </c>
      <c r="C805" s="34">
        <v>11.71</v>
      </c>
      <c r="D805" s="34" t="s">
        <v>2375</v>
      </c>
      <c r="E805" s="35" t="s">
        <v>2375</v>
      </c>
      <c r="F805" s="34" t="s">
        <v>2375</v>
      </c>
      <c r="G805" s="34" t="s">
        <v>2376</v>
      </c>
      <c r="H805" s="34" t="s">
        <v>2375</v>
      </c>
      <c r="J805" s="40" t="s">
        <v>1562</v>
      </c>
      <c r="K805" s="11" t="str">
        <v>Normal Weight</v>
      </c>
      <c r="L805" s="11" t="str">
        <v>Diabetes</v>
      </c>
      <c r="M805" s="11">
        <v>0</v>
      </c>
      <c r="N805" s="11" t="str">
        <v>No</v>
      </c>
      <c r="O805" s="11" t="str">
        <v>No</v>
      </c>
      <c r="P805" s="36" t="str">
        <v>No</v>
      </c>
      <c r="Q805" s="37"/>
    </row>
    <row r="806" spans="1:17" x14ac:dyDescent="0.3">
      <c r="A806" s="34" t="s">
        <v>1561</v>
      </c>
      <c r="B806" s="34">
        <v>37.119999999999997</v>
      </c>
      <c r="C806" s="34">
        <v>5.29</v>
      </c>
      <c r="D806" s="34" t="s">
        <v>2375</v>
      </c>
      <c r="E806" s="35" t="s">
        <v>2375</v>
      </c>
      <c r="F806" s="34" t="s">
        <v>2375</v>
      </c>
      <c r="G806" s="34">
        <v>2</v>
      </c>
      <c r="H806" s="34" t="s">
        <v>2375</v>
      </c>
      <c r="J806" s="40" t="s">
        <v>1561</v>
      </c>
      <c r="K806" s="11" t="str">
        <v>Obesity</v>
      </c>
      <c r="L806" s="11" t="str">
        <v>Normal</v>
      </c>
      <c r="M806" s="11">
        <v>2</v>
      </c>
      <c r="N806" s="11" t="str">
        <v>No</v>
      </c>
      <c r="O806" s="11" t="str">
        <v>No</v>
      </c>
      <c r="P806" s="36" t="str">
        <v>No</v>
      </c>
      <c r="Q806" s="37"/>
    </row>
    <row r="807" spans="1:17" x14ac:dyDescent="0.3">
      <c r="A807" s="34" t="s">
        <v>1560</v>
      </c>
      <c r="B807" s="34">
        <v>34.840000000000003</v>
      </c>
      <c r="C807" s="34">
        <v>6</v>
      </c>
      <c r="D807" s="34" t="s">
        <v>2377</v>
      </c>
      <c r="E807" s="35" t="s">
        <v>2375</v>
      </c>
      <c r="F807" s="34" t="s">
        <v>2378</v>
      </c>
      <c r="G807" s="34">
        <v>1</v>
      </c>
      <c r="H807" s="34" t="s">
        <v>2375</v>
      </c>
      <c r="J807" s="40" t="s">
        <v>1560</v>
      </c>
      <c r="K807" s="11" t="str">
        <v>Obesity</v>
      </c>
      <c r="L807" s="11" t="str">
        <v>Prediabetes</v>
      </c>
      <c r="M807" s="11">
        <v>1</v>
      </c>
      <c r="N807" s="11" t="str">
        <v>Yes</v>
      </c>
      <c r="O807" s="11" t="str">
        <v>No</v>
      </c>
      <c r="P807" s="36" t="str">
        <v>No</v>
      </c>
      <c r="Q807" s="37"/>
    </row>
    <row r="808" spans="1:17" x14ac:dyDescent="0.3">
      <c r="A808" s="34" t="s">
        <v>1559</v>
      </c>
      <c r="B808" s="34">
        <v>29.53</v>
      </c>
      <c r="C808" s="34">
        <v>10.64</v>
      </c>
      <c r="D808" s="34" t="s">
        <v>2375</v>
      </c>
      <c r="E808" s="35" t="s">
        <v>2375</v>
      </c>
      <c r="F808" s="34" t="s">
        <v>2375</v>
      </c>
      <c r="G808" s="34" t="s">
        <v>2376</v>
      </c>
      <c r="H808" s="34" t="s">
        <v>2375</v>
      </c>
      <c r="J808" s="40" t="s">
        <v>1559</v>
      </c>
      <c r="K808" s="11" t="str">
        <v>Overweight</v>
      </c>
      <c r="L808" s="11" t="str">
        <v>Diabetes</v>
      </c>
      <c r="M808" s="11">
        <v>0</v>
      </c>
      <c r="N808" s="11" t="str">
        <v>No</v>
      </c>
      <c r="O808" s="11" t="str">
        <v>No</v>
      </c>
      <c r="P808" s="36" t="str">
        <v>No</v>
      </c>
      <c r="Q808" s="37"/>
    </row>
    <row r="809" spans="1:17" x14ac:dyDescent="0.3">
      <c r="A809" s="34" t="s">
        <v>1558</v>
      </c>
      <c r="B809" s="34">
        <v>42.51</v>
      </c>
      <c r="C809" s="34">
        <v>8.2100000000000009</v>
      </c>
      <c r="D809" s="34" t="s">
        <v>2377</v>
      </c>
      <c r="E809" s="35" t="s">
        <v>2375</v>
      </c>
      <c r="F809" s="34" t="s">
        <v>2375</v>
      </c>
      <c r="G809" s="34" t="s">
        <v>2376</v>
      </c>
      <c r="H809" s="34" t="s">
        <v>2375</v>
      </c>
      <c r="J809" s="40" t="s">
        <v>1558</v>
      </c>
      <c r="K809" s="11" t="str">
        <v>Obesity</v>
      </c>
      <c r="L809" s="11" t="str">
        <v>Diabetes</v>
      </c>
      <c r="M809" s="11">
        <v>0</v>
      </c>
      <c r="N809" s="11" t="str">
        <v>Yes</v>
      </c>
      <c r="O809" s="11" t="str">
        <v>No</v>
      </c>
      <c r="P809" s="36" t="str">
        <v>No</v>
      </c>
      <c r="Q809" s="37"/>
    </row>
    <row r="810" spans="1:17" x14ac:dyDescent="0.3">
      <c r="A810" s="34" t="s">
        <v>1557</v>
      </c>
      <c r="B810" s="34">
        <v>38.14</v>
      </c>
      <c r="C810" s="34">
        <v>5.58</v>
      </c>
      <c r="D810" s="34" t="s">
        <v>2375</v>
      </c>
      <c r="E810" s="35" t="s">
        <v>2375</v>
      </c>
      <c r="F810" s="34" t="s">
        <v>2378</v>
      </c>
      <c r="G810" s="34">
        <v>1</v>
      </c>
      <c r="H810" s="34" t="s">
        <v>2375</v>
      </c>
      <c r="J810" s="40" t="s">
        <v>1557</v>
      </c>
      <c r="K810" s="11" t="str">
        <v>Obesity</v>
      </c>
      <c r="L810" s="11" t="str">
        <v>Normal</v>
      </c>
      <c r="M810" s="11">
        <v>1</v>
      </c>
      <c r="N810" s="11" t="str">
        <v>No</v>
      </c>
      <c r="O810" s="11" t="str">
        <v>No</v>
      </c>
      <c r="P810" s="36" t="str">
        <v>No</v>
      </c>
      <c r="Q810" s="37"/>
    </row>
    <row r="811" spans="1:17" x14ac:dyDescent="0.3">
      <c r="A811" s="34" t="s">
        <v>1556</v>
      </c>
      <c r="B811" s="34">
        <v>39.93</v>
      </c>
      <c r="C811" s="34">
        <v>8.75</v>
      </c>
      <c r="D811" s="34" t="s">
        <v>2375</v>
      </c>
      <c r="E811" s="35" t="s">
        <v>2375</v>
      </c>
      <c r="F811" s="34" t="s">
        <v>2375</v>
      </c>
      <c r="G811" s="34" t="s">
        <v>2376</v>
      </c>
      <c r="H811" s="34" t="s">
        <v>2375</v>
      </c>
      <c r="J811" s="40" t="s">
        <v>1556</v>
      </c>
      <c r="K811" s="11" t="str">
        <v>Obesity</v>
      </c>
      <c r="L811" s="11" t="str">
        <v>Diabetes</v>
      </c>
      <c r="M811" s="11">
        <v>0</v>
      </c>
      <c r="N811" s="11" t="str">
        <v>No</v>
      </c>
      <c r="O811" s="11" t="str">
        <v>No</v>
      </c>
      <c r="P811" s="36" t="str">
        <v>No</v>
      </c>
      <c r="Q811" s="37"/>
    </row>
    <row r="812" spans="1:17" x14ac:dyDescent="0.3">
      <c r="A812" s="34" t="s">
        <v>1555</v>
      </c>
      <c r="B812" s="34">
        <v>38.83</v>
      </c>
      <c r="C812" s="34">
        <v>11.86</v>
      </c>
      <c r="D812" s="34" t="s">
        <v>2375</v>
      </c>
      <c r="E812" s="35" t="s">
        <v>2375</v>
      </c>
      <c r="F812" s="34" t="s">
        <v>2375</v>
      </c>
      <c r="G812" s="34" t="s">
        <v>2376</v>
      </c>
      <c r="H812" s="34" t="s">
        <v>2375</v>
      </c>
      <c r="J812" s="40" t="s">
        <v>1555</v>
      </c>
      <c r="K812" s="11" t="str">
        <v>Obesity</v>
      </c>
      <c r="L812" s="11" t="str">
        <v>Diabetes</v>
      </c>
      <c r="M812" s="11">
        <v>0</v>
      </c>
      <c r="N812" s="11" t="str">
        <v>No</v>
      </c>
      <c r="O812" s="11" t="str">
        <v>No</v>
      </c>
      <c r="P812" s="36" t="str">
        <v>No</v>
      </c>
      <c r="Q812" s="37"/>
    </row>
    <row r="813" spans="1:17" x14ac:dyDescent="0.3">
      <c r="A813" s="34" t="s">
        <v>1554</v>
      </c>
      <c r="B813" s="34">
        <v>37.4</v>
      </c>
      <c r="C813" s="34">
        <v>11.46</v>
      </c>
      <c r="D813" s="34" t="s">
        <v>2375</v>
      </c>
      <c r="E813" s="35" t="s">
        <v>2375</v>
      </c>
      <c r="F813" s="34" t="s">
        <v>2375</v>
      </c>
      <c r="G813" s="34" t="s">
        <v>2376</v>
      </c>
      <c r="H813" s="34" t="s">
        <v>2375</v>
      </c>
      <c r="J813" s="40" t="s">
        <v>1554</v>
      </c>
      <c r="K813" s="11" t="str">
        <v>Obesity</v>
      </c>
      <c r="L813" s="11" t="str">
        <v>Diabetes</v>
      </c>
      <c r="M813" s="11">
        <v>0</v>
      </c>
      <c r="N813" s="11" t="str">
        <v>No</v>
      </c>
      <c r="O813" s="11" t="str">
        <v>No</v>
      </c>
      <c r="P813" s="36" t="str">
        <v>No</v>
      </c>
      <c r="Q813" s="37"/>
    </row>
    <row r="814" spans="1:17" x14ac:dyDescent="0.3">
      <c r="A814" s="34" t="s">
        <v>1553</v>
      </c>
      <c r="B814" s="34">
        <v>21.4</v>
      </c>
      <c r="C814" s="34">
        <v>9.0299999999999994</v>
      </c>
      <c r="D814" s="34" t="s">
        <v>2375</v>
      </c>
      <c r="E814" s="35" t="s">
        <v>2375</v>
      </c>
      <c r="F814" s="34" t="s">
        <v>2375</v>
      </c>
      <c r="G814" s="34" t="s">
        <v>2376</v>
      </c>
      <c r="H814" s="34" t="s">
        <v>2375</v>
      </c>
      <c r="J814" s="40" t="s">
        <v>1553</v>
      </c>
      <c r="K814" s="11" t="str">
        <v>Normal Weight</v>
      </c>
      <c r="L814" s="11" t="str">
        <v>Diabetes</v>
      </c>
      <c r="M814" s="11">
        <v>0</v>
      </c>
      <c r="N814" s="11" t="str">
        <v>No</v>
      </c>
      <c r="O814" s="11" t="str">
        <v>No</v>
      </c>
      <c r="P814" s="36" t="str">
        <v>No</v>
      </c>
      <c r="Q814" s="37"/>
    </row>
    <row r="815" spans="1:17" x14ac:dyDescent="0.3">
      <c r="A815" s="34" t="s">
        <v>1552</v>
      </c>
      <c r="B815" s="34">
        <v>38.380000000000003</v>
      </c>
      <c r="C815" s="34">
        <v>8.26</v>
      </c>
      <c r="D815" s="34" t="s">
        <v>2377</v>
      </c>
      <c r="E815" s="35" t="s">
        <v>2375</v>
      </c>
      <c r="F815" s="34" t="s">
        <v>2375</v>
      </c>
      <c r="G815" s="34">
        <v>2</v>
      </c>
      <c r="H815" s="34" t="s">
        <v>2375</v>
      </c>
      <c r="J815" s="40" t="s">
        <v>1552</v>
      </c>
      <c r="K815" s="11" t="str">
        <v>Obesity</v>
      </c>
      <c r="L815" s="11" t="str">
        <v>Diabetes</v>
      </c>
      <c r="M815" s="11">
        <v>2</v>
      </c>
      <c r="N815" s="11" t="str">
        <v>Yes</v>
      </c>
      <c r="O815" s="11" t="str">
        <v>No</v>
      </c>
      <c r="P815" s="36" t="str">
        <v>No</v>
      </c>
      <c r="Q815" s="37"/>
    </row>
    <row r="816" spans="1:17" x14ac:dyDescent="0.3">
      <c r="A816" s="34" t="s">
        <v>1551</v>
      </c>
      <c r="B816" s="34">
        <v>33.659999999999997</v>
      </c>
      <c r="C816" s="34">
        <v>5.42</v>
      </c>
      <c r="D816" s="34" t="s">
        <v>2377</v>
      </c>
      <c r="E816" s="35" t="s">
        <v>2375</v>
      </c>
      <c r="F816" s="34" t="s">
        <v>2375</v>
      </c>
      <c r="G816" s="34">
        <v>2</v>
      </c>
      <c r="H816" s="34" t="s">
        <v>2375</v>
      </c>
      <c r="J816" s="40" t="s">
        <v>1551</v>
      </c>
      <c r="K816" s="11" t="str">
        <v>Obesity</v>
      </c>
      <c r="L816" s="11" t="str">
        <v>Normal</v>
      </c>
      <c r="M816" s="11">
        <v>2</v>
      </c>
      <c r="N816" s="11" t="str">
        <v>Yes</v>
      </c>
      <c r="O816" s="11" t="str">
        <v>No</v>
      </c>
      <c r="P816" s="36" t="str">
        <v>No</v>
      </c>
      <c r="Q816" s="37"/>
    </row>
    <row r="817" spans="1:17" x14ac:dyDescent="0.3">
      <c r="A817" s="34" t="s">
        <v>1550</v>
      </c>
      <c r="B817" s="34">
        <v>31.79</v>
      </c>
      <c r="C817" s="34">
        <v>11.33</v>
      </c>
      <c r="D817" s="34" t="s">
        <v>2377</v>
      </c>
      <c r="E817" s="35" t="s">
        <v>2375</v>
      </c>
      <c r="F817" s="34" t="s">
        <v>2378</v>
      </c>
      <c r="G817" s="34">
        <v>1</v>
      </c>
      <c r="H817" s="34" t="s">
        <v>2375</v>
      </c>
      <c r="J817" s="40" t="s">
        <v>1550</v>
      </c>
      <c r="K817" s="11" t="str">
        <v>Obesity</v>
      </c>
      <c r="L817" s="11" t="str">
        <v>Diabetes</v>
      </c>
      <c r="M817" s="11">
        <v>1</v>
      </c>
      <c r="N817" s="11" t="str">
        <v>Yes</v>
      </c>
      <c r="O817" s="11" t="str">
        <v>No</v>
      </c>
      <c r="P817" s="36" t="str">
        <v>No</v>
      </c>
      <c r="Q817" s="37"/>
    </row>
    <row r="818" spans="1:17" x14ac:dyDescent="0.3">
      <c r="A818" s="34" t="s">
        <v>1549</v>
      </c>
      <c r="B818" s="34">
        <v>29.7</v>
      </c>
      <c r="C818" s="34">
        <v>7.69</v>
      </c>
      <c r="D818" s="34" t="s">
        <v>2377</v>
      </c>
      <c r="E818" s="35" t="s">
        <v>2375</v>
      </c>
      <c r="F818" s="34" t="s">
        <v>2378</v>
      </c>
      <c r="G818" s="34">
        <v>1</v>
      </c>
      <c r="H818" s="34" t="s">
        <v>2375</v>
      </c>
      <c r="J818" s="40" t="s">
        <v>1549</v>
      </c>
      <c r="K818" s="11" t="str">
        <v>Overweight</v>
      </c>
      <c r="L818" s="11" t="str">
        <v>Diabetes</v>
      </c>
      <c r="M818" s="11">
        <v>1</v>
      </c>
      <c r="N818" s="11" t="str">
        <v>Yes</v>
      </c>
      <c r="O818" s="11" t="str">
        <v>No</v>
      </c>
      <c r="P818" s="36" t="str">
        <v>No</v>
      </c>
      <c r="Q818" s="37"/>
    </row>
    <row r="819" spans="1:17" x14ac:dyDescent="0.3">
      <c r="A819" s="34" t="s">
        <v>1548</v>
      </c>
      <c r="B819" s="34">
        <v>25.46</v>
      </c>
      <c r="C819" s="34">
        <v>8.77</v>
      </c>
      <c r="D819" s="34" t="s">
        <v>2377</v>
      </c>
      <c r="E819" s="35" t="s">
        <v>2375</v>
      </c>
      <c r="F819" s="34" t="s">
        <v>2378</v>
      </c>
      <c r="G819" s="34">
        <v>1</v>
      </c>
      <c r="H819" s="34" t="s">
        <v>2375</v>
      </c>
      <c r="J819" s="40" t="s">
        <v>1548</v>
      </c>
      <c r="K819" s="11" t="str">
        <v>Overweight</v>
      </c>
      <c r="L819" s="11" t="str">
        <v>Diabetes</v>
      </c>
      <c r="M819" s="11">
        <v>1</v>
      </c>
      <c r="N819" s="11" t="str">
        <v>Yes</v>
      </c>
      <c r="O819" s="11" t="str">
        <v>No</v>
      </c>
      <c r="P819" s="36" t="str">
        <v>No</v>
      </c>
      <c r="Q819" s="37"/>
    </row>
    <row r="820" spans="1:17" x14ac:dyDescent="0.3">
      <c r="A820" s="34" t="s">
        <v>1547</v>
      </c>
      <c r="B820" s="34">
        <v>39.14</v>
      </c>
      <c r="C820" s="34">
        <v>4.91</v>
      </c>
      <c r="D820" s="34" t="s">
        <v>2375</v>
      </c>
      <c r="E820" s="35" t="s">
        <v>2378</v>
      </c>
      <c r="F820" s="34" t="s">
        <v>2375</v>
      </c>
      <c r="G820" s="34">
        <v>1</v>
      </c>
      <c r="H820" s="34" t="s">
        <v>2375</v>
      </c>
      <c r="J820" s="40" t="s">
        <v>1547</v>
      </c>
      <c r="K820" s="11" t="str">
        <v>Obesity</v>
      </c>
      <c r="L820" s="11" t="str">
        <v>Normal</v>
      </c>
      <c r="M820" s="11">
        <v>1</v>
      </c>
      <c r="N820" s="11" t="str">
        <v>No</v>
      </c>
      <c r="O820" s="11" t="str">
        <v>No</v>
      </c>
      <c r="P820" s="36" t="str">
        <v>No</v>
      </c>
      <c r="Q820" s="37"/>
    </row>
    <row r="821" spans="1:17" x14ac:dyDescent="0.3">
      <c r="A821" s="34" t="s">
        <v>1546</v>
      </c>
      <c r="B821" s="34">
        <v>41.2</v>
      </c>
      <c r="C821" s="34">
        <v>4.95</v>
      </c>
      <c r="D821" s="34" t="s">
        <v>2375</v>
      </c>
      <c r="E821" s="35" t="s">
        <v>2375</v>
      </c>
      <c r="F821" s="34" t="s">
        <v>2375</v>
      </c>
      <c r="G821" s="34">
        <v>1</v>
      </c>
      <c r="H821" s="34" t="s">
        <v>2375</v>
      </c>
      <c r="J821" s="40" t="s">
        <v>1546</v>
      </c>
      <c r="K821" s="11" t="str">
        <v>Obesity</v>
      </c>
      <c r="L821" s="11" t="str">
        <v>Normal</v>
      </c>
      <c r="M821" s="11">
        <v>1</v>
      </c>
      <c r="N821" s="11" t="str">
        <v>No</v>
      </c>
      <c r="O821" s="11" t="str">
        <v>No</v>
      </c>
      <c r="P821" s="36" t="str">
        <v>No</v>
      </c>
      <c r="Q821" s="37"/>
    </row>
    <row r="822" spans="1:17" x14ac:dyDescent="0.3">
      <c r="A822" s="34" t="s">
        <v>1545</v>
      </c>
      <c r="B822" s="34">
        <v>28.81</v>
      </c>
      <c r="C822" s="34">
        <v>10.8</v>
      </c>
      <c r="D822" s="34" t="s">
        <v>2377</v>
      </c>
      <c r="E822" s="35" t="s">
        <v>2375</v>
      </c>
      <c r="F822" s="34" t="s">
        <v>2378</v>
      </c>
      <c r="G822" s="34">
        <v>1</v>
      </c>
      <c r="H822" s="34" t="s">
        <v>2375</v>
      </c>
      <c r="J822" s="40" t="s">
        <v>1545</v>
      </c>
      <c r="K822" s="11" t="str">
        <v>Overweight</v>
      </c>
      <c r="L822" s="11" t="str">
        <v>Diabetes</v>
      </c>
      <c r="M822" s="11">
        <v>1</v>
      </c>
      <c r="N822" s="11" t="str">
        <v>Yes</v>
      </c>
      <c r="O822" s="11" t="str">
        <v>No</v>
      </c>
      <c r="P822" s="36" t="str">
        <v>No</v>
      </c>
      <c r="Q822" s="37"/>
    </row>
    <row r="823" spans="1:17" x14ac:dyDescent="0.3">
      <c r="A823" s="34" t="s">
        <v>1544</v>
      </c>
      <c r="B823" s="34">
        <v>37.409999999999997</v>
      </c>
      <c r="C823" s="34">
        <v>7.21</v>
      </c>
      <c r="D823" s="34" t="s">
        <v>2375</v>
      </c>
      <c r="E823" s="35" t="s">
        <v>2375</v>
      </c>
      <c r="F823" s="34" t="s">
        <v>2375</v>
      </c>
      <c r="G823" s="34">
        <v>2</v>
      </c>
      <c r="H823" s="34" t="s">
        <v>2375</v>
      </c>
      <c r="J823" s="40" t="s">
        <v>1544</v>
      </c>
      <c r="K823" s="11" t="str">
        <v>Obesity</v>
      </c>
      <c r="L823" s="11" t="str">
        <v>Diabetes</v>
      </c>
      <c r="M823" s="11">
        <v>2</v>
      </c>
      <c r="N823" s="11" t="str">
        <v>No</v>
      </c>
      <c r="O823" s="11" t="str">
        <v>No</v>
      </c>
      <c r="P823" s="36" t="str">
        <v>No</v>
      </c>
      <c r="Q823" s="37"/>
    </row>
    <row r="824" spans="1:17" x14ac:dyDescent="0.3">
      <c r="A824" s="34" t="s">
        <v>1543</v>
      </c>
      <c r="B824" s="34">
        <v>52.54</v>
      </c>
      <c r="C824" s="34">
        <v>5.12</v>
      </c>
      <c r="D824" s="34" t="s">
        <v>2375</v>
      </c>
      <c r="E824" s="35" t="s">
        <v>2375</v>
      </c>
      <c r="F824" s="34" t="s">
        <v>2378</v>
      </c>
      <c r="G824" s="34">
        <v>1</v>
      </c>
      <c r="H824" s="34" t="s">
        <v>2375</v>
      </c>
      <c r="J824" s="40" t="s">
        <v>1543</v>
      </c>
      <c r="K824" s="11" t="str">
        <v>Obesity</v>
      </c>
      <c r="L824" s="11" t="str">
        <v>Normal</v>
      </c>
      <c r="M824" s="11">
        <v>1</v>
      </c>
      <c r="N824" s="11" t="str">
        <v>No</v>
      </c>
      <c r="O824" s="11" t="str">
        <v>No</v>
      </c>
      <c r="P824" s="36" t="str">
        <v>No</v>
      </c>
      <c r="Q824" s="37"/>
    </row>
    <row r="825" spans="1:17" x14ac:dyDescent="0.3">
      <c r="A825" s="34" t="s">
        <v>1542</v>
      </c>
      <c r="B825" s="34">
        <v>17.29</v>
      </c>
      <c r="C825" s="34">
        <v>4.62</v>
      </c>
      <c r="D825" s="34" t="s">
        <v>2375</v>
      </c>
      <c r="E825" s="35" t="s">
        <v>2378</v>
      </c>
      <c r="F825" s="34" t="s">
        <v>2375</v>
      </c>
      <c r="G825" s="34">
        <v>1</v>
      </c>
      <c r="H825" s="34" t="s">
        <v>2377</v>
      </c>
      <c r="J825" s="40" t="s">
        <v>1542</v>
      </c>
      <c r="K825" s="11" t="str">
        <v>Underweight</v>
      </c>
      <c r="L825" s="11" t="str">
        <v>Normal</v>
      </c>
      <c r="M825" s="11">
        <v>1</v>
      </c>
      <c r="N825" s="11" t="str">
        <v>No</v>
      </c>
      <c r="O825" s="11" t="str">
        <v>yes</v>
      </c>
      <c r="P825" s="36" t="str">
        <v>Yes</v>
      </c>
      <c r="Q825" s="37"/>
    </row>
    <row r="826" spans="1:17" x14ac:dyDescent="0.3">
      <c r="A826" s="34" t="s">
        <v>1541</v>
      </c>
      <c r="B826" s="34">
        <v>31.74</v>
      </c>
      <c r="C826" s="34">
        <v>7.68</v>
      </c>
      <c r="D826" s="34" t="s">
        <v>2377</v>
      </c>
      <c r="E826" s="35" t="s">
        <v>2375</v>
      </c>
      <c r="F826" s="34" t="s">
        <v>2375</v>
      </c>
      <c r="G826" s="34" t="s">
        <v>2376</v>
      </c>
      <c r="H826" s="34" t="s">
        <v>2375</v>
      </c>
      <c r="J826" s="40" t="s">
        <v>1541</v>
      </c>
      <c r="K826" s="11" t="str">
        <v>Obesity</v>
      </c>
      <c r="L826" s="11" t="str">
        <v>Diabetes</v>
      </c>
      <c r="M826" s="11">
        <v>0</v>
      </c>
      <c r="N826" s="11" t="str">
        <v>Yes</v>
      </c>
      <c r="O826" s="11" t="str">
        <v>No</v>
      </c>
      <c r="P826" s="36" t="str">
        <v>No</v>
      </c>
      <c r="Q826" s="37"/>
    </row>
    <row r="827" spans="1:17" x14ac:dyDescent="0.3">
      <c r="A827" s="34" t="s">
        <v>1540</v>
      </c>
      <c r="B827" s="34">
        <v>26.504999999999999</v>
      </c>
      <c r="C827" s="34">
        <v>6.79</v>
      </c>
      <c r="D827" s="34" t="s">
        <v>2377</v>
      </c>
      <c r="E827" s="35" t="s">
        <v>2375</v>
      </c>
      <c r="F827" s="34" t="s">
        <v>2378</v>
      </c>
      <c r="G827" s="34">
        <v>1</v>
      </c>
      <c r="H827" s="34" t="s">
        <v>2375</v>
      </c>
      <c r="J827" s="40" t="s">
        <v>1540</v>
      </c>
      <c r="K827" s="11" t="str">
        <v>Overweight</v>
      </c>
      <c r="L827" s="11" t="str">
        <v>Diabetes</v>
      </c>
      <c r="M827" s="11">
        <v>1</v>
      </c>
      <c r="N827" s="11" t="str">
        <v>Yes</v>
      </c>
      <c r="O827" s="11" t="str">
        <v>No</v>
      </c>
      <c r="P827" s="36" t="str">
        <v>No</v>
      </c>
      <c r="Q827" s="37"/>
    </row>
    <row r="828" spans="1:17" x14ac:dyDescent="0.3">
      <c r="A828" s="34" t="s">
        <v>1539</v>
      </c>
      <c r="B828" s="34">
        <v>36.479999999999997</v>
      </c>
      <c r="C828" s="34">
        <v>11.09</v>
      </c>
      <c r="D828" s="34" t="s">
        <v>2375</v>
      </c>
      <c r="E828" s="35" t="s">
        <v>2375</v>
      </c>
      <c r="F828" s="34" t="s">
        <v>2375</v>
      </c>
      <c r="G828" s="34" t="s">
        <v>2376</v>
      </c>
      <c r="H828" s="34" t="s">
        <v>2375</v>
      </c>
      <c r="J828" s="40" t="s">
        <v>1539</v>
      </c>
      <c r="K828" s="11" t="str">
        <v>Obesity</v>
      </c>
      <c r="L828" s="11" t="str">
        <v>Diabetes</v>
      </c>
      <c r="M828" s="11">
        <v>0</v>
      </c>
      <c r="N828" s="11" t="str">
        <v>No</v>
      </c>
      <c r="O828" s="11" t="str">
        <v>No</v>
      </c>
      <c r="P828" s="36" t="str">
        <v>No</v>
      </c>
      <c r="Q828" s="37"/>
    </row>
    <row r="829" spans="1:17" x14ac:dyDescent="0.3">
      <c r="A829" s="34" t="s">
        <v>1538</v>
      </c>
      <c r="B829" s="34">
        <v>39.159999999999997</v>
      </c>
      <c r="C829" s="34">
        <v>5.24</v>
      </c>
      <c r="D829" s="34" t="s">
        <v>2377</v>
      </c>
      <c r="E829" s="35" t="s">
        <v>2375</v>
      </c>
      <c r="F829" s="34" t="s">
        <v>2378</v>
      </c>
      <c r="G829" s="34">
        <v>1</v>
      </c>
      <c r="H829" s="34" t="s">
        <v>2375</v>
      </c>
      <c r="J829" s="40" t="s">
        <v>1538</v>
      </c>
      <c r="K829" s="11" t="str">
        <v>Obesity</v>
      </c>
      <c r="L829" s="11" t="str">
        <v>Normal</v>
      </c>
      <c r="M829" s="11">
        <v>1</v>
      </c>
      <c r="N829" s="11" t="str">
        <v>Yes</v>
      </c>
      <c r="O829" s="11" t="str">
        <v>No</v>
      </c>
      <c r="P829" s="36" t="str">
        <v>No</v>
      </c>
      <c r="Q829" s="37"/>
    </row>
    <row r="830" spans="1:17" x14ac:dyDescent="0.3">
      <c r="A830" s="34" t="s">
        <v>1537</v>
      </c>
      <c r="B830" s="34">
        <v>28.22</v>
      </c>
      <c r="C830" s="34">
        <v>7.51</v>
      </c>
      <c r="D830" s="34" t="s">
        <v>2377</v>
      </c>
      <c r="E830" s="35" t="s">
        <v>2375</v>
      </c>
      <c r="F830" s="34" t="s">
        <v>2378</v>
      </c>
      <c r="G830" s="34">
        <v>1</v>
      </c>
      <c r="H830" s="34" t="s">
        <v>2375</v>
      </c>
      <c r="J830" s="40" t="s">
        <v>1537</v>
      </c>
      <c r="K830" s="11" t="str">
        <v>Overweight</v>
      </c>
      <c r="L830" s="11" t="str">
        <v>Diabetes</v>
      </c>
      <c r="M830" s="11">
        <v>1</v>
      </c>
      <c r="N830" s="11" t="str">
        <v>Yes</v>
      </c>
      <c r="O830" s="11" t="str">
        <v>No</v>
      </c>
      <c r="P830" s="36" t="str">
        <v>No</v>
      </c>
      <c r="Q830" s="37"/>
    </row>
    <row r="831" spans="1:17" x14ac:dyDescent="0.3">
      <c r="A831" s="34" t="s">
        <v>1536</v>
      </c>
      <c r="B831" s="34">
        <v>35</v>
      </c>
      <c r="C831" s="34">
        <v>4.13</v>
      </c>
      <c r="D831" s="34" t="s">
        <v>2375</v>
      </c>
      <c r="E831" s="35" t="s">
        <v>2375</v>
      </c>
      <c r="F831" s="34" t="s">
        <v>2375</v>
      </c>
      <c r="G831" s="34">
        <v>2</v>
      </c>
      <c r="H831" s="34" t="s">
        <v>2375</v>
      </c>
      <c r="J831" s="40" t="s">
        <v>1536</v>
      </c>
      <c r="K831" s="11" t="str">
        <v>Obesity</v>
      </c>
      <c r="L831" s="11" t="str">
        <v>Normal</v>
      </c>
      <c r="M831" s="11">
        <v>2</v>
      </c>
      <c r="N831" s="11" t="str">
        <v>No</v>
      </c>
      <c r="O831" s="11" t="str">
        <v>No</v>
      </c>
      <c r="P831" s="36" t="str">
        <v>No</v>
      </c>
      <c r="Q831" s="37"/>
    </row>
    <row r="832" spans="1:17" x14ac:dyDescent="0.3">
      <c r="A832" s="34" t="s">
        <v>1535</v>
      </c>
      <c r="B832" s="34">
        <v>36.24</v>
      </c>
      <c r="C832" s="34">
        <v>8.3800000000000008</v>
      </c>
      <c r="D832" s="34" t="s">
        <v>2377</v>
      </c>
      <c r="E832" s="35" t="s">
        <v>2375</v>
      </c>
      <c r="F832" s="34" t="s">
        <v>2375</v>
      </c>
      <c r="G832" s="34">
        <v>1</v>
      </c>
      <c r="H832" s="34" t="s">
        <v>2375</v>
      </c>
      <c r="J832" s="40" t="s">
        <v>1535</v>
      </c>
      <c r="K832" s="11" t="str">
        <v>Obesity</v>
      </c>
      <c r="L832" s="11" t="str">
        <v>Diabetes</v>
      </c>
      <c r="M832" s="11">
        <v>1</v>
      </c>
      <c r="N832" s="11" t="str">
        <v>Yes</v>
      </c>
      <c r="O832" s="11" t="str">
        <v>No</v>
      </c>
      <c r="P832" s="36" t="str">
        <v>No</v>
      </c>
      <c r="Q832" s="37"/>
    </row>
    <row r="833" spans="1:17" x14ac:dyDescent="0.3">
      <c r="A833" s="34" t="s">
        <v>1534</v>
      </c>
      <c r="B833" s="34">
        <v>36.954999999999998</v>
      </c>
      <c r="C833" s="34">
        <v>8.07</v>
      </c>
      <c r="D833" s="34" t="s">
        <v>2375</v>
      </c>
      <c r="E833" s="35" t="s">
        <v>2375</v>
      </c>
      <c r="F833" s="34" t="s">
        <v>2375</v>
      </c>
      <c r="G833" s="34" t="s">
        <v>2376</v>
      </c>
      <c r="H833" s="34" t="s">
        <v>2375</v>
      </c>
      <c r="J833" s="40" t="s">
        <v>1534</v>
      </c>
      <c r="K833" s="11" t="str">
        <v>Obesity</v>
      </c>
      <c r="L833" s="11" t="str">
        <v>Diabetes</v>
      </c>
      <c r="M833" s="11">
        <v>0</v>
      </c>
      <c r="N833" s="11" t="str">
        <v>No</v>
      </c>
      <c r="O833" s="11" t="str">
        <v>No</v>
      </c>
      <c r="P833" s="36" t="str">
        <v>No</v>
      </c>
      <c r="Q833" s="37"/>
    </row>
    <row r="834" spans="1:17" x14ac:dyDescent="0.3">
      <c r="A834" s="34" t="s">
        <v>1533</v>
      </c>
      <c r="B834" s="34">
        <v>29.64</v>
      </c>
      <c r="C834" s="34">
        <v>8.9499999999999993</v>
      </c>
      <c r="D834" s="34" t="s">
        <v>2375</v>
      </c>
      <c r="E834" s="35" t="s">
        <v>2375</v>
      </c>
      <c r="F834" s="34" t="s">
        <v>2375</v>
      </c>
      <c r="G834" s="34" t="s">
        <v>2376</v>
      </c>
      <c r="H834" s="34" t="s">
        <v>2375</v>
      </c>
      <c r="J834" s="40" t="s">
        <v>1533</v>
      </c>
      <c r="K834" s="11" t="str">
        <v>Overweight</v>
      </c>
      <c r="L834" s="11" t="str">
        <v>Diabetes</v>
      </c>
      <c r="M834" s="11">
        <v>0</v>
      </c>
      <c r="N834" s="11" t="str">
        <v>No</v>
      </c>
      <c r="O834" s="11" t="str">
        <v>No</v>
      </c>
      <c r="P834" s="36" t="str">
        <v>No</v>
      </c>
      <c r="Q834" s="37"/>
    </row>
    <row r="835" spans="1:17" x14ac:dyDescent="0.3">
      <c r="A835" s="34" t="s">
        <v>1532</v>
      </c>
      <c r="B835" s="34">
        <v>42.74</v>
      </c>
      <c r="C835" s="34">
        <v>6.31</v>
      </c>
      <c r="D835" s="34" t="s">
        <v>2377</v>
      </c>
      <c r="E835" s="35" t="s">
        <v>2375</v>
      </c>
      <c r="F835" s="34" t="s">
        <v>2375</v>
      </c>
      <c r="G835" s="34">
        <v>1</v>
      </c>
      <c r="H835" s="34" t="s">
        <v>2375</v>
      </c>
      <c r="J835" s="40" t="s">
        <v>1532</v>
      </c>
      <c r="K835" s="11" t="str">
        <v>Obesity</v>
      </c>
      <c r="L835" s="11" t="str">
        <v>Prediabetes</v>
      </c>
      <c r="M835" s="11">
        <v>1</v>
      </c>
      <c r="N835" s="11" t="str">
        <v>Yes</v>
      </c>
      <c r="O835" s="11" t="str">
        <v>No</v>
      </c>
      <c r="P835" s="36" t="str">
        <v>No</v>
      </c>
      <c r="Q835" s="37"/>
    </row>
    <row r="836" spans="1:17" x14ac:dyDescent="0.3">
      <c r="A836" s="34" t="s">
        <v>1531</v>
      </c>
      <c r="B836" s="34">
        <v>36.130000000000003</v>
      </c>
      <c r="C836" s="34">
        <v>7.19</v>
      </c>
      <c r="D836" s="34" t="s">
        <v>2377</v>
      </c>
      <c r="E836" s="35" t="s">
        <v>2375</v>
      </c>
      <c r="F836" s="34" t="s">
        <v>2375</v>
      </c>
      <c r="G836" s="34">
        <v>2</v>
      </c>
      <c r="H836" s="34" t="s">
        <v>2375</v>
      </c>
      <c r="J836" s="40" t="s">
        <v>1531</v>
      </c>
      <c r="K836" s="11" t="str">
        <v>Obesity</v>
      </c>
      <c r="L836" s="11" t="str">
        <v>Diabetes</v>
      </c>
      <c r="M836" s="11">
        <v>2</v>
      </c>
      <c r="N836" s="11" t="str">
        <v>Yes</v>
      </c>
      <c r="O836" s="11" t="str">
        <v>No</v>
      </c>
      <c r="P836" s="36" t="str">
        <v>No</v>
      </c>
      <c r="Q836" s="37"/>
    </row>
    <row r="837" spans="1:17" x14ac:dyDescent="0.3">
      <c r="A837" s="34" t="s">
        <v>1530</v>
      </c>
      <c r="B837" s="34">
        <v>31.55</v>
      </c>
      <c r="C837" s="34">
        <v>6.11</v>
      </c>
      <c r="D837" s="34" t="s">
        <v>2377</v>
      </c>
      <c r="E837" s="35" t="s">
        <v>2375</v>
      </c>
      <c r="F837" s="34" t="s">
        <v>2375</v>
      </c>
      <c r="G837" s="34">
        <v>1</v>
      </c>
      <c r="H837" s="34" t="s">
        <v>2375</v>
      </c>
      <c r="J837" s="40" t="s">
        <v>1530</v>
      </c>
      <c r="K837" s="11" t="str">
        <v>Obesity</v>
      </c>
      <c r="L837" s="11" t="str">
        <v>Prediabetes</v>
      </c>
      <c r="M837" s="11">
        <v>1</v>
      </c>
      <c r="N837" s="11" t="str">
        <v>Yes</v>
      </c>
      <c r="O837" s="11" t="str">
        <v>No</v>
      </c>
      <c r="P837" s="36" t="str">
        <v>No</v>
      </c>
      <c r="Q837" s="37"/>
    </row>
    <row r="838" spans="1:17" x14ac:dyDescent="0.3">
      <c r="A838" s="34" t="s">
        <v>1529</v>
      </c>
      <c r="B838" s="34">
        <v>52.75</v>
      </c>
      <c r="C838" s="34">
        <v>6.02</v>
      </c>
      <c r="D838" s="34" t="s">
        <v>2375</v>
      </c>
      <c r="E838" s="35" t="s">
        <v>2375</v>
      </c>
      <c r="F838" s="34" t="s">
        <v>2375</v>
      </c>
      <c r="G838" s="34">
        <v>1</v>
      </c>
      <c r="H838" s="34" t="s">
        <v>2375</v>
      </c>
      <c r="J838" s="40" t="s">
        <v>1529</v>
      </c>
      <c r="K838" s="11" t="str">
        <v>Obesity</v>
      </c>
      <c r="L838" s="11" t="str">
        <v>Prediabetes</v>
      </c>
      <c r="M838" s="11">
        <v>1</v>
      </c>
      <c r="N838" s="11" t="str">
        <v>No</v>
      </c>
      <c r="O838" s="11" t="str">
        <v>No</v>
      </c>
      <c r="P838" s="36" t="str">
        <v>No</v>
      </c>
      <c r="Q838" s="37"/>
    </row>
    <row r="839" spans="1:17" x14ac:dyDescent="0.3">
      <c r="A839" s="34" t="s">
        <v>1528</v>
      </c>
      <c r="B839" s="34">
        <v>36.67</v>
      </c>
      <c r="C839" s="34">
        <v>11.86</v>
      </c>
      <c r="D839" s="34" t="s">
        <v>2375</v>
      </c>
      <c r="E839" s="35" t="s">
        <v>2375</v>
      </c>
      <c r="F839" s="34" t="s">
        <v>2375</v>
      </c>
      <c r="G839" s="34" t="s">
        <v>2376</v>
      </c>
      <c r="H839" s="34" t="s">
        <v>2375</v>
      </c>
      <c r="J839" s="40" t="s">
        <v>1528</v>
      </c>
      <c r="K839" s="11" t="str">
        <v>Obesity</v>
      </c>
      <c r="L839" s="11" t="str">
        <v>Diabetes</v>
      </c>
      <c r="M839" s="11">
        <v>0</v>
      </c>
      <c r="N839" s="11" t="str">
        <v>No</v>
      </c>
      <c r="O839" s="11" t="str">
        <v>No</v>
      </c>
      <c r="P839" s="36" t="str">
        <v>No</v>
      </c>
      <c r="Q839" s="37"/>
    </row>
    <row r="840" spans="1:17" x14ac:dyDescent="0.3">
      <c r="A840" s="34" t="s">
        <v>1527</v>
      </c>
      <c r="B840" s="34">
        <v>38.06</v>
      </c>
      <c r="C840" s="34">
        <v>8.25</v>
      </c>
      <c r="D840" s="34" t="s">
        <v>2375</v>
      </c>
      <c r="E840" s="35" t="s">
        <v>2375</v>
      </c>
      <c r="F840" s="34" t="s">
        <v>2375</v>
      </c>
      <c r="G840" s="34" t="s">
        <v>2376</v>
      </c>
      <c r="H840" s="34" t="s">
        <v>2375</v>
      </c>
      <c r="J840" s="40" t="s">
        <v>1527</v>
      </c>
      <c r="K840" s="11" t="str">
        <v>Obesity</v>
      </c>
      <c r="L840" s="11" t="str">
        <v>Diabetes</v>
      </c>
      <c r="M840" s="11">
        <v>0</v>
      </c>
      <c r="N840" s="11" t="str">
        <v>No</v>
      </c>
      <c r="O840" s="11" t="str">
        <v>No</v>
      </c>
      <c r="P840" s="36" t="str">
        <v>No</v>
      </c>
      <c r="Q840" s="37"/>
    </row>
    <row r="841" spans="1:17" x14ac:dyDescent="0.3">
      <c r="A841" s="34" t="s">
        <v>1526</v>
      </c>
      <c r="B841" s="34">
        <v>38</v>
      </c>
      <c r="C841" s="34">
        <v>8.1300000000000008</v>
      </c>
      <c r="D841" s="34" t="s">
        <v>2375</v>
      </c>
      <c r="E841" s="35" t="s">
        <v>2375</v>
      </c>
      <c r="F841" s="34" t="s">
        <v>2375</v>
      </c>
      <c r="G841" s="34" t="s">
        <v>2376</v>
      </c>
      <c r="H841" s="34" t="s">
        <v>2375</v>
      </c>
      <c r="J841" s="40" t="s">
        <v>1526</v>
      </c>
      <c r="K841" s="11" t="str">
        <v>Obesity</v>
      </c>
      <c r="L841" s="11" t="str">
        <v>Diabetes</v>
      </c>
      <c r="M841" s="11">
        <v>0</v>
      </c>
      <c r="N841" s="11" t="str">
        <v>No</v>
      </c>
      <c r="O841" s="11" t="str">
        <v>No</v>
      </c>
      <c r="P841" s="36" t="str">
        <v>No</v>
      </c>
      <c r="Q841" s="37"/>
    </row>
    <row r="842" spans="1:17" x14ac:dyDescent="0.3">
      <c r="A842" s="34" t="s">
        <v>1525</v>
      </c>
      <c r="B842" s="34">
        <v>35.1</v>
      </c>
      <c r="C842" s="34">
        <v>10.1</v>
      </c>
      <c r="D842" s="34" t="s">
        <v>2375</v>
      </c>
      <c r="E842" s="35" t="s">
        <v>2375</v>
      </c>
      <c r="F842" s="34" t="s">
        <v>2375</v>
      </c>
      <c r="G842" s="34" t="s">
        <v>2376</v>
      </c>
      <c r="H842" s="34" t="s">
        <v>2375</v>
      </c>
      <c r="J842" s="40" t="s">
        <v>1525</v>
      </c>
      <c r="K842" s="11" t="str">
        <v>Obesity</v>
      </c>
      <c r="L842" s="11" t="str">
        <v>Diabetes</v>
      </c>
      <c r="M842" s="11">
        <v>0</v>
      </c>
      <c r="N842" s="11" t="str">
        <v>No</v>
      </c>
      <c r="O842" s="11" t="str">
        <v>No</v>
      </c>
      <c r="P842" s="36" t="str">
        <v>No</v>
      </c>
      <c r="Q842" s="37"/>
    </row>
    <row r="843" spans="1:17" x14ac:dyDescent="0.3">
      <c r="A843" s="34" t="s">
        <v>1524</v>
      </c>
      <c r="B843" s="34">
        <v>33.82</v>
      </c>
      <c r="C843" s="34">
        <v>5.89</v>
      </c>
      <c r="D843" s="34" t="s">
        <v>2377</v>
      </c>
      <c r="E843" s="35" t="s">
        <v>2375</v>
      </c>
      <c r="F843" s="34" t="s">
        <v>2375</v>
      </c>
      <c r="G843" s="34">
        <v>2</v>
      </c>
      <c r="H843" s="34" t="s">
        <v>2375</v>
      </c>
      <c r="J843" s="40" t="s">
        <v>1524</v>
      </c>
      <c r="K843" s="11" t="str">
        <v>Obesity</v>
      </c>
      <c r="L843" s="11" t="str">
        <v>Prediabetes</v>
      </c>
      <c r="M843" s="11">
        <v>2</v>
      </c>
      <c r="N843" s="11" t="str">
        <v>Yes</v>
      </c>
      <c r="O843" s="11" t="str">
        <v>No</v>
      </c>
      <c r="P843" s="36" t="str">
        <v>No</v>
      </c>
      <c r="Q843" s="37"/>
    </row>
    <row r="844" spans="1:17" x14ac:dyDescent="0.3">
      <c r="A844" s="34" t="s">
        <v>1523</v>
      </c>
      <c r="B844" s="34">
        <v>37.43</v>
      </c>
      <c r="C844" s="34">
        <v>4.97</v>
      </c>
      <c r="D844" s="34" t="s">
        <v>2375</v>
      </c>
      <c r="E844" s="35" t="s">
        <v>2375</v>
      </c>
      <c r="F844" s="34" t="s">
        <v>2375</v>
      </c>
      <c r="G844" s="34">
        <v>2</v>
      </c>
      <c r="H844" s="34" t="s">
        <v>2375</v>
      </c>
      <c r="J844" s="40" t="s">
        <v>1523</v>
      </c>
      <c r="K844" s="11" t="str">
        <v>Obesity</v>
      </c>
      <c r="L844" s="11" t="str">
        <v>Normal</v>
      </c>
      <c r="M844" s="11">
        <v>2</v>
      </c>
      <c r="N844" s="11" t="str">
        <v>No</v>
      </c>
      <c r="O844" s="11" t="str">
        <v>No</v>
      </c>
      <c r="P844" s="36" t="str">
        <v>No</v>
      </c>
      <c r="Q844" s="37"/>
    </row>
    <row r="845" spans="1:17" x14ac:dyDescent="0.3">
      <c r="A845" s="34" t="s">
        <v>1522</v>
      </c>
      <c r="B845" s="34">
        <v>30.5</v>
      </c>
      <c r="C845" s="34">
        <v>9.9</v>
      </c>
      <c r="D845" s="34" t="s">
        <v>2375</v>
      </c>
      <c r="E845" s="35" t="s">
        <v>2375</v>
      </c>
      <c r="F845" s="34" t="s">
        <v>2375</v>
      </c>
      <c r="G845" s="34" t="s">
        <v>2376</v>
      </c>
      <c r="H845" s="34" t="s">
        <v>2375</v>
      </c>
      <c r="J845" s="40" t="s">
        <v>1522</v>
      </c>
      <c r="K845" s="11" t="str">
        <v>Obesity</v>
      </c>
      <c r="L845" s="11" t="str">
        <v>Diabetes</v>
      </c>
      <c r="M845" s="11">
        <v>0</v>
      </c>
      <c r="N845" s="11" t="str">
        <v>No</v>
      </c>
      <c r="O845" s="11" t="str">
        <v>No</v>
      </c>
      <c r="P845" s="36" t="str">
        <v>No</v>
      </c>
      <c r="Q845" s="37"/>
    </row>
    <row r="846" spans="1:17" x14ac:dyDescent="0.3">
      <c r="A846" s="34" t="s">
        <v>1521</v>
      </c>
      <c r="B846" s="34">
        <v>24.53</v>
      </c>
      <c r="C846" s="34">
        <v>9.0500000000000007</v>
      </c>
      <c r="D846" s="34" t="s">
        <v>2375</v>
      </c>
      <c r="E846" s="35" t="s">
        <v>2375</v>
      </c>
      <c r="F846" s="34" t="s">
        <v>2375</v>
      </c>
      <c r="G846" s="34" t="s">
        <v>2376</v>
      </c>
      <c r="H846" s="34" t="s">
        <v>2375</v>
      </c>
      <c r="J846" s="40" t="s">
        <v>1521</v>
      </c>
      <c r="K846" s="11" t="str">
        <v>Normal Weight</v>
      </c>
      <c r="L846" s="11" t="str">
        <v>Diabetes</v>
      </c>
      <c r="M846" s="11">
        <v>0</v>
      </c>
      <c r="N846" s="11" t="str">
        <v>No</v>
      </c>
      <c r="O846" s="11" t="str">
        <v>No</v>
      </c>
      <c r="P846" s="36" t="str">
        <v>No</v>
      </c>
      <c r="Q846" s="37"/>
    </row>
    <row r="847" spans="1:17" x14ac:dyDescent="0.3">
      <c r="A847" s="34" t="s">
        <v>1520</v>
      </c>
      <c r="B847" s="34">
        <v>25.74</v>
      </c>
      <c r="C847" s="34">
        <v>10.93</v>
      </c>
      <c r="D847" s="34" t="s">
        <v>2375</v>
      </c>
      <c r="E847" s="35" t="s">
        <v>2375</v>
      </c>
      <c r="F847" s="34" t="s">
        <v>2375</v>
      </c>
      <c r="G847" s="34" t="s">
        <v>2376</v>
      </c>
      <c r="H847" s="34" t="s">
        <v>2375</v>
      </c>
      <c r="J847" s="40" t="s">
        <v>1520</v>
      </c>
      <c r="K847" s="11" t="str">
        <v>Overweight</v>
      </c>
      <c r="L847" s="11" t="str">
        <v>Diabetes</v>
      </c>
      <c r="M847" s="11">
        <v>0</v>
      </c>
      <c r="N847" s="11" t="str">
        <v>No</v>
      </c>
      <c r="O847" s="11" t="str">
        <v>No</v>
      </c>
      <c r="P847" s="36" t="str">
        <v>No</v>
      </c>
      <c r="Q847" s="37"/>
    </row>
    <row r="848" spans="1:17" x14ac:dyDescent="0.3">
      <c r="A848" s="34" t="s">
        <v>1519</v>
      </c>
      <c r="B848" s="34">
        <v>34.08</v>
      </c>
      <c r="C848" s="34">
        <v>7.58</v>
      </c>
      <c r="D848" s="34" t="s">
        <v>2377</v>
      </c>
      <c r="E848" s="35" t="s">
        <v>2375</v>
      </c>
      <c r="F848" s="34" t="s">
        <v>2375</v>
      </c>
      <c r="G848" s="34">
        <v>2</v>
      </c>
      <c r="H848" s="34" t="s">
        <v>2375</v>
      </c>
      <c r="J848" s="40" t="s">
        <v>1519</v>
      </c>
      <c r="K848" s="11" t="str">
        <v>Obesity</v>
      </c>
      <c r="L848" s="11" t="str">
        <v>Diabetes</v>
      </c>
      <c r="M848" s="11">
        <v>2</v>
      </c>
      <c r="N848" s="11" t="str">
        <v>Yes</v>
      </c>
      <c r="O848" s="11" t="str">
        <v>No</v>
      </c>
      <c r="P848" s="36" t="str">
        <v>No</v>
      </c>
      <c r="Q848" s="37"/>
    </row>
    <row r="849" spans="1:17" x14ac:dyDescent="0.3">
      <c r="A849" s="34" t="s">
        <v>1518</v>
      </c>
      <c r="B849" s="34">
        <v>31.35</v>
      </c>
      <c r="C849" s="34">
        <v>11</v>
      </c>
      <c r="D849" s="34" t="s">
        <v>2377</v>
      </c>
      <c r="E849" s="35" t="s">
        <v>2375</v>
      </c>
      <c r="F849" s="34" t="s">
        <v>2378</v>
      </c>
      <c r="G849" s="34">
        <v>1</v>
      </c>
      <c r="H849" s="34" t="s">
        <v>2375</v>
      </c>
      <c r="J849" s="40" t="s">
        <v>1518</v>
      </c>
      <c r="K849" s="11" t="str">
        <v>Obesity</v>
      </c>
      <c r="L849" s="11" t="str">
        <v>Diabetes</v>
      </c>
      <c r="M849" s="11">
        <v>1</v>
      </c>
      <c r="N849" s="11" t="str">
        <v>Yes</v>
      </c>
      <c r="O849" s="11" t="str">
        <v>No</v>
      </c>
      <c r="P849" s="36" t="str">
        <v>No</v>
      </c>
      <c r="Q849" s="37"/>
    </row>
    <row r="850" spans="1:17" x14ac:dyDescent="0.3">
      <c r="A850" s="34" t="s">
        <v>1517</v>
      </c>
      <c r="B850" s="34">
        <v>26.79</v>
      </c>
      <c r="C850" s="34">
        <v>5.0599999999999996</v>
      </c>
      <c r="D850" s="34" t="s">
        <v>2375</v>
      </c>
      <c r="E850" s="35" t="s">
        <v>2375</v>
      </c>
      <c r="F850" s="34" t="s">
        <v>2375</v>
      </c>
      <c r="G850" s="34">
        <v>1</v>
      </c>
      <c r="H850" s="34" t="s">
        <v>2375</v>
      </c>
      <c r="J850" s="40" t="s">
        <v>1517</v>
      </c>
      <c r="K850" s="11" t="str">
        <v>Overweight</v>
      </c>
      <c r="L850" s="11" t="str">
        <v>Normal</v>
      </c>
      <c r="M850" s="11">
        <v>1</v>
      </c>
      <c r="N850" s="11" t="str">
        <v>No</v>
      </c>
      <c r="O850" s="11" t="str">
        <v>No</v>
      </c>
      <c r="P850" s="36" t="str">
        <v>No</v>
      </c>
      <c r="Q850" s="37"/>
    </row>
    <row r="851" spans="1:17" x14ac:dyDescent="0.3">
      <c r="A851" s="34" t="s">
        <v>1516</v>
      </c>
      <c r="B851" s="34">
        <v>42.78</v>
      </c>
      <c r="C851" s="34">
        <v>6.11</v>
      </c>
      <c r="D851" s="34" t="s">
        <v>2377</v>
      </c>
      <c r="E851" s="35" t="s">
        <v>2375</v>
      </c>
      <c r="F851" s="34" t="s">
        <v>2375</v>
      </c>
      <c r="G851" s="34">
        <v>1</v>
      </c>
      <c r="H851" s="34" t="s">
        <v>2375</v>
      </c>
      <c r="J851" s="40" t="s">
        <v>1516</v>
      </c>
      <c r="K851" s="11" t="str">
        <v>Obesity</v>
      </c>
      <c r="L851" s="11" t="str">
        <v>Prediabetes</v>
      </c>
      <c r="M851" s="11">
        <v>1</v>
      </c>
      <c r="N851" s="11" t="str">
        <v>Yes</v>
      </c>
      <c r="O851" s="11" t="str">
        <v>No</v>
      </c>
      <c r="P851" s="36" t="str">
        <v>No</v>
      </c>
      <c r="Q851" s="37"/>
    </row>
    <row r="852" spans="1:17" x14ac:dyDescent="0.3">
      <c r="A852" s="34" t="s">
        <v>1515</v>
      </c>
      <c r="B852" s="34">
        <v>46.75</v>
      </c>
      <c r="C852" s="34">
        <v>6.66</v>
      </c>
      <c r="D852" s="34" t="s">
        <v>2377</v>
      </c>
      <c r="E852" s="35" t="s">
        <v>2375</v>
      </c>
      <c r="F852" s="34" t="s">
        <v>2375</v>
      </c>
      <c r="G852" s="34">
        <v>2</v>
      </c>
      <c r="H852" s="34" t="s">
        <v>2375</v>
      </c>
      <c r="J852" s="40" t="s">
        <v>1515</v>
      </c>
      <c r="K852" s="11" t="str">
        <v>Obesity</v>
      </c>
      <c r="L852" s="11" t="str">
        <v>Diabetes</v>
      </c>
      <c r="M852" s="11">
        <v>2</v>
      </c>
      <c r="N852" s="11" t="str">
        <v>Yes</v>
      </c>
      <c r="O852" s="11" t="str">
        <v>No</v>
      </c>
      <c r="P852" s="36" t="str">
        <v>No</v>
      </c>
      <c r="Q852" s="37"/>
    </row>
    <row r="853" spans="1:17" x14ac:dyDescent="0.3">
      <c r="A853" s="34" t="s">
        <v>1514</v>
      </c>
      <c r="B853" s="34">
        <v>32.15</v>
      </c>
      <c r="C853" s="34">
        <v>4.0199999999999996</v>
      </c>
      <c r="D853" s="34" t="s">
        <v>2377</v>
      </c>
      <c r="E853" s="35" t="s">
        <v>2375</v>
      </c>
      <c r="F853" s="34" t="s">
        <v>2378</v>
      </c>
      <c r="G853" s="34">
        <v>1</v>
      </c>
      <c r="H853" s="34" t="s">
        <v>2375</v>
      </c>
      <c r="J853" s="40" t="s">
        <v>1514</v>
      </c>
      <c r="K853" s="11" t="str">
        <v>Obesity</v>
      </c>
      <c r="L853" s="11" t="str">
        <v>Normal</v>
      </c>
      <c r="M853" s="11">
        <v>1</v>
      </c>
      <c r="N853" s="11" t="str">
        <v>Yes</v>
      </c>
      <c r="O853" s="11" t="str">
        <v>No</v>
      </c>
      <c r="P853" s="36" t="str">
        <v>No</v>
      </c>
      <c r="Q853" s="37"/>
    </row>
    <row r="854" spans="1:17" x14ac:dyDescent="0.3">
      <c r="A854" s="34" t="s">
        <v>1513</v>
      </c>
      <c r="B854" s="34">
        <v>43.4</v>
      </c>
      <c r="C854" s="34">
        <v>8.81</v>
      </c>
      <c r="D854" s="34" t="s">
        <v>2377</v>
      </c>
      <c r="E854" s="35" t="s">
        <v>2375</v>
      </c>
      <c r="F854" s="34" t="s">
        <v>2375</v>
      </c>
      <c r="G854" s="34">
        <v>2</v>
      </c>
      <c r="H854" s="34" t="s">
        <v>2375</v>
      </c>
      <c r="J854" s="40" t="s">
        <v>1513</v>
      </c>
      <c r="K854" s="11" t="str">
        <v>Obesity</v>
      </c>
      <c r="L854" s="11" t="str">
        <v>Diabetes</v>
      </c>
      <c r="M854" s="11">
        <v>2</v>
      </c>
      <c r="N854" s="11" t="str">
        <v>Yes</v>
      </c>
      <c r="O854" s="11" t="str">
        <v>No</v>
      </c>
      <c r="P854" s="36" t="str">
        <v>No</v>
      </c>
      <c r="Q854" s="37"/>
    </row>
    <row r="855" spans="1:17" x14ac:dyDescent="0.3">
      <c r="A855" s="34" t="s">
        <v>1512</v>
      </c>
      <c r="B855" s="34">
        <v>31.57</v>
      </c>
      <c r="C855" s="34">
        <v>7.92</v>
      </c>
      <c r="D855" s="34" t="s">
        <v>2377</v>
      </c>
      <c r="E855" s="35" t="s">
        <v>2375</v>
      </c>
      <c r="F855" s="34" t="s">
        <v>2375</v>
      </c>
      <c r="G855" s="34">
        <v>2</v>
      </c>
      <c r="H855" s="34" t="s">
        <v>2375</v>
      </c>
      <c r="J855" s="40" t="s">
        <v>1512</v>
      </c>
      <c r="K855" s="11" t="str">
        <v>Obesity</v>
      </c>
      <c r="L855" s="11" t="str">
        <v>Diabetes</v>
      </c>
      <c r="M855" s="11">
        <v>2</v>
      </c>
      <c r="N855" s="11" t="str">
        <v>Yes</v>
      </c>
      <c r="O855" s="11" t="str">
        <v>No</v>
      </c>
      <c r="P855" s="36" t="str">
        <v>No</v>
      </c>
      <c r="Q855" s="37"/>
    </row>
    <row r="856" spans="1:17" x14ac:dyDescent="0.3">
      <c r="A856" s="34" t="s">
        <v>1511</v>
      </c>
      <c r="B856" s="34">
        <v>24.32</v>
      </c>
      <c r="C856" s="34">
        <v>7.48</v>
      </c>
      <c r="D856" s="34" t="s">
        <v>2375</v>
      </c>
      <c r="E856" s="35" t="s">
        <v>2375</v>
      </c>
      <c r="F856" s="34" t="s">
        <v>2375</v>
      </c>
      <c r="G856" s="34" t="s">
        <v>2376</v>
      </c>
      <c r="H856" s="34" t="s">
        <v>2375</v>
      </c>
      <c r="J856" s="40" t="s">
        <v>1511</v>
      </c>
      <c r="K856" s="11" t="str">
        <v>Normal Weight</v>
      </c>
      <c r="L856" s="11" t="str">
        <v>Diabetes</v>
      </c>
      <c r="M856" s="11">
        <v>0</v>
      </c>
      <c r="N856" s="11" t="str">
        <v>No</v>
      </c>
      <c r="O856" s="11" t="str">
        <v>No</v>
      </c>
      <c r="P856" s="36" t="str">
        <v>No</v>
      </c>
      <c r="Q856" s="37"/>
    </row>
    <row r="857" spans="1:17" x14ac:dyDescent="0.3">
      <c r="A857" s="34" t="s">
        <v>1510</v>
      </c>
      <c r="B857" s="34">
        <v>31.07</v>
      </c>
      <c r="C857" s="34">
        <v>4.62</v>
      </c>
      <c r="D857" s="34" t="s">
        <v>2377</v>
      </c>
      <c r="E857" s="35" t="s">
        <v>2375</v>
      </c>
      <c r="F857" s="34" t="s">
        <v>2375</v>
      </c>
      <c r="G857" s="34">
        <v>2</v>
      </c>
      <c r="H857" s="34" t="s">
        <v>2375</v>
      </c>
      <c r="J857" s="40" t="s">
        <v>1510</v>
      </c>
      <c r="K857" s="11" t="str">
        <v>Obesity</v>
      </c>
      <c r="L857" s="11" t="str">
        <v>Normal</v>
      </c>
      <c r="M857" s="11">
        <v>2</v>
      </c>
      <c r="N857" s="11" t="str">
        <v>Yes</v>
      </c>
      <c r="O857" s="11" t="str">
        <v>No</v>
      </c>
      <c r="P857" s="36" t="str">
        <v>No</v>
      </c>
      <c r="Q857" s="37"/>
    </row>
    <row r="858" spans="1:17" x14ac:dyDescent="0.3">
      <c r="A858" s="34" t="s">
        <v>1509</v>
      </c>
      <c r="B858" s="34">
        <v>35.814999999999998</v>
      </c>
      <c r="C858" s="34">
        <v>8.4700000000000006</v>
      </c>
      <c r="D858" s="34" t="s">
        <v>2375</v>
      </c>
      <c r="E858" s="35" t="s">
        <v>2375</v>
      </c>
      <c r="F858" s="34" t="s">
        <v>2375</v>
      </c>
      <c r="G858" s="34" t="s">
        <v>2376</v>
      </c>
      <c r="H858" s="34" t="s">
        <v>2375</v>
      </c>
      <c r="J858" s="40" t="s">
        <v>1509</v>
      </c>
      <c r="K858" s="11" t="str">
        <v>Obesity</v>
      </c>
      <c r="L858" s="11" t="str">
        <v>Diabetes</v>
      </c>
      <c r="M858" s="11">
        <v>0</v>
      </c>
      <c r="N858" s="11" t="str">
        <v>No</v>
      </c>
      <c r="O858" s="11" t="str">
        <v>No</v>
      </c>
      <c r="P858" s="36" t="str">
        <v>No</v>
      </c>
      <c r="Q858" s="37"/>
    </row>
    <row r="859" spans="1:17" x14ac:dyDescent="0.3">
      <c r="A859" s="34" t="s">
        <v>1508</v>
      </c>
      <c r="B859" s="34">
        <v>40.81</v>
      </c>
      <c r="C859" s="34">
        <v>10.58</v>
      </c>
      <c r="D859" s="34" t="s">
        <v>2377</v>
      </c>
      <c r="E859" s="35" t="s">
        <v>2375</v>
      </c>
      <c r="F859" s="34" t="s">
        <v>2375</v>
      </c>
      <c r="G859" s="34" t="s">
        <v>2376</v>
      </c>
      <c r="H859" s="34" t="s">
        <v>2375</v>
      </c>
      <c r="J859" s="40" t="s">
        <v>1508</v>
      </c>
      <c r="K859" s="11" t="str">
        <v>Obesity</v>
      </c>
      <c r="L859" s="11" t="str">
        <v>Diabetes</v>
      </c>
      <c r="M859" s="11">
        <v>0</v>
      </c>
      <c r="N859" s="11" t="str">
        <v>Yes</v>
      </c>
      <c r="O859" s="11" t="str">
        <v>No</v>
      </c>
      <c r="P859" s="36" t="str">
        <v>No</v>
      </c>
      <c r="Q859" s="37"/>
    </row>
    <row r="860" spans="1:17" x14ac:dyDescent="0.3">
      <c r="A860" s="34" t="s">
        <v>1507</v>
      </c>
      <c r="B860" s="34">
        <v>24.605</v>
      </c>
      <c r="C860" s="34">
        <v>7.48</v>
      </c>
      <c r="D860" s="34" t="s">
        <v>2375</v>
      </c>
      <c r="E860" s="35" t="s">
        <v>2375</v>
      </c>
      <c r="F860" s="34" t="s">
        <v>2375</v>
      </c>
      <c r="G860" s="34" t="s">
        <v>2376</v>
      </c>
      <c r="H860" s="34" t="s">
        <v>2375</v>
      </c>
      <c r="J860" s="40" t="s">
        <v>1507</v>
      </c>
      <c r="K860" s="11" t="str">
        <v>Normal Weight</v>
      </c>
      <c r="L860" s="11" t="str">
        <v>Diabetes</v>
      </c>
      <c r="M860" s="11">
        <v>0</v>
      </c>
      <c r="N860" s="11" t="str">
        <v>No</v>
      </c>
      <c r="O860" s="11" t="str">
        <v>No</v>
      </c>
      <c r="P860" s="36" t="str">
        <v>No</v>
      </c>
      <c r="Q860" s="37"/>
    </row>
    <row r="861" spans="1:17" x14ac:dyDescent="0.3">
      <c r="A861" s="34" t="s">
        <v>1506</v>
      </c>
      <c r="B861" s="34">
        <v>21.47</v>
      </c>
      <c r="C861" s="34">
        <v>7.82</v>
      </c>
      <c r="D861" s="34" t="s">
        <v>2375</v>
      </c>
      <c r="E861" s="35" t="s">
        <v>2375</v>
      </c>
      <c r="F861" s="34" t="s">
        <v>2375</v>
      </c>
      <c r="G861" s="34" t="s">
        <v>2376</v>
      </c>
      <c r="H861" s="34" t="s">
        <v>2375</v>
      </c>
      <c r="J861" s="40" t="s">
        <v>1506</v>
      </c>
      <c r="K861" s="11" t="str">
        <v>Normal Weight</v>
      </c>
      <c r="L861" s="11" t="str">
        <v>Diabetes</v>
      </c>
      <c r="M861" s="11">
        <v>0</v>
      </c>
      <c r="N861" s="11" t="str">
        <v>No</v>
      </c>
      <c r="O861" s="11" t="str">
        <v>No</v>
      </c>
      <c r="P861" s="36" t="str">
        <v>No</v>
      </c>
      <c r="Q861" s="37"/>
    </row>
    <row r="862" spans="1:17" x14ac:dyDescent="0.3">
      <c r="A862" s="34" t="s">
        <v>1505</v>
      </c>
      <c r="B862" s="34">
        <v>52.89</v>
      </c>
      <c r="C862" s="34">
        <v>4.96</v>
      </c>
      <c r="D862" s="34" t="s">
        <v>2377</v>
      </c>
      <c r="E862" s="35" t="s">
        <v>2375</v>
      </c>
      <c r="F862" s="34" t="s">
        <v>2375</v>
      </c>
      <c r="G862" s="34">
        <v>1</v>
      </c>
      <c r="H862" s="34" t="s">
        <v>2375</v>
      </c>
      <c r="J862" s="40" t="s">
        <v>1505</v>
      </c>
      <c r="K862" s="11" t="str">
        <v>Obesity</v>
      </c>
      <c r="L862" s="11" t="str">
        <v>Normal</v>
      </c>
      <c r="M862" s="11">
        <v>1</v>
      </c>
      <c r="N862" s="11" t="str">
        <v>Yes</v>
      </c>
      <c r="O862" s="11" t="str">
        <v>No</v>
      </c>
      <c r="P862" s="36" t="str">
        <v>No</v>
      </c>
      <c r="Q862" s="37"/>
    </row>
    <row r="863" spans="1:17" x14ac:dyDescent="0.3">
      <c r="A863" s="34" t="s">
        <v>1504</v>
      </c>
      <c r="B863" s="34">
        <v>32.965000000000003</v>
      </c>
      <c r="C863" s="34">
        <v>6.15</v>
      </c>
      <c r="D863" s="34" t="s">
        <v>2377</v>
      </c>
      <c r="E863" s="35" t="s">
        <v>2375</v>
      </c>
      <c r="F863" s="34" t="s">
        <v>2375</v>
      </c>
      <c r="G863" s="34">
        <v>1</v>
      </c>
      <c r="H863" s="34" t="s">
        <v>2375</v>
      </c>
      <c r="J863" s="40" t="s">
        <v>1504</v>
      </c>
      <c r="K863" s="11" t="str">
        <v>Obesity</v>
      </c>
      <c r="L863" s="11" t="str">
        <v>Prediabetes</v>
      </c>
      <c r="M863" s="11">
        <v>1</v>
      </c>
      <c r="N863" s="11" t="str">
        <v>Yes</v>
      </c>
      <c r="O863" s="11" t="str">
        <v>No</v>
      </c>
      <c r="P863" s="36" t="str">
        <v>No</v>
      </c>
      <c r="Q863" s="37"/>
    </row>
    <row r="864" spans="1:17" x14ac:dyDescent="0.3">
      <c r="A864" s="34" t="s">
        <v>1503</v>
      </c>
      <c r="B864" s="34">
        <v>36.799999999999997</v>
      </c>
      <c r="C864" s="34">
        <v>4.62</v>
      </c>
      <c r="D864" s="34" t="s">
        <v>2375</v>
      </c>
      <c r="E864" s="35" t="s">
        <v>2375</v>
      </c>
      <c r="F864" s="34" t="s">
        <v>2378</v>
      </c>
      <c r="G864" s="34">
        <v>1</v>
      </c>
      <c r="H864" s="34" t="s">
        <v>2375</v>
      </c>
      <c r="J864" s="40" t="s">
        <v>1503</v>
      </c>
      <c r="K864" s="11" t="str">
        <v>Obesity</v>
      </c>
      <c r="L864" s="11" t="str">
        <v>Normal</v>
      </c>
      <c r="M864" s="11">
        <v>1</v>
      </c>
      <c r="N864" s="11" t="str">
        <v>No</v>
      </c>
      <c r="O864" s="11" t="str">
        <v>No</v>
      </c>
      <c r="P864" s="36" t="str">
        <v>No</v>
      </c>
      <c r="Q864" s="37"/>
    </row>
    <row r="865" spans="1:17" x14ac:dyDescent="0.3">
      <c r="A865" s="34" t="s">
        <v>1502</v>
      </c>
      <c r="B865" s="34">
        <v>34.299999999999997</v>
      </c>
      <c r="C865" s="34">
        <v>4.87</v>
      </c>
      <c r="D865" s="34" t="s">
        <v>2375</v>
      </c>
      <c r="E865" s="35" t="s">
        <v>2375</v>
      </c>
      <c r="F865" s="34" t="s">
        <v>2375</v>
      </c>
      <c r="G865" s="34">
        <v>2</v>
      </c>
      <c r="H865" s="34" t="s">
        <v>2375</v>
      </c>
      <c r="J865" s="40" t="s">
        <v>1502</v>
      </c>
      <c r="K865" s="11" t="str">
        <v>Obesity</v>
      </c>
      <c r="L865" s="11" t="str">
        <v>Normal</v>
      </c>
      <c r="M865" s="11">
        <v>2</v>
      </c>
      <c r="N865" s="11" t="str">
        <v>No</v>
      </c>
      <c r="O865" s="11" t="str">
        <v>No</v>
      </c>
      <c r="P865" s="36" t="str">
        <v>No</v>
      </c>
      <c r="Q865" s="37"/>
    </row>
    <row r="866" spans="1:17" x14ac:dyDescent="0.3">
      <c r="A866" s="34" t="s">
        <v>1501</v>
      </c>
      <c r="B866" s="34">
        <v>35.244999999999997</v>
      </c>
      <c r="C866" s="34">
        <v>4.63</v>
      </c>
      <c r="D866" s="34" t="s">
        <v>2375</v>
      </c>
      <c r="E866" s="35" t="s">
        <v>2375</v>
      </c>
      <c r="F866" s="34" t="s">
        <v>2375</v>
      </c>
      <c r="G866" s="34" t="s">
        <v>2376</v>
      </c>
      <c r="H866" s="34" t="s">
        <v>2375</v>
      </c>
      <c r="J866" s="40" t="s">
        <v>1501</v>
      </c>
      <c r="K866" s="11" t="str">
        <v>Obesity</v>
      </c>
      <c r="L866" s="11" t="str">
        <v>Normal</v>
      </c>
      <c r="M866" s="11">
        <v>0</v>
      </c>
      <c r="N866" s="11" t="str">
        <v>No</v>
      </c>
      <c r="O866" s="11" t="str">
        <v>No</v>
      </c>
      <c r="P866" s="36" t="str">
        <v>No</v>
      </c>
      <c r="Q866" s="37"/>
    </row>
    <row r="867" spans="1:17" x14ac:dyDescent="0.3">
      <c r="A867" s="34" t="s">
        <v>1500</v>
      </c>
      <c r="B867" s="34">
        <v>26.23</v>
      </c>
      <c r="C867" s="34">
        <v>11.93</v>
      </c>
      <c r="D867" s="34" t="s">
        <v>2375</v>
      </c>
      <c r="E867" s="35" t="s">
        <v>2375</v>
      </c>
      <c r="F867" s="34" t="s">
        <v>2375</v>
      </c>
      <c r="G867" s="34" t="s">
        <v>2376</v>
      </c>
      <c r="H867" s="34" t="s">
        <v>2375</v>
      </c>
      <c r="J867" s="40" t="s">
        <v>1500</v>
      </c>
      <c r="K867" s="11" t="str">
        <v>Overweight</v>
      </c>
      <c r="L867" s="11" t="str">
        <v>Diabetes</v>
      </c>
      <c r="M867" s="11">
        <v>0</v>
      </c>
      <c r="N867" s="11" t="str">
        <v>No</v>
      </c>
      <c r="O867" s="11" t="str">
        <v>No</v>
      </c>
      <c r="P867" s="36" t="str">
        <v>No</v>
      </c>
      <c r="Q867" s="37"/>
    </row>
    <row r="868" spans="1:17" x14ac:dyDescent="0.3">
      <c r="A868" s="34" t="s">
        <v>1499</v>
      </c>
      <c r="B868" s="34">
        <v>36.1</v>
      </c>
      <c r="C868" s="34">
        <v>5.65</v>
      </c>
      <c r="D868" s="34" t="s">
        <v>2377</v>
      </c>
      <c r="E868" s="35" t="s">
        <v>2375</v>
      </c>
      <c r="F868" s="34" t="s">
        <v>2375</v>
      </c>
      <c r="G868" s="34">
        <v>2</v>
      </c>
      <c r="H868" s="34" t="s">
        <v>2375</v>
      </c>
      <c r="J868" s="40" t="s">
        <v>1499</v>
      </c>
      <c r="K868" s="11" t="str">
        <v>Obesity</v>
      </c>
      <c r="L868" s="11" t="str">
        <v>Normal</v>
      </c>
      <c r="M868" s="11">
        <v>2</v>
      </c>
      <c r="N868" s="11" t="str">
        <v>Yes</v>
      </c>
      <c r="O868" s="11" t="str">
        <v>No</v>
      </c>
      <c r="P868" s="36" t="str">
        <v>No</v>
      </c>
      <c r="Q868" s="37"/>
    </row>
    <row r="869" spans="1:17" x14ac:dyDescent="0.3">
      <c r="A869" s="34" t="s">
        <v>1498</v>
      </c>
      <c r="B869" s="34">
        <v>37.1</v>
      </c>
      <c r="C869" s="34">
        <v>11.21</v>
      </c>
      <c r="D869" s="34" t="s">
        <v>2377</v>
      </c>
      <c r="E869" s="35" t="s">
        <v>2375</v>
      </c>
      <c r="F869" s="34" t="s">
        <v>2378</v>
      </c>
      <c r="G869" s="34">
        <v>1</v>
      </c>
      <c r="H869" s="34" t="s">
        <v>2375</v>
      </c>
      <c r="J869" s="40" t="s">
        <v>1498</v>
      </c>
      <c r="K869" s="11" t="str">
        <v>Obesity</v>
      </c>
      <c r="L869" s="11" t="str">
        <v>Diabetes</v>
      </c>
      <c r="M869" s="11">
        <v>1</v>
      </c>
      <c r="N869" s="11" t="str">
        <v>Yes</v>
      </c>
      <c r="O869" s="11" t="str">
        <v>No</v>
      </c>
      <c r="P869" s="36" t="str">
        <v>No</v>
      </c>
      <c r="Q869" s="37"/>
    </row>
    <row r="870" spans="1:17" x14ac:dyDescent="0.3">
      <c r="A870" s="34" t="s">
        <v>1497</v>
      </c>
      <c r="B870" s="34">
        <v>27.5</v>
      </c>
      <c r="C870" s="34">
        <v>10.62</v>
      </c>
      <c r="D870" s="34" t="s">
        <v>2377</v>
      </c>
      <c r="E870" s="35" t="s">
        <v>2375</v>
      </c>
      <c r="F870" s="34" t="s">
        <v>2378</v>
      </c>
      <c r="G870" s="34">
        <v>1</v>
      </c>
      <c r="H870" s="34" t="s">
        <v>2375</v>
      </c>
      <c r="J870" s="40" t="s">
        <v>1497</v>
      </c>
      <c r="K870" s="11" t="str">
        <v>Overweight</v>
      </c>
      <c r="L870" s="11" t="str">
        <v>Diabetes</v>
      </c>
      <c r="M870" s="11">
        <v>1</v>
      </c>
      <c r="N870" s="11" t="str">
        <v>Yes</v>
      </c>
      <c r="O870" s="11" t="str">
        <v>No</v>
      </c>
      <c r="P870" s="36" t="str">
        <v>No</v>
      </c>
      <c r="Q870" s="37"/>
    </row>
    <row r="871" spans="1:17" x14ac:dyDescent="0.3">
      <c r="A871" s="34" t="s">
        <v>1496</v>
      </c>
      <c r="B871" s="34">
        <v>24.7</v>
      </c>
      <c r="C871" s="34">
        <v>10.7</v>
      </c>
      <c r="D871" s="34" t="s">
        <v>2377</v>
      </c>
      <c r="E871" s="35" t="s">
        <v>2375</v>
      </c>
      <c r="F871" s="34" t="s">
        <v>2378</v>
      </c>
      <c r="G871" s="34">
        <v>1</v>
      </c>
      <c r="H871" s="34" t="s">
        <v>2375</v>
      </c>
      <c r="J871" s="40" t="s">
        <v>1496</v>
      </c>
      <c r="K871" s="11" t="str">
        <v>Normal Weight</v>
      </c>
      <c r="L871" s="11" t="str">
        <v>Diabetes</v>
      </c>
      <c r="M871" s="11">
        <v>1</v>
      </c>
      <c r="N871" s="11" t="str">
        <v>Yes</v>
      </c>
      <c r="O871" s="11" t="str">
        <v>No</v>
      </c>
      <c r="P871" s="36" t="str">
        <v>No</v>
      </c>
      <c r="Q871" s="37"/>
    </row>
    <row r="872" spans="1:17" x14ac:dyDescent="0.3">
      <c r="A872" s="34" t="s">
        <v>1495</v>
      </c>
      <c r="B872" s="34">
        <v>26.78</v>
      </c>
      <c r="C872" s="34">
        <v>10.02</v>
      </c>
      <c r="D872" s="34" t="s">
        <v>2377</v>
      </c>
      <c r="E872" s="35" t="s">
        <v>2375</v>
      </c>
      <c r="F872" s="34" t="s">
        <v>2378</v>
      </c>
      <c r="G872" s="34">
        <v>1</v>
      </c>
      <c r="H872" s="34" t="s">
        <v>2375</v>
      </c>
      <c r="J872" s="40" t="s">
        <v>1495</v>
      </c>
      <c r="K872" s="11" t="str">
        <v>Overweight</v>
      </c>
      <c r="L872" s="11" t="str">
        <v>Diabetes</v>
      </c>
      <c r="M872" s="11">
        <v>1</v>
      </c>
      <c r="N872" s="11" t="str">
        <v>Yes</v>
      </c>
      <c r="O872" s="11" t="str">
        <v>No</v>
      </c>
      <c r="P872" s="36" t="str">
        <v>No</v>
      </c>
      <c r="Q872" s="37"/>
    </row>
    <row r="873" spans="1:17" x14ac:dyDescent="0.3">
      <c r="A873" s="34" t="s">
        <v>1494</v>
      </c>
      <c r="B873" s="34">
        <v>45.8</v>
      </c>
      <c r="C873" s="34">
        <v>4.8499999999999996</v>
      </c>
      <c r="D873" s="34" t="s">
        <v>2375</v>
      </c>
      <c r="E873" s="35" t="s">
        <v>2375</v>
      </c>
      <c r="F873" s="34" t="s">
        <v>2375</v>
      </c>
      <c r="G873" s="34" t="s">
        <v>2376</v>
      </c>
      <c r="H873" s="34" t="s">
        <v>2375</v>
      </c>
      <c r="J873" s="40" t="s">
        <v>1494</v>
      </c>
      <c r="K873" s="11" t="str">
        <v>Obesity</v>
      </c>
      <c r="L873" s="11" t="str">
        <v>Normal</v>
      </c>
      <c r="M873" s="11">
        <v>0</v>
      </c>
      <c r="N873" s="11" t="str">
        <v>No</v>
      </c>
      <c r="O873" s="11" t="str">
        <v>No</v>
      </c>
      <c r="P873" s="36" t="str">
        <v>No</v>
      </c>
      <c r="Q873" s="37"/>
    </row>
    <row r="874" spans="1:17" x14ac:dyDescent="0.3">
      <c r="A874" s="34" t="s">
        <v>1493</v>
      </c>
      <c r="B874" s="34">
        <v>29</v>
      </c>
      <c r="C874" s="34">
        <v>4.3899999999999997</v>
      </c>
      <c r="D874" s="34" t="s">
        <v>2377</v>
      </c>
      <c r="E874" s="35" t="s">
        <v>2375</v>
      </c>
      <c r="F874" s="34" t="s">
        <v>2375</v>
      </c>
      <c r="G874" s="34">
        <v>2</v>
      </c>
      <c r="H874" s="34" t="s">
        <v>2375</v>
      </c>
      <c r="J874" s="40" t="s">
        <v>1493</v>
      </c>
      <c r="K874" s="11" t="str">
        <v>Overweight</v>
      </c>
      <c r="L874" s="11" t="str">
        <v>Normal</v>
      </c>
      <c r="M874" s="11">
        <v>2</v>
      </c>
      <c r="N874" s="11" t="str">
        <v>Yes</v>
      </c>
      <c r="O874" s="11" t="str">
        <v>No</v>
      </c>
      <c r="P874" s="36" t="str">
        <v>No</v>
      </c>
      <c r="Q874" s="37"/>
    </row>
    <row r="875" spans="1:17" x14ac:dyDescent="0.3">
      <c r="A875" s="34" t="s">
        <v>1492</v>
      </c>
      <c r="B875" s="34">
        <v>33.534999999999997</v>
      </c>
      <c r="C875" s="34">
        <v>8.24</v>
      </c>
      <c r="D875" s="34" t="s">
        <v>2377</v>
      </c>
      <c r="E875" s="35" t="s">
        <v>2375</v>
      </c>
      <c r="F875" s="34" t="s">
        <v>2375</v>
      </c>
      <c r="G875" s="34" t="s">
        <v>2376</v>
      </c>
      <c r="H875" s="34" t="s">
        <v>2375</v>
      </c>
      <c r="J875" s="40" t="s">
        <v>1492</v>
      </c>
      <c r="K875" s="11" t="str">
        <v>Obesity</v>
      </c>
      <c r="L875" s="11" t="str">
        <v>Diabetes</v>
      </c>
      <c r="M875" s="11">
        <v>0</v>
      </c>
      <c r="N875" s="11" t="str">
        <v>Yes</v>
      </c>
      <c r="O875" s="11" t="str">
        <v>No</v>
      </c>
      <c r="P875" s="36" t="str">
        <v>No</v>
      </c>
      <c r="Q875" s="37"/>
    </row>
    <row r="876" spans="1:17" x14ac:dyDescent="0.3">
      <c r="A876" s="34" t="s">
        <v>1491</v>
      </c>
      <c r="B876" s="34">
        <v>32.774999999999999</v>
      </c>
      <c r="C876" s="34">
        <v>9.77</v>
      </c>
      <c r="D876" s="34" t="s">
        <v>2377</v>
      </c>
      <c r="E876" s="35" t="s">
        <v>2375</v>
      </c>
      <c r="F876" s="34" t="s">
        <v>2375</v>
      </c>
      <c r="G876" s="34" t="s">
        <v>2376</v>
      </c>
      <c r="H876" s="34" t="s">
        <v>2375</v>
      </c>
      <c r="J876" s="40" t="s">
        <v>1491</v>
      </c>
      <c r="K876" s="11" t="str">
        <v>Obesity</v>
      </c>
      <c r="L876" s="11" t="str">
        <v>Diabetes</v>
      </c>
      <c r="M876" s="11">
        <v>0</v>
      </c>
      <c r="N876" s="11" t="str">
        <v>Yes</v>
      </c>
      <c r="O876" s="11" t="str">
        <v>No</v>
      </c>
      <c r="P876" s="36" t="str">
        <v>No</v>
      </c>
      <c r="Q876" s="37"/>
    </row>
    <row r="877" spans="1:17" x14ac:dyDescent="0.3">
      <c r="A877" s="34" t="s">
        <v>1490</v>
      </c>
      <c r="B877" s="34">
        <v>37.51</v>
      </c>
      <c r="C877" s="34">
        <v>5.5</v>
      </c>
      <c r="D877" s="34" t="s">
        <v>2377</v>
      </c>
      <c r="E877" s="35" t="s">
        <v>2375</v>
      </c>
      <c r="F877" s="34" t="s">
        <v>2375</v>
      </c>
      <c r="G877" s="34">
        <v>2</v>
      </c>
      <c r="H877" s="34" t="s">
        <v>2375</v>
      </c>
      <c r="J877" s="40" t="s">
        <v>1490</v>
      </c>
      <c r="K877" s="11" t="str">
        <v>Obesity</v>
      </c>
      <c r="L877" s="11" t="str">
        <v>Normal</v>
      </c>
      <c r="M877" s="11">
        <v>2</v>
      </c>
      <c r="N877" s="11" t="str">
        <v>Yes</v>
      </c>
      <c r="O877" s="11" t="str">
        <v>No</v>
      </c>
      <c r="P877" s="36" t="str">
        <v>No</v>
      </c>
      <c r="Q877" s="37"/>
    </row>
    <row r="878" spans="1:17" x14ac:dyDescent="0.3">
      <c r="A878" s="34" t="s">
        <v>1489</v>
      </c>
      <c r="B878" s="34">
        <v>39.86</v>
      </c>
      <c r="C878" s="34">
        <v>11.84</v>
      </c>
      <c r="D878" s="34" t="s">
        <v>2377</v>
      </c>
      <c r="E878" s="35" t="s">
        <v>2375</v>
      </c>
      <c r="F878" s="34" t="s">
        <v>2375</v>
      </c>
      <c r="G878" s="34">
        <v>1</v>
      </c>
      <c r="H878" s="34" t="s">
        <v>2375</v>
      </c>
      <c r="J878" s="40" t="s">
        <v>1489</v>
      </c>
      <c r="K878" s="11" t="str">
        <v>Obesity</v>
      </c>
      <c r="L878" s="11" t="str">
        <v>Diabetes</v>
      </c>
      <c r="M878" s="11">
        <v>1</v>
      </c>
      <c r="N878" s="11" t="str">
        <v>Yes</v>
      </c>
      <c r="O878" s="11" t="str">
        <v>No</v>
      </c>
      <c r="P878" s="36" t="str">
        <v>No</v>
      </c>
      <c r="Q878" s="37"/>
    </row>
    <row r="879" spans="1:17" x14ac:dyDescent="0.3">
      <c r="A879" s="34" t="s">
        <v>1488</v>
      </c>
      <c r="B879" s="34">
        <v>42.13</v>
      </c>
      <c r="C879" s="34">
        <v>4.66</v>
      </c>
      <c r="D879" s="34" t="s">
        <v>2375</v>
      </c>
      <c r="E879" s="35" t="s">
        <v>2375</v>
      </c>
      <c r="F879" s="34" t="s">
        <v>2375</v>
      </c>
      <c r="G879" s="34" t="s">
        <v>2376</v>
      </c>
      <c r="H879" s="34" t="s">
        <v>2375</v>
      </c>
      <c r="J879" s="40" t="s">
        <v>1488</v>
      </c>
      <c r="K879" s="11" t="str">
        <v>Obesity</v>
      </c>
      <c r="L879" s="11" t="str">
        <v>Normal</v>
      </c>
      <c r="M879" s="11">
        <v>0</v>
      </c>
      <c r="N879" s="11" t="str">
        <v>No</v>
      </c>
      <c r="O879" s="11" t="str">
        <v>No</v>
      </c>
      <c r="P879" s="36" t="str">
        <v>No</v>
      </c>
      <c r="Q879" s="37"/>
    </row>
    <row r="880" spans="1:17" x14ac:dyDescent="0.3">
      <c r="A880" s="34" t="s">
        <v>1487</v>
      </c>
      <c r="B880" s="34">
        <v>35.99</v>
      </c>
      <c r="C880" s="34">
        <v>11.11</v>
      </c>
      <c r="D880" s="34" t="s">
        <v>2375</v>
      </c>
      <c r="E880" s="35" t="s">
        <v>2375</v>
      </c>
      <c r="F880" s="34" t="s">
        <v>2375</v>
      </c>
      <c r="G880" s="34" t="s">
        <v>2376</v>
      </c>
      <c r="H880" s="34" t="s">
        <v>2375</v>
      </c>
      <c r="J880" s="40" t="s">
        <v>1487</v>
      </c>
      <c r="K880" s="11" t="str">
        <v>Obesity</v>
      </c>
      <c r="L880" s="11" t="str">
        <v>Diabetes</v>
      </c>
      <c r="M880" s="11">
        <v>0</v>
      </c>
      <c r="N880" s="11" t="str">
        <v>No</v>
      </c>
      <c r="O880" s="11" t="str">
        <v>No</v>
      </c>
      <c r="P880" s="36" t="str">
        <v>No</v>
      </c>
      <c r="Q880" s="37"/>
    </row>
    <row r="881" spans="1:17" x14ac:dyDescent="0.3">
      <c r="A881" s="34" t="s">
        <v>1486</v>
      </c>
      <c r="B881" s="34">
        <v>35.200000000000003</v>
      </c>
      <c r="C881" s="34">
        <v>7.72</v>
      </c>
      <c r="D881" s="34" t="s">
        <v>2377</v>
      </c>
      <c r="E881" s="35" t="s">
        <v>2375</v>
      </c>
      <c r="F881" s="34" t="s">
        <v>2378</v>
      </c>
      <c r="G881" s="34">
        <v>1</v>
      </c>
      <c r="H881" s="34" t="s">
        <v>2375</v>
      </c>
      <c r="J881" s="40" t="s">
        <v>1486</v>
      </c>
      <c r="K881" s="11" t="str">
        <v>Obesity</v>
      </c>
      <c r="L881" s="11" t="str">
        <v>Diabetes</v>
      </c>
      <c r="M881" s="11">
        <v>1</v>
      </c>
      <c r="N881" s="11" t="str">
        <v>Yes</v>
      </c>
      <c r="O881" s="11" t="str">
        <v>No</v>
      </c>
      <c r="P881" s="36" t="str">
        <v>No</v>
      </c>
      <c r="Q881" s="37"/>
    </row>
    <row r="882" spans="1:17" x14ac:dyDescent="0.3">
      <c r="A882" s="34" t="s">
        <v>1485</v>
      </c>
      <c r="B882" s="34">
        <v>29.91</v>
      </c>
      <c r="C882" s="34">
        <v>5.55</v>
      </c>
      <c r="D882" s="34" t="s">
        <v>2377</v>
      </c>
      <c r="E882" s="35" t="s">
        <v>2375</v>
      </c>
      <c r="F882" s="34" t="s">
        <v>2375</v>
      </c>
      <c r="G882" s="34">
        <v>2</v>
      </c>
      <c r="H882" s="34" t="s">
        <v>2375</v>
      </c>
      <c r="J882" s="40" t="s">
        <v>1485</v>
      </c>
      <c r="K882" s="11" t="str">
        <v>Obesity</v>
      </c>
      <c r="L882" s="11" t="str">
        <v>Normal</v>
      </c>
      <c r="M882" s="11">
        <v>2</v>
      </c>
      <c r="N882" s="11" t="str">
        <v>Yes</v>
      </c>
      <c r="O882" s="11" t="str">
        <v>No</v>
      </c>
      <c r="P882" s="36" t="str">
        <v>No</v>
      </c>
      <c r="Q882" s="37"/>
    </row>
    <row r="883" spans="1:17" x14ac:dyDescent="0.3">
      <c r="A883" s="34" t="s">
        <v>1484</v>
      </c>
      <c r="B883" s="34">
        <v>36.479999999999997</v>
      </c>
      <c r="C883" s="34">
        <v>5.05</v>
      </c>
      <c r="D883" s="34" t="s">
        <v>2377</v>
      </c>
      <c r="E883" s="35" t="s">
        <v>2375</v>
      </c>
      <c r="F883" s="34" t="s">
        <v>2375</v>
      </c>
      <c r="G883" s="34">
        <v>1</v>
      </c>
      <c r="H883" s="34" t="s">
        <v>2375</v>
      </c>
      <c r="J883" s="40" t="s">
        <v>1484</v>
      </c>
      <c r="K883" s="11" t="str">
        <v>Obesity</v>
      </c>
      <c r="L883" s="11" t="str">
        <v>Normal</v>
      </c>
      <c r="M883" s="11">
        <v>1</v>
      </c>
      <c r="N883" s="11" t="str">
        <v>Yes</v>
      </c>
      <c r="O883" s="11" t="str">
        <v>No</v>
      </c>
      <c r="P883" s="36" t="str">
        <v>No</v>
      </c>
      <c r="Q883" s="37"/>
    </row>
    <row r="884" spans="1:17" x14ac:dyDescent="0.3">
      <c r="A884" s="34" t="s">
        <v>1483</v>
      </c>
      <c r="B884" s="34">
        <v>27.5</v>
      </c>
      <c r="C884" s="34">
        <v>8.69</v>
      </c>
      <c r="D884" s="34" t="s">
        <v>2377</v>
      </c>
      <c r="E884" s="35" t="s">
        <v>2375</v>
      </c>
      <c r="F884" s="34" t="s">
        <v>2378</v>
      </c>
      <c r="G884" s="34">
        <v>1</v>
      </c>
      <c r="H884" s="34" t="s">
        <v>2375</v>
      </c>
      <c r="J884" s="40" t="s">
        <v>1483</v>
      </c>
      <c r="K884" s="11" t="str">
        <v>Overweight</v>
      </c>
      <c r="L884" s="11" t="str">
        <v>Diabetes</v>
      </c>
      <c r="M884" s="11">
        <v>1</v>
      </c>
      <c r="N884" s="11" t="str">
        <v>Yes</v>
      </c>
      <c r="O884" s="11" t="str">
        <v>No</v>
      </c>
      <c r="P884" s="36" t="str">
        <v>No</v>
      </c>
      <c r="Q884" s="37"/>
    </row>
    <row r="885" spans="1:17" x14ac:dyDescent="0.3">
      <c r="A885" s="34" t="s">
        <v>1482</v>
      </c>
      <c r="B885" s="34">
        <v>33.44</v>
      </c>
      <c r="C885" s="34">
        <v>5.9</v>
      </c>
      <c r="D885" s="34" t="s">
        <v>2377</v>
      </c>
      <c r="E885" s="35" t="s">
        <v>2375</v>
      </c>
      <c r="F885" s="34" t="s">
        <v>2375</v>
      </c>
      <c r="G885" s="34">
        <v>1</v>
      </c>
      <c r="H885" s="34" t="s">
        <v>2375</v>
      </c>
      <c r="J885" s="40" t="s">
        <v>1482</v>
      </c>
      <c r="K885" s="11" t="str">
        <v>Obesity</v>
      </c>
      <c r="L885" s="11" t="str">
        <v>Prediabetes</v>
      </c>
      <c r="M885" s="11">
        <v>1</v>
      </c>
      <c r="N885" s="11" t="str">
        <v>Yes</v>
      </c>
      <c r="O885" s="11" t="str">
        <v>No</v>
      </c>
      <c r="P885" s="36" t="str">
        <v>No</v>
      </c>
      <c r="Q885" s="37"/>
    </row>
    <row r="886" spans="1:17" x14ac:dyDescent="0.3">
      <c r="A886" s="34" t="s">
        <v>1481</v>
      </c>
      <c r="B886" s="34">
        <v>28.215</v>
      </c>
      <c r="C886" s="34">
        <v>6.29</v>
      </c>
      <c r="D886" s="34" t="s">
        <v>2377</v>
      </c>
      <c r="E886" s="35" t="s">
        <v>2375</v>
      </c>
      <c r="F886" s="34" t="s">
        <v>2375</v>
      </c>
      <c r="G886" s="34">
        <v>1</v>
      </c>
      <c r="H886" s="34" t="s">
        <v>2375</v>
      </c>
      <c r="J886" s="40" t="s">
        <v>1481</v>
      </c>
      <c r="K886" s="11" t="str">
        <v>Overweight</v>
      </c>
      <c r="L886" s="11" t="str">
        <v>Prediabetes</v>
      </c>
      <c r="M886" s="11">
        <v>1</v>
      </c>
      <c r="N886" s="11" t="str">
        <v>Yes</v>
      </c>
      <c r="O886" s="11" t="str">
        <v>No</v>
      </c>
      <c r="P886" s="36" t="str">
        <v>No</v>
      </c>
      <c r="Q886" s="37"/>
    </row>
    <row r="887" spans="1:17" x14ac:dyDescent="0.3">
      <c r="A887" s="34" t="s">
        <v>1480</v>
      </c>
      <c r="B887" s="34">
        <v>27.17</v>
      </c>
      <c r="C887" s="34">
        <v>5.84</v>
      </c>
      <c r="D887" s="34" t="s">
        <v>2377</v>
      </c>
      <c r="E887" s="35" t="s">
        <v>2375</v>
      </c>
      <c r="F887" s="34" t="s">
        <v>2375</v>
      </c>
      <c r="G887" s="34">
        <v>1</v>
      </c>
      <c r="H887" s="34" t="s">
        <v>2375</v>
      </c>
      <c r="J887" s="40" t="s">
        <v>1480</v>
      </c>
      <c r="K887" s="11" t="str">
        <v>Overweight</v>
      </c>
      <c r="L887" s="11" t="str">
        <v>Prediabetes</v>
      </c>
      <c r="M887" s="11">
        <v>1</v>
      </c>
      <c r="N887" s="11" t="str">
        <v>Yes</v>
      </c>
      <c r="O887" s="11" t="str">
        <v>No</v>
      </c>
      <c r="P887" s="36" t="str">
        <v>No</v>
      </c>
      <c r="Q887" s="37"/>
    </row>
    <row r="888" spans="1:17" x14ac:dyDescent="0.3">
      <c r="A888" s="34" t="s">
        <v>1479</v>
      </c>
      <c r="B888" s="34">
        <v>35.380000000000003</v>
      </c>
      <c r="C888" s="34">
        <v>6.12</v>
      </c>
      <c r="D888" s="34" t="s">
        <v>2375</v>
      </c>
      <c r="E888" s="35" t="s">
        <v>2375</v>
      </c>
      <c r="F888" s="34" t="s">
        <v>2375</v>
      </c>
      <c r="G888" s="34" t="s">
        <v>2376</v>
      </c>
      <c r="H888" s="34" t="s">
        <v>2375</v>
      </c>
      <c r="J888" s="40" t="s">
        <v>1479</v>
      </c>
      <c r="K888" s="11" t="str">
        <v>Obesity</v>
      </c>
      <c r="L888" s="11" t="str">
        <v>Prediabetes</v>
      </c>
      <c r="M888" s="11">
        <v>0</v>
      </c>
      <c r="N888" s="11" t="str">
        <v>No</v>
      </c>
      <c r="O888" s="11" t="str">
        <v>No</v>
      </c>
      <c r="P888" s="36" t="str">
        <v>No</v>
      </c>
      <c r="Q888" s="37"/>
    </row>
    <row r="889" spans="1:17" x14ac:dyDescent="0.3">
      <c r="A889" s="34" t="s">
        <v>1478</v>
      </c>
      <c r="B889" s="34">
        <v>43.48</v>
      </c>
      <c r="C889" s="34">
        <v>6.24</v>
      </c>
      <c r="D889" s="34" t="s">
        <v>2375</v>
      </c>
      <c r="E889" s="35" t="s">
        <v>2375</v>
      </c>
      <c r="F889" s="34" t="s">
        <v>2375</v>
      </c>
      <c r="G889" s="34" t="s">
        <v>2376</v>
      </c>
      <c r="H889" s="34" t="s">
        <v>2375</v>
      </c>
      <c r="J889" s="40" t="s">
        <v>1478</v>
      </c>
      <c r="K889" s="11" t="str">
        <v>Obesity</v>
      </c>
      <c r="L889" s="11" t="str">
        <v>Prediabetes</v>
      </c>
      <c r="M889" s="11">
        <v>0</v>
      </c>
      <c r="N889" s="11" t="str">
        <v>No</v>
      </c>
      <c r="O889" s="11" t="str">
        <v>No</v>
      </c>
      <c r="P889" s="36" t="str">
        <v>No</v>
      </c>
      <c r="Q889" s="37"/>
    </row>
    <row r="890" spans="1:17" x14ac:dyDescent="0.3">
      <c r="A890" s="34" t="s">
        <v>1477</v>
      </c>
      <c r="B890" s="34">
        <v>41.73</v>
      </c>
      <c r="C890" s="34">
        <v>6.25</v>
      </c>
      <c r="D890" s="34" t="s">
        <v>2375</v>
      </c>
      <c r="E890" s="35" t="s">
        <v>2375</v>
      </c>
      <c r="F890" s="34" t="s">
        <v>2375</v>
      </c>
      <c r="G890" s="34">
        <v>1</v>
      </c>
      <c r="H890" s="34" t="s">
        <v>2375</v>
      </c>
      <c r="J890" s="40" t="s">
        <v>1477</v>
      </c>
      <c r="K890" s="11" t="str">
        <v>Obesity</v>
      </c>
      <c r="L890" s="11" t="str">
        <v>Prediabetes</v>
      </c>
      <c r="M890" s="11">
        <v>1</v>
      </c>
      <c r="N890" s="11" t="str">
        <v>No</v>
      </c>
      <c r="O890" s="11" t="str">
        <v>No</v>
      </c>
      <c r="P890" s="36" t="str">
        <v>No</v>
      </c>
      <c r="Q890" s="37"/>
    </row>
    <row r="891" spans="1:17" x14ac:dyDescent="0.3">
      <c r="A891" s="34" t="s">
        <v>1476</v>
      </c>
      <c r="B891" s="34">
        <v>28.9</v>
      </c>
      <c r="C891" s="34">
        <v>11.96</v>
      </c>
      <c r="D891" s="34" t="s">
        <v>2375</v>
      </c>
      <c r="E891" s="35" t="s">
        <v>2375</v>
      </c>
      <c r="F891" s="34" t="s">
        <v>2375</v>
      </c>
      <c r="G891" s="34" t="s">
        <v>2376</v>
      </c>
      <c r="H891" s="34" t="s">
        <v>2375</v>
      </c>
      <c r="J891" s="40" t="s">
        <v>1476</v>
      </c>
      <c r="K891" s="11" t="str">
        <v>Overweight</v>
      </c>
      <c r="L891" s="11" t="str">
        <v>Diabetes</v>
      </c>
      <c r="M891" s="11">
        <v>0</v>
      </c>
      <c r="N891" s="11" t="str">
        <v>No</v>
      </c>
      <c r="O891" s="11" t="str">
        <v>No</v>
      </c>
      <c r="P891" s="36" t="str">
        <v>No</v>
      </c>
      <c r="Q891" s="37"/>
    </row>
    <row r="892" spans="1:17" x14ac:dyDescent="0.3">
      <c r="A892" s="34" t="s">
        <v>1475</v>
      </c>
      <c r="B892" s="34">
        <v>25.74</v>
      </c>
      <c r="C892" s="34">
        <v>7.69</v>
      </c>
      <c r="D892" s="34" t="s">
        <v>2375</v>
      </c>
      <c r="E892" s="35" t="s">
        <v>2375</v>
      </c>
      <c r="F892" s="34" t="s">
        <v>2375</v>
      </c>
      <c r="G892" s="34" t="s">
        <v>2376</v>
      </c>
      <c r="H892" s="34" t="s">
        <v>2375</v>
      </c>
      <c r="J892" s="40" t="s">
        <v>1475</v>
      </c>
      <c r="K892" s="11" t="str">
        <v>Overweight</v>
      </c>
      <c r="L892" s="11" t="str">
        <v>Diabetes</v>
      </c>
      <c r="M892" s="11">
        <v>0</v>
      </c>
      <c r="N892" s="11" t="str">
        <v>No</v>
      </c>
      <c r="O892" s="11" t="str">
        <v>No</v>
      </c>
      <c r="P892" s="36" t="str">
        <v>No</v>
      </c>
      <c r="Q892" s="37"/>
    </row>
    <row r="893" spans="1:17" x14ac:dyDescent="0.3">
      <c r="A893" s="34" t="s">
        <v>1474</v>
      </c>
      <c r="B893" s="34">
        <v>36.06</v>
      </c>
      <c r="C893" s="34">
        <v>8.83</v>
      </c>
      <c r="D893" s="34" t="s">
        <v>2375</v>
      </c>
      <c r="E893" s="35" t="s">
        <v>2375</v>
      </c>
      <c r="F893" s="34" t="s">
        <v>2375</v>
      </c>
      <c r="G893" s="34" t="s">
        <v>2376</v>
      </c>
      <c r="H893" s="34" t="s">
        <v>2375</v>
      </c>
      <c r="J893" s="40" t="s">
        <v>1474</v>
      </c>
      <c r="K893" s="11" t="str">
        <v>Obesity</v>
      </c>
      <c r="L893" s="11" t="str">
        <v>Diabetes</v>
      </c>
      <c r="M893" s="11">
        <v>0</v>
      </c>
      <c r="N893" s="11" t="str">
        <v>No</v>
      </c>
      <c r="O893" s="11" t="str">
        <v>No</v>
      </c>
      <c r="P893" s="36" t="str">
        <v>No</v>
      </c>
      <c r="Q893" s="37"/>
    </row>
    <row r="894" spans="1:17" x14ac:dyDescent="0.3">
      <c r="A894" s="34" t="s">
        <v>1473</v>
      </c>
      <c r="B894" s="34">
        <v>43.28</v>
      </c>
      <c r="C894" s="34">
        <v>4.41</v>
      </c>
      <c r="D894" s="34" t="s">
        <v>2375</v>
      </c>
      <c r="E894" s="35" t="s">
        <v>2375</v>
      </c>
      <c r="F894" s="34" t="s">
        <v>2375</v>
      </c>
      <c r="G894" s="34" t="s">
        <v>2376</v>
      </c>
      <c r="H894" s="34" t="s">
        <v>2375</v>
      </c>
      <c r="J894" s="40" t="s">
        <v>1473</v>
      </c>
      <c r="K894" s="11" t="str">
        <v>Obesity</v>
      </c>
      <c r="L894" s="11" t="str">
        <v>Normal</v>
      </c>
      <c r="M894" s="11">
        <v>0</v>
      </c>
      <c r="N894" s="11" t="str">
        <v>No</v>
      </c>
      <c r="O894" s="11" t="str">
        <v>No</v>
      </c>
      <c r="P894" s="36" t="str">
        <v>No</v>
      </c>
      <c r="Q894" s="37"/>
    </row>
    <row r="895" spans="1:17" x14ac:dyDescent="0.3">
      <c r="A895" s="34" t="s">
        <v>1472</v>
      </c>
      <c r="B895" s="34">
        <v>28.785</v>
      </c>
      <c r="C895" s="34">
        <v>9.1</v>
      </c>
      <c r="D895" s="34" t="s">
        <v>2377</v>
      </c>
      <c r="E895" s="35" t="s">
        <v>2375</v>
      </c>
      <c r="F895" s="34" t="s">
        <v>2378</v>
      </c>
      <c r="G895" s="34">
        <v>1</v>
      </c>
      <c r="H895" s="34" t="s">
        <v>2375</v>
      </c>
      <c r="J895" s="40" t="s">
        <v>1472</v>
      </c>
      <c r="K895" s="11" t="str">
        <v>Overweight</v>
      </c>
      <c r="L895" s="11" t="str">
        <v>Diabetes</v>
      </c>
      <c r="M895" s="11">
        <v>1</v>
      </c>
      <c r="N895" s="11" t="str">
        <v>Yes</v>
      </c>
      <c r="O895" s="11" t="str">
        <v>No</v>
      </c>
      <c r="P895" s="36" t="str">
        <v>No</v>
      </c>
      <c r="Q895" s="37"/>
    </row>
    <row r="896" spans="1:17" x14ac:dyDescent="0.3">
      <c r="A896" s="34" t="s">
        <v>1471</v>
      </c>
      <c r="B896" s="34">
        <v>25.46</v>
      </c>
      <c r="C896" s="34">
        <v>11.52</v>
      </c>
      <c r="D896" s="34" t="s">
        <v>2377</v>
      </c>
      <c r="E896" s="35" t="s">
        <v>2375</v>
      </c>
      <c r="F896" s="34" t="s">
        <v>2378</v>
      </c>
      <c r="G896" s="34">
        <v>1</v>
      </c>
      <c r="H896" s="34" t="s">
        <v>2375</v>
      </c>
      <c r="J896" s="40" t="s">
        <v>1471</v>
      </c>
      <c r="K896" s="11" t="str">
        <v>Overweight</v>
      </c>
      <c r="L896" s="11" t="str">
        <v>Diabetes</v>
      </c>
      <c r="M896" s="11">
        <v>1</v>
      </c>
      <c r="N896" s="11" t="str">
        <v>Yes</v>
      </c>
      <c r="O896" s="11" t="str">
        <v>No</v>
      </c>
      <c r="P896" s="36" t="str">
        <v>No</v>
      </c>
      <c r="Q896" s="37"/>
    </row>
    <row r="897" spans="1:17" x14ac:dyDescent="0.3">
      <c r="A897" s="34" t="s">
        <v>1470</v>
      </c>
      <c r="B897" s="34">
        <v>30.8</v>
      </c>
      <c r="C897" s="34">
        <v>10.95</v>
      </c>
      <c r="D897" s="34" t="s">
        <v>2375</v>
      </c>
      <c r="E897" s="35" t="s">
        <v>2375</v>
      </c>
      <c r="F897" s="34" t="s">
        <v>2375</v>
      </c>
      <c r="G897" s="34" t="s">
        <v>2376</v>
      </c>
      <c r="H897" s="34" t="s">
        <v>2375</v>
      </c>
      <c r="J897" s="40" t="s">
        <v>1470</v>
      </c>
      <c r="K897" s="11" t="str">
        <v>Obesity</v>
      </c>
      <c r="L897" s="11" t="str">
        <v>Diabetes</v>
      </c>
      <c r="M897" s="11">
        <v>0</v>
      </c>
      <c r="N897" s="11" t="str">
        <v>No</v>
      </c>
      <c r="O897" s="11" t="str">
        <v>No</v>
      </c>
      <c r="P897" s="36" t="str">
        <v>No</v>
      </c>
      <c r="Q897" s="37"/>
    </row>
    <row r="898" spans="1:17" x14ac:dyDescent="0.3">
      <c r="A898" s="34" t="s">
        <v>1469</v>
      </c>
      <c r="B898" s="34">
        <v>28.88</v>
      </c>
      <c r="C898" s="34">
        <v>11.5</v>
      </c>
      <c r="D898" s="34" t="s">
        <v>2375</v>
      </c>
      <c r="E898" s="35" t="s">
        <v>2375</v>
      </c>
      <c r="F898" s="34" t="s">
        <v>2375</v>
      </c>
      <c r="G898" s="34" t="s">
        <v>2376</v>
      </c>
      <c r="H898" s="34" t="s">
        <v>2375</v>
      </c>
      <c r="J898" s="40" t="s">
        <v>1469</v>
      </c>
      <c r="K898" s="11" t="str">
        <v>Overweight</v>
      </c>
      <c r="L898" s="11" t="str">
        <v>Diabetes</v>
      </c>
      <c r="M898" s="11">
        <v>0</v>
      </c>
      <c r="N898" s="11" t="str">
        <v>No</v>
      </c>
      <c r="O898" s="11" t="str">
        <v>No</v>
      </c>
      <c r="P898" s="36" t="str">
        <v>No</v>
      </c>
      <c r="Q898" s="37"/>
    </row>
    <row r="899" spans="1:17" x14ac:dyDescent="0.3">
      <c r="A899" s="34" t="s">
        <v>1468</v>
      </c>
      <c r="B899" s="34">
        <v>23</v>
      </c>
      <c r="C899" s="34">
        <v>9.8800000000000008</v>
      </c>
      <c r="D899" s="34" t="s">
        <v>2375</v>
      </c>
      <c r="E899" s="35" t="s">
        <v>2375</v>
      </c>
      <c r="F899" s="34" t="s">
        <v>2375</v>
      </c>
      <c r="G899" s="34" t="s">
        <v>2376</v>
      </c>
      <c r="H899" s="34" t="s">
        <v>2375</v>
      </c>
      <c r="J899" s="40" t="s">
        <v>1468</v>
      </c>
      <c r="K899" s="11" t="str">
        <v>Normal Weight</v>
      </c>
      <c r="L899" s="11" t="str">
        <v>Diabetes</v>
      </c>
      <c r="M899" s="11">
        <v>0</v>
      </c>
      <c r="N899" s="11" t="str">
        <v>No</v>
      </c>
      <c r="O899" s="11" t="str">
        <v>No</v>
      </c>
      <c r="P899" s="36" t="str">
        <v>No</v>
      </c>
      <c r="Q899" s="37"/>
    </row>
    <row r="900" spans="1:17" x14ac:dyDescent="0.3">
      <c r="A900" s="34" t="s">
        <v>1467</v>
      </c>
      <c r="B900" s="34">
        <v>38.25</v>
      </c>
      <c r="C900" s="34">
        <v>6.2</v>
      </c>
      <c r="D900" s="34" t="s">
        <v>2375</v>
      </c>
      <c r="E900" s="35" t="s">
        <v>2375</v>
      </c>
      <c r="F900" s="34" t="s">
        <v>2375</v>
      </c>
      <c r="G900" s="34">
        <v>1</v>
      </c>
      <c r="H900" s="34" t="s">
        <v>2375</v>
      </c>
      <c r="J900" s="40" t="s">
        <v>1467</v>
      </c>
      <c r="K900" s="11" t="str">
        <v>Obesity</v>
      </c>
      <c r="L900" s="11" t="str">
        <v>Prediabetes</v>
      </c>
      <c r="M900" s="11">
        <v>1</v>
      </c>
      <c r="N900" s="11" t="str">
        <v>No</v>
      </c>
      <c r="O900" s="11" t="str">
        <v>No</v>
      </c>
      <c r="P900" s="36" t="str">
        <v>No</v>
      </c>
      <c r="Q900" s="37"/>
    </row>
    <row r="901" spans="1:17" x14ac:dyDescent="0.3">
      <c r="A901" s="34" t="s">
        <v>1466</v>
      </c>
      <c r="B901" s="34">
        <v>39.25</v>
      </c>
      <c r="C901" s="34">
        <v>8.41</v>
      </c>
      <c r="D901" s="34" t="s">
        <v>2377</v>
      </c>
      <c r="E901" s="35" t="s">
        <v>2375</v>
      </c>
      <c r="F901" s="34" t="s">
        <v>2375</v>
      </c>
      <c r="G901" s="34">
        <v>1</v>
      </c>
      <c r="H901" s="34" t="s">
        <v>2375</v>
      </c>
      <c r="J901" s="40" t="s">
        <v>1466</v>
      </c>
      <c r="K901" s="11" t="str">
        <v>Obesity</v>
      </c>
      <c r="L901" s="11" t="str">
        <v>Diabetes</v>
      </c>
      <c r="M901" s="11">
        <v>1</v>
      </c>
      <c r="N901" s="11" t="str">
        <v>Yes</v>
      </c>
      <c r="O901" s="11" t="str">
        <v>No</v>
      </c>
      <c r="P901" s="36" t="str">
        <v>No</v>
      </c>
      <c r="Q901" s="37"/>
    </row>
    <row r="902" spans="1:17" x14ac:dyDescent="0.3">
      <c r="A902" s="34" t="s">
        <v>1465</v>
      </c>
      <c r="B902" s="34">
        <v>26.6</v>
      </c>
      <c r="C902" s="34">
        <v>5.07</v>
      </c>
      <c r="D902" s="34" t="s">
        <v>2377</v>
      </c>
      <c r="E902" s="35" t="s">
        <v>2375</v>
      </c>
      <c r="F902" s="34" t="s">
        <v>2375</v>
      </c>
      <c r="G902" s="34">
        <v>2</v>
      </c>
      <c r="H902" s="34" t="s">
        <v>2375</v>
      </c>
      <c r="J902" s="40" t="s">
        <v>1465</v>
      </c>
      <c r="K902" s="11" t="str">
        <v>Overweight</v>
      </c>
      <c r="L902" s="11" t="str">
        <v>Normal</v>
      </c>
      <c r="M902" s="11">
        <v>2</v>
      </c>
      <c r="N902" s="11" t="str">
        <v>Yes</v>
      </c>
      <c r="O902" s="11" t="str">
        <v>No</v>
      </c>
      <c r="P902" s="36" t="str">
        <v>No</v>
      </c>
      <c r="Q902" s="37"/>
    </row>
    <row r="903" spans="1:17" x14ac:dyDescent="0.3">
      <c r="A903" s="34" t="s">
        <v>1464</v>
      </c>
      <c r="B903" s="34">
        <v>35.700000000000003</v>
      </c>
      <c r="C903" s="34">
        <v>4.0599999999999996</v>
      </c>
      <c r="D903" s="34" t="s">
        <v>2375</v>
      </c>
      <c r="E903" s="35" t="s">
        <v>2375</v>
      </c>
      <c r="F903" s="34" t="s">
        <v>2378</v>
      </c>
      <c r="G903" s="34">
        <v>1</v>
      </c>
      <c r="H903" s="34" t="s">
        <v>2375</v>
      </c>
      <c r="J903" s="40" t="s">
        <v>1464</v>
      </c>
      <c r="K903" s="11" t="str">
        <v>Obesity</v>
      </c>
      <c r="L903" s="11" t="str">
        <v>Normal</v>
      </c>
      <c r="M903" s="11">
        <v>1</v>
      </c>
      <c r="N903" s="11" t="str">
        <v>No</v>
      </c>
      <c r="O903" s="11" t="str">
        <v>No</v>
      </c>
      <c r="P903" s="36" t="str">
        <v>No</v>
      </c>
      <c r="Q903" s="37"/>
    </row>
    <row r="904" spans="1:17" x14ac:dyDescent="0.3">
      <c r="A904" s="34" t="s">
        <v>1463</v>
      </c>
      <c r="B904" s="34">
        <v>20.100000000000001</v>
      </c>
      <c r="C904" s="34">
        <v>10.52</v>
      </c>
      <c r="D904" s="34" t="s">
        <v>2375</v>
      </c>
      <c r="E904" s="35" t="s">
        <v>2375</v>
      </c>
      <c r="F904" s="34" t="s">
        <v>2375</v>
      </c>
      <c r="G904" s="34" t="s">
        <v>2376</v>
      </c>
      <c r="H904" s="34" t="s">
        <v>2375</v>
      </c>
      <c r="J904" s="40" t="s">
        <v>1463</v>
      </c>
      <c r="K904" s="11" t="str">
        <v>Normal Weight</v>
      </c>
      <c r="L904" s="11" t="str">
        <v>Diabetes</v>
      </c>
      <c r="M904" s="11">
        <v>0</v>
      </c>
      <c r="N904" s="11" t="str">
        <v>No</v>
      </c>
      <c r="O904" s="11" t="str">
        <v>No</v>
      </c>
      <c r="P904" s="36" t="str">
        <v>No</v>
      </c>
      <c r="Q904" s="37"/>
    </row>
    <row r="905" spans="1:17" x14ac:dyDescent="0.3">
      <c r="A905" s="34" t="s">
        <v>1462</v>
      </c>
      <c r="B905" s="34">
        <v>22.23</v>
      </c>
      <c r="C905" s="34">
        <v>9.65</v>
      </c>
      <c r="D905" s="34" t="s">
        <v>2375</v>
      </c>
      <c r="E905" s="35" t="s">
        <v>2375</v>
      </c>
      <c r="F905" s="34" t="s">
        <v>2375</v>
      </c>
      <c r="G905" s="34" t="s">
        <v>2376</v>
      </c>
      <c r="H905" s="34" t="s">
        <v>2375</v>
      </c>
      <c r="J905" s="40" t="s">
        <v>1462</v>
      </c>
      <c r="K905" s="11" t="str">
        <v>Normal Weight</v>
      </c>
      <c r="L905" s="11" t="str">
        <v>Diabetes</v>
      </c>
      <c r="M905" s="11">
        <v>0</v>
      </c>
      <c r="N905" s="11" t="str">
        <v>No</v>
      </c>
      <c r="O905" s="11" t="str">
        <v>No</v>
      </c>
      <c r="P905" s="36" t="str">
        <v>No</v>
      </c>
      <c r="Q905" s="37"/>
    </row>
    <row r="906" spans="1:17" x14ac:dyDescent="0.3">
      <c r="A906" s="34" t="s">
        <v>1461</v>
      </c>
      <c r="B906" s="34">
        <v>36.47</v>
      </c>
      <c r="C906" s="34">
        <v>6.21</v>
      </c>
      <c r="D906" s="34" t="s">
        <v>2375</v>
      </c>
      <c r="E906" s="35" t="s">
        <v>2375</v>
      </c>
      <c r="F906" s="34" t="s">
        <v>2375</v>
      </c>
      <c r="G906" s="34" t="s">
        <v>2376</v>
      </c>
      <c r="H906" s="34" t="s">
        <v>2375</v>
      </c>
      <c r="J906" s="40" t="s">
        <v>1461</v>
      </c>
      <c r="K906" s="11" t="str">
        <v>Obesity</v>
      </c>
      <c r="L906" s="11" t="str">
        <v>Prediabetes</v>
      </c>
      <c r="M906" s="11">
        <v>0</v>
      </c>
      <c r="N906" s="11" t="str">
        <v>No</v>
      </c>
      <c r="O906" s="11" t="str">
        <v>No</v>
      </c>
      <c r="P906" s="36" t="str">
        <v>No</v>
      </c>
      <c r="Q906" s="37"/>
    </row>
    <row r="907" spans="1:17" x14ac:dyDescent="0.3">
      <c r="A907" s="34" t="s">
        <v>1460</v>
      </c>
      <c r="B907" s="34">
        <v>49.64</v>
      </c>
      <c r="C907" s="34">
        <v>4.76</v>
      </c>
      <c r="D907" s="34" t="s">
        <v>2375</v>
      </c>
      <c r="E907" s="35" t="s">
        <v>2375</v>
      </c>
      <c r="F907" s="34" t="s">
        <v>2378</v>
      </c>
      <c r="G907" s="34">
        <v>1</v>
      </c>
      <c r="H907" s="34" t="s">
        <v>2375</v>
      </c>
      <c r="J907" s="40" t="s">
        <v>1460</v>
      </c>
      <c r="K907" s="11" t="str">
        <v>Obesity</v>
      </c>
      <c r="L907" s="11" t="str">
        <v>Normal</v>
      </c>
      <c r="M907" s="11">
        <v>1</v>
      </c>
      <c r="N907" s="11" t="str">
        <v>No</v>
      </c>
      <c r="O907" s="11" t="str">
        <v>No</v>
      </c>
      <c r="P907" s="36" t="str">
        <v>No</v>
      </c>
      <c r="Q907" s="37"/>
    </row>
    <row r="908" spans="1:17" x14ac:dyDescent="0.3">
      <c r="A908" s="34" t="s">
        <v>1459</v>
      </c>
      <c r="B908" s="34">
        <v>36.799999999999997</v>
      </c>
      <c r="C908" s="34">
        <v>5.73</v>
      </c>
      <c r="D908" s="34" t="s">
        <v>2377</v>
      </c>
      <c r="E908" s="35" t="s">
        <v>2375</v>
      </c>
      <c r="F908" s="34" t="s">
        <v>2378</v>
      </c>
      <c r="G908" s="34">
        <v>1</v>
      </c>
      <c r="H908" s="34" t="s">
        <v>2375</v>
      </c>
      <c r="J908" s="40" t="s">
        <v>1459</v>
      </c>
      <c r="K908" s="11" t="str">
        <v>Obesity</v>
      </c>
      <c r="L908" s="11" t="str">
        <v>Prediabetes</v>
      </c>
      <c r="M908" s="11">
        <v>1</v>
      </c>
      <c r="N908" s="11" t="str">
        <v>Yes</v>
      </c>
      <c r="O908" s="11" t="str">
        <v>No</v>
      </c>
      <c r="P908" s="36" t="str">
        <v>No</v>
      </c>
      <c r="Q908" s="37"/>
    </row>
    <row r="909" spans="1:17" x14ac:dyDescent="0.3">
      <c r="A909" s="34" t="s">
        <v>1458</v>
      </c>
      <c r="B909" s="34">
        <v>33.880000000000003</v>
      </c>
      <c r="C909" s="34">
        <v>10.78</v>
      </c>
      <c r="D909" s="34" t="s">
        <v>2377</v>
      </c>
      <c r="E909" s="35" t="s">
        <v>2375</v>
      </c>
      <c r="F909" s="34" t="s">
        <v>2375</v>
      </c>
      <c r="G909" s="34" t="s">
        <v>2376</v>
      </c>
      <c r="H909" s="34" t="s">
        <v>2375</v>
      </c>
      <c r="J909" s="40" t="s">
        <v>1458</v>
      </c>
      <c r="K909" s="11" t="str">
        <v>Obesity</v>
      </c>
      <c r="L909" s="11" t="str">
        <v>Diabetes</v>
      </c>
      <c r="M909" s="11">
        <v>0</v>
      </c>
      <c r="N909" s="11" t="str">
        <v>Yes</v>
      </c>
      <c r="O909" s="11" t="str">
        <v>No</v>
      </c>
      <c r="P909" s="36" t="str">
        <v>No</v>
      </c>
      <c r="Q909" s="37"/>
    </row>
    <row r="910" spans="1:17" x14ac:dyDescent="0.3">
      <c r="A910" s="34" t="s">
        <v>1457</v>
      </c>
      <c r="B910" s="34">
        <v>32.01</v>
      </c>
      <c r="C910" s="34">
        <v>5.08</v>
      </c>
      <c r="D910" s="34" t="s">
        <v>2377</v>
      </c>
      <c r="E910" s="35" t="s">
        <v>2375</v>
      </c>
      <c r="F910" s="34" t="s">
        <v>2375</v>
      </c>
      <c r="G910" s="34">
        <v>1</v>
      </c>
      <c r="H910" s="34" t="s">
        <v>2375</v>
      </c>
      <c r="J910" s="40" t="s">
        <v>1457</v>
      </c>
      <c r="K910" s="11" t="str">
        <v>Obesity</v>
      </c>
      <c r="L910" s="11" t="str">
        <v>Normal</v>
      </c>
      <c r="M910" s="11">
        <v>1</v>
      </c>
      <c r="N910" s="11" t="str">
        <v>Yes</v>
      </c>
      <c r="O910" s="11" t="str">
        <v>No</v>
      </c>
      <c r="P910" s="36" t="str">
        <v>No</v>
      </c>
      <c r="Q910" s="37"/>
    </row>
    <row r="911" spans="1:17" x14ac:dyDescent="0.3">
      <c r="A911" s="34" t="s">
        <v>1456</v>
      </c>
      <c r="B911" s="34">
        <v>33.630000000000003</v>
      </c>
      <c r="C911" s="34">
        <v>11.39</v>
      </c>
      <c r="D911" s="34" t="s">
        <v>2375</v>
      </c>
      <c r="E911" s="35" t="s">
        <v>2375</v>
      </c>
      <c r="F911" s="34" t="s">
        <v>2375</v>
      </c>
      <c r="G911" s="34" t="s">
        <v>2376</v>
      </c>
      <c r="H911" s="34" t="s">
        <v>2375</v>
      </c>
      <c r="J911" s="40" t="s">
        <v>1456</v>
      </c>
      <c r="K911" s="11" t="str">
        <v>Obesity</v>
      </c>
      <c r="L911" s="11" t="str">
        <v>Diabetes</v>
      </c>
      <c r="M911" s="11">
        <v>0</v>
      </c>
      <c r="N911" s="11" t="str">
        <v>No</v>
      </c>
      <c r="O911" s="11" t="str">
        <v>No</v>
      </c>
      <c r="P911" s="36" t="str">
        <v>No</v>
      </c>
      <c r="Q911" s="37"/>
    </row>
    <row r="912" spans="1:17" x14ac:dyDescent="0.3">
      <c r="A912" s="34" t="s">
        <v>1455</v>
      </c>
      <c r="B912" s="34">
        <v>34.865000000000002</v>
      </c>
      <c r="C912" s="34">
        <v>5.35</v>
      </c>
      <c r="D912" s="34" t="s">
        <v>2377</v>
      </c>
      <c r="E912" s="35" t="s">
        <v>2375</v>
      </c>
      <c r="F912" s="34" t="s">
        <v>2375</v>
      </c>
      <c r="G912" s="34">
        <v>1</v>
      </c>
      <c r="H912" s="34" t="s">
        <v>2375</v>
      </c>
      <c r="J912" s="40" t="s">
        <v>1455</v>
      </c>
      <c r="K912" s="11" t="str">
        <v>Obesity</v>
      </c>
      <c r="L912" s="11" t="str">
        <v>Normal</v>
      </c>
      <c r="M912" s="11">
        <v>1</v>
      </c>
      <c r="N912" s="11" t="str">
        <v>Yes</v>
      </c>
      <c r="O912" s="11" t="str">
        <v>No</v>
      </c>
      <c r="P912" s="36" t="str">
        <v>No</v>
      </c>
      <c r="Q912" s="37"/>
    </row>
    <row r="913" spans="1:17" x14ac:dyDescent="0.3">
      <c r="A913" s="34" t="s">
        <v>1454</v>
      </c>
      <c r="B913" s="34">
        <v>43.11</v>
      </c>
      <c r="C913" s="34">
        <v>5.6</v>
      </c>
      <c r="D913" s="34" t="s">
        <v>2375</v>
      </c>
      <c r="E913" s="35" t="s">
        <v>2375</v>
      </c>
      <c r="F913" s="34" t="s">
        <v>2375</v>
      </c>
      <c r="G913" s="34" t="s">
        <v>2376</v>
      </c>
      <c r="H913" s="34" t="s">
        <v>2375</v>
      </c>
      <c r="J913" s="40" t="s">
        <v>1454</v>
      </c>
      <c r="K913" s="11" t="str">
        <v>Obesity</v>
      </c>
      <c r="L913" s="11" t="str">
        <v>Normal</v>
      </c>
      <c r="M913" s="11">
        <v>0</v>
      </c>
      <c r="N913" s="11" t="str">
        <v>No</v>
      </c>
      <c r="O913" s="11" t="str">
        <v>No</v>
      </c>
      <c r="P913" s="36" t="str">
        <v>No</v>
      </c>
      <c r="Q913" s="37"/>
    </row>
    <row r="914" spans="1:17" x14ac:dyDescent="0.3">
      <c r="A914" s="34" t="s">
        <v>1453</v>
      </c>
      <c r="B914" s="34">
        <v>30.305</v>
      </c>
      <c r="C914" s="34">
        <v>4.2699999999999996</v>
      </c>
      <c r="D914" s="34" t="s">
        <v>2377</v>
      </c>
      <c r="E914" s="35" t="s">
        <v>2375</v>
      </c>
      <c r="F914" s="34" t="s">
        <v>2375</v>
      </c>
      <c r="G914" s="34">
        <v>1</v>
      </c>
      <c r="H914" s="34" t="s">
        <v>2375</v>
      </c>
      <c r="J914" s="40" t="s">
        <v>1453</v>
      </c>
      <c r="K914" s="11" t="str">
        <v>Obesity</v>
      </c>
      <c r="L914" s="11" t="str">
        <v>Normal</v>
      </c>
      <c r="M914" s="11">
        <v>1</v>
      </c>
      <c r="N914" s="11" t="str">
        <v>Yes</v>
      </c>
      <c r="O914" s="11" t="str">
        <v>No</v>
      </c>
      <c r="P914" s="36" t="str">
        <v>No</v>
      </c>
      <c r="Q914" s="37"/>
    </row>
    <row r="915" spans="1:17" x14ac:dyDescent="0.3">
      <c r="A915" s="34" t="s">
        <v>1452</v>
      </c>
      <c r="B915" s="34">
        <v>25.175000000000001</v>
      </c>
      <c r="C915" s="34">
        <v>5.57</v>
      </c>
      <c r="D915" s="34" t="s">
        <v>2377</v>
      </c>
      <c r="E915" s="35" t="s">
        <v>2375</v>
      </c>
      <c r="F915" s="34" t="s">
        <v>2375</v>
      </c>
      <c r="G915" s="34">
        <v>1</v>
      </c>
      <c r="H915" s="34" t="s">
        <v>2375</v>
      </c>
      <c r="J915" s="40" t="s">
        <v>1452</v>
      </c>
      <c r="K915" s="11" t="str">
        <v>Overweight</v>
      </c>
      <c r="L915" s="11" t="str">
        <v>Normal</v>
      </c>
      <c r="M915" s="11">
        <v>1</v>
      </c>
      <c r="N915" s="11" t="str">
        <v>Yes</v>
      </c>
      <c r="O915" s="11" t="str">
        <v>No</v>
      </c>
      <c r="P915" s="36" t="str">
        <v>No</v>
      </c>
      <c r="Q915" s="37"/>
    </row>
    <row r="916" spans="1:17" x14ac:dyDescent="0.3">
      <c r="A916" s="34" t="s">
        <v>1451</v>
      </c>
      <c r="B916" s="34">
        <v>26.8</v>
      </c>
      <c r="C916" s="34">
        <v>5.68</v>
      </c>
      <c r="D916" s="34" t="s">
        <v>2377</v>
      </c>
      <c r="E916" s="35" t="s">
        <v>2375</v>
      </c>
      <c r="F916" s="34" t="s">
        <v>2375</v>
      </c>
      <c r="G916" s="34">
        <v>1</v>
      </c>
      <c r="H916" s="34" t="s">
        <v>2375</v>
      </c>
      <c r="J916" s="40" t="s">
        <v>1451</v>
      </c>
      <c r="K916" s="11" t="str">
        <v>Overweight</v>
      </c>
      <c r="L916" s="11" t="str">
        <v>Normal</v>
      </c>
      <c r="M916" s="11">
        <v>1</v>
      </c>
      <c r="N916" s="11" t="str">
        <v>Yes</v>
      </c>
      <c r="O916" s="11" t="str">
        <v>No</v>
      </c>
      <c r="P916" s="36" t="str">
        <v>No</v>
      </c>
      <c r="Q916" s="37"/>
    </row>
    <row r="917" spans="1:17" x14ac:dyDescent="0.3">
      <c r="A917" s="34" t="s">
        <v>1450</v>
      </c>
      <c r="B917" s="34">
        <v>21.78</v>
      </c>
      <c r="C917" s="34">
        <v>5.3</v>
      </c>
      <c r="D917" s="34" t="s">
        <v>2375</v>
      </c>
      <c r="E917" s="35" t="s">
        <v>2378</v>
      </c>
      <c r="F917" s="34" t="s">
        <v>2375</v>
      </c>
      <c r="G917" s="34">
        <v>1</v>
      </c>
      <c r="H917" s="34" t="s">
        <v>2375</v>
      </c>
      <c r="J917" s="40" t="s">
        <v>1450</v>
      </c>
      <c r="K917" s="11" t="str">
        <v>Normal Weight</v>
      </c>
      <c r="L917" s="11" t="str">
        <v>Normal</v>
      </c>
      <c r="M917" s="11">
        <v>1</v>
      </c>
      <c r="N917" s="11" t="str">
        <v>No</v>
      </c>
      <c r="O917" s="11" t="str">
        <v>No</v>
      </c>
      <c r="P917" s="36" t="str">
        <v>No</v>
      </c>
      <c r="Q917" s="37"/>
    </row>
    <row r="918" spans="1:17" x14ac:dyDescent="0.3">
      <c r="A918" s="34" t="s">
        <v>1449</v>
      </c>
      <c r="B918" s="34">
        <v>30.14</v>
      </c>
      <c r="C918" s="34">
        <v>9.4499999999999993</v>
      </c>
      <c r="D918" s="34" t="s">
        <v>2377</v>
      </c>
      <c r="E918" s="35" t="s">
        <v>2375</v>
      </c>
      <c r="F918" s="34" t="s">
        <v>2375</v>
      </c>
      <c r="G918" s="34" t="s">
        <v>2376</v>
      </c>
      <c r="H918" s="34" t="s">
        <v>2375</v>
      </c>
      <c r="J918" s="40" t="s">
        <v>1449</v>
      </c>
      <c r="K918" s="11" t="str">
        <v>Obesity</v>
      </c>
      <c r="L918" s="11" t="str">
        <v>Diabetes</v>
      </c>
      <c r="M918" s="11">
        <v>0</v>
      </c>
      <c r="N918" s="11" t="str">
        <v>Yes</v>
      </c>
      <c r="O918" s="11" t="str">
        <v>No</v>
      </c>
      <c r="P918" s="36" t="str">
        <v>No</v>
      </c>
      <c r="Q918" s="37"/>
    </row>
    <row r="919" spans="1:17" x14ac:dyDescent="0.3">
      <c r="A919" s="34" t="s">
        <v>1448</v>
      </c>
      <c r="B919" s="34">
        <v>29.7</v>
      </c>
      <c r="C919" s="34">
        <v>6.79</v>
      </c>
      <c r="D919" s="34" t="s">
        <v>2377</v>
      </c>
      <c r="E919" s="35" t="s">
        <v>2375</v>
      </c>
      <c r="F919" s="34" t="s">
        <v>2375</v>
      </c>
      <c r="G919" s="34" t="s">
        <v>2376</v>
      </c>
      <c r="H919" s="34" t="s">
        <v>2375</v>
      </c>
      <c r="J919" s="40" t="s">
        <v>1448</v>
      </c>
      <c r="K919" s="11" t="str">
        <v>Overweight</v>
      </c>
      <c r="L919" s="11" t="str">
        <v>Diabetes</v>
      </c>
      <c r="M919" s="11">
        <v>0</v>
      </c>
      <c r="N919" s="11" t="str">
        <v>Yes</v>
      </c>
      <c r="O919" s="11" t="str">
        <v>No</v>
      </c>
      <c r="P919" s="36" t="str">
        <v>No</v>
      </c>
      <c r="Q919" s="37"/>
    </row>
    <row r="920" spans="1:17" x14ac:dyDescent="0.3">
      <c r="A920" s="34" t="s">
        <v>1447</v>
      </c>
      <c r="B920" s="34">
        <v>32.395000000000003</v>
      </c>
      <c r="C920" s="34">
        <v>11.1</v>
      </c>
      <c r="D920" s="34" t="s">
        <v>2377</v>
      </c>
      <c r="E920" s="35" t="s">
        <v>2375</v>
      </c>
      <c r="F920" s="34" t="s">
        <v>2375</v>
      </c>
      <c r="G920" s="34" t="s">
        <v>2376</v>
      </c>
      <c r="H920" s="34" t="s">
        <v>2375</v>
      </c>
      <c r="J920" s="40" t="s">
        <v>1447</v>
      </c>
      <c r="K920" s="11" t="str">
        <v>Obesity</v>
      </c>
      <c r="L920" s="11" t="str">
        <v>Diabetes</v>
      </c>
      <c r="M920" s="11">
        <v>0</v>
      </c>
      <c r="N920" s="11" t="str">
        <v>Yes</v>
      </c>
      <c r="O920" s="11" t="str">
        <v>No</v>
      </c>
      <c r="P920" s="36" t="str">
        <v>No</v>
      </c>
      <c r="Q920" s="37"/>
    </row>
    <row r="921" spans="1:17" x14ac:dyDescent="0.3">
      <c r="A921" s="34" t="s">
        <v>1446</v>
      </c>
      <c r="B921" s="34">
        <v>36.64</v>
      </c>
      <c r="C921" s="34">
        <v>7.26</v>
      </c>
      <c r="D921" s="34" t="s">
        <v>2375</v>
      </c>
      <c r="E921" s="35" t="s">
        <v>2375</v>
      </c>
      <c r="F921" s="34" t="s">
        <v>2375</v>
      </c>
      <c r="G921" s="34" t="s">
        <v>2376</v>
      </c>
      <c r="H921" s="34" t="s">
        <v>2375</v>
      </c>
      <c r="J921" s="40" t="s">
        <v>1446</v>
      </c>
      <c r="K921" s="11" t="str">
        <v>Obesity</v>
      </c>
      <c r="L921" s="11" t="str">
        <v>Diabetes</v>
      </c>
      <c r="M921" s="11">
        <v>0</v>
      </c>
      <c r="N921" s="11" t="str">
        <v>No</v>
      </c>
      <c r="O921" s="11" t="str">
        <v>No</v>
      </c>
      <c r="P921" s="36" t="str">
        <v>No</v>
      </c>
      <c r="Q921" s="37"/>
    </row>
    <row r="922" spans="1:17" x14ac:dyDescent="0.3">
      <c r="A922" s="34" t="s">
        <v>1445</v>
      </c>
      <c r="B922" s="34">
        <v>39.049999999999997</v>
      </c>
      <c r="C922" s="34">
        <v>5.27</v>
      </c>
      <c r="D922" s="34" t="s">
        <v>2377</v>
      </c>
      <c r="E922" s="35" t="s">
        <v>2375</v>
      </c>
      <c r="F922" s="34" t="s">
        <v>2375</v>
      </c>
      <c r="G922" s="34">
        <v>1</v>
      </c>
      <c r="H922" s="34" t="s">
        <v>2375</v>
      </c>
      <c r="J922" s="40" t="s">
        <v>1445</v>
      </c>
      <c r="K922" s="11" t="str">
        <v>Obesity</v>
      </c>
      <c r="L922" s="11" t="str">
        <v>Normal</v>
      </c>
      <c r="M922" s="11">
        <v>1</v>
      </c>
      <c r="N922" s="11" t="str">
        <v>Yes</v>
      </c>
      <c r="O922" s="11" t="str">
        <v>No</v>
      </c>
      <c r="P922" s="36" t="str">
        <v>No</v>
      </c>
      <c r="Q922" s="37"/>
    </row>
    <row r="923" spans="1:17" x14ac:dyDescent="0.3">
      <c r="A923" s="34" t="s">
        <v>1444</v>
      </c>
      <c r="B923" s="34">
        <v>33.1</v>
      </c>
      <c r="C923" s="34">
        <v>5.46</v>
      </c>
      <c r="D923" s="34" t="s">
        <v>2377</v>
      </c>
      <c r="E923" s="35" t="s">
        <v>2375</v>
      </c>
      <c r="F923" s="34" t="s">
        <v>2375</v>
      </c>
      <c r="G923" s="34">
        <v>1</v>
      </c>
      <c r="H923" s="34" t="s">
        <v>2375</v>
      </c>
      <c r="J923" s="40" t="s">
        <v>1444</v>
      </c>
      <c r="K923" s="11" t="str">
        <v>Obesity</v>
      </c>
      <c r="L923" s="11" t="str">
        <v>Normal</v>
      </c>
      <c r="M923" s="11">
        <v>1</v>
      </c>
      <c r="N923" s="11" t="str">
        <v>Yes</v>
      </c>
      <c r="O923" s="11" t="str">
        <v>No</v>
      </c>
      <c r="P923" s="36" t="str">
        <v>No</v>
      </c>
      <c r="Q923" s="37"/>
    </row>
    <row r="924" spans="1:17" x14ac:dyDescent="0.3">
      <c r="A924" s="34" t="s">
        <v>1443</v>
      </c>
      <c r="B924" s="34">
        <v>31.824999999999999</v>
      </c>
      <c r="C924" s="34">
        <v>8.1300000000000008</v>
      </c>
      <c r="D924" s="34" t="s">
        <v>2375</v>
      </c>
      <c r="E924" s="35" t="s">
        <v>2375</v>
      </c>
      <c r="F924" s="34" t="s">
        <v>2375</v>
      </c>
      <c r="G924" s="34" t="s">
        <v>2376</v>
      </c>
      <c r="H924" s="34" t="s">
        <v>2375</v>
      </c>
      <c r="J924" s="40" t="s">
        <v>1443</v>
      </c>
      <c r="K924" s="11" t="str">
        <v>Obesity</v>
      </c>
      <c r="L924" s="11" t="str">
        <v>Diabetes</v>
      </c>
      <c r="M924" s="11">
        <v>0</v>
      </c>
      <c r="N924" s="11" t="str">
        <v>No</v>
      </c>
      <c r="O924" s="11" t="str">
        <v>No</v>
      </c>
      <c r="P924" s="36" t="str">
        <v>No</v>
      </c>
      <c r="Q924" s="37"/>
    </row>
    <row r="925" spans="1:17" x14ac:dyDescent="0.3">
      <c r="A925" s="34" t="s">
        <v>1442</v>
      </c>
      <c r="B925" s="34">
        <v>29</v>
      </c>
      <c r="C925" s="34">
        <v>4.25</v>
      </c>
      <c r="D925" s="34" t="s">
        <v>2377</v>
      </c>
      <c r="E925" s="35" t="s">
        <v>2375</v>
      </c>
      <c r="F925" s="34" t="s">
        <v>2375</v>
      </c>
      <c r="G925" s="34">
        <v>1</v>
      </c>
      <c r="H925" s="34" t="s">
        <v>2375</v>
      </c>
      <c r="J925" s="40" t="s">
        <v>1442</v>
      </c>
      <c r="K925" s="11" t="str">
        <v>Overweight</v>
      </c>
      <c r="L925" s="11" t="str">
        <v>Normal</v>
      </c>
      <c r="M925" s="11">
        <v>1</v>
      </c>
      <c r="N925" s="11" t="str">
        <v>Yes</v>
      </c>
      <c r="O925" s="11" t="str">
        <v>No</v>
      </c>
      <c r="P925" s="36" t="str">
        <v>No</v>
      </c>
      <c r="Q925" s="37"/>
    </row>
    <row r="926" spans="1:17" x14ac:dyDescent="0.3">
      <c r="A926" s="34" t="s">
        <v>1441</v>
      </c>
      <c r="B926" s="34">
        <v>30.495000000000001</v>
      </c>
      <c r="C926" s="34">
        <v>8.68</v>
      </c>
      <c r="D926" s="34" t="s">
        <v>2375</v>
      </c>
      <c r="E926" s="35" t="s">
        <v>2375</v>
      </c>
      <c r="F926" s="34" t="s">
        <v>2375</v>
      </c>
      <c r="G926" s="34" t="s">
        <v>2376</v>
      </c>
      <c r="H926" s="34" t="s">
        <v>2375</v>
      </c>
      <c r="J926" s="40" t="s">
        <v>1441</v>
      </c>
      <c r="K926" s="11" t="str">
        <v>Obesity</v>
      </c>
      <c r="L926" s="11" t="str">
        <v>Diabetes</v>
      </c>
      <c r="M926" s="11">
        <v>0</v>
      </c>
      <c r="N926" s="11" t="str">
        <v>No</v>
      </c>
      <c r="O926" s="11" t="str">
        <v>No</v>
      </c>
      <c r="P926" s="36" t="str">
        <v>No</v>
      </c>
      <c r="Q926" s="37"/>
    </row>
    <row r="927" spans="1:17" x14ac:dyDescent="0.3">
      <c r="A927" s="34" t="s">
        <v>1440</v>
      </c>
      <c r="B927" s="34">
        <v>25.2</v>
      </c>
      <c r="C927" s="34">
        <v>6.25</v>
      </c>
      <c r="D927" s="34" t="s">
        <v>2377</v>
      </c>
      <c r="E927" s="35" t="s">
        <v>2375</v>
      </c>
      <c r="F927" s="34" t="s">
        <v>2375</v>
      </c>
      <c r="G927" s="34">
        <v>1</v>
      </c>
      <c r="H927" s="34" t="s">
        <v>2375</v>
      </c>
      <c r="J927" s="40" t="s">
        <v>1440</v>
      </c>
      <c r="K927" s="11" t="str">
        <v>Overweight</v>
      </c>
      <c r="L927" s="11" t="str">
        <v>Prediabetes</v>
      </c>
      <c r="M927" s="11">
        <v>1</v>
      </c>
      <c r="N927" s="11" t="str">
        <v>Yes</v>
      </c>
      <c r="O927" s="11" t="str">
        <v>No</v>
      </c>
      <c r="P927" s="36" t="str">
        <v>No</v>
      </c>
      <c r="Q927" s="37"/>
    </row>
    <row r="928" spans="1:17" x14ac:dyDescent="0.3">
      <c r="A928" s="34" t="s">
        <v>1439</v>
      </c>
      <c r="B928" s="34">
        <v>22.77</v>
      </c>
      <c r="C928" s="34">
        <v>4.47</v>
      </c>
      <c r="D928" s="34" t="s">
        <v>2377</v>
      </c>
      <c r="E928" s="35" t="s">
        <v>2375</v>
      </c>
      <c r="F928" s="34" t="s">
        <v>2375</v>
      </c>
      <c r="G928" s="34">
        <v>1</v>
      </c>
      <c r="H928" s="34" t="s">
        <v>2375</v>
      </c>
      <c r="J928" s="40" t="s">
        <v>1439</v>
      </c>
      <c r="K928" s="11" t="str">
        <v>Normal Weight</v>
      </c>
      <c r="L928" s="11" t="str">
        <v>Normal</v>
      </c>
      <c r="M928" s="11">
        <v>1</v>
      </c>
      <c r="N928" s="11" t="str">
        <v>Yes</v>
      </c>
      <c r="O928" s="11" t="str">
        <v>No</v>
      </c>
      <c r="P928" s="36" t="str">
        <v>No</v>
      </c>
      <c r="Q928" s="37"/>
    </row>
    <row r="929" spans="1:17" x14ac:dyDescent="0.3">
      <c r="A929" s="34" t="s">
        <v>1438</v>
      </c>
      <c r="B929" s="34">
        <v>23.18</v>
      </c>
      <c r="C929" s="34">
        <v>8.31</v>
      </c>
      <c r="D929" s="34" t="s">
        <v>2375</v>
      </c>
      <c r="E929" s="35" t="s">
        <v>2375</v>
      </c>
      <c r="F929" s="34" t="s">
        <v>2375</v>
      </c>
      <c r="G929" s="34" t="s">
        <v>2376</v>
      </c>
      <c r="H929" s="34" t="s">
        <v>2375</v>
      </c>
      <c r="J929" s="40" t="s">
        <v>1438</v>
      </c>
      <c r="K929" s="11" t="str">
        <v>Normal Weight</v>
      </c>
      <c r="L929" s="11" t="str">
        <v>Diabetes</v>
      </c>
      <c r="M929" s="11">
        <v>0</v>
      </c>
      <c r="N929" s="11" t="str">
        <v>No</v>
      </c>
      <c r="O929" s="11" t="str">
        <v>No</v>
      </c>
      <c r="P929" s="36" t="str">
        <v>No</v>
      </c>
      <c r="Q929" s="37"/>
    </row>
    <row r="930" spans="1:17" x14ac:dyDescent="0.3">
      <c r="A930" s="34" t="s">
        <v>1437</v>
      </c>
      <c r="B930" s="34">
        <v>35.409999999999997</v>
      </c>
      <c r="C930" s="34">
        <v>5.68</v>
      </c>
      <c r="D930" s="34" t="s">
        <v>2375</v>
      </c>
      <c r="E930" s="35" t="s">
        <v>2375</v>
      </c>
      <c r="F930" s="34" t="s">
        <v>2375</v>
      </c>
      <c r="G930" s="34" t="s">
        <v>2376</v>
      </c>
      <c r="H930" s="34" t="s">
        <v>2375</v>
      </c>
      <c r="J930" s="40" t="s">
        <v>1437</v>
      </c>
      <c r="K930" s="11" t="str">
        <v>Obesity</v>
      </c>
      <c r="L930" s="11" t="str">
        <v>Normal</v>
      </c>
      <c r="M930" s="11">
        <v>0</v>
      </c>
      <c r="N930" s="11" t="str">
        <v>No</v>
      </c>
      <c r="O930" s="11" t="str">
        <v>No</v>
      </c>
      <c r="P930" s="36" t="str">
        <v>No</v>
      </c>
      <c r="Q930" s="37"/>
    </row>
    <row r="931" spans="1:17" x14ac:dyDescent="0.3">
      <c r="A931" s="34" t="s">
        <v>1436</v>
      </c>
      <c r="B931" s="34">
        <v>32.11</v>
      </c>
      <c r="C931" s="34">
        <v>4.75</v>
      </c>
      <c r="D931" s="34" t="s">
        <v>2377</v>
      </c>
      <c r="E931" s="35" t="s">
        <v>2375</v>
      </c>
      <c r="F931" s="34" t="s">
        <v>2375</v>
      </c>
      <c r="G931" s="34">
        <v>2</v>
      </c>
      <c r="H931" s="34" t="s">
        <v>2375</v>
      </c>
      <c r="J931" s="40" t="s">
        <v>1436</v>
      </c>
      <c r="K931" s="11" t="str">
        <v>Obesity</v>
      </c>
      <c r="L931" s="11" t="str">
        <v>Normal</v>
      </c>
      <c r="M931" s="11">
        <v>2</v>
      </c>
      <c r="N931" s="11" t="str">
        <v>Yes</v>
      </c>
      <c r="O931" s="11" t="str">
        <v>No</v>
      </c>
      <c r="P931" s="36" t="str">
        <v>No</v>
      </c>
      <c r="Q931" s="37"/>
    </row>
    <row r="932" spans="1:17" x14ac:dyDescent="0.3">
      <c r="A932" s="34" t="s">
        <v>1435</v>
      </c>
      <c r="B932" s="34">
        <v>34.479999999999997</v>
      </c>
      <c r="C932" s="34">
        <v>6.31</v>
      </c>
      <c r="D932" s="34" t="s">
        <v>2375</v>
      </c>
      <c r="E932" s="35" t="s">
        <v>2375</v>
      </c>
      <c r="F932" s="34" t="s">
        <v>2378</v>
      </c>
      <c r="G932" s="34">
        <v>1</v>
      </c>
      <c r="H932" s="34" t="s">
        <v>2375</v>
      </c>
      <c r="J932" s="40" t="s">
        <v>1435</v>
      </c>
      <c r="K932" s="11" t="str">
        <v>Obesity</v>
      </c>
      <c r="L932" s="11" t="str">
        <v>Prediabetes</v>
      </c>
      <c r="M932" s="11">
        <v>1</v>
      </c>
      <c r="N932" s="11" t="str">
        <v>No</v>
      </c>
      <c r="O932" s="11" t="str">
        <v>No</v>
      </c>
      <c r="P932" s="36" t="str">
        <v>No</v>
      </c>
      <c r="Q932" s="37"/>
    </row>
    <row r="933" spans="1:17" x14ac:dyDescent="0.3">
      <c r="A933" s="34" t="s">
        <v>1434</v>
      </c>
      <c r="B933" s="34">
        <v>34.39</v>
      </c>
      <c r="C933" s="34">
        <v>6.28</v>
      </c>
      <c r="D933" s="34" t="s">
        <v>2377</v>
      </c>
      <c r="E933" s="35" t="s">
        <v>2375</v>
      </c>
      <c r="F933" s="34" t="s">
        <v>2375</v>
      </c>
      <c r="G933" s="34">
        <v>1</v>
      </c>
      <c r="H933" s="34" t="s">
        <v>2375</v>
      </c>
      <c r="J933" s="40" t="s">
        <v>1434</v>
      </c>
      <c r="K933" s="11" t="str">
        <v>Obesity</v>
      </c>
      <c r="L933" s="11" t="str">
        <v>Prediabetes</v>
      </c>
      <c r="M933" s="11">
        <v>1</v>
      </c>
      <c r="N933" s="11" t="str">
        <v>Yes</v>
      </c>
      <c r="O933" s="11" t="str">
        <v>No</v>
      </c>
      <c r="P933" s="36" t="str">
        <v>No</v>
      </c>
      <c r="Q933" s="37"/>
    </row>
    <row r="934" spans="1:17" x14ac:dyDescent="0.3">
      <c r="A934" s="34" t="s">
        <v>1433</v>
      </c>
      <c r="B934" s="34">
        <v>26.4</v>
      </c>
      <c r="C934" s="34">
        <v>9.2899999999999991</v>
      </c>
      <c r="D934" s="34" t="s">
        <v>2377</v>
      </c>
      <c r="E934" s="35" t="s">
        <v>2375</v>
      </c>
      <c r="F934" s="34" t="s">
        <v>2378</v>
      </c>
      <c r="G934" s="34">
        <v>1</v>
      </c>
      <c r="H934" s="34" t="s">
        <v>2375</v>
      </c>
      <c r="J934" s="40" t="s">
        <v>1433</v>
      </c>
      <c r="K934" s="11" t="str">
        <v>Overweight</v>
      </c>
      <c r="L934" s="11" t="str">
        <v>Diabetes</v>
      </c>
      <c r="M934" s="11">
        <v>1</v>
      </c>
      <c r="N934" s="11" t="str">
        <v>Yes</v>
      </c>
      <c r="O934" s="11" t="str">
        <v>No</v>
      </c>
      <c r="P934" s="36" t="str">
        <v>No</v>
      </c>
      <c r="Q934" s="37"/>
    </row>
    <row r="935" spans="1:17" x14ac:dyDescent="0.3">
      <c r="A935" s="34" t="s">
        <v>1432</v>
      </c>
      <c r="B935" s="34">
        <v>28.1</v>
      </c>
      <c r="C935" s="34">
        <v>5.79</v>
      </c>
      <c r="D935" s="34" t="s">
        <v>2377</v>
      </c>
      <c r="E935" s="35" t="s">
        <v>2375</v>
      </c>
      <c r="F935" s="34" t="s">
        <v>2378</v>
      </c>
      <c r="G935" s="34">
        <v>1</v>
      </c>
      <c r="H935" s="34" t="s">
        <v>2375</v>
      </c>
      <c r="J935" s="40" t="s">
        <v>1432</v>
      </c>
      <c r="K935" s="11" t="str">
        <v>Overweight</v>
      </c>
      <c r="L935" s="11" t="str">
        <v>Prediabetes</v>
      </c>
      <c r="M935" s="11">
        <v>1</v>
      </c>
      <c r="N935" s="11" t="str">
        <v>Yes</v>
      </c>
      <c r="O935" s="11" t="str">
        <v>No</v>
      </c>
      <c r="P935" s="36" t="str">
        <v>No</v>
      </c>
      <c r="Q935" s="37"/>
    </row>
    <row r="936" spans="1:17" x14ac:dyDescent="0.3">
      <c r="A936" s="34" t="s">
        <v>1431</v>
      </c>
      <c r="B936" s="34">
        <v>27</v>
      </c>
      <c r="C936" s="34">
        <v>4.54</v>
      </c>
      <c r="D936" s="34" t="s">
        <v>2377</v>
      </c>
      <c r="E936" s="35" t="s">
        <v>2375</v>
      </c>
      <c r="F936" s="34" t="s">
        <v>2375</v>
      </c>
      <c r="G936" s="34">
        <v>1</v>
      </c>
      <c r="H936" s="34" t="s">
        <v>2375</v>
      </c>
      <c r="J936" s="40" t="s">
        <v>1431</v>
      </c>
      <c r="K936" s="11" t="str">
        <v>Overweight</v>
      </c>
      <c r="L936" s="11" t="str">
        <v>Normal</v>
      </c>
      <c r="M936" s="11">
        <v>1</v>
      </c>
      <c r="N936" s="11" t="str">
        <v>Yes</v>
      </c>
      <c r="O936" s="11" t="str">
        <v>No</v>
      </c>
      <c r="P936" s="36" t="str">
        <v>No</v>
      </c>
      <c r="Q936" s="37"/>
    </row>
    <row r="937" spans="1:17" x14ac:dyDescent="0.3">
      <c r="A937" s="34" t="s">
        <v>1430</v>
      </c>
      <c r="B937" s="34">
        <v>28.594999999999999</v>
      </c>
      <c r="C937" s="34">
        <v>4.68</v>
      </c>
      <c r="D937" s="34" t="s">
        <v>2377</v>
      </c>
      <c r="E937" s="35" t="s">
        <v>2375</v>
      </c>
      <c r="F937" s="34" t="s">
        <v>2375</v>
      </c>
      <c r="G937" s="34">
        <v>1</v>
      </c>
      <c r="H937" s="34" t="s">
        <v>2375</v>
      </c>
      <c r="J937" s="40" t="s">
        <v>1430</v>
      </c>
      <c r="K937" s="11" t="str">
        <v>Overweight</v>
      </c>
      <c r="L937" s="11" t="str">
        <v>Normal</v>
      </c>
      <c r="M937" s="11">
        <v>1</v>
      </c>
      <c r="N937" s="11" t="str">
        <v>Yes</v>
      </c>
      <c r="O937" s="11" t="str">
        <v>No</v>
      </c>
      <c r="P937" s="36" t="str">
        <v>No</v>
      </c>
      <c r="Q937" s="37"/>
    </row>
    <row r="938" spans="1:17" x14ac:dyDescent="0.3">
      <c r="A938" s="34" t="s">
        <v>1429</v>
      </c>
      <c r="B938" s="34">
        <v>36.799999999999997</v>
      </c>
      <c r="C938" s="34">
        <v>5.88</v>
      </c>
      <c r="D938" s="34" t="s">
        <v>2375</v>
      </c>
      <c r="E938" s="35" t="s">
        <v>2375</v>
      </c>
      <c r="F938" s="34" t="s">
        <v>2375</v>
      </c>
      <c r="G938" s="34">
        <v>1</v>
      </c>
      <c r="H938" s="34" t="s">
        <v>2375</v>
      </c>
      <c r="J938" s="40" t="s">
        <v>1429</v>
      </c>
      <c r="K938" s="11" t="str">
        <v>Obesity</v>
      </c>
      <c r="L938" s="11" t="str">
        <v>Prediabetes</v>
      </c>
      <c r="M938" s="11">
        <v>1</v>
      </c>
      <c r="N938" s="11" t="str">
        <v>No</v>
      </c>
      <c r="O938" s="11" t="str">
        <v>No</v>
      </c>
      <c r="P938" s="36" t="str">
        <v>No</v>
      </c>
      <c r="Q938" s="37"/>
    </row>
    <row r="939" spans="1:17" x14ac:dyDescent="0.3">
      <c r="A939" s="34" t="s">
        <v>1428</v>
      </c>
      <c r="B939" s="34">
        <v>23.75</v>
      </c>
      <c r="C939" s="34">
        <v>5.42</v>
      </c>
      <c r="D939" s="34" t="s">
        <v>2377</v>
      </c>
      <c r="E939" s="35" t="s">
        <v>2375</v>
      </c>
      <c r="F939" s="34" t="s">
        <v>2378</v>
      </c>
      <c r="G939" s="34">
        <v>1</v>
      </c>
      <c r="H939" s="34" t="s">
        <v>2375</v>
      </c>
      <c r="J939" s="40" t="s">
        <v>1428</v>
      </c>
      <c r="K939" s="11" t="str">
        <v>Normal Weight</v>
      </c>
      <c r="L939" s="11" t="str">
        <v>Normal</v>
      </c>
      <c r="M939" s="11">
        <v>1</v>
      </c>
      <c r="N939" s="11" t="str">
        <v>Yes</v>
      </c>
      <c r="O939" s="11" t="str">
        <v>No</v>
      </c>
      <c r="P939" s="36" t="str">
        <v>No</v>
      </c>
      <c r="Q939" s="37"/>
    </row>
    <row r="940" spans="1:17" x14ac:dyDescent="0.3">
      <c r="A940" s="34" t="s">
        <v>1427</v>
      </c>
      <c r="B940" s="34">
        <v>35.619999999999997</v>
      </c>
      <c r="C940" s="34">
        <v>4.16</v>
      </c>
      <c r="D940" s="34" t="s">
        <v>2375</v>
      </c>
      <c r="E940" s="35" t="s">
        <v>2375</v>
      </c>
      <c r="F940" s="34" t="s">
        <v>2375</v>
      </c>
      <c r="G940" s="34" t="s">
        <v>2376</v>
      </c>
      <c r="H940" s="34" t="s">
        <v>2375</v>
      </c>
      <c r="J940" s="40" t="s">
        <v>1427</v>
      </c>
      <c r="K940" s="11" t="str">
        <v>Obesity</v>
      </c>
      <c r="L940" s="11" t="str">
        <v>Normal</v>
      </c>
      <c r="M940" s="11">
        <v>0</v>
      </c>
      <c r="N940" s="11" t="str">
        <v>No</v>
      </c>
      <c r="O940" s="11" t="str">
        <v>No</v>
      </c>
      <c r="P940" s="36" t="str">
        <v>No</v>
      </c>
      <c r="Q940" s="37"/>
    </row>
    <row r="941" spans="1:17" x14ac:dyDescent="0.3">
      <c r="A941" s="34" t="s">
        <v>1426</v>
      </c>
      <c r="B941" s="34">
        <v>30.69</v>
      </c>
      <c r="C941" s="34">
        <v>7.05</v>
      </c>
      <c r="D941" s="34" t="s">
        <v>2377</v>
      </c>
      <c r="E941" s="35" t="s">
        <v>2375</v>
      </c>
      <c r="F941" s="34" t="s">
        <v>2375</v>
      </c>
      <c r="G941" s="34">
        <v>2</v>
      </c>
      <c r="H941" s="34" t="s">
        <v>2375</v>
      </c>
      <c r="J941" s="40" t="s">
        <v>1426</v>
      </c>
      <c r="K941" s="11" t="str">
        <v>Obesity</v>
      </c>
      <c r="L941" s="11" t="str">
        <v>Diabetes</v>
      </c>
      <c r="M941" s="11">
        <v>2</v>
      </c>
      <c r="N941" s="11" t="str">
        <v>Yes</v>
      </c>
      <c r="O941" s="11" t="str">
        <v>No</v>
      </c>
      <c r="P941" s="36" t="str">
        <v>No</v>
      </c>
      <c r="Q941" s="37"/>
    </row>
    <row r="942" spans="1:17" x14ac:dyDescent="0.3">
      <c r="A942" s="34" t="s">
        <v>1425</v>
      </c>
      <c r="B942" s="34">
        <v>35.799999999999997</v>
      </c>
      <c r="C942" s="34">
        <v>5.63</v>
      </c>
      <c r="D942" s="34" t="s">
        <v>2377</v>
      </c>
      <c r="E942" s="35" t="s">
        <v>2375</v>
      </c>
      <c r="F942" s="34" t="s">
        <v>2375</v>
      </c>
      <c r="G942" s="34">
        <v>2</v>
      </c>
      <c r="H942" s="34" t="s">
        <v>2375</v>
      </c>
      <c r="J942" s="40" t="s">
        <v>1425</v>
      </c>
      <c r="K942" s="11" t="str">
        <v>Obesity</v>
      </c>
      <c r="L942" s="11" t="str">
        <v>Normal</v>
      </c>
      <c r="M942" s="11">
        <v>2</v>
      </c>
      <c r="N942" s="11" t="str">
        <v>Yes</v>
      </c>
      <c r="O942" s="11" t="str">
        <v>No</v>
      </c>
      <c r="P942" s="36" t="str">
        <v>No</v>
      </c>
      <c r="Q942" s="37"/>
    </row>
    <row r="943" spans="1:17" x14ac:dyDescent="0.3">
      <c r="A943" s="34" t="s">
        <v>1424</v>
      </c>
      <c r="B943" s="34">
        <v>28.785</v>
      </c>
      <c r="C943" s="34">
        <v>4.24</v>
      </c>
      <c r="D943" s="34" t="s">
        <v>2377</v>
      </c>
      <c r="E943" s="35" t="s">
        <v>2375</v>
      </c>
      <c r="F943" s="34" t="s">
        <v>2375</v>
      </c>
      <c r="G943" s="34">
        <v>2</v>
      </c>
      <c r="H943" s="34" t="s">
        <v>2375</v>
      </c>
      <c r="J943" s="40" t="s">
        <v>1424</v>
      </c>
      <c r="K943" s="11" t="str">
        <v>Overweight</v>
      </c>
      <c r="L943" s="11" t="str">
        <v>Normal</v>
      </c>
      <c r="M943" s="11">
        <v>2</v>
      </c>
      <c r="N943" s="11" t="str">
        <v>Yes</v>
      </c>
      <c r="O943" s="11" t="str">
        <v>No</v>
      </c>
      <c r="P943" s="36" t="str">
        <v>No</v>
      </c>
      <c r="Q943" s="37"/>
    </row>
    <row r="944" spans="1:17" x14ac:dyDescent="0.3">
      <c r="A944" s="34" t="s">
        <v>1423</v>
      </c>
      <c r="B944" s="34">
        <v>28.594999999999999</v>
      </c>
      <c r="C944" s="34">
        <v>4.96</v>
      </c>
      <c r="D944" s="34" t="s">
        <v>2377</v>
      </c>
      <c r="E944" s="35" t="s">
        <v>2375</v>
      </c>
      <c r="F944" s="34" t="s">
        <v>2375</v>
      </c>
      <c r="G944" s="34">
        <v>2</v>
      </c>
      <c r="H944" s="34" t="s">
        <v>2375</v>
      </c>
      <c r="J944" s="40" t="s">
        <v>1423</v>
      </c>
      <c r="K944" s="11" t="str">
        <v>Overweight</v>
      </c>
      <c r="L944" s="11" t="str">
        <v>Normal</v>
      </c>
      <c r="M944" s="11">
        <v>2</v>
      </c>
      <c r="N944" s="11" t="str">
        <v>Yes</v>
      </c>
      <c r="O944" s="11" t="str">
        <v>No</v>
      </c>
      <c r="P944" s="36" t="str">
        <v>No</v>
      </c>
      <c r="Q944" s="37"/>
    </row>
    <row r="945" spans="1:17" x14ac:dyDescent="0.3">
      <c r="A945" s="34" t="s">
        <v>1422</v>
      </c>
      <c r="B945" s="34">
        <v>48.75</v>
      </c>
      <c r="C945" s="34">
        <v>4.34</v>
      </c>
      <c r="D945" s="34" t="s">
        <v>2375</v>
      </c>
      <c r="E945" s="35" t="s">
        <v>2375</v>
      </c>
      <c r="F945" s="34" t="s">
        <v>2375</v>
      </c>
      <c r="G945" s="34" t="s">
        <v>2376</v>
      </c>
      <c r="H945" s="34" t="s">
        <v>2375</v>
      </c>
      <c r="J945" s="40" t="s">
        <v>1422</v>
      </c>
      <c r="K945" s="11" t="str">
        <v>Obesity</v>
      </c>
      <c r="L945" s="11" t="str">
        <v>Normal</v>
      </c>
      <c r="M945" s="11">
        <v>0</v>
      </c>
      <c r="N945" s="11" t="str">
        <v>No</v>
      </c>
      <c r="O945" s="11" t="str">
        <v>No</v>
      </c>
      <c r="P945" s="36" t="str">
        <v>No</v>
      </c>
      <c r="Q945" s="37"/>
    </row>
    <row r="946" spans="1:17" x14ac:dyDescent="0.3">
      <c r="A946" s="34" t="s">
        <v>1421</v>
      </c>
      <c r="B946" s="34">
        <v>28.31</v>
      </c>
      <c r="C946" s="34">
        <v>5.43</v>
      </c>
      <c r="D946" s="34" t="s">
        <v>2377</v>
      </c>
      <c r="E946" s="35" t="s">
        <v>2375</v>
      </c>
      <c r="F946" s="34" t="s">
        <v>2375</v>
      </c>
      <c r="G946" s="34">
        <v>2</v>
      </c>
      <c r="H946" s="34" t="s">
        <v>2375</v>
      </c>
      <c r="J946" s="40" t="s">
        <v>1421</v>
      </c>
      <c r="K946" s="11" t="str">
        <v>Overweight</v>
      </c>
      <c r="L946" s="11" t="str">
        <v>Normal</v>
      </c>
      <c r="M946" s="11">
        <v>2</v>
      </c>
      <c r="N946" s="11" t="str">
        <v>Yes</v>
      </c>
      <c r="O946" s="11" t="str">
        <v>No</v>
      </c>
      <c r="P946" s="36" t="str">
        <v>No</v>
      </c>
      <c r="Q946" s="37"/>
    </row>
    <row r="947" spans="1:17" x14ac:dyDescent="0.3">
      <c r="A947" s="34" t="s">
        <v>1420</v>
      </c>
      <c r="B947" s="34">
        <v>38.39</v>
      </c>
      <c r="C947" s="34">
        <v>8.33</v>
      </c>
      <c r="D947" s="34" t="s">
        <v>2377</v>
      </c>
      <c r="E947" s="35" t="s">
        <v>2375</v>
      </c>
      <c r="F947" s="34" t="s">
        <v>2375</v>
      </c>
      <c r="G947" s="34">
        <v>1</v>
      </c>
      <c r="H947" s="34" t="s">
        <v>2375</v>
      </c>
      <c r="J947" s="40" t="s">
        <v>1420</v>
      </c>
      <c r="K947" s="11" t="str">
        <v>Obesity</v>
      </c>
      <c r="L947" s="11" t="str">
        <v>Diabetes</v>
      </c>
      <c r="M947" s="11">
        <v>1</v>
      </c>
      <c r="N947" s="11" t="str">
        <v>Yes</v>
      </c>
      <c r="O947" s="11" t="str">
        <v>No</v>
      </c>
      <c r="P947" s="36" t="str">
        <v>No</v>
      </c>
      <c r="Q947" s="37"/>
    </row>
    <row r="948" spans="1:17" x14ac:dyDescent="0.3">
      <c r="A948" s="34" t="s">
        <v>1419</v>
      </c>
      <c r="B948" s="34">
        <v>25.87</v>
      </c>
      <c r="C948" s="34">
        <v>5.63</v>
      </c>
      <c r="D948" s="34" t="s">
        <v>2377</v>
      </c>
      <c r="E948" s="35" t="s">
        <v>2375</v>
      </c>
      <c r="F948" s="34" t="s">
        <v>2375</v>
      </c>
      <c r="G948" s="34">
        <v>1</v>
      </c>
      <c r="H948" s="34" t="s">
        <v>2375</v>
      </c>
      <c r="J948" s="40" t="s">
        <v>1419</v>
      </c>
      <c r="K948" s="11" t="str">
        <v>Overweight</v>
      </c>
      <c r="L948" s="11" t="str">
        <v>Normal</v>
      </c>
      <c r="M948" s="11">
        <v>1</v>
      </c>
      <c r="N948" s="11" t="str">
        <v>Yes</v>
      </c>
      <c r="O948" s="11" t="str">
        <v>No</v>
      </c>
      <c r="P948" s="36" t="str">
        <v>No</v>
      </c>
      <c r="Q948" s="37"/>
    </row>
    <row r="949" spans="1:17" x14ac:dyDescent="0.3">
      <c r="A949" s="34" t="s">
        <v>1418</v>
      </c>
      <c r="B949" s="34">
        <v>43.7</v>
      </c>
      <c r="C949" s="34">
        <v>7.23</v>
      </c>
      <c r="D949" s="34" t="s">
        <v>2375</v>
      </c>
      <c r="E949" s="35" t="s">
        <v>2375</v>
      </c>
      <c r="F949" s="34" t="s">
        <v>2375</v>
      </c>
      <c r="G949" s="34" t="s">
        <v>2376</v>
      </c>
      <c r="H949" s="34" t="s">
        <v>2375</v>
      </c>
      <c r="J949" s="40" t="s">
        <v>1418</v>
      </c>
      <c r="K949" s="11" t="str">
        <v>Obesity</v>
      </c>
      <c r="L949" s="11" t="str">
        <v>Diabetes</v>
      </c>
      <c r="M949" s="11">
        <v>0</v>
      </c>
      <c r="N949" s="11" t="str">
        <v>No</v>
      </c>
      <c r="O949" s="11" t="str">
        <v>No</v>
      </c>
      <c r="P949" s="36" t="str">
        <v>No</v>
      </c>
      <c r="Q949" s="37"/>
    </row>
    <row r="950" spans="1:17" x14ac:dyDescent="0.3">
      <c r="A950" s="34" t="s">
        <v>1417</v>
      </c>
      <c r="B950" s="34">
        <v>40.945</v>
      </c>
      <c r="C950" s="34">
        <v>10.57</v>
      </c>
      <c r="D950" s="34" t="s">
        <v>2375</v>
      </c>
      <c r="E950" s="35" t="s">
        <v>2375</v>
      </c>
      <c r="F950" s="34" t="s">
        <v>2375</v>
      </c>
      <c r="G950" s="34" t="s">
        <v>2376</v>
      </c>
      <c r="H950" s="34" t="s">
        <v>2375</v>
      </c>
      <c r="J950" s="40" t="s">
        <v>1417</v>
      </c>
      <c r="K950" s="11" t="str">
        <v>Obesity</v>
      </c>
      <c r="L950" s="11" t="str">
        <v>Diabetes</v>
      </c>
      <c r="M950" s="11">
        <v>0</v>
      </c>
      <c r="N950" s="11" t="str">
        <v>No</v>
      </c>
      <c r="O950" s="11" t="str">
        <v>No</v>
      </c>
      <c r="P950" s="36" t="str">
        <v>No</v>
      </c>
      <c r="Q950" s="37"/>
    </row>
    <row r="951" spans="1:17" x14ac:dyDescent="0.3">
      <c r="A951" s="34" t="s">
        <v>1416</v>
      </c>
      <c r="B951" s="34">
        <v>27.94</v>
      </c>
      <c r="C951" s="34">
        <v>7.92</v>
      </c>
      <c r="D951" s="34" t="s">
        <v>2375</v>
      </c>
      <c r="E951" s="35" t="s">
        <v>2375</v>
      </c>
      <c r="F951" s="34" t="s">
        <v>2375</v>
      </c>
      <c r="G951" s="34" t="s">
        <v>2376</v>
      </c>
      <c r="H951" s="34" t="s">
        <v>2375</v>
      </c>
      <c r="J951" s="40" t="s">
        <v>1416</v>
      </c>
      <c r="K951" s="11" t="str">
        <v>Overweight</v>
      </c>
      <c r="L951" s="11" t="str">
        <v>Diabetes</v>
      </c>
      <c r="M951" s="11">
        <v>0</v>
      </c>
      <c r="N951" s="11" t="str">
        <v>No</v>
      </c>
      <c r="O951" s="11" t="str">
        <v>No</v>
      </c>
      <c r="P951" s="36" t="str">
        <v>No</v>
      </c>
      <c r="Q951" s="37"/>
    </row>
    <row r="952" spans="1:17" x14ac:dyDescent="0.3">
      <c r="A952" s="34" t="s">
        <v>1415</v>
      </c>
      <c r="B952" s="34">
        <v>31.9</v>
      </c>
      <c r="C952" s="34">
        <v>10.119999999999999</v>
      </c>
      <c r="D952" s="34" t="s">
        <v>2375</v>
      </c>
      <c r="E952" s="35" t="s">
        <v>2375</v>
      </c>
      <c r="F952" s="34" t="s">
        <v>2375</v>
      </c>
      <c r="G952" s="34">
        <v>2</v>
      </c>
      <c r="H952" s="34" t="s">
        <v>2375</v>
      </c>
      <c r="J952" s="40" t="s">
        <v>1415</v>
      </c>
      <c r="K952" s="11" t="str">
        <v>Obesity</v>
      </c>
      <c r="L952" s="11" t="str">
        <v>Diabetes</v>
      </c>
      <c r="M952" s="11">
        <v>2</v>
      </c>
      <c r="N952" s="11" t="str">
        <v>No</v>
      </c>
      <c r="O952" s="11" t="str">
        <v>No</v>
      </c>
      <c r="P952" s="36" t="str">
        <v>No</v>
      </c>
      <c r="Q952" s="37"/>
    </row>
    <row r="953" spans="1:17" x14ac:dyDescent="0.3">
      <c r="A953" s="34" t="s">
        <v>1414</v>
      </c>
      <c r="B953" s="34">
        <v>31.64</v>
      </c>
      <c r="C953" s="34">
        <v>7.91</v>
      </c>
      <c r="D953" s="34" t="s">
        <v>2375</v>
      </c>
      <c r="E953" s="35" t="s">
        <v>2375</v>
      </c>
      <c r="F953" s="34" t="s">
        <v>2375</v>
      </c>
      <c r="G953" s="34" t="s">
        <v>2376</v>
      </c>
      <c r="H953" s="34" t="s">
        <v>2375</v>
      </c>
      <c r="J953" s="40" t="s">
        <v>1414</v>
      </c>
      <c r="K953" s="11" t="str">
        <v>Obesity</v>
      </c>
      <c r="L953" s="11" t="str">
        <v>Diabetes</v>
      </c>
      <c r="M953" s="11">
        <v>0</v>
      </c>
      <c r="N953" s="11" t="str">
        <v>No</v>
      </c>
      <c r="O953" s="11" t="str">
        <v>No</v>
      </c>
      <c r="P953" s="36" t="str">
        <v>No</v>
      </c>
      <c r="Q953" s="37"/>
    </row>
    <row r="954" spans="1:17" x14ac:dyDescent="0.3">
      <c r="A954" s="34" t="s">
        <v>1413</v>
      </c>
      <c r="B954" s="34">
        <v>46.7</v>
      </c>
      <c r="C954" s="34">
        <v>10.9</v>
      </c>
      <c r="D954" s="34" t="s">
        <v>2375</v>
      </c>
      <c r="E954" s="35" t="s">
        <v>2375</v>
      </c>
      <c r="F954" s="34" t="s">
        <v>2375</v>
      </c>
      <c r="G954" s="34" t="s">
        <v>2376</v>
      </c>
      <c r="H954" s="34" t="s">
        <v>2375</v>
      </c>
      <c r="J954" s="40" t="s">
        <v>1413</v>
      </c>
      <c r="K954" s="11" t="str">
        <v>Obesity</v>
      </c>
      <c r="L954" s="11" t="str">
        <v>Diabetes</v>
      </c>
      <c r="M954" s="11">
        <v>0</v>
      </c>
      <c r="N954" s="11" t="str">
        <v>No</v>
      </c>
      <c r="O954" s="11" t="str">
        <v>No</v>
      </c>
      <c r="P954" s="36" t="str">
        <v>No</v>
      </c>
      <c r="Q954" s="37"/>
    </row>
    <row r="955" spans="1:17" x14ac:dyDescent="0.3">
      <c r="A955" s="34" t="s">
        <v>1412</v>
      </c>
      <c r="B955" s="34">
        <v>18.335000000000001</v>
      </c>
      <c r="C955" s="34">
        <v>11.83</v>
      </c>
      <c r="D955" s="34" t="s">
        <v>2375</v>
      </c>
      <c r="E955" s="35" t="s">
        <v>2375</v>
      </c>
      <c r="F955" s="34" t="s">
        <v>2375</v>
      </c>
      <c r="G955" s="34" t="s">
        <v>2376</v>
      </c>
      <c r="H955" s="34" t="s">
        <v>2375</v>
      </c>
      <c r="J955" s="40" t="s">
        <v>1412</v>
      </c>
      <c r="K955" s="11" t="str">
        <v>Underweight</v>
      </c>
      <c r="L955" s="11" t="str">
        <v>Diabetes</v>
      </c>
      <c r="M955" s="11">
        <v>0</v>
      </c>
      <c r="N955" s="11" t="str">
        <v>No</v>
      </c>
      <c r="O955" s="11" t="str">
        <v>No</v>
      </c>
      <c r="P955" s="36" t="str">
        <v>No</v>
      </c>
      <c r="Q955" s="37"/>
    </row>
    <row r="956" spans="1:17" x14ac:dyDescent="0.3">
      <c r="A956" s="34" t="s">
        <v>1411</v>
      </c>
      <c r="B956" s="34">
        <v>31.24</v>
      </c>
      <c r="C956" s="34">
        <v>7.42</v>
      </c>
      <c r="D956" s="34" t="s">
        <v>2377</v>
      </c>
      <c r="E956" s="35" t="s">
        <v>2375</v>
      </c>
      <c r="F956" s="34" t="s">
        <v>2375</v>
      </c>
      <c r="G956" s="34">
        <v>2</v>
      </c>
      <c r="H956" s="34" t="s">
        <v>2375</v>
      </c>
      <c r="J956" s="40" t="s">
        <v>1411</v>
      </c>
      <c r="K956" s="11" t="str">
        <v>Obesity</v>
      </c>
      <c r="L956" s="11" t="str">
        <v>Diabetes</v>
      </c>
      <c r="M956" s="11">
        <v>2</v>
      </c>
      <c r="N956" s="11" t="str">
        <v>Yes</v>
      </c>
      <c r="O956" s="11" t="str">
        <v>No</v>
      </c>
      <c r="P956" s="36" t="str">
        <v>No</v>
      </c>
      <c r="Q956" s="37"/>
    </row>
    <row r="957" spans="1:17" x14ac:dyDescent="0.3">
      <c r="A957" s="34" t="s">
        <v>1410</v>
      </c>
      <c r="B957" s="34">
        <v>39.22</v>
      </c>
      <c r="C957" s="34">
        <v>5.62</v>
      </c>
      <c r="D957" s="34" t="s">
        <v>2377</v>
      </c>
      <c r="E957" s="35" t="s">
        <v>2375</v>
      </c>
      <c r="F957" s="34" t="s">
        <v>2375</v>
      </c>
      <c r="G957" s="34">
        <v>1</v>
      </c>
      <c r="H957" s="34" t="s">
        <v>2375</v>
      </c>
      <c r="J957" s="40" t="s">
        <v>1410</v>
      </c>
      <c r="K957" s="11" t="str">
        <v>Obesity</v>
      </c>
      <c r="L957" s="11" t="str">
        <v>Normal</v>
      </c>
      <c r="M957" s="11">
        <v>1</v>
      </c>
      <c r="N957" s="11" t="str">
        <v>Yes</v>
      </c>
      <c r="O957" s="11" t="str">
        <v>No</v>
      </c>
      <c r="P957" s="36" t="str">
        <v>No</v>
      </c>
      <c r="Q957" s="37"/>
    </row>
    <row r="958" spans="1:17" x14ac:dyDescent="0.3">
      <c r="A958" s="34" t="s">
        <v>1409</v>
      </c>
      <c r="B958" s="34">
        <v>24.414999999999999</v>
      </c>
      <c r="C958" s="34">
        <v>7.16</v>
      </c>
      <c r="D958" s="34" t="s">
        <v>2375</v>
      </c>
      <c r="E958" s="35" t="s">
        <v>2375</v>
      </c>
      <c r="F958" s="34" t="s">
        <v>2375</v>
      </c>
      <c r="G958" s="34" t="s">
        <v>2376</v>
      </c>
      <c r="H958" s="34" t="s">
        <v>2375</v>
      </c>
      <c r="J958" s="40" t="s">
        <v>1409</v>
      </c>
      <c r="K958" s="11" t="str">
        <v>Normal Weight</v>
      </c>
      <c r="L958" s="11" t="str">
        <v>Diabetes</v>
      </c>
      <c r="M958" s="11">
        <v>0</v>
      </c>
      <c r="N958" s="11" t="str">
        <v>No</v>
      </c>
      <c r="O958" s="11" t="str">
        <v>No</v>
      </c>
      <c r="P958" s="36" t="str">
        <v>No</v>
      </c>
      <c r="Q958" s="37"/>
    </row>
    <row r="959" spans="1:17" x14ac:dyDescent="0.3">
      <c r="A959" s="34" t="s">
        <v>1408</v>
      </c>
      <c r="B959" s="34">
        <v>32.299999999999997</v>
      </c>
      <c r="C959" s="34">
        <v>9.89</v>
      </c>
      <c r="D959" s="34" t="s">
        <v>2375</v>
      </c>
      <c r="E959" s="35" t="s">
        <v>2375</v>
      </c>
      <c r="F959" s="34" t="s">
        <v>2375</v>
      </c>
      <c r="G959" s="34" t="s">
        <v>2376</v>
      </c>
      <c r="H959" s="34" t="s">
        <v>2375</v>
      </c>
      <c r="J959" s="40" t="s">
        <v>1408</v>
      </c>
      <c r="K959" s="11" t="str">
        <v>Obesity</v>
      </c>
      <c r="L959" s="11" t="str">
        <v>Diabetes</v>
      </c>
      <c r="M959" s="11">
        <v>0</v>
      </c>
      <c r="N959" s="11" t="str">
        <v>No</v>
      </c>
      <c r="O959" s="11" t="str">
        <v>No</v>
      </c>
      <c r="P959" s="36" t="str">
        <v>No</v>
      </c>
      <c r="Q959" s="37"/>
    </row>
    <row r="960" spans="1:17" x14ac:dyDescent="0.3">
      <c r="A960" s="34" t="s">
        <v>1407</v>
      </c>
      <c r="B960" s="34">
        <v>39.94</v>
      </c>
      <c r="C960" s="34">
        <v>5.14</v>
      </c>
      <c r="D960" s="34" t="s">
        <v>2375</v>
      </c>
      <c r="E960" s="35" t="s">
        <v>2375</v>
      </c>
      <c r="F960" s="34" t="s">
        <v>2375</v>
      </c>
      <c r="G960" s="34" t="s">
        <v>2376</v>
      </c>
      <c r="H960" s="34" t="s">
        <v>2375</v>
      </c>
      <c r="J960" s="40" t="s">
        <v>1407</v>
      </c>
      <c r="K960" s="11" t="str">
        <v>Obesity</v>
      </c>
      <c r="L960" s="11" t="str">
        <v>Normal</v>
      </c>
      <c r="M960" s="11">
        <v>0</v>
      </c>
      <c r="N960" s="11" t="str">
        <v>No</v>
      </c>
      <c r="O960" s="11" t="str">
        <v>No</v>
      </c>
      <c r="P960" s="36" t="str">
        <v>No</v>
      </c>
      <c r="Q960" s="37"/>
    </row>
    <row r="961" spans="1:17" x14ac:dyDescent="0.3">
      <c r="A961" s="34" t="s">
        <v>1406</v>
      </c>
      <c r="B961" s="34">
        <v>30</v>
      </c>
      <c r="C961" s="34">
        <v>5.61</v>
      </c>
      <c r="D961" s="34" t="s">
        <v>2377</v>
      </c>
      <c r="E961" s="35" t="s">
        <v>2375</v>
      </c>
      <c r="F961" s="34" t="s">
        <v>2378</v>
      </c>
      <c r="G961" s="34">
        <v>1</v>
      </c>
      <c r="H961" s="34" t="s">
        <v>2375</v>
      </c>
      <c r="J961" s="40" t="s">
        <v>1406</v>
      </c>
      <c r="K961" s="11" t="str">
        <v>Obesity</v>
      </c>
      <c r="L961" s="11" t="str">
        <v>Normal</v>
      </c>
      <c r="M961" s="11">
        <v>1</v>
      </c>
      <c r="N961" s="11" t="str">
        <v>Yes</v>
      </c>
      <c r="O961" s="11" t="str">
        <v>No</v>
      </c>
      <c r="P961" s="36" t="str">
        <v>No</v>
      </c>
      <c r="Q961" s="37"/>
    </row>
    <row r="962" spans="1:17" x14ac:dyDescent="0.3">
      <c r="A962" s="34" t="s">
        <v>1405</v>
      </c>
      <c r="B962" s="34">
        <v>35.340000000000003</v>
      </c>
      <c r="C962" s="34">
        <v>5.51</v>
      </c>
      <c r="D962" s="34" t="s">
        <v>2377</v>
      </c>
      <c r="E962" s="35" t="s">
        <v>2375</v>
      </c>
      <c r="F962" s="34" t="s">
        <v>2378</v>
      </c>
      <c r="G962" s="34">
        <v>1</v>
      </c>
      <c r="H962" s="34" t="s">
        <v>2375</v>
      </c>
      <c r="J962" s="40" t="s">
        <v>1405</v>
      </c>
      <c r="K962" s="11" t="str">
        <v>Obesity</v>
      </c>
      <c r="L962" s="11" t="str">
        <v>Normal</v>
      </c>
      <c r="M962" s="11">
        <v>1</v>
      </c>
      <c r="N962" s="11" t="str">
        <v>Yes</v>
      </c>
      <c r="O962" s="11" t="str">
        <v>No</v>
      </c>
      <c r="P962" s="36" t="str">
        <v>No</v>
      </c>
      <c r="Q962" s="37"/>
    </row>
    <row r="963" spans="1:17" x14ac:dyDescent="0.3">
      <c r="A963" s="34" t="s">
        <v>1404</v>
      </c>
      <c r="B963" s="34">
        <v>32.204999999999998</v>
      </c>
      <c r="C963" s="34">
        <v>8.3800000000000008</v>
      </c>
      <c r="D963" s="34" t="s">
        <v>2377</v>
      </c>
      <c r="E963" s="35" t="s">
        <v>2375</v>
      </c>
      <c r="F963" s="34" t="s">
        <v>2375</v>
      </c>
      <c r="G963" s="34">
        <v>2</v>
      </c>
      <c r="H963" s="34" t="s">
        <v>2375</v>
      </c>
      <c r="J963" s="40" t="s">
        <v>1404</v>
      </c>
      <c r="K963" s="11" t="str">
        <v>Obesity</v>
      </c>
      <c r="L963" s="11" t="str">
        <v>Diabetes</v>
      </c>
      <c r="M963" s="11">
        <v>2</v>
      </c>
      <c r="N963" s="11" t="str">
        <v>Yes</v>
      </c>
      <c r="O963" s="11" t="str">
        <v>No</v>
      </c>
      <c r="P963" s="36" t="str">
        <v>No</v>
      </c>
      <c r="Q963" s="37"/>
    </row>
    <row r="964" spans="1:17" x14ac:dyDescent="0.3">
      <c r="A964" s="34" t="s">
        <v>1403</v>
      </c>
      <c r="B964" s="34">
        <v>33.880000000000003</v>
      </c>
      <c r="C964" s="34">
        <v>4.68</v>
      </c>
      <c r="D964" s="34" t="s">
        <v>2375</v>
      </c>
      <c r="E964" s="35" t="s">
        <v>2378</v>
      </c>
      <c r="F964" s="34" t="s">
        <v>2375</v>
      </c>
      <c r="G964" s="34">
        <v>1</v>
      </c>
      <c r="H964" s="34" t="s">
        <v>2375</v>
      </c>
      <c r="J964" s="40" t="s">
        <v>1403</v>
      </c>
      <c r="K964" s="11" t="str">
        <v>Obesity</v>
      </c>
      <c r="L964" s="11" t="str">
        <v>Normal</v>
      </c>
      <c r="M964" s="11">
        <v>1</v>
      </c>
      <c r="N964" s="11" t="str">
        <v>No</v>
      </c>
      <c r="O964" s="11" t="str">
        <v>No</v>
      </c>
      <c r="P964" s="36" t="str">
        <v>No</v>
      </c>
      <c r="Q964" s="37"/>
    </row>
    <row r="965" spans="1:17" x14ac:dyDescent="0.3">
      <c r="A965" s="34" t="s">
        <v>1402</v>
      </c>
      <c r="B965" s="34">
        <v>26.63</v>
      </c>
      <c r="C965" s="34">
        <v>4.3600000000000003</v>
      </c>
      <c r="D965" s="34" t="s">
        <v>2377</v>
      </c>
      <c r="E965" s="35" t="s">
        <v>2375</v>
      </c>
      <c r="F965" s="34" t="s">
        <v>2375</v>
      </c>
      <c r="G965" s="34">
        <v>2</v>
      </c>
      <c r="H965" s="34" t="s">
        <v>2375</v>
      </c>
      <c r="J965" s="40" t="s">
        <v>1402</v>
      </c>
      <c r="K965" s="11" t="str">
        <v>Overweight</v>
      </c>
      <c r="L965" s="11" t="str">
        <v>Normal</v>
      </c>
      <c r="M965" s="11">
        <v>2</v>
      </c>
      <c r="N965" s="11" t="str">
        <v>Yes</v>
      </c>
      <c r="O965" s="11" t="str">
        <v>No</v>
      </c>
      <c r="P965" s="36" t="str">
        <v>No</v>
      </c>
      <c r="Q965" s="37"/>
    </row>
    <row r="966" spans="1:17" x14ac:dyDescent="0.3">
      <c r="A966" s="34" t="s">
        <v>1401</v>
      </c>
      <c r="B966" s="34">
        <v>28.7</v>
      </c>
      <c r="C966" s="34">
        <v>7.74</v>
      </c>
      <c r="D966" s="34" t="s">
        <v>2375</v>
      </c>
      <c r="E966" s="35" t="s">
        <v>2375</v>
      </c>
      <c r="F966" s="34" t="s">
        <v>2375</v>
      </c>
      <c r="G966" s="34" t="s">
        <v>2376</v>
      </c>
      <c r="H966" s="34" t="s">
        <v>2375</v>
      </c>
      <c r="J966" s="40" t="s">
        <v>1401</v>
      </c>
      <c r="K966" s="11" t="str">
        <v>Overweight</v>
      </c>
      <c r="L966" s="11" t="str">
        <v>Diabetes</v>
      </c>
      <c r="M966" s="11">
        <v>0</v>
      </c>
      <c r="N966" s="11" t="str">
        <v>No</v>
      </c>
      <c r="O966" s="11" t="str">
        <v>No</v>
      </c>
      <c r="P966" s="36" t="str">
        <v>No</v>
      </c>
      <c r="Q966" s="37"/>
    </row>
    <row r="967" spans="1:17" x14ac:dyDescent="0.3">
      <c r="A967" s="34" t="s">
        <v>1400</v>
      </c>
      <c r="B967" s="34">
        <v>25.65</v>
      </c>
      <c r="C967" s="34">
        <v>4.05</v>
      </c>
      <c r="D967" s="34" t="s">
        <v>2377</v>
      </c>
      <c r="E967" s="35" t="s">
        <v>2375</v>
      </c>
      <c r="F967" s="34" t="s">
        <v>2375</v>
      </c>
      <c r="G967" s="34">
        <v>2</v>
      </c>
      <c r="H967" s="34" t="s">
        <v>2375</v>
      </c>
      <c r="J967" s="40" t="s">
        <v>1400</v>
      </c>
      <c r="K967" s="11" t="str">
        <v>Overweight</v>
      </c>
      <c r="L967" s="11" t="str">
        <v>Normal</v>
      </c>
      <c r="M967" s="11">
        <v>2</v>
      </c>
      <c r="N967" s="11" t="str">
        <v>Yes</v>
      </c>
      <c r="O967" s="11" t="str">
        <v>No</v>
      </c>
      <c r="P967" s="36" t="str">
        <v>No</v>
      </c>
      <c r="Q967" s="37"/>
    </row>
    <row r="968" spans="1:17" x14ac:dyDescent="0.3">
      <c r="A968" s="34" t="s">
        <v>1399</v>
      </c>
      <c r="B968" s="34">
        <v>36.384999999999998</v>
      </c>
      <c r="C968" s="34">
        <v>11.49</v>
      </c>
      <c r="D968" s="34" t="s">
        <v>2375</v>
      </c>
      <c r="E968" s="35" t="s">
        <v>2375</v>
      </c>
      <c r="F968" s="34" t="s">
        <v>2375</v>
      </c>
      <c r="G968" s="34" t="s">
        <v>2376</v>
      </c>
      <c r="H968" s="34" t="s">
        <v>2375</v>
      </c>
      <c r="J968" s="40" t="s">
        <v>1399</v>
      </c>
      <c r="K968" s="11" t="str">
        <v>Obesity</v>
      </c>
      <c r="L968" s="11" t="str">
        <v>Diabetes</v>
      </c>
      <c r="M968" s="11">
        <v>0</v>
      </c>
      <c r="N968" s="11" t="str">
        <v>No</v>
      </c>
      <c r="O968" s="11" t="str">
        <v>No</v>
      </c>
      <c r="P968" s="36" t="str">
        <v>No</v>
      </c>
      <c r="Q968" s="37"/>
    </row>
    <row r="969" spans="1:17" x14ac:dyDescent="0.3">
      <c r="A969" s="34" t="s">
        <v>1398</v>
      </c>
      <c r="B969" s="34">
        <v>34.69</v>
      </c>
      <c r="C969" s="34">
        <v>5.65</v>
      </c>
      <c r="D969" s="34" t="s">
        <v>2375</v>
      </c>
      <c r="E969" s="35" t="s">
        <v>2375</v>
      </c>
      <c r="F969" s="34" t="s">
        <v>2375</v>
      </c>
      <c r="G969" s="34" t="s">
        <v>2376</v>
      </c>
      <c r="H969" s="34" t="s">
        <v>2375</v>
      </c>
      <c r="J969" s="40" t="s">
        <v>1398</v>
      </c>
      <c r="K969" s="11" t="str">
        <v>Obesity</v>
      </c>
      <c r="L969" s="11" t="str">
        <v>Normal</v>
      </c>
      <c r="M969" s="11">
        <v>0</v>
      </c>
      <c r="N969" s="11" t="str">
        <v>No</v>
      </c>
      <c r="O969" s="11" t="str">
        <v>No</v>
      </c>
      <c r="P969" s="36" t="str">
        <v>No</v>
      </c>
      <c r="Q969" s="37"/>
    </row>
    <row r="970" spans="1:17" x14ac:dyDescent="0.3">
      <c r="A970" s="34" t="s">
        <v>1397</v>
      </c>
      <c r="B970" s="34">
        <v>37.68</v>
      </c>
      <c r="C970" s="34">
        <v>4.29</v>
      </c>
      <c r="D970" s="34" t="s">
        <v>2377</v>
      </c>
      <c r="E970" s="35" t="s">
        <v>2375</v>
      </c>
      <c r="F970" s="34" t="s">
        <v>2375</v>
      </c>
      <c r="G970" s="34" t="s">
        <v>2376</v>
      </c>
      <c r="H970" s="34" t="s">
        <v>2375</v>
      </c>
      <c r="J970" s="40" t="s">
        <v>1397</v>
      </c>
      <c r="K970" s="11" t="str">
        <v>Obesity</v>
      </c>
      <c r="L970" s="11" t="str">
        <v>Normal</v>
      </c>
      <c r="M970" s="11">
        <v>0</v>
      </c>
      <c r="N970" s="11" t="str">
        <v>Yes</v>
      </c>
      <c r="O970" s="11" t="str">
        <v>No</v>
      </c>
      <c r="P970" s="36" t="str">
        <v>No</v>
      </c>
      <c r="Q970" s="37"/>
    </row>
    <row r="971" spans="1:17" x14ac:dyDescent="0.3">
      <c r="A971" s="34" t="s">
        <v>1396</v>
      </c>
      <c r="B971" s="34">
        <v>35.49</v>
      </c>
      <c r="C971" s="34">
        <v>4.74</v>
      </c>
      <c r="D971" s="34" t="s">
        <v>2377</v>
      </c>
      <c r="E971" s="35" t="s">
        <v>2375</v>
      </c>
      <c r="F971" s="34" t="s">
        <v>2378</v>
      </c>
      <c r="G971" s="34">
        <v>1</v>
      </c>
      <c r="H971" s="34" t="s">
        <v>2375</v>
      </c>
      <c r="J971" s="40" t="s">
        <v>1396</v>
      </c>
      <c r="K971" s="11" t="str">
        <v>Obesity</v>
      </c>
      <c r="L971" s="11" t="str">
        <v>Normal</v>
      </c>
      <c r="M971" s="11">
        <v>1</v>
      </c>
      <c r="N971" s="11" t="str">
        <v>Yes</v>
      </c>
      <c r="O971" s="11" t="str">
        <v>No</v>
      </c>
      <c r="P971" s="36" t="str">
        <v>No</v>
      </c>
      <c r="Q971" s="37"/>
    </row>
    <row r="972" spans="1:17" x14ac:dyDescent="0.3">
      <c r="A972" s="34" t="s">
        <v>1395</v>
      </c>
      <c r="B972" s="34">
        <v>44.7</v>
      </c>
      <c r="C972" s="34">
        <v>7.6</v>
      </c>
      <c r="D972" s="34" t="s">
        <v>2377</v>
      </c>
      <c r="E972" s="35" t="s">
        <v>2375</v>
      </c>
      <c r="F972" s="34" t="s">
        <v>2375</v>
      </c>
      <c r="G972" s="34">
        <v>2</v>
      </c>
      <c r="H972" s="34" t="s">
        <v>2375</v>
      </c>
      <c r="J972" s="40" t="s">
        <v>1395</v>
      </c>
      <c r="K972" s="11" t="str">
        <v>Obesity</v>
      </c>
      <c r="L972" s="11" t="str">
        <v>Diabetes</v>
      </c>
      <c r="M972" s="11">
        <v>2</v>
      </c>
      <c r="N972" s="11" t="str">
        <v>Yes</v>
      </c>
      <c r="O972" s="11" t="str">
        <v>No</v>
      </c>
      <c r="P972" s="36" t="str">
        <v>No</v>
      </c>
      <c r="Q972" s="37"/>
    </row>
    <row r="973" spans="1:17" x14ac:dyDescent="0.3">
      <c r="A973" s="34" t="s">
        <v>1394</v>
      </c>
      <c r="B973" s="34">
        <v>38.380000000000003</v>
      </c>
      <c r="C973" s="34">
        <v>8.5</v>
      </c>
      <c r="D973" s="34" t="s">
        <v>2377</v>
      </c>
      <c r="E973" s="35" t="s">
        <v>2375</v>
      </c>
      <c r="F973" s="34" t="s">
        <v>2375</v>
      </c>
      <c r="G973" s="34">
        <v>2</v>
      </c>
      <c r="H973" s="34" t="s">
        <v>2375</v>
      </c>
      <c r="J973" s="40" t="s">
        <v>1394</v>
      </c>
      <c r="K973" s="11" t="str">
        <v>Obesity</v>
      </c>
      <c r="L973" s="11" t="str">
        <v>Diabetes</v>
      </c>
      <c r="M973" s="11">
        <v>2</v>
      </c>
      <c r="N973" s="11" t="str">
        <v>Yes</v>
      </c>
      <c r="O973" s="11" t="str">
        <v>No</v>
      </c>
      <c r="P973" s="36" t="str">
        <v>No</v>
      </c>
      <c r="Q973" s="37"/>
    </row>
    <row r="974" spans="1:17" x14ac:dyDescent="0.3">
      <c r="A974" s="34" t="s">
        <v>1393</v>
      </c>
      <c r="B974" s="34">
        <v>35.244999999999997</v>
      </c>
      <c r="C974" s="34">
        <v>11.22</v>
      </c>
      <c r="D974" s="34" t="s">
        <v>2377</v>
      </c>
      <c r="E974" s="35" t="s">
        <v>2375</v>
      </c>
      <c r="F974" s="34" t="s">
        <v>2375</v>
      </c>
      <c r="G974" s="34" t="s">
        <v>2376</v>
      </c>
      <c r="H974" s="34" t="s">
        <v>2375</v>
      </c>
      <c r="J974" s="40" t="s">
        <v>1393</v>
      </c>
      <c r="K974" s="11" t="str">
        <v>Obesity</v>
      </c>
      <c r="L974" s="11" t="str">
        <v>Diabetes</v>
      </c>
      <c r="M974" s="11">
        <v>0</v>
      </c>
      <c r="N974" s="11" t="str">
        <v>Yes</v>
      </c>
      <c r="O974" s="11" t="str">
        <v>No</v>
      </c>
      <c r="P974" s="36" t="str">
        <v>No</v>
      </c>
      <c r="Q974" s="37"/>
    </row>
    <row r="975" spans="1:17" x14ac:dyDescent="0.3">
      <c r="A975" s="34" t="s">
        <v>1392</v>
      </c>
      <c r="B975" s="34">
        <v>49.84</v>
      </c>
      <c r="C975" s="34">
        <v>5.0999999999999996</v>
      </c>
      <c r="D975" s="34" t="s">
        <v>2377</v>
      </c>
      <c r="E975" s="35" t="s">
        <v>2375</v>
      </c>
      <c r="F975" s="34" t="s">
        <v>2378</v>
      </c>
      <c r="G975" s="34">
        <v>1</v>
      </c>
      <c r="H975" s="34" t="s">
        <v>2375</v>
      </c>
      <c r="J975" s="40" t="s">
        <v>1392</v>
      </c>
      <c r="K975" s="11" t="str">
        <v>Obesity</v>
      </c>
      <c r="L975" s="11" t="str">
        <v>Normal</v>
      </c>
      <c r="M975" s="11">
        <v>1</v>
      </c>
      <c r="N975" s="11" t="str">
        <v>Yes</v>
      </c>
      <c r="O975" s="11" t="str">
        <v>No</v>
      </c>
      <c r="P975" s="36" t="str">
        <v>No</v>
      </c>
      <c r="Q975" s="37"/>
    </row>
    <row r="976" spans="1:17" x14ac:dyDescent="0.3">
      <c r="A976" s="34" t="s">
        <v>1391</v>
      </c>
      <c r="B976" s="34">
        <v>49.06</v>
      </c>
      <c r="C976" s="34">
        <v>5.43</v>
      </c>
      <c r="D976" s="34" t="s">
        <v>2377</v>
      </c>
      <c r="E976" s="35" t="s">
        <v>2375</v>
      </c>
      <c r="F976" s="34" t="s">
        <v>2375</v>
      </c>
      <c r="G976" s="34">
        <v>1</v>
      </c>
      <c r="H976" s="34" t="s">
        <v>2375</v>
      </c>
      <c r="J976" s="40" t="s">
        <v>1391</v>
      </c>
      <c r="K976" s="11" t="str">
        <v>Obesity</v>
      </c>
      <c r="L976" s="11" t="str">
        <v>Normal</v>
      </c>
      <c r="M976" s="11">
        <v>1</v>
      </c>
      <c r="N976" s="11" t="str">
        <v>Yes</v>
      </c>
      <c r="O976" s="11" t="str">
        <v>No</v>
      </c>
      <c r="P976" s="36" t="str">
        <v>No</v>
      </c>
      <c r="Q976" s="37"/>
    </row>
    <row r="977" spans="1:17" x14ac:dyDescent="0.3">
      <c r="A977" s="34" t="s">
        <v>1390</v>
      </c>
      <c r="B977" s="34">
        <v>30.88</v>
      </c>
      <c r="C977" s="34">
        <v>5.82</v>
      </c>
      <c r="D977" s="34" t="s">
        <v>2375</v>
      </c>
      <c r="E977" s="35" t="s">
        <v>2375</v>
      </c>
      <c r="F977" s="34" t="s">
        <v>2375</v>
      </c>
      <c r="G977" s="34">
        <v>2</v>
      </c>
      <c r="H977" s="34" t="s">
        <v>2375</v>
      </c>
      <c r="J977" s="40" t="s">
        <v>1390</v>
      </c>
      <c r="K977" s="11" t="str">
        <v>Obesity</v>
      </c>
      <c r="L977" s="11" t="str">
        <v>Prediabetes</v>
      </c>
      <c r="M977" s="11">
        <v>2</v>
      </c>
      <c r="N977" s="11" t="str">
        <v>No</v>
      </c>
      <c r="O977" s="11" t="str">
        <v>No</v>
      </c>
      <c r="P977" s="36" t="str">
        <v>No</v>
      </c>
      <c r="Q977" s="37"/>
    </row>
    <row r="978" spans="1:17" x14ac:dyDescent="0.3">
      <c r="A978" s="34" t="s">
        <v>1389</v>
      </c>
      <c r="B978" s="34">
        <v>33.35</v>
      </c>
      <c r="C978" s="34">
        <v>6.05</v>
      </c>
      <c r="D978" s="34" t="s">
        <v>2375</v>
      </c>
      <c r="E978" s="35" t="s">
        <v>2375</v>
      </c>
      <c r="F978" s="34" t="s">
        <v>2378</v>
      </c>
      <c r="G978" s="34">
        <v>1</v>
      </c>
      <c r="H978" s="34" t="s">
        <v>2375</v>
      </c>
      <c r="J978" s="40" t="s">
        <v>1389</v>
      </c>
      <c r="K978" s="11" t="str">
        <v>Obesity</v>
      </c>
      <c r="L978" s="11" t="str">
        <v>Prediabetes</v>
      </c>
      <c r="M978" s="11">
        <v>1</v>
      </c>
      <c r="N978" s="11" t="str">
        <v>No</v>
      </c>
      <c r="O978" s="11" t="str">
        <v>No</v>
      </c>
      <c r="P978" s="36" t="str">
        <v>No</v>
      </c>
      <c r="Q978" s="37"/>
    </row>
    <row r="979" spans="1:17" x14ac:dyDescent="0.3">
      <c r="A979" s="34" t="s">
        <v>1388</v>
      </c>
      <c r="B979" s="34">
        <v>38</v>
      </c>
      <c r="C979" s="34">
        <v>6.38</v>
      </c>
      <c r="D979" s="34" t="s">
        <v>2377</v>
      </c>
      <c r="E979" s="35" t="s">
        <v>2375</v>
      </c>
      <c r="F979" s="34" t="s">
        <v>2375</v>
      </c>
      <c r="G979" s="34">
        <v>1</v>
      </c>
      <c r="H979" s="34" t="s">
        <v>2375</v>
      </c>
      <c r="J979" s="40" t="s">
        <v>1388</v>
      </c>
      <c r="K979" s="11" t="str">
        <v>Obesity</v>
      </c>
      <c r="L979" s="11" t="str">
        <v>Prediabetes</v>
      </c>
      <c r="M979" s="11">
        <v>1</v>
      </c>
      <c r="N979" s="11" t="str">
        <v>Yes</v>
      </c>
      <c r="O979" s="11" t="str">
        <v>No</v>
      </c>
      <c r="P979" s="36" t="str">
        <v>No</v>
      </c>
      <c r="Q979" s="37"/>
    </row>
    <row r="980" spans="1:17" x14ac:dyDescent="0.3">
      <c r="A980" s="34" t="s">
        <v>1387</v>
      </c>
      <c r="B980" s="34">
        <v>36.08</v>
      </c>
      <c r="C980" s="34">
        <v>5.73</v>
      </c>
      <c r="D980" s="34" t="s">
        <v>2377</v>
      </c>
      <c r="E980" s="35" t="s">
        <v>2375</v>
      </c>
      <c r="F980" s="34" t="s">
        <v>2375</v>
      </c>
      <c r="G980" s="34">
        <v>1</v>
      </c>
      <c r="H980" s="34" t="s">
        <v>2375</v>
      </c>
      <c r="J980" s="40" t="s">
        <v>1387</v>
      </c>
      <c r="K980" s="11" t="str">
        <v>Obesity</v>
      </c>
      <c r="L980" s="11" t="str">
        <v>Prediabetes</v>
      </c>
      <c r="M980" s="11">
        <v>1</v>
      </c>
      <c r="N980" s="11" t="str">
        <v>Yes</v>
      </c>
      <c r="O980" s="11" t="str">
        <v>No</v>
      </c>
      <c r="P980" s="36" t="str">
        <v>No</v>
      </c>
      <c r="Q980" s="37"/>
    </row>
    <row r="981" spans="1:17" x14ac:dyDescent="0.3">
      <c r="A981" s="34" t="s">
        <v>1386</v>
      </c>
      <c r="B981" s="34">
        <v>35.700000000000003</v>
      </c>
      <c r="C981" s="34">
        <v>5.47</v>
      </c>
      <c r="D981" s="34" t="s">
        <v>2377</v>
      </c>
      <c r="E981" s="35" t="s">
        <v>2375</v>
      </c>
      <c r="F981" s="34" t="s">
        <v>2375</v>
      </c>
      <c r="G981" s="34">
        <v>1</v>
      </c>
      <c r="H981" s="34" t="s">
        <v>2375</v>
      </c>
      <c r="J981" s="40" t="s">
        <v>1386</v>
      </c>
      <c r="K981" s="11" t="str">
        <v>Obesity</v>
      </c>
      <c r="L981" s="11" t="str">
        <v>Normal</v>
      </c>
      <c r="M981" s="11">
        <v>1</v>
      </c>
      <c r="N981" s="11" t="str">
        <v>Yes</v>
      </c>
      <c r="O981" s="11" t="str">
        <v>No</v>
      </c>
      <c r="P981" s="36" t="str">
        <v>No</v>
      </c>
      <c r="Q981" s="37"/>
    </row>
    <row r="982" spans="1:17" x14ac:dyDescent="0.3">
      <c r="A982" s="34" t="s">
        <v>1385</v>
      </c>
      <c r="B982" s="34">
        <v>34.01</v>
      </c>
      <c r="C982" s="34">
        <v>11.3</v>
      </c>
      <c r="D982" s="34" t="s">
        <v>2375</v>
      </c>
      <c r="E982" s="35" t="s">
        <v>2375</v>
      </c>
      <c r="F982" s="34" t="s">
        <v>2375</v>
      </c>
      <c r="G982" s="34" t="s">
        <v>2376</v>
      </c>
      <c r="H982" s="34" t="s">
        <v>2375</v>
      </c>
      <c r="J982" s="40" t="s">
        <v>1385</v>
      </c>
      <c r="K982" s="11" t="str">
        <v>Obesity</v>
      </c>
      <c r="L982" s="11" t="str">
        <v>Diabetes</v>
      </c>
      <c r="M982" s="11">
        <v>0</v>
      </c>
      <c r="N982" s="11" t="str">
        <v>No</v>
      </c>
      <c r="O982" s="11" t="str">
        <v>No</v>
      </c>
      <c r="P982" s="36" t="str">
        <v>No</v>
      </c>
      <c r="Q982" s="37"/>
    </row>
    <row r="983" spans="1:17" x14ac:dyDescent="0.3">
      <c r="A983" s="34" t="s">
        <v>1384</v>
      </c>
      <c r="B983" s="34">
        <v>31.54</v>
      </c>
      <c r="C983" s="34">
        <v>6.72</v>
      </c>
      <c r="D983" s="34" t="s">
        <v>2375</v>
      </c>
      <c r="E983" s="35" t="s">
        <v>2375</v>
      </c>
      <c r="F983" s="34" t="s">
        <v>2375</v>
      </c>
      <c r="G983" s="34" t="s">
        <v>2376</v>
      </c>
      <c r="H983" s="34" t="s">
        <v>2375</v>
      </c>
      <c r="J983" s="40" t="s">
        <v>1384</v>
      </c>
      <c r="K983" s="11" t="str">
        <v>Obesity</v>
      </c>
      <c r="L983" s="11" t="str">
        <v>Diabetes</v>
      </c>
      <c r="M983" s="11">
        <v>0</v>
      </c>
      <c r="N983" s="11" t="str">
        <v>No</v>
      </c>
      <c r="O983" s="11" t="str">
        <v>No</v>
      </c>
      <c r="P983" s="36" t="str">
        <v>No</v>
      </c>
      <c r="Q983" s="37"/>
    </row>
    <row r="984" spans="1:17" x14ac:dyDescent="0.3">
      <c r="A984" s="34" t="s">
        <v>1383</v>
      </c>
      <c r="B984" s="34">
        <v>23.3</v>
      </c>
      <c r="C984" s="34">
        <v>5.36</v>
      </c>
      <c r="D984" s="34" t="s">
        <v>2377</v>
      </c>
      <c r="E984" s="35" t="s">
        <v>2375</v>
      </c>
      <c r="F984" s="34" t="s">
        <v>2375</v>
      </c>
      <c r="G984" s="34">
        <v>1</v>
      </c>
      <c r="H984" s="34" t="s">
        <v>2375</v>
      </c>
      <c r="J984" s="40" t="s">
        <v>1383</v>
      </c>
      <c r="K984" s="11" t="str">
        <v>Normal Weight</v>
      </c>
      <c r="L984" s="11" t="str">
        <v>Normal</v>
      </c>
      <c r="M984" s="11">
        <v>1</v>
      </c>
      <c r="N984" s="11" t="str">
        <v>Yes</v>
      </c>
      <c r="O984" s="11" t="str">
        <v>No</v>
      </c>
      <c r="P984" s="36" t="str">
        <v>No</v>
      </c>
      <c r="Q984" s="37"/>
    </row>
    <row r="985" spans="1:17" x14ac:dyDescent="0.3">
      <c r="A985" s="34" t="s">
        <v>1382</v>
      </c>
      <c r="B985" s="34">
        <v>27.75</v>
      </c>
      <c r="C985" s="34">
        <v>9.8800000000000008</v>
      </c>
      <c r="D985" s="34" t="s">
        <v>2375</v>
      </c>
      <c r="E985" s="35" t="s">
        <v>2375</v>
      </c>
      <c r="F985" s="34" t="s">
        <v>2375</v>
      </c>
      <c r="G985" s="34" t="s">
        <v>2376</v>
      </c>
      <c r="H985" s="34" t="s">
        <v>2375</v>
      </c>
      <c r="J985" s="40" t="s">
        <v>1382</v>
      </c>
      <c r="K985" s="11" t="str">
        <v>Overweight</v>
      </c>
      <c r="L985" s="11" t="str">
        <v>Diabetes</v>
      </c>
      <c r="M985" s="11">
        <v>0</v>
      </c>
      <c r="N985" s="11" t="str">
        <v>No</v>
      </c>
      <c r="O985" s="11" t="str">
        <v>No</v>
      </c>
      <c r="P985" s="36" t="str">
        <v>No</v>
      </c>
      <c r="Q985" s="37"/>
    </row>
    <row r="986" spans="1:17" x14ac:dyDescent="0.3">
      <c r="A986" s="34" t="s">
        <v>1381</v>
      </c>
      <c r="B986" s="34">
        <v>42.46</v>
      </c>
      <c r="C986" s="34">
        <v>4.1100000000000003</v>
      </c>
      <c r="D986" s="34" t="s">
        <v>2375</v>
      </c>
      <c r="E986" s="35" t="s">
        <v>2375</v>
      </c>
      <c r="F986" s="34" t="s">
        <v>2375</v>
      </c>
      <c r="G986" s="34" t="s">
        <v>2376</v>
      </c>
      <c r="H986" s="34" t="s">
        <v>2375</v>
      </c>
      <c r="J986" s="40" t="s">
        <v>1381</v>
      </c>
      <c r="K986" s="11" t="str">
        <v>Obesity</v>
      </c>
      <c r="L986" s="11" t="str">
        <v>Normal</v>
      </c>
      <c r="M986" s="11">
        <v>0</v>
      </c>
      <c r="N986" s="11" t="str">
        <v>No</v>
      </c>
      <c r="O986" s="11" t="str">
        <v>No</v>
      </c>
      <c r="P986" s="36" t="str">
        <v>No</v>
      </c>
      <c r="Q986" s="37"/>
    </row>
    <row r="987" spans="1:17" x14ac:dyDescent="0.3">
      <c r="A987" s="34" t="s">
        <v>1380</v>
      </c>
      <c r="B987" s="34">
        <v>54.47</v>
      </c>
      <c r="C987" s="34">
        <v>7.48</v>
      </c>
      <c r="D987" s="34" t="s">
        <v>2375</v>
      </c>
      <c r="E987" s="35" t="s">
        <v>2375</v>
      </c>
      <c r="F987" s="34" t="s">
        <v>2375</v>
      </c>
      <c r="G987" s="34" t="s">
        <v>2376</v>
      </c>
      <c r="H987" s="34" t="s">
        <v>2375</v>
      </c>
      <c r="J987" s="40" t="s">
        <v>1380</v>
      </c>
      <c r="K987" s="11" t="str">
        <v>Obesity</v>
      </c>
      <c r="L987" s="11" t="str">
        <v>Diabetes</v>
      </c>
      <c r="M987" s="11">
        <v>0</v>
      </c>
      <c r="N987" s="11" t="str">
        <v>No</v>
      </c>
      <c r="O987" s="11" t="str">
        <v>No</v>
      </c>
      <c r="P987" s="36" t="str">
        <v>No</v>
      </c>
      <c r="Q987" s="37"/>
    </row>
    <row r="988" spans="1:17" x14ac:dyDescent="0.3">
      <c r="A988" s="34" t="s">
        <v>1379</v>
      </c>
      <c r="B988" s="34">
        <v>24.93</v>
      </c>
      <c r="C988" s="34">
        <v>9.18</v>
      </c>
      <c r="D988" s="34" t="s">
        <v>2377</v>
      </c>
      <c r="E988" s="35" t="s">
        <v>2375</v>
      </c>
      <c r="F988" s="34" t="s">
        <v>2378</v>
      </c>
      <c r="G988" s="34">
        <v>1</v>
      </c>
      <c r="H988" s="34" t="s">
        <v>2375</v>
      </c>
      <c r="J988" s="40" t="s">
        <v>1379</v>
      </c>
      <c r="K988" s="11" t="str">
        <v>Overweight</v>
      </c>
      <c r="L988" s="11" t="str">
        <v>Diabetes</v>
      </c>
      <c r="M988" s="11">
        <v>1</v>
      </c>
      <c r="N988" s="11" t="str">
        <v>Yes</v>
      </c>
      <c r="O988" s="11" t="str">
        <v>No</v>
      </c>
      <c r="P988" s="36" t="str">
        <v>No</v>
      </c>
      <c r="Q988" s="37"/>
    </row>
    <row r="989" spans="1:17" x14ac:dyDescent="0.3">
      <c r="A989" s="34" t="s">
        <v>1378</v>
      </c>
      <c r="B989" s="34">
        <v>48.12</v>
      </c>
      <c r="C989" s="34">
        <v>4.51</v>
      </c>
      <c r="D989" s="34" t="s">
        <v>2377</v>
      </c>
      <c r="E989" s="35" t="s">
        <v>2375</v>
      </c>
      <c r="F989" s="34" t="s">
        <v>2375</v>
      </c>
      <c r="G989" s="34">
        <v>1</v>
      </c>
      <c r="H989" s="34" t="s">
        <v>2375</v>
      </c>
      <c r="J989" s="40" t="s">
        <v>1378</v>
      </c>
      <c r="K989" s="11" t="str">
        <v>Obesity</v>
      </c>
      <c r="L989" s="11" t="str">
        <v>Normal</v>
      </c>
      <c r="M989" s="11">
        <v>1</v>
      </c>
      <c r="N989" s="11" t="str">
        <v>Yes</v>
      </c>
      <c r="O989" s="11" t="str">
        <v>No</v>
      </c>
      <c r="P989" s="36" t="str">
        <v>No</v>
      </c>
      <c r="Q989" s="37"/>
    </row>
    <row r="990" spans="1:17" x14ac:dyDescent="0.3">
      <c r="A990" s="34" t="s">
        <v>1377</v>
      </c>
      <c r="B990" s="34">
        <v>24.91</v>
      </c>
      <c r="C990" s="34">
        <v>7.33</v>
      </c>
      <c r="D990" s="34" t="s">
        <v>2377</v>
      </c>
      <c r="E990" s="35" t="s">
        <v>2375</v>
      </c>
      <c r="F990" s="34" t="s">
        <v>2378</v>
      </c>
      <c r="G990" s="34">
        <v>1</v>
      </c>
      <c r="H990" s="34" t="s">
        <v>2375</v>
      </c>
      <c r="J990" s="40" t="s">
        <v>1377</v>
      </c>
      <c r="K990" s="11" t="str">
        <v>Overweight</v>
      </c>
      <c r="L990" s="11" t="str">
        <v>Diabetes</v>
      </c>
      <c r="M990" s="11">
        <v>1</v>
      </c>
      <c r="N990" s="11" t="str">
        <v>Yes</v>
      </c>
      <c r="O990" s="11" t="str">
        <v>No</v>
      </c>
      <c r="P990" s="36" t="str">
        <v>No</v>
      </c>
      <c r="Q990" s="37"/>
    </row>
    <row r="991" spans="1:17" x14ac:dyDescent="0.3">
      <c r="A991" s="34" t="s">
        <v>1376</v>
      </c>
      <c r="B991" s="34">
        <v>27.645</v>
      </c>
      <c r="C991" s="34">
        <v>10.56</v>
      </c>
      <c r="D991" s="34" t="s">
        <v>2375</v>
      </c>
      <c r="E991" s="35" t="s">
        <v>2375</v>
      </c>
      <c r="F991" s="34" t="s">
        <v>2375</v>
      </c>
      <c r="G991" s="34" t="s">
        <v>2376</v>
      </c>
      <c r="H991" s="34" t="s">
        <v>2375</v>
      </c>
      <c r="J991" s="40" t="s">
        <v>1376</v>
      </c>
      <c r="K991" s="11" t="str">
        <v>Overweight</v>
      </c>
      <c r="L991" s="11" t="str">
        <v>Diabetes</v>
      </c>
      <c r="M991" s="11">
        <v>0</v>
      </c>
      <c r="N991" s="11" t="str">
        <v>No</v>
      </c>
      <c r="O991" s="11" t="str">
        <v>No</v>
      </c>
      <c r="P991" s="36" t="str">
        <v>No</v>
      </c>
      <c r="Q991" s="37"/>
    </row>
    <row r="992" spans="1:17" x14ac:dyDescent="0.3">
      <c r="A992" s="34" t="s">
        <v>1375</v>
      </c>
      <c r="B992" s="34">
        <v>33.700000000000003</v>
      </c>
      <c r="C992" s="34">
        <v>4.01</v>
      </c>
      <c r="D992" s="34" t="s">
        <v>2375</v>
      </c>
      <c r="E992" s="35" t="s">
        <v>2375</v>
      </c>
      <c r="F992" s="34" t="s">
        <v>2375</v>
      </c>
      <c r="G992" s="34">
        <v>2</v>
      </c>
      <c r="H992" s="34" t="s">
        <v>2375</v>
      </c>
      <c r="J992" s="40" t="s">
        <v>1375</v>
      </c>
      <c r="K992" s="11" t="str">
        <v>Obesity</v>
      </c>
      <c r="L992" s="11" t="str">
        <v>Normal</v>
      </c>
      <c r="M992" s="11">
        <v>2</v>
      </c>
      <c r="N992" s="11" t="str">
        <v>No</v>
      </c>
      <c r="O992" s="11" t="str">
        <v>No</v>
      </c>
      <c r="P992" s="36" t="str">
        <v>No</v>
      </c>
      <c r="Q992" s="37"/>
    </row>
    <row r="993" spans="1:17" x14ac:dyDescent="0.3">
      <c r="A993" s="34" t="s">
        <v>1374</v>
      </c>
      <c r="B993" s="34">
        <v>38.93</v>
      </c>
      <c r="C993" s="34">
        <v>5.64</v>
      </c>
      <c r="D993" s="34" t="s">
        <v>2377</v>
      </c>
      <c r="E993" s="35" t="s">
        <v>2375</v>
      </c>
      <c r="F993" s="34" t="s">
        <v>2375</v>
      </c>
      <c r="G993" s="34">
        <v>1</v>
      </c>
      <c r="H993" s="34" t="s">
        <v>2375</v>
      </c>
      <c r="J993" s="40" t="s">
        <v>1374</v>
      </c>
      <c r="K993" s="11" t="str">
        <v>Obesity</v>
      </c>
      <c r="L993" s="11" t="str">
        <v>Normal</v>
      </c>
      <c r="M993" s="11">
        <v>1</v>
      </c>
      <c r="N993" s="11" t="str">
        <v>Yes</v>
      </c>
      <c r="O993" s="11" t="str">
        <v>No</v>
      </c>
      <c r="P993" s="36" t="str">
        <v>No</v>
      </c>
      <c r="Q993" s="37"/>
    </row>
    <row r="994" spans="1:17" x14ac:dyDescent="0.3">
      <c r="A994" s="34" t="s">
        <v>1373</v>
      </c>
      <c r="B994" s="34">
        <v>32.774999999999999</v>
      </c>
      <c r="C994" s="34">
        <v>8.02</v>
      </c>
      <c r="D994" s="34" t="s">
        <v>2377</v>
      </c>
      <c r="E994" s="35" t="s">
        <v>2375</v>
      </c>
      <c r="F994" s="34" t="s">
        <v>2375</v>
      </c>
      <c r="G994" s="34">
        <v>2</v>
      </c>
      <c r="H994" s="34" t="s">
        <v>2375</v>
      </c>
      <c r="J994" s="40" t="s">
        <v>1373</v>
      </c>
      <c r="K994" s="11" t="str">
        <v>Obesity</v>
      </c>
      <c r="L994" s="11" t="str">
        <v>Diabetes</v>
      </c>
      <c r="M994" s="11">
        <v>2</v>
      </c>
      <c r="N994" s="11" t="str">
        <v>Yes</v>
      </c>
      <c r="O994" s="11" t="str">
        <v>No</v>
      </c>
      <c r="P994" s="36" t="str">
        <v>No</v>
      </c>
      <c r="Q994" s="37"/>
    </row>
    <row r="995" spans="1:17" x14ac:dyDescent="0.3">
      <c r="A995" s="34" t="s">
        <v>1372</v>
      </c>
      <c r="B995" s="34">
        <v>29.83</v>
      </c>
      <c r="C995" s="34">
        <v>7.2</v>
      </c>
      <c r="D995" s="34" t="s">
        <v>2377</v>
      </c>
      <c r="E995" s="35" t="s">
        <v>2375</v>
      </c>
      <c r="F995" s="34" t="s">
        <v>2375</v>
      </c>
      <c r="G995" s="34" t="s">
        <v>2376</v>
      </c>
      <c r="H995" s="34" t="s">
        <v>2375</v>
      </c>
      <c r="J995" s="40" t="s">
        <v>1372</v>
      </c>
      <c r="K995" s="11" t="str">
        <v>Overweight</v>
      </c>
      <c r="L995" s="11" t="str">
        <v>Diabetes</v>
      </c>
      <c r="M995" s="11">
        <v>0</v>
      </c>
      <c r="N995" s="11" t="str">
        <v>Yes</v>
      </c>
      <c r="O995" s="11" t="str">
        <v>No</v>
      </c>
      <c r="P995" s="36" t="str">
        <v>No</v>
      </c>
      <c r="Q995" s="37"/>
    </row>
    <row r="996" spans="1:17" x14ac:dyDescent="0.3">
      <c r="A996" s="34" t="s">
        <v>1371</v>
      </c>
      <c r="B996" s="34">
        <v>28.31</v>
      </c>
      <c r="C996" s="34">
        <v>4.55</v>
      </c>
      <c r="D996" s="34" t="s">
        <v>2375</v>
      </c>
      <c r="E996" s="35" t="s">
        <v>2378</v>
      </c>
      <c r="F996" s="34" t="s">
        <v>2375</v>
      </c>
      <c r="G996" s="34">
        <v>1</v>
      </c>
      <c r="H996" s="34" t="s">
        <v>2375</v>
      </c>
      <c r="J996" s="40" t="s">
        <v>1371</v>
      </c>
      <c r="K996" s="11" t="str">
        <v>Overweight</v>
      </c>
      <c r="L996" s="11" t="str">
        <v>Normal</v>
      </c>
      <c r="M996" s="11">
        <v>1</v>
      </c>
      <c r="N996" s="11" t="str">
        <v>No</v>
      </c>
      <c r="O996" s="11" t="str">
        <v>No</v>
      </c>
      <c r="P996" s="36" t="str">
        <v>No</v>
      </c>
      <c r="Q996" s="37"/>
    </row>
    <row r="997" spans="1:17" x14ac:dyDescent="0.3">
      <c r="A997" s="34" t="s">
        <v>1370</v>
      </c>
      <c r="B997" s="34">
        <v>29.79</v>
      </c>
      <c r="C997" s="34">
        <v>9.0299999999999994</v>
      </c>
      <c r="D997" s="34" t="s">
        <v>2375</v>
      </c>
      <c r="E997" s="35" t="s">
        <v>2375</v>
      </c>
      <c r="F997" s="34" t="s">
        <v>2375</v>
      </c>
      <c r="G997" s="34" t="s">
        <v>2376</v>
      </c>
      <c r="H997" s="34" t="s">
        <v>2375</v>
      </c>
      <c r="J997" s="40" t="s">
        <v>1370</v>
      </c>
      <c r="K997" s="11" t="str">
        <v>Overweight</v>
      </c>
      <c r="L997" s="11" t="str">
        <v>Diabetes</v>
      </c>
      <c r="M997" s="11">
        <v>0</v>
      </c>
      <c r="N997" s="11" t="str">
        <v>No</v>
      </c>
      <c r="O997" s="11" t="str">
        <v>No</v>
      </c>
      <c r="P997" s="36" t="str">
        <v>No</v>
      </c>
      <c r="Q997" s="37"/>
    </row>
    <row r="998" spans="1:17" x14ac:dyDescent="0.3">
      <c r="A998" s="34" t="s">
        <v>1369</v>
      </c>
      <c r="B998" s="34">
        <v>36.6</v>
      </c>
      <c r="C998" s="34">
        <v>5.2</v>
      </c>
      <c r="D998" s="34" t="s">
        <v>2377</v>
      </c>
      <c r="E998" s="35" t="s">
        <v>2375</v>
      </c>
      <c r="F998" s="34" t="s">
        <v>2378</v>
      </c>
      <c r="G998" s="34">
        <v>1</v>
      </c>
      <c r="H998" s="34" t="s">
        <v>2375</v>
      </c>
      <c r="J998" s="40" t="s">
        <v>1369</v>
      </c>
      <c r="K998" s="11" t="str">
        <v>Obesity</v>
      </c>
      <c r="L998" s="11" t="str">
        <v>Normal</v>
      </c>
      <c r="M998" s="11">
        <v>1</v>
      </c>
      <c r="N998" s="11" t="str">
        <v>Yes</v>
      </c>
      <c r="O998" s="11" t="str">
        <v>No</v>
      </c>
      <c r="P998" s="36" t="str">
        <v>No</v>
      </c>
      <c r="Q998" s="37"/>
    </row>
    <row r="999" spans="1:17" x14ac:dyDescent="0.3">
      <c r="A999" s="34" t="s">
        <v>1368</v>
      </c>
      <c r="B999" s="34">
        <v>35.93</v>
      </c>
      <c r="C999" s="34">
        <v>8.3000000000000007</v>
      </c>
      <c r="D999" s="34" t="s">
        <v>2377</v>
      </c>
      <c r="E999" s="35" t="s">
        <v>2375</v>
      </c>
      <c r="F999" s="34" t="s">
        <v>2375</v>
      </c>
      <c r="G999" s="34" t="s">
        <v>2376</v>
      </c>
      <c r="H999" s="34" t="s">
        <v>2375</v>
      </c>
      <c r="J999" s="40" t="s">
        <v>1368</v>
      </c>
      <c r="K999" s="11" t="str">
        <v>Obesity</v>
      </c>
      <c r="L999" s="11" t="str">
        <v>Diabetes</v>
      </c>
      <c r="M999" s="11">
        <v>0</v>
      </c>
      <c r="N999" s="11" t="str">
        <v>Yes</v>
      </c>
      <c r="O999" s="11" t="str">
        <v>No</v>
      </c>
      <c r="P999" s="36" t="str">
        <v>No</v>
      </c>
      <c r="Q999" s="37"/>
    </row>
    <row r="1000" spans="1:17" x14ac:dyDescent="0.3">
      <c r="A1000" s="34" t="s">
        <v>1367</v>
      </c>
      <c r="B1000" s="34">
        <v>28.6</v>
      </c>
      <c r="C1000" s="34">
        <v>5.56</v>
      </c>
      <c r="D1000" s="34" t="s">
        <v>2377</v>
      </c>
      <c r="E1000" s="35" t="s">
        <v>2375</v>
      </c>
      <c r="F1000" s="34" t="s">
        <v>2378</v>
      </c>
      <c r="G1000" s="34">
        <v>1</v>
      </c>
      <c r="H1000" s="34" t="s">
        <v>2375</v>
      </c>
      <c r="J1000" s="40" t="s">
        <v>1367</v>
      </c>
      <c r="K1000" s="11" t="str">
        <v>Overweight</v>
      </c>
      <c r="L1000" s="11" t="str">
        <v>Normal</v>
      </c>
      <c r="M1000" s="11">
        <v>1</v>
      </c>
      <c r="N1000" s="11" t="str">
        <v>Yes</v>
      </c>
      <c r="O1000" s="11" t="str">
        <v>No</v>
      </c>
      <c r="P1000" s="36" t="str">
        <v>No</v>
      </c>
      <c r="Q1000" s="37"/>
    </row>
    <row r="1001" spans="1:17" x14ac:dyDescent="0.3">
      <c r="A1001" s="34" t="s">
        <v>1366</v>
      </c>
      <c r="B1001" s="34">
        <v>39.17</v>
      </c>
      <c r="C1001" s="34">
        <v>4.1500000000000004</v>
      </c>
      <c r="D1001" s="34" t="s">
        <v>2375</v>
      </c>
      <c r="E1001" s="35" t="s">
        <v>2375</v>
      </c>
      <c r="F1001" s="34" t="s">
        <v>2375</v>
      </c>
      <c r="G1001" s="34" t="s">
        <v>2376</v>
      </c>
      <c r="H1001" s="34" t="s">
        <v>2375</v>
      </c>
      <c r="J1001" s="40" t="s">
        <v>1366</v>
      </c>
      <c r="K1001" s="11" t="str">
        <v>Obesity</v>
      </c>
      <c r="L1001" s="11" t="str">
        <v>Normal</v>
      </c>
      <c r="M1001" s="11">
        <v>0</v>
      </c>
      <c r="N1001" s="11" t="str">
        <v>No</v>
      </c>
      <c r="O1001" s="11" t="str">
        <v>No</v>
      </c>
      <c r="P1001" s="36" t="str">
        <v>No</v>
      </c>
      <c r="Q1001" s="37"/>
    </row>
    <row r="1002" spans="1:17" x14ac:dyDescent="0.3">
      <c r="A1002" s="34" t="s">
        <v>1365</v>
      </c>
      <c r="B1002" s="34">
        <v>26.41</v>
      </c>
      <c r="C1002" s="34">
        <v>5.99</v>
      </c>
      <c r="D1002" s="34" t="s">
        <v>2377</v>
      </c>
      <c r="E1002" s="35" t="s">
        <v>2375</v>
      </c>
      <c r="F1002" s="34" t="s">
        <v>2378</v>
      </c>
      <c r="G1002" s="34">
        <v>1</v>
      </c>
      <c r="H1002" s="34" t="s">
        <v>2375</v>
      </c>
      <c r="J1002" s="40" t="s">
        <v>1365</v>
      </c>
      <c r="K1002" s="11" t="str">
        <v>Overweight</v>
      </c>
      <c r="L1002" s="11" t="str">
        <v>Prediabetes</v>
      </c>
      <c r="M1002" s="11">
        <v>1</v>
      </c>
      <c r="N1002" s="11" t="str">
        <v>Yes</v>
      </c>
      <c r="O1002" s="11" t="str">
        <v>No</v>
      </c>
      <c r="P1002" s="36" t="str">
        <v>No</v>
      </c>
      <c r="Q1002" s="37"/>
    </row>
    <row r="1003" spans="1:17" x14ac:dyDescent="0.3">
      <c r="A1003" s="34" t="s">
        <v>1364</v>
      </c>
      <c r="B1003" s="34">
        <v>30.63</v>
      </c>
      <c r="C1003" s="34">
        <v>5.8</v>
      </c>
      <c r="D1003" s="34" t="s">
        <v>2377</v>
      </c>
      <c r="E1003" s="35" t="s">
        <v>2375</v>
      </c>
      <c r="F1003" s="34" t="s">
        <v>2375</v>
      </c>
      <c r="G1003" s="34" t="s">
        <v>2376</v>
      </c>
      <c r="H1003" s="34" t="s">
        <v>2375</v>
      </c>
      <c r="J1003" s="40" t="s">
        <v>1364</v>
      </c>
      <c r="K1003" s="11" t="str">
        <v>Obesity</v>
      </c>
      <c r="L1003" s="11" t="str">
        <v>Prediabetes</v>
      </c>
      <c r="M1003" s="11">
        <v>0</v>
      </c>
      <c r="N1003" s="11" t="str">
        <v>Yes</v>
      </c>
      <c r="O1003" s="11" t="str">
        <v>No</v>
      </c>
      <c r="P1003" s="36" t="str">
        <v>No</v>
      </c>
      <c r="Q1003" s="37"/>
    </row>
    <row r="1004" spans="1:17" x14ac:dyDescent="0.3">
      <c r="A1004" s="34" t="s">
        <v>1363</v>
      </c>
      <c r="B1004" s="34">
        <v>31.73</v>
      </c>
      <c r="C1004" s="34">
        <v>7.32</v>
      </c>
      <c r="D1004" s="34" t="s">
        <v>2377</v>
      </c>
      <c r="E1004" s="35" t="s">
        <v>2375</v>
      </c>
      <c r="F1004" s="34" t="s">
        <v>2375</v>
      </c>
      <c r="G1004" s="34">
        <v>2</v>
      </c>
      <c r="H1004" s="34" t="s">
        <v>2375</v>
      </c>
      <c r="J1004" s="40" t="s">
        <v>1363</v>
      </c>
      <c r="K1004" s="11" t="str">
        <v>Obesity</v>
      </c>
      <c r="L1004" s="11" t="str">
        <v>Diabetes</v>
      </c>
      <c r="M1004" s="11">
        <v>2</v>
      </c>
      <c r="N1004" s="11" t="str">
        <v>Yes</v>
      </c>
      <c r="O1004" s="11" t="str">
        <v>No</v>
      </c>
      <c r="P1004" s="36" t="str">
        <v>No</v>
      </c>
      <c r="Q1004" s="37"/>
    </row>
    <row r="1005" spans="1:17" x14ac:dyDescent="0.3">
      <c r="A1005" s="34" t="s">
        <v>1362</v>
      </c>
      <c r="B1005" s="34">
        <v>30.7</v>
      </c>
      <c r="C1005" s="34">
        <v>5.16</v>
      </c>
      <c r="D1005" s="34" t="s">
        <v>2375</v>
      </c>
      <c r="E1005" s="35" t="s">
        <v>2375</v>
      </c>
      <c r="F1005" s="34" t="s">
        <v>2375</v>
      </c>
      <c r="G1005" s="34">
        <v>2</v>
      </c>
      <c r="H1005" s="34" t="s">
        <v>2375</v>
      </c>
      <c r="J1005" s="40" t="s">
        <v>1362</v>
      </c>
      <c r="K1005" s="11" t="str">
        <v>Obesity</v>
      </c>
      <c r="L1005" s="11" t="str">
        <v>Normal</v>
      </c>
      <c r="M1005" s="11">
        <v>2</v>
      </c>
      <c r="N1005" s="11" t="str">
        <v>No</v>
      </c>
      <c r="O1005" s="11" t="str">
        <v>No</v>
      </c>
      <c r="P1005" s="36" t="str">
        <v>No</v>
      </c>
      <c r="Q1005" s="37"/>
    </row>
    <row r="1006" spans="1:17" x14ac:dyDescent="0.3">
      <c r="A1006" s="34" t="s">
        <v>1361</v>
      </c>
      <c r="B1006" s="34">
        <v>25.934999999999999</v>
      </c>
      <c r="C1006" s="34">
        <v>5.96</v>
      </c>
      <c r="D1006" s="34" t="s">
        <v>2377</v>
      </c>
      <c r="E1006" s="35" t="s">
        <v>2375</v>
      </c>
      <c r="F1006" s="34" t="s">
        <v>2375</v>
      </c>
      <c r="G1006" s="34">
        <v>2</v>
      </c>
      <c r="H1006" s="34" t="s">
        <v>2375</v>
      </c>
      <c r="J1006" s="40" t="s">
        <v>1361</v>
      </c>
      <c r="K1006" s="11" t="str">
        <v>Overweight</v>
      </c>
      <c r="L1006" s="11" t="str">
        <v>Prediabetes</v>
      </c>
      <c r="M1006" s="11">
        <v>2</v>
      </c>
      <c r="N1006" s="11" t="str">
        <v>Yes</v>
      </c>
      <c r="O1006" s="11" t="str">
        <v>No</v>
      </c>
      <c r="P1006" s="36" t="str">
        <v>No</v>
      </c>
      <c r="Q1006" s="37"/>
    </row>
    <row r="1007" spans="1:17" x14ac:dyDescent="0.3">
      <c r="A1007" s="34" t="s">
        <v>1360</v>
      </c>
      <c r="B1007" s="34">
        <v>35.9</v>
      </c>
      <c r="C1007" s="34">
        <v>4.8499999999999996</v>
      </c>
      <c r="D1007" s="34" t="s">
        <v>2377</v>
      </c>
      <c r="E1007" s="35" t="s">
        <v>2375</v>
      </c>
      <c r="F1007" s="34" t="s">
        <v>2378</v>
      </c>
      <c r="G1007" s="34">
        <v>1</v>
      </c>
      <c r="H1007" s="34" t="s">
        <v>2375</v>
      </c>
      <c r="J1007" s="40" t="s">
        <v>1360</v>
      </c>
      <c r="K1007" s="11" t="str">
        <v>Obesity</v>
      </c>
      <c r="L1007" s="11" t="str">
        <v>Normal</v>
      </c>
      <c r="M1007" s="11">
        <v>1</v>
      </c>
      <c r="N1007" s="11" t="str">
        <v>Yes</v>
      </c>
      <c r="O1007" s="11" t="str">
        <v>No</v>
      </c>
      <c r="P1007" s="36" t="str">
        <v>No</v>
      </c>
      <c r="Q1007" s="37"/>
    </row>
    <row r="1008" spans="1:17" x14ac:dyDescent="0.3">
      <c r="A1008" s="34" t="s">
        <v>1359</v>
      </c>
      <c r="B1008" s="34">
        <v>26.7</v>
      </c>
      <c r="C1008" s="34">
        <v>5.09</v>
      </c>
      <c r="D1008" s="34" t="s">
        <v>2377</v>
      </c>
      <c r="E1008" s="35" t="s">
        <v>2375</v>
      </c>
      <c r="F1008" s="34" t="s">
        <v>2378</v>
      </c>
      <c r="G1008" s="34">
        <v>1</v>
      </c>
      <c r="H1008" s="34" t="s">
        <v>2375</v>
      </c>
      <c r="J1008" s="40" t="s">
        <v>1359</v>
      </c>
      <c r="K1008" s="11" t="str">
        <v>Overweight</v>
      </c>
      <c r="L1008" s="11" t="str">
        <v>Normal</v>
      </c>
      <c r="M1008" s="11">
        <v>1</v>
      </c>
      <c r="N1008" s="11" t="str">
        <v>Yes</v>
      </c>
      <c r="O1008" s="11" t="str">
        <v>No</v>
      </c>
      <c r="P1008" s="36" t="str">
        <v>No</v>
      </c>
      <c r="Q1008" s="37"/>
    </row>
    <row r="1009" spans="1:17" x14ac:dyDescent="0.3">
      <c r="A1009" s="34" t="s">
        <v>1358</v>
      </c>
      <c r="B1009" s="34">
        <v>33.71</v>
      </c>
      <c r="C1009" s="34">
        <v>4.9400000000000004</v>
      </c>
      <c r="D1009" s="34" t="s">
        <v>2375</v>
      </c>
      <c r="E1009" s="35" t="s">
        <v>2375</v>
      </c>
      <c r="F1009" s="34" t="s">
        <v>2375</v>
      </c>
      <c r="G1009" s="34" t="s">
        <v>2376</v>
      </c>
      <c r="H1009" s="34" t="s">
        <v>2375</v>
      </c>
      <c r="J1009" s="40" t="s">
        <v>1358</v>
      </c>
      <c r="K1009" s="11" t="str">
        <v>Obesity</v>
      </c>
      <c r="L1009" s="11" t="str">
        <v>Normal</v>
      </c>
      <c r="M1009" s="11">
        <v>0</v>
      </c>
      <c r="N1009" s="11" t="str">
        <v>No</v>
      </c>
      <c r="O1009" s="11" t="str">
        <v>No</v>
      </c>
      <c r="P1009" s="36" t="str">
        <v>No</v>
      </c>
      <c r="Q1009" s="37"/>
    </row>
    <row r="1010" spans="1:17" x14ac:dyDescent="0.3">
      <c r="A1010" s="34" t="s">
        <v>1357</v>
      </c>
      <c r="B1010" s="34">
        <v>41.91</v>
      </c>
      <c r="C1010" s="34">
        <v>4.92</v>
      </c>
      <c r="D1010" s="34" t="s">
        <v>2377</v>
      </c>
      <c r="E1010" s="35" t="s">
        <v>2375</v>
      </c>
      <c r="F1010" s="34" t="s">
        <v>2375</v>
      </c>
      <c r="G1010" s="34">
        <v>2</v>
      </c>
      <c r="H1010" s="34" t="s">
        <v>2375</v>
      </c>
      <c r="J1010" s="40" t="s">
        <v>1357</v>
      </c>
      <c r="K1010" s="11" t="str">
        <v>Obesity</v>
      </c>
      <c r="L1010" s="11" t="str">
        <v>Normal</v>
      </c>
      <c r="M1010" s="11">
        <v>2</v>
      </c>
      <c r="N1010" s="11" t="str">
        <v>Yes</v>
      </c>
      <c r="O1010" s="11" t="str">
        <v>No</v>
      </c>
      <c r="P1010" s="36" t="str">
        <v>No</v>
      </c>
      <c r="Q1010" s="37"/>
    </row>
    <row r="1011" spans="1:17" x14ac:dyDescent="0.3">
      <c r="A1011" s="34" t="s">
        <v>1356</v>
      </c>
      <c r="B1011" s="34">
        <v>39.82</v>
      </c>
      <c r="C1011" s="34">
        <v>6.05</v>
      </c>
      <c r="D1011" s="34" t="s">
        <v>2377</v>
      </c>
      <c r="E1011" s="35" t="s">
        <v>2375</v>
      </c>
      <c r="F1011" s="34" t="s">
        <v>2375</v>
      </c>
      <c r="G1011" s="34">
        <v>2</v>
      </c>
      <c r="H1011" s="34" t="s">
        <v>2375</v>
      </c>
      <c r="J1011" s="40" t="s">
        <v>1356</v>
      </c>
      <c r="K1011" s="11" t="str">
        <v>Obesity</v>
      </c>
      <c r="L1011" s="11" t="str">
        <v>Prediabetes</v>
      </c>
      <c r="M1011" s="11">
        <v>2</v>
      </c>
      <c r="N1011" s="11" t="str">
        <v>Yes</v>
      </c>
      <c r="O1011" s="11" t="str">
        <v>No</v>
      </c>
      <c r="P1011" s="36" t="str">
        <v>No</v>
      </c>
      <c r="Q1011" s="37"/>
    </row>
    <row r="1012" spans="1:17" x14ac:dyDescent="0.3">
      <c r="A1012" s="34" t="s">
        <v>1355</v>
      </c>
      <c r="B1012" s="34">
        <v>28.12</v>
      </c>
      <c r="C1012" s="34">
        <v>4.67</v>
      </c>
      <c r="D1012" s="34" t="s">
        <v>2375</v>
      </c>
      <c r="E1012" s="35" t="s">
        <v>2375</v>
      </c>
      <c r="F1012" s="34" t="s">
        <v>2375</v>
      </c>
      <c r="G1012" s="34">
        <v>2</v>
      </c>
      <c r="H1012" s="34" t="s">
        <v>2375</v>
      </c>
      <c r="J1012" s="40" t="s">
        <v>1355</v>
      </c>
      <c r="K1012" s="11" t="str">
        <v>Overweight</v>
      </c>
      <c r="L1012" s="11" t="str">
        <v>Normal</v>
      </c>
      <c r="M1012" s="11">
        <v>2</v>
      </c>
      <c r="N1012" s="11" t="str">
        <v>No</v>
      </c>
      <c r="O1012" s="11" t="str">
        <v>No</v>
      </c>
      <c r="P1012" s="36" t="str">
        <v>No</v>
      </c>
      <c r="Q1012" s="37"/>
    </row>
    <row r="1013" spans="1:17" x14ac:dyDescent="0.3">
      <c r="A1013" s="34" t="s">
        <v>1354</v>
      </c>
      <c r="B1013" s="34">
        <v>26.98</v>
      </c>
      <c r="C1013" s="34">
        <v>9.81</v>
      </c>
      <c r="D1013" s="34" t="s">
        <v>2377</v>
      </c>
      <c r="E1013" s="35" t="s">
        <v>2375</v>
      </c>
      <c r="F1013" s="34" t="s">
        <v>2375</v>
      </c>
      <c r="G1013" s="34" t="s">
        <v>2376</v>
      </c>
      <c r="H1013" s="34" t="s">
        <v>2375</v>
      </c>
      <c r="J1013" s="40" t="s">
        <v>1354</v>
      </c>
      <c r="K1013" s="11" t="str">
        <v>Overweight</v>
      </c>
      <c r="L1013" s="11" t="str">
        <v>Diabetes</v>
      </c>
      <c r="M1013" s="11">
        <v>0</v>
      </c>
      <c r="N1013" s="11" t="str">
        <v>Yes</v>
      </c>
      <c r="O1013" s="11" t="str">
        <v>No</v>
      </c>
      <c r="P1013" s="36" t="str">
        <v>No</v>
      </c>
      <c r="Q1013" s="37"/>
    </row>
    <row r="1014" spans="1:17" x14ac:dyDescent="0.3">
      <c r="A1014" s="34" t="s">
        <v>1353</v>
      </c>
      <c r="B1014" s="34">
        <v>27.2</v>
      </c>
      <c r="C1014" s="34">
        <v>6.06</v>
      </c>
      <c r="D1014" s="34" t="s">
        <v>2377</v>
      </c>
      <c r="E1014" s="35" t="s">
        <v>2375</v>
      </c>
      <c r="F1014" s="34" t="s">
        <v>2375</v>
      </c>
      <c r="G1014" s="34">
        <v>2</v>
      </c>
      <c r="H1014" s="34" t="s">
        <v>2375</v>
      </c>
      <c r="J1014" s="40" t="s">
        <v>1353</v>
      </c>
      <c r="K1014" s="11" t="str">
        <v>Overweight</v>
      </c>
      <c r="L1014" s="11" t="str">
        <v>Prediabetes</v>
      </c>
      <c r="M1014" s="11">
        <v>2</v>
      </c>
      <c r="N1014" s="11" t="str">
        <v>Yes</v>
      </c>
      <c r="O1014" s="11" t="str">
        <v>No</v>
      </c>
      <c r="P1014" s="36" t="str">
        <v>No</v>
      </c>
      <c r="Q1014" s="37"/>
    </row>
    <row r="1015" spans="1:17" x14ac:dyDescent="0.3">
      <c r="A1015" s="34" t="s">
        <v>1352</v>
      </c>
      <c r="B1015" s="34">
        <v>25.3</v>
      </c>
      <c r="C1015" s="34">
        <v>5.19</v>
      </c>
      <c r="D1015" s="34" t="s">
        <v>2377</v>
      </c>
      <c r="E1015" s="35" t="s">
        <v>2375</v>
      </c>
      <c r="F1015" s="34" t="s">
        <v>2375</v>
      </c>
      <c r="G1015" s="34">
        <v>2</v>
      </c>
      <c r="H1015" s="34" t="s">
        <v>2375</v>
      </c>
      <c r="J1015" s="40" t="s">
        <v>1352</v>
      </c>
      <c r="K1015" s="11" t="str">
        <v>Overweight</v>
      </c>
      <c r="L1015" s="11" t="str">
        <v>Normal</v>
      </c>
      <c r="M1015" s="11">
        <v>2</v>
      </c>
      <c r="N1015" s="11" t="str">
        <v>Yes</v>
      </c>
      <c r="O1015" s="11" t="str">
        <v>No</v>
      </c>
      <c r="P1015" s="36" t="str">
        <v>No</v>
      </c>
      <c r="Q1015" s="37"/>
    </row>
    <row r="1016" spans="1:17" x14ac:dyDescent="0.3">
      <c r="A1016" s="34" t="s">
        <v>1351</v>
      </c>
      <c r="B1016" s="34">
        <v>30.25</v>
      </c>
      <c r="C1016" s="34">
        <v>10.16</v>
      </c>
      <c r="D1016" s="34" t="s">
        <v>2375</v>
      </c>
      <c r="E1016" s="35" t="s">
        <v>2375</v>
      </c>
      <c r="F1016" s="34" t="s">
        <v>2375</v>
      </c>
      <c r="G1016" s="34" t="s">
        <v>2376</v>
      </c>
      <c r="H1016" s="34" t="s">
        <v>2375</v>
      </c>
      <c r="J1016" s="40" t="s">
        <v>1351</v>
      </c>
      <c r="K1016" s="11" t="str">
        <v>Obesity</v>
      </c>
      <c r="L1016" s="11" t="str">
        <v>Diabetes</v>
      </c>
      <c r="M1016" s="11">
        <v>0</v>
      </c>
      <c r="N1016" s="11" t="str">
        <v>No</v>
      </c>
      <c r="O1016" s="11" t="str">
        <v>No</v>
      </c>
      <c r="P1016" s="36" t="str">
        <v>No</v>
      </c>
      <c r="Q1016" s="37"/>
    </row>
    <row r="1017" spans="1:17" x14ac:dyDescent="0.3">
      <c r="A1017" s="34" t="s">
        <v>1350</v>
      </c>
      <c r="B1017" s="34">
        <v>54</v>
      </c>
      <c r="C1017" s="34">
        <v>4.68</v>
      </c>
      <c r="D1017" s="34" t="s">
        <v>2377</v>
      </c>
      <c r="E1017" s="35" t="s">
        <v>2378</v>
      </c>
      <c r="F1017" s="34" t="s">
        <v>2375</v>
      </c>
      <c r="G1017" s="34">
        <v>2</v>
      </c>
      <c r="H1017" s="34" t="s">
        <v>2375</v>
      </c>
      <c r="J1017" s="40" t="s">
        <v>1350</v>
      </c>
      <c r="K1017" s="11" t="str">
        <v>Obesity</v>
      </c>
      <c r="L1017" s="11" t="str">
        <v>Normal</v>
      </c>
      <c r="M1017" s="11">
        <v>2</v>
      </c>
      <c r="N1017" s="11" t="str">
        <v>Yes</v>
      </c>
      <c r="O1017" s="11" t="str">
        <v>No</v>
      </c>
      <c r="P1017" s="36" t="str">
        <v>No</v>
      </c>
      <c r="Q1017" s="37"/>
    </row>
    <row r="1018" spans="1:17" x14ac:dyDescent="0.3">
      <c r="A1018" s="34" t="s">
        <v>1349</v>
      </c>
      <c r="B1018" s="34">
        <v>51.86</v>
      </c>
      <c r="C1018" s="34">
        <v>5.32</v>
      </c>
      <c r="D1018" s="34" t="s">
        <v>2377</v>
      </c>
      <c r="E1018" s="35" t="s">
        <v>2375</v>
      </c>
      <c r="F1018" s="34" t="s">
        <v>2375</v>
      </c>
      <c r="G1018" s="34" t="s">
        <v>2376</v>
      </c>
      <c r="H1018" s="34" t="s">
        <v>2375</v>
      </c>
      <c r="J1018" s="40" t="s">
        <v>1349</v>
      </c>
      <c r="K1018" s="11" t="str">
        <v>Obesity</v>
      </c>
      <c r="L1018" s="11" t="str">
        <v>Normal</v>
      </c>
      <c r="M1018" s="11">
        <v>0</v>
      </c>
      <c r="N1018" s="11" t="str">
        <v>Yes</v>
      </c>
      <c r="O1018" s="11" t="str">
        <v>No</v>
      </c>
      <c r="P1018" s="36" t="str">
        <v>No</v>
      </c>
      <c r="Q1018" s="37"/>
    </row>
    <row r="1019" spans="1:17" x14ac:dyDescent="0.3">
      <c r="A1019" s="34" t="s">
        <v>1348</v>
      </c>
      <c r="B1019" s="34">
        <v>31.39</v>
      </c>
      <c r="C1019" s="34">
        <v>6.99</v>
      </c>
      <c r="D1019" s="34" t="s">
        <v>2375</v>
      </c>
      <c r="E1019" s="35" t="s">
        <v>2375</v>
      </c>
      <c r="F1019" s="34" t="s">
        <v>2375</v>
      </c>
      <c r="G1019" s="34" t="s">
        <v>2376</v>
      </c>
      <c r="H1019" s="34" t="s">
        <v>2375</v>
      </c>
      <c r="J1019" s="40" t="s">
        <v>1348</v>
      </c>
      <c r="K1019" s="11" t="str">
        <v>Obesity</v>
      </c>
      <c r="L1019" s="11" t="str">
        <v>Diabetes</v>
      </c>
      <c r="M1019" s="11">
        <v>0</v>
      </c>
      <c r="N1019" s="11" t="str">
        <v>No</v>
      </c>
      <c r="O1019" s="11" t="str">
        <v>No</v>
      </c>
      <c r="P1019" s="36" t="str">
        <v>No</v>
      </c>
      <c r="Q1019" s="37"/>
    </row>
    <row r="1020" spans="1:17" x14ac:dyDescent="0.3">
      <c r="A1020" s="34" t="s">
        <v>1347</v>
      </c>
      <c r="B1020" s="34">
        <v>39.97</v>
      </c>
      <c r="C1020" s="34">
        <v>5.55</v>
      </c>
      <c r="D1020" s="34" t="s">
        <v>2375</v>
      </c>
      <c r="E1020" s="35" t="s">
        <v>2375</v>
      </c>
      <c r="F1020" s="34" t="s">
        <v>2375</v>
      </c>
      <c r="G1020" s="34" t="s">
        <v>2376</v>
      </c>
      <c r="H1020" s="34" t="s">
        <v>2375</v>
      </c>
      <c r="J1020" s="40" t="s">
        <v>1347</v>
      </c>
      <c r="K1020" s="11" t="str">
        <v>Obesity</v>
      </c>
      <c r="L1020" s="11" t="str">
        <v>Normal</v>
      </c>
      <c r="M1020" s="11">
        <v>0</v>
      </c>
      <c r="N1020" s="11" t="str">
        <v>No</v>
      </c>
      <c r="O1020" s="11" t="str">
        <v>No</v>
      </c>
      <c r="P1020" s="36" t="str">
        <v>No</v>
      </c>
      <c r="Q1020" s="37"/>
    </row>
    <row r="1021" spans="1:17" x14ac:dyDescent="0.3">
      <c r="A1021" s="34" t="s">
        <v>1346</v>
      </c>
      <c r="B1021" s="34">
        <v>41.23</v>
      </c>
      <c r="C1021" s="34">
        <v>6.94</v>
      </c>
      <c r="D1021" s="34" t="s">
        <v>2375</v>
      </c>
      <c r="E1021" s="35" t="s">
        <v>2375</v>
      </c>
      <c r="F1021" s="34" t="s">
        <v>2375</v>
      </c>
      <c r="G1021" s="34" t="s">
        <v>2376</v>
      </c>
      <c r="H1021" s="34" t="s">
        <v>2375</v>
      </c>
      <c r="J1021" s="40" t="s">
        <v>1346</v>
      </c>
      <c r="K1021" s="11" t="str">
        <v>Obesity</v>
      </c>
      <c r="L1021" s="11" t="str">
        <v>Diabetes</v>
      </c>
      <c r="M1021" s="11">
        <v>0</v>
      </c>
      <c r="N1021" s="11" t="str">
        <v>No</v>
      </c>
      <c r="O1021" s="11" t="str">
        <v>No</v>
      </c>
      <c r="P1021" s="36" t="str">
        <v>No</v>
      </c>
      <c r="Q1021" s="37"/>
    </row>
    <row r="1022" spans="1:17" x14ac:dyDescent="0.3">
      <c r="A1022" s="34" t="s">
        <v>1345</v>
      </c>
      <c r="B1022" s="34">
        <v>49.45</v>
      </c>
      <c r="C1022" s="34">
        <v>4.2</v>
      </c>
      <c r="D1022" s="34" t="s">
        <v>2377</v>
      </c>
      <c r="E1022" s="35" t="s">
        <v>2375</v>
      </c>
      <c r="F1022" s="34" t="s">
        <v>2375</v>
      </c>
      <c r="G1022" s="34" t="s">
        <v>2376</v>
      </c>
      <c r="H1022" s="34" t="s">
        <v>2375</v>
      </c>
      <c r="J1022" s="40" t="s">
        <v>1345</v>
      </c>
      <c r="K1022" s="11" t="str">
        <v>Obesity</v>
      </c>
      <c r="L1022" s="11" t="str">
        <v>Normal</v>
      </c>
      <c r="M1022" s="11">
        <v>0</v>
      </c>
      <c r="N1022" s="11" t="str">
        <v>Yes</v>
      </c>
      <c r="O1022" s="11" t="str">
        <v>No</v>
      </c>
      <c r="P1022" s="36" t="str">
        <v>No</v>
      </c>
      <c r="Q1022" s="37"/>
    </row>
    <row r="1023" spans="1:17" x14ac:dyDescent="0.3">
      <c r="A1023" s="34" t="s">
        <v>1344</v>
      </c>
      <c r="B1023" s="34">
        <v>41.04</v>
      </c>
      <c r="C1023" s="34">
        <v>5.59</v>
      </c>
      <c r="D1023" s="34" t="s">
        <v>2375</v>
      </c>
      <c r="E1023" s="35" t="s">
        <v>2375</v>
      </c>
      <c r="F1023" s="34" t="s">
        <v>2375</v>
      </c>
      <c r="G1023" s="34" t="s">
        <v>2376</v>
      </c>
      <c r="H1023" s="34" t="s">
        <v>2375</v>
      </c>
      <c r="J1023" s="40" t="s">
        <v>1344</v>
      </c>
      <c r="K1023" s="11" t="str">
        <v>Obesity</v>
      </c>
      <c r="L1023" s="11" t="str">
        <v>Normal</v>
      </c>
      <c r="M1023" s="11">
        <v>0</v>
      </c>
      <c r="N1023" s="11" t="str">
        <v>No</v>
      </c>
      <c r="O1023" s="11" t="str">
        <v>No</v>
      </c>
      <c r="P1023" s="36" t="str">
        <v>No</v>
      </c>
      <c r="Q1023" s="37"/>
    </row>
    <row r="1024" spans="1:17" x14ac:dyDescent="0.3">
      <c r="A1024" s="34" t="s">
        <v>1343</v>
      </c>
      <c r="B1024" s="34">
        <v>27.93</v>
      </c>
      <c r="C1024" s="34">
        <v>9.9600000000000009</v>
      </c>
      <c r="D1024" s="34" t="s">
        <v>2375</v>
      </c>
      <c r="E1024" s="35" t="s">
        <v>2375</v>
      </c>
      <c r="F1024" s="34" t="s">
        <v>2375</v>
      </c>
      <c r="G1024" s="34" t="s">
        <v>2376</v>
      </c>
      <c r="H1024" s="34" t="s">
        <v>2375</v>
      </c>
      <c r="J1024" s="40" t="s">
        <v>1343</v>
      </c>
      <c r="K1024" s="11" t="str">
        <v>Overweight</v>
      </c>
      <c r="L1024" s="11" t="str">
        <v>Diabetes</v>
      </c>
      <c r="M1024" s="11">
        <v>0</v>
      </c>
      <c r="N1024" s="11" t="str">
        <v>No</v>
      </c>
      <c r="O1024" s="11" t="str">
        <v>No</v>
      </c>
      <c r="P1024" s="36" t="str">
        <v>No</v>
      </c>
      <c r="Q1024" s="37"/>
    </row>
    <row r="1025" spans="1:17" x14ac:dyDescent="0.3">
      <c r="A1025" s="34" t="s">
        <v>1342</v>
      </c>
      <c r="B1025" s="34">
        <v>21.01</v>
      </c>
      <c r="C1025" s="34">
        <v>7.37</v>
      </c>
      <c r="D1025" s="34" t="s">
        <v>2375</v>
      </c>
      <c r="E1025" s="35" t="s">
        <v>2375</v>
      </c>
      <c r="F1025" s="34" t="s">
        <v>2375</v>
      </c>
      <c r="G1025" s="34" t="s">
        <v>2376</v>
      </c>
      <c r="H1025" s="34" t="s">
        <v>2375</v>
      </c>
      <c r="J1025" s="40" t="s">
        <v>1342</v>
      </c>
      <c r="K1025" s="11" t="str">
        <v>Normal Weight</v>
      </c>
      <c r="L1025" s="11" t="str">
        <v>Diabetes</v>
      </c>
      <c r="M1025" s="11">
        <v>0</v>
      </c>
      <c r="N1025" s="11" t="str">
        <v>No</v>
      </c>
      <c r="O1025" s="11" t="str">
        <v>No</v>
      </c>
      <c r="P1025" s="36" t="str">
        <v>No</v>
      </c>
      <c r="Q1025" s="37"/>
    </row>
    <row r="1026" spans="1:17" x14ac:dyDescent="0.3">
      <c r="A1026" s="34" t="s">
        <v>1341</v>
      </c>
      <c r="B1026" s="34">
        <v>52.37</v>
      </c>
      <c r="C1026" s="34">
        <v>5.0599999999999996</v>
      </c>
      <c r="D1026" s="34" t="s">
        <v>2377</v>
      </c>
      <c r="E1026" s="35" t="s">
        <v>2378</v>
      </c>
      <c r="F1026" s="34" t="s">
        <v>2375</v>
      </c>
      <c r="G1026" s="34">
        <v>2</v>
      </c>
      <c r="H1026" s="34" t="s">
        <v>2375</v>
      </c>
      <c r="J1026" s="40" t="s">
        <v>1341</v>
      </c>
      <c r="K1026" s="11" t="str">
        <v>Obesity</v>
      </c>
      <c r="L1026" s="11" t="str">
        <v>Normal</v>
      </c>
      <c r="M1026" s="11">
        <v>2</v>
      </c>
      <c r="N1026" s="11" t="str">
        <v>Yes</v>
      </c>
      <c r="O1026" s="11" t="str">
        <v>No</v>
      </c>
      <c r="P1026" s="36" t="str">
        <v>No</v>
      </c>
      <c r="Q1026" s="37"/>
    </row>
    <row r="1027" spans="1:17" x14ac:dyDescent="0.3">
      <c r="A1027" s="34" t="s">
        <v>1340</v>
      </c>
      <c r="B1027" s="34">
        <v>40.369999999999997</v>
      </c>
      <c r="C1027" s="34">
        <v>8.2100000000000009</v>
      </c>
      <c r="D1027" s="34" t="s">
        <v>2375</v>
      </c>
      <c r="E1027" s="35" t="s">
        <v>2375</v>
      </c>
      <c r="F1027" s="34" t="s">
        <v>2375</v>
      </c>
      <c r="G1027" s="34" t="s">
        <v>2376</v>
      </c>
      <c r="H1027" s="34" t="s">
        <v>2375</v>
      </c>
      <c r="J1027" s="40" t="s">
        <v>1340</v>
      </c>
      <c r="K1027" s="11" t="str">
        <v>Obesity</v>
      </c>
      <c r="L1027" s="11" t="str">
        <v>Diabetes</v>
      </c>
      <c r="M1027" s="11">
        <v>0</v>
      </c>
      <c r="N1027" s="11" t="str">
        <v>No</v>
      </c>
      <c r="O1027" s="11" t="str">
        <v>No</v>
      </c>
      <c r="P1027" s="36" t="str">
        <v>No</v>
      </c>
      <c r="Q1027" s="37"/>
    </row>
    <row r="1028" spans="1:17" x14ac:dyDescent="0.3">
      <c r="A1028" s="34" t="s">
        <v>1339</v>
      </c>
      <c r="B1028" s="34">
        <v>41.47</v>
      </c>
      <c r="C1028" s="34">
        <v>10.34</v>
      </c>
      <c r="D1028" s="34" t="s">
        <v>2375</v>
      </c>
      <c r="E1028" s="35" t="s">
        <v>2375</v>
      </c>
      <c r="F1028" s="34" t="s">
        <v>2375</v>
      </c>
      <c r="G1028" s="34">
        <v>2</v>
      </c>
      <c r="H1028" s="34" t="s">
        <v>2375</v>
      </c>
      <c r="J1028" s="40" t="s">
        <v>1339</v>
      </c>
      <c r="K1028" s="11" t="str">
        <v>Obesity</v>
      </c>
      <c r="L1028" s="11" t="str">
        <v>Diabetes</v>
      </c>
      <c r="M1028" s="11">
        <v>2</v>
      </c>
      <c r="N1028" s="11" t="str">
        <v>No</v>
      </c>
      <c r="O1028" s="11" t="str">
        <v>No</v>
      </c>
      <c r="P1028" s="36" t="str">
        <v>No</v>
      </c>
      <c r="Q1028" s="37"/>
    </row>
    <row r="1029" spans="1:17" x14ac:dyDescent="0.3">
      <c r="A1029" s="34" t="s">
        <v>1338</v>
      </c>
      <c r="B1029" s="34">
        <v>33.725000000000001</v>
      </c>
      <c r="C1029" s="34">
        <v>5.51</v>
      </c>
      <c r="D1029" s="34" t="s">
        <v>2377</v>
      </c>
      <c r="E1029" s="35" t="s">
        <v>2375</v>
      </c>
      <c r="F1029" s="34" t="s">
        <v>2375</v>
      </c>
      <c r="G1029" s="34">
        <v>2</v>
      </c>
      <c r="H1029" s="34" t="s">
        <v>2375</v>
      </c>
      <c r="J1029" s="40" t="s">
        <v>1338</v>
      </c>
      <c r="K1029" s="11" t="str">
        <v>Obesity</v>
      </c>
      <c r="L1029" s="11" t="str">
        <v>Normal</v>
      </c>
      <c r="M1029" s="11">
        <v>2</v>
      </c>
      <c r="N1029" s="11" t="str">
        <v>Yes</v>
      </c>
      <c r="O1029" s="11" t="str">
        <v>No</v>
      </c>
      <c r="P1029" s="36" t="str">
        <v>No</v>
      </c>
      <c r="Q1029" s="37"/>
    </row>
    <row r="1030" spans="1:17" x14ac:dyDescent="0.3">
      <c r="A1030" s="34" t="s">
        <v>1337</v>
      </c>
      <c r="B1030" s="34">
        <v>28.1</v>
      </c>
      <c r="C1030" s="34">
        <v>11.2</v>
      </c>
      <c r="D1030" s="34" t="s">
        <v>2375</v>
      </c>
      <c r="E1030" s="35" t="s">
        <v>2375</v>
      </c>
      <c r="F1030" s="34" t="s">
        <v>2375</v>
      </c>
      <c r="G1030" s="34" t="s">
        <v>2376</v>
      </c>
      <c r="H1030" s="34" t="s">
        <v>2375</v>
      </c>
      <c r="J1030" s="40" t="s">
        <v>1337</v>
      </c>
      <c r="K1030" s="11" t="str">
        <v>Overweight</v>
      </c>
      <c r="L1030" s="11" t="str">
        <v>Diabetes</v>
      </c>
      <c r="M1030" s="11">
        <v>0</v>
      </c>
      <c r="N1030" s="11" t="str">
        <v>No</v>
      </c>
      <c r="O1030" s="11" t="str">
        <v>No</v>
      </c>
      <c r="P1030" s="36" t="str">
        <v>No</v>
      </c>
      <c r="Q1030" s="37"/>
    </row>
    <row r="1031" spans="1:17" x14ac:dyDescent="0.3">
      <c r="A1031" s="34" t="s">
        <v>1336</v>
      </c>
      <c r="B1031" s="34">
        <v>37.43</v>
      </c>
      <c r="C1031" s="34">
        <v>4.3499999999999996</v>
      </c>
      <c r="D1031" s="34" t="s">
        <v>2377</v>
      </c>
      <c r="E1031" s="35" t="s">
        <v>2375</v>
      </c>
      <c r="F1031" s="34" t="s">
        <v>2378</v>
      </c>
      <c r="G1031" s="34">
        <v>1</v>
      </c>
      <c r="H1031" s="34" t="s">
        <v>2375</v>
      </c>
      <c r="J1031" s="40" t="s">
        <v>1336</v>
      </c>
      <c r="K1031" s="11" t="str">
        <v>Obesity</v>
      </c>
      <c r="L1031" s="11" t="str">
        <v>Normal</v>
      </c>
      <c r="M1031" s="11">
        <v>1</v>
      </c>
      <c r="N1031" s="11" t="str">
        <v>Yes</v>
      </c>
      <c r="O1031" s="11" t="str">
        <v>No</v>
      </c>
      <c r="P1031" s="36" t="str">
        <v>No</v>
      </c>
      <c r="Q1031" s="37"/>
    </row>
    <row r="1032" spans="1:17" x14ac:dyDescent="0.3">
      <c r="A1032" s="34" t="s">
        <v>1335</v>
      </c>
      <c r="B1032" s="34">
        <v>23.7</v>
      </c>
      <c r="C1032" s="34">
        <v>10.45</v>
      </c>
      <c r="D1032" s="34" t="s">
        <v>2375</v>
      </c>
      <c r="E1032" s="35" t="s">
        <v>2375</v>
      </c>
      <c r="F1032" s="34" t="s">
        <v>2375</v>
      </c>
      <c r="G1032" s="34" t="s">
        <v>2376</v>
      </c>
      <c r="H1032" s="34" t="s">
        <v>2375</v>
      </c>
      <c r="J1032" s="40" t="s">
        <v>1335</v>
      </c>
      <c r="K1032" s="11" t="str">
        <v>Normal Weight</v>
      </c>
      <c r="L1032" s="11" t="str">
        <v>Diabetes</v>
      </c>
      <c r="M1032" s="11">
        <v>0</v>
      </c>
      <c r="N1032" s="11" t="str">
        <v>No</v>
      </c>
      <c r="O1032" s="11" t="str">
        <v>No</v>
      </c>
      <c r="P1032" s="36" t="str">
        <v>No</v>
      </c>
      <c r="Q1032" s="37"/>
    </row>
    <row r="1033" spans="1:17" x14ac:dyDescent="0.3">
      <c r="A1033" s="34" t="s">
        <v>1334</v>
      </c>
      <c r="B1033" s="34">
        <v>24.795000000000002</v>
      </c>
      <c r="C1033" s="34">
        <v>4.07</v>
      </c>
      <c r="D1033" s="34" t="s">
        <v>2377</v>
      </c>
      <c r="E1033" s="35" t="s">
        <v>2375</v>
      </c>
      <c r="F1033" s="34" t="s">
        <v>2378</v>
      </c>
      <c r="G1033" s="34">
        <v>1</v>
      </c>
      <c r="H1033" s="34" t="s">
        <v>2375</v>
      </c>
      <c r="J1033" s="40" t="s">
        <v>1334</v>
      </c>
      <c r="K1033" s="11" t="str">
        <v>Normal Weight</v>
      </c>
      <c r="L1033" s="11" t="str">
        <v>Normal</v>
      </c>
      <c r="M1033" s="11">
        <v>1</v>
      </c>
      <c r="N1033" s="11" t="str">
        <v>Yes</v>
      </c>
      <c r="O1033" s="11" t="str">
        <v>No</v>
      </c>
      <c r="P1033" s="36" t="str">
        <v>No</v>
      </c>
      <c r="Q1033" s="37"/>
    </row>
    <row r="1034" spans="1:17" x14ac:dyDescent="0.3">
      <c r="A1034" s="34" t="s">
        <v>1333</v>
      </c>
      <c r="B1034" s="34">
        <v>31.9</v>
      </c>
      <c r="C1034" s="34">
        <v>8.34</v>
      </c>
      <c r="D1034" s="34" t="s">
        <v>2375</v>
      </c>
      <c r="E1034" s="35" t="s">
        <v>2375</v>
      </c>
      <c r="F1034" s="34" t="s">
        <v>2375</v>
      </c>
      <c r="G1034" s="34" t="s">
        <v>2376</v>
      </c>
      <c r="H1034" s="34" t="s">
        <v>2375</v>
      </c>
      <c r="J1034" s="40" t="s">
        <v>1333</v>
      </c>
      <c r="K1034" s="11" t="str">
        <v>Obesity</v>
      </c>
      <c r="L1034" s="11" t="str">
        <v>Diabetes</v>
      </c>
      <c r="M1034" s="11">
        <v>0</v>
      </c>
      <c r="N1034" s="11" t="str">
        <v>No</v>
      </c>
      <c r="O1034" s="11" t="str">
        <v>No</v>
      </c>
      <c r="P1034" s="36" t="str">
        <v>No</v>
      </c>
      <c r="Q1034" s="37"/>
    </row>
    <row r="1035" spans="1:17" x14ac:dyDescent="0.3">
      <c r="A1035" s="34" t="s">
        <v>1332</v>
      </c>
      <c r="B1035" s="34">
        <v>32.68</v>
      </c>
      <c r="C1035" s="34">
        <v>7.41</v>
      </c>
      <c r="D1035" s="34" t="s">
        <v>2375</v>
      </c>
      <c r="E1035" s="35" t="s">
        <v>2375</v>
      </c>
      <c r="F1035" s="34" t="s">
        <v>2375</v>
      </c>
      <c r="G1035" s="34" t="s">
        <v>2376</v>
      </c>
      <c r="H1035" s="34" t="s">
        <v>2375</v>
      </c>
      <c r="J1035" s="40" t="s">
        <v>1332</v>
      </c>
      <c r="K1035" s="11" t="str">
        <v>Obesity</v>
      </c>
      <c r="L1035" s="11" t="str">
        <v>Diabetes</v>
      </c>
      <c r="M1035" s="11">
        <v>0</v>
      </c>
      <c r="N1035" s="11" t="str">
        <v>No</v>
      </c>
      <c r="O1035" s="11" t="str">
        <v>No</v>
      </c>
      <c r="P1035" s="36" t="str">
        <v>No</v>
      </c>
      <c r="Q1035" s="37"/>
    </row>
    <row r="1036" spans="1:17" x14ac:dyDescent="0.3">
      <c r="A1036" s="34" t="s">
        <v>1331</v>
      </c>
      <c r="B1036" s="34">
        <v>47.13</v>
      </c>
      <c r="C1036" s="34">
        <v>4.3099999999999996</v>
      </c>
      <c r="D1036" s="34" t="s">
        <v>2375</v>
      </c>
      <c r="E1036" s="35" t="s">
        <v>2375</v>
      </c>
      <c r="F1036" s="34" t="s">
        <v>2375</v>
      </c>
      <c r="G1036" s="34" t="s">
        <v>2376</v>
      </c>
      <c r="H1036" s="34" t="s">
        <v>2375</v>
      </c>
      <c r="J1036" s="40" t="s">
        <v>1331</v>
      </c>
      <c r="K1036" s="11" t="str">
        <v>Obesity</v>
      </c>
      <c r="L1036" s="11" t="str">
        <v>Normal</v>
      </c>
      <c r="M1036" s="11">
        <v>0</v>
      </c>
      <c r="N1036" s="11" t="str">
        <v>No</v>
      </c>
      <c r="O1036" s="11" t="str">
        <v>No</v>
      </c>
      <c r="P1036" s="36" t="str">
        <v>No</v>
      </c>
      <c r="Q1036" s="37"/>
    </row>
    <row r="1037" spans="1:17" x14ac:dyDescent="0.3">
      <c r="A1037" s="34" t="s">
        <v>1330</v>
      </c>
      <c r="B1037" s="34">
        <v>36.67</v>
      </c>
      <c r="C1037" s="34">
        <v>10.83</v>
      </c>
      <c r="D1037" s="34" t="s">
        <v>2375</v>
      </c>
      <c r="E1037" s="35" t="s">
        <v>2375</v>
      </c>
      <c r="F1037" s="34" t="s">
        <v>2375</v>
      </c>
      <c r="G1037" s="34" t="s">
        <v>2376</v>
      </c>
      <c r="H1037" s="34" t="s">
        <v>2375</v>
      </c>
      <c r="J1037" s="40" t="s">
        <v>1330</v>
      </c>
      <c r="K1037" s="11" t="str">
        <v>Obesity</v>
      </c>
      <c r="L1037" s="11" t="str">
        <v>Diabetes</v>
      </c>
      <c r="M1037" s="11">
        <v>0</v>
      </c>
      <c r="N1037" s="11" t="str">
        <v>No</v>
      </c>
      <c r="O1037" s="11" t="str">
        <v>No</v>
      </c>
      <c r="P1037" s="36" t="str">
        <v>No</v>
      </c>
      <c r="Q1037" s="37"/>
    </row>
    <row r="1038" spans="1:17" x14ac:dyDescent="0.3">
      <c r="A1038" s="34" t="s">
        <v>1329</v>
      </c>
      <c r="B1038" s="34">
        <v>33.630000000000003</v>
      </c>
      <c r="C1038" s="34">
        <v>11.31</v>
      </c>
      <c r="D1038" s="34" t="s">
        <v>2375</v>
      </c>
      <c r="E1038" s="35" t="s">
        <v>2375</v>
      </c>
      <c r="F1038" s="34" t="s">
        <v>2375</v>
      </c>
      <c r="G1038" s="34" t="s">
        <v>2376</v>
      </c>
      <c r="H1038" s="34" t="s">
        <v>2375</v>
      </c>
      <c r="J1038" s="40" t="s">
        <v>1329</v>
      </c>
      <c r="K1038" s="11" t="str">
        <v>Obesity</v>
      </c>
      <c r="L1038" s="11" t="str">
        <v>Diabetes</v>
      </c>
      <c r="M1038" s="11">
        <v>0</v>
      </c>
      <c r="N1038" s="11" t="str">
        <v>No</v>
      </c>
      <c r="O1038" s="11" t="str">
        <v>No</v>
      </c>
      <c r="P1038" s="36" t="str">
        <v>No</v>
      </c>
      <c r="Q1038" s="37"/>
    </row>
    <row r="1039" spans="1:17" x14ac:dyDescent="0.3">
      <c r="A1039" s="34" t="s">
        <v>1328</v>
      </c>
      <c r="B1039" s="34">
        <v>32.67</v>
      </c>
      <c r="C1039" s="34">
        <v>11.81</v>
      </c>
      <c r="D1039" s="34" t="s">
        <v>2377</v>
      </c>
      <c r="E1039" s="35" t="s">
        <v>2375</v>
      </c>
      <c r="F1039" s="34" t="s">
        <v>2375</v>
      </c>
      <c r="G1039" s="34" t="s">
        <v>2376</v>
      </c>
      <c r="H1039" s="34" t="s">
        <v>2375</v>
      </c>
      <c r="J1039" s="40" t="s">
        <v>1328</v>
      </c>
      <c r="K1039" s="11" t="str">
        <v>Obesity</v>
      </c>
      <c r="L1039" s="11" t="str">
        <v>Diabetes</v>
      </c>
      <c r="M1039" s="11">
        <v>0</v>
      </c>
      <c r="N1039" s="11" t="str">
        <v>Yes</v>
      </c>
      <c r="O1039" s="11" t="str">
        <v>No</v>
      </c>
      <c r="P1039" s="36" t="str">
        <v>No</v>
      </c>
      <c r="Q1039" s="37"/>
    </row>
    <row r="1040" spans="1:17" x14ac:dyDescent="0.3">
      <c r="A1040" s="34" t="s">
        <v>1327</v>
      </c>
      <c r="B1040" s="34">
        <v>33.299999999999997</v>
      </c>
      <c r="C1040" s="34">
        <v>8.26</v>
      </c>
      <c r="D1040" s="34" t="s">
        <v>2377</v>
      </c>
      <c r="E1040" s="35" t="s">
        <v>2375</v>
      </c>
      <c r="F1040" s="34" t="s">
        <v>2375</v>
      </c>
      <c r="G1040" s="34">
        <v>2</v>
      </c>
      <c r="H1040" s="34" t="s">
        <v>2375</v>
      </c>
      <c r="J1040" s="40" t="s">
        <v>1327</v>
      </c>
      <c r="K1040" s="11" t="str">
        <v>Obesity</v>
      </c>
      <c r="L1040" s="11" t="str">
        <v>Diabetes</v>
      </c>
      <c r="M1040" s="11">
        <v>2</v>
      </c>
      <c r="N1040" s="11" t="str">
        <v>Yes</v>
      </c>
      <c r="O1040" s="11" t="str">
        <v>No</v>
      </c>
      <c r="P1040" s="36" t="str">
        <v>No</v>
      </c>
      <c r="Q1040" s="37"/>
    </row>
    <row r="1041" spans="1:17" x14ac:dyDescent="0.3">
      <c r="A1041" s="34" t="s">
        <v>1326</v>
      </c>
      <c r="B1041" s="34">
        <v>30.78</v>
      </c>
      <c r="C1041" s="34">
        <v>10.74</v>
      </c>
      <c r="D1041" s="34" t="s">
        <v>2377</v>
      </c>
      <c r="E1041" s="35" t="s">
        <v>2375</v>
      </c>
      <c r="F1041" s="34" t="s">
        <v>2375</v>
      </c>
      <c r="G1041" s="34">
        <v>2</v>
      </c>
      <c r="H1041" s="34" t="s">
        <v>2375</v>
      </c>
      <c r="J1041" s="40" t="s">
        <v>1326</v>
      </c>
      <c r="K1041" s="11" t="str">
        <v>Obesity</v>
      </c>
      <c r="L1041" s="11" t="str">
        <v>Diabetes</v>
      </c>
      <c r="M1041" s="11">
        <v>2</v>
      </c>
      <c r="N1041" s="11" t="str">
        <v>Yes</v>
      </c>
      <c r="O1041" s="11" t="str">
        <v>No</v>
      </c>
      <c r="P1041" s="36" t="str">
        <v>No</v>
      </c>
      <c r="Q1041" s="37"/>
    </row>
    <row r="1042" spans="1:17" x14ac:dyDescent="0.3">
      <c r="A1042" s="34" t="s">
        <v>1325</v>
      </c>
      <c r="B1042" s="34">
        <v>28.975000000000001</v>
      </c>
      <c r="C1042" s="34">
        <v>7.69</v>
      </c>
      <c r="D1042" s="34" t="s">
        <v>2377</v>
      </c>
      <c r="E1042" s="35" t="s">
        <v>2375</v>
      </c>
      <c r="F1042" s="34" t="s">
        <v>2375</v>
      </c>
      <c r="G1042" s="34" t="s">
        <v>2376</v>
      </c>
      <c r="H1042" s="34" t="s">
        <v>2375</v>
      </c>
      <c r="J1042" s="40" t="s">
        <v>1325</v>
      </c>
      <c r="K1042" s="11" t="str">
        <v>Overweight</v>
      </c>
      <c r="L1042" s="11" t="str">
        <v>Diabetes</v>
      </c>
      <c r="M1042" s="11">
        <v>0</v>
      </c>
      <c r="N1042" s="11" t="str">
        <v>Yes</v>
      </c>
      <c r="O1042" s="11" t="str">
        <v>No</v>
      </c>
      <c r="P1042" s="36" t="str">
        <v>No</v>
      </c>
      <c r="Q1042" s="37"/>
    </row>
    <row r="1043" spans="1:17" x14ac:dyDescent="0.3">
      <c r="A1043" s="34" t="s">
        <v>1324</v>
      </c>
      <c r="B1043" s="34">
        <v>33.4</v>
      </c>
      <c r="C1043" s="34">
        <v>4.84</v>
      </c>
      <c r="D1043" s="34" t="s">
        <v>2375</v>
      </c>
      <c r="E1043" s="35" t="s">
        <v>2375</v>
      </c>
      <c r="F1043" s="34" t="s">
        <v>2375</v>
      </c>
      <c r="G1043" s="34" t="s">
        <v>2376</v>
      </c>
      <c r="H1043" s="34" t="s">
        <v>2375</v>
      </c>
      <c r="J1043" s="40" t="s">
        <v>1324</v>
      </c>
      <c r="K1043" s="11" t="str">
        <v>Obesity</v>
      </c>
      <c r="L1043" s="11" t="str">
        <v>Normal</v>
      </c>
      <c r="M1043" s="11">
        <v>0</v>
      </c>
      <c r="N1043" s="11" t="str">
        <v>No</v>
      </c>
      <c r="O1043" s="11" t="str">
        <v>No</v>
      </c>
      <c r="P1043" s="36" t="str">
        <v>No</v>
      </c>
      <c r="Q1043" s="37"/>
    </row>
    <row r="1044" spans="1:17" x14ac:dyDescent="0.3">
      <c r="A1044" s="34" t="s">
        <v>1323</v>
      </c>
      <c r="B1044" s="34">
        <v>21.5</v>
      </c>
      <c r="C1044" s="34">
        <v>9.77</v>
      </c>
      <c r="D1044" s="34" t="s">
        <v>2377</v>
      </c>
      <c r="E1044" s="35" t="s">
        <v>2375</v>
      </c>
      <c r="F1044" s="34" t="s">
        <v>2375</v>
      </c>
      <c r="G1044" s="34" t="s">
        <v>2376</v>
      </c>
      <c r="H1044" s="34" t="s">
        <v>2375</v>
      </c>
      <c r="J1044" s="40" t="s">
        <v>1323</v>
      </c>
      <c r="K1044" s="11" t="str">
        <v>Normal Weight</v>
      </c>
      <c r="L1044" s="11" t="str">
        <v>Diabetes</v>
      </c>
      <c r="M1044" s="11">
        <v>0</v>
      </c>
      <c r="N1044" s="11" t="str">
        <v>Yes</v>
      </c>
      <c r="O1044" s="11" t="str">
        <v>No</v>
      </c>
      <c r="P1044" s="36" t="str">
        <v>No</v>
      </c>
      <c r="Q1044" s="37"/>
    </row>
    <row r="1045" spans="1:17" x14ac:dyDescent="0.3">
      <c r="A1045" s="34" t="s">
        <v>1322</v>
      </c>
      <c r="B1045" s="34">
        <v>38.14</v>
      </c>
      <c r="C1045" s="34">
        <v>5.84</v>
      </c>
      <c r="D1045" s="34" t="s">
        <v>2375</v>
      </c>
      <c r="E1045" s="35" t="s">
        <v>2375</v>
      </c>
      <c r="F1045" s="34" t="s">
        <v>2375</v>
      </c>
      <c r="G1045" s="34" t="s">
        <v>2376</v>
      </c>
      <c r="H1045" s="34" t="s">
        <v>2375</v>
      </c>
      <c r="J1045" s="40" t="s">
        <v>1322</v>
      </c>
      <c r="K1045" s="11" t="str">
        <v>Obesity</v>
      </c>
      <c r="L1045" s="11" t="str">
        <v>Prediabetes</v>
      </c>
      <c r="M1045" s="11">
        <v>0</v>
      </c>
      <c r="N1045" s="11" t="str">
        <v>No</v>
      </c>
      <c r="O1045" s="11" t="str">
        <v>No</v>
      </c>
      <c r="P1045" s="36" t="str">
        <v>No</v>
      </c>
      <c r="Q1045" s="37"/>
    </row>
    <row r="1046" spans="1:17" x14ac:dyDescent="0.3">
      <c r="A1046" s="34" t="s">
        <v>1321</v>
      </c>
      <c r="B1046" s="34">
        <v>35.42</v>
      </c>
      <c r="C1046" s="34">
        <v>8.6999999999999993</v>
      </c>
      <c r="D1046" s="34" t="s">
        <v>2377</v>
      </c>
      <c r="E1046" s="35" t="s">
        <v>2375</v>
      </c>
      <c r="F1046" s="34" t="s">
        <v>2375</v>
      </c>
      <c r="G1046" s="34">
        <v>1</v>
      </c>
      <c r="H1046" s="34" t="s">
        <v>2375</v>
      </c>
      <c r="J1046" s="40" t="s">
        <v>1321</v>
      </c>
      <c r="K1046" s="11" t="str">
        <v>Obesity</v>
      </c>
      <c r="L1046" s="11" t="str">
        <v>Diabetes</v>
      </c>
      <c r="M1046" s="11">
        <v>1</v>
      </c>
      <c r="N1046" s="11" t="str">
        <v>Yes</v>
      </c>
      <c r="O1046" s="11" t="str">
        <v>No</v>
      </c>
      <c r="P1046" s="36" t="str">
        <v>No</v>
      </c>
      <c r="Q1046" s="37"/>
    </row>
    <row r="1047" spans="1:17" x14ac:dyDescent="0.3">
      <c r="A1047" s="34" t="s">
        <v>1320</v>
      </c>
      <c r="B1047" s="34">
        <v>35.625</v>
      </c>
      <c r="C1047" s="34">
        <v>10.79</v>
      </c>
      <c r="D1047" s="34" t="s">
        <v>2375</v>
      </c>
      <c r="E1047" s="35" t="s">
        <v>2375</v>
      </c>
      <c r="F1047" s="34" t="s">
        <v>2375</v>
      </c>
      <c r="G1047" s="34" t="s">
        <v>2376</v>
      </c>
      <c r="H1047" s="34" t="s">
        <v>2375</v>
      </c>
      <c r="J1047" s="40" t="s">
        <v>1320</v>
      </c>
      <c r="K1047" s="11" t="str">
        <v>Obesity</v>
      </c>
      <c r="L1047" s="11" t="str">
        <v>Diabetes</v>
      </c>
      <c r="M1047" s="11">
        <v>0</v>
      </c>
      <c r="N1047" s="11" t="str">
        <v>No</v>
      </c>
      <c r="O1047" s="11" t="str">
        <v>No</v>
      </c>
      <c r="P1047" s="36" t="str">
        <v>No</v>
      </c>
      <c r="Q1047" s="37"/>
    </row>
    <row r="1048" spans="1:17" x14ac:dyDescent="0.3">
      <c r="A1048" s="34" t="s">
        <v>1319</v>
      </c>
      <c r="B1048" s="34">
        <v>45.51</v>
      </c>
      <c r="C1048" s="34">
        <v>4.32</v>
      </c>
      <c r="D1048" s="34" t="s">
        <v>2375</v>
      </c>
      <c r="E1048" s="35" t="s">
        <v>2375</v>
      </c>
      <c r="F1048" s="34" t="s">
        <v>2375</v>
      </c>
      <c r="G1048" s="34">
        <v>1</v>
      </c>
      <c r="H1048" s="34" t="s">
        <v>2375</v>
      </c>
      <c r="J1048" s="40" t="s">
        <v>1319</v>
      </c>
      <c r="K1048" s="11" t="str">
        <v>Obesity</v>
      </c>
      <c r="L1048" s="11" t="str">
        <v>Normal</v>
      </c>
      <c r="M1048" s="11">
        <v>1</v>
      </c>
      <c r="N1048" s="11" t="str">
        <v>No</v>
      </c>
      <c r="O1048" s="11" t="str">
        <v>No</v>
      </c>
      <c r="P1048" s="36" t="str">
        <v>No</v>
      </c>
      <c r="Q1048" s="37"/>
    </row>
    <row r="1049" spans="1:17" x14ac:dyDescent="0.3">
      <c r="A1049" s="34" t="s">
        <v>1318</v>
      </c>
      <c r="B1049" s="34">
        <v>37.1</v>
      </c>
      <c r="C1049" s="34">
        <v>7.19</v>
      </c>
      <c r="D1049" s="34" t="s">
        <v>2377</v>
      </c>
      <c r="E1049" s="35" t="s">
        <v>2375</v>
      </c>
      <c r="F1049" s="34" t="s">
        <v>2375</v>
      </c>
      <c r="G1049" s="34" t="s">
        <v>2376</v>
      </c>
      <c r="H1049" s="34" t="s">
        <v>2375</v>
      </c>
      <c r="J1049" s="40" t="s">
        <v>1318</v>
      </c>
      <c r="K1049" s="11" t="str">
        <v>Obesity</v>
      </c>
      <c r="L1049" s="11" t="str">
        <v>Diabetes</v>
      </c>
      <c r="M1049" s="11">
        <v>0</v>
      </c>
      <c r="N1049" s="11" t="str">
        <v>Yes</v>
      </c>
      <c r="O1049" s="11" t="str">
        <v>No</v>
      </c>
      <c r="P1049" s="36" t="str">
        <v>No</v>
      </c>
      <c r="Q1049" s="37"/>
    </row>
    <row r="1050" spans="1:17" x14ac:dyDescent="0.3">
      <c r="A1050" s="34" t="s">
        <v>1317</v>
      </c>
      <c r="B1050" s="34">
        <v>30.5</v>
      </c>
      <c r="C1050" s="34">
        <v>11.94</v>
      </c>
      <c r="D1050" s="34" t="s">
        <v>2377</v>
      </c>
      <c r="E1050" s="35" t="s">
        <v>2375</v>
      </c>
      <c r="F1050" s="34" t="s">
        <v>2375</v>
      </c>
      <c r="G1050" s="34" t="s">
        <v>2376</v>
      </c>
      <c r="H1050" s="34" t="s">
        <v>2375</v>
      </c>
      <c r="J1050" s="40" t="s">
        <v>1317</v>
      </c>
      <c r="K1050" s="11" t="str">
        <v>Obesity</v>
      </c>
      <c r="L1050" s="11" t="str">
        <v>Diabetes</v>
      </c>
      <c r="M1050" s="11">
        <v>0</v>
      </c>
      <c r="N1050" s="11" t="str">
        <v>Yes</v>
      </c>
      <c r="O1050" s="11" t="str">
        <v>No</v>
      </c>
      <c r="P1050" s="36" t="str">
        <v>No</v>
      </c>
      <c r="Q1050" s="37"/>
    </row>
    <row r="1051" spans="1:17" x14ac:dyDescent="0.3">
      <c r="A1051" s="34" t="s">
        <v>1316</v>
      </c>
      <c r="B1051" s="34">
        <v>28.16</v>
      </c>
      <c r="C1051" s="34">
        <v>5.56</v>
      </c>
      <c r="D1051" s="34" t="s">
        <v>2375</v>
      </c>
      <c r="E1051" s="35" t="s">
        <v>2375</v>
      </c>
      <c r="F1051" s="34" t="s">
        <v>2375</v>
      </c>
      <c r="G1051" s="34">
        <v>2</v>
      </c>
      <c r="H1051" s="34" t="s">
        <v>2375</v>
      </c>
      <c r="J1051" s="40" t="s">
        <v>1316</v>
      </c>
      <c r="K1051" s="11" t="str">
        <v>Overweight</v>
      </c>
      <c r="L1051" s="11" t="str">
        <v>Normal</v>
      </c>
      <c r="M1051" s="11">
        <v>2</v>
      </c>
      <c r="N1051" s="11" t="str">
        <v>No</v>
      </c>
      <c r="O1051" s="11" t="str">
        <v>No</v>
      </c>
      <c r="P1051" s="36" t="str">
        <v>No</v>
      </c>
      <c r="Q1051" s="37"/>
    </row>
    <row r="1052" spans="1:17" x14ac:dyDescent="0.3">
      <c r="A1052" s="34" t="s">
        <v>1315</v>
      </c>
      <c r="B1052" s="34">
        <v>29.1</v>
      </c>
      <c r="C1052" s="34">
        <v>5.64</v>
      </c>
      <c r="D1052" s="34" t="s">
        <v>2377</v>
      </c>
      <c r="E1052" s="35" t="s">
        <v>2375</v>
      </c>
      <c r="F1052" s="34" t="s">
        <v>2375</v>
      </c>
      <c r="G1052" s="34" t="s">
        <v>2376</v>
      </c>
      <c r="H1052" s="34" t="s">
        <v>2375</v>
      </c>
      <c r="J1052" s="40" t="s">
        <v>1315</v>
      </c>
      <c r="K1052" s="11" t="str">
        <v>Overweight</v>
      </c>
      <c r="L1052" s="11" t="str">
        <v>Normal</v>
      </c>
      <c r="M1052" s="11">
        <v>0</v>
      </c>
      <c r="N1052" s="11" t="str">
        <v>Yes</v>
      </c>
      <c r="O1052" s="11" t="str">
        <v>No</v>
      </c>
      <c r="P1052" s="36" t="str">
        <v>No</v>
      </c>
      <c r="Q1052" s="37"/>
    </row>
    <row r="1053" spans="1:17" x14ac:dyDescent="0.3">
      <c r="A1053" s="34" t="s">
        <v>1314</v>
      </c>
      <c r="B1053" s="34">
        <v>30.22</v>
      </c>
      <c r="C1053" s="34">
        <v>4.6500000000000004</v>
      </c>
      <c r="D1053" s="34" t="s">
        <v>2375</v>
      </c>
      <c r="E1053" s="35" t="s">
        <v>2375</v>
      </c>
      <c r="F1053" s="34" t="s">
        <v>2375</v>
      </c>
      <c r="G1053" s="34" t="s">
        <v>2376</v>
      </c>
      <c r="H1053" s="34" t="s">
        <v>2375</v>
      </c>
      <c r="J1053" s="40" t="s">
        <v>1314</v>
      </c>
      <c r="K1053" s="11" t="str">
        <v>Obesity</v>
      </c>
      <c r="L1053" s="11" t="str">
        <v>Normal</v>
      </c>
      <c r="M1053" s="11">
        <v>0</v>
      </c>
      <c r="N1053" s="11" t="str">
        <v>No</v>
      </c>
      <c r="O1053" s="11" t="str">
        <v>No</v>
      </c>
      <c r="P1053" s="36" t="str">
        <v>No</v>
      </c>
      <c r="Q1053" s="37"/>
    </row>
    <row r="1054" spans="1:17" x14ac:dyDescent="0.3">
      <c r="A1054" s="34" t="s">
        <v>1313</v>
      </c>
      <c r="B1054" s="34">
        <v>24.29</v>
      </c>
      <c r="C1054" s="34">
        <v>9.0500000000000007</v>
      </c>
      <c r="D1054" s="34" t="s">
        <v>2375</v>
      </c>
      <c r="E1054" s="35" t="s">
        <v>2375</v>
      </c>
      <c r="F1054" s="34" t="s">
        <v>2375</v>
      </c>
      <c r="G1054" s="34" t="s">
        <v>2376</v>
      </c>
      <c r="H1054" s="34" t="s">
        <v>2375</v>
      </c>
      <c r="J1054" s="40" t="s">
        <v>1313</v>
      </c>
      <c r="K1054" s="11" t="str">
        <v>Normal Weight</v>
      </c>
      <c r="L1054" s="11" t="str">
        <v>Diabetes</v>
      </c>
      <c r="M1054" s="11">
        <v>0</v>
      </c>
      <c r="N1054" s="11" t="str">
        <v>No</v>
      </c>
      <c r="O1054" s="11" t="str">
        <v>No</v>
      </c>
      <c r="P1054" s="36" t="str">
        <v>No</v>
      </c>
      <c r="Q1054" s="37"/>
    </row>
    <row r="1055" spans="1:17" x14ac:dyDescent="0.3">
      <c r="A1055" s="34" t="s">
        <v>1312</v>
      </c>
      <c r="B1055" s="34">
        <v>29.39</v>
      </c>
      <c r="C1055" s="34">
        <v>4.5199999999999996</v>
      </c>
      <c r="D1055" s="34" t="s">
        <v>2377</v>
      </c>
      <c r="E1055" s="35" t="s">
        <v>2375</v>
      </c>
      <c r="F1055" s="34" t="s">
        <v>2375</v>
      </c>
      <c r="G1055" s="34" t="s">
        <v>2376</v>
      </c>
      <c r="H1055" s="34" t="s">
        <v>2375</v>
      </c>
      <c r="J1055" s="40" t="s">
        <v>1312</v>
      </c>
      <c r="K1055" s="11" t="str">
        <v>Overweight</v>
      </c>
      <c r="L1055" s="11" t="str">
        <v>Normal</v>
      </c>
      <c r="M1055" s="11">
        <v>0</v>
      </c>
      <c r="N1055" s="11" t="str">
        <v>Yes</v>
      </c>
      <c r="O1055" s="11" t="str">
        <v>No</v>
      </c>
      <c r="P1055" s="36" t="str">
        <v>No</v>
      </c>
      <c r="Q1055" s="37"/>
    </row>
    <row r="1056" spans="1:17" x14ac:dyDescent="0.3">
      <c r="A1056" s="34" t="s">
        <v>1311</v>
      </c>
      <c r="B1056" s="34">
        <v>25.66</v>
      </c>
      <c r="C1056" s="34">
        <v>4.62</v>
      </c>
      <c r="D1056" s="34" t="s">
        <v>2377</v>
      </c>
      <c r="E1056" s="35" t="s">
        <v>2375</v>
      </c>
      <c r="F1056" s="34" t="s">
        <v>2375</v>
      </c>
      <c r="G1056" s="34">
        <v>1</v>
      </c>
      <c r="H1056" s="34" t="s">
        <v>2375</v>
      </c>
      <c r="J1056" s="40" t="s">
        <v>1311</v>
      </c>
      <c r="K1056" s="11" t="str">
        <v>Overweight</v>
      </c>
      <c r="L1056" s="11" t="str">
        <v>Normal</v>
      </c>
      <c r="M1056" s="11">
        <v>1</v>
      </c>
      <c r="N1056" s="11" t="str">
        <v>Yes</v>
      </c>
      <c r="O1056" s="11" t="str">
        <v>No</v>
      </c>
      <c r="P1056" s="36" t="str">
        <v>No</v>
      </c>
      <c r="Q1056" s="37"/>
    </row>
    <row r="1057" spans="1:17" x14ac:dyDescent="0.3">
      <c r="A1057" s="34" t="s">
        <v>1310</v>
      </c>
      <c r="B1057" s="34">
        <v>39.11</v>
      </c>
      <c r="C1057" s="34">
        <v>5.87</v>
      </c>
      <c r="D1057" s="34" t="s">
        <v>2375</v>
      </c>
      <c r="E1057" s="35" t="s">
        <v>2375</v>
      </c>
      <c r="F1057" s="34" t="s">
        <v>2375</v>
      </c>
      <c r="G1057" s="34" t="s">
        <v>2376</v>
      </c>
      <c r="H1057" s="34" t="s">
        <v>2375</v>
      </c>
      <c r="J1057" s="40" t="s">
        <v>1310</v>
      </c>
      <c r="K1057" s="11" t="str">
        <v>Obesity</v>
      </c>
      <c r="L1057" s="11" t="str">
        <v>Prediabetes</v>
      </c>
      <c r="M1057" s="11">
        <v>0</v>
      </c>
      <c r="N1057" s="11" t="str">
        <v>No</v>
      </c>
      <c r="O1057" s="11" t="str">
        <v>No</v>
      </c>
      <c r="P1057" s="36" t="str">
        <v>No</v>
      </c>
      <c r="Q1057" s="37"/>
    </row>
    <row r="1058" spans="1:17" x14ac:dyDescent="0.3">
      <c r="A1058" s="34" t="s">
        <v>1309</v>
      </c>
      <c r="B1058" s="34">
        <v>43.78</v>
      </c>
      <c r="C1058" s="34">
        <v>5.71</v>
      </c>
      <c r="D1058" s="34" t="s">
        <v>2375</v>
      </c>
      <c r="E1058" s="35" t="s">
        <v>2375</v>
      </c>
      <c r="F1058" s="34" t="s">
        <v>2375</v>
      </c>
      <c r="G1058" s="34">
        <v>1</v>
      </c>
      <c r="H1058" s="34" t="s">
        <v>2375</v>
      </c>
      <c r="J1058" s="40" t="s">
        <v>1309</v>
      </c>
      <c r="K1058" s="11" t="str">
        <v>Obesity</v>
      </c>
      <c r="L1058" s="11" t="str">
        <v>Prediabetes</v>
      </c>
      <c r="M1058" s="11">
        <v>1</v>
      </c>
      <c r="N1058" s="11" t="str">
        <v>No</v>
      </c>
      <c r="O1058" s="11" t="str">
        <v>No</v>
      </c>
      <c r="P1058" s="36" t="str">
        <v>No</v>
      </c>
      <c r="Q1058" s="37"/>
    </row>
    <row r="1059" spans="1:17" x14ac:dyDescent="0.3">
      <c r="A1059" s="34" t="s">
        <v>1308</v>
      </c>
      <c r="B1059" s="34">
        <v>24.35</v>
      </c>
      <c r="C1059" s="34">
        <v>9.08</v>
      </c>
      <c r="D1059" s="34" t="s">
        <v>2375</v>
      </c>
      <c r="E1059" s="35" t="s">
        <v>2375</v>
      </c>
      <c r="F1059" s="34" t="s">
        <v>2375</v>
      </c>
      <c r="G1059" s="34" t="s">
        <v>2376</v>
      </c>
      <c r="H1059" s="34" t="s">
        <v>2375</v>
      </c>
      <c r="J1059" s="40" t="s">
        <v>1308</v>
      </c>
      <c r="K1059" s="11" t="str">
        <v>Normal Weight</v>
      </c>
      <c r="L1059" s="11" t="str">
        <v>Diabetes</v>
      </c>
      <c r="M1059" s="11">
        <v>0</v>
      </c>
      <c r="N1059" s="11" t="str">
        <v>No</v>
      </c>
      <c r="O1059" s="11" t="str">
        <v>No</v>
      </c>
      <c r="P1059" s="36" t="str">
        <v>No</v>
      </c>
      <c r="Q1059" s="37"/>
    </row>
    <row r="1060" spans="1:17" x14ac:dyDescent="0.3">
      <c r="A1060" s="34" t="s">
        <v>1307</v>
      </c>
      <c r="B1060" s="34">
        <v>40.299999999999997</v>
      </c>
      <c r="C1060" s="34">
        <v>5.3</v>
      </c>
      <c r="D1060" s="34" t="s">
        <v>2377</v>
      </c>
      <c r="E1060" s="35" t="s">
        <v>2375</v>
      </c>
      <c r="F1060" s="34" t="s">
        <v>2375</v>
      </c>
      <c r="G1060" s="34">
        <v>2</v>
      </c>
      <c r="H1060" s="34" t="s">
        <v>2375</v>
      </c>
      <c r="J1060" s="40" t="s">
        <v>1307</v>
      </c>
      <c r="K1060" s="11" t="str">
        <v>Obesity</v>
      </c>
      <c r="L1060" s="11" t="str">
        <v>Normal</v>
      </c>
      <c r="M1060" s="11">
        <v>2</v>
      </c>
      <c r="N1060" s="11" t="str">
        <v>Yes</v>
      </c>
      <c r="O1060" s="11" t="str">
        <v>No</v>
      </c>
      <c r="P1060" s="36" t="str">
        <v>No</v>
      </c>
      <c r="Q1060" s="37"/>
    </row>
    <row r="1061" spans="1:17" x14ac:dyDescent="0.3">
      <c r="A1061" s="34" t="s">
        <v>1306</v>
      </c>
      <c r="B1061" s="34">
        <v>32.774999999999999</v>
      </c>
      <c r="C1061" s="34">
        <v>11.76</v>
      </c>
      <c r="D1061" s="34" t="s">
        <v>2377</v>
      </c>
      <c r="E1061" s="35" t="s">
        <v>2375</v>
      </c>
      <c r="F1061" s="34" t="s">
        <v>2375</v>
      </c>
      <c r="G1061" s="34" t="s">
        <v>2376</v>
      </c>
      <c r="H1061" s="34" t="s">
        <v>2375</v>
      </c>
      <c r="J1061" s="40" t="s">
        <v>1306</v>
      </c>
      <c r="K1061" s="11" t="str">
        <v>Obesity</v>
      </c>
      <c r="L1061" s="11" t="str">
        <v>Diabetes</v>
      </c>
      <c r="M1061" s="11">
        <v>0</v>
      </c>
      <c r="N1061" s="11" t="str">
        <v>Yes</v>
      </c>
      <c r="O1061" s="11" t="str">
        <v>No</v>
      </c>
      <c r="P1061" s="36" t="str">
        <v>No</v>
      </c>
      <c r="Q1061" s="37"/>
    </row>
    <row r="1062" spans="1:17" x14ac:dyDescent="0.3">
      <c r="A1062" s="34" t="s">
        <v>1305</v>
      </c>
      <c r="B1062" s="34">
        <v>39.6</v>
      </c>
      <c r="C1062" s="34">
        <v>5.1100000000000003</v>
      </c>
      <c r="D1062" s="34" t="s">
        <v>2377</v>
      </c>
      <c r="E1062" s="35" t="s">
        <v>2375</v>
      </c>
      <c r="F1062" s="34" t="s">
        <v>2375</v>
      </c>
      <c r="G1062" s="34">
        <v>2</v>
      </c>
      <c r="H1062" s="34" t="s">
        <v>2375</v>
      </c>
      <c r="J1062" s="40" t="s">
        <v>1305</v>
      </c>
      <c r="K1062" s="11" t="str">
        <v>Obesity</v>
      </c>
      <c r="L1062" s="11" t="str">
        <v>Normal</v>
      </c>
      <c r="M1062" s="11">
        <v>2</v>
      </c>
      <c r="N1062" s="11" t="str">
        <v>Yes</v>
      </c>
      <c r="O1062" s="11" t="str">
        <v>No</v>
      </c>
      <c r="P1062" s="36" t="str">
        <v>No</v>
      </c>
      <c r="Q1062" s="37"/>
    </row>
    <row r="1063" spans="1:17" x14ac:dyDescent="0.3">
      <c r="A1063" s="34" t="s">
        <v>1304</v>
      </c>
      <c r="B1063" s="34">
        <v>30.97</v>
      </c>
      <c r="C1063" s="34">
        <v>5.54</v>
      </c>
      <c r="D1063" s="34" t="s">
        <v>2375</v>
      </c>
      <c r="E1063" s="35" t="s">
        <v>2375</v>
      </c>
      <c r="F1063" s="34" t="s">
        <v>2375</v>
      </c>
      <c r="G1063" s="34">
        <v>2</v>
      </c>
      <c r="H1063" s="34" t="s">
        <v>2375</v>
      </c>
      <c r="J1063" s="40" t="s">
        <v>1304</v>
      </c>
      <c r="K1063" s="11" t="str">
        <v>Obesity</v>
      </c>
      <c r="L1063" s="11" t="str">
        <v>Normal</v>
      </c>
      <c r="M1063" s="11">
        <v>2</v>
      </c>
      <c r="N1063" s="11" t="str">
        <v>No</v>
      </c>
      <c r="O1063" s="11" t="str">
        <v>No</v>
      </c>
      <c r="P1063" s="36" t="str">
        <v>No</v>
      </c>
      <c r="Q1063" s="37"/>
    </row>
    <row r="1064" spans="1:17" x14ac:dyDescent="0.3">
      <c r="A1064" s="34" t="s">
        <v>1303</v>
      </c>
      <c r="B1064" s="34">
        <v>27.645</v>
      </c>
      <c r="C1064" s="34">
        <v>8.8699999999999992</v>
      </c>
      <c r="D1064" s="34" t="s">
        <v>2377</v>
      </c>
      <c r="E1064" s="35" t="s">
        <v>2375</v>
      </c>
      <c r="F1064" s="34" t="s">
        <v>2375</v>
      </c>
      <c r="G1064" s="34" t="s">
        <v>2376</v>
      </c>
      <c r="H1064" s="34" t="s">
        <v>2375</v>
      </c>
      <c r="J1064" s="40" t="s">
        <v>1303</v>
      </c>
      <c r="K1064" s="11" t="str">
        <v>Overweight</v>
      </c>
      <c r="L1064" s="11" t="str">
        <v>Diabetes</v>
      </c>
      <c r="M1064" s="11">
        <v>0</v>
      </c>
      <c r="N1064" s="11" t="str">
        <v>Yes</v>
      </c>
      <c r="O1064" s="11" t="str">
        <v>No</v>
      </c>
      <c r="P1064" s="36" t="str">
        <v>No</v>
      </c>
      <c r="Q1064" s="37"/>
    </row>
    <row r="1065" spans="1:17" x14ac:dyDescent="0.3">
      <c r="A1065" s="34" t="s">
        <v>1302</v>
      </c>
      <c r="B1065" s="34">
        <v>34.43</v>
      </c>
      <c r="C1065" s="34">
        <v>5.96</v>
      </c>
      <c r="D1065" s="34" t="s">
        <v>2377</v>
      </c>
      <c r="E1065" s="35" t="s">
        <v>2375</v>
      </c>
      <c r="F1065" s="34" t="s">
        <v>2375</v>
      </c>
      <c r="G1065" s="34">
        <v>2</v>
      </c>
      <c r="H1065" s="34" t="s">
        <v>2375</v>
      </c>
      <c r="J1065" s="40" t="s">
        <v>1302</v>
      </c>
      <c r="K1065" s="11" t="str">
        <v>Obesity</v>
      </c>
      <c r="L1065" s="11" t="str">
        <v>Prediabetes</v>
      </c>
      <c r="M1065" s="11">
        <v>2</v>
      </c>
      <c r="N1065" s="11" t="str">
        <v>Yes</v>
      </c>
      <c r="O1065" s="11" t="str">
        <v>No</v>
      </c>
      <c r="P1065" s="36" t="str">
        <v>No</v>
      </c>
      <c r="Q1065" s="37"/>
    </row>
    <row r="1066" spans="1:17" x14ac:dyDescent="0.3">
      <c r="A1066" s="34" t="s">
        <v>1301</v>
      </c>
      <c r="B1066" s="34">
        <v>39.6</v>
      </c>
      <c r="C1066" s="34">
        <v>4.4400000000000004</v>
      </c>
      <c r="D1066" s="34" t="s">
        <v>2377</v>
      </c>
      <c r="E1066" s="35" t="s">
        <v>2375</v>
      </c>
      <c r="F1066" s="34" t="s">
        <v>2378</v>
      </c>
      <c r="G1066" s="34">
        <v>1</v>
      </c>
      <c r="H1066" s="34" t="s">
        <v>2375</v>
      </c>
      <c r="J1066" s="40" t="s">
        <v>1301</v>
      </c>
      <c r="K1066" s="11" t="str">
        <v>Obesity</v>
      </c>
      <c r="L1066" s="11" t="str">
        <v>Normal</v>
      </c>
      <c r="M1066" s="11">
        <v>1</v>
      </c>
      <c r="N1066" s="11" t="str">
        <v>Yes</v>
      </c>
      <c r="O1066" s="11" t="str">
        <v>No</v>
      </c>
      <c r="P1066" s="36" t="str">
        <v>No</v>
      </c>
      <c r="Q1066" s="37"/>
    </row>
    <row r="1067" spans="1:17" x14ac:dyDescent="0.3">
      <c r="A1067" s="34" t="s">
        <v>1300</v>
      </c>
      <c r="B1067" s="34">
        <v>22.1</v>
      </c>
      <c r="C1067" s="34">
        <v>4.6500000000000004</v>
      </c>
      <c r="D1067" s="34" t="s">
        <v>2377</v>
      </c>
      <c r="E1067" s="35" t="s">
        <v>2375</v>
      </c>
      <c r="F1067" s="34" t="s">
        <v>2375</v>
      </c>
      <c r="G1067" s="34">
        <v>2</v>
      </c>
      <c r="H1067" s="34" t="s">
        <v>2375</v>
      </c>
      <c r="J1067" s="40" t="s">
        <v>1300</v>
      </c>
      <c r="K1067" s="11" t="str">
        <v>Normal Weight</v>
      </c>
      <c r="L1067" s="11" t="str">
        <v>Normal</v>
      </c>
      <c r="M1067" s="11">
        <v>2</v>
      </c>
      <c r="N1067" s="11" t="str">
        <v>Yes</v>
      </c>
      <c r="O1067" s="11" t="str">
        <v>No</v>
      </c>
      <c r="P1067" s="36" t="str">
        <v>No</v>
      </c>
      <c r="Q1067" s="37"/>
    </row>
    <row r="1068" spans="1:17" x14ac:dyDescent="0.3">
      <c r="A1068" s="34" t="s">
        <v>1299</v>
      </c>
      <c r="B1068" s="34">
        <v>33.25</v>
      </c>
      <c r="C1068" s="34">
        <v>5.64</v>
      </c>
      <c r="D1068" s="34" t="s">
        <v>2377</v>
      </c>
      <c r="E1068" s="35" t="s">
        <v>2375</v>
      </c>
      <c r="F1068" s="34" t="s">
        <v>2378</v>
      </c>
      <c r="G1068" s="34">
        <v>1</v>
      </c>
      <c r="H1068" s="34" t="s">
        <v>2375</v>
      </c>
      <c r="J1068" s="40" t="s">
        <v>1299</v>
      </c>
      <c r="K1068" s="11" t="str">
        <v>Obesity</v>
      </c>
      <c r="L1068" s="11" t="str">
        <v>Normal</v>
      </c>
      <c r="M1068" s="11">
        <v>1</v>
      </c>
      <c r="N1068" s="11" t="str">
        <v>Yes</v>
      </c>
      <c r="O1068" s="11" t="str">
        <v>No</v>
      </c>
      <c r="P1068" s="36" t="str">
        <v>No</v>
      </c>
      <c r="Q1068" s="37"/>
    </row>
    <row r="1069" spans="1:17" x14ac:dyDescent="0.3">
      <c r="A1069" s="34" t="s">
        <v>1298</v>
      </c>
      <c r="B1069" s="34">
        <v>33.33</v>
      </c>
      <c r="C1069" s="34">
        <v>10.19</v>
      </c>
      <c r="D1069" s="34" t="s">
        <v>2375</v>
      </c>
      <c r="E1069" s="35" t="s">
        <v>2375</v>
      </c>
      <c r="F1069" s="34" t="s">
        <v>2375</v>
      </c>
      <c r="G1069" s="34" t="s">
        <v>2376</v>
      </c>
      <c r="H1069" s="34" t="s">
        <v>2375</v>
      </c>
      <c r="J1069" s="40" t="s">
        <v>1298</v>
      </c>
      <c r="K1069" s="11" t="str">
        <v>Obesity</v>
      </c>
      <c r="L1069" s="11" t="str">
        <v>Diabetes</v>
      </c>
      <c r="M1069" s="11">
        <v>0</v>
      </c>
      <c r="N1069" s="11" t="str">
        <v>No</v>
      </c>
      <c r="O1069" s="11" t="str">
        <v>No</v>
      </c>
      <c r="P1069" s="36" t="str">
        <v>No</v>
      </c>
      <c r="Q1069" s="37"/>
    </row>
    <row r="1070" spans="1:17" x14ac:dyDescent="0.3">
      <c r="A1070" s="34" t="s">
        <v>1297</v>
      </c>
      <c r="B1070" s="34">
        <v>30.5</v>
      </c>
      <c r="C1070" s="34">
        <v>10.79</v>
      </c>
      <c r="D1070" s="34" t="s">
        <v>2375</v>
      </c>
      <c r="E1070" s="35" t="s">
        <v>2375</v>
      </c>
      <c r="F1070" s="34" t="s">
        <v>2375</v>
      </c>
      <c r="G1070" s="34" t="s">
        <v>2376</v>
      </c>
      <c r="H1070" s="34" t="s">
        <v>2375</v>
      </c>
      <c r="J1070" s="40" t="s">
        <v>1297</v>
      </c>
      <c r="K1070" s="11" t="str">
        <v>Obesity</v>
      </c>
      <c r="L1070" s="11" t="str">
        <v>Diabetes</v>
      </c>
      <c r="M1070" s="11">
        <v>0</v>
      </c>
      <c r="N1070" s="11" t="str">
        <v>No</v>
      </c>
      <c r="O1070" s="11" t="str">
        <v>No</v>
      </c>
      <c r="P1070" s="36" t="str">
        <v>No</v>
      </c>
      <c r="Q1070" s="37"/>
    </row>
    <row r="1071" spans="1:17" x14ac:dyDescent="0.3">
      <c r="A1071" s="34" t="s">
        <v>1296</v>
      </c>
      <c r="B1071" s="34">
        <v>30.3</v>
      </c>
      <c r="C1071" s="34">
        <v>4.24</v>
      </c>
      <c r="D1071" s="34" t="s">
        <v>2375</v>
      </c>
      <c r="E1071" s="35" t="s">
        <v>2375</v>
      </c>
      <c r="F1071" s="34" t="s">
        <v>2375</v>
      </c>
      <c r="G1071" s="34" t="s">
        <v>2376</v>
      </c>
      <c r="H1071" s="34" t="s">
        <v>2375</v>
      </c>
      <c r="J1071" s="40" t="s">
        <v>1296</v>
      </c>
      <c r="K1071" s="11" t="str">
        <v>Obesity</v>
      </c>
      <c r="L1071" s="11" t="str">
        <v>Normal</v>
      </c>
      <c r="M1071" s="11">
        <v>0</v>
      </c>
      <c r="N1071" s="11" t="str">
        <v>No</v>
      </c>
      <c r="O1071" s="11" t="str">
        <v>No</v>
      </c>
      <c r="P1071" s="36" t="str">
        <v>No</v>
      </c>
      <c r="Q1071" s="37"/>
    </row>
    <row r="1072" spans="1:17" x14ac:dyDescent="0.3">
      <c r="A1072" s="34" t="s">
        <v>1295</v>
      </c>
      <c r="B1072" s="34">
        <v>26.22</v>
      </c>
      <c r="C1072" s="34">
        <v>5.83</v>
      </c>
      <c r="D1072" s="34" t="s">
        <v>2375</v>
      </c>
      <c r="E1072" s="35" t="s">
        <v>2375</v>
      </c>
      <c r="F1072" s="34" t="s">
        <v>2375</v>
      </c>
      <c r="G1072" s="34">
        <v>2</v>
      </c>
      <c r="H1072" s="34" t="s">
        <v>2375</v>
      </c>
      <c r="J1072" s="40" t="s">
        <v>1295</v>
      </c>
      <c r="K1072" s="11" t="str">
        <v>Overweight</v>
      </c>
      <c r="L1072" s="11" t="str">
        <v>Prediabetes</v>
      </c>
      <c r="M1072" s="11">
        <v>2</v>
      </c>
      <c r="N1072" s="11" t="str">
        <v>No</v>
      </c>
      <c r="O1072" s="11" t="str">
        <v>No</v>
      </c>
      <c r="P1072" s="36" t="str">
        <v>No</v>
      </c>
      <c r="Q1072" s="37"/>
    </row>
    <row r="1073" spans="1:17" x14ac:dyDescent="0.3">
      <c r="A1073" s="34" t="s">
        <v>1294</v>
      </c>
      <c r="B1073" s="34">
        <v>29.99</v>
      </c>
      <c r="C1073" s="34">
        <v>11.85</v>
      </c>
      <c r="D1073" s="34" t="s">
        <v>2375</v>
      </c>
      <c r="E1073" s="35" t="s">
        <v>2375</v>
      </c>
      <c r="F1073" s="34" t="s">
        <v>2375</v>
      </c>
      <c r="G1073" s="34" t="s">
        <v>2376</v>
      </c>
      <c r="H1073" s="34" t="s">
        <v>2375</v>
      </c>
      <c r="J1073" s="40" t="s">
        <v>1294</v>
      </c>
      <c r="K1073" s="11" t="str">
        <v>Obesity</v>
      </c>
      <c r="L1073" s="11" t="str">
        <v>Diabetes</v>
      </c>
      <c r="M1073" s="11">
        <v>0</v>
      </c>
      <c r="N1073" s="11" t="str">
        <v>No</v>
      </c>
      <c r="O1073" s="11" t="str">
        <v>No</v>
      </c>
      <c r="P1073" s="36" t="str">
        <v>No</v>
      </c>
      <c r="Q1073" s="37"/>
    </row>
    <row r="1074" spans="1:17" x14ac:dyDescent="0.3">
      <c r="A1074" s="34" t="s">
        <v>1293</v>
      </c>
      <c r="B1074" s="34">
        <v>36.380000000000003</v>
      </c>
      <c r="C1074" s="34">
        <v>5.98</v>
      </c>
      <c r="D1074" s="34" t="s">
        <v>2375</v>
      </c>
      <c r="E1074" s="35" t="s">
        <v>2375</v>
      </c>
      <c r="F1074" s="34" t="s">
        <v>2375</v>
      </c>
      <c r="G1074" s="34">
        <v>1</v>
      </c>
      <c r="H1074" s="34" t="s">
        <v>2375</v>
      </c>
      <c r="J1074" s="40" t="s">
        <v>1293</v>
      </c>
      <c r="K1074" s="11" t="str">
        <v>Obesity</v>
      </c>
      <c r="L1074" s="11" t="str">
        <v>Prediabetes</v>
      </c>
      <c r="M1074" s="11">
        <v>1</v>
      </c>
      <c r="N1074" s="11" t="str">
        <v>No</v>
      </c>
      <c r="O1074" s="11" t="str">
        <v>No</v>
      </c>
      <c r="P1074" s="36" t="str">
        <v>No</v>
      </c>
      <c r="Q1074" s="37"/>
    </row>
    <row r="1075" spans="1:17" x14ac:dyDescent="0.3">
      <c r="A1075" s="34" t="s">
        <v>1292</v>
      </c>
      <c r="B1075" s="34">
        <v>31.16</v>
      </c>
      <c r="C1075" s="34">
        <v>4.26</v>
      </c>
      <c r="D1075" s="34" t="s">
        <v>2377</v>
      </c>
      <c r="E1075" s="35" t="s">
        <v>2375</v>
      </c>
      <c r="F1075" s="34" t="s">
        <v>2378</v>
      </c>
      <c r="G1075" s="34">
        <v>1</v>
      </c>
      <c r="H1075" s="34" t="s">
        <v>2375</v>
      </c>
      <c r="J1075" s="40" t="s">
        <v>1292</v>
      </c>
      <c r="K1075" s="11" t="str">
        <v>Obesity</v>
      </c>
      <c r="L1075" s="11" t="str">
        <v>Normal</v>
      </c>
      <c r="M1075" s="11">
        <v>1</v>
      </c>
      <c r="N1075" s="11" t="str">
        <v>Yes</v>
      </c>
      <c r="O1075" s="11" t="str">
        <v>No</v>
      </c>
      <c r="P1075" s="36" t="str">
        <v>No</v>
      </c>
      <c r="Q1075" s="37"/>
    </row>
    <row r="1076" spans="1:17" x14ac:dyDescent="0.3">
      <c r="A1076" s="34" t="s">
        <v>1291</v>
      </c>
      <c r="B1076" s="34">
        <v>25.55</v>
      </c>
      <c r="C1076" s="34">
        <v>4.96</v>
      </c>
      <c r="D1076" s="34" t="s">
        <v>2377</v>
      </c>
      <c r="E1076" s="35" t="s">
        <v>2375</v>
      </c>
      <c r="F1076" s="34" t="s">
        <v>2375</v>
      </c>
      <c r="G1076" s="34">
        <v>1</v>
      </c>
      <c r="H1076" s="34" t="s">
        <v>2375</v>
      </c>
      <c r="J1076" s="40" t="s">
        <v>1291</v>
      </c>
      <c r="K1076" s="11" t="str">
        <v>Overweight</v>
      </c>
      <c r="L1076" s="11" t="str">
        <v>Normal</v>
      </c>
      <c r="M1076" s="11">
        <v>1</v>
      </c>
      <c r="N1076" s="11" t="str">
        <v>Yes</v>
      </c>
      <c r="O1076" s="11" t="str">
        <v>No</v>
      </c>
      <c r="P1076" s="36" t="str">
        <v>No</v>
      </c>
      <c r="Q1076" s="37"/>
    </row>
    <row r="1077" spans="1:17" x14ac:dyDescent="0.3">
      <c r="A1077" s="34" t="s">
        <v>1290</v>
      </c>
      <c r="B1077" s="34">
        <v>28.77</v>
      </c>
      <c r="C1077" s="34">
        <v>4</v>
      </c>
      <c r="D1077" s="34" t="s">
        <v>2377</v>
      </c>
      <c r="E1077" s="35" t="s">
        <v>2375</v>
      </c>
      <c r="F1077" s="34" t="s">
        <v>2375</v>
      </c>
      <c r="G1077" s="34" t="s">
        <v>2376</v>
      </c>
      <c r="H1077" s="34" t="s">
        <v>2375</v>
      </c>
      <c r="J1077" s="40" t="s">
        <v>1290</v>
      </c>
      <c r="K1077" s="11" t="str">
        <v>Overweight</v>
      </c>
      <c r="L1077" s="11" t="str">
        <v>Normal</v>
      </c>
      <c r="M1077" s="11">
        <v>0</v>
      </c>
      <c r="N1077" s="11" t="str">
        <v>Yes</v>
      </c>
      <c r="O1077" s="11" t="str">
        <v>No</v>
      </c>
      <c r="P1077" s="36" t="str">
        <v>No</v>
      </c>
      <c r="Q1077" s="37"/>
    </row>
    <row r="1078" spans="1:17" x14ac:dyDescent="0.3">
      <c r="A1078" s="34" t="s">
        <v>1289</v>
      </c>
      <c r="B1078" s="34">
        <v>23.14</v>
      </c>
      <c r="C1078" s="34">
        <v>4.1500000000000004</v>
      </c>
      <c r="D1078" s="34" t="s">
        <v>2377</v>
      </c>
      <c r="E1078" s="35" t="s">
        <v>2375</v>
      </c>
      <c r="F1078" s="34" t="s">
        <v>2375</v>
      </c>
      <c r="G1078" s="34">
        <v>1</v>
      </c>
      <c r="H1078" s="34" t="s">
        <v>2375</v>
      </c>
      <c r="J1078" s="40" t="s">
        <v>1289</v>
      </c>
      <c r="K1078" s="11" t="str">
        <v>Normal Weight</v>
      </c>
      <c r="L1078" s="11" t="str">
        <v>Normal</v>
      </c>
      <c r="M1078" s="11">
        <v>1</v>
      </c>
      <c r="N1078" s="11" t="str">
        <v>Yes</v>
      </c>
      <c r="O1078" s="11" t="str">
        <v>No</v>
      </c>
      <c r="P1078" s="36" t="str">
        <v>No</v>
      </c>
      <c r="Q1078" s="37"/>
    </row>
    <row r="1079" spans="1:17" x14ac:dyDescent="0.3">
      <c r="A1079" s="34" t="s">
        <v>1288</v>
      </c>
      <c r="B1079" s="34">
        <v>39.6</v>
      </c>
      <c r="C1079" s="34">
        <v>11.36</v>
      </c>
      <c r="D1079" s="34" t="s">
        <v>2375</v>
      </c>
      <c r="E1079" s="35" t="s">
        <v>2375</v>
      </c>
      <c r="F1079" s="34" t="s">
        <v>2375</v>
      </c>
      <c r="G1079" s="34" t="s">
        <v>2376</v>
      </c>
      <c r="H1079" s="34" t="s">
        <v>2375</v>
      </c>
      <c r="J1079" s="40" t="s">
        <v>1288</v>
      </c>
      <c r="K1079" s="11" t="str">
        <v>Obesity</v>
      </c>
      <c r="L1079" s="11" t="str">
        <v>Diabetes</v>
      </c>
      <c r="M1079" s="11">
        <v>0</v>
      </c>
      <c r="N1079" s="11" t="str">
        <v>No</v>
      </c>
      <c r="O1079" s="11" t="str">
        <v>No</v>
      </c>
      <c r="P1079" s="36" t="str">
        <v>No</v>
      </c>
      <c r="Q1079" s="37"/>
    </row>
    <row r="1080" spans="1:17" x14ac:dyDescent="0.3">
      <c r="A1080" s="34" t="s">
        <v>1287</v>
      </c>
      <c r="B1080" s="34">
        <v>29.2</v>
      </c>
      <c r="C1080" s="34">
        <v>7.53</v>
      </c>
      <c r="D1080" s="34" t="s">
        <v>2375</v>
      </c>
      <c r="E1080" s="35" t="s">
        <v>2375</v>
      </c>
      <c r="F1080" s="34" t="s">
        <v>2375</v>
      </c>
      <c r="G1080" s="34" t="s">
        <v>2376</v>
      </c>
      <c r="H1080" s="34" t="s">
        <v>2375</v>
      </c>
      <c r="J1080" s="40" t="s">
        <v>1287</v>
      </c>
      <c r="K1080" s="11" t="str">
        <v>Overweight</v>
      </c>
      <c r="L1080" s="11" t="str">
        <v>Diabetes</v>
      </c>
      <c r="M1080" s="11">
        <v>0</v>
      </c>
      <c r="N1080" s="11" t="str">
        <v>No</v>
      </c>
      <c r="O1080" s="11" t="str">
        <v>No</v>
      </c>
      <c r="P1080" s="36" t="str">
        <v>No</v>
      </c>
      <c r="Q1080" s="37"/>
    </row>
    <row r="1081" spans="1:17" x14ac:dyDescent="0.3">
      <c r="A1081" s="34" t="s">
        <v>1286</v>
      </c>
      <c r="B1081" s="34">
        <v>32.774999999999999</v>
      </c>
      <c r="C1081" s="34">
        <v>7.95</v>
      </c>
      <c r="D1081" s="34" t="s">
        <v>2375</v>
      </c>
      <c r="E1081" s="35" t="s">
        <v>2375</v>
      </c>
      <c r="F1081" s="34" t="s">
        <v>2375</v>
      </c>
      <c r="G1081" s="34" t="s">
        <v>2376</v>
      </c>
      <c r="H1081" s="34" t="s">
        <v>2375</v>
      </c>
      <c r="J1081" s="40" t="s">
        <v>1286</v>
      </c>
      <c r="K1081" s="11" t="str">
        <v>Obesity</v>
      </c>
      <c r="L1081" s="11" t="str">
        <v>Diabetes</v>
      </c>
      <c r="M1081" s="11">
        <v>0</v>
      </c>
      <c r="N1081" s="11" t="str">
        <v>No</v>
      </c>
      <c r="O1081" s="11" t="str">
        <v>No</v>
      </c>
      <c r="P1081" s="36" t="str">
        <v>No</v>
      </c>
      <c r="Q1081" s="37"/>
    </row>
    <row r="1082" spans="1:17" x14ac:dyDescent="0.3">
      <c r="A1082" s="34" t="s">
        <v>1285</v>
      </c>
      <c r="B1082" s="34">
        <v>24.035</v>
      </c>
      <c r="C1082" s="34">
        <v>8.5</v>
      </c>
      <c r="D1082" s="34" t="s">
        <v>2375</v>
      </c>
      <c r="E1082" s="35" t="s">
        <v>2375</v>
      </c>
      <c r="F1082" s="34" t="s">
        <v>2375</v>
      </c>
      <c r="G1082" s="34" t="s">
        <v>2376</v>
      </c>
      <c r="H1082" s="34" t="s">
        <v>2375</v>
      </c>
      <c r="J1082" s="40" t="s">
        <v>1285</v>
      </c>
      <c r="K1082" s="11" t="str">
        <v>Normal Weight</v>
      </c>
      <c r="L1082" s="11" t="str">
        <v>Diabetes</v>
      </c>
      <c r="M1082" s="11">
        <v>0</v>
      </c>
      <c r="N1082" s="11" t="str">
        <v>No</v>
      </c>
      <c r="O1082" s="11" t="str">
        <v>No</v>
      </c>
      <c r="P1082" s="36" t="str">
        <v>No</v>
      </c>
      <c r="Q1082" s="37"/>
    </row>
    <row r="1083" spans="1:17" x14ac:dyDescent="0.3">
      <c r="A1083" s="34" t="s">
        <v>1284</v>
      </c>
      <c r="B1083" s="34">
        <v>30.55</v>
      </c>
      <c r="C1083" s="34">
        <v>5.89</v>
      </c>
      <c r="D1083" s="34" t="s">
        <v>2375</v>
      </c>
      <c r="E1083" s="35" t="s">
        <v>2375</v>
      </c>
      <c r="F1083" s="34" t="s">
        <v>2378</v>
      </c>
      <c r="G1083" s="34">
        <v>1</v>
      </c>
      <c r="H1083" s="34" t="s">
        <v>2375</v>
      </c>
      <c r="J1083" s="40" t="s">
        <v>1284</v>
      </c>
      <c r="K1083" s="11" t="str">
        <v>Obesity</v>
      </c>
      <c r="L1083" s="11" t="str">
        <v>Prediabetes</v>
      </c>
      <c r="M1083" s="11">
        <v>1</v>
      </c>
      <c r="N1083" s="11" t="str">
        <v>No</v>
      </c>
      <c r="O1083" s="11" t="str">
        <v>No</v>
      </c>
      <c r="P1083" s="36" t="str">
        <v>No</v>
      </c>
      <c r="Q1083" s="37"/>
    </row>
    <row r="1084" spans="1:17" x14ac:dyDescent="0.3">
      <c r="A1084" s="34" t="s">
        <v>1283</v>
      </c>
      <c r="B1084" s="34">
        <v>28.81</v>
      </c>
      <c r="C1084" s="34">
        <v>8.76</v>
      </c>
      <c r="D1084" s="34" t="s">
        <v>2375</v>
      </c>
      <c r="E1084" s="35" t="s">
        <v>2375</v>
      </c>
      <c r="F1084" s="34" t="s">
        <v>2375</v>
      </c>
      <c r="G1084" s="34">
        <v>2</v>
      </c>
      <c r="H1084" s="34" t="s">
        <v>2375</v>
      </c>
      <c r="J1084" s="40" t="s">
        <v>1283</v>
      </c>
      <c r="K1084" s="11" t="str">
        <v>Overweight</v>
      </c>
      <c r="L1084" s="11" t="str">
        <v>Diabetes</v>
      </c>
      <c r="M1084" s="11">
        <v>2</v>
      </c>
      <c r="N1084" s="11" t="str">
        <v>No</v>
      </c>
      <c r="O1084" s="11" t="str">
        <v>No</v>
      </c>
      <c r="P1084" s="36" t="str">
        <v>No</v>
      </c>
      <c r="Q1084" s="37"/>
    </row>
    <row r="1085" spans="1:17" x14ac:dyDescent="0.3">
      <c r="A1085" s="34" t="s">
        <v>1282</v>
      </c>
      <c r="B1085" s="34">
        <v>31.66</v>
      </c>
      <c r="C1085" s="34">
        <v>4.1100000000000003</v>
      </c>
      <c r="D1085" s="34" t="s">
        <v>2375</v>
      </c>
      <c r="E1085" s="35" t="s">
        <v>2375</v>
      </c>
      <c r="F1085" s="34" t="s">
        <v>2375</v>
      </c>
      <c r="G1085" s="34" t="s">
        <v>2376</v>
      </c>
      <c r="H1085" s="34" t="s">
        <v>2375</v>
      </c>
      <c r="J1085" s="40" t="s">
        <v>1282</v>
      </c>
      <c r="K1085" s="11" t="str">
        <v>Obesity</v>
      </c>
      <c r="L1085" s="11" t="str">
        <v>Normal</v>
      </c>
      <c r="M1085" s="11">
        <v>0</v>
      </c>
      <c r="N1085" s="11" t="str">
        <v>No</v>
      </c>
      <c r="O1085" s="11" t="str">
        <v>No</v>
      </c>
      <c r="P1085" s="36" t="str">
        <v>No</v>
      </c>
      <c r="Q1085" s="37"/>
    </row>
    <row r="1086" spans="1:17" x14ac:dyDescent="0.3">
      <c r="A1086" s="34" t="s">
        <v>1281</v>
      </c>
      <c r="B1086" s="34">
        <v>28.215</v>
      </c>
      <c r="C1086" s="34">
        <v>7.56</v>
      </c>
      <c r="D1086" s="34" t="s">
        <v>2377</v>
      </c>
      <c r="E1086" s="35" t="s">
        <v>2375</v>
      </c>
      <c r="F1086" s="34" t="s">
        <v>2375</v>
      </c>
      <c r="G1086" s="34">
        <v>1</v>
      </c>
      <c r="H1086" s="34" t="s">
        <v>2375</v>
      </c>
      <c r="J1086" s="40" t="s">
        <v>1281</v>
      </c>
      <c r="K1086" s="11" t="str">
        <v>Overweight</v>
      </c>
      <c r="L1086" s="11" t="str">
        <v>Diabetes</v>
      </c>
      <c r="M1086" s="11">
        <v>1</v>
      </c>
      <c r="N1086" s="11" t="str">
        <v>Yes</v>
      </c>
      <c r="O1086" s="11" t="str">
        <v>No</v>
      </c>
      <c r="P1086" s="36" t="str">
        <v>No</v>
      </c>
      <c r="Q1086" s="37"/>
    </row>
    <row r="1087" spans="1:17" x14ac:dyDescent="0.3">
      <c r="A1087" s="34" t="s">
        <v>1280</v>
      </c>
      <c r="B1087" s="34">
        <v>26.12</v>
      </c>
      <c r="C1087" s="34">
        <v>4.17</v>
      </c>
      <c r="D1087" s="34" t="s">
        <v>2377</v>
      </c>
      <c r="E1087" s="35" t="s">
        <v>2375</v>
      </c>
      <c r="F1087" s="34" t="s">
        <v>2378</v>
      </c>
      <c r="G1087" s="34">
        <v>1</v>
      </c>
      <c r="H1087" s="34" t="s">
        <v>2375</v>
      </c>
      <c r="J1087" s="40" t="s">
        <v>1280</v>
      </c>
      <c r="K1087" s="11" t="str">
        <v>Overweight</v>
      </c>
      <c r="L1087" s="11" t="str">
        <v>Normal</v>
      </c>
      <c r="M1087" s="11">
        <v>1</v>
      </c>
      <c r="N1087" s="11" t="str">
        <v>Yes</v>
      </c>
      <c r="O1087" s="11" t="str">
        <v>No</v>
      </c>
      <c r="P1087" s="36" t="str">
        <v>No</v>
      </c>
      <c r="Q1087" s="37"/>
    </row>
    <row r="1088" spans="1:17" x14ac:dyDescent="0.3">
      <c r="A1088" s="34" t="s">
        <v>1279</v>
      </c>
      <c r="B1088" s="34">
        <v>36.630000000000003</v>
      </c>
      <c r="C1088" s="34">
        <v>11.42</v>
      </c>
      <c r="D1088" s="34" t="s">
        <v>2375</v>
      </c>
      <c r="E1088" s="35" t="s">
        <v>2375</v>
      </c>
      <c r="F1088" s="34" t="s">
        <v>2375</v>
      </c>
      <c r="G1088" s="34">
        <v>2</v>
      </c>
      <c r="H1088" s="34" t="s">
        <v>2375</v>
      </c>
      <c r="J1088" s="40" t="s">
        <v>1279</v>
      </c>
      <c r="K1088" s="11" t="str">
        <v>Obesity</v>
      </c>
      <c r="L1088" s="11" t="str">
        <v>Diabetes</v>
      </c>
      <c r="M1088" s="11">
        <v>2</v>
      </c>
      <c r="N1088" s="11" t="str">
        <v>No</v>
      </c>
      <c r="O1088" s="11" t="str">
        <v>No</v>
      </c>
      <c r="P1088" s="36" t="str">
        <v>No</v>
      </c>
      <c r="Q1088" s="37"/>
    </row>
    <row r="1089" spans="1:17" x14ac:dyDescent="0.3">
      <c r="A1089" s="34" t="s">
        <v>1278</v>
      </c>
      <c r="B1089" s="34">
        <v>33.344999999999999</v>
      </c>
      <c r="C1089" s="34">
        <v>7.33</v>
      </c>
      <c r="D1089" s="34" t="s">
        <v>2375</v>
      </c>
      <c r="E1089" s="35" t="s">
        <v>2375</v>
      </c>
      <c r="F1089" s="34" t="s">
        <v>2375</v>
      </c>
      <c r="G1089" s="34">
        <v>2</v>
      </c>
      <c r="H1089" s="34" t="s">
        <v>2375</v>
      </c>
      <c r="J1089" s="40" t="s">
        <v>1278</v>
      </c>
      <c r="K1089" s="11" t="str">
        <v>Obesity</v>
      </c>
      <c r="L1089" s="11" t="str">
        <v>Diabetes</v>
      </c>
      <c r="M1089" s="11">
        <v>2</v>
      </c>
      <c r="N1089" s="11" t="str">
        <v>No</v>
      </c>
      <c r="O1089" s="11" t="str">
        <v>No</v>
      </c>
      <c r="P1089" s="36" t="str">
        <v>No</v>
      </c>
      <c r="Q1089" s="37"/>
    </row>
    <row r="1090" spans="1:17" x14ac:dyDescent="0.3">
      <c r="A1090" s="34" t="s">
        <v>1277</v>
      </c>
      <c r="B1090" s="34">
        <v>27.11</v>
      </c>
      <c r="C1090" s="34">
        <v>6.7</v>
      </c>
      <c r="D1090" s="34" t="s">
        <v>2375</v>
      </c>
      <c r="E1090" s="35" t="s">
        <v>2375</v>
      </c>
      <c r="F1090" s="34" t="s">
        <v>2375</v>
      </c>
      <c r="G1090" s="34" t="s">
        <v>2376</v>
      </c>
      <c r="H1090" s="34" t="s">
        <v>2375</v>
      </c>
      <c r="J1090" s="40" t="s">
        <v>1277</v>
      </c>
      <c r="K1090" s="11" t="str">
        <v>Overweight</v>
      </c>
      <c r="L1090" s="11" t="str">
        <v>Diabetes</v>
      </c>
      <c r="M1090" s="11">
        <v>0</v>
      </c>
      <c r="N1090" s="11" t="str">
        <v>No</v>
      </c>
      <c r="O1090" s="11" t="str">
        <v>No</v>
      </c>
      <c r="P1090" s="36" t="str">
        <v>No</v>
      </c>
      <c r="Q1090" s="37"/>
    </row>
    <row r="1091" spans="1:17" x14ac:dyDescent="0.3">
      <c r="A1091" s="34" t="s">
        <v>1276</v>
      </c>
      <c r="B1091" s="34">
        <v>26.6</v>
      </c>
      <c r="C1091" s="34">
        <v>5.27</v>
      </c>
      <c r="D1091" s="34" t="s">
        <v>2377</v>
      </c>
      <c r="E1091" s="35" t="s">
        <v>2375</v>
      </c>
      <c r="F1091" s="34" t="s">
        <v>2378</v>
      </c>
      <c r="G1091" s="34">
        <v>1</v>
      </c>
      <c r="H1091" s="34" t="s">
        <v>2375</v>
      </c>
      <c r="J1091" s="40" t="s">
        <v>1276</v>
      </c>
      <c r="K1091" s="11" t="str">
        <v>Overweight</v>
      </c>
      <c r="L1091" s="11" t="str">
        <v>Normal</v>
      </c>
      <c r="M1091" s="11">
        <v>1</v>
      </c>
      <c r="N1091" s="11" t="str">
        <v>Yes</v>
      </c>
      <c r="O1091" s="11" t="str">
        <v>No</v>
      </c>
      <c r="P1091" s="36" t="str">
        <v>No</v>
      </c>
      <c r="Q1091" s="37"/>
    </row>
    <row r="1092" spans="1:17" x14ac:dyDescent="0.3">
      <c r="A1092" s="34" t="s">
        <v>1275</v>
      </c>
      <c r="B1092" s="34">
        <v>30.41</v>
      </c>
      <c r="C1092" s="34">
        <v>7.72</v>
      </c>
      <c r="D1092" s="34" t="s">
        <v>2375</v>
      </c>
      <c r="E1092" s="35" t="s">
        <v>2375</v>
      </c>
      <c r="F1092" s="34" t="s">
        <v>2375</v>
      </c>
      <c r="G1092" s="34" t="s">
        <v>2376</v>
      </c>
      <c r="H1092" s="34" t="s">
        <v>2375</v>
      </c>
      <c r="J1092" s="40" t="s">
        <v>1275</v>
      </c>
      <c r="K1092" s="11" t="str">
        <v>Obesity</v>
      </c>
      <c r="L1092" s="11" t="str">
        <v>Diabetes</v>
      </c>
      <c r="M1092" s="11">
        <v>0</v>
      </c>
      <c r="N1092" s="11" t="str">
        <v>No</v>
      </c>
      <c r="O1092" s="11" t="str">
        <v>No</v>
      </c>
      <c r="P1092" s="36" t="str">
        <v>No</v>
      </c>
      <c r="Q1092" s="37"/>
    </row>
    <row r="1093" spans="1:17" x14ac:dyDescent="0.3">
      <c r="A1093" s="34" t="s">
        <v>1274</v>
      </c>
      <c r="B1093" s="34">
        <v>28.98</v>
      </c>
      <c r="C1093" s="34">
        <v>8.68</v>
      </c>
      <c r="D1093" s="34" t="s">
        <v>2375</v>
      </c>
      <c r="E1093" s="35" t="s">
        <v>2375</v>
      </c>
      <c r="F1093" s="34" t="s">
        <v>2375</v>
      </c>
      <c r="G1093" s="34">
        <v>2</v>
      </c>
      <c r="H1093" s="34" t="s">
        <v>2375</v>
      </c>
      <c r="J1093" s="40" t="s">
        <v>1274</v>
      </c>
      <c r="K1093" s="11" t="str">
        <v>Overweight</v>
      </c>
      <c r="L1093" s="11" t="str">
        <v>Diabetes</v>
      </c>
      <c r="M1093" s="11">
        <v>2</v>
      </c>
      <c r="N1093" s="11" t="str">
        <v>No</v>
      </c>
      <c r="O1093" s="11" t="str">
        <v>No</v>
      </c>
      <c r="P1093" s="36" t="str">
        <v>No</v>
      </c>
      <c r="Q1093" s="37"/>
    </row>
    <row r="1094" spans="1:17" x14ac:dyDescent="0.3">
      <c r="A1094" s="34" t="s">
        <v>1273</v>
      </c>
      <c r="B1094" s="34">
        <v>31.24</v>
      </c>
      <c r="C1094" s="34">
        <v>9.8000000000000007</v>
      </c>
      <c r="D1094" s="34" t="s">
        <v>2375</v>
      </c>
      <c r="E1094" s="35" t="s">
        <v>2375</v>
      </c>
      <c r="F1094" s="34" t="s">
        <v>2375</v>
      </c>
      <c r="G1094" s="34" t="s">
        <v>2376</v>
      </c>
      <c r="H1094" s="34" t="s">
        <v>2375</v>
      </c>
      <c r="J1094" s="40" t="s">
        <v>1273</v>
      </c>
      <c r="K1094" s="11" t="str">
        <v>Obesity</v>
      </c>
      <c r="L1094" s="11" t="str">
        <v>Diabetes</v>
      </c>
      <c r="M1094" s="11">
        <v>0</v>
      </c>
      <c r="N1094" s="11" t="str">
        <v>No</v>
      </c>
      <c r="O1094" s="11" t="str">
        <v>No</v>
      </c>
      <c r="P1094" s="36" t="str">
        <v>No</v>
      </c>
      <c r="Q1094" s="37"/>
    </row>
    <row r="1095" spans="1:17" x14ac:dyDescent="0.3">
      <c r="A1095" s="34" t="s">
        <v>1272</v>
      </c>
      <c r="B1095" s="34">
        <v>31.54</v>
      </c>
      <c r="C1095" s="34">
        <v>4.4400000000000004</v>
      </c>
      <c r="D1095" s="34" t="s">
        <v>2375</v>
      </c>
      <c r="E1095" s="35" t="s">
        <v>2375</v>
      </c>
      <c r="F1095" s="34" t="s">
        <v>2375</v>
      </c>
      <c r="G1095" s="34" t="s">
        <v>2376</v>
      </c>
      <c r="H1095" s="34" t="s">
        <v>2375</v>
      </c>
      <c r="J1095" s="40" t="s">
        <v>1272</v>
      </c>
      <c r="K1095" s="11" t="str">
        <v>Obesity</v>
      </c>
      <c r="L1095" s="11" t="str">
        <v>Normal</v>
      </c>
      <c r="M1095" s="11">
        <v>0</v>
      </c>
      <c r="N1095" s="11" t="str">
        <v>No</v>
      </c>
      <c r="O1095" s="11" t="str">
        <v>No</v>
      </c>
      <c r="P1095" s="36" t="str">
        <v>No</v>
      </c>
      <c r="Q1095" s="37"/>
    </row>
    <row r="1096" spans="1:17" x14ac:dyDescent="0.3">
      <c r="A1096" s="34" t="s">
        <v>1271</v>
      </c>
      <c r="B1096" s="34">
        <v>38.6</v>
      </c>
      <c r="C1096" s="34">
        <v>7.19</v>
      </c>
      <c r="D1096" s="34" t="s">
        <v>2377</v>
      </c>
      <c r="E1096" s="35" t="s">
        <v>2375</v>
      </c>
      <c r="F1096" s="34" t="s">
        <v>2375</v>
      </c>
      <c r="G1096" s="34">
        <v>2</v>
      </c>
      <c r="H1096" s="34" t="s">
        <v>2375</v>
      </c>
      <c r="J1096" s="40" t="s">
        <v>1271</v>
      </c>
      <c r="K1096" s="11" t="str">
        <v>Obesity</v>
      </c>
      <c r="L1096" s="11" t="str">
        <v>Diabetes</v>
      </c>
      <c r="M1096" s="11">
        <v>2</v>
      </c>
      <c r="N1096" s="11" t="str">
        <v>Yes</v>
      </c>
      <c r="O1096" s="11" t="str">
        <v>No</v>
      </c>
      <c r="P1096" s="36" t="str">
        <v>No</v>
      </c>
      <c r="Q1096" s="37"/>
    </row>
    <row r="1097" spans="1:17" x14ac:dyDescent="0.3">
      <c r="A1097" s="34" t="s">
        <v>1270</v>
      </c>
      <c r="B1097" s="34">
        <v>37.950000000000003</v>
      </c>
      <c r="C1097" s="34">
        <v>6.06</v>
      </c>
      <c r="D1097" s="34" t="s">
        <v>2375</v>
      </c>
      <c r="E1097" s="35" t="s">
        <v>2375</v>
      </c>
      <c r="F1097" s="34" t="s">
        <v>2375</v>
      </c>
      <c r="G1097" s="34" t="s">
        <v>2376</v>
      </c>
      <c r="H1097" s="34" t="s">
        <v>2375</v>
      </c>
      <c r="J1097" s="40" t="s">
        <v>1270</v>
      </c>
      <c r="K1097" s="11" t="str">
        <v>Obesity</v>
      </c>
      <c r="L1097" s="11" t="str">
        <v>Prediabetes</v>
      </c>
      <c r="M1097" s="11">
        <v>0</v>
      </c>
      <c r="N1097" s="11" t="str">
        <v>No</v>
      </c>
      <c r="O1097" s="11" t="str">
        <v>No</v>
      </c>
      <c r="P1097" s="36" t="str">
        <v>No</v>
      </c>
      <c r="Q1097" s="37"/>
    </row>
    <row r="1098" spans="1:17" x14ac:dyDescent="0.3">
      <c r="A1098" s="34" t="s">
        <v>1269</v>
      </c>
      <c r="B1098" s="34">
        <v>38.97</v>
      </c>
      <c r="C1098" s="34">
        <v>5.12</v>
      </c>
      <c r="D1098" s="34" t="s">
        <v>2375</v>
      </c>
      <c r="E1098" s="35" t="s">
        <v>2375</v>
      </c>
      <c r="F1098" s="34" t="s">
        <v>2375</v>
      </c>
      <c r="G1098" s="34" t="s">
        <v>2376</v>
      </c>
      <c r="H1098" s="34" t="s">
        <v>2375</v>
      </c>
      <c r="J1098" s="40" t="s">
        <v>1269</v>
      </c>
      <c r="K1098" s="11" t="str">
        <v>Obesity</v>
      </c>
      <c r="L1098" s="11" t="str">
        <v>Normal</v>
      </c>
      <c r="M1098" s="11">
        <v>0</v>
      </c>
      <c r="N1098" s="11" t="str">
        <v>No</v>
      </c>
      <c r="O1098" s="11" t="str">
        <v>No</v>
      </c>
      <c r="P1098" s="36" t="str">
        <v>No</v>
      </c>
      <c r="Q1098" s="37"/>
    </row>
    <row r="1099" spans="1:17" x14ac:dyDescent="0.3">
      <c r="A1099" s="34" t="s">
        <v>1268</v>
      </c>
      <c r="B1099" s="34">
        <v>21.2</v>
      </c>
      <c r="C1099" s="34">
        <v>10.72</v>
      </c>
      <c r="D1099" s="34" t="s">
        <v>2375</v>
      </c>
      <c r="E1099" s="35" t="s">
        <v>2375</v>
      </c>
      <c r="F1099" s="34" t="s">
        <v>2375</v>
      </c>
      <c r="G1099" s="34" t="s">
        <v>2376</v>
      </c>
      <c r="H1099" s="34" t="s">
        <v>2375</v>
      </c>
      <c r="J1099" s="40" t="s">
        <v>1268</v>
      </c>
      <c r="K1099" s="11" t="str">
        <v>Normal Weight</v>
      </c>
      <c r="L1099" s="11" t="str">
        <v>Diabetes</v>
      </c>
      <c r="M1099" s="11">
        <v>0</v>
      </c>
      <c r="N1099" s="11" t="str">
        <v>No</v>
      </c>
      <c r="O1099" s="11" t="str">
        <v>No</v>
      </c>
      <c r="P1099" s="36" t="str">
        <v>No</v>
      </c>
      <c r="Q1099" s="37"/>
    </row>
    <row r="1100" spans="1:17" x14ac:dyDescent="0.3">
      <c r="A1100" s="34" t="s">
        <v>1267</v>
      </c>
      <c r="B1100" s="34">
        <v>23.96</v>
      </c>
      <c r="C1100" s="34">
        <v>9.58</v>
      </c>
      <c r="D1100" s="34" t="s">
        <v>2377</v>
      </c>
      <c r="E1100" s="35" t="s">
        <v>2375</v>
      </c>
      <c r="F1100" s="34" t="s">
        <v>2378</v>
      </c>
      <c r="G1100" s="34">
        <v>1</v>
      </c>
      <c r="H1100" s="34" t="s">
        <v>2375</v>
      </c>
      <c r="J1100" s="40" t="s">
        <v>1267</v>
      </c>
      <c r="K1100" s="11" t="str">
        <v>Normal Weight</v>
      </c>
      <c r="L1100" s="11" t="str">
        <v>Diabetes</v>
      </c>
      <c r="M1100" s="11">
        <v>1</v>
      </c>
      <c r="N1100" s="11" t="str">
        <v>Yes</v>
      </c>
      <c r="O1100" s="11" t="str">
        <v>No</v>
      </c>
      <c r="P1100" s="36" t="str">
        <v>No</v>
      </c>
      <c r="Q1100" s="37"/>
    </row>
    <row r="1101" spans="1:17" x14ac:dyDescent="0.3">
      <c r="A1101" s="34" t="s">
        <v>1266</v>
      </c>
      <c r="B1101" s="34">
        <v>35.93</v>
      </c>
      <c r="C1101" s="34">
        <v>6.4</v>
      </c>
      <c r="D1101" s="34" t="s">
        <v>2377</v>
      </c>
      <c r="E1101" s="35" t="s">
        <v>2375</v>
      </c>
      <c r="F1101" s="34" t="s">
        <v>2375</v>
      </c>
      <c r="G1101" s="34">
        <v>1</v>
      </c>
      <c r="H1101" s="34" t="s">
        <v>2375</v>
      </c>
      <c r="J1101" s="40" t="s">
        <v>1266</v>
      </c>
      <c r="K1101" s="11" t="str">
        <v>Obesity</v>
      </c>
      <c r="L1101" s="11" t="str">
        <v>Diabetes</v>
      </c>
      <c r="M1101" s="11">
        <v>1</v>
      </c>
      <c r="N1101" s="11" t="str">
        <v>Yes</v>
      </c>
      <c r="O1101" s="11" t="str">
        <v>No</v>
      </c>
      <c r="P1101" s="36" t="str">
        <v>No</v>
      </c>
      <c r="Q1101" s="37"/>
    </row>
    <row r="1102" spans="1:17" x14ac:dyDescent="0.3">
      <c r="A1102" s="34" t="s">
        <v>1265</v>
      </c>
      <c r="B1102" s="34">
        <v>26.11</v>
      </c>
      <c r="C1102" s="34">
        <v>6.8</v>
      </c>
      <c r="D1102" s="34" t="s">
        <v>2377</v>
      </c>
      <c r="E1102" s="35" t="s">
        <v>2375</v>
      </c>
      <c r="F1102" s="34" t="s">
        <v>2375</v>
      </c>
      <c r="G1102" s="34">
        <v>2</v>
      </c>
      <c r="H1102" s="34" t="s">
        <v>2375</v>
      </c>
      <c r="J1102" s="40" t="s">
        <v>1265</v>
      </c>
      <c r="K1102" s="11" t="str">
        <v>Overweight</v>
      </c>
      <c r="L1102" s="11" t="str">
        <v>Diabetes</v>
      </c>
      <c r="M1102" s="11">
        <v>2</v>
      </c>
      <c r="N1102" s="11" t="str">
        <v>Yes</v>
      </c>
      <c r="O1102" s="11" t="str">
        <v>No</v>
      </c>
      <c r="P1102" s="36" t="str">
        <v>No</v>
      </c>
      <c r="Q1102" s="37"/>
    </row>
    <row r="1103" spans="1:17" x14ac:dyDescent="0.3">
      <c r="A1103" s="34" t="s">
        <v>1264</v>
      </c>
      <c r="B1103" s="34">
        <v>32.299999999999997</v>
      </c>
      <c r="C1103" s="34">
        <v>9.48</v>
      </c>
      <c r="D1103" s="34" t="s">
        <v>2375</v>
      </c>
      <c r="E1103" s="35" t="s">
        <v>2375</v>
      </c>
      <c r="F1103" s="34" t="s">
        <v>2375</v>
      </c>
      <c r="G1103" s="34">
        <v>2</v>
      </c>
      <c r="H1103" s="34" t="s">
        <v>2375</v>
      </c>
      <c r="J1103" s="40" t="s">
        <v>1264</v>
      </c>
      <c r="K1103" s="11" t="str">
        <v>Obesity</v>
      </c>
      <c r="L1103" s="11" t="str">
        <v>Diabetes</v>
      </c>
      <c r="M1103" s="11">
        <v>2</v>
      </c>
      <c r="N1103" s="11" t="str">
        <v>No</v>
      </c>
      <c r="O1103" s="11" t="str">
        <v>No</v>
      </c>
      <c r="P1103" s="36" t="str">
        <v>No</v>
      </c>
      <c r="Q1103" s="37"/>
    </row>
    <row r="1104" spans="1:17" x14ac:dyDescent="0.3">
      <c r="A1104" s="34" t="s">
        <v>1263</v>
      </c>
      <c r="B1104" s="34">
        <v>28.69</v>
      </c>
      <c r="C1104" s="34">
        <v>7.45</v>
      </c>
      <c r="D1104" s="34" t="s">
        <v>2375</v>
      </c>
      <c r="E1104" s="35" t="s">
        <v>2375</v>
      </c>
      <c r="F1104" s="34" t="s">
        <v>2375</v>
      </c>
      <c r="G1104" s="34">
        <v>2</v>
      </c>
      <c r="H1104" s="34" t="s">
        <v>2375</v>
      </c>
      <c r="J1104" s="40" t="s">
        <v>1263</v>
      </c>
      <c r="K1104" s="11" t="str">
        <v>Overweight</v>
      </c>
      <c r="L1104" s="11" t="str">
        <v>Diabetes</v>
      </c>
      <c r="M1104" s="11">
        <v>2</v>
      </c>
      <c r="N1104" s="11" t="str">
        <v>No</v>
      </c>
      <c r="O1104" s="11" t="str">
        <v>No</v>
      </c>
      <c r="P1104" s="36" t="str">
        <v>No</v>
      </c>
      <c r="Q1104" s="37"/>
    </row>
    <row r="1105" spans="1:17" x14ac:dyDescent="0.3">
      <c r="A1105" s="34" t="s">
        <v>1262</v>
      </c>
      <c r="B1105" s="34">
        <v>31.28</v>
      </c>
      <c r="C1105" s="34">
        <v>6.94</v>
      </c>
      <c r="D1105" s="34" t="s">
        <v>2377</v>
      </c>
      <c r="E1105" s="35" t="s">
        <v>2375</v>
      </c>
      <c r="F1105" s="34" t="s">
        <v>2375</v>
      </c>
      <c r="G1105" s="34">
        <v>1</v>
      </c>
      <c r="H1105" s="34" t="s">
        <v>2375</v>
      </c>
      <c r="J1105" s="40" t="s">
        <v>1262</v>
      </c>
      <c r="K1105" s="11" t="str">
        <v>Obesity</v>
      </c>
      <c r="L1105" s="11" t="str">
        <v>Diabetes</v>
      </c>
      <c r="M1105" s="11">
        <v>1</v>
      </c>
      <c r="N1105" s="11" t="str">
        <v>Yes</v>
      </c>
      <c r="O1105" s="11" t="str">
        <v>No</v>
      </c>
      <c r="P1105" s="36" t="str">
        <v>No</v>
      </c>
      <c r="Q1105" s="37"/>
    </row>
    <row r="1106" spans="1:17" x14ac:dyDescent="0.3">
      <c r="A1106" s="34" t="s">
        <v>1261</v>
      </c>
      <c r="B1106" s="34">
        <v>30.21</v>
      </c>
      <c r="C1106" s="34">
        <v>7.83</v>
      </c>
      <c r="D1106" s="34" t="s">
        <v>2375</v>
      </c>
      <c r="E1106" s="35" t="s">
        <v>2375</v>
      </c>
      <c r="F1106" s="34" t="s">
        <v>2375</v>
      </c>
      <c r="G1106" s="34" t="s">
        <v>2376</v>
      </c>
      <c r="H1106" s="34" t="s">
        <v>2375</v>
      </c>
      <c r="J1106" s="40" t="s">
        <v>1261</v>
      </c>
      <c r="K1106" s="11" t="str">
        <v>Obesity</v>
      </c>
      <c r="L1106" s="11" t="str">
        <v>Diabetes</v>
      </c>
      <c r="M1106" s="11">
        <v>0</v>
      </c>
      <c r="N1106" s="11" t="str">
        <v>No</v>
      </c>
      <c r="O1106" s="11" t="str">
        <v>No</v>
      </c>
      <c r="P1106" s="36" t="str">
        <v>No</v>
      </c>
      <c r="Q1106" s="37"/>
    </row>
    <row r="1107" spans="1:17" x14ac:dyDescent="0.3">
      <c r="A1107" s="34" t="s">
        <v>1260</v>
      </c>
      <c r="B1107" s="34">
        <v>38.28</v>
      </c>
      <c r="C1107" s="34">
        <v>10.17</v>
      </c>
      <c r="D1107" s="34" t="s">
        <v>2377</v>
      </c>
      <c r="E1107" s="35" t="s">
        <v>2375</v>
      </c>
      <c r="F1107" s="34" t="s">
        <v>2375</v>
      </c>
      <c r="G1107" s="34" t="s">
        <v>2376</v>
      </c>
      <c r="H1107" s="34" t="s">
        <v>2375</v>
      </c>
      <c r="J1107" s="40" t="s">
        <v>1260</v>
      </c>
      <c r="K1107" s="11" t="str">
        <v>Obesity</v>
      </c>
      <c r="L1107" s="11" t="str">
        <v>Diabetes</v>
      </c>
      <c r="M1107" s="11">
        <v>0</v>
      </c>
      <c r="N1107" s="11" t="str">
        <v>Yes</v>
      </c>
      <c r="O1107" s="11" t="str">
        <v>No</v>
      </c>
      <c r="P1107" s="36" t="str">
        <v>No</v>
      </c>
      <c r="Q1107" s="37"/>
    </row>
    <row r="1108" spans="1:17" x14ac:dyDescent="0.3">
      <c r="A1108" s="34" t="s">
        <v>1259</v>
      </c>
      <c r="B1108" s="34">
        <v>29.9</v>
      </c>
      <c r="C1108" s="34">
        <v>8.9600000000000009</v>
      </c>
      <c r="D1108" s="34" t="s">
        <v>2377</v>
      </c>
      <c r="E1108" s="35" t="s">
        <v>2375</v>
      </c>
      <c r="F1108" s="34" t="s">
        <v>2375</v>
      </c>
      <c r="G1108" s="34" t="s">
        <v>2376</v>
      </c>
      <c r="H1108" s="34" t="s">
        <v>2375</v>
      </c>
      <c r="J1108" s="40" t="s">
        <v>1259</v>
      </c>
      <c r="K1108" s="11" t="str">
        <v>Obesity</v>
      </c>
      <c r="L1108" s="11" t="str">
        <v>Diabetes</v>
      </c>
      <c r="M1108" s="11">
        <v>0</v>
      </c>
      <c r="N1108" s="11" t="str">
        <v>Yes</v>
      </c>
      <c r="O1108" s="11" t="str">
        <v>No</v>
      </c>
      <c r="P1108" s="36" t="str">
        <v>No</v>
      </c>
      <c r="Q1108" s="37"/>
    </row>
    <row r="1109" spans="1:17" x14ac:dyDescent="0.3">
      <c r="A1109" s="34" t="s">
        <v>1258</v>
      </c>
      <c r="B1109" s="34">
        <v>23.18</v>
      </c>
      <c r="C1109" s="34">
        <v>6.96</v>
      </c>
      <c r="D1109" s="34" t="s">
        <v>2377</v>
      </c>
      <c r="E1109" s="35" t="s">
        <v>2375</v>
      </c>
      <c r="F1109" s="34" t="s">
        <v>2375</v>
      </c>
      <c r="G1109" s="34">
        <v>2</v>
      </c>
      <c r="H1109" s="34" t="s">
        <v>2375</v>
      </c>
      <c r="J1109" s="40" t="s">
        <v>1258</v>
      </c>
      <c r="K1109" s="11" t="str">
        <v>Normal Weight</v>
      </c>
      <c r="L1109" s="11" t="str">
        <v>Diabetes</v>
      </c>
      <c r="M1109" s="11">
        <v>2</v>
      </c>
      <c r="N1109" s="11" t="str">
        <v>Yes</v>
      </c>
      <c r="O1109" s="11" t="str">
        <v>No</v>
      </c>
      <c r="P1109" s="36" t="str">
        <v>No</v>
      </c>
      <c r="Q1109" s="37"/>
    </row>
    <row r="1110" spans="1:17" x14ac:dyDescent="0.3">
      <c r="A1110" s="34" t="s">
        <v>1257</v>
      </c>
      <c r="B1110" s="34">
        <v>33.020000000000003</v>
      </c>
      <c r="C1110" s="34">
        <v>5.07</v>
      </c>
      <c r="D1110" s="34" t="s">
        <v>2377</v>
      </c>
      <c r="E1110" s="35" t="s">
        <v>2375</v>
      </c>
      <c r="F1110" s="34" t="s">
        <v>2375</v>
      </c>
      <c r="G1110" s="34" t="s">
        <v>2376</v>
      </c>
      <c r="H1110" s="34" t="s">
        <v>2375</v>
      </c>
      <c r="J1110" s="40" t="s">
        <v>1257</v>
      </c>
      <c r="K1110" s="11" t="str">
        <v>Obesity</v>
      </c>
      <c r="L1110" s="11" t="str">
        <v>Normal</v>
      </c>
      <c r="M1110" s="11">
        <v>0</v>
      </c>
      <c r="N1110" s="11" t="str">
        <v>Yes</v>
      </c>
      <c r="O1110" s="11" t="str">
        <v>No</v>
      </c>
      <c r="P1110" s="36" t="str">
        <v>No</v>
      </c>
      <c r="Q1110" s="37"/>
    </row>
    <row r="1111" spans="1:17" x14ac:dyDescent="0.3">
      <c r="A1111" s="34" t="s">
        <v>1256</v>
      </c>
      <c r="B1111" s="34">
        <v>27.29</v>
      </c>
      <c r="C1111" s="34">
        <v>5.85</v>
      </c>
      <c r="D1111" s="34" t="s">
        <v>2375</v>
      </c>
      <c r="E1111" s="35" t="s">
        <v>2375</v>
      </c>
      <c r="F1111" s="34" t="s">
        <v>2375</v>
      </c>
      <c r="G1111" s="34">
        <v>2</v>
      </c>
      <c r="H1111" s="34" t="s">
        <v>2375</v>
      </c>
      <c r="J1111" s="40" t="s">
        <v>1256</v>
      </c>
      <c r="K1111" s="11" t="str">
        <v>Overweight</v>
      </c>
      <c r="L1111" s="11" t="str">
        <v>Prediabetes</v>
      </c>
      <c r="M1111" s="11">
        <v>2</v>
      </c>
      <c r="N1111" s="11" t="str">
        <v>No</v>
      </c>
      <c r="O1111" s="11" t="str">
        <v>No</v>
      </c>
      <c r="P1111" s="36" t="str">
        <v>No</v>
      </c>
      <c r="Q1111" s="37"/>
    </row>
    <row r="1112" spans="1:17" x14ac:dyDescent="0.3">
      <c r="A1112" s="34" t="s">
        <v>1255</v>
      </c>
      <c r="B1112" s="34">
        <v>23.18</v>
      </c>
      <c r="C1112" s="34">
        <v>10.56</v>
      </c>
      <c r="D1112" s="34" t="s">
        <v>2375</v>
      </c>
      <c r="E1112" s="35" t="s">
        <v>2375</v>
      </c>
      <c r="F1112" s="34" t="s">
        <v>2375</v>
      </c>
      <c r="G1112" s="34">
        <v>2</v>
      </c>
      <c r="H1112" s="34" t="s">
        <v>2375</v>
      </c>
      <c r="J1112" s="40" t="s">
        <v>1255</v>
      </c>
      <c r="K1112" s="11" t="str">
        <v>Normal Weight</v>
      </c>
      <c r="L1112" s="11" t="str">
        <v>Diabetes</v>
      </c>
      <c r="M1112" s="11">
        <v>2</v>
      </c>
      <c r="N1112" s="11" t="str">
        <v>No</v>
      </c>
      <c r="O1112" s="11" t="str">
        <v>No</v>
      </c>
      <c r="P1112" s="36" t="str">
        <v>No</v>
      </c>
      <c r="Q1112" s="37"/>
    </row>
    <row r="1113" spans="1:17" x14ac:dyDescent="0.3">
      <c r="A1113" s="34" t="s">
        <v>1254</v>
      </c>
      <c r="B1113" s="34">
        <v>32.659999999999997</v>
      </c>
      <c r="C1113" s="34">
        <v>8.92</v>
      </c>
      <c r="D1113" s="34" t="s">
        <v>2377</v>
      </c>
      <c r="E1113" s="35" t="s">
        <v>2375</v>
      </c>
      <c r="F1113" s="34" t="s">
        <v>2375</v>
      </c>
      <c r="G1113" s="34" t="s">
        <v>2376</v>
      </c>
      <c r="H1113" s="34" t="s">
        <v>2375</v>
      </c>
      <c r="J1113" s="40" t="s">
        <v>1254</v>
      </c>
      <c r="K1113" s="11" t="str">
        <v>Obesity</v>
      </c>
      <c r="L1113" s="11" t="str">
        <v>Diabetes</v>
      </c>
      <c r="M1113" s="11">
        <v>0</v>
      </c>
      <c r="N1113" s="11" t="str">
        <v>Yes</v>
      </c>
      <c r="O1113" s="11" t="str">
        <v>No</v>
      </c>
      <c r="P1113" s="36" t="str">
        <v>No</v>
      </c>
      <c r="Q1113" s="37"/>
    </row>
    <row r="1114" spans="1:17" x14ac:dyDescent="0.3">
      <c r="A1114" s="34" t="s">
        <v>1253</v>
      </c>
      <c r="B1114" s="34">
        <v>30.78</v>
      </c>
      <c r="C1114" s="34">
        <v>8.6300000000000008</v>
      </c>
      <c r="D1114" s="34" t="s">
        <v>2375</v>
      </c>
      <c r="E1114" s="35" t="s">
        <v>2375</v>
      </c>
      <c r="F1114" s="34" t="s">
        <v>2375</v>
      </c>
      <c r="G1114" s="34" t="s">
        <v>2376</v>
      </c>
      <c r="H1114" s="34" t="s">
        <v>2375</v>
      </c>
      <c r="J1114" s="40" t="s">
        <v>1253</v>
      </c>
      <c r="K1114" s="11" t="str">
        <v>Obesity</v>
      </c>
      <c r="L1114" s="11" t="str">
        <v>Diabetes</v>
      </c>
      <c r="M1114" s="11">
        <v>0</v>
      </c>
      <c r="N1114" s="11" t="str">
        <v>No</v>
      </c>
      <c r="O1114" s="11" t="str">
        <v>No</v>
      </c>
      <c r="P1114" s="36" t="str">
        <v>No</v>
      </c>
      <c r="Q1114" s="37"/>
    </row>
    <row r="1115" spans="1:17" x14ac:dyDescent="0.3">
      <c r="A1115" s="34" t="s">
        <v>1252</v>
      </c>
      <c r="B1115" s="34">
        <v>47.2</v>
      </c>
      <c r="C1115" s="34">
        <v>6.29</v>
      </c>
      <c r="D1115" s="34" t="s">
        <v>2377</v>
      </c>
      <c r="E1115" s="35" t="s">
        <v>2375</v>
      </c>
      <c r="F1115" s="34" t="s">
        <v>2378</v>
      </c>
      <c r="G1115" s="34">
        <v>1</v>
      </c>
      <c r="H1115" s="34" t="s">
        <v>2375</v>
      </c>
      <c r="J1115" s="40" t="s">
        <v>1252</v>
      </c>
      <c r="K1115" s="11" t="str">
        <v>Obesity</v>
      </c>
      <c r="L1115" s="11" t="str">
        <v>Prediabetes</v>
      </c>
      <c r="M1115" s="11">
        <v>1</v>
      </c>
      <c r="N1115" s="11" t="str">
        <v>Yes</v>
      </c>
      <c r="O1115" s="11" t="str">
        <v>No</v>
      </c>
      <c r="P1115" s="36" t="str">
        <v>No</v>
      </c>
      <c r="Q1115" s="37"/>
    </row>
    <row r="1116" spans="1:17" x14ac:dyDescent="0.3">
      <c r="A1116" s="34" t="s">
        <v>1251</v>
      </c>
      <c r="B1116" s="34">
        <v>31.6</v>
      </c>
      <c r="C1116" s="34">
        <v>5.75</v>
      </c>
      <c r="D1116" s="34" t="s">
        <v>2375</v>
      </c>
      <c r="E1116" s="35" t="s">
        <v>2375</v>
      </c>
      <c r="F1116" s="34" t="s">
        <v>2375</v>
      </c>
      <c r="G1116" s="34">
        <v>2</v>
      </c>
      <c r="H1116" s="34" t="s">
        <v>2375</v>
      </c>
      <c r="J1116" s="40" t="s">
        <v>1251</v>
      </c>
      <c r="K1116" s="11" t="str">
        <v>Obesity</v>
      </c>
      <c r="L1116" s="11" t="str">
        <v>Prediabetes</v>
      </c>
      <c r="M1116" s="11">
        <v>2</v>
      </c>
      <c r="N1116" s="11" t="str">
        <v>No</v>
      </c>
      <c r="O1116" s="11" t="str">
        <v>No</v>
      </c>
      <c r="P1116" s="36" t="str">
        <v>No</v>
      </c>
      <c r="Q1116" s="37"/>
    </row>
    <row r="1117" spans="1:17" x14ac:dyDescent="0.3">
      <c r="A1117" s="34" t="s">
        <v>1250</v>
      </c>
      <c r="B1117" s="34">
        <v>33.914999999999999</v>
      </c>
      <c r="C1117" s="34">
        <v>6.66</v>
      </c>
      <c r="D1117" s="34" t="s">
        <v>2377</v>
      </c>
      <c r="E1117" s="35" t="s">
        <v>2375</v>
      </c>
      <c r="F1117" s="34" t="s">
        <v>2375</v>
      </c>
      <c r="G1117" s="34">
        <v>1</v>
      </c>
      <c r="H1117" s="34" t="s">
        <v>2375</v>
      </c>
      <c r="J1117" s="40" t="s">
        <v>1250</v>
      </c>
      <c r="K1117" s="11" t="str">
        <v>Obesity</v>
      </c>
      <c r="L1117" s="11" t="str">
        <v>Diabetes</v>
      </c>
      <c r="M1117" s="11">
        <v>1</v>
      </c>
      <c r="N1117" s="11" t="str">
        <v>Yes</v>
      </c>
      <c r="O1117" s="11" t="str">
        <v>No</v>
      </c>
      <c r="P1117" s="36" t="str">
        <v>No</v>
      </c>
      <c r="Q1117" s="37"/>
    </row>
    <row r="1118" spans="1:17" x14ac:dyDescent="0.3">
      <c r="A1118" s="34" t="s">
        <v>1249</v>
      </c>
      <c r="B1118" s="34">
        <v>23.54</v>
      </c>
      <c r="C1118" s="34">
        <v>5.0999999999999996</v>
      </c>
      <c r="D1118" s="34" t="s">
        <v>2375</v>
      </c>
      <c r="E1118" s="35" t="s">
        <v>2375</v>
      </c>
      <c r="F1118" s="34" t="s">
        <v>2375</v>
      </c>
      <c r="G1118" s="34">
        <v>2</v>
      </c>
      <c r="H1118" s="34" t="s">
        <v>2375</v>
      </c>
      <c r="J1118" s="40" t="s">
        <v>1249</v>
      </c>
      <c r="K1118" s="11" t="str">
        <v>Normal Weight</v>
      </c>
      <c r="L1118" s="11" t="str">
        <v>Normal</v>
      </c>
      <c r="M1118" s="11">
        <v>2</v>
      </c>
      <c r="N1118" s="11" t="str">
        <v>No</v>
      </c>
      <c r="O1118" s="11" t="str">
        <v>No</v>
      </c>
      <c r="P1118" s="36" t="str">
        <v>No</v>
      </c>
      <c r="Q1118" s="37"/>
    </row>
    <row r="1119" spans="1:17" x14ac:dyDescent="0.3">
      <c r="A1119" s="34" t="s">
        <v>1248</v>
      </c>
      <c r="B1119" s="34">
        <v>27.074999999999999</v>
      </c>
      <c r="C1119" s="34">
        <v>4.41</v>
      </c>
      <c r="D1119" s="34" t="s">
        <v>2375</v>
      </c>
      <c r="E1119" s="35" t="s">
        <v>2375</v>
      </c>
      <c r="F1119" s="34" t="s">
        <v>2375</v>
      </c>
      <c r="G1119" s="34">
        <v>2</v>
      </c>
      <c r="H1119" s="34" t="s">
        <v>2375</v>
      </c>
      <c r="J1119" s="40" t="s">
        <v>1248</v>
      </c>
      <c r="K1119" s="11" t="str">
        <v>Overweight</v>
      </c>
      <c r="L1119" s="11" t="str">
        <v>Normal</v>
      </c>
      <c r="M1119" s="11">
        <v>2</v>
      </c>
      <c r="N1119" s="11" t="str">
        <v>No</v>
      </c>
      <c r="O1119" s="11" t="str">
        <v>No</v>
      </c>
      <c r="P1119" s="36" t="str">
        <v>No</v>
      </c>
      <c r="Q1119" s="37"/>
    </row>
    <row r="1120" spans="1:17" x14ac:dyDescent="0.3">
      <c r="A1120" s="34" t="s">
        <v>1247</v>
      </c>
      <c r="B1120" s="34">
        <v>25.8</v>
      </c>
      <c r="C1120" s="34">
        <v>5.52</v>
      </c>
      <c r="D1120" s="34" t="s">
        <v>2377</v>
      </c>
      <c r="E1120" s="35" t="s">
        <v>2375</v>
      </c>
      <c r="F1120" s="34" t="s">
        <v>2375</v>
      </c>
      <c r="G1120" s="34" t="s">
        <v>2376</v>
      </c>
      <c r="H1120" s="34" t="s">
        <v>2375</v>
      </c>
      <c r="J1120" s="40" t="s">
        <v>1247</v>
      </c>
      <c r="K1120" s="11" t="str">
        <v>Overweight</v>
      </c>
      <c r="L1120" s="11" t="str">
        <v>Normal</v>
      </c>
      <c r="M1120" s="11">
        <v>0</v>
      </c>
      <c r="N1120" s="11" t="str">
        <v>Yes</v>
      </c>
      <c r="O1120" s="11" t="str">
        <v>No</v>
      </c>
      <c r="P1120" s="36" t="str">
        <v>No</v>
      </c>
      <c r="Q1120" s="37"/>
    </row>
    <row r="1121" spans="1:17" x14ac:dyDescent="0.3">
      <c r="A1121" s="34" t="s">
        <v>1246</v>
      </c>
      <c r="B1121" s="34">
        <v>36.1</v>
      </c>
      <c r="C1121" s="34">
        <v>4.62</v>
      </c>
      <c r="D1121" s="34" t="s">
        <v>2377</v>
      </c>
      <c r="E1121" s="35" t="s">
        <v>2375</v>
      </c>
      <c r="F1121" s="34" t="s">
        <v>2378</v>
      </c>
      <c r="G1121" s="34">
        <v>1</v>
      </c>
      <c r="H1121" s="34" t="s">
        <v>2375</v>
      </c>
      <c r="J1121" s="40" t="s">
        <v>1246</v>
      </c>
      <c r="K1121" s="11" t="str">
        <v>Obesity</v>
      </c>
      <c r="L1121" s="11" t="str">
        <v>Normal</v>
      </c>
      <c r="M1121" s="11">
        <v>1</v>
      </c>
      <c r="N1121" s="11" t="str">
        <v>Yes</v>
      </c>
      <c r="O1121" s="11" t="str">
        <v>No</v>
      </c>
      <c r="P1121" s="36" t="str">
        <v>No</v>
      </c>
      <c r="Q1121" s="37"/>
    </row>
    <row r="1122" spans="1:17" x14ac:dyDescent="0.3">
      <c r="A1122" s="34" t="s">
        <v>1245</v>
      </c>
      <c r="B1122" s="34">
        <v>30.495000000000001</v>
      </c>
      <c r="C1122" s="34">
        <v>5.74</v>
      </c>
      <c r="D1122" s="34" t="s">
        <v>2377</v>
      </c>
      <c r="E1122" s="35" t="s">
        <v>2375</v>
      </c>
      <c r="F1122" s="34" t="s">
        <v>2378</v>
      </c>
      <c r="G1122" s="34">
        <v>1</v>
      </c>
      <c r="H1122" s="34" t="s">
        <v>2375</v>
      </c>
      <c r="J1122" s="40" t="s">
        <v>1245</v>
      </c>
      <c r="K1122" s="11" t="str">
        <v>Obesity</v>
      </c>
      <c r="L1122" s="11" t="str">
        <v>Prediabetes</v>
      </c>
      <c r="M1122" s="11">
        <v>1</v>
      </c>
      <c r="N1122" s="11" t="str">
        <v>Yes</v>
      </c>
      <c r="O1122" s="11" t="str">
        <v>No</v>
      </c>
      <c r="P1122" s="36" t="str">
        <v>No</v>
      </c>
      <c r="Q1122" s="37"/>
    </row>
    <row r="1123" spans="1:17" x14ac:dyDescent="0.3">
      <c r="A1123" s="34" t="s">
        <v>1244</v>
      </c>
      <c r="B1123" s="34">
        <v>21.4</v>
      </c>
      <c r="C1123" s="34">
        <v>6.3</v>
      </c>
      <c r="D1123" s="34" t="s">
        <v>2377</v>
      </c>
      <c r="E1123" s="35" t="s">
        <v>2375</v>
      </c>
      <c r="F1123" s="34" t="s">
        <v>2378</v>
      </c>
      <c r="G1123" s="34">
        <v>1</v>
      </c>
      <c r="H1123" s="34" t="s">
        <v>2375</v>
      </c>
      <c r="J1123" s="40" t="s">
        <v>1244</v>
      </c>
      <c r="K1123" s="11" t="str">
        <v>Normal Weight</v>
      </c>
      <c r="L1123" s="11" t="str">
        <v>Prediabetes</v>
      </c>
      <c r="M1123" s="11">
        <v>1</v>
      </c>
      <c r="N1123" s="11" t="str">
        <v>Yes</v>
      </c>
      <c r="O1123" s="11" t="str">
        <v>No</v>
      </c>
      <c r="P1123" s="36" t="str">
        <v>No</v>
      </c>
      <c r="Q1123" s="37"/>
    </row>
    <row r="1124" spans="1:17" x14ac:dyDescent="0.3">
      <c r="A1124" s="34" t="s">
        <v>1243</v>
      </c>
      <c r="B1124" s="34">
        <v>32.299999999999997</v>
      </c>
      <c r="C1124" s="34">
        <v>10.27</v>
      </c>
      <c r="D1124" s="34" t="s">
        <v>2375</v>
      </c>
      <c r="E1124" s="35" t="s">
        <v>2375</v>
      </c>
      <c r="F1124" s="34" t="s">
        <v>2375</v>
      </c>
      <c r="G1124" s="34" t="s">
        <v>2376</v>
      </c>
      <c r="H1124" s="34" t="s">
        <v>2375</v>
      </c>
      <c r="J1124" s="40" t="s">
        <v>1243</v>
      </c>
      <c r="K1124" s="11" t="str">
        <v>Obesity</v>
      </c>
      <c r="L1124" s="11" t="str">
        <v>Diabetes</v>
      </c>
      <c r="M1124" s="11">
        <v>0</v>
      </c>
      <c r="N1124" s="11" t="str">
        <v>No</v>
      </c>
      <c r="O1124" s="11" t="str">
        <v>No</v>
      </c>
      <c r="P1124" s="36" t="str">
        <v>No</v>
      </c>
      <c r="Q1124" s="37"/>
    </row>
    <row r="1125" spans="1:17" x14ac:dyDescent="0.3">
      <c r="A1125" s="34" t="s">
        <v>1242</v>
      </c>
      <c r="B1125" s="34">
        <v>29.78</v>
      </c>
      <c r="C1125" s="34">
        <v>5.85</v>
      </c>
      <c r="D1125" s="34" t="s">
        <v>2375</v>
      </c>
      <c r="E1125" s="35" t="s">
        <v>2375</v>
      </c>
      <c r="F1125" s="34" t="s">
        <v>2378</v>
      </c>
      <c r="G1125" s="34">
        <v>1</v>
      </c>
      <c r="H1125" s="34" t="s">
        <v>2375</v>
      </c>
      <c r="J1125" s="40" t="s">
        <v>1242</v>
      </c>
      <c r="K1125" s="11" t="str">
        <v>Overweight</v>
      </c>
      <c r="L1125" s="11" t="str">
        <v>Prediabetes</v>
      </c>
      <c r="M1125" s="11">
        <v>1</v>
      </c>
      <c r="N1125" s="11" t="str">
        <v>No</v>
      </c>
      <c r="O1125" s="11" t="str">
        <v>No</v>
      </c>
      <c r="P1125" s="36" t="str">
        <v>No</v>
      </c>
      <c r="Q1125" s="37"/>
    </row>
    <row r="1126" spans="1:17" x14ac:dyDescent="0.3">
      <c r="A1126" s="34" t="s">
        <v>1241</v>
      </c>
      <c r="B1126" s="34">
        <v>34.76</v>
      </c>
      <c r="C1126" s="34">
        <v>5.92</v>
      </c>
      <c r="D1126" s="34" t="s">
        <v>2377</v>
      </c>
      <c r="E1126" s="35" t="s">
        <v>2375</v>
      </c>
      <c r="F1126" s="34" t="s">
        <v>2375</v>
      </c>
      <c r="G1126" s="34">
        <v>1</v>
      </c>
      <c r="H1126" s="34" t="s">
        <v>2375</v>
      </c>
      <c r="J1126" s="40" t="s">
        <v>1241</v>
      </c>
      <c r="K1126" s="11" t="str">
        <v>Obesity</v>
      </c>
      <c r="L1126" s="11" t="str">
        <v>Prediabetes</v>
      </c>
      <c r="M1126" s="11">
        <v>1</v>
      </c>
      <c r="N1126" s="11" t="str">
        <v>Yes</v>
      </c>
      <c r="O1126" s="11" t="str">
        <v>No</v>
      </c>
      <c r="P1126" s="36" t="str">
        <v>No</v>
      </c>
      <c r="Q1126" s="37"/>
    </row>
    <row r="1127" spans="1:17" x14ac:dyDescent="0.3">
      <c r="A1127" s="34" t="s">
        <v>1240</v>
      </c>
      <c r="B1127" s="34">
        <v>18.335000000000001</v>
      </c>
      <c r="C1127" s="34">
        <v>10.01</v>
      </c>
      <c r="D1127" s="34" t="s">
        <v>2377</v>
      </c>
      <c r="E1127" s="35" t="s">
        <v>2375</v>
      </c>
      <c r="F1127" s="34" t="s">
        <v>2375</v>
      </c>
      <c r="G1127" s="34">
        <v>2</v>
      </c>
      <c r="H1127" s="34" t="s">
        <v>2375</v>
      </c>
      <c r="J1127" s="40" t="s">
        <v>1240</v>
      </c>
      <c r="K1127" s="11" t="str">
        <v>Underweight</v>
      </c>
      <c r="L1127" s="11" t="str">
        <v>Diabetes</v>
      </c>
      <c r="M1127" s="11">
        <v>2</v>
      </c>
      <c r="N1127" s="11" t="str">
        <v>Yes</v>
      </c>
      <c r="O1127" s="11" t="str">
        <v>No</v>
      </c>
      <c r="P1127" s="36" t="str">
        <v>No</v>
      </c>
      <c r="Q1127" s="37"/>
    </row>
    <row r="1128" spans="1:17" x14ac:dyDescent="0.3">
      <c r="A1128" s="34" t="s">
        <v>1239</v>
      </c>
      <c r="B1128" s="34">
        <v>32.299999999999997</v>
      </c>
      <c r="C1128" s="34">
        <v>9.59</v>
      </c>
      <c r="D1128" s="34" t="s">
        <v>2375</v>
      </c>
      <c r="E1128" s="35" t="s">
        <v>2375</v>
      </c>
      <c r="F1128" s="34" t="s">
        <v>2375</v>
      </c>
      <c r="G1128" s="34" t="s">
        <v>2376</v>
      </c>
      <c r="H1128" s="34" t="s">
        <v>2375</v>
      </c>
      <c r="J1128" s="40" t="s">
        <v>1239</v>
      </c>
      <c r="K1128" s="11" t="str">
        <v>Obesity</v>
      </c>
      <c r="L1128" s="11" t="str">
        <v>Diabetes</v>
      </c>
      <c r="M1128" s="11">
        <v>0</v>
      </c>
      <c r="N1128" s="11" t="str">
        <v>No</v>
      </c>
      <c r="O1128" s="11" t="str">
        <v>No</v>
      </c>
      <c r="P1128" s="36" t="str">
        <v>No</v>
      </c>
      <c r="Q1128" s="37"/>
    </row>
    <row r="1129" spans="1:17" x14ac:dyDescent="0.3">
      <c r="A1129" s="34" t="s">
        <v>1238</v>
      </c>
      <c r="B1129" s="34">
        <v>27.74</v>
      </c>
      <c r="C1129" s="34">
        <v>10.37</v>
      </c>
      <c r="D1129" s="34" t="s">
        <v>2375</v>
      </c>
      <c r="E1129" s="35" t="s">
        <v>2375</v>
      </c>
      <c r="F1129" s="34" t="s">
        <v>2375</v>
      </c>
      <c r="G1129" s="34" t="s">
        <v>2376</v>
      </c>
      <c r="H1129" s="34" t="s">
        <v>2375</v>
      </c>
      <c r="J1129" s="40" t="s">
        <v>1238</v>
      </c>
      <c r="K1129" s="11" t="str">
        <v>Overweight</v>
      </c>
      <c r="L1129" s="11" t="str">
        <v>Diabetes</v>
      </c>
      <c r="M1129" s="11">
        <v>0</v>
      </c>
      <c r="N1129" s="11" t="str">
        <v>No</v>
      </c>
      <c r="O1129" s="11" t="str">
        <v>No</v>
      </c>
      <c r="P1129" s="36" t="str">
        <v>No</v>
      </c>
      <c r="Q1129" s="37"/>
    </row>
    <row r="1130" spans="1:17" x14ac:dyDescent="0.3">
      <c r="A1130" s="34" t="s">
        <v>1237</v>
      </c>
      <c r="B1130" s="34">
        <v>24</v>
      </c>
      <c r="C1130" s="34">
        <v>4.01</v>
      </c>
      <c r="D1130" s="34" t="s">
        <v>2377</v>
      </c>
      <c r="E1130" s="35" t="s">
        <v>2375</v>
      </c>
      <c r="F1130" s="34" t="s">
        <v>2375</v>
      </c>
      <c r="G1130" s="34">
        <v>1</v>
      </c>
      <c r="H1130" s="34" t="s">
        <v>2375</v>
      </c>
      <c r="J1130" s="40" t="s">
        <v>1237</v>
      </c>
      <c r="K1130" s="11" t="str">
        <v>Normal Weight</v>
      </c>
      <c r="L1130" s="11" t="str">
        <v>Normal</v>
      </c>
      <c r="M1130" s="11">
        <v>1</v>
      </c>
      <c r="N1130" s="11" t="str">
        <v>Yes</v>
      </c>
      <c r="O1130" s="11" t="str">
        <v>No</v>
      </c>
      <c r="P1130" s="36" t="str">
        <v>No</v>
      </c>
      <c r="Q1130" s="37"/>
    </row>
    <row r="1131" spans="1:17" x14ac:dyDescent="0.3">
      <c r="A1131" s="34" t="s">
        <v>1236</v>
      </c>
      <c r="B1131" s="34">
        <v>31.78</v>
      </c>
      <c r="C1131" s="34">
        <v>4.24</v>
      </c>
      <c r="D1131" s="34" t="s">
        <v>2377</v>
      </c>
      <c r="E1131" s="35" t="s">
        <v>2375</v>
      </c>
      <c r="F1131" s="34" t="s">
        <v>2378</v>
      </c>
      <c r="G1131" s="34">
        <v>1</v>
      </c>
      <c r="H1131" s="34" t="s">
        <v>2375</v>
      </c>
      <c r="J1131" s="40" t="s">
        <v>1236</v>
      </c>
      <c r="K1131" s="11" t="str">
        <v>Obesity</v>
      </c>
      <c r="L1131" s="11" t="str">
        <v>Normal</v>
      </c>
      <c r="M1131" s="11">
        <v>1</v>
      </c>
      <c r="N1131" s="11" t="str">
        <v>Yes</v>
      </c>
      <c r="O1131" s="11" t="str">
        <v>No</v>
      </c>
      <c r="P1131" s="36" t="str">
        <v>No</v>
      </c>
      <c r="Q1131" s="37"/>
    </row>
    <row r="1132" spans="1:17" x14ac:dyDescent="0.3">
      <c r="A1132" s="34" t="s">
        <v>1235</v>
      </c>
      <c r="B1132" s="34">
        <v>32.25</v>
      </c>
      <c r="C1132" s="34">
        <v>5.36</v>
      </c>
      <c r="D1132" s="34" t="s">
        <v>2377</v>
      </c>
      <c r="E1132" s="35" t="s">
        <v>2375</v>
      </c>
      <c r="F1132" s="34" t="s">
        <v>2375</v>
      </c>
      <c r="G1132" s="34" t="s">
        <v>2376</v>
      </c>
      <c r="H1132" s="34" t="s">
        <v>2375</v>
      </c>
      <c r="J1132" s="40" t="s">
        <v>1235</v>
      </c>
      <c r="K1132" s="11" t="str">
        <v>Obesity</v>
      </c>
      <c r="L1132" s="11" t="str">
        <v>Normal</v>
      </c>
      <c r="M1132" s="11">
        <v>0</v>
      </c>
      <c r="N1132" s="11" t="str">
        <v>Yes</v>
      </c>
      <c r="O1132" s="11" t="str">
        <v>No</v>
      </c>
      <c r="P1132" s="36" t="str">
        <v>No</v>
      </c>
      <c r="Q1132" s="37"/>
    </row>
    <row r="1133" spans="1:17" x14ac:dyDescent="0.3">
      <c r="A1133" s="34" t="s">
        <v>1234</v>
      </c>
      <c r="B1133" s="34">
        <v>30.114999999999998</v>
      </c>
      <c r="C1133" s="34">
        <v>4.99</v>
      </c>
      <c r="D1133" s="34" t="s">
        <v>2375</v>
      </c>
      <c r="E1133" s="35" t="s">
        <v>2375</v>
      </c>
      <c r="F1133" s="34" t="s">
        <v>2375</v>
      </c>
      <c r="G1133" s="34">
        <v>2</v>
      </c>
      <c r="H1133" s="34" t="s">
        <v>2375</v>
      </c>
      <c r="J1133" s="40" t="s">
        <v>1234</v>
      </c>
      <c r="K1133" s="11" t="str">
        <v>Obesity</v>
      </c>
      <c r="L1133" s="11" t="str">
        <v>Normal</v>
      </c>
      <c r="M1133" s="11">
        <v>2</v>
      </c>
      <c r="N1133" s="11" t="str">
        <v>No</v>
      </c>
      <c r="O1133" s="11" t="str">
        <v>No</v>
      </c>
      <c r="P1133" s="36" t="str">
        <v>No</v>
      </c>
      <c r="Q1133" s="37"/>
    </row>
    <row r="1134" spans="1:17" x14ac:dyDescent="0.3">
      <c r="A1134" s="34" t="s">
        <v>1233</v>
      </c>
      <c r="B1134" s="34">
        <v>22.41</v>
      </c>
      <c r="C1134" s="34">
        <v>8.68</v>
      </c>
      <c r="D1134" s="34" t="s">
        <v>2375</v>
      </c>
      <c r="E1134" s="35" t="s">
        <v>2375</v>
      </c>
      <c r="F1134" s="34" t="s">
        <v>2375</v>
      </c>
      <c r="G1134" s="34" t="s">
        <v>2376</v>
      </c>
      <c r="H1134" s="34" t="s">
        <v>2375</v>
      </c>
      <c r="J1134" s="40" t="s">
        <v>1233</v>
      </c>
      <c r="K1134" s="11" t="str">
        <v>Normal Weight</v>
      </c>
      <c r="L1134" s="11" t="str">
        <v>Diabetes</v>
      </c>
      <c r="M1134" s="11">
        <v>0</v>
      </c>
      <c r="N1134" s="11" t="str">
        <v>No</v>
      </c>
      <c r="O1134" s="11" t="str">
        <v>No</v>
      </c>
      <c r="P1134" s="36" t="str">
        <v>No</v>
      </c>
      <c r="Q1134" s="37"/>
    </row>
    <row r="1135" spans="1:17" x14ac:dyDescent="0.3">
      <c r="A1135" s="34" t="s">
        <v>1232</v>
      </c>
      <c r="B1135" s="34">
        <v>45.72</v>
      </c>
      <c r="C1135" s="34">
        <v>4.2300000000000004</v>
      </c>
      <c r="D1135" s="34" t="s">
        <v>2377</v>
      </c>
      <c r="E1135" s="35" t="s">
        <v>2375</v>
      </c>
      <c r="F1135" s="34" t="s">
        <v>2375</v>
      </c>
      <c r="G1135" s="34" t="s">
        <v>2376</v>
      </c>
      <c r="H1135" s="34" t="s">
        <v>2375</v>
      </c>
      <c r="J1135" s="40" t="s">
        <v>1232</v>
      </c>
      <c r="K1135" s="11" t="str">
        <v>Obesity</v>
      </c>
      <c r="L1135" s="11" t="str">
        <v>Normal</v>
      </c>
      <c r="M1135" s="11">
        <v>0</v>
      </c>
      <c r="N1135" s="11" t="str">
        <v>Yes</v>
      </c>
      <c r="O1135" s="11" t="str">
        <v>No</v>
      </c>
      <c r="P1135" s="36" t="str">
        <v>No</v>
      </c>
      <c r="Q1135" s="37"/>
    </row>
    <row r="1136" spans="1:17" x14ac:dyDescent="0.3">
      <c r="A1136" s="34" t="s">
        <v>1231</v>
      </c>
      <c r="B1136" s="34">
        <v>25</v>
      </c>
      <c r="C1136" s="34">
        <v>5.32</v>
      </c>
      <c r="D1136" s="34" t="s">
        <v>2377</v>
      </c>
      <c r="E1136" s="35" t="s">
        <v>2375</v>
      </c>
      <c r="F1136" s="34" t="s">
        <v>2375</v>
      </c>
      <c r="G1136" s="34">
        <v>2</v>
      </c>
      <c r="H1136" s="34" t="s">
        <v>2375</v>
      </c>
      <c r="J1136" s="40" t="s">
        <v>1231</v>
      </c>
      <c r="K1136" s="11" t="str">
        <v>Overweight</v>
      </c>
      <c r="L1136" s="11" t="str">
        <v>Normal</v>
      </c>
      <c r="M1136" s="11">
        <v>2</v>
      </c>
      <c r="N1136" s="11" t="str">
        <v>Yes</v>
      </c>
      <c r="O1136" s="11" t="str">
        <v>No</v>
      </c>
      <c r="P1136" s="36" t="str">
        <v>No</v>
      </c>
      <c r="Q1136" s="37"/>
    </row>
    <row r="1137" spans="1:17" x14ac:dyDescent="0.3">
      <c r="A1137" s="34" t="s">
        <v>1230</v>
      </c>
      <c r="B1137" s="34">
        <v>39.5</v>
      </c>
      <c r="C1137" s="34">
        <v>6.66</v>
      </c>
      <c r="D1137" s="34" t="s">
        <v>2375</v>
      </c>
      <c r="E1137" s="35" t="s">
        <v>2375</v>
      </c>
      <c r="F1137" s="34" t="s">
        <v>2375</v>
      </c>
      <c r="G1137" s="34" t="s">
        <v>2376</v>
      </c>
      <c r="H1137" s="34" t="s">
        <v>2375</v>
      </c>
      <c r="J1137" s="40" t="s">
        <v>1230</v>
      </c>
      <c r="K1137" s="11" t="str">
        <v>Obesity</v>
      </c>
      <c r="L1137" s="11" t="str">
        <v>Diabetes</v>
      </c>
      <c r="M1137" s="11">
        <v>0</v>
      </c>
      <c r="N1137" s="11" t="str">
        <v>No</v>
      </c>
      <c r="O1137" s="11" t="str">
        <v>No</v>
      </c>
      <c r="P1137" s="36" t="str">
        <v>No</v>
      </c>
      <c r="Q1137" s="37"/>
    </row>
    <row r="1138" spans="1:17" x14ac:dyDescent="0.3">
      <c r="A1138" s="34" t="s">
        <v>1229</v>
      </c>
      <c r="B1138" s="34">
        <v>37.729999999999997</v>
      </c>
      <c r="C1138" s="34">
        <v>7.4</v>
      </c>
      <c r="D1138" s="34" t="s">
        <v>2375</v>
      </c>
      <c r="E1138" s="35" t="s">
        <v>2375</v>
      </c>
      <c r="F1138" s="34" t="s">
        <v>2375</v>
      </c>
      <c r="G1138" s="34" t="s">
        <v>2376</v>
      </c>
      <c r="H1138" s="34" t="s">
        <v>2375</v>
      </c>
      <c r="J1138" s="40" t="s">
        <v>1229</v>
      </c>
      <c r="K1138" s="11" t="str">
        <v>Obesity</v>
      </c>
      <c r="L1138" s="11" t="str">
        <v>Diabetes</v>
      </c>
      <c r="M1138" s="11">
        <v>0</v>
      </c>
      <c r="N1138" s="11" t="str">
        <v>No</v>
      </c>
      <c r="O1138" s="11" t="str">
        <v>No</v>
      </c>
      <c r="P1138" s="36" t="str">
        <v>No</v>
      </c>
      <c r="Q1138" s="37"/>
    </row>
    <row r="1139" spans="1:17" x14ac:dyDescent="0.3">
      <c r="A1139" s="34" t="s">
        <v>1228</v>
      </c>
      <c r="B1139" s="34">
        <v>40.659999999999997</v>
      </c>
      <c r="C1139" s="34">
        <v>10.08</v>
      </c>
      <c r="D1139" s="34" t="s">
        <v>2375</v>
      </c>
      <c r="E1139" s="35" t="s">
        <v>2375</v>
      </c>
      <c r="F1139" s="34" t="s">
        <v>2375</v>
      </c>
      <c r="G1139" s="34" t="s">
        <v>2376</v>
      </c>
      <c r="H1139" s="34" t="s">
        <v>2375</v>
      </c>
      <c r="J1139" s="40" t="s">
        <v>1228</v>
      </c>
      <c r="K1139" s="11" t="str">
        <v>Obesity</v>
      </c>
      <c r="L1139" s="11" t="str">
        <v>Diabetes</v>
      </c>
      <c r="M1139" s="11">
        <v>0</v>
      </c>
      <c r="N1139" s="11" t="str">
        <v>No</v>
      </c>
      <c r="O1139" s="11" t="str">
        <v>No</v>
      </c>
      <c r="P1139" s="36" t="str">
        <v>No</v>
      </c>
      <c r="Q1139" s="37"/>
    </row>
    <row r="1140" spans="1:17" x14ac:dyDescent="0.3">
      <c r="A1140" s="34" t="s">
        <v>1227</v>
      </c>
      <c r="B1140" s="34">
        <v>34.200000000000003</v>
      </c>
      <c r="C1140" s="34">
        <v>8.58</v>
      </c>
      <c r="D1140" s="34" t="s">
        <v>2375</v>
      </c>
      <c r="E1140" s="35" t="s">
        <v>2375</v>
      </c>
      <c r="F1140" s="34" t="s">
        <v>2375</v>
      </c>
      <c r="G1140" s="34" t="s">
        <v>2376</v>
      </c>
      <c r="H1140" s="34" t="s">
        <v>2375</v>
      </c>
      <c r="J1140" s="40" t="s">
        <v>1227</v>
      </c>
      <c r="K1140" s="11" t="str">
        <v>Obesity</v>
      </c>
      <c r="L1140" s="11" t="str">
        <v>Diabetes</v>
      </c>
      <c r="M1140" s="11">
        <v>0</v>
      </c>
      <c r="N1140" s="11" t="str">
        <v>No</v>
      </c>
      <c r="O1140" s="11" t="str">
        <v>No</v>
      </c>
      <c r="P1140" s="36" t="str">
        <v>No</v>
      </c>
      <c r="Q1140" s="37"/>
    </row>
    <row r="1141" spans="1:17" x14ac:dyDescent="0.3">
      <c r="A1141" s="34" t="s">
        <v>1226</v>
      </c>
      <c r="B1141" s="34">
        <v>46.51</v>
      </c>
      <c r="C1141" s="34">
        <v>5.84</v>
      </c>
      <c r="D1141" s="34" t="s">
        <v>2375</v>
      </c>
      <c r="E1141" s="35" t="s">
        <v>2375</v>
      </c>
      <c r="F1141" s="34" t="s">
        <v>2375</v>
      </c>
      <c r="G1141" s="34">
        <v>1</v>
      </c>
      <c r="H1141" s="34" t="s">
        <v>2375</v>
      </c>
      <c r="J1141" s="40" t="s">
        <v>1226</v>
      </c>
      <c r="K1141" s="11" t="str">
        <v>Obesity</v>
      </c>
      <c r="L1141" s="11" t="str">
        <v>Prediabetes</v>
      </c>
      <c r="M1141" s="11">
        <v>1</v>
      </c>
      <c r="N1141" s="11" t="str">
        <v>No</v>
      </c>
      <c r="O1141" s="11" t="str">
        <v>No</v>
      </c>
      <c r="P1141" s="36" t="str">
        <v>No</v>
      </c>
      <c r="Q1141" s="37"/>
    </row>
    <row r="1142" spans="1:17" x14ac:dyDescent="0.3">
      <c r="A1142" s="34" t="s">
        <v>1225</v>
      </c>
      <c r="B1142" s="34">
        <v>28.88</v>
      </c>
      <c r="C1142" s="34">
        <v>4.8600000000000003</v>
      </c>
      <c r="D1142" s="34" t="s">
        <v>2377</v>
      </c>
      <c r="E1142" s="35" t="s">
        <v>2375</v>
      </c>
      <c r="F1142" s="34" t="s">
        <v>2378</v>
      </c>
      <c r="G1142" s="34">
        <v>1</v>
      </c>
      <c r="H1142" s="34" t="s">
        <v>2375</v>
      </c>
      <c r="J1142" s="40" t="s">
        <v>1225</v>
      </c>
      <c r="K1142" s="11" t="str">
        <v>Overweight</v>
      </c>
      <c r="L1142" s="11" t="str">
        <v>Normal</v>
      </c>
      <c r="M1142" s="11">
        <v>1</v>
      </c>
      <c r="N1142" s="11" t="str">
        <v>Yes</v>
      </c>
      <c r="O1142" s="11" t="str">
        <v>No</v>
      </c>
      <c r="P1142" s="36" t="str">
        <v>No</v>
      </c>
      <c r="Q1142" s="37"/>
    </row>
    <row r="1143" spans="1:17" x14ac:dyDescent="0.3">
      <c r="A1143" s="34" t="s">
        <v>1224</v>
      </c>
      <c r="B1143" s="34">
        <v>33.914999999999999</v>
      </c>
      <c r="C1143" s="34">
        <v>11.52</v>
      </c>
      <c r="D1143" s="34" t="s">
        <v>2375</v>
      </c>
      <c r="E1143" s="35" t="s">
        <v>2375</v>
      </c>
      <c r="F1143" s="34" t="s">
        <v>2375</v>
      </c>
      <c r="G1143" s="34" t="s">
        <v>2376</v>
      </c>
      <c r="H1143" s="34" t="s">
        <v>2375</v>
      </c>
      <c r="J1143" s="40" t="s">
        <v>1224</v>
      </c>
      <c r="K1143" s="11" t="str">
        <v>Obesity</v>
      </c>
      <c r="L1143" s="11" t="str">
        <v>Diabetes</v>
      </c>
      <c r="M1143" s="11">
        <v>0</v>
      </c>
      <c r="N1143" s="11" t="str">
        <v>No</v>
      </c>
      <c r="O1143" s="11" t="str">
        <v>No</v>
      </c>
      <c r="P1143" s="36" t="str">
        <v>No</v>
      </c>
      <c r="Q1143" s="37"/>
    </row>
    <row r="1144" spans="1:17" x14ac:dyDescent="0.3">
      <c r="A1144" s="34" t="s">
        <v>1223</v>
      </c>
      <c r="B1144" s="34">
        <v>24.32</v>
      </c>
      <c r="C1144" s="34">
        <v>6.15</v>
      </c>
      <c r="D1144" s="34" t="s">
        <v>2377</v>
      </c>
      <c r="E1144" s="35" t="s">
        <v>2375</v>
      </c>
      <c r="F1144" s="34" t="s">
        <v>2378</v>
      </c>
      <c r="G1144" s="34">
        <v>1</v>
      </c>
      <c r="H1144" s="34" t="s">
        <v>2375</v>
      </c>
      <c r="J1144" s="40" t="s">
        <v>1223</v>
      </c>
      <c r="K1144" s="11" t="str">
        <v>Normal Weight</v>
      </c>
      <c r="L1144" s="11" t="str">
        <v>Prediabetes</v>
      </c>
      <c r="M1144" s="11">
        <v>1</v>
      </c>
      <c r="N1144" s="11" t="str">
        <v>Yes</v>
      </c>
      <c r="O1144" s="11" t="str">
        <v>No</v>
      </c>
      <c r="P1144" s="36" t="str">
        <v>No</v>
      </c>
      <c r="Q1144" s="37"/>
    </row>
    <row r="1145" spans="1:17" x14ac:dyDescent="0.3">
      <c r="A1145" s="34" t="s">
        <v>1222</v>
      </c>
      <c r="B1145" s="34">
        <v>25.8</v>
      </c>
      <c r="C1145" s="34">
        <v>9.94</v>
      </c>
      <c r="D1145" s="34" t="s">
        <v>2375</v>
      </c>
      <c r="E1145" s="35" t="s">
        <v>2375</v>
      </c>
      <c r="F1145" s="34" t="s">
        <v>2375</v>
      </c>
      <c r="G1145" s="34" t="s">
        <v>2376</v>
      </c>
      <c r="H1145" s="34" t="s">
        <v>2375</v>
      </c>
      <c r="J1145" s="40" t="s">
        <v>1222</v>
      </c>
      <c r="K1145" s="11" t="str">
        <v>Overweight</v>
      </c>
      <c r="L1145" s="11" t="str">
        <v>Diabetes</v>
      </c>
      <c r="M1145" s="11">
        <v>0</v>
      </c>
      <c r="N1145" s="11" t="str">
        <v>No</v>
      </c>
      <c r="O1145" s="11" t="str">
        <v>No</v>
      </c>
      <c r="P1145" s="36" t="str">
        <v>No</v>
      </c>
      <c r="Q1145" s="37"/>
    </row>
    <row r="1146" spans="1:17" x14ac:dyDescent="0.3">
      <c r="A1146" s="34" t="s">
        <v>1221</v>
      </c>
      <c r="B1146" s="34">
        <v>21.56</v>
      </c>
      <c r="C1146" s="34">
        <v>10.56</v>
      </c>
      <c r="D1146" s="34" t="s">
        <v>2375</v>
      </c>
      <c r="E1146" s="35" t="s">
        <v>2375</v>
      </c>
      <c r="F1146" s="34" t="s">
        <v>2375</v>
      </c>
      <c r="G1146" s="34" t="s">
        <v>2376</v>
      </c>
      <c r="H1146" s="34" t="s">
        <v>2375</v>
      </c>
      <c r="J1146" s="40" t="s">
        <v>1221</v>
      </c>
      <c r="K1146" s="11" t="str">
        <v>Normal Weight</v>
      </c>
      <c r="L1146" s="11" t="str">
        <v>Diabetes</v>
      </c>
      <c r="M1146" s="11">
        <v>0</v>
      </c>
      <c r="N1146" s="11" t="str">
        <v>No</v>
      </c>
      <c r="O1146" s="11" t="str">
        <v>No</v>
      </c>
      <c r="P1146" s="36" t="str">
        <v>No</v>
      </c>
      <c r="Q1146" s="37"/>
    </row>
    <row r="1147" spans="1:17" x14ac:dyDescent="0.3">
      <c r="A1147" s="34" t="s">
        <v>1220</v>
      </c>
      <c r="B1147" s="34">
        <v>31.6</v>
      </c>
      <c r="C1147" s="34">
        <v>6.79</v>
      </c>
      <c r="D1147" s="34" t="s">
        <v>2375</v>
      </c>
      <c r="E1147" s="35" t="s">
        <v>2375</v>
      </c>
      <c r="F1147" s="34" t="s">
        <v>2375</v>
      </c>
      <c r="G1147" s="34" t="s">
        <v>2376</v>
      </c>
      <c r="H1147" s="34" t="s">
        <v>2375</v>
      </c>
      <c r="J1147" s="40" t="s">
        <v>1220</v>
      </c>
      <c r="K1147" s="11" t="str">
        <v>Obesity</v>
      </c>
      <c r="L1147" s="11" t="str">
        <v>Diabetes</v>
      </c>
      <c r="M1147" s="11">
        <v>0</v>
      </c>
      <c r="N1147" s="11" t="str">
        <v>No</v>
      </c>
      <c r="O1147" s="11" t="str">
        <v>No</v>
      </c>
      <c r="P1147" s="36" t="str">
        <v>No</v>
      </c>
      <c r="Q1147" s="37"/>
    </row>
    <row r="1148" spans="1:17" x14ac:dyDescent="0.3">
      <c r="A1148" s="34" t="s">
        <v>1219</v>
      </c>
      <c r="B1148" s="34">
        <v>42.93</v>
      </c>
      <c r="C1148" s="34">
        <v>4.8</v>
      </c>
      <c r="D1148" s="34" t="s">
        <v>2375</v>
      </c>
      <c r="E1148" s="35" t="s">
        <v>2375</v>
      </c>
      <c r="F1148" s="34" t="s">
        <v>2375</v>
      </c>
      <c r="G1148" s="34">
        <v>1</v>
      </c>
      <c r="H1148" s="34" t="s">
        <v>2375</v>
      </c>
      <c r="J1148" s="40" t="s">
        <v>1219</v>
      </c>
      <c r="K1148" s="11" t="str">
        <v>Obesity</v>
      </c>
      <c r="L1148" s="11" t="str">
        <v>Normal</v>
      </c>
      <c r="M1148" s="11">
        <v>1</v>
      </c>
      <c r="N1148" s="11" t="str">
        <v>No</v>
      </c>
      <c r="O1148" s="11" t="str">
        <v>No</v>
      </c>
      <c r="P1148" s="36" t="str">
        <v>No</v>
      </c>
      <c r="Q1148" s="37"/>
    </row>
    <row r="1149" spans="1:17" x14ac:dyDescent="0.3">
      <c r="A1149" s="34" t="s">
        <v>1218</v>
      </c>
      <c r="B1149" s="34">
        <v>26.72</v>
      </c>
      <c r="C1149" s="34">
        <v>5.75</v>
      </c>
      <c r="D1149" s="34" t="s">
        <v>2375</v>
      </c>
      <c r="E1149" s="35" t="s">
        <v>2375</v>
      </c>
      <c r="F1149" s="34" t="s">
        <v>2375</v>
      </c>
      <c r="G1149" s="34">
        <v>2</v>
      </c>
      <c r="H1149" s="34" t="s">
        <v>2375</v>
      </c>
      <c r="J1149" s="40" t="s">
        <v>1218</v>
      </c>
      <c r="K1149" s="11" t="str">
        <v>Overweight</v>
      </c>
      <c r="L1149" s="11" t="str">
        <v>Prediabetes</v>
      </c>
      <c r="M1149" s="11">
        <v>2</v>
      </c>
      <c r="N1149" s="11" t="str">
        <v>No</v>
      </c>
      <c r="O1149" s="11" t="str">
        <v>No</v>
      </c>
      <c r="P1149" s="36" t="str">
        <v>No</v>
      </c>
      <c r="Q1149" s="37"/>
    </row>
    <row r="1150" spans="1:17" x14ac:dyDescent="0.3">
      <c r="A1150" s="34" t="s">
        <v>1217</v>
      </c>
      <c r="B1150" s="34">
        <v>26.67</v>
      </c>
      <c r="C1150" s="34">
        <v>5.81</v>
      </c>
      <c r="D1150" s="34" t="s">
        <v>2375</v>
      </c>
      <c r="E1150" s="35" t="s">
        <v>2375</v>
      </c>
      <c r="F1150" s="34" t="s">
        <v>2375</v>
      </c>
      <c r="G1150" s="34">
        <v>2</v>
      </c>
      <c r="H1150" s="34" t="s">
        <v>2375</v>
      </c>
      <c r="J1150" s="40" t="s">
        <v>1217</v>
      </c>
      <c r="K1150" s="11" t="str">
        <v>Overweight</v>
      </c>
      <c r="L1150" s="11" t="str">
        <v>Prediabetes</v>
      </c>
      <c r="M1150" s="11">
        <v>2</v>
      </c>
      <c r="N1150" s="11" t="str">
        <v>No</v>
      </c>
      <c r="O1150" s="11" t="str">
        <v>No</v>
      </c>
      <c r="P1150" s="36" t="str">
        <v>No</v>
      </c>
      <c r="Q1150" s="37"/>
    </row>
    <row r="1151" spans="1:17" x14ac:dyDescent="0.3">
      <c r="A1151" s="34" t="s">
        <v>1216</v>
      </c>
      <c r="B1151" s="34">
        <v>42.68</v>
      </c>
      <c r="C1151" s="34">
        <v>9.2799999999999994</v>
      </c>
      <c r="D1151" s="34" t="s">
        <v>2375</v>
      </c>
      <c r="E1151" s="35" t="s">
        <v>2375</v>
      </c>
      <c r="F1151" s="34" t="s">
        <v>2375</v>
      </c>
      <c r="G1151" s="34">
        <v>2</v>
      </c>
      <c r="H1151" s="34" t="s">
        <v>2375</v>
      </c>
      <c r="J1151" s="40" t="s">
        <v>1216</v>
      </c>
      <c r="K1151" s="11" t="str">
        <v>Obesity</v>
      </c>
      <c r="L1151" s="11" t="str">
        <v>Diabetes</v>
      </c>
      <c r="M1151" s="11">
        <v>2</v>
      </c>
      <c r="N1151" s="11" t="str">
        <v>No</v>
      </c>
      <c r="O1151" s="11" t="str">
        <v>No</v>
      </c>
      <c r="P1151" s="36" t="str">
        <v>No</v>
      </c>
      <c r="Q1151" s="37"/>
    </row>
    <row r="1152" spans="1:17" x14ac:dyDescent="0.3">
      <c r="A1152" s="34" t="s">
        <v>1215</v>
      </c>
      <c r="B1152" s="34">
        <v>24.31</v>
      </c>
      <c r="C1152" s="34">
        <v>6.37</v>
      </c>
      <c r="D1152" s="34" t="s">
        <v>2375</v>
      </c>
      <c r="E1152" s="35" t="s">
        <v>2375</v>
      </c>
      <c r="F1152" s="34" t="s">
        <v>2375</v>
      </c>
      <c r="G1152" s="34" t="s">
        <v>2376</v>
      </c>
      <c r="H1152" s="34" t="s">
        <v>2375</v>
      </c>
      <c r="J1152" s="40" t="s">
        <v>1215</v>
      </c>
      <c r="K1152" s="11" t="str">
        <v>Normal Weight</v>
      </c>
      <c r="L1152" s="11" t="str">
        <v>Prediabetes</v>
      </c>
      <c r="M1152" s="11">
        <v>0</v>
      </c>
      <c r="N1152" s="11" t="str">
        <v>No</v>
      </c>
      <c r="O1152" s="11" t="str">
        <v>No</v>
      </c>
      <c r="P1152" s="36" t="str">
        <v>No</v>
      </c>
      <c r="Q1152" s="37"/>
    </row>
    <row r="1153" spans="1:17" x14ac:dyDescent="0.3">
      <c r="A1153" s="34" t="s">
        <v>1214</v>
      </c>
      <c r="B1153" s="34">
        <v>44.75</v>
      </c>
      <c r="C1153" s="34">
        <v>5.09</v>
      </c>
      <c r="D1153" s="34" t="s">
        <v>2377</v>
      </c>
      <c r="E1153" s="35" t="s">
        <v>2375</v>
      </c>
      <c r="F1153" s="34" t="s">
        <v>2375</v>
      </c>
      <c r="G1153" s="34" t="s">
        <v>2376</v>
      </c>
      <c r="H1153" s="34" t="s">
        <v>2375</v>
      </c>
      <c r="J1153" s="40" t="s">
        <v>1214</v>
      </c>
      <c r="K1153" s="11" t="str">
        <v>Obesity</v>
      </c>
      <c r="L1153" s="11" t="str">
        <v>Normal</v>
      </c>
      <c r="M1153" s="11">
        <v>0</v>
      </c>
      <c r="N1153" s="11" t="str">
        <v>Yes</v>
      </c>
      <c r="O1153" s="11" t="str">
        <v>No</v>
      </c>
      <c r="P1153" s="36" t="str">
        <v>No</v>
      </c>
      <c r="Q1153" s="37"/>
    </row>
    <row r="1154" spans="1:17" x14ac:dyDescent="0.3">
      <c r="A1154" s="34" t="s">
        <v>1213</v>
      </c>
      <c r="B1154" s="34">
        <v>30.78</v>
      </c>
      <c r="C1154" s="34">
        <v>7.94</v>
      </c>
      <c r="D1154" s="34" t="s">
        <v>2375</v>
      </c>
      <c r="E1154" s="35" t="s">
        <v>2375</v>
      </c>
      <c r="F1154" s="34" t="s">
        <v>2375</v>
      </c>
      <c r="G1154" s="34">
        <v>2</v>
      </c>
      <c r="H1154" s="34" t="s">
        <v>2375</v>
      </c>
      <c r="J1154" s="40" t="s">
        <v>1213</v>
      </c>
      <c r="K1154" s="11" t="str">
        <v>Obesity</v>
      </c>
      <c r="L1154" s="11" t="str">
        <v>Diabetes</v>
      </c>
      <c r="M1154" s="11">
        <v>2</v>
      </c>
      <c r="N1154" s="11" t="str">
        <v>No</v>
      </c>
      <c r="O1154" s="11" t="str">
        <v>No</v>
      </c>
      <c r="P1154" s="36" t="str">
        <v>No</v>
      </c>
      <c r="Q1154" s="37"/>
    </row>
    <row r="1155" spans="1:17" x14ac:dyDescent="0.3">
      <c r="A1155" s="34" t="s">
        <v>1212</v>
      </c>
      <c r="B1155" s="34">
        <v>21.86</v>
      </c>
      <c r="C1155" s="34">
        <v>10.95</v>
      </c>
      <c r="D1155" s="34" t="s">
        <v>2375</v>
      </c>
      <c r="E1155" s="35" t="s">
        <v>2375</v>
      </c>
      <c r="F1155" s="34" t="s">
        <v>2375</v>
      </c>
      <c r="G1155" s="34" t="s">
        <v>2376</v>
      </c>
      <c r="H1155" s="34" t="s">
        <v>2375</v>
      </c>
      <c r="J1155" s="40" t="s">
        <v>1212</v>
      </c>
      <c r="K1155" s="11" t="str">
        <v>Normal Weight</v>
      </c>
      <c r="L1155" s="11" t="str">
        <v>Diabetes</v>
      </c>
      <c r="M1155" s="11">
        <v>0</v>
      </c>
      <c r="N1155" s="11" t="str">
        <v>No</v>
      </c>
      <c r="O1155" s="11" t="str">
        <v>No</v>
      </c>
      <c r="P1155" s="36" t="str">
        <v>No</v>
      </c>
      <c r="Q1155" s="37"/>
    </row>
    <row r="1156" spans="1:17" x14ac:dyDescent="0.3">
      <c r="A1156" s="34" t="s">
        <v>1211</v>
      </c>
      <c r="B1156" s="34">
        <v>49.09</v>
      </c>
      <c r="C1156" s="34">
        <v>6.3</v>
      </c>
      <c r="D1156" s="34" t="s">
        <v>2377</v>
      </c>
      <c r="E1156" s="35" t="s">
        <v>2375</v>
      </c>
      <c r="F1156" s="34" t="s">
        <v>2375</v>
      </c>
      <c r="G1156" s="34" t="s">
        <v>2376</v>
      </c>
      <c r="H1156" s="34" t="s">
        <v>2375</v>
      </c>
      <c r="J1156" s="40" t="s">
        <v>1211</v>
      </c>
      <c r="K1156" s="11" t="str">
        <v>Obesity</v>
      </c>
      <c r="L1156" s="11" t="str">
        <v>Prediabetes</v>
      </c>
      <c r="M1156" s="11">
        <v>0</v>
      </c>
      <c r="N1156" s="11" t="str">
        <v>Yes</v>
      </c>
      <c r="O1156" s="11" t="str">
        <v>No</v>
      </c>
      <c r="P1156" s="36" t="str">
        <v>No</v>
      </c>
      <c r="Q1156" s="37"/>
    </row>
    <row r="1157" spans="1:17" x14ac:dyDescent="0.3">
      <c r="A1157" s="34" t="s">
        <v>1210</v>
      </c>
      <c r="B1157" s="34">
        <v>47.74</v>
      </c>
      <c r="C1157" s="34">
        <v>8.0500000000000007</v>
      </c>
      <c r="D1157" s="34" t="s">
        <v>2377</v>
      </c>
      <c r="E1157" s="35" t="s">
        <v>2375</v>
      </c>
      <c r="F1157" s="34" t="s">
        <v>2375</v>
      </c>
      <c r="G1157" s="34">
        <v>2</v>
      </c>
      <c r="H1157" s="34" t="s">
        <v>2375</v>
      </c>
      <c r="J1157" s="40" t="s">
        <v>1210</v>
      </c>
      <c r="K1157" s="11" t="str">
        <v>Obesity</v>
      </c>
      <c r="L1157" s="11" t="str">
        <v>Diabetes</v>
      </c>
      <c r="M1157" s="11">
        <v>2</v>
      </c>
      <c r="N1157" s="11" t="str">
        <v>Yes</v>
      </c>
      <c r="O1157" s="11" t="str">
        <v>No</v>
      </c>
      <c r="P1157" s="36" t="str">
        <v>No</v>
      </c>
      <c r="Q1157" s="37"/>
    </row>
    <row r="1158" spans="1:17" x14ac:dyDescent="0.3">
      <c r="A1158" s="34" t="s">
        <v>1209</v>
      </c>
      <c r="B1158" s="34">
        <v>30.2</v>
      </c>
      <c r="C1158" s="34">
        <v>9.8800000000000008</v>
      </c>
      <c r="D1158" s="34" t="s">
        <v>2377</v>
      </c>
      <c r="E1158" s="35" t="s">
        <v>2375</v>
      </c>
      <c r="F1158" s="34" t="s">
        <v>2375</v>
      </c>
      <c r="G1158" s="34">
        <v>2</v>
      </c>
      <c r="H1158" s="34" t="s">
        <v>2375</v>
      </c>
      <c r="J1158" s="40" t="s">
        <v>1209</v>
      </c>
      <c r="K1158" s="11" t="str">
        <v>Obesity</v>
      </c>
      <c r="L1158" s="11" t="str">
        <v>Diabetes</v>
      </c>
      <c r="M1158" s="11">
        <v>2</v>
      </c>
      <c r="N1158" s="11" t="str">
        <v>Yes</v>
      </c>
      <c r="O1158" s="11" t="str">
        <v>No</v>
      </c>
      <c r="P1158" s="36" t="str">
        <v>No</v>
      </c>
      <c r="Q1158" s="37"/>
    </row>
    <row r="1159" spans="1:17" x14ac:dyDescent="0.3">
      <c r="A1159" s="34" t="s">
        <v>1208</v>
      </c>
      <c r="B1159" s="34">
        <v>33.25</v>
      </c>
      <c r="C1159" s="34">
        <v>7.42</v>
      </c>
      <c r="D1159" s="34" t="s">
        <v>2377</v>
      </c>
      <c r="E1159" s="35" t="s">
        <v>2375</v>
      </c>
      <c r="F1159" s="34" t="s">
        <v>2375</v>
      </c>
      <c r="G1159" s="34">
        <v>2</v>
      </c>
      <c r="H1159" s="34" t="s">
        <v>2375</v>
      </c>
      <c r="J1159" s="40" t="s">
        <v>1208</v>
      </c>
      <c r="K1159" s="11" t="str">
        <v>Obesity</v>
      </c>
      <c r="L1159" s="11" t="str">
        <v>Diabetes</v>
      </c>
      <c r="M1159" s="11">
        <v>2</v>
      </c>
      <c r="N1159" s="11" t="str">
        <v>Yes</v>
      </c>
      <c r="O1159" s="11" t="str">
        <v>No</v>
      </c>
      <c r="P1159" s="36" t="str">
        <v>No</v>
      </c>
      <c r="Q1159" s="37"/>
    </row>
    <row r="1160" spans="1:17" x14ac:dyDescent="0.3">
      <c r="A1160" s="34" t="s">
        <v>1207</v>
      </c>
      <c r="B1160" s="34">
        <v>26.6</v>
      </c>
      <c r="C1160" s="34">
        <v>8.4499999999999993</v>
      </c>
      <c r="D1160" s="34" t="s">
        <v>2377</v>
      </c>
      <c r="E1160" s="35" t="s">
        <v>2375</v>
      </c>
      <c r="F1160" s="34" t="s">
        <v>2375</v>
      </c>
      <c r="G1160" s="34">
        <v>1</v>
      </c>
      <c r="H1160" s="34" t="s">
        <v>2375</v>
      </c>
      <c r="J1160" s="40" t="s">
        <v>1207</v>
      </c>
      <c r="K1160" s="11" t="str">
        <v>Overweight</v>
      </c>
      <c r="L1160" s="11" t="str">
        <v>Diabetes</v>
      </c>
      <c r="M1160" s="11">
        <v>1</v>
      </c>
      <c r="N1160" s="11" t="str">
        <v>Yes</v>
      </c>
      <c r="O1160" s="11" t="str">
        <v>No</v>
      </c>
      <c r="P1160" s="36" t="str">
        <v>No</v>
      </c>
      <c r="Q1160" s="37"/>
    </row>
    <row r="1161" spans="1:17" x14ac:dyDescent="0.3">
      <c r="A1161" s="34" t="s">
        <v>1206</v>
      </c>
      <c r="B1161" s="34">
        <v>26.35</v>
      </c>
      <c r="C1161" s="34">
        <v>6.21</v>
      </c>
      <c r="D1161" s="34" t="s">
        <v>2375</v>
      </c>
      <c r="E1161" s="35" t="s">
        <v>2375</v>
      </c>
      <c r="F1161" s="34" t="s">
        <v>2375</v>
      </c>
      <c r="G1161" s="34">
        <v>2</v>
      </c>
      <c r="H1161" s="34" t="s">
        <v>2375</v>
      </c>
      <c r="J1161" s="40" t="s">
        <v>1206</v>
      </c>
      <c r="K1161" s="11" t="str">
        <v>Overweight</v>
      </c>
      <c r="L1161" s="11" t="str">
        <v>Prediabetes</v>
      </c>
      <c r="M1161" s="11">
        <v>2</v>
      </c>
      <c r="N1161" s="11" t="str">
        <v>No</v>
      </c>
      <c r="O1161" s="11" t="str">
        <v>No</v>
      </c>
      <c r="P1161" s="36" t="str">
        <v>No</v>
      </c>
      <c r="Q1161" s="37"/>
    </row>
    <row r="1162" spans="1:17" x14ac:dyDescent="0.3">
      <c r="A1162" s="34" t="s">
        <v>1205</v>
      </c>
      <c r="B1162" s="34">
        <v>39.994999999999997</v>
      </c>
      <c r="C1162" s="34">
        <v>4.6500000000000004</v>
      </c>
      <c r="D1162" s="34" t="s">
        <v>2375</v>
      </c>
      <c r="E1162" s="35" t="s">
        <v>2375</v>
      </c>
      <c r="F1162" s="34" t="s">
        <v>2375</v>
      </c>
      <c r="G1162" s="34" t="s">
        <v>2376</v>
      </c>
      <c r="H1162" s="34" t="s">
        <v>2375</v>
      </c>
      <c r="J1162" s="40" t="s">
        <v>1205</v>
      </c>
      <c r="K1162" s="11" t="str">
        <v>Obesity</v>
      </c>
      <c r="L1162" s="11" t="str">
        <v>Normal</v>
      </c>
      <c r="M1162" s="11">
        <v>0</v>
      </c>
      <c r="N1162" s="11" t="str">
        <v>No</v>
      </c>
      <c r="O1162" s="11" t="str">
        <v>No</v>
      </c>
      <c r="P1162" s="36" t="str">
        <v>No</v>
      </c>
      <c r="Q1162" s="37"/>
    </row>
    <row r="1163" spans="1:17" x14ac:dyDescent="0.3">
      <c r="A1163" s="34" t="s">
        <v>1204</v>
      </c>
      <c r="B1163" s="34">
        <v>22.92</v>
      </c>
      <c r="C1163" s="34">
        <v>5.87</v>
      </c>
      <c r="D1163" s="34" t="s">
        <v>2377</v>
      </c>
      <c r="E1163" s="35" t="s">
        <v>2375</v>
      </c>
      <c r="F1163" s="34" t="s">
        <v>2375</v>
      </c>
      <c r="G1163" s="34">
        <v>1</v>
      </c>
      <c r="H1163" s="34" t="s">
        <v>2375</v>
      </c>
      <c r="J1163" s="40" t="s">
        <v>1204</v>
      </c>
      <c r="K1163" s="11" t="str">
        <v>Normal Weight</v>
      </c>
      <c r="L1163" s="11" t="str">
        <v>Prediabetes</v>
      </c>
      <c r="M1163" s="11">
        <v>1</v>
      </c>
      <c r="N1163" s="11" t="str">
        <v>Yes</v>
      </c>
      <c r="O1163" s="11" t="str">
        <v>No</v>
      </c>
      <c r="P1163" s="36" t="str">
        <v>No</v>
      </c>
      <c r="Q1163" s="37"/>
    </row>
    <row r="1164" spans="1:17" x14ac:dyDescent="0.3">
      <c r="A1164" s="34" t="s">
        <v>1203</v>
      </c>
      <c r="B1164" s="34">
        <v>24.78</v>
      </c>
      <c r="C1164" s="34">
        <v>4.24</v>
      </c>
      <c r="D1164" s="34" t="s">
        <v>2377</v>
      </c>
      <c r="E1164" s="35" t="s">
        <v>2375</v>
      </c>
      <c r="F1164" s="34" t="s">
        <v>2375</v>
      </c>
      <c r="G1164" s="34">
        <v>2</v>
      </c>
      <c r="H1164" s="34" t="s">
        <v>2375</v>
      </c>
      <c r="J1164" s="40" t="s">
        <v>1203</v>
      </c>
      <c r="K1164" s="11" t="str">
        <v>Normal Weight</v>
      </c>
      <c r="L1164" s="11" t="str">
        <v>Normal</v>
      </c>
      <c r="M1164" s="11">
        <v>2</v>
      </c>
      <c r="N1164" s="11" t="str">
        <v>Yes</v>
      </c>
      <c r="O1164" s="11" t="str">
        <v>No</v>
      </c>
      <c r="P1164" s="36" t="str">
        <v>No</v>
      </c>
      <c r="Q1164" s="37"/>
    </row>
    <row r="1165" spans="1:17" x14ac:dyDescent="0.3">
      <c r="A1165" s="34" t="s">
        <v>1202</v>
      </c>
      <c r="B1165" s="34">
        <v>34.07</v>
      </c>
      <c r="C1165" s="34">
        <v>7.81</v>
      </c>
      <c r="D1165" s="34" t="s">
        <v>2377</v>
      </c>
      <c r="E1165" s="35" t="s">
        <v>2375</v>
      </c>
      <c r="F1165" s="34" t="s">
        <v>2375</v>
      </c>
      <c r="G1165" s="34" t="s">
        <v>2376</v>
      </c>
      <c r="H1165" s="34" t="s">
        <v>2375</v>
      </c>
      <c r="J1165" s="40" t="s">
        <v>1202</v>
      </c>
      <c r="K1165" s="11" t="str">
        <v>Obesity</v>
      </c>
      <c r="L1165" s="11" t="str">
        <v>Diabetes</v>
      </c>
      <c r="M1165" s="11">
        <v>0</v>
      </c>
      <c r="N1165" s="11" t="str">
        <v>Yes</v>
      </c>
      <c r="O1165" s="11" t="str">
        <v>No</v>
      </c>
      <c r="P1165" s="36" t="str">
        <v>No</v>
      </c>
      <c r="Q1165" s="37"/>
    </row>
    <row r="1166" spans="1:17" x14ac:dyDescent="0.3">
      <c r="A1166" s="34" t="s">
        <v>1201</v>
      </c>
      <c r="B1166" s="34">
        <v>30.14</v>
      </c>
      <c r="C1166" s="34">
        <v>9.85</v>
      </c>
      <c r="D1166" s="34" t="s">
        <v>2375</v>
      </c>
      <c r="E1166" s="35" t="s">
        <v>2375</v>
      </c>
      <c r="F1166" s="34" t="s">
        <v>2375</v>
      </c>
      <c r="G1166" s="34" t="s">
        <v>2376</v>
      </c>
      <c r="H1166" s="34" t="s">
        <v>2375</v>
      </c>
      <c r="J1166" s="40" t="s">
        <v>1201</v>
      </c>
      <c r="K1166" s="11" t="str">
        <v>Obesity</v>
      </c>
      <c r="L1166" s="11" t="str">
        <v>Diabetes</v>
      </c>
      <c r="M1166" s="11">
        <v>0</v>
      </c>
      <c r="N1166" s="11" t="str">
        <v>No</v>
      </c>
      <c r="O1166" s="11" t="str">
        <v>No</v>
      </c>
      <c r="P1166" s="36" t="str">
        <v>No</v>
      </c>
      <c r="Q1166" s="37"/>
    </row>
    <row r="1167" spans="1:17" x14ac:dyDescent="0.3">
      <c r="A1167" s="34" t="s">
        <v>1200</v>
      </c>
      <c r="B1167" s="34">
        <v>18.05</v>
      </c>
      <c r="C1167" s="34">
        <v>6.94</v>
      </c>
      <c r="D1167" s="34" t="s">
        <v>2375</v>
      </c>
      <c r="E1167" s="35" t="s">
        <v>2375</v>
      </c>
      <c r="F1167" s="34" t="s">
        <v>2375</v>
      </c>
      <c r="G1167" s="34" t="s">
        <v>2376</v>
      </c>
      <c r="H1167" s="34" t="s">
        <v>2375</v>
      </c>
      <c r="J1167" s="40" t="s">
        <v>1200</v>
      </c>
      <c r="K1167" s="11" t="str">
        <v>Underweight</v>
      </c>
      <c r="L1167" s="11" t="str">
        <v>Diabetes</v>
      </c>
      <c r="M1167" s="11">
        <v>0</v>
      </c>
      <c r="N1167" s="11" t="str">
        <v>No</v>
      </c>
      <c r="O1167" s="11" t="str">
        <v>No</v>
      </c>
      <c r="P1167" s="36" t="str">
        <v>No</v>
      </c>
      <c r="Q1167" s="37"/>
    </row>
    <row r="1168" spans="1:17" x14ac:dyDescent="0.3">
      <c r="A1168" s="34" t="s">
        <v>1199</v>
      </c>
      <c r="B1168" s="34">
        <v>37.4</v>
      </c>
      <c r="C1168" s="34">
        <v>11.3</v>
      </c>
      <c r="D1168" s="34" t="s">
        <v>2377</v>
      </c>
      <c r="E1168" s="35" t="s">
        <v>2375</v>
      </c>
      <c r="F1168" s="34" t="s">
        <v>2375</v>
      </c>
      <c r="G1168" s="34">
        <v>2</v>
      </c>
      <c r="H1168" s="34" t="s">
        <v>2375</v>
      </c>
      <c r="J1168" s="40" t="s">
        <v>1199</v>
      </c>
      <c r="K1168" s="11" t="str">
        <v>Obesity</v>
      </c>
      <c r="L1168" s="11" t="str">
        <v>Diabetes</v>
      </c>
      <c r="M1168" s="11">
        <v>2</v>
      </c>
      <c r="N1168" s="11" t="str">
        <v>Yes</v>
      </c>
      <c r="O1168" s="11" t="str">
        <v>No</v>
      </c>
      <c r="P1168" s="36" t="str">
        <v>No</v>
      </c>
      <c r="Q1168" s="37"/>
    </row>
    <row r="1169" spans="1:17" x14ac:dyDescent="0.3">
      <c r="A1169" s="34" t="s">
        <v>1198</v>
      </c>
      <c r="B1169" s="34">
        <v>25.75</v>
      </c>
      <c r="C1169" s="34">
        <v>9.23</v>
      </c>
      <c r="D1169" s="34" t="s">
        <v>2375</v>
      </c>
      <c r="E1169" s="35" t="s">
        <v>2375</v>
      </c>
      <c r="F1169" s="34" t="s">
        <v>2375</v>
      </c>
      <c r="G1169" s="34" t="s">
        <v>2376</v>
      </c>
      <c r="H1169" s="34" t="s">
        <v>2375</v>
      </c>
      <c r="J1169" s="40" t="s">
        <v>1198</v>
      </c>
      <c r="K1169" s="11" t="str">
        <v>Overweight</v>
      </c>
      <c r="L1169" s="11" t="str">
        <v>Diabetes</v>
      </c>
      <c r="M1169" s="11">
        <v>0</v>
      </c>
      <c r="N1169" s="11" t="str">
        <v>No</v>
      </c>
      <c r="O1169" s="11" t="str">
        <v>No</v>
      </c>
      <c r="P1169" s="36" t="str">
        <v>No</v>
      </c>
      <c r="Q1169" s="37"/>
    </row>
    <row r="1170" spans="1:17" x14ac:dyDescent="0.3">
      <c r="A1170" s="34" t="s">
        <v>1197</v>
      </c>
      <c r="B1170" s="34">
        <v>32.299999999999997</v>
      </c>
      <c r="C1170" s="34">
        <v>4.37</v>
      </c>
      <c r="D1170" s="34" t="s">
        <v>2375</v>
      </c>
      <c r="E1170" s="35" t="s">
        <v>2375</v>
      </c>
      <c r="F1170" s="34" t="s">
        <v>2375</v>
      </c>
      <c r="G1170" s="34">
        <v>2</v>
      </c>
      <c r="H1170" s="34" t="s">
        <v>2375</v>
      </c>
      <c r="J1170" s="40" t="s">
        <v>1197</v>
      </c>
      <c r="K1170" s="11" t="str">
        <v>Obesity</v>
      </c>
      <c r="L1170" s="11" t="str">
        <v>Normal</v>
      </c>
      <c r="M1170" s="11">
        <v>2</v>
      </c>
      <c r="N1170" s="11" t="str">
        <v>No</v>
      </c>
      <c r="O1170" s="11" t="str">
        <v>No</v>
      </c>
      <c r="P1170" s="36" t="str">
        <v>No</v>
      </c>
      <c r="Q1170" s="37"/>
    </row>
    <row r="1171" spans="1:17" x14ac:dyDescent="0.3">
      <c r="A1171" s="34" t="s">
        <v>1196</v>
      </c>
      <c r="B1171" s="34">
        <v>28.61</v>
      </c>
      <c r="C1171" s="34">
        <v>5.76</v>
      </c>
      <c r="D1171" s="34" t="s">
        <v>2375</v>
      </c>
      <c r="E1171" s="35" t="s">
        <v>2375</v>
      </c>
      <c r="F1171" s="34" t="s">
        <v>2378</v>
      </c>
      <c r="G1171" s="34">
        <v>1</v>
      </c>
      <c r="H1171" s="34" t="s">
        <v>2375</v>
      </c>
      <c r="J1171" s="40" t="s">
        <v>1196</v>
      </c>
      <c r="K1171" s="11" t="str">
        <v>Overweight</v>
      </c>
      <c r="L1171" s="11" t="str">
        <v>Prediabetes</v>
      </c>
      <c r="M1171" s="11">
        <v>1</v>
      </c>
      <c r="N1171" s="11" t="str">
        <v>No</v>
      </c>
      <c r="O1171" s="11" t="str">
        <v>No</v>
      </c>
      <c r="P1171" s="36" t="str">
        <v>No</v>
      </c>
      <c r="Q1171" s="37"/>
    </row>
    <row r="1172" spans="1:17" x14ac:dyDescent="0.3">
      <c r="A1172" s="34" t="s">
        <v>1195</v>
      </c>
      <c r="B1172" s="34">
        <v>45.41</v>
      </c>
      <c r="C1172" s="34">
        <v>4.96</v>
      </c>
      <c r="D1172" s="34" t="s">
        <v>2375</v>
      </c>
      <c r="E1172" s="35" t="s">
        <v>2375</v>
      </c>
      <c r="F1172" s="34" t="s">
        <v>2375</v>
      </c>
      <c r="G1172" s="34">
        <v>1</v>
      </c>
      <c r="H1172" s="34" t="s">
        <v>2375</v>
      </c>
      <c r="J1172" s="40" t="s">
        <v>1195</v>
      </c>
      <c r="K1172" s="11" t="str">
        <v>Obesity</v>
      </c>
      <c r="L1172" s="11" t="str">
        <v>Normal</v>
      </c>
      <c r="M1172" s="11">
        <v>1</v>
      </c>
      <c r="N1172" s="11" t="str">
        <v>No</v>
      </c>
      <c r="O1172" s="11" t="str">
        <v>No</v>
      </c>
      <c r="P1172" s="36" t="str">
        <v>No</v>
      </c>
      <c r="Q1172" s="37"/>
    </row>
    <row r="1173" spans="1:17" x14ac:dyDescent="0.3">
      <c r="A1173" s="34" t="s">
        <v>1194</v>
      </c>
      <c r="B1173" s="34">
        <v>31.2</v>
      </c>
      <c r="C1173" s="34">
        <v>11.04</v>
      </c>
      <c r="D1173" s="34" t="s">
        <v>2377</v>
      </c>
      <c r="E1173" s="35" t="s">
        <v>2375</v>
      </c>
      <c r="F1173" s="34" t="s">
        <v>2375</v>
      </c>
      <c r="G1173" s="34">
        <v>2</v>
      </c>
      <c r="H1173" s="34" t="s">
        <v>2375</v>
      </c>
      <c r="J1173" s="40" t="s">
        <v>1194</v>
      </c>
      <c r="K1173" s="11" t="str">
        <v>Obesity</v>
      </c>
      <c r="L1173" s="11" t="str">
        <v>Diabetes</v>
      </c>
      <c r="M1173" s="11">
        <v>2</v>
      </c>
      <c r="N1173" s="11" t="str">
        <v>Yes</v>
      </c>
      <c r="O1173" s="11" t="str">
        <v>No</v>
      </c>
      <c r="P1173" s="36" t="str">
        <v>No</v>
      </c>
      <c r="Q1173" s="37"/>
    </row>
    <row r="1174" spans="1:17" x14ac:dyDescent="0.3">
      <c r="A1174" s="34" t="s">
        <v>1193</v>
      </c>
      <c r="B1174" s="34">
        <v>29.83</v>
      </c>
      <c r="C1174" s="34">
        <v>7.81</v>
      </c>
      <c r="D1174" s="34" t="s">
        <v>2377</v>
      </c>
      <c r="E1174" s="35" t="s">
        <v>2375</v>
      </c>
      <c r="F1174" s="34" t="s">
        <v>2375</v>
      </c>
      <c r="G1174" s="34">
        <v>1</v>
      </c>
      <c r="H1174" s="34" t="s">
        <v>2375</v>
      </c>
      <c r="J1174" s="40" t="s">
        <v>1193</v>
      </c>
      <c r="K1174" s="11" t="str">
        <v>Overweight</v>
      </c>
      <c r="L1174" s="11" t="str">
        <v>Diabetes</v>
      </c>
      <c r="M1174" s="11">
        <v>1</v>
      </c>
      <c r="N1174" s="11" t="str">
        <v>Yes</v>
      </c>
      <c r="O1174" s="11" t="str">
        <v>No</v>
      </c>
      <c r="P1174" s="36" t="str">
        <v>No</v>
      </c>
      <c r="Q1174" s="37"/>
    </row>
    <row r="1175" spans="1:17" x14ac:dyDescent="0.3">
      <c r="A1175" s="34" t="s">
        <v>1192</v>
      </c>
      <c r="B1175" s="34">
        <v>29.06</v>
      </c>
      <c r="C1175" s="34">
        <v>4.55</v>
      </c>
      <c r="D1175" s="34" t="s">
        <v>2375</v>
      </c>
      <c r="E1175" s="35" t="s">
        <v>2375</v>
      </c>
      <c r="F1175" s="34" t="s">
        <v>2375</v>
      </c>
      <c r="G1175" s="34" t="s">
        <v>2376</v>
      </c>
      <c r="H1175" s="34" t="s">
        <v>2375</v>
      </c>
      <c r="J1175" s="40" t="s">
        <v>1192</v>
      </c>
      <c r="K1175" s="11" t="str">
        <v>Overweight</v>
      </c>
      <c r="L1175" s="11" t="str">
        <v>Normal</v>
      </c>
      <c r="M1175" s="11">
        <v>0</v>
      </c>
      <c r="N1175" s="11" t="str">
        <v>No</v>
      </c>
      <c r="O1175" s="11" t="str">
        <v>No</v>
      </c>
      <c r="P1175" s="36" t="str">
        <v>No</v>
      </c>
      <c r="Q1175" s="37"/>
    </row>
    <row r="1176" spans="1:17" x14ac:dyDescent="0.3">
      <c r="A1176" s="34" t="s">
        <v>1191</v>
      </c>
      <c r="B1176" s="34">
        <v>27.454999999999998</v>
      </c>
      <c r="C1176" s="34">
        <v>6.13</v>
      </c>
      <c r="D1176" s="34" t="s">
        <v>2375</v>
      </c>
      <c r="E1176" s="35" t="s">
        <v>2375</v>
      </c>
      <c r="F1176" s="34" t="s">
        <v>2375</v>
      </c>
      <c r="G1176" s="34">
        <v>2</v>
      </c>
      <c r="H1176" s="34" t="s">
        <v>2375</v>
      </c>
      <c r="J1176" s="40" t="s">
        <v>1191</v>
      </c>
      <c r="K1176" s="11" t="str">
        <v>Overweight</v>
      </c>
      <c r="L1176" s="11" t="str">
        <v>Prediabetes</v>
      </c>
      <c r="M1176" s="11">
        <v>2</v>
      </c>
      <c r="N1176" s="11" t="str">
        <v>No</v>
      </c>
      <c r="O1176" s="11" t="str">
        <v>No</v>
      </c>
      <c r="P1176" s="36" t="str">
        <v>No</v>
      </c>
      <c r="Q1176" s="37"/>
    </row>
    <row r="1177" spans="1:17" x14ac:dyDescent="0.3">
      <c r="A1177" s="34" t="s">
        <v>1190</v>
      </c>
      <c r="B1177" s="34">
        <v>23.01</v>
      </c>
      <c r="C1177" s="34">
        <v>6.04</v>
      </c>
      <c r="D1177" s="34" t="s">
        <v>2377</v>
      </c>
      <c r="E1177" s="35" t="s">
        <v>2375</v>
      </c>
      <c r="F1177" s="34" t="s">
        <v>2375</v>
      </c>
      <c r="G1177" s="34">
        <v>1</v>
      </c>
      <c r="H1177" s="34" t="s">
        <v>2375</v>
      </c>
      <c r="J1177" s="40" t="s">
        <v>1190</v>
      </c>
      <c r="K1177" s="11" t="str">
        <v>Normal Weight</v>
      </c>
      <c r="L1177" s="11" t="str">
        <v>Prediabetes</v>
      </c>
      <c r="M1177" s="11">
        <v>1</v>
      </c>
      <c r="N1177" s="11" t="str">
        <v>Yes</v>
      </c>
      <c r="O1177" s="11" t="str">
        <v>No</v>
      </c>
      <c r="P1177" s="36" t="str">
        <v>No</v>
      </c>
      <c r="Q1177" s="37"/>
    </row>
    <row r="1178" spans="1:17" x14ac:dyDescent="0.3">
      <c r="A1178" s="34" t="s">
        <v>1189</v>
      </c>
      <c r="B1178" s="34">
        <v>31.39</v>
      </c>
      <c r="C1178" s="34">
        <v>8.85</v>
      </c>
      <c r="D1178" s="34" t="s">
        <v>2377</v>
      </c>
      <c r="E1178" s="35" t="s">
        <v>2375</v>
      </c>
      <c r="F1178" s="34" t="s">
        <v>2375</v>
      </c>
      <c r="G1178" s="34" t="s">
        <v>2376</v>
      </c>
      <c r="H1178" s="34" t="s">
        <v>2375</v>
      </c>
      <c r="J1178" s="40" t="s">
        <v>1189</v>
      </c>
      <c r="K1178" s="11" t="str">
        <v>Obesity</v>
      </c>
      <c r="L1178" s="11" t="str">
        <v>Diabetes</v>
      </c>
      <c r="M1178" s="11">
        <v>0</v>
      </c>
      <c r="N1178" s="11" t="str">
        <v>Yes</v>
      </c>
      <c r="O1178" s="11" t="str">
        <v>No</v>
      </c>
      <c r="P1178" s="36" t="str">
        <v>No</v>
      </c>
      <c r="Q1178" s="37"/>
    </row>
    <row r="1179" spans="1:17" x14ac:dyDescent="0.3">
      <c r="A1179" s="34" t="s">
        <v>1188</v>
      </c>
      <c r="B1179" s="34">
        <v>34.770000000000003</v>
      </c>
      <c r="C1179" s="34">
        <v>10.54</v>
      </c>
      <c r="D1179" s="34" t="s">
        <v>2375</v>
      </c>
      <c r="E1179" s="35" t="s">
        <v>2375</v>
      </c>
      <c r="F1179" s="34" t="s">
        <v>2375</v>
      </c>
      <c r="G1179" s="34">
        <v>2</v>
      </c>
      <c r="H1179" s="34" t="s">
        <v>2375</v>
      </c>
      <c r="J1179" s="40" t="s">
        <v>1188</v>
      </c>
      <c r="K1179" s="11" t="str">
        <v>Obesity</v>
      </c>
      <c r="L1179" s="11" t="str">
        <v>Diabetes</v>
      </c>
      <c r="M1179" s="11">
        <v>2</v>
      </c>
      <c r="N1179" s="11" t="str">
        <v>No</v>
      </c>
      <c r="O1179" s="11" t="str">
        <v>No</v>
      </c>
      <c r="P1179" s="36" t="str">
        <v>No</v>
      </c>
      <c r="Q1179" s="37"/>
    </row>
    <row r="1180" spans="1:17" x14ac:dyDescent="0.3">
      <c r="A1180" s="34" t="s">
        <v>1187</v>
      </c>
      <c r="B1180" s="34">
        <v>24.48</v>
      </c>
      <c r="C1180" s="34">
        <v>4.37</v>
      </c>
      <c r="D1180" s="34" t="s">
        <v>2377</v>
      </c>
      <c r="E1180" s="35" t="s">
        <v>2375</v>
      </c>
      <c r="F1180" s="34" t="s">
        <v>2375</v>
      </c>
      <c r="G1180" s="34">
        <v>2</v>
      </c>
      <c r="H1180" s="34" t="s">
        <v>2375</v>
      </c>
      <c r="J1180" s="40" t="s">
        <v>1187</v>
      </c>
      <c r="K1180" s="11" t="str">
        <v>Normal Weight</v>
      </c>
      <c r="L1180" s="11" t="str">
        <v>Normal</v>
      </c>
      <c r="M1180" s="11">
        <v>2</v>
      </c>
      <c r="N1180" s="11" t="str">
        <v>Yes</v>
      </c>
      <c r="O1180" s="11" t="str">
        <v>No</v>
      </c>
      <c r="P1180" s="36" t="str">
        <v>No</v>
      </c>
      <c r="Q1180" s="37"/>
    </row>
    <row r="1181" spans="1:17" x14ac:dyDescent="0.3">
      <c r="A1181" s="34" t="s">
        <v>1186</v>
      </c>
      <c r="B1181" s="34">
        <v>22.61</v>
      </c>
      <c r="C1181" s="34">
        <v>9.6300000000000008</v>
      </c>
      <c r="D1181" s="34" t="s">
        <v>2375</v>
      </c>
      <c r="E1181" s="35" t="s">
        <v>2375</v>
      </c>
      <c r="F1181" s="34" t="s">
        <v>2375</v>
      </c>
      <c r="G1181" s="34">
        <v>2</v>
      </c>
      <c r="H1181" s="34" t="s">
        <v>2375</v>
      </c>
      <c r="J1181" s="40" t="s">
        <v>1186</v>
      </c>
      <c r="K1181" s="11" t="str">
        <v>Normal Weight</v>
      </c>
      <c r="L1181" s="11" t="str">
        <v>Diabetes</v>
      </c>
      <c r="M1181" s="11">
        <v>2</v>
      </c>
      <c r="N1181" s="11" t="str">
        <v>No</v>
      </c>
      <c r="O1181" s="11" t="str">
        <v>No</v>
      </c>
      <c r="P1181" s="36" t="str">
        <v>No</v>
      </c>
      <c r="Q1181" s="37"/>
    </row>
    <row r="1182" spans="1:17" x14ac:dyDescent="0.3">
      <c r="A1182" s="34" t="s">
        <v>1185</v>
      </c>
      <c r="B1182" s="34">
        <v>34.299999999999997</v>
      </c>
      <c r="C1182" s="34">
        <v>10.37</v>
      </c>
      <c r="D1182" s="34" t="s">
        <v>2375</v>
      </c>
      <c r="E1182" s="35" t="s">
        <v>2375</v>
      </c>
      <c r="F1182" s="34" t="s">
        <v>2375</v>
      </c>
      <c r="G1182" s="34" t="s">
        <v>2376</v>
      </c>
      <c r="H1182" s="34" t="s">
        <v>2375</v>
      </c>
      <c r="J1182" s="40" t="s">
        <v>1185</v>
      </c>
      <c r="K1182" s="11" t="str">
        <v>Obesity</v>
      </c>
      <c r="L1182" s="11" t="str">
        <v>Diabetes</v>
      </c>
      <c r="M1182" s="11">
        <v>0</v>
      </c>
      <c r="N1182" s="11" t="str">
        <v>No</v>
      </c>
      <c r="O1182" s="11" t="str">
        <v>No</v>
      </c>
      <c r="P1182" s="36" t="str">
        <v>No</v>
      </c>
      <c r="Q1182" s="37"/>
    </row>
    <row r="1183" spans="1:17" x14ac:dyDescent="0.3">
      <c r="A1183" s="34" t="s">
        <v>1184</v>
      </c>
      <c r="B1183" s="34">
        <v>46.09</v>
      </c>
      <c r="C1183" s="34">
        <v>5.44</v>
      </c>
      <c r="D1183" s="34" t="s">
        <v>2375</v>
      </c>
      <c r="E1183" s="35" t="s">
        <v>2375</v>
      </c>
      <c r="F1183" s="34" t="s">
        <v>2375</v>
      </c>
      <c r="G1183" s="34">
        <v>2</v>
      </c>
      <c r="H1183" s="34" t="s">
        <v>2375</v>
      </c>
      <c r="J1183" s="40" t="s">
        <v>1184</v>
      </c>
      <c r="K1183" s="11" t="str">
        <v>Obesity</v>
      </c>
      <c r="L1183" s="11" t="str">
        <v>Normal</v>
      </c>
      <c r="M1183" s="11">
        <v>2</v>
      </c>
      <c r="N1183" s="11" t="str">
        <v>No</v>
      </c>
      <c r="O1183" s="11" t="str">
        <v>No</v>
      </c>
      <c r="P1183" s="36" t="str">
        <v>No</v>
      </c>
      <c r="Q1183" s="37"/>
    </row>
    <row r="1184" spans="1:17" x14ac:dyDescent="0.3">
      <c r="A1184" s="34" t="s">
        <v>1183</v>
      </c>
      <c r="B1184" s="34">
        <v>44.744999999999997</v>
      </c>
      <c r="C1184" s="34">
        <v>5.19</v>
      </c>
      <c r="D1184" s="34" t="s">
        <v>2375</v>
      </c>
      <c r="E1184" s="35" t="s">
        <v>2375</v>
      </c>
      <c r="F1184" s="34" t="s">
        <v>2375</v>
      </c>
      <c r="G1184" s="34">
        <v>2</v>
      </c>
      <c r="H1184" s="34" t="s">
        <v>2375</v>
      </c>
      <c r="J1184" s="40" t="s">
        <v>1183</v>
      </c>
      <c r="K1184" s="11" t="str">
        <v>Obesity</v>
      </c>
      <c r="L1184" s="11" t="str">
        <v>Normal</v>
      </c>
      <c r="M1184" s="11">
        <v>2</v>
      </c>
      <c r="N1184" s="11" t="str">
        <v>No</v>
      </c>
      <c r="O1184" s="11" t="str">
        <v>No</v>
      </c>
      <c r="P1184" s="36" t="str">
        <v>No</v>
      </c>
      <c r="Q1184" s="37"/>
    </row>
    <row r="1185" spans="1:17" x14ac:dyDescent="0.3">
      <c r="A1185" s="34" t="s">
        <v>1182</v>
      </c>
      <c r="B1185" s="34">
        <v>26.33</v>
      </c>
      <c r="C1185" s="34">
        <v>11.8</v>
      </c>
      <c r="D1185" s="34" t="s">
        <v>2377</v>
      </c>
      <c r="E1185" s="35" t="s">
        <v>2375</v>
      </c>
      <c r="F1185" s="34" t="s">
        <v>2375</v>
      </c>
      <c r="G1185" s="34">
        <v>1</v>
      </c>
      <c r="H1185" s="34" t="s">
        <v>2375</v>
      </c>
      <c r="J1185" s="40" t="s">
        <v>1182</v>
      </c>
      <c r="K1185" s="11" t="str">
        <v>Overweight</v>
      </c>
      <c r="L1185" s="11" t="str">
        <v>Diabetes</v>
      </c>
      <c r="M1185" s="11">
        <v>1</v>
      </c>
      <c r="N1185" s="11" t="str">
        <v>Yes</v>
      </c>
      <c r="O1185" s="11" t="str">
        <v>No</v>
      </c>
      <c r="P1185" s="36" t="str">
        <v>No</v>
      </c>
      <c r="Q1185" s="37"/>
    </row>
    <row r="1186" spans="1:17" x14ac:dyDescent="0.3">
      <c r="A1186" s="34" t="s">
        <v>1181</v>
      </c>
      <c r="B1186" s="34">
        <v>26.6</v>
      </c>
      <c r="C1186" s="34">
        <v>8.3800000000000008</v>
      </c>
      <c r="D1186" s="34" t="s">
        <v>2375</v>
      </c>
      <c r="E1186" s="35" t="s">
        <v>2375</v>
      </c>
      <c r="F1186" s="34" t="s">
        <v>2375</v>
      </c>
      <c r="G1186" s="34">
        <v>2</v>
      </c>
      <c r="H1186" s="34" t="s">
        <v>2375</v>
      </c>
      <c r="J1186" s="40" t="s">
        <v>1181</v>
      </c>
      <c r="K1186" s="11" t="str">
        <v>Overweight</v>
      </c>
      <c r="L1186" s="11" t="str">
        <v>Diabetes</v>
      </c>
      <c r="M1186" s="11">
        <v>2</v>
      </c>
      <c r="N1186" s="11" t="str">
        <v>No</v>
      </c>
      <c r="O1186" s="11" t="str">
        <v>No</v>
      </c>
      <c r="P1186" s="36" t="str">
        <v>No</v>
      </c>
      <c r="Q1186" s="37"/>
    </row>
    <row r="1187" spans="1:17" x14ac:dyDescent="0.3">
      <c r="A1187" s="34" t="s">
        <v>1180</v>
      </c>
      <c r="B1187" s="34">
        <v>27.5</v>
      </c>
      <c r="C1187" s="34">
        <v>7.58</v>
      </c>
      <c r="D1187" s="34" t="s">
        <v>2375</v>
      </c>
      <c r="E1187" s="35" t="s">
        <v>2375</v>
      </c>
      <c r="F1187" s="34" t="s">
        <v>2375</v>
      </c>
      <c r="G1187" s="34" t="s">
        <v>2376</v>
      </c>
      <c r="H1187" s="34" t="s">
        <v>2375</v>
      </c>
      <c r="J1187" s="40" t="s">
        <v>1180</v>
      </c>
      <c r="K1187" s="11" t="str">
        <v>Overweight</v>
      </c>
      <c r="L1187" s="11" t="str">
        <v>Diabetes</v>
      </c>
      <c r="M1187" s="11">
        <v>0</v>
      </c>
      <c r="N1187" s="11" t="str">
        <v>No</v>
      </c>
      <c r="O1187" s="11" t="str">
        <v>No</v>
      </c>
      <c r="P1187" s="36" t="str">
        <v>No</v>
      </c>
      <c r="Q1187" s="37"/>
    </row>
    <row r="1188" spans="1:17" x14ac:dyDescent="0.3">
      <c r="A1188" s="34" t="s">
        <v>1179</v>
      </c>
      <c r="B1188" s="34">
        <v>41.55</v>
      </c>
      <c r="C1188" s="34">
        <v>4.6100000000000003</v>
      </c>
      <c r="D1188" s="34" t="s">
        <v>2375</v>
      </c>
      <c r="E1188" s="35" t="s">
        <v>2375</v>
      </c>
      <c r="F1188" s="34" t="s">
        <v>2375</v>
      </c>
      <c r="G1188" s="34">
        <v>1</v>
      </c>
      <c r="H1188" s="34" t="s">
        <v>2375</v>
      </c>
      <c r="J1188" s="40" t="s">
        <v>1179</v>
      </c>
      <c r="K1188" s="11" t="str">
        <v>Obesity</v>
      </c>
      <c r="L1188" s="11" t="str">
        <v>Normal</v>
      </c>
      <c r="M1188" s="11">
        <v>1</v>
      </c>
      <c r="N1188" s="11" t="str">
        <v>No</v>
      </c>
      <c r="O1188" s="11" t="str">
        <v>No</v>
      </c>
      <c r="P1188" s="36" t="str">
        <v>No</v>
      </c>
      <c r="Q1188" s="37"/>
    </row>
    <row r="1189" spans="1:17" x14ac:dyDescent="0.3">
      <c r="A1189" s="34" t="s">
        <v>1178</v>
      </c>
      <c r="B1189" s="34">
        <v>41.47</v>
      </c>
      <c r="C1189" s="34">
        <v>4.7</v>
      </c>
      <c r="D1189" s="34" t="s">
        <v>2377</v>
      </c>
      <c r="E1189" s="35" t="s">
        <v>2375</v>
      </c>
      <c r="F1189" s="34" t="s">
        <v>2378</v>
      </c>
      <c r="G1189" s="34">
        <v>1</v>
      </c>
      <c r="H1189" s="34" t="s">
        <v>2375</v>
      </c>
      <c r="J1189" s="40" t="s">
        <v>1178</v>
      </c>
      <c r="K1189" s="11" t="str">
        <v>Obesity</v>
      </c>
      <c r="L1189" s="11" t="str">
        <v>Normal</v>
      </c>
      <c r="M1189" s="11">
        <v>1</v>
      </c>
      <c r="N1189" s="11" t="str">
        <v>Yes</v>
      </c>
      <c r="O1189" s="11" t="str">
        <v>No</v>
      </c>
      <c r="P1189" s="36" t="str">
        <v>No</v>
      </c>
      <c r="Q1189" s="37"/>
    </row>
    <row r="1190" spans="1:17" x14ac:dyDescent="0.3">
      <c r="A1190" s="34" t="s">
        <v>1177</v>
      </c>
      <c r="B1190" s="34">
        <v>24.795000000000002</v>
      </c>
      <c r="C1190" s="34">
        <v>6.05</v>
      </c>
      <c r="D1190" s="34" t="s">
        <v>2377</v>
      </c>
      <c r="E1190" s="35" t="s">
        <v>2375</v>
      </c>
      <c r="F1190" s="34" t="s">
        <v>2375</v>
      </c>
      <c r="G1190" s="34" t="s">
        <v>2376</v>
      </c>
      <c r="H1190" s="34" t="s">
        <v>2375</v>
      </c>
      <c r="J1190" s="40" t="s">
        <v>1177</v>
      </c>
      <c r="K1190" s="11" t="str">
        <v>Normal Weight</v>
      </c>
      <c r="L1190" s="11" t="str">
        <v>Prediabetes</v>
      </c>
      <c r="M1190" s="11">
        <v>0</v>
      </c>
      <c r="N1190" s="11" t="str">
        <v>Yes</v>
      </c>
      <c r="O1190" s="11" t="str">
        <v>No</v>
      </c>
      <c r="P1190" s="36" t="str">
        <v>No</v>
      </c>
      <c r="Q1190" s="37"/>
    </row>
    <row r="1191" spans="1:17" x14ac:dyDescent="0.3">
      <c r="A1191" s="34" t="s">
        <v>1176</v>
      </c>
      <c r="B1191" s="34">
        <v>29.48</v>
      </c>
      <c r="C1191" s="34">
        <v>5.63</v>
      </c>
      <c r="D1191" s="34" t="s">
        <v>2377</v>
      </c>
      <c r="E1191" s="35" t="s">
        <v>2375</v>
      </c>
      <c r="F1191" s="34" t="s">
        <v>2378</v>
      </c>
      <c r="G1191" s="34">
        <v>1</v>
      </c>
      <c r="H1191" s="34" t="s">
        <v>2375</v>
      </c>
      <c r="J1191" s="40" t="s">
        <v>1176</v>
      </c>
      <c r="K1191" s="11" t="str">
        <v>Overweight</v>
      </c>
      <c r="L1191" s="11" t="str">
        <v>Normal</v>
      </c>
      <c r="M1191" s="11">
        <v>1</v>
      </c>
      <c r="N1191" s="11" t="str">
        <v>Yes</v>
      </c>
      <c r="O1191" s="11" t="str">
        <v>No</v>
      </c>
      <c r="P1191" s="36" t="str">
        <v>No</v>
      </c>
      <c r="Q1191" s="37"/>
    </row>
    <row r="1192" spans="1:17" x14ac:dyDescent="0.3">
      <c r="A1192" s="34" t="s">
        <v>1175</v>
      </c>
      <c r="B1192" s="34">
        <v>28.09</v>
      </c>
      <c r="C1192" s="34">
        <v>6.06</v>
      </c>
      <c r="D1192" s="34" t="s">
        <v>2375</v>
      </c>
      <c r="E1192" s="35" t="s">
        <v>2375</v>
      </c>
      <c r="F1192" s="34" t="s">
        <v>2378</v>
      </c>
      <c r="G1192" s="34">
        <v>1</v>
      </c>
      <c r="H1192" s="34" t="s">
        <v>2375</v>
      </c>
      <c r="J1192" s="40" t="s">
        <v>1175</v>
      </c>
      <c r="K1192" s="11" t="str">
        <v>Overweight</v>
      </c>
      <c r="L1192" s="11" t="str">
        <v>Prediabetes</v>
      </c>
      <c r="M1192" s="11">
        <v>1</v>
      </c>
      <c r="N1192" s="11" t="str">
        <v>No</v>
      </c>
      <c r="O1192" s="11" t="str">
        <v>No</v>
      </c>
      <c r="P1192" s="36" t="str">
        <v>No</v>
      </c>
      <c r="Q1192" s="37"/>
    </row>
    <row r="1193" spans="1:17" x14ac:dyDescent="0.3">
      <c r="A1193" s="34" t="s">
        <v>1174</v>
      </c>
      <c r="B1193" s="34">
        <v>32.729999999999997</v>
      </c>
      <c r="C1193" s="34">
        <v>5.19</v>
      </c>
      <c r="D1193" s="34" t="s">
        <v>2375</v>
      </c>
      <c r="E1193" s="35" t="s">
        <v>2375</v>
      </c>
      <c r="F1193" s="34" t="s">
        <v>2375</v>
      </c>
      <c r="G1193" s="34">
        <v>1</v>
      </c>
      <c r="H1193" s="34" t="s">
        <v>2375</v>
      </c>
      <c r="J1193" s="40" t="s">
        <v>1174</v>
      </c>
      <c r="K1193" s="11" t="str">
        <v>Obesity</v>
      </c>
      <c r="L1193" s="11" t="str">
        <v>Normal</v>
      </c>
      <c r="M1193" s="11">
        <v>1</v>
      </c>
      <c r="N1193" s="11" t="str">
        <v>No</v>
      </c>
      <c r="O1193" s="11" t="str">
        <v>No</v>
      </c>
      <c r="P1193" s="36" t="str">
        <v>No</v>
      </c>
      <c r="Q1193" s="37"/>
    </row>
    <row r="1194" spans="1:17" x14ac:dyDescent="0.3">
      <c r="A1194" s="34" t="s">
        <v>1173</v>
      </c>
      <c r="B1194" s="34">
        <v>27.36</v>
      </c>
      <c r="C1194" s="34">
        <v>8.9600000000000009</v>
      </c>
      <c r="D1194" s="34" t="s">
        <v>2375</v>
      </c>
      <c r="E1194" s="35" t="s">
        <v>2375</v>
      </c>
      <c r="F1194" s="34" t="s">
        <v>2375</v>
      </c>
      <c r="G1194" s="34" t="s">
        <v>2376</v>
      </c>
      <c r="H1194" s="34" t="s">
        <v>2375</v>
      </c>
      <c r="J1194" s="40" t="s">
        <v>1173</v>
      </c>
      <c r="K1194" s="11" t="str">
        <v>Overweight</v>
      </c>
      <c r="L1194" s="11" t="str">
        <v>Diabetes</v>
      </c>
      <c r="M1194" s="11">
        <v>0</v>
      </c>
      <c r="N1194" s="11" t="str">
        <v>No</v>
      </c>
      <c r="O1194" s="11" t="str">
        <v>No</v>
      </c>
      <c r="P1194" s="36" t="str">
        <v>No</v>
      </c>
      <c r="Q1194" s="37"/>
    </row>
    <row r="1195" spans="1:17" x14ac:dyDescent="0.3">
      <c r="A1195" s="34" t="s">
        <v>1172</v>
      </c>
      <c r="B1195" s="34">
        <v>27.265000000000001</v>
      </c>
      <c r="C1195" s="34">
        <v>11.39</v>
      </c>
      <c r="D1195" s="34" t="s">
        <v>2375</v>
      </c>
      <c r="E1195" s="35" t="s">
        <v>2375</v>
      </c>
      <c r="F1195" s="34" t="s">
        <v>2375</v>
      </c>
      <c r="G1195" s="34" t="s">
        <v>2376</v>
      </c>
      <c r="H1195" s="34" t="s">
        <v>2375</v>
      </c>
      <c r="J1195" s="40" t="s">
        <v>1172</v>
      </c>
      <c r="K1195" s="11" t="str">
        <v>Overweight</v>
      </c>
      <c r="L1195" s="11" t="str">
        <v>Diabetes</v>
      </c>
      <c r="M1195" s="11">
        <v>0</v>
      </c>
      <c r="N1195" s="11" t="str">
        <v>No</v>
      </c>
      <c r="O1195" s="11" t="str">
        <v>No</v>
      </c>
      <c r="P1195" s="36" t="str">
        <v>No</v>
      </c>
      <c r="Q1195" s="37"/>
    </row>
    <row r="1196" spans="1:17" x14ac:dyDescent="0.3">
      <c r="A1196" s="34" t="s">
        <v>1171</v>
      </c>
      <c r="B1196" s="34">
        <v>48.07</v>
      </c>
      <c r="C1196" s="34">
        <v>4.0599999999999996</v>
      </c>
      <c r="D1196" s="34" t="s">
        <v>2377</v>
      </c>
      <c r="E1196" s="35" t="s">
        <v>2375</v>
      </c>
      <c r="F1196" s="34" t="s">
        <v>2375</v>
      </c>
      <c r="G1196" s="34" t="s">
        <v>2376</v>
      </c>
      <c r="H1196" s="34" t="s">
        <v>2375</v>
      </c>
      <c r="J1196" s="40" t="s">
        <v>1171</v>
      </c>
      <c r="K1196" s="11" t="str">
        <v>Obesity</v>
      </c>
      <c r="L1196" s="11" t="str">
        <v>Normal</v>
      </c>
      <c r="M1196" s="11">
        <v>0</v>
      </c>
      <c r="N1196" s="11" t="str">
        <v>Yes</v>
      </c>
      <c r="O1196" s="11" t="str">
        <v>No</v>
      </c>
      <c r="P1196" s="36" t="str">
        <v>No</v>
      </c>
      <c r="Q1196" s="37"/>
    </row>
    <row r="1197" spans="1:17" x14ac:dyDescent="0.3">
      <c r="A1197" s="34" t="s">
        <v>1170</v>
      </c>
      <c r="B1197" s="34">
        <v>30.8</v>
      </c>
      <c r="C1197" s="34">
        <v>5.23</v>
      </c>
      <c r="D1197" s="34" t="s">
        <v>2377</v>
      </c>
      <c r="E1197" s="35" t="s">
        <v>2375</v>
      </c>
      <c r="F1197" s="34" t="s">
        <v>2375</v>
      </c>
      <c r="G1197" s="34" t="s">
        <v>2376</v>
      </c>
      <c r="H1197" s="34" t="s">
        <v>2375</v>
      </c>
      <c r="J1197" s="40" t="s">
        <v>1170</v>
      </c>
      <c r="K1197" s="11" t="str">
        <v>Obesity</v>
      </c>
      <c r="L1197" s="11" t="str">
        <v>Normal</v>
      </c>
      <c r="M1197" s="11">
        <v>0</v>
      </c>
      <c r="N1197" s="11" t="str">
        <v>Yes</v>
      </c>
      <c r="O1197" s="11" t="str">
        <v>No</v>
      </c>
      <c r="P1197" s="36" t="str">
        <v>No</v>
      </c>
      <c r="Q1197" s="37"/>
    </row>
    <row r="1198" spans="1:17" x14ac:dyDescent="0.3">
      <c r="A1198" s="34" t="s">
        <v>1169</v>
      </c>
      <c r="B1198" s="34">
        <v>32.299999999999997</v>
      </c>
      <c r="C1198" s="34">
        <v>5.05</v>
      </c>
      <c r="D1198" s="34" t="s">
        <v>2377</v>
      </c>
      <c r="E1198" s="35" t="s">
        <v>2375</v>
      </c>
      <c r="F1198" s="34" t="s">
        <v>2375</v>
      </c>
      <c r="G1198" s="34" t="s">
        <v>2376</v>
      </c>
      <c r="H1198" s="34" t="s">
        <v>2375</v>
      </c>
      <c r="J1198" s="40" t="s">
        <v>1169</v>
      </c>
      <c r="K1198" s="11" t="str">
        <v>Obesity</v>
      </c>
      <c r="L1198" s="11" t="str">
        <v>Normal</v>
      </c>
      <c r="M1198" s="11">
        <v>0</v>
      </c>
      <c r="N1198" s="11" t="str">
        <v>Yes</v>
      </c>
      <c r="O1198" s="11" t="str">
        <v>No</v>
      </c>
      <c r="P1198" s="36" t="str">
        <v>No</v>
      </c>
      <c r="Q1198" s="37"/>
    </row>
    <row r="1199" spans="1:17" x14ac:dyDescent="0.3">
      <c r="A1199" s="34" t="s">
        <v>1168</v>
      </c>
      <c r="B1199" s="34">
        <v>39.700000000000003</v>
      </c>
      <c r="C1199" s="34">
        <v>7.34</v>
      </c>
      <c r="D1199" s="34" t="s">
        <v>2375</v>
      </c>
      <c r="E1199" s="35" t="s">
        <v>2375</v>
      </c>
      <c r="F1199" s="34" t="s">
        <v>2375</v>
      </c>
      <c r="G1199" s="34" t="s">
        <v>2376</v>
      </c>
      <c r="H1199" s="34" t="s">
        <v>2375</v>
      </c>
      <c r="J1199" s="40" t="s">
        <v>1168</v>
      </c>
      <c r="K1199" s="11" t="str">
        <v>Obesity</v>
      </c>
      <c r="L1199" s="11" t="str">
        <v>Diabetes</v>
      </c>
      <c r="M1199" s="11">
        <v>0</v>
      </c>
      <c r="N1199" s="11" t="str">
        <v>No</v>
      </c>
      <c r="O1199" s="11" t="str">
        <v>No</v>
      </c>
      <c r="P1199" s="36" t="str">
        <v>No</v>
      </c>
      <c r="Q1199" s="37"/>
    </row>
    <row r="1200" spans="1:17" x14ac:dyDescent="0.3">
      <c r="A1200" s="34" t="s">
        <v>1167</v>
      </c>
      <c r="B1200" s="34">
        <v>35.97</v>
      </c>
      <c r="C1200" s="34">
        <v>8.1300000000000008</v>
      </c>
      <c r="D1200" s="34" t="s">
        <v>2375</v>
      </c>
      <c r="E1200" s="35" t="s">
        <v>2375</v>
      </c>
      <c r="F1200" s="34" t="s">
        <v>2375</v>
      </c>
      <c r="G1200" s="34" t="s">
        <v>2376</v>
      </c>
      <c r="H1200" s="34" t="s">
        <v>2375</v>
      </c>
      <c r="J1200" s="40" t="s">
        <v>1167</v>
      </c>
      <c r="K1200" s="11" t="str">
        <v>Obesity</v>
      </c>
      <c r="L1200" s="11" t="str">
        <v>Diabetes</v>
      </c>
      <c r="M1200" s="11">
        <v>0</v>
      </c>
      <c r="N1200" s="11" t="str">
        <v>No</v>
      </c>
      <c r="O1200" s="11" t="str">
        <v>No</v>
      </c>
      <c r="P1200" s="36" t="str">
        <v>No</v>
      </c>
      <c r="Q1200" s="37"/>
    </row>
    <row r="1201" spans="1:17" x14ac:dyDescent="0.3">
      <c r="A1201" s="34" t="s">
        <v>1166</v>
      </c>
      <c r="B1201" s="34">
        <v>25.86</v>
      </c>
      <c r="C1201" s="34">
        <v>6.68</v>
      </c>
      <c r="D1201" s="34" t="s">
        <v>2377</v>
      </c>
      <c r="E1201" s="35" t="s">
        <v>2375</v>
      </c>
      <c r="F1201" s="34" t="s">
        <v>2375</v>
      </c>
      <c r="G1201" s="34">
        <v>1</v>
      </c>
      <c r="H1201" s="34" t="s">
        <v>2375</v>
      </c>
      <c r="J1201" s="40" t="s">
        <v>1166</v>
      </c>
      <c r="K1201" s="11" t="str">
        <v>Overweight</v>
      </c>
      <c r="L1201" s="11" t="str">
        <v>Diabetes</v>
      </c>
      <c r="M1201" s="11">
        <v>1</v>
      </c>
      <c r="N1201" s="11" t="str">
        <v>Yes</v>
      </c>
      <c r="O1201" s="11" t="str">
        <v>No</v>
      </c>
      <c r="P1201" s="36" t="str">
        <v>No</v>
      </c>
      <c r="Q1201" s="37"/>
    </row>
    <row r="1202" spans="1:17" x14ac:dyDescent="0.3">
      <c r="A1202" s="34" t="s">
        <v>1165</v>
      </c>
      <c r="B1202" s="34">
        <v>30.03</v>
      </c>
      <c r="C1202" s="34">
        <v>11.51</v>
      </c>
      <c r="D1202" s="34" t="s">
        <v>2375</v>
      </c>
      <c r="E1202" s="35" t="s">
        <v>2375</v>
      </c>
      <c r="F1202" s="34" t="s">
        <v>2375</v>
      </c>
      <c r="G1202" s="34" t="s">
        <v>2376</v>
      </c>
      <c r="H1202" s="34" t="s">
        <v>2375</v>
      </c>
      <c r="J1202" s="40" t="s">
        <v>1165</v>
      </c>
      <c r="K1202" s="11" t="str">
        <v>Obesity</v>
      </c>
      <c r="L1202" s="11" t="str">
        <v>Diabetes</v>
      </c>
      <c r="M1202" s="11">
        <v>0</v>
      </c>
      <c r="N1202" s="11" t="str">
        <v>No</v>
      </c>
      <c r="O1202" s="11" t="str">
        <v>No</v>
      </c>
      <c r="P1202" s="36" t="str">
        <v>No</v>
      </c>
      <c r="Q1202" s="37"/>
    </row>
    <row r="1203" spans="1:17" x14ac:dyDescent="0.3">
      <c r="A1203" s="34" t="s">
        <v>1164</v>
      </c>
      <c r="B1203" s="34">
        <v>25.76</v>
      </c>
      <c r="C1203" s="34">
        <v>6.02</v>
      </c>
      <c r="D1203" s="34" t="s">
        <v>2377</v>
      </c>
      <c r="E1203" s="35" t="s">
        <v>2375</v>
      </c>
      <c r="F1203" s="34" t="s">
        <v>2378</v>
      </c>
      <c r="G1203" s="34">
        <v>1</v>
      </c>
      <c r="H1203" s="34" t="s">
        <v>2375</v>
      </c>
      <c r="J1203" s="40" t="s">
        <v>1164</v>
      </c>
      <c r="K1203" s="11" t="str">
        <v>Overweight</v>
      </c>
      <c r="L1203" s="11" t="str">
        <v>Prediabetes</v>
      </c>
      <c r="M1203" s="11">
        <v>1</v>
      </c>
      <c r="N1203" s="11" t="str">
        <v>Yes</v>
      </c>
      <c r="O1203" s="11" t="str">
        <v>No</v>
      </c>
      <c r="P1203" s="36" t="str">
        <v>No</v>
      </c>
      <c r="Q1203" s="37"/>
    </row>
    <row r="1204" spans="1:17" x14ac:dyDescent="0.3">
      <c r="A1204" s="34" t="s">
        <v>1163</v>
      </c>
      <c r="B1204" s="34">
        <v>22.42</v>
      </c>
      <c r="C1204" s="34">
        <v>7.96</v>
      </c>
      <c r="D1204" s="34" t="s">
        <v>2375</v>
      </c>
      <c r="E1204" s="35" t="s">
        <v>2375</v>
      </c>
      <c r="F1204" s="34" t="s">
        <v>2375</v>
      </c>
      <c r="G1204" s="34" t="s">
        <v>2376</v>
      </c>
      <c r="H1204" s="34" t="s">
        <v>2375</v>
      </c>
      <c r="J1204" s="40" t="s">
        <v>1163</v>
      </c>
      <c r="K1204" s="11" t="str">
        <v>Normal Weight</v>
      </c>
      <c r="L1204" s="11" t="str">
        <v>Diabetes</v>
      </c>
      <c r="M1204" s="11">
        <v>0</v>
      </c>
      <c r="N1204" s="11" t="str">
        <v>No</v>
      </c>
      <c r="O1204" s="11" t="str">
        <v>No</v>
      </c>
      <c r="P1204" s="36" t="str">
        <v>No</v>
      </c>
      <c r="Q1204" s="37"/>
    </row>
    <row r="1205" spans="1:17" x14ac:dyDescent="0.3">
      <c r="A1205" s="34" t="s">
        <v>1162</v>
      </c>
      <c r="B1205" s="34">
        <v>33.18</v>
      </c>
      <c r="C1205" s="34">
        <v>6.01</v>
      </c>
      <c r="D1205" s="34" t="s">
        <v>2377</v>
      </c>
      <c r="E1205" s="35" t="s">
        <v>2375</v>
      </c>
      <c r="F1205" s="34" t="s">
        <v>2375</v>
      </c>
      <c r="G1205" s="34">
        <v>1</v>
      </c>
      <c r="H1205" s="34" t="s">
        <v>2375</v>
      </c>
      <c r="J1205" s="40" t="s">
        <v>1162</v>
      </c>
      <c r="K1205" s="11" t="str">
        <v>Obesity</v>
      </c>
      <c r="L1205" s="11" t="str">
        <v>Prediabetes</v>
      </c>
      <c r="M1205" s="11">
        <v>1</v>
      </c>
      <c r="N1205" s="11" t="str">
        <v>Yes</v>
      </c>
      <c r="O1205" s="11" t="str">
        <v>No</v>
      </c>
      <c r="P1205" s="36" t="str">
        <v>No</v>
      </c>
      <c r="Q1205" s="37"/>
    </row>
    <row r="1206" spans="1:17" x14ac:dyDescent="0.3">
      <c r="A1206" s="34" t="s">
        <v>1161</v>
      </c>
      <c r="B1206" s="34">
        <v>43.04</v>
      </c>
      <c r="C1206" s="34">
        <v>5.9</v>
      </c>
      <c r="D1206" s="34" t="s">
        <v>2377</v>
      </c>
      <c r="E1206" s="35" t="s">
        <v>2375</v>
      </c>
      <c r="F1206" s="34" t="s">
        <v>2375</v>
      </c>
      <c r="G1206" s="34" t="s">
        <v>2376</v>
      </c>
      <c r="H1206" s="34" t="s">
        <v>2375</v>
      </c>
      <c r="J1206" s="40" t="s">
        <v>1161</v>
      </c>
      <c r="K1206" s="11" t="str">
        <v>Obesity</v>
      </c>
      <c r="L1206" s="11" t="str">
        <v>Prediabetes</v>
      </c>
      <c r="M1206" s="11">
        <v>0</v>
      </c>
      <c r="N1206" s="11" t="str">
        <v>Yes</v>
      </c>
      <c r="O1206" s="11" t="str">
        <v>No</v>
      </c>
      <c r="P1206" s="36" t="str">
        <v>No</v>
      </c>
      <c r="Q1206" s="37"/>
    </row>
    <row r="1207" spans="1:17" x14ac:dyDescent="0.3">
      <c r="A1207" s="34" t="s">
        <v>1160</v>
      </c>
      <c r="B1207" s="34">
        <v>34.15</v>
      </c>
      <c r="C1207" s="34">
        <v>4.49</v>
      </c>
      <c r="D1207" s="34" t="s">
        <v>2377</v>
      </c>
      <c r="E1207" s="35" t="s">
        <v>2375</v>
      </c>
      <c r="F1207" s="34" t="s">
        <v>2375</v>
      </c>
      <c r="G1207" s="34">
        <v>1</v>
      </c>
      <c r="H1207" s="34" t="s">
        <v>2375</v>
      </c>
      <c r="J1207" s="40" t="s">
        <v>1160</v>
      </c>
      <c r="K1207" s="11" t="str">
        <v>Obesity</v>
      </c>
      <c r="L1207" s="11" t="str">
        <v>Normal</v>
      </c>
      <c r="M1207" s="11">
        <v>1</v>
      </c>
      <c r="N1207" s="11" t="str">
        <v>Yes</v>
      </c>
      <c r="O1207" s="11" t="str">
        <v>No</v>
      </c>
      <c r="P1207" s="36" t="str">
        <v>No</v>
      </c>
      <c r="Q1207" s="37"/>
    </row>
    <row r="1208" spans="1:17" x14ac:dyDescent="0.3">
      <c r="A1208" s="34" t="s">
        <v>1159</v>
      </c>
      <c r="B1208" s="34">
        <v>25.78</v>
      </c>
      <c r="C1208" s="34">
        <v>6.25</v>
      </c>
      <c r="D1208" s="34" t="s">
        <v>2375</v>
      </c>
      <c r="E1208" s="35" t="s">
        <v>2375</v>
      </c>
      <c r="F1208" s="34" t="s">
        <v>2375</v>
      </c>
      <c r="G1208" s="34" t="s">
        <v>2376</v>
      </c>
      <c r="H1208" s="34" t="s">
        <v>2375</v>
      </c>
      <c r="J1208" s="40" t="s">
        <v>1159</v>
      </c>
      <c r="K1208" s="11" t="str">
        <v>Overweight</v>
      </c>
      <c r="L1208" s="11" t="str">
        <v>Prediabetes</v>
      </c>
      <c r="M1208" s="11">
        <v>0</v>
      </c>
      <c r="N1208" s="11" t="str">
        <v>No</v>
      </c>
      <c r="O1208" s="11" t="str">
        <v>No</v>
      </c>
      <c r="P1208" s="36" t="str">
        <v>No</v>
      </c>
      <c r="Q1208" s="37"/>
    </row>
    <row r="1209" spans="1:17" x14ac:dyDescent="0.3">
      <c r="A1209" s="34" t="s">
        <v>1158</v>
      </c>
      <c r="B1209" s="34">
        <v>21.02</v>
      </c>
      <c r="C1209" s="34">
        <v>9.6199999999999992</v>
      </c>
      <c r="D1209" s="34" t="s">
        <v>2377</v>
      </c>
      <c r="E1209" s="35" t="s">
        <v>2375</v>
      </c>
      <c r="F1209" s="34" t="s">
        <v>2378</v>
      </c>
      <c r="G1209" s="34">
        <v>1</v>
      </c>
      <c r="H1209" s="34" t="s">
        <v>2375</v>
      </c>
      <c r="J1209" s="40" t="s">
        <v>1158</v>
      </c>
      <c r="K1209" s="11" t="str">
        <v>Normal Weight</v>
      </c>
      <c r="L1209" s="11" t="str">
        <v>Diabetes</v>
      </c>
      <c r="M1209" s="11">
        <v>1</v>
      </c>
      <c r="N1209" s="11" t="str">
        <v>Yes</v>
      </c>
      <c r="O1209" s="11" t="str">
        <v>No</v>
      </c>
      <c r="P1209" s="36" t="str">
        <v>No</v>
      </c>
      <c r="Q1209" s="37"/>
    </row>
    <row r="1210" spans="1:17" x14ac:dyDescent="0.3">
      <c r="A1210" s="34" t="s">
        <v>1157</v>
      </c>
      <c r="B1210" s="34">
        <v>37.51</v>
      </c>
      <c r="C1210" s="34">
        <v>11.06</v>
      </c>
      <c r="D1210" s="34" t="s">
        <v>2375</v>
      </c>
      <c r="E1210" s="35" t="s">
        <v>2375</v>
      </c>
      <c r="F1210" s="34" t="s">
        <v>2375</v>
      </c>
      <c r="G1210" s="34">
        <v>2</v>
      </c>
      <c r="H1210" s="34" t="s">
        <v>2375</v>
      </c>
      <c r="J1210" s="40" t="s">
        <v>1157</v>
      </c>
      <c r="K1210" s="11" t="str">
        <v>Obesity</v>
      </c>
      <c r="L1210" s="11" t="str">
        <v>Diabetes</v>
      </c>
      <c r="M1210" s="11">
        <v>2</v>
      </c>
      <c r="N1210" s="11" t="str">
        <v>No</v>
      </c>
      <c r="O1210" s="11" t="str">
        <v>No</v>
      </c>
      <c r="P1210" s="36" t="str">
        <v>No</v>
      </c>
      <c r="Q1210" s="37"/>
    </row>
    <row r="1211" spans="1:17" x14ac:dyDescent="0.3">
      <c r="A1211" s="34" t="s">
        <v>1156</v>
      </c>
      <c r="B1211" s="34">
        <v>25.745000000000001</v>
      </c>
      <c r="C1211" s="34">
        <v>6.11</v>
      </c>
      <c r="D1211" s="34" t="s">
        <v>2377</v>
      </c>
      <c r="E1211" s="35" t="s">
        <v>2375</v>
      </c>
      <c r="F1211" s="34" t="s">
        <v>2375</v>
      </c>
      <c r="G1211" s="34" t="s">
        <v>2376</v>
      </c>
      <c r="H1211" s="34" t="s">
        <v>2375</v>
      </c>
      <c r="J1211" s="40" t="s">
        <v>1156</v>
      </c>
      <c r="K1211" s="11" t="str">
        <v>Overweight</v>
      </c>
      <c r="L1211" s="11" t="str">
        <v>Prediabetes</v>
      </c>
      <c r="M1211" s="11">
        <v>0</v>
      </c>
      <c r="N1211" s="11" t="str">
        <v>Yes</v>
      </c>
      <c r="O1211" s="11" t="str">
        <v>No</v>
      </c>
      <c r="P1211" s="36" t="str">
        <v>No</v>
      </c>
      <c r="Q1211" s="37"/>
    </row>
    <row r="1212" spans="1:17" x14ac:dyDescent="0.3">
      <c r="A1212" s="34" t="s">
        <v>1155</v>
      </c>
      <c r="B1212" s="34">
        <v>31.35</v>
      </c>
      <c r="C1212" s="34">
        <v>11.49</v>
      </c>
      <c r="D1212" s="34" t="s">
        <v>2375</v>
      </c>
      <c r="E1212" s="35" t="s">
        <v>2375</v>
      </c>
      <c r="F1212" s="34" t="s">
        <v>2375</v>
      </c>
      <c r="G1212" s="34">
        <v>2</v>
      </c>
      <c r="H1212" s="34" t="s">
        <v>2375</v>
      </c>
      <c r="J1212" s="40" t="s">
        <v>1155</v>
      </c>
      <c r="K1212" s="11" t="str">
        <v>Obesity</v>
      </c>
      <c r="L1212" s="11" t="str">
        <v>Diabetes</v>
      </c>
      <c r="M1212" s="11">
        <v>2</v>
      </c>
      <c r="N1212" s="11" t="str">
        <v>No</v>
      </c>
      <c r="O1212" s="11" t="str">
        <v>No</v>
      </c>
      <c r="P1212" s="36" t="str">
        <v>No</v>
      </c>
      <c r="Q1212" s="37"/>
    </row>
    <row r="1213" spans="1:17" x14ac:dyDescent="0.3">
      <c r="A1213" s="34" t="s">
        <v>1154</v>
      </c>
      <c r="B1213" s="34">
        <v>29.83</v>
      </c>
      <c r="C1213" s="34">
        <v>8.68</v>
      </c>
      <c r="D1213" s="34" t="s">
        <v>2375</v>
      </c>
      <c r="E1213" s="35" t="s">
        <v>2375</v>
      </c>
      <c r="F1213" s="34" t="s">
        <v>2375</v>
      </c>
      <c r="G1213" s="34">
        <v>2</v>
      </c>
      <c r="H1213" s="34" t="s">
        <v>2375</v>
      </c>
      <c r="J1213" s="40" t="s">
        <v>1154</v>
      </c>
      <c r="K1213" s="11" t="str">
        <v>Overweight</v>
      </c>
      <c r="L1213" s="11" t="str">
        <v>Diabetes</v>
      </c>
      <c r="M1213" s="11">
        <v>2</v>
      </c>
      <c r="N1213" s="11" t="str">
        <v>No</v>
      </c>
      <c r="O1213" s="11" t="str">
        <v>No</v>
      </c>
      <c r="P1213" s="36" t="str">
        <v>No</v>
      </c>
      <c r="Q1213" s="37"/>
    </row>
    <row r="1214" spans="1:17" x14ac:dyDescent="0.3">
      <c r="A1214" s="34" t="s">
        <v>1153</v>
      </c>
      <c r="B1214" s="34">
        <v>25.49</v>
      </c>
      <c r="C1214" s="34">
        <v>5.68</v>
      </c>
      <c r="D1214" s="34" t="s">
        <v>2377</v>
      </c>
      <c r="E1214" s="35" t="s">
        <v>2375</v>
      </c>
      <c r="F1214" s="34" t="s">
        <v>2378</v>
      </c>
      <c r="G1214" s="34">
        <v>1</v>
      </c>
      <c r="H1214" s="34" t="s">
        <v>2375</v>
      </c>
      <c r="J1214" s="40" t="s">
        <v>1153</v>
      </c>
      <c r="K1214" s="11" t="str">
        <v>Overweight</v>
      </c>
      <c r="L1214" s="11" t="str">
        <v>Normal</v>
      </c>
      <c r="M1214" s="11">
        <v>1</v>
      </c>
      <c r="N1214" s="11" t="str">
        <v>Yes</v>
      </c>
      <c r="O1214" s="11" t="str">
        <v>No</v>
      </c>
      <c r="P1214" s="36" t="str">
        <v>No</v>
      </c>
      <c r="Q1214" s="37"/>
    </row>
    <row r="1215" spans="1:17" x14ac:dyDescent="0.3">
      <c r="A1215" s="34" t="s">
        <v>1152</v>
      </c>
      <c r="B1215" s="34">
        <v>34.1</v>
      </c>
      <c r="C1215" s="34">
        <v>8.4499999999999993</v>
      </c>
      <c r="D1215" s="34" t="s">
        <v>2375</v>
      </c>
      <c r="E1215" s="35" t="s">
        <v>2375</v>
      </c>
      <c r="F1215" s="34" t="s">
        <v>2375</v>
      </c>
      <c r="G1215" s="34" t="s">
        <v>2376</v>
      </c>
      <c r="H1215" s="34" t="s">
        <v>2375</v>
      </c>
      <c r="J1215" s="40" t="s">
        <v>1152</v>
      </c>
      <c r="K1215" s="11" t="str">
        <v>Obesity</v>
      </c>
      <c r="L1215" s="11" t="str">
        <v>Diabetes</v>
      </c>
      <c r="M1215" s="11">
        <v>0</v>
      </c>
      <c r="N1215" s="11" t="str">
        <v>No</v>
      </c>
      <c r="O1215" s="11" t="str">
        <v>No</v>
      </c>
      <c r="P1215" s="36" t="str">
        <v>No</v>
      </c>
      <c r="Q1215" s="37"/>
    </row>
    <row r="1216" spans="1:17" x14ac:dyDescent="0.3">
      <c r="A1216" s="34" t="s">
        <v>1151</v>
      </c>
      <c r="B1216" s="34">
        <v>25.84</v>
      </c>
      <c r="C1216" s="34">
        <v>8.51</v>
      </c>
      <c r="D1216" s="34" t="s">
        <v>2375</v>
      </c>
      <c r="E1216" s="35" t="s">
        <v>2375</v>
      </c>
      <c r="F1216" s="34" t="s">
        <v>2375</v>
      </c>
      <c r="G1216" s="34">
        <v>2</v>
      </c>
      <c r="H1216" s="34" t="s">
        <v>2375</v>
      </c>
      <c r="J1216" s="40" t="s">
        <v>1151</v>
      </c>
      <c r="K1216" s="11" t="str">
        <v>Overweight</v>
      </c>
      <c r="L1216" s="11" t="str">
        <v>Diabetes</v>
      </c>
      <c r="M1216" s="11">
        <v>2</v>
      </c>
      <c r="N1216" s="11" t="str">
        <v>No</v>
      </c>
      <c r="O1216" s="11" t="str">
        <v>No</v>
      </c>
      <c r="P1216" s="36" t="str">
        <v>No</v>
      </c>
      <c r="Q1216" s="37"/>
    </row>
    <row r="1217" spans="1:17" x14ac:dyDescent="0.3">
      <c r="A1217" s="34" t="s">
        <v>1150</v>
      </c>
      <c r="B1217" s="34">
        <v>20.6</v>
      </c>
      <c r="C1217" s="34">
        <v>7.62</v>
      </c>
      <c r="D1217" s="34" t="s">
        <v>2375</v>
      </c>
      <c r="E1217" s="35" t="s">
        <v>2375</v>
      </c>
      <c r="F1217" s="34" t="s">
        <v>2375</v>
      </c>
      <c r="G1217" s="34" t="s">
        <v>2376</v>
      </c>
      <c r="H1217" s="34" t="s">
        <v>2375</v>
      </c>
      <c r="J1217" s="40" t="s">
        <v>1150</v>
      </c>
      <c r="K1217" s="11" t="str">
        <v>Normal Weight</v>
      </c>
      <c r="L1217" s="11" t="str">
        <v>Diabetes</v>
      </c>
      <c r="M1217" s="11">
        <v>0</v>
      </c>
      <c r="N1217" s="11" t="str">
        <v>No</v>
      </c>
      <c r="O1217" s="11" t="str">
        <v>No</v>
      </c>
      <c r="P1217" s="36" t="str">
        <v>No</v>
      </c>
      <c r="Q1217" s="37"/>
    </row>
    <row r="1218" spans="1:17" x14ac:dyDescent="0.3">
      <c r="A1218" s="34" t="s">
        <v>1149</v>
      </c>
      <c r="B1218" s="34">
        <v>28.88</v>
      </c>
      <c r="C1218" s="34">
        <v>10.18</v>
      </c>
      <c r="D1218" s="34" t="s">
        <v>2375</v>
      </c>
      <c r="E1218" s="35" t="s">
        <v>2375</v>
      </c>
      <c r="F1218" s="34" t="s">
        <v>2375</v>
      </c>
      <c r="G1218" s="34" t="s">
        <v>2376</v>
      </c>
      <c r="H1218" s="34" t="s">
        <v>2375</v>
      </c>
      <c r="J1218" s="40" t="s">
        <v>1149</v>
      </c>
      <c r="K1218" s="11" t="str">
        <v>Overweight</v>
      </c>
      <c r="L1218" s="11" t="str">
        <v>Diabetes</v>
      </c>
      <c r="M1218" s="11">
        <v>0</v>
      </c>
      <c r="N1218" s="11" t="str">
        <v>No</v>
      </c>
      <c r="O1218" s="11" t="str">
        <v>No</v>
      </c>
      <c r="P1218" s="36" t="str">
        <v>No</v>
      </c>
      <c r="Q1218" s="37"/>
    </row>
    <row r="1219" spans="1:17" x14ac:dyDescent="0.3">
      <c r="A1219" s="34" t="s">
        <v>1148</v>
      </c>
      <c r="B1219" s="34">
        <v>28.24</v>
      </c>
      <c r="C1219" s="34">
        <v>5.36</v>
      </c>
      <c r="D1219" s="34" t="s">
        <v>2375</v>
      </c>
      <c r="E1219" s="35" t="s">
        <v>2375</v>
      </c>
      <c r="F1219" s="34" t="s">
        <v>2375</v>
      </c>
      <c r="G1219" s="34" t="s">
        <v>2376</v>
      </c>
      <c r="H1219" s="34" t="s">
        <v>2375</v>
      </c>
      <c r="J1219" s="40" t="s">
        <v>1148</v>
      </c>
      <c r="K1219" s="11" t="str">
        <v>Overweight</v>
      </c>
      <c r="L1219" s="11" t="str">
        <v>Normal</v>
      </c>
      <c r="M1219" s="11">
        <v>0</v>
      </c>
      <c r="N1219" s="11" t="str">
        <v>No</v>
      </c>
      <c r="O1219" s="11" t="str">
        <v>No</v>
      </c>
      <c r="P1219" s="36" t="str">
        <v>No</v>
      </c>
      <c r="Q1219" s="37"/>
    </row>
    <row r="1220" spans="1:17" x14ac:dyDescent="0.3">
      <c r="A1220" s="34" t="s">
        <v>1147</v>
      </c>
      <c r="B1220" s="34">
        <v>25.46</v>
      </c>
      <c r="C1220" s="34">
        <v>11.78</v>
      </c>
      <c r="D1220" s="34" t="s">
        <v>2377</v>
      </c>
      <c r="E1220" s="35" t="s">
        <v>2375</v>
      </c>
      <c r="F1220" s="34" t="s">
        <v>2375</v>
      </c>
      <c r="G1220" s="34">
        <v>1</v>
      </c>
      <c r="H1220" s="34" t="s">
        <v>2375</v>
      </c>
      <c r="J1220" s="40" t="s">
        <v>1147</v>
      </c>
      <c r="K1220" s="11" t="str">
        <v>Overweight</v>
      </c>
      <c r="L1220" s="11" t="str">
        <v>Diabetes</v>
      </c>
      <c r="M1220" s="11">
        <v>1</v>
      </c>
      <c r="N1220" s="11" t="str">
        <v>Yes</v>
      </c>
      <c r="O1220" s="11" t="str">
        <v>No</v>
      </c>
      <c r="P1220" s="36" t="str">
        <v>No</v>
      </c>
      <c r="Q1220" s="37"/>
    </row>
    <row r="1221" spans="1:17" x14ac:dyDescent="0.3">
      <c r="A1221" s="34" t="s">
        <v>1146</v>
      </c>
      <c r="B1221" s="34">
        <v>29.64</v>
      </c>
      <c r="C1221" s="34">
        <v>10.82</v>
      </c>
      <c r="D1221" s="34" t="s">
        <v>2377</v>
      </c>
      <c r="E1221" s="35" t="s">
        <v>2375</v>
      </c>
      <c r="F1221" s="34" t="s">
        <v>2375</v>
      </c>
      <c r="G1221" s="34" t="s">
        <v>2376</v>
      </c>
      <c r="H1221" s="34" t="s">
        <v>2375</v>
      </c>
      <c r="J1221" s="40" t="s">
        <v>1146</v>
      </c>
      <c r="K1221" s="11" t="str">
        <v>Overweight</v>
      </c>
      <c r="L1221" s="11" t="str">
        <v>Diabetes</v>
      </c>
      <c r="M1221" s="11">
        <v>0</v>
      </c>
      <c r="N1221" s="11" t="str">
        <v>Yes</v>
      </c>
      <c r="O1221" s="11" t="str">
        <v>No</v>
      </c>
      <c r="P1221" s="36" t="str">
        <v>No</v>
      </c>
      <c r="Q1221" s="37"/>
    </row>
    <row r="1222" spans="1:17" x14ac:dyDescent="0.3">
      <c r="A1222" s="34" t="s">
        <v>1145</v>
      </c>
      <c r="B1222" s="34">
        <v>31.27</v>
      </c>
      <c r="C1222" s="34">
        <v>7.73</v>
      </c>
      <c r="D1222" s="34" t="s">
        <v>2377</v>
      </c>
      <c r="E1222" s="35" t="s">
        <v>2375</v>
      </c>
      <c r="F1222" s="34" t="s">
        <v>2375</v>
      </c>
      <c r="G1222" s="34">
        <v>1</v>
      </c>
      <c r="H1222" s="34" t="s">
        <v>2375</v>
      </c>
      <c r="J1222" s="40" t="s">
        <v>1145</v>
      </c>
      <c r="K1222" s="11" t="str">
        <v>Obesity</v>
      </c>
      <c r="L1222" s="11" t="str">
        <v>Diabetes</v>
      </c>
      <c r="M1222" s="11">
        <v>1</v>
      </c>
      <c r="N1222" s="11" t="str">
        <v>Yes</v>
      </c>
      <c r="O1222" s="11" t="str">
        <v>No</v>
      </c>
      <c r="P1222" s="36" t="str">
        <v>No</v>
      </c>
      <c r="Q1222" s="37"/>
    </row>
    <row r="1223" spans="1:17" x14ac:dyDescent="0.3">
      <c r="A1223" s="34" t="s">
        <v>1144</v>
      </c>
      <c r="B1223" s="34">
        <v>19.95</v>
      </c>
      <c r="C1223" s="34">
        <v>6.24</v>
      </c>
      <c r="D1223" s="34" t="s">
        <v>2377</v>
      </c>
      <c r="E1223" s="35" t="s">
        <v>2375</v>
      </c>
      <c r="F1223" s="34" t="s">
        <v>2375</v>
      </c>
      <c r="G1223" s="34" t="s">
        <v>2376</v>
      </c>
      <c r="H1223" s="34" t="s">
        <v>2375</v>
      </c>
      <c r="J1223" s="40" t="s">
        <v>1144</v>
      </c>
      <c r="K1223" s="11" t="str">
        <v>Normal Weight</v>
      </c>
      <c r="L1223" s="11" t="str">
        <v>Prediabetes</v>
      </c>
      <c r="M1223" s="11">
        <v>0</v>
      </c>
      <c r="N1223" s="11" t="str">
        <v>Yes</v>
      </c>
      <c r="O1223" s="11" t="str">
        <v>No</v>
      </c>
      <c r="P1223" s="36" t="str">
        <v>No</v>
      </c>
      <c r="Q1223" s="37"/>
    </row>
    <row r="1224" spans="1:17" x14ac:dyDescent="0.3">
      <c r="A1224" s="34" t="s">
        <v>1143</v>
      </c>
      <c r="B1224" s="34">
        <v>21.3</v>
      </c>
      <c r="C1224" s="34">
        <v>10.42</v>
      </c>
      <c r="D1224" s="34" t="s">
        <v>2375</v>
      </c>
      <c r="E1224" s="35" t="s">
        <v>2375</v>
      </c>
      <c r="F1224" s="34" t="s">
        <v>2375</v>
      </c>
      <c r="G1224" s="34">
        <v>2</v>
      </c>
      <c r="H1224" s="34" t="s">
        <v>2375</v>
      </c>
      <c r="J1224" s="40" t="s">
        <v>1143</v>
      </c>
      <c r="K1224" s="11" t="str">
        <v>Normal Weight</v>
      </c>
      <c r="L1224" s="11" t="str">
        <v>Diabetes</v>
      </c>
      <c r="M1224" s="11">
        <v>2</v>
      </c>
      <c r="N1224" s="11" t="str">
        <v>No</v>
      </c>
      <c r="O1224" s="11" t="str">
        <v>No</v>
      </c>
      <c r="P1224" s="36" t="str">
        <v>No</v>
      </c>
      <c r="Q1224" s="37"/>
    </row>
    <row r="1225" spans="1:17" x14ac:dyDescent="0.3">
      <c r="A1225" s="34" t="s">
        <v>1142</v>
      </c>
      <c r="B1225" s="34">
        <v>31.635000000000002</v>
      </c>
      <c r="C1225" s="34">
        <v>11.11</v>
      </c>
      <c r="D1225" s="34" t="s">
        <v>2375</v>
      </c>
      <c r="E1225" s="35" t="s">
        <v>2375</v>
      </c>
      <c r="F1225" s="34" t="s">
        <v>2375</v>
      </c>
      <c r="G1225" s="34" t="s">
        <v>2376</v>
      </c>
      <c r="H1225" s="34" t="s">
        <v>2375</v>
      </c>
      <c r="J1225" s="40" t="s">
        <v>1142</v>
      </c>
      <c r="K1225" s="11" t="str">
        <v>Obesity</v>
      </c>
      <c r="L1225" s="11" t="str">
        <v>Diabetes</v>
      </c>
      <c r="M1225" s="11">
        <v>0</v>
      </c>
      <c r="N1225" s="11" t="str">
        <v>No</v>
      </c>
      <c r="O1225" s="11" t="str">
        <v>No</v>
      </c>
      <c r="P1225" s="36" t="str">
        <v>No</v>
      </c>
      <c r="Q1225" s="37"/>
    </row>
    <row r="1226" spans="1:17" x14ac:dyDescent="0.3">
      <c r="A1226" s="34" t="s">
        <v>1141</v>
      </c>
      <c r="B1226" s="34">
        <v>23.9</v>
      </c>
      <c r="C1226" s="34">
        <v>7.67</v>
      </c>
      <c r="D1226" s="34" t="s">
        <v>2377</v>
      </c>
      <c r="E1226" s="35" t="s">
        <v>2375</v>
      </c>
      <c r="F1226" s="34" t="s">
        <v>2375</v>
      </c>
      <c r="G1226" s="34">
        <v>2</v>
      </c>
      <c r="H1226" s="34" t="s">
        <v>2375</v>
      </c>
      <c r="J1226" s="40" t="s">
        <v>1141</v>
      </c>
      <c r="K1226" s="11" t="str">
        <v>Normal Weight</v>
      </c>
      <c r="L1226" s="11" t="str">
        <v>Diabetes</v>
      </c>
      <c r="M1226" s="11">
        <v>2</v>
      </c>
      <c r="N1226" s="11" t="str">
        <v>Yes</v>
      </c>
      <c r="O1226" s="11" t="str">
        <v>No</v>
      </c>
      <c r="P1226" s="36" t="str">
        <v>No</v>
      </c>
      <c r="Q1226" s="37"/>
    </row>
    <row r="1227" spans="1:17" x14ac:dyDescent="0.3">
      <c r="A1227" s="34" t="s">
        <v>1140</v>
      </c>
      <c r="B1227" s="34">
        <v>34.15</v>
      </c>
      <c r="C1227" s="34">
        <v>6.15</v>
      </c>
      <c r="D1227" s="34" t="s">
        <v>2375</v>
      </c>
      <c r="E1227" s="35" t="s">
        <v>2375</v>
      </c>
      <c r="F1227" s="34" t="s">
        <v>2375</v>
      </c>
      <c r="G1227" s="34" t="s">
        <v>2376</v>
      </c>
      <c r="H1227" s="34" t="s">
        <v>2375</v>
      </c>
      <c r="J1227" s="40" t="s">
        <v>1140</v>
      </c>
      <c r="K1227" s="11" t="str">
        <v>Obesity</v>
      </c>
      <c r="L1227" s="11" t="str">
        <v>Prediabetes</v>
      </c>
      <c r="M1227" s="11">
        <v>0</v>
      </c>
      <c r="N1227" s="11" t="str">
        <v>No</v>
      </c>
      <c r="O1227" s="11" t="str">
        <v>No</v>
      </c>
      <c r="P1227" s="36" t="str">
        <v>No</v>
      </c>
      <c r="Q1227" s="37"/>
    </row>
    <row r="1228" spans="1:17" x14ac:dyDescent="0.3">
      <c r="A1228" s="34" t="s">
        <v>1139</v>
      </c>
      <c r="B1228" s="34">
        <v>28.71</v>
      </c>
      <c r="C1228" s="34">
        <v>5.71</v>
      </c>
      <c r="D1228" s="34" t="s">
        <v>2375</v>
      </c>
      <c r="E1228" s="35" t="s">
        <v>2375</v>
      </c>
      <c r="F1228" s="34" t="s">
        <v>2375</v>
      </c>
      <c r="G1228" s="34" t="s">
        <v>2376</v>
      </c>
      <c r="H1228" s="34" t="s">
        <v>2375</v>
      </c>
      <c r="J1228" s="40" t="s">
        <v>1139</v>
      </c>
      <c r="K1228" s="11" t="str">
        <v>Overweight</v>
      </c>
      <c r="L1228" s="11" t="str">
        <v>Prediabetes</v>
      </c>
      <c r="M1228" s="11">
        <v>0</v>
      </c>
      <c r="N1228" s="11" t="str">
        <v>No</v>
      </c>
      <c r="O1228" s="11" t="str">
        <v>No</v>
      </c>
      <c r="P1228" s="36" t="str">
        <v>No</v>
      </c>
      <c r="Q1228" s="37"/>
    </row>
    <row r="1229" spans="1:17" x14ac:dyDescent="0.3">
      <c r="A1229" s="34" t="s">
        <v>1138</v>
      </c>
      <c r="B1229" s="34">
        <v>36.700000000000003</v>
      </c>
      <c r="C1229" s="34">
        <v>8.6999999999999993</v>
      </c>
      <c r="D1229" s="34" t="s">
        <v>2377</v>
      </c>
      <c r="E1229" s="35" t="s">
        <v>2375</v>
      </c>
      <c r="F1229" s="34" t="s">
        <v>2375</v>
      </c>
      <c r="G1229" s="34">
        <v>2</v>
      </c>
      <c r="H1229" s="34" t="s">
        <v>2375</v>
      </c>
      <c r="J1229" s="40" t="s">
        <v>1138</v>
      </c>
      <c r="K1229" s="11" t="str">
        <v>Obesity</v>
      </c>
      <c r="L1229" s="11" t="str">
        <v>Diabetes</v>
      </c>
      <c r="M1229" s="11">
        <v>2</v>
      </c>
      <c r="N1229" s="11" t="str">
        <v>Yes</v>
      </c>
      <c r="O1229" s="11" t="str">
        <v>No</v>
      </c>
      <c r="P1229" s="36" t="str">
        <v>No</v>
      </c>
      <c r="Q1229" s="37"/>
    </row>
    <row r="1230" spans="1:17" x14ac:dyDescent="0.3">
      <c r="A1230" s="34" t="s">
        <v>1137</v>
      </c>
      <c r="B1230" s="34">
        <v>34.1</v>
      </c>
      <c r="C1230" s="34">
        <v>9.0399999999999991</v>
      </c>
      <c r="D1230" s="34" t="s">
        <v>2377</v>
      </c>
      <c r="E1230" s="35" t="s">
        <v>2375</v>
      </c>
      <c r="F1230" s="34" t="s">
        <v>2375</v>
      </c>
      <c r="G1230" s="34">
        <v>2</v>
      </c>
      <c r="H1230" s="34" t="s">
        <v>2375</v>
      </c>
      <c r="J1230" s="40" t="s">
        <v>1137</v>
      </c>
      <c r="K1230" s="11" t="str">
        <v>Obesity</v>
      </c>
      <c r="L1230" s="11" t="str">
        <v>Diabetes</v>
      </c>
      <c r="M1230" s="11">
        <v>2</v>
      </c>
      <c r="N1230" s="11" t="str">
        <v>Yes</v>
      </c>
      <c r="O1230" s="11" t="str">
        <v>No</v>
      </c>
      <c r="P1230" s="36" t="str">
        <v>No</v>
      </c>
      <c r="Q1230" s="37"/>
    </row>
    <row r="1231" spans="1:17" x14ac:dyDescent="0.3">
      <c r="A1231" s="34" t="s">
        <v>1136</v>
      </c>
      <c r="B1231" s="34">
        <v>25.7</v>
      </c>
      <c r="C1231" s="34">
        <v>5.61</v>
      </c>
      <c r="D1231" s="34" t="s">
        <v>2375</v>
      </c>
      <c r="E1231" s="35" t="s">
        <v>2375</v>
      </c>
      <c r="F1231" s="34" t="s">
        <v>2375</v>
      </c>
      <c r="G1231" s="34" t="s">
        <v>2376</v>
      </c>
      <c r="H1231" s="34" t="s">
        <v>2375</v>
      </c>
      <c r="J1231" s="40" t="s">
        <v>1136</v>
      </c>
      <c r="K1231" s="11" t="str">
        <v>Overweight</v>
      </c>
      <c r="L1231" s="11" t="str">
        <v>Normal</v>
      </c>
      <c r="M1231" s="11">
        <v>0</v>
      </c>
      <c r="N1231" s="11" t="str">
        <v>No</v>
      </c>
      <c r="O1231" s="11" t="str">
        <v>No</v>
      </c>
      <c r="P1231" s="36" t="str">
        <v>No</v>
      </c>
      <c r="Q1231" s="37"/>
    </row>
    <row r="1232" spans="1:17" x14ac:dyDescent="0.3">
      <c r="A1232" s="34" t="s">
        <v>1135</v>
      </c>
      <c r="B1232" s="34">
        <v>21.68</v>
      </c>
      <c r="C1232" s="34">
        <v>8.1199999999999992</v>
      </c>
      <c r="D1232" s="34" t="s">
        <v>2375</v>
      </c>
      <c r="E1232" s="35" t="s">
        <v>2375</v>
      </c>
      <c r="F1232" s="34" t="s">
        <v>2375</v>
      </c>
      <c r="G1232" s="34" t="s">
        <v>2376</v>
      </c>
      <c r="H1232" s="34" t="s">
        <v>2375</v>
      </c>
      <c r="J1232" s="40" t="s">
        <v>1135</v>
      </c>
      <c r="K1232" s="11" t="str">
        <v>Normal Weight</v>
      </c>
      <c r="L1232" s="11" t="str">
        <v>Diabetes</v>
      </c>
      <c r="M1232" s="11">
        <v>0</v>
      </c>
      <c r="N1232" s="11" t="str">
        <v>No</v>
      </c>
      <c r="O1232" s="11" t="str">
        <v>No</v>
      </c>
      <c r="P1232" s="36" t="str">
        <v>No</v>
      </c>
      <c r="Q1232" s="37"/>
    </row>
    <row r="1233" spans="1:17" x14ac:dyDescent="0.3">
      <c r="A1233" s="34" t="s">
        <v>1134</v>
      </c>
      <c r="B1233" s="34">
        <v>25.175000000000001</v>
      </c>
      <c r="C1233" s="34">
        <v>4.74</v>
      </c>
      <c r="D1233" s="34" t="s">
        <v>2375</v>
      </c>
      <c r="E1233" s="35" t="s">
        <v>2375</v>
      </c>
      <c r="F1233" s="34" t="s">
        <v>2375</v>
      </c>
      <c r="G1233" s="34" t="s">
        <v>2376</v>
      </c>
      <c r="H1233" s="34" t="s">
        <v>2375</v>
      </c>
      <c r="J1233" s="40" t="s">
        <v>1134</v>
      </c>
      <c r="K1233" s="11" t="str">
        <v>Overweight</v>
      </c>
      <c r="L1233" s="11" t="str">
        <v>Normal</v>
      </c>
      <c r="M1233" s="11">
        <v>0</v>
      </c>
      <c r="N1233" s="11" t="str">
        <v>No</v>
      </c>
      <c r="O1233" s="11" t="str">
        <v>No</v>
      </c>
      <c r="P1233" s="36" t="str">
        <v>No</v>
      </c>
      <c r="Q1233" s="37"/>
    </row>
    <row r="1234" spans="1:17" x14ac:dyDescent="0.3">
      <c r="A1234" s="34" t="s">
        <v>1133</v>
      </c>
      <c r="B1234" s="34">
        <v>44.77</v>
      </c>
      <c r="C1234" s="34">
        <v>4.0599999999999996</v>
      </c>
      <c r="D1234" s="34" t="s">
        <v>2375</v>
      </c>
      <c r="E1234" s="35" t="s">
        <v>2375</v>
      </c>
      <c r="F1234" s="34" t="s">
        <v>2375</v>
      </c>
      <c r="G1234" s="34">
        <v>2</v>
      </c>
      <c r="H1234" s="34" t="s">
        <v>2375</v>
      </c>
      <c r="J1234" s="40" t="s">
        <v>1133</v>
      </c>
      <c r="K1234" s="11" t="str">
        <v>Obesity</v>
      </c>
      <c r="L1234" s="11" t="str">
        <v>Normal</v>
      </c>
      <c r="M1234" s="11">
        <v>2</v>
      </c>
      <c r="N1234" s="11" t="str">
        <v>No</v>
      </c>
      <c r="O1234" s="11" t="str">
        <v>No</v>
      </c>
      <c r="P1234" s="36" t="str">
        <v>No</v>
      </c>
      <c r="Q1234" s="37"/>
    </row>
    <row r="1235" spans="1:17" x14ac:dyDescent="0.3">
      <c r="A1235" s="34" t="s">
        <v>1132</v>
      </c>
      <c r="B1235" s="34">
        <v>37.07</v>
      </c>
      <c r="C1235" s="34">
        <v>5.69</v>
      </c>
      <c r="D1235" s="34" t="s">
        <v>2375</v>
      </c>
      <c r="E1235" s="35" t="s">
        <v>2375</v>
      </c>
      <c r="F1235" s="34" t="s">
        <v>2375</v>
      </c>
      <c r="G1235" s="34">
        <v>2</v>
      </c>
      <c r="H1235" s="34" t="s">
        <v>2375</v>
      </c>
      <c r="J1235" s="40" t="s">
        <v>1132</v>
      </c>
      <c r="K1235" s="11" t="str">
        <v>Obesity</v>
      </c>
      <c r="L1235" s="11" t="str">
        <v>Normal</v>
      </c>
      <c r="M1235" s="11">
        <v>2</v>
      </c>
      <c r="N1235" s="11" t="str">
        <v>No</v>
      </c>
      <c r="O1235" s="11" t="str">
        <v>No</v>
      </c>
      <c r="P1235" s="36" t="str">
        <v>No</v>
      </c>
      <c r="Q1235" s="37"/>
    </row>
    <row r="1236" spans="1:17" x14ac:dyDescent="0.3">
      <c r="A1236" s="34" t="s">
        <v>1131</v>
      </c>
      <c r="B1236" s="34">
        <v>39.799999999999997</v>
      </c>
      <c r="C1236" s="34">
        <v>5.66</v>
      </c>
      <c r="D1236" s="34" t="s">
        <v>2375</v>
      </c>
      <c r="E1236" s="35" t="s">
        <v>2375</v>
      </c>
      <c r="F1236" s="34" t="s">
        <v>2378</v>
      </c>
      <c r="G1236" s="34">
        <v>1</v>
      </c>
      <c r="H1236" s="34" t="s">
        <v>2375</v>
      </c>
      <c r="J1236" s="40" t="s">
        <v>1131</v>
      </c>
      <c r="K1236" s="11" t="str">
        <v>Obesity</v>
      </c>
      <c r="L1236" s="11" t="str">
        <v>Normal</v>
      </c>
      <c r="M1236" s="11">
        <v>1</v>
      </c>
      <c r="N1236" s="11" t="str">
        <v>No</v>
      </c>
      <c r="O1236" s="11" t="str">
        <v>No</v>
      </c>
      <c r="P1236" s="36" t="str">
        <v>No</v>
      </c>
      <c r="Q1236" s="37"/>
    </row>
    <row r="1237" spans="1:17" x14ac:dyDescent="0.3">
      <c r="A1237" s="34" t="s">
        <v>1130</v>
      </c>
      <c r="B1237" s="34">
        <v>26.36</v>
      </c>
      <c r="C1237" s="34">
        <v>4.32</v>
      </c>
      <c r="D1237" s="34" t="s">
        <v>2375</v>
      </c>
      <c r="E1237" s="35" t="s">
        <v>2375</v>
      </c>
      <c r="F1237" s="34" t="s">
        <v>2378</v>
      </c>
      <c r="G1237" s="34">
        <v>1</v>
      </c>
      <c r="H1237" s="34" t="s">
        <v>2375</v>
      </c>
      <c r="J1237" s="40" t="s">
        <v>1130</v>
      </c>
      <c r="K1237" s="11" t="str">
        <v>Overweight</v>
      </c>
      <c r="L1237" s="11" t="str">
        <v>Normal</v>
      </c>
      <c r="M1237" s="11">
        <v>1</v>
      </c>
      <c r="N1237" s="11" t="str">
        <v>No</v>
      </c>
      <c r="O1237" s="11" t="str">
        <v>No</v>
      </c>
      <c r="P1237" s="36" t="str">
        <v>No</v>
      </c>
      <c r="Q1237" s="37"/>
    </row>
    <row r="1238" spans="1:17" x14ac:dyDescent="0.3">
      <c r="A1238" s="34" t="s">
        <v>1129</v>
      </c>
      <c r="B1238" s="34">
        <v>29.925000000000001</v>
      </c>
      <c r="C1238" s="34">
        <v>8.2899999999999991</v>
      </c>
      <c r="D1238" s="34" t="s">
        <v>2375</v>
      </c>
      <c r="E1238" s="35" t="s">
        <v>2375</v>
      </c>
      <c r="F1238" s="34" t="s">
        <v>2375</v>
      </c>
      <c r="G1238" s="34">
        <v>2</v>
      </c>
      <c r="H1238" s="34" t="s">
        <v>2375</v>
      </c>
      <c r="J1238" s="40" t="s">
        <v>1129</v>
      </c>
      <c r="K1238" s="11" t="str">
        <v>Obesity</v>
      </c>
      <c r="L1238" s="11" t="str">
        <v>Diabetes</v>
      </c>
      <c r="M1238" s="11">
        <v>2</v>
      </c>
      <c r="N1238" s="11" t="str">
        <v>No</v>
      </c>
      <c r="O1238" s="11" t="str">
        <v>No</v>
      </c>
      <c r="P1238" s="36" t="str">
        <v>No</v>
      </c>
      <c r="Q1238" s="37"/>
    </row>
    <row r="1239" spans="1:17" x14ac:dyDescent="0.3">
      <c r="A1239" s="34" t="s">
        <v>1128</v>
      </c>
      <c r="B1239" s="34">
        <v>37.29</v>
      </c>
      <c r="C1239" s="34">
        <v>10.46</v>
      </c>
      <c r="D1239" s="34" t="s">
        <v>2375</v>
      </c>
      <c r="E1239" s="35" t="s">
        <v>2375</v>
      </c>
      <c r="F1239" s="34" t="s">
        <v>2375</v>
      </c>
      <c r="G1239" s="34" t="s">
        <v>2376</v>
      </c>
      <c r="H1239" s="34" t="s">
        <v>2375</v>
      </c>
      <c r="J1239" s="40" t="s">
        <v>1128</v>
      </c>
      <c r="K1239" s="11" t="str">
        <v>Obesity</v>
      </c>
      <c r="L1239" s="11" t="str">
        <v>Diabetes</v>
      </c>
      <c r="M1239" s="11">
        <v>0</v>
      </c>
      <c r="N1239" s="11" t="str">
        <v>No</v>
      </c>
      <c r="O1239" s="11" t="str">
        <v>No</v>
      </c>
      <c r="P1239" s="36" t="str">
        <v>No</v>
      </c>
      <c r="Q1239" s="37"/>
    </row>
    <row r="1240" spans="1:17" x14ac:dyDescent="0.3">
      <c r="A1240" s="34" t="s">
        <v>1127</v>
      </c>
      <c r="B1240" s="34">
        <v>30.2</v>
      </c>
      <c r="C1240" s="34">
        <v>11.96</v>
      </c>
      <c r="D1240" s="34" t="s">
        <v>2375</v>
      </c>
      <c r="E1240" s="35" t="s">
        <v>2375</v>
      </c>
      <c r="F1240" s="34" t="s">
        <v>2375</v>
      </c>
      <c r="G1240" s="34" t="s">
        <v>2376</v>
      </c>
      <c r="H1240" s="34" t="s">
        <v>2375</v>
      </c>
      <c r="J1240" s="40" t="s">
        <v>1127</v>
      </c>
      <c r="K1240" s="11" t="str">
        <v>Obesity</v>
      </c>
      <c r="L1240" s="11" t="str">
        <v>Diabetes</v>
      </c>
      <c r="M1240" s="11">
        <v>0</v>
      </c>
      <c r="N1240" s="11" t="str">
        <v>No</v>
      </c>
      <c r="O1240" s="11" t="str">
        <v>No</v>
      </c>
      <c r="P1240" s="36" t="str">
        <v>No</v>
      </c>
      <c r="Q1240" s="37"/>
    </row>
    <row r="1241" spans="1:17" x14ac:dyDescent="0.3">
      <c r="A1241" s="34" t="s">
        <v>1126</v>
      </c>
      <c r="B1241" s="34">
        <v>24.225000000000001</v>
      </c>
      <c r="C1241" s="34">
        <v>4.25</v>
      </c>
      <c r="D1241" s="34" t="s">
        <v>2377</v>
      </c>
      <c r="E1241" s="35" t="s">
        <v>2375</v>
      </c>
      <c r="F1241" s="34" t="s">
        <v>2378</v>
      </c>
      <c r="G1241" s="34">
        <v>1</v>
      </c>
      <c r="H1241" s="34" t="s">
        <v>2375</v>
      </c>
      <c r="J1241" s="40" t="s">
        <v>1126</v>
      </c>
      <c r="K1241" s="11" t="str">
        <v>Normal Weight</v>
      </c>
      <c r="L1241" s="11" t="str">
        <v>Normal</v>
      </c>
      <c r="M1241" s="11">
        <v>1</v>
      </c>
      <c r="N1241" s="11" t="str">
        <v>Yes</v>
      </c>
      <c r="O1241" s="11" t="str">
        <v>No</v>
      </c>
      <c r="P1241" s="36" t="str">
        <v>No</v>
      </c>
      <c r="Q1241" s="37"/>
    </row>
    <row r="1242" spans="1:17" x14ac:dyDescent="0.3">
      <c r="A1242" s="34" t="s">
        <v>1125</v>
      </c>
      <c r="B1242" s="34">
        <v>31.445</v>
      </c>
      <c r="C1242" s="34">
        <v>8.33</v>
      </c>
      <c r="D1242" s="34" t="s">
        <v>2375</v>
      </c>
      <c r="E1242" s="35" t="s">
        <v>2375</v>
      </c>
      <c r="F1242" s="34" t="s">
        <v>2375</v>
      </c>
      <c r="G1242" s="34" t="s">
        <v>2376</v>
      </c>
      <c r="H1242" s="34" t="s">
        <v>2375</v>
      </c>
      <c r="J1242" s="40" t="s">
        <v>1125</v>
      </c>
      <c r="K1242" s="11" t="str">
        <v>Obesity</v>
      </c>
      <c r="L1242" s="11" t="str">
        <v>Diabetes</v>
      </c>
      <c r="M1242" s="11">
        <v>0</v>
      </c>
      <c r="N1242" s="11" t="str">
        <v>No</v>
      </c>
      <c r="O1242" s="11" t="str">
        <v>No</v>
      </c>
      <c r="P1242" s="36" t="str">
        <v>No</v>
      </c>
      <c r="Q1242" s="37"/>
    </row>
    <row r="1243" spans="1:17" x14ac:dyDescent="0.3">
      <c r="A1243" s="34" t="s">
        <v>1124</v>
      </c>
      <c r="B1243" s="34">
        <v>38.880000000000003</v>
      </c>
      <c r="C1243" s="34">
        <v>4.29</v>
      </c>
      <c r="D1243" s="34" t="s">
        <v>2375</v>
      </c>
      <c r="E1243" s="35" t="s">
        <v>2375</v>
      </c>
      <c r="F1243" s="34" t="s">
        <v>2375</v>
      </c>
      <c r="G1243" s="34">
        <v>1</v>
      </c>
      <c r="H1243" s="34" t="s">
        <v>2375</v>
      </c>
      <c r="J1243" s="40" t="s">
        <v>1124</v>
      </c>
      <c r="K1243" s="11" t="str">
        <v>Obesity</v>
      </c>
      <c r="L1243" s="11" t="str">
        <v>Normal</v>
      </c>
      <c r="M1243" s="11">
        <v>1</v>
      </c>
      <c r="N1243" s="11" t="str">
        <v>No</v>
      </c>
      <c r="O1243" s="11" t="str">
        <v>No</v>
      </c>
      <c r="P1243" s="36" t="str">
        <v>No</v>
      </c>
      <c r="Q1243" s="37"/>
    </row>
    <row r="1244" spans="1:17" x14ac:dyDescent="0.3">
      <c r="A1244" s="34" t="s">
        <v>1123</v>
      </c>
      <c r="B1244" s="34">
        <v>43.89</v>
      </c>
      <c r="C1244" s="34">
        <v>6.32</v>
      </c>
      <c r="D1244" s="34" t="s">
        <v>2377</v>
      </c>
      <c r="E1244" s="35" t="s">
        <v>2375</v>
      </c>
      <c r="F1244" s="34" t="s">
        <v>2375</v>
      </c>
      <c r="G1244" s="34" t="s">
        <v>2376</v>
      </c>
      <c r="H1244" s="34" t="s">
        <v>2375</v>
      </c>
      <c r="J1244" s="40" t="s">
        <v>1123</v>
      </c>
      <c r="K1244" s="11" t="str">
        <v>Obesity</v>
      </c>
      <c r="L1244" s="11" t="str">
        <v>Prediabetes</v>
      </c>
      <c r="M1244" s="11">
        <v>0</v>
      </c>
      <c r="N1244" s="11" t="str">
        <v>Yes</v>
      </c>
      <c r="O1244" s="11" t="str">
        <v>No</v>
      </c>
      <c r="P1244" s="36" t="str">
        <v>No</v>
      </c>
      <c r="Q1244" s="37"/>
    </row>
    <row r="1245" spans="1:17" x14ac:dyDescent="0.3">
      <c r="A1245" s="34" t="s">
        <v>1122</v>
      </c>
      <c r="B1245" s="34">
        <v>25.6</v>
      </c>
      <c r="C1245" s="34">
        <v>5.65</v>
      </c>
      <c r="D1245" s="34" t="s">
        <v>2375</v>
      </c>
      <c r="E1245" s="35" t="s">
        <v>2375</v>
      </c>
      <c r="F1245" s="34" t="s">
        <v>2375</v>
      </c>
      <c r="G1245" s="34">
        <v>2</v>
      </c>
      <c r="H1245" s="34" t="s">
        <v>2375</v>
      </c>
      <c r="J1245" s="40" t="s">
        <v>1122</v>
      </c>
      <c r="K1245" s="11" t="str">
        <v>Overweight</v>
      </c>
      <c r="L1245" s="11" t="str">
        <v>Normal</v>
      </c>
      <c r="M1245" s="11">
        <v>2</v>
      </c>
      <c r="N1245" s="11" t="str">
        <v>No</v>
      </c>
      <c r="O1245" s="11" t="str">
        <v>No</v>
      </c>
      <c r="P1245" s="36" t="str">
        <v>No</v>
      </c>
      <c r="Q1245" s="37"/>
    </row>
    <row r="1246" spans="1:17" x14ac:dyDescent="0.3">
      <c r="A1246" s="34" t="s">
        <v>1121</v>
      </c>
      <c r="B1246" s="34">
        <v>29.545000000000002</v>
      </c>
      <c r="C1246" s="34">
        <v>8.41</v>
      </c>
      <c r="D1246" s="34" t="s">
        <v>2377</v>
      </c>
      <c r="E1246" s="35" t="s">
        <v>2375</v>
      </c>
      <c r="F1246" s="34" t="s">
        <v>2375</v>
      </c>
      <c r="G1246" s="34">
        <v>1</v>
      </c>
      <c r="H1246" s="34" t="s">
        <v>2375</v>
      </c>
      <c r="J1246" s="40" t="s">
        <v>1121</v>
      </c>
      <c r="K1246" s="11" t="str">
        <v>Overweight</v>
      </c>
      <c r="L1246" s="11" t="str">
        <v>Diabetes</v>
      </c>
      <c r="M1246" s="11">
        <v>1</v>
      </c>
      <c r="N1246" s="11" t="str">
        <v>Yes</v>
      </c>
      <c r="O1246" s="11" t="str">
        <v>No</v>
      </c>
      <c r="P1246" s="36" t="str">
        <v>No</v>
      </c>
      <c r="Q1246" s="37"/>
    </row>
    <row r="1247" spans="1:17" x14ac:dyDescent="0.3">
      <c r="A1247" s="34" t="s">
        <v>1120</v>
      </c>
      <c r="B1247" s="34">
        <v>23.25</v>
      </c>
      <c r="C1247" s="34">
        <v>11.96</v>
      </c>
      <c r="D1247" s="34" t="s">
        <v>2377</v>
      </c>
      <c r="E1247" s="35" t="s">
        <v>2375</v>
      </c>
      <c r="F1247" s="34" t="s">
        <v>2375</v>
      </c>
      <c r="G1247" s="34" t="s">
        <v>2376</v>
      </c>
      <c r="H1247" s="34" t="s">
        <v>2375</v>
      </c>
      <c r="J1247" s="40" t="s">
        <v>1120</v>
      </c>
      <c r="K1247" s="11" t="str">
        <v>Normal Weight</v>
      </c>
      <c r="L1247" s="11" t="str">
        <v>Diabetes</v>
      </c>
      <c r="M1247" s="11">
        <v>0</v>
      </c>
      <c r="N1247" s="11" t="str">
        <v>Yes</v>
      </c>
      <c r="O1247" s="11" t="str">
        <v>No</v>
      </c>
      <c r="P1247" s="36" t="str">
        <v>No</v>
      </c>
      <c r="Q1247" s="37"/>
    </row>
    <row r="1248" spans="1:17" x14ac:dyDescent="0.3">
      <c r="A1248" s="34" t="s">
        <v>1119</v>
      </c>
      <c r="B1248" s="34">
        <v>43.95</v>
      </c>
      <c r="C1248" s="34">
        <v>5.17</v>
      </c>
      <c r="D1248" s="34" t="s">
        <v>2377</v>
      </c>
      <c r="E1248" s="35" t="s">
        <v>2375</v>
      </c>
      <c r="F1248" s="34" t="s">
        <v>2378</v>
      </c>
      <c r="G1248" s="34">
        <v>1</v>
      </c>
      <c r="H1248" s="34" t="s">
        <v>2375</v>
      </c>
      <c r="J1248" s="40" t="s">
        <v>1119</v>
      </c>
      <c r="K1248" s="11" t="str">
        <v>Obesity</v>
      </c>
      <c r="L1248" s="11" t="str">
        <v>Normal</v>
      </c>
      <c r="M1248" s="11">
        <v>1</v>
      </c>
      <c r="N1248" s="11" t="str">
        <v>Yes</v>
      </c>
      <c r="O1248" s="11" t="str">
        <v>No</v>
      </c>
      <c r="P1248" s="36" t="str">
        <v>No</v>
      </c>
      <c r="Q1248" s="37"/>
    </row>
    <row r="1249" spans="1:17" x14ac:dyDescent="0.3">
      <c r="A1249" s="34" t="s">
        <v>1118</v>
      </c>
      <c r="B1249" s="34">
        <v>21.85</v>
      </c>
      <c r="C1249" s="34">
        <v>8.76</v>
      </c>
      <c r="D1249" s="34" t="s">
        <v>2375</v>
      </c>
      <c r="E1249" s="35" t="s">
        <v>2375</v>
      </c>
      <c r="F1249" s="34" t="s">
        <v>2375</v>
      </c>
      <c r="G1249" s="34" t="s">
        <v>2376</v>
      </c>
      <c r="H1249" s="34" t="s">
        <v>2375</v>
      </c>
      <c r="J1249" s="40" t="s">
        <v>1118</v>
      </c>
      <c r="K1249" s="11" t="str">
        <v>Normal Weight</v>
      </c>
      <c r="L1249" s="11" t="str">
        <v>Diabetes</v>
      </c>
      <c r="M1249" s="11">
        <v>0</v>
      </c>
      <c r="N1249" s="11" t="str">
        <v>No</v>
      </c>
      <c r="O1249" s="11" t="str">
        <v>No</v>
      </c>
      <c r="P1249" s="36" t="str">
        <v>No</v>
      </c>
      <c r="Q1249" s="37"/>
    </row>
    <row r="1250" spans="1:17" x14ac:dyDescent="0.3">
      <c r="A1250" s="34" t="s">
        <v>1117</v>
      </c>
      <c r="B1250" s="34">
        <v>25.73</v>
      </c>
      <c r="C1250" s="34">
        <v>7.99</v>
      </c>
      <c r="D1250" s="34" t="s">
        <v>2375</v>
      </c>
      <c r="E1250" s="35" t="s">
        <v>2375</v>
      </c>
      <c r="F1250" s="34" t="s">
        <v>2375</v>
      </c>
      <c r="G1250" s="34">
        <v>2</v>
      </c>
      <c r="H1250" s="34" t="s">
        <v>2375</v>
      </c>
      <c r="J1250" s="40" t="s">
        <v>1117</v>
      </c>
      <c r="K1250" s="11" t="str">
        <v>Overweight</v>
      </c>
      <c r="L1250" s="11" t="str">
        <v>Diabetes</v>
      </c>
      <c r="M1250" s="11">
        <v>2</v>
      </c>
      <c r="N1250" s="11" t="str">
        <v>No</v>
      </c>
      <c r="O1250" s="11" t="str">
        <v>No</v>
      </c>
      <c r="P1250" s="36" t="str">
        <v>No</v>
      </c>
      <c r="Q1250" s="37"/>
    </row>
    <row r="1251" spans="1:17" x14ac:dyDescent="0.3">
      <c r="A1251" s="34" t="s">
        <v>1116</v>
      </c>
      <c r="B1251" s="34">
        <v>32.229999999999997</v>
      </c>
      <c r="C1251" s="34">
        <v>8.59</v>
      </c>
      <c r="D1251" s="34" t="s">
        <v>2375</v>
      </c>
      <c r="E1251" s="35" t="s">
        <v>2375</v>
      </c>
      <c r="F1251" s="34" t="s">
        <v>2375</v>
      </c>
      <c r="G1251" s="34" t="s">
        <v>2376</v>
      </c>
      <c r="H1251" s="34" t="s">
        <v>2375</v>
      </c>
      <c r="J1251" s="40" t="s">
        <v>1116</v>
      </c>
      <c r="K1251" s="11" t="str">
        <v>Obesity</v>
      </c>
      <c r="L1251" s="11" t="str">
        <v>Diabetes</v>
      </c>
      <c r="M1251" s="11">
        <v>0</v>
      </c>
      <c r="N1251" s="11" t="str">
        <v>No</v>
      </c>
      <c r="O1251" s="11" t="str">
        <v>No</v>
      </c>
      <c r="P1251" s="36" t="str">
        <v>No</v>
      </c>
      <c r="Q1251" s="37"/>
    </row>
    <row r="1252" spans="1:17" x14ac:dyDescent="0.3">
      <c r="A1252" s="34" t="s">
        <v>1115</v>
      </c>
      <c r="B1252" s="34">
        <v>32.204999999999998</v>
      </c>
      <c r="C1252" s="34">
        <v>6.14</v>
      </c>
      <c r="D1252" s="34" t="s">
        <v>2375</v>
      </c>
      <c r="E1252" s="35" t="s">
        <v>2375</v>
      </c>
      <c r="F1252" s="34" t="s">
        <v>2375</v>
      </c>
      <c r="G1252" s="34">
        <v>2</v>
      </c>
      <c r="H1252" s="34" t="s">
        <v>2375</v>
      </c>
      <c r="J1252" s="40" t="s">
        <v>1115</v>
      </c>
      <c r="K1252" s="11" t="str">
        <v>Obesity</v>
      </c>
      <c r="L1252" s="11" t="str">
        <v>Prediabetes</v>
      </c>
      <c r="M1252" s="11">
        <v>2</v>
      </c>
      <c r="N1252" s="11" t="str">
        <v>No</v>
      </c>
      <c r="O1252" s="11" t="str">
        <v>No</v>
      </c>
      <c r="P1252" s="36" t="str">
        <v>No</v>
      </c>
      <c r="Q1252" s="37"/>
    </row>
    <row r="1253" spans="1:17" x14ac:dyDescent="0.3">
      <c r="A1253" s="34" t="s">
        <v>1114</v>
      </c>
      <c r="B1253" s="34">
        <v>26.41</v>
      </c>
      <c r="C1253" s="34">
        <v>4.08</v>
      </c>
      <c r="D1253" s="34" t="s">
        <v>2375</v>
      </c>
      <c r="E1253" s="35" t="s">
        <v>2375</v>
      </c>
      <c r="F1253" s="34" t="s">
        <v>2375</v>
      </c>
      <c r="G1253" s="34">
        <v>2</v>
      </c>
      <c r="H1253" s="34" t="s">
        <v>2375</v>
      </c>
      <c r="J1253" s="40" t="s">
        <v>1114</v>
      </c>
      <c r="K1253" s="11" t="str">
        <v>Overweight</v>
      </c>
      <c r="L1253" s="11" t="str">
        <v>Normal</v>
      </c>
      <c r="M1253" s="11">
        <v>2</v>
      </c>
      <c r="N1253" s="11" t="str">
        <v>No</v>
      </c>
      <c r="O1253" s="11" t="str">
        <v>No</v>
      </c>
      <c r="P1253" s="36" t="str">
        <v>No</v>
      </c>
      <c r="Q1253" s="37"/>
    </row>
    <row r="1254" spans="1:17" x14ac:dyDescent="0.3">
      <c r="A1254" s="34" t="s">
        <v>1113</v>
      </c>
      <c r="B1254" s="34">
        <v>30.2</v>
      </c>
      <c r="C1254" s="34">
        <v>6.25</v>
      </c>
      <c r="D1254" s="34" t="s">
        <v>2377</v>
      </c>
      <c r="E1254" s="35" t="s">
        <v>2375</v>
      </c>
      <c r="F1254" s="34" t="s">
        <v>2375</v>
      </c>
      <c r="G1254" s="34" t="s">
        <v>2376</v>
      </c>
      <c r="H1254" s="34" t="s">
        <v>2375</v>
      </c>
      <c r="J1254" s="40" t="s">
        <v>1113</v>
      </c>
      <c r="K1254" s="11" t="str">
        <v>Obesity</v>
      </c>
      <c r="L1254" s="11" t="str">
        <v>Prediabetes</v>
      </c>
      <c r="M1254" s="11">
        <v>0</v>
      </c>
      <c r="N1254" s="11" t="str">
        <v>Yes</v>
      </c>
      <c r="O1254" s="11" t="str">
        <v>No</v>
      </c>
      <c r="P1254" s="36" t="str">
        <v>No</v>
      </c>
      <c r="Q1254" s="37"/>
    </row>
    <row r="1255" spans="1:17" x14ac:dyDescent="0.3">
      <c r="A1255" s="34" t="s">
        <v>1112</v>
      </c>
      <c r="B1255" s="34">
        <v>31.26</v>
      </c>
      <c r="C1255" s="34">
        <v>5.94</v>
      </c>
      <c r="D1255" s="34" t="s">
        <v>2377</v>
      </c>
      <c r="E1255" s="35" t="s">
        <v>2375</v>
      </c>
      <c r="F1255" s="34" t="s">
        <v>2375</v>
      </c>
      <c r="G1255" s="34">
        <v>1</v>
      </c>
      <c r="H1255" s="34" t="s">
        <v>2375</v>
      </c>
      <c r="J1255" s="40" t="s">
        <v>1112</v>
      </c>
      <c r="K1255" s="11" t="str">
        <v>Obesity</v>
      </c>
      <c r="L1255" s="11" t="str">
        <v>Prediabetes</v>
      </c>
      <c r="M1255" s="11">
        <v>1</v>
      </c>
      <c r="N1255" s="11" t="str">
        <v>Yes</v>
      </c>
      <c r="O1255" s="11" t="str">
        <v>No</v>
      </c>
      <c r="P1255" s="36" t="str">
        <v>No</v>
      </c>
      <c r="Q1255" s="37"/>
    </row>
    <row r="1256" spans="1:17" x14ac:dyDescent="0.3">
      <c r="A1256" s="34" t="s">
        <v>1111</v>
      </c>
      <c r="B1256" s="34">
        <v>33.725000000000001</v>
      </c>
      <c r="C1256" s="34">
        <v>6.45</v>
      </c>
      <c r="D1256" s="34" t="s">
        <v>2377</v>
      </c>
      <c r="E1256" s="35" t="s">
        <v>2375</v>
      </c>
      <c r="F1256" s="34" t="s">
        <v>2375</v>
      </c>
      <c r="G1256" s="34" t="s">
        <v>2376</v>
      </c>
      <c r="H1256" s="34" t="s">
        <v>2375</v>
      </c>
      <c r="J1256" s="40" t="s">
        <v>1111</v>
      </c>
      <c r="K1256" s="11" t="str">
        <v>Obesity</v>
      </c>
      <c r="L1256" s="11" t="str">
        <v>Diabetes</v>
      </c>
      <c r="M1256" s="11">
        <v>0</v>
      </c>
      <c r="N1256" s="11" t="str">
        <v>Yes</v>
      </c>
      <c r="O1256" s="11" t="str">
        <v>No</v>
      </c>
      <c r="P1256" s="36" t="str">
        <v>No</v>
      </c>
      <c r="Q1256" s="37"/>
    </row>
    <row r="1257" spans="1:17" x14ac:dyDescent="0.3">
      <c r="A1257" s="34" t="s">
        <v>1110</v>
      </c>
      <c r="B1257" s="34">
        <v>28.9</v>
      </c>
      <c r="C1257" s="34">
        <v>5.74</v>
      </c>
      <c r="D1257" s="34" t="s">
        <v>2377</v>
      </c>
      <c r="E1257" s="35" t="s">
        <v>2375</v>
      </c>
      <c r="F1257" s="34" t="s">
        <v>2375</v>
      </c>
      <c r="G1257" s="34" t="s">
        <v>2376</v>
      </c>
      <c r="H1257" s="34" t="s">
        <v>2375</v>
      </c>
      <c r="J1257" s="40" t="s">
        <v>1110</v>
      </c>
      <c r="K1257" s="11" t="str">
        <v>Overweight</v>
      </c>
      <c r="L1257" s="11" t="str">
        <v>Prediabetes</v>
      </c>
      <c r="M1257" s="11">
        <v>0</v>
      </c>
      <c r="N1257" s="11" t="str">
        <v>Yes</v>
      </c>
      <c r="O1257" s="11" t="str">
        <v>No</v>
      </c>
      <c r="P1257" s="36" t="str">
        <v>No</v>
      </c>
      <c r="Q1257" s="37"/>
    </row>
    <row r="1258" spans="1:17" x14ac:dyDescent="0.3">
      <c r="A1258" s="34" t="s">
        <v>1109</v>
      </c>
      <c r="B1258" s="34">
        <v>45.69</v>
      </c>
      <c r="C1258" s="34">
        <v>4.43</v>
      </c>
      <c r="D1258" s="34" t="s">
        <v>2377</v>
      </c>
      <c r="E1258" s="35" t="s">
        <v>2375</v>
      </c>
      <c r="F1258" s="34" t="s">
        <v>2375</v>
      </c>
      <c r="G1258" s="34" t="s">
        <v>2376</v>
      </c>
      <c r="H1258" s="34" t="s">
        <v>2375</v>
      </c>
      <c r="J1258" s="40" t="s">
        <v>1109</v>
      </c>
      <c r="K1258" s="11" t="str">
        <v>Obesity</v>
      </c>
      <c r="L1258" s="11" t="str">
        <v>Normal</v>
      </c>
      <c r="M1258" s="11">
        <v>0</v>
      </c>
      <c r="N1258" s="11" t="str">
        <v>Yes</v>
      </c>
      <c r="O1258" s="11" t="str">
        <v>No</v>
      </c>
      <c r="P1258" s="36" t="str">
        <v>No</v>
      </c>
      <c r="Q1258" s="37"/>
    </row>
    <row r="1259" spans="1:17" x14ac:dyDescent="0.3">
      <c r="A1259" s="34" t="s">
        <v>1108</v>
      </c>
      <c r="B1259" s="34">
        <v>21.03</v>
      </c>
      <c r="C1259" s="34">
        <v>6.5</v>
      </c>
      <c r="D1259" s="34" t="s">
        <v>2375</v>
      </c>
      <c r="E1259" s="35" t="s">
        <v>2375</v>
      </c>
      <c r="F1259" s="34" t="s">
        <v>2375</v>
      </c>
      <c r="G1259" s="34" t="s">
        <v>2376</v>
      </c>
      <c r="H1259" s="34" t="s">
        <v>2375</v>
      </c>
      <c r="J1259" s="40" t="s">
        <v>1108</v>
      </c>
      <c r="K1259" s="11" t="str">
        <v>Normal Weight</v>
      </c>
      <c r="L1259" s="11" t="str">
        <v>Diabetes</v>
      </c>
      <c r="M1259" s="11">
        <v>0</v>
      </c>
      <c r="N1259" s="11" t="str">
        <v>No</v>
      </c>
      <c r="O1259" s="11" t="str">
        <v>No</v>
      </c>
      <c r="P1259" s="36" t="str">
        <v>No</v>
      </c>
      <c r="Q1259" s="37"/>
    </row>
    <row r="1260" spans="1:17" x14ac:dyDescent="0.3">
      <c r="A1260" s="34" t="s">
        <v>1107</v>
      </c>
      <c r="B1260" s="34">
        <v>37</v>
      </c>
      <c r="C1260" s="34">
        <v>8.75</v>
      </c>
      <c r="D1260" s="34" t="s">
        <v>2375</v>
      </c>
      <c r="E1260" s="35" t="s">
        <v>2375</v>
      </c>
      <c r="F1260" s="34" t="s">
        <v>2375</v>
      </c>
      <c r="G1260" s="34" t="s">
        <v>2376</v>
      </c>
      <c r="H1260" s="34" t="s">
        <v>2375</v>
      </c>
      <c r="J1260" s="40" t="s">
        <v>1107</v>
      </c>
      <c r="K1260" s="11" t="str">
        <v>Obesity</v>
      </c>
      <c r="L1260" s="11" t="str">
        <v>Diabetes</v>
      </c>
      <c r="M1260" s="11">
        <v>0</v>
      </c>
      <c r="N1260" s="11" t="str">
        <v>No</v>
      </c>
      <c r="O1260" s="11" t="str">
        <v>No</v>
      </c>
      <c r="P1260" s="36" t="str">
        <v>No</v>
      </c>
      <c r="Q1260" s="37"/>
    </row>
    <row r="1261" spans="1:17" x14ac:dyDescent="0.3">
      <c r="A1261" s="34" t="s">
        <v>1106</v>
      </c>
      <c r="B1261" s="34">
        <v>25.4</v>
      </c>
      <c r="C1261" s="34">
        <v>11.96</v>
      </c>
      <c r="D1261" s="34" t="s">
        <v>2375</v>
      </c>
      <c r="E1261" s="35" t="s">
        <v>2375</v>
      </c>
      <c r="F1261" s="34" t="s">
        <v>2375</v>
      </c>
      <c r="G1261" s="34" t="s">
        <v>2376</v>
      </c>
      <c r="H1261" s="34" t="s">
        <v>2375</v>
      </c>
      <c r="J1261" s="40" t="s">
        <v>1106</v>
      </c>
      <c r="K1261" s="11" t="str">
        <v>Overweight</v>
      </c>
      <c r="L1261" s="11" t="str">
        <v>Diabetes</v>
      </c>
      <c r="M1261" s="11">
        <v>0</v>
      </c>
      <c r="N1261" s="11" t="str">
        <v>No</v>
      </c>
      <c r="O1261" s="11" t="str">
        <v>No</v>
      </c>
      <c r="P1261" s="36" t="str">
        <v>No</v>
      </c>
      <c r="Q1261" s="37"/>
    </row>
    <row r="1262" spans="1:17" x14ac:dyDescent="0.3">
      <c r="A1262" s="34" t="s">
        <v>1105</v>
      </c>
      <c r="B1262" s="34">
        <v>32.299999999999997</v>
      </c>
      <c r="C1262" s="34">
        <v>10.54</v>
      </c>
      <c r="D1262" s="34" t="s">
        <v>2375</v>
      </c>
      <c r="E1262" s="35" t="s">
        <v>2375</v>
      </c>
      <c r="F1262" s="34" t="s">
        <v>2375</v>
      </c>
      <c r="G1262" s="34" t="s">
        <v>2376</v>
      </c>
      <c r="H1262" s="34" t="s">
        <v>2375</v>
      </c>
      <c r="J1262" s="40" t="s">
        <v>1105</v>
      </c>
      <c r="K1262" s="11" t="str">
        <v>Obesity</v>
      </c>
      <c r="L1262" s="11" t="str">
        <v>Diabetes</v>
      </c>
      <c r="M1262" s="11">
        <v>0</v>
      </c>
      <c r="N1262" s="11" t="str">
        <v>No</v>
      </c>
      <c r="O1262" s="11" t="str">
        <v>No</v>
      </c>
      <c r="P1262" s="36" t="str">
        <v>No</v>
      </c>
      <c r="Q1262" s="37"/>
    </row>
    <row r="1263" spans="1:17" x14ac:dyDescent="0.3">
      <c r="A1263" s="34" t="s">
        <v>1104</v>
      </c>
      <c r="B1263" s="34">
        <v>23.94</v>
      </c>
      <c r="C1263" s="34">
        <v>4.54</v>
      </c>
      <c r="D1263" s="34" t="s">
        <v>2377</v>
      </c>
      <c r="E1263" s="35" t="s">
        <v>2375</v>
      </c>
      <c r="F1263" s="34" t="s">
        <v>2378</v>
      </c>
      <c r="G1263" s="34">
        <v>1</v>
      </c>
      <c r="H1263" s="34" t="s">
        <v>2375</v>
      </c>
      <c r="J1263" s="40" t="s">
        <v>1104</v>
      </c>
      <c r="K1263" s="11" t="str">
        <v>Normal Weight</v>
      </c>
      <c r="L1263" s="11" t="str">
        <v>Normal</v>
      </c>
      <c r="M1263" s="11">
        <v>1</v>
      </c>
      <c r="N1263" s="11" t="str">
        <v>Yes</v>
      </c>
      <c r="O1263" s="11" t="str">
        <v>No</v>
      </c>
      <c r="P1263" s="36" t="str">
        <v>No</v>
      </c>
      <c r="Q1263" s="37"/>
    </row>
    <row r="1264" spans="1:17" x14ac:dyDescent="0.3">
      <c r="A1264" s="34" t="s">
        <v>1103</v>
      </c>
      <c r="B1264" s="34">
        <v>46.4</v>
      </c>
      <c r="C1264" s="34">
        <v>5.71</v>
      </c>
      <c r="D1264" s="34" t="s">
        <v>2375</v>
      </c>
      <c r="E1264" s="35" t="s">
        <v>2375</v>
      </c>
      <c r="F1264" s="34" t="s">
        <v>2375</v>
      </c>
      <c r="G1264" s="34" t="s">
        <v>2376</v>
      </c>
      <c r="H1264" s="34" t="s">
        <v>2375</v>
      </c>
      <c r="J1264" s="40" t="s">
        <v>1103</v>
      </c>
      <c r="K1264" s="11" t="str">
        <v>Obesity</v>
      </c>
      <c r="L1264" s="11" t="str">
        <v>Prediabetes</v>
      </c>
      <c r="M1264" s="11">
        <v>0</v>
      </c>
      <c r="N1264" s="11" t="str">
        <v>No</v>
      </c>
      <c r="O1264" s="11" t="str">
        <v>No</v>
      </c>
      <c r="P1264" s="36" t="str">
        <v>No</v>
      </c>
      <c r="Q1264" s="37"/>
    </row>
    <row r="1265" spans="1:17" x14ac:dyDescent="0.3">
      <c r="A1265" s="34" t="s">
        <v>1102</v>
      </c>
      <c r="B1265" s="34">
        <v>40.375</v>
      </c>
      <c r="C1265" s="34">
        <v>6.25</v>
      </c>
      <c r="D1265" s="34" t="s">
        <v>2377</v>
      </c>
      <c r="E1265" s="35" t="s">
        <v>2375</v>
      </c>
      <c r="F1265" s="34" t="s">
        <v>2375</v>
      </c>
      <c r="G1265" s="34" t="s">
        <v>2376</v>
      </c>
      <c r="H1265" s="34" t="s">
        <v>2375</v>
      </c>
      <c r="J1265" s="40" t="s">
        <v>1102</v>
      </c>
      <c r="K1265" s="11" t="str">
        <v>Obesity</v>
      </c>
      <c r="L1265" s="11" t="str">
        <v>Prediabetes</v>
      </c>
      <c r="M1265" s="11">
        <v>0</v>
      </c>
      <c r="N1265" s="11" t="str">
        <v>Yes</v>
      </c>
      <c r="O1265" s="11" t="str">
        <v>No</v>
      </c>
      <c r="P1265" s="36" t="str">
        <v>No</v>
      </c>
      <c r="Q1265" s="37"/>
    </row>
    <row r="1266" spans="1:17" x14ac:dyDescent="0.3">
      <c r="A1266" s="34" t="s">
        <v>1101</v>
      </c>
      <c r="B1266" s="34">
        <v>28.7</v>
      </c>
      <c r="C1266" s="34">
        <v>9.4700000000000006</v>
      </c>
      <c r="D1266" s="34" t="s">
        <v>2375</v>
      </c>
      <c r="E1266" s="35" t="s">
        <v>2375</v>
      </c>
      <c r="F1266" s="34" t="s">
        <v>2375</v>
      </c>
      <c r="G1266" s="34">
        <v>2</v>
      </c>
      <c r="H1266" s="34" t="s">
        <v>2375</v>
      </c>
      <c r="J1266" s="40" t="s">
        <v>1101</v>
      </c>
      <c r="K1266" s="11" t="str">
        <v>Overweight</v>
      </c>
      <c r="L1266" s="11" t="str">
        <v>Diabetes</v>
      </c>
      <c r="M1266" s="11">
        <v>2</v>
      </c>
      <c r="N1266" s="11" t="str">
        <v>No</v>
      </c>
      <c r="O1266" s="11" t="str">
        <v>No</v>
      </c>
      <c r="P1266" s="36" t="str">
        <v>No</v>
      </c>
      <c r="Q1266" s="37"/>
    </row>
    <row r="1267" spans="1:17" x14ac:dyDescent="0.3">
      <c r="A1267" s="34" t="s">
        <v>1100</v>
      </c>
      <c r="B1267" s="34">
        <v>26.63</v>
      </c>
      <c r="C1267" s="34">
        <v>5.7</v>
      </c>
      <c r="D1267" s="34" t="s">
        <v>2375</v>
      </c>
      <c r="E1267" s="35" t="s">
        <v>2375</v>
      </c>
      <c r="F1267" s="34" t="s">
        <v>2375</v>
      </c>
      <c r="G1267" s="34" t="s">
        <v>2376</v>
      </c>
      <c r="H1267" s="34" t="s">
        <v>2375</v>
      </c>
      <c r="J1267" s="40" t="s">
        <v>1100</v>
      </c>
      <c r="K1267" s="11" t="str">
        <v>Overweight</v>
      </c>
      <c r="L1267" s="11" t="str">
        <v>Prediabetes</v>
      </c>
      <c r="M1267" s="11">
        <v>0</v>
      </c>
      <c r="N1267" s="11" t="str">
        <v>No</v>
      </c>
      <c r="O1267" s="11" t="str">
        <v>No</v>
      </c>
      <c r="P1267" s="36" t="str">
        <v>No</v>
      </c>
      <c r="Q1267" s="37"/>
    </row>
    <row r="1268" spans="1:17" x14ac:dyDescent="0.3">
      <c r="A1268" s="34" t="s">
        <v>1099</v>
      </c>
      <c r="B1268" s="34">
        <v>22.515000000000001</v>
      </c>
      <c r="C1268" s="34">
        <v>11.18</v>
      </c>
      <c r="D1268" s="34" t="s">
        <v>2375</v>
      </c>
      <c r="E1268" s="35" t="s">
        <v>2375</v>
      </c>
      <c r="F1268" s="34" t="s">
        <v>2375</v>
      </c>
      <c r="G1268" s="34">
        <v>2</v>
      </c>
      <c r="H1268" s="34" t="s">
        <v>2375</v>
      </c>
      <c r="J1268" s="40" t="s">
        <v>1099</v>
      </c>
      <c r="K1268" s="11" t="str">
        <v>Normal Weight</v>
      </c>
      <c r="L1268" s="11" t="str">
        <v>Diabetes</v>
      </c>
      <c r="M1268" s="11">
        <v>2</v>
      </c>
      <c r="N1268" s="11" t="str">
        <v>No</v>
      </c>
      <c r="O1268" s="11" t="str">
        <v>No</v>
      </c>
      <c r="P1268" s="36" t="str">
        <v>No</v>
      </c>
      <c r="Q1268" s="37"/>
    </row>
    <row r="1269" spans="1:17" x14ac:dyDescent="0.3">
      <c r="A1269" s="34" t="s">
        <v>1098</v>
      </c>
      <c r="B1269" s="34">
        <v>36.575000000000003</v>
      </c>
      <c r="C1269" s="34">
        <v>10.98</v>
      </c>
      <c r="D1269" s="34" t="s">
        <v>2375</v>
      </c>
      <c r="E1269" s="35" t="s">
        <v>2375</v>
      </c>
      <c r="F1269" s="34" t="s">
        <v>2375</v>
      </c>
      <c r="G1269" s="34" t="s">
        <v>2376</v>
      </c>
      <c r="H1269" s="34" t="s">
        <v>2375</v>
      </c>
      <c r="J1269" s="40" t="s">
        <v>1098</v>
      </c>
      <c r="K1269" s="11" t="str">
        <v>Obesity</v>
      </c>
      <c r="L1269" s="11" t="str">
        <v>Diabetes</v>
      </c>
      <c r="M1269" s="11">
        <v>0</v>
      </c>
      <c r="N1269" s="11" t="str">
        <v>No</v>
      </c>
      <c r="O1269" s="11" t="str">
        <v>No</v>
      </c>
      <c r="P1269" s="36" t="str">
        <v>No</v>
      </c>
      <c r="Q1269" s="37"/>
    </row>
    <row r="1270" spans="1:17" x14ac:dyDescent="0.3">
      <c r="A1270" s="34" t="s">
        <v>1097</v>
      </c>
      <c r="B1270" s="34">
        <v>23.66</v>
      </c>
      <c r="C1270" s="34">
        <v>5.1100000000000003</v>
      </c>
      <c r="D1270" s="34" t="s">
        <v>2377</v>
      </c>
      <c r="E1270" s="35" t="s">
        <v>2375</v>
      </c>
      <c r="F1270" s="34" t="s">
        <v>2378</v>
      </c>
      <c r="G1270" s="34">
        <v>1</v>
      </c>
      <c r="H1270" s="34" t="s">
        <v>2375</v>
      </c>
      <c r="J1270" s="40" t="s">
        <v>1097</v>
      </c>
      <c r="K1270" s="11" t="str">
        <v>Normal Weight</v>
      </c>
      <c r="L1270" s="11" t="str">
        <v>Normal</v>
      </c>
      <c r="M1270" s="11">
        <v>1</v>
      </c>
      <c r="N1270" s="11" t="str">
        <v>Yes</v>
      </c>
      <c r="O1270" s="11" t="str">
        <v>No</v>
      </c>
      <c r="P1270" s="36" t="str">
        <v>No</v>
      </c>
      <c r="Q1270" s="37"/>
    </row>
    <row r="1271" spans="1:17" x14ac:dyDescent="0.3">
      <c r="A1271" s="34" t="s">
        <v>1096</v>
      </c>
      <c r="B1271" s="34">
        <v>18.62</v>
      </c>
      <c r="C1271" s="34">
        <v>10.24</v>
      </c>
      <c r="D1271" s="34" t="s">
        <v>2375</v>
      </c>
      <c r="E1271" s="35" t="s">
        <v>2375</v>
      </c>
      <c r="F1271" s="34" t="s">
        <v>2375</v>
      </c>
      <c r="G1271" s="34" t="s">
        <v>2376</v>
      </c>
      <c r="H1271" s="34" t="s">
        <v>2375</v>
      </c>
      <c r="J1271" s="40" t="s">
        <v>1096</v>
      </c>
      <c r="K1271" s="11" t="str">
        <v>Normal Weight</v>
      </c>
      <c r="L1271" s="11" t="str">
        <v>Diabetes</v>
      </c>
      <c r="M1271" s="11">
        <v>0</v>
      </c>
      <c r="N1271" s="11" t="str">
        <v>No</v>
      </c>
      <c r="O1271" s="11" t="str">
        <v>No</v>
      </c>
      <c r="P1271" s="36" t="str">
        <v>No</v>
      </c>
      <c r="Q1271" s="37"/>
    </row>
    <row r="1272" spans="1:17" x14ac:dyDescent="0.3">
      <c r="A1272" s="34" t="s">
        <v>1095</v>
      </c>
      <c r="B1272" s="34">
        <v>19.190000000000001</v>
      </c>
      <c r="C1272" s="34">
        <v>7.71</v>
      </c>
      <c r="D1272" s="34" t="s">
        <v>2377</v>
      </c>
      <c r="E1272" s="35" t="s">
        <v>2375</v>
      </c>
      <c r="F1272" s="34" t="s">
        <v>2375</v>
      </c>
      <c r="G1272" s="34">
        <v>1</v>
      </c>
      <c r="H1272" s="34" t="s">
        <v>2375</v>
      </c>
      <c r="J1272" s="40" t="s">
        <v>1095</v>
      </c>
      <c r="K1272" s="11" t="str">
        <v>Normal Weight</v>
      </c>
      <c r="L1272" s="11" t="str">
        <v>Diabetes</v>
      </c>
      <c r="M1272" s="11">
        <v>1</v>
      </c>
      <c r="N1272" s="11" t="str">
        <v>Yes</v>
      </c>
      <c r="O1272" s="11" t="str">
        <v>No</v>
      </c>
      <c r="P1272" s="36" t="str">
        <v>No</v>
      </c>
      <c r="Q1272" s="37"/>
    </row>
    <row r="1273" spans="1:17" x14ac:dyDescent="0.3">
      <c r="A1273" s="34" t="s">
        <v>1094</v>
      </c>
      <c r="B1273" s="34">
        <v>27.5</v>
      </c>
      <c r="C1273" s="34">
        <v>6.03</v>
      </c>
      <c r="D1273" s="34" t="s">
        <v>2375</v>
      </c>
      <c r="E1273" s="35" t="s">
        <v>2375</v>
      </c>
      <c r="F1273" s="34" t="s">
        <v>2375</v>
      </c>
      <c r="G1273" s="34" t="s">
        <v>2376</v>
      </c>
      <c r="H1273" s="34" t="s">
        <v>2375</v>
      </c>
      <c r="J1273" s="40" t="s">
        <v>1094</v>
      </c>
      <c r="K1273" s="11" t="str">
        <v>Overweight</v>
      </c>
      <c r="L1273" s="11" t="str">
        <v>Prediabetes</v>
      </c>
      <c r="M1273" s="11">
        <v>0</v>
      </c>
      <c r="N1273" s="11" t="str">
        <v>No</v>
      </c>
      <c r="O1273" s="11" t="str">
        <v>No</v>
      </c>
      <c r="P1273" s="36" t="str">
        <v>No</v>
      </c>
      <c r="Q1273" s="37"/>
    </row>
    <row r="1274" spans="1:17" x14ac:dyDescent="0.3">
      <c r="A1274" s="34" t="s">
        <v>1093</v>
      </c>
      <c r="B1274" s="34">
        <v>27.36</v>
      </c>
      <c r="C1274" s="34">
        <v>5.96</v>
      </c>
      <c r="D1274" s="34" t="s">
        <v>2375</v>
      </c>
      <c r="E1274" s="35" t="s">
        <v>2375</v>
      </c>
      <c r="F1274" s="34" t="s">
        <v>2378</v>
      </c>
      <c r="G1274" s="34">
        <v>1</v>
      </c>
      <c r="H1274" s="34" t="s">
        <v>2375</v>
      </c>
      <c r="J1274" s="40" t="s">
        <v>1093</v>
      </c>
      <c r="K1274" s="11" t="str">
        <v>Overweight</v>
      </c>
      <c r="L1274" s="11" t="str">
        <v>Prediabetes</v>
      </c>
      <c r="M1274" s="11">
        <v>1</v>
      </c>
      <c r="N1274" s="11" t="str">
        <v>No</v>
      </c>
      <c r="O1274" s="11" t="str">
        <v>No</v>
      </c>
      <c r="P1274" s="36" t="str">
        <v>No</v>
      </c>
      <c r="Q1274" s="37"/>
    </row>
    <row r="1275" spans="1:17" x14ac:dyDescent="0.3">
      <c r="A1275" s="34" t="s">
        <v>1092</v>
      </c>
      <c r="B1275" s="34">
        <v>20.350000000000001</v>
      </c>
      <c r="C1275" s="34">
        <v>4.16</v>
      </c>
      <c r="D1275" s="34" t="s">
        <v>2375</v>
      </c>
      <c r="E1275" s="35" t="s">
        <v>2375</v>
      </c>
      <c r="F1275" s="34" t="s">
        <v>2375</v>
      </c>
      <c r="G1275" s="34" t="s">
        <v>2376</v>
      </c>
      <c r="H1275" s="34" t="s">
        <v>2375</v>
      </c>
      <c r="J1275" s="40" t="s">
        <v>1092</v>
      </c>
      <c r="K1275" s="11" t="str">
        <v>Normal Weight</v>
      </c>
      <c r="L1275" s="11" t="str">
        <v>Normal</v>
      </c>
      <c r="M1275" s="11">
        <v>0</v>
      </c>
      <c r="N1275" s="11" t="str">
        <v>No</v>
      </c>
      <c r="O1275" s="11" t="str">
        <v>No</v>
      </c>
      <c r="P1275" s="36" t="str">
        <v>No</v>
      </c>
      <c r="Q1275" s="37"/>
    </row>
    <row r="1276" spans="1:17" x14ac:dyDescent="0.3">
      <c r="A1276" s="34" t="s">
        <v>1091</v>
      </c>
      <c r="B1276" s="34">
        <v>24.035</v>
      </c>
      <c r="C1276" s="34">
        <v>6.11</v>
      </c>
      <c r="D1276" s="34" t="s">
        <v>2375</v>
      </c>
      <c r="E1276" s="35" t="s">
        <v>2375</v>
      </c>
      <c r="F1276" s="34" t="s">
        <v>2375</v>
      </c>
      <c r="G1276" s="34" t="s">
        <v>2376</v>
      </c>
      <c r="H1276" s="34" t="s">
        <v>2375</v>
      </c>
      <c r="J1276" s="40" t="s">
        <v>1091</v>
      </c>
      <c r="K1276" s="11" t="str">
        <v>Normal Weight</v>
      </c>
      <c r="L1276" s="11" t="str">
        <v>Prediabetes</v>
      </c>
      <c r="M1276" s="11">
        <v>0</v>
      </c>
      <c r="N1276" s="11" t="str">
        <v>No</v>
      </c>
      <c r="O1276" s="11" t="str">
        <v>No</v>
      </c>
      <c r="P1276" s="36" t="str">
        <v>No</v>
      </c>
      <c r="Q1276" s="37"/>
    </row>
    <row r="1277" spans="1:17" x14ac:dyDescent="0.3">
      <c r="A1277" s="34" t="s">
        <v>1090</v>
      </c>
      <c r="B1277" s="34">
        <v>23.56</v>
      </c>
      <c r="C1277" s="34">
        <v>5.97</v>
      </c>
      <c r="D1277" s="34" t="s">
        <v>2375</v>
      </c>
      <c r="E1277" s="35" t="s">
        <v>2375</v>
      </c>
      <c r="F1277" s="34" t="s">
        <v>2375</v>
      </c>
      <c r="G1277" s="34" t="s">
        <v>2376</v>
      </c>
      <c r="H1277" s="34" t="s">
        <v>2375</v>
      </c>
      <c r="J1277" s="40" t="s">
        <v>1090</v>
      </c>
      <c r="K1277" s="11" t="str">
        <v>Normal Weight</v>
      </c>
      <c r="L1277" s="11" t="str">
        <v>Prediabetes</v>
      </c>
      <c r="M1277" s="11">
        <v>0</v>
      </c>
      <c r="N1277" s="11" t="str">
        <v>No</v>
      </c>
      <c r="O1277" s="11" t="str">
        <v>No</v>
      </c>
      <c r="P1277" s="36" t="str">
        <v>No</v>
      </c>
      <c r="Q1277" s="37"/>
    </row>
    <row r="1278" spans="1:17" x14ac:dyDescent="0.3">
      <c r="A1278" s="34" t="s">
        <v>1089</v>
      </c>
      <c r="B1278" s="34">
        <v>27.17</v>
      </c>
      <c r="C1278" s="34">
        <v>10.81</v>
      </c>
      <c r="D1278" s="34" t="s">
        <v>2375</v>
      </c>
      <c r="E1278" s="35" t="s">
        <v>2375</v>
      </c>
      <c r="F1278" s="34" t="s">
        <v>2375</v>
      </c>
      <c r="G1278" s="34">
        <v>2</v>
      </c>
      <c r="H1278" s="34" t="s">
        <v>2375</v>
      </c>
      <c r="J1278" s="40" t="s">
        <v>1089</v>
      </c>
      <c r="K1278" s="11" t="str">
        <v>Overweight</v>
      </c>
      <c r="L1278" s="11" t="str">
        <v>Diabetes</v>
      </c>
      <c r="M1278" s="11">
        <v>2</v>
      </c>
      <c r="N1278" s="11" t="str">
        <v>No</v>
      </c>
      <c r="O1278" s="11" t="str">
        <v>No</v>
      </c>
      <c r="P1278" s="36" t="str">
        <v>No</v>
      </c>
      <c r="Q1278" s="37"/>
    </row>
    <row r="1279" spans="1:17" x14ac:dyDescent="0.3">
      <c r="A1279" s="34" t="s">
        <v>1088</v>
      </c>
      <c r="B1279" s="34">
        <v>34.32</v>
      </c>
      <c r="C1279" s="34">
        <v>5.7</v>
      </c>
      <c r="D1279" s="34" t="s">
        <v>2377</v>
      </c>
      <c r="E1279" s="35" t="s">
        <v>2375</v>
      </c>
      <c r="F1279" s="34" t="s">
        <v>2378</v>
      </c>
      <c r="G1279" s="34">
        <v>1</v>
      </c>
      <c r="H1279" s="34" t="s">
        <v>2375</v>
      </c>
      <c r="J1279" s="40" t="s">
        <v>1088</v>
      </c>
      <c r="K1279" s="11" t="str">
        <v>Obesity</v>
      </c>
      <c r="L1279" s="11" t="str">
        <v>Prediabetes</v>
      </c>
      <c r="M1279" s="11">
        <v>1</v>
      </c>
      <c r="N1279" s="11" t="str">
        <v>Yes</v>
      </c>
      <c r="O1279" s="11" t="str">
        <v>No</v>
      </c>
      <c r="P1279" s="36" t="str">
        <v>No</v>
      </c>
      <c r="Q1279" s="37"/>
    </row>
    <row r="1280" spans="1:17" x14ac:dyDescent="0.3">
      <c r="A1280" s="34" t="s">
        <v>1087</v>
      </c>
      <c r="B1280" s="34">
        <v>23.87</v>
      </c>
      <c r="C1280" s="34">
        <v>4.7699999999999996</v>
      </c>
      <c r="D1280" s="34" t="s">
        <v>2377</v>
      </c>
      <c r="E1280" s="35" t="s">
        <v>2375</v>
      </c>
      <c r="F1280" s="34" t="s">
        <v>2378</v>
      </c>
      <c r="G1280" s="34">
        <v>1</v>
      </c>
      <c r="H1280" s="34" t="s">
        <v>2375</v>
      </c>
      <c r="J1280" s="40" t="s">
        <v>1087</v>
      </c>
      <c r="K1280" s="11" t="str">
        <v>Normal Weight</v>
      </c>
      <c r="L1280" s="11" t="str">
        <v>Normal</v>
      </c>
      <c r="M1280" s="11">
        <v>1</v>
      </c>
      <c r="N1280" s="11" t="str">
        <v>Yes</v>
      </c>
      <c r="O1280" s="11" t="str">
        <v>No</v>
      </c>
      <c r="P1280" s="36" t="str">
        <v>No</v>
      </c>
      <c r="Q1280" s="37"/>
    </row>
    <row r="1281" spans="1:17" x14ac:dyDescent="0.3">
      <c r="A1281" s="34" t="s">
        <v>1086</v>
      </c>
      <c r="B1281" s="34">
        <v>30.15</v>
      </c>
      <c r="C1281" s="34">
        <v>4.25</v>
      </c>
      <c r="D1281" s="34" t="s">
        <v>2375</v>
      </c>
      <c r="E1281" s="35" t="s">
        <v>2375</v>
      </c>
      <c r="F1281" s="34" t="s">
        <v>2375</v>
      </c>
      <c r="G1281" s="34">
        <v>1</v>
      </c>
      <c r="H1281" s="34" t="s">
        <v>2375</v>
      </c>
      <c r="J1281" s="40" t="s">
        <v>1086</v>
      </c>
      <c r="K1281" s="11" t="str">
        <v>Obesity</v>
      </c>
      <c r="L1281" s="11" t="str">
        <v>Normal</v>
      </c>
      <c r="M1281" s="11">
        <v>1</v>
      </c>
      <c r="N1281" s="11" t="str">
        <v>No</v>
      </c>
      <c r="O1281" s="11" t="str">
        <v>No</v>
      </c>
      <c r="P1281" s="36" t="str">
        <v>No</v>
      </c>
      <c r="Q1281" s="37"/>
    </row>
    <row r="1282" spans="1:17" x14ac:dyDescent="0.3">
      <c r="A1282" s="34" t="s">
        <v>1085</v>
      </c>
      <c r="B1282" s="34">
        <v>26.36</v>
      </c>
      <c r="C1282" s="34">
        <v>5.52</v>
      </c>
      <c r="D1282" s="34" t="s">
        <v>2375</v>
      </c>
      <c r="E1282" s="35" t="s">
        <v>2375</v>
      </c>
      <c r="F1282" s="34" t="s">
        <v>2375</v>
      </c>
      <c r="G1282" s="34" t="s">
        <v>2376</v>
      </c>
      <c r="H1282" s="34" t="s">
        <v>2375</v>
      </c>
      <c r="J1282" s="40" t="s">
        <v>1085</v>
      </c>
      <c r="K1282" s="11" t="str">
        <v>Overweight</v>
      </c>
      <c r="L1282" s="11" t="str">
        <v>Normal</v>
      </c>
      <c r="M1282" s="11">
        <v>0</v>
      </c>
      <c r="N1282" s="11" t="str">
        <v>No</v>
      </c>
      <c r="O1282" s="11" t="str">
        <v>No</v>
      </c>
      <c r="P1282" s="36" t="str">
        <v>No</v>
      </c>
      <c r="Q1282" s="37"/>
    </row>
    <row r="1283" spans="1:17" x14ac:dyDescent="0.3">
      <c r="A1283" s="34" t="s">
        <v>1084</v>
      </c>
      <c r="B1283" s="34">
        <v>45.32</v>
      </c>
      <c r="C1283" s="34">
        <v>6.53</v>
      </c>
      <c r="D1283" s="34" t="s">
        <v>2377</v>
      </c>
      <c r="E1283" s="35" t="s">
        <v>2375</v>
      </c>
      <c r="F1283" s="34" t="s">
        <v>2375</v>
      </c>
      <c r="G1283" s="34">
        <v>1</v>
      </c>
      <c r="H1283" s="34" t="s">
        <v>2375</v>
      </c>
      <c r="J1283" s="40" t="s">
        <v>1084</v>
      </c>
      <c r="K1283" s="11" t="str">
        <v>Obesity</v>
      </c>
      <c r="L1283" s="11" t="str">
        <v>Diabetes</v>
      </c>
      <c r="M1283" s="11">
        <v>1</v>
      </c>
      <c r="N1283" s="11" t="str">
        <v>Yes</v>
      </c>
      <c r="O1283" s="11" t="str">
        <v>No</v>
      </c>
      <c r="P1283" s="36" t="str">
        <v>No</v>
      </c>
      <c r="Q1283" s="37"/>
    </row>
    <row r="1284" spans="1:17" x14ac:dyDescent="0.3">
      <c r="A1284" s="34" t="s">
        <v>1083</v>
      </c>
      <c r="B1284" s="34">
        <v>31.93</v>
      </c>
      <c r="C1284" s="34">
        <v>4.82</v>
      </c>
      <c r="D1284" s="34" t="s">
        <v>2377</v>
      </c>
      <c r="E1284" s="35" t="s">
        <v>2375</v>
      </c>
      <c r="F1284" s="34" t="s">
        <v>2375</v>
      </c>
      <c r="G1284" s="34">
        <v>1</v>
      </c>
      <c r="H1284" s="34" t="s">
        <v>2375</v>
      </c>
      <c r="J1284" s="40" t="s">
        <v>1083</v>
      </c>
      <c r="K1284" s="11" t="str">
        <v>Obesity</v>
      </c>
      <c r="L1284" s="11" t="str">
        <v>Normal</v>
      </c>
      <c r="M1284" s="11">
        <v>1</v>
      </c>
      <c r="N1284" s="11" t="str">
        <v>Yes</v>
      </c>
      <c r="O1284" s="11" t="str">
        <v>No</v>
      </c>
      <c r="P1284" s="36" t="str">
        <v>No</v>
      </c>
      <c r="Q1284" s="37"/>
    </row>
    <row r="1285" spans="1:17" x14ac:dyDescent="0.3">
      <c r="A1285" s="34" t="s">
        <v>1082</v>
      </c>
      <c r="B1285" s="34">
        <v>36</v>
      </c>
      <c r="C1285" s="34">
        <v>11.94</v>
      </c>
      <c r="D1285" s="34" t="s">
        <v>2377</v>
      </c>
      <c r="E1285" s="35" t="s">
        <v>2375</v>
      </c>
      <c r="F1285" s="34" t="s">
        <v>2375</v>
      </c>
      <c r="G1285" s="34">
        <v>1</v>
      </c>
      <c r="H1285" s="34" t="s">
        <v>2375</v>
      </c>
      <c r="J1285" s="40" t="s">
        <v>1082</v>
      </c>
      <c r="K1285" s="11" t="str">
        <v>Obesity</v>
      </c>
      <c r="L1285" s="11" t="str">
        <v>Diabetes</v>
      </c>
      <c r="M1285" s="11">
        <v>1</v>
      </c>
      <c r="N1285" s="11" t="str">
        <v>Yes</v>
      </c>
      <c r="O1285" s="11" t="str">
        <v>No</v>
      </c>
      <c r="P1285" s="36" t="str">
        <v>No</v>
      </c>
      <c r="Q1285" s="37"/>
    </row>
    <row r="1286" spans="1:17" x14ac:dyDescent="0.3">
      <c r="A1286" s="34" t="s">
        <v>1081</v>
      </c>
      <c r="B1286" s="34">
        <v>32</v>
      </c>
      <c r="C1286" s="34">
        <v>7.85</v>
      </c>
      <c r="D1286" s="34" t="s">
        <v>2377</v>
      </c>
      <c r="E1286" s="35" t="s">
        <v>2375</v>
      </c>
      <c r="F1286" s="34" t="s">
        <v>2375</v>
      </c>
      <c r="G1286" s="34">
        <v>1</v>
      </c>
      <c r="H1286" s="34" t="s">
        <v>2375</v>
      </c>
      <c r="J1286" s="40" t="s">
        <v>1081</v>
      </c>
      <c r="K1286" s="11" t="str">
        <v>Obesity</v>
      </c>
      <c r="L1286" s="11" t="str">
        <v>Diabetes</v>
      </c>
      <c r="M1286" s="11">
        <v>1</v>
      </c>
      <c r="N1286" s="11" t="str">
        <v>Yes</v>
      </c>
      <c r="O1286" s="11" t="str">
        <v>No</v>
      </c>
      <c r="P1286" s="36" t="str">
        <v>No</v>
      </c>
      <c r="Q1286" s="37"/>
    </row>
    <row r="1287" spans="1:17" x14ac:dyDescent="0.3">
      <c r="A1287" s="34" t="s">
        <v>1080</v>
      </c>
      <c r="B1287" s="34">
        <v>29.37</v>
      </c>
      <c r="C1287" s="34">
        <v>8.01</v>
      </c>
      <c r="D1287" s="34" t="s">
        <v>2377</v>
      </c>
      <c r="E1287" s="35" t="s">
        <v>2375</v>
      </c>
      <c r="F1287" s="34" t="s">
        <v>2375</v>
      </c>
      <c r="G1287" s="34">
        <v>1</v>
      </c>
      <c r="H1287" s="34" t="s">
        <v>2375</v>
      </c>
      <c r="J1287" s="40" t="s">
        <v>1080</v>
      </c>
      <c r="K1287" s="11" t="str">
        <v>Overweight</v>
      </c>
      <c r="L1287" s="11" t="str">
        <v>Diabetes</v>
      </c>
      <c r="M1287" s="11">
        <v>1</v>
      </c>
      <c r="N1287" s="11" t="str">
        <v>Yes</v>
      </c>
      <c r="O1287" s="11" t="str">
        <v>No</v>
      </c>
      <c r="P1287" s="36" t="str">
        <v>No</v>
      </c>
      <c r="Q1287" s="37"/>
    </row>
    <row r="1288" spans="1:17" x14ac:dyDescent="0.3">
      <c r="A1288" s="34" t="s">
        <v>1079</v>
      </c>
      <c r="B1288" s="34">
        <v>23.6</v>
      </c>
      <c r="C1288" s="34">
        <v>7.4</v>
      </c>
      <c r="D1288" s="34" t="s">
        <v>2377</v>
      </c>
      <c r="E1288" s="35" t="s">
        <v>2375</v>
      </c>
      <c r="F1288" s="34" t="s">
        <v>2375</v>
      </c>
      <c r="G1288" s="34">
        <v>1</v>
      </c>
      <c r="H1288" s="34" t="s">
        <v>2375</v>
      </c>
      <c r="J1288" s="40" t="s">
        <v>1079</v>
      </c>
      <c r="K1288" s="11" t="str">
        <v>Normal Weight</v>
      </c>
      <c r="L1288" s="11" t="str">
        <v>Diabetes</v>
      </c>
      <c r="M1288" s="11">
        <v>1</v>
      </c>
      <c r="N1288" s="11" t="str">
        <v>Yes</v>
      </c>
      <c r="O1288" s="11" t="str">
        <v>No</v>
      </c>
      <c r="P1288" s="36" t="str">
        <v>No</v>
      </c>
      <c r="Q1288" s="37"/>
    </row>
    <row r="1289" spans="1:17" x14ac:dyDescent="0.3">
      <c r="A1289" s="34" t="s">
        <v>1078</v>
      </c>
      <c r="B1289" s="34">
        <v>33.155000000000001</v>
      </c>
      <c r="C1289" s="34">
        <v>8.3800000000000008</v>
      </c>
      <c r="D1289" s="34" t="s">
        <v>2377</v>
      </c>
      <c r="E1289" s="35" t="s">
        <v>2375</v>
      </c>
      <c r="F1289" s="34" t="s">
        <v>2375</v>
      </c>
      <c r="G1289" s="34" t="s">
        <v>2376</v>
      </c>
      <c r="H1289" s="34" t="s">
        <v>2375</v>
      </c>
      <c r="J1289" s="40" t="s">
        <v>1078</v>
      </c>
      <c r="K1289" s="11" t="str">
        <v>Obesity</v>
      </c>
      <c r="L1289" s="11" t="str">
        <v>Diabetes</v>
      </c>
      <c r="M1289" s="11">
        <v>0</v>
      </c>
      <c r="N1289" s="11" t="str">
        <v>Yes</v>
      </c>
      <c r="O1289" s="11" t="str">
        <v>No</v>
      </c>
      <c r="P1289" s="36" t="str">
        <v>No</v>
      </c>
      <c r="Q1289" s="37"/>
    </row>
    <row r="1290" spans="1:17" x14ac:dyDescent="0.3">
      <c r="A1290" s="34" t="s">
        <v>1077</v>
      </c>
      <c r="B1290" s="34">
        <v>24.32</v>
      </c>
      <c r="C1290" s="34">
        <v>11.56</v>
      </c>
      <c r="D1290" s="34" t="s">
        <v>2377</v>
      </c>
      <c r="E1290" s="35" t="s">
        <v>2375</v>
      </c>
      <c r="F1290" s="34" t="s">
        <v>2375</v>
      </c>
      <c r="G1290" s="34">
        <v>1</v>
      </c>
      <c r="H1290" s="34" t="s">
        <v>2375</v>
      </c>
      <c r="J1290" s="40" t="s">
        <v>1077</v>
      </c>
      <c r="K1290" s="11" t="str">
        <v>Normal Weight</v>
      </c>
      <c r="L1290" s="11" t="str">
        <v>Diabetes</v>
      </c>
      <c r="M1290" s="11">
        <v>1</v>
      </c>
      <c r="N1290" s="11" t="str">
        <v>Yes</v>
      </c>
      <c r="O1290" s="11" t="str">
        <v>No</v>
      </c>
      <c r="P1290" s="36" t="str">
        <v>No</v>
      </c>
      <c r="Q1290" s="37"/>
    </row>
    <row r="1291" spans="1:17" x14ac:dyDescent="0.3">
      <c r="A1291" s="34" t="s">
        <v>1076</v>
      </c>
      <c r="B1291" s="34">
        <v>36.299999999999997</v>
      </c>
      <c r="C1291" s="34">
        <v>4.6100000000000003</v>
      </c>
      <c r="D1291" s="34" t="s">
        <v>2375</v>
      </c>
      <c r="E1291" s="35" t="s">
        <v>2375</v>
      </c>
      <c r="F1291" s="34" t="s">
        <v>2375</v>
      </c>
      <c r="G1291" s="34" t="s">
        <v>2376</v>
      </c>
      <c r="H1291" s="34" t="s">
        <v>2375</v>
      </c>
      <c r="J1291" s="40" t="s">
        <v>1076</v>
      </c>
      <c r="K1291" s="11" t="str">
        <v>Obesity</v>
      </c>
      <c r="L1291" s="11" t="str">
        <v>Normal</v>
      </c>
      <c r="M1291" s="11">
        <v>0</v>
      </c>
      <c r="N1291" s="11" t="str">
        <v>No</v>
      </c>
      <c r="O1291" s="11" t="str">
        <v>No</v>
      </c>
      <c r="P1291" s="36" t="str">
        <v>No</v>
      </c>
      <c r="Q1291" s="37"/>
    </row>
    <row r="1292" spans="1:17" x14ac:dyDescent="0.3">
      <c r="A1292" s="34" t="s">
        <v>1075</v>
      </c>
      <c r="B1292" s="34">
        <v>34.4</v>
      </c>
      <c r="C1292" s="34">
        <v>4.95</v>
      </c>
      <c r="D1292" s="34" t="s">
        <v>2375</v>
      </c>
      <c r="E1292" s="35" t="s">
        <v>2375</v>
      </c>
      <c r="F1292" s="34" t="s">
        <v>2378</v>
      </c>
      <c r="G1292" s="34">
        <v>1</v>
      </c>
      <c r="H1292" s="34" t="s">
        <v>2375</v>
      </c>
      <c r="J1292" s="40" t="s">
        <v>1075</v>
      </c>
      <c r="K1292" s="11" t="str">
        <v>Obesity</v>
      </c>
      <c r="L1292" s="11" t="str">
        <v>Normal</v>
      </c>
      <c r="M1292" s="11">
        <v>1</v>
      </c>
      <c r="N1292" s="11" t="str">
        <v>No</v>
      </c>
      <c r="O1292" s="11" t="str">
        <v>No</v>
      </c>
      <c r="P1292" s="36" t="str">
        <v>No</v>
      </c>
      <c r="Q1292" s="37"/>
    </row>
    <row r="1293" spans="1:17" x14ac:dyDescent="0.3">
      <c r="A1293" s="34" t="s">
        <v>1074</v>
      </c>
      <c r="B1293" s="34">
        <v>30.9</v>
      </c>
      <c r="C1293" s="34">
        <v>5.04</v>
      </c>
      <c r="D1293" s="34" t="s">
        <v>2375</v>
      </c>
      <c r="E1293" s="35" t="s">
        <v>2375</v>
      </c>
      <c r="F1293" s="34" t="s">
        <v>2375</v>
      </c>
      <c r="G1293" s="34" t="s">
        <v>2376</v>
      </c>
      <c r="H1293" s="34" t="s">
        <v>2375</v>
      </c>
      <c r="J1293" s="40" t="s">
        <v>1074</v>
      </c>
      <c r="K1293" s="11" t="str">
        <v>Obesity</v>
      </c>
      <c r="L1293" s="11" t="str">
        <v>Normal</v>
      </c>
      <c r="M1293" s="11">
        <v>0</v>
      </c>
      <c r="N1293" s="11" t="str">
        <v>No</v>
      </c>
      <c r="O1293" s="11" t="str">
        <v>No</v>
      </c>
      <c r="P1293" s="36" t="str">
        <v>No</v>
      </c>
      <c r="Q1293" s="37"/>
    </row>
    <row r="1294" spans="1:17" x14ac:dyDescent="0.3">
      <c r="A1294" s="34" t="s">
        <v>1073</v>
      </c>
      <c r="B1294" s="34">
        <v>28.6</v>
      </c>
      <c r="C1294" s="34">
        <v>5.42</v>
      </c>
      <c r="D1294" s="34" t="s">
        <v>2375</v>
      </c>
      <c r="E1294" s="35" t="s">
        <v>2375</v>
      </c>
      <c r="F1294" s="34" t="s">
        <v>2375</v>
      </c>
      <c r="G1294" s="34" t="s">
        <v>2376</v>
      </c>
      <c r="H1294" s="34" t="s">
        <v>2375</v>
      </c>
      <c r="J1294" s="40" t="s">
        <v>1073</v>
      </c>
      <c r="K1294" s="11" t="str">
        <v>Overweight</v>
      </c>
      <c r="L1294" s="11" t="str">
        <v>Normal</v>
      </c>
      <c r="M1294" s="11">
        <v>0</v>
      </c>
      <c r="N1294" s="11" t="str">
        <v>No</v>
      </c>
      <c r="O1294" s="11" t="str">
        <v>No</v>
      </c>
      <c r="P1294" s="36" t="str">
        <v>No</v>
      </c>
      <c r="Q1294" s="37"/>
    </row>
    <row r="1295" spans="1:17" x14ac:dyDescent="0.3">
      <c r="A1295" s="34" t="s">
        <v>1072</v>
      </c>
      <c r="B1295" s="34">
        <v>27.83</v>
      </c>
      <c r="C1295" s="34">
        <v>5.39</v>
      </c>
      <c r="D1295" s="34" t="s">
        <v>2375</v>
      </c>
      <c r="E1295" s="35" t="s">
        <v>2375</v>
      </c>
      <c r="F1295" s="34" t="s">
        <v>2375</v>
      </c>
      <c r="G1295" s="34" t="s">
        <v>2376</v>
      </c>
      <c r="H1295" s="34" t="s">
        <v>2375</v>
      </c>
      <c r="J1295" s="40" t="s">
        <v>1072</v>
      </c>
      <c r="K1295" s="11" t="str">
        <v>Overweight</v>
      </c>
      <c r="L1295" s="11" t="str">
        <v>Normal</v>
      </c>
      <c r="M1295" s="11">
        <v>0</v>
      </c>
      <c r="N1295" s="11" t="str">
        <v>No</v>
      </c>
      <c r="O1295" s="11" t="str">
        <v>No</v>
      </c>
      <c r="P1295" s="36" t="str">
        <v>No</v>
      </c>
      <c r="Q1295" s="37"/>
    </row>
    <row r="1296" spans="1:17" x14ac:dyDescent="0.3">
      <c r="A1296" s="34" t="s">
        <v>1071</v>
      </c>
      <c r="B1296" s="34">
        <v>39.64</v>
      </c>
      <c r="C1296" s="34">
        <v>6</v>
      </c>
      <c r="D1296" s="34" t="s">
        <v>2375</v>
      </c>
      <c r="E1296" s="35" t="s">
        <v>2375</v>
      </c>
      <c r="F1296" s="34" t="s">
        <v>2378</v>
      </c>
      <c r="G1296" s="34">
        <v>1</v>
      </c>
      <c r="H1296" s="34" t="s">
        <v>2375</v>
      </c>
      <c r="J1296" s="40" t="s">
        <v>1071</v>
      </c>
      <c r="K1296" s="11" t="str">
        <v>Obesity</v>
      </c>
      <c r="L1296" s="11" t="str">
        <v>Prediabetes</v>
      </c>
      <c r="M1296" s="11">
        <v>1</v>
      </c>
      <c r="N1296" s="11" t="str">
        <v>No</v>
      </c>
      <c r="O1296" s="11" t="str">
        <v>No</v>
      </c>
      <c r="P1296" s="36" t="str">
        <v>No</v>
      </c>
      <c r="Q1296" s="37"/>
    </row>
    <row r="1297" spans="1:17" x14ac:dyDescent="0.3">
      <c r="A1297" s="34" t="s">
        <v>1070</v>
      </c>
      <c r="B1297" s="34">
        <v>38.479999999999997</v>
      </c>
      <c r="C1297" s="34">
        <v>6.02</v>
      </c>
      <c r="D1297" s="34" t="s">
        <v>2375</v>
      </c>
      <c r="E1297" s="35" t="s">
        <v>2375</v>
      </c>
      <c r="F1297" s="34" t="s">
        <v>2375</v>
      </c>
      <c r="G1297" s="34">
        <v>1</v>
      </c>
      <c r="H1297" s="34" t="s">
        <v>2375</v>
      </c>
      <c r="J1297" s="40" t="s">
        <v>1070</v>
      </c>
      <c r="K1297" s="11" t="str">
        <v>Obesity</v>
      </c>
      <c r="L1297" s="11" t="str">
        <v>Prediabetes</v>
      </c>
      <c r="M1297" s="11">
        <v>1</v>
      </c>
      <c r="N1297" s="11" t="str">
        <v>No</v>
      </c>
      <c r="O1297" s="11" t="str">
        <v>No</v>
      </c>
      <c r="P1297" s="36" t="str">
        <v>No</v>
      </c>
      <c r="Q1297" s="37"/>
    </row>
    <row r="1298" spans="1:17" x14ac:dyDescent="0.3">
      <c r="A1298" s="34" t="s">
        <v>1069</v>
      </c>
      <c r="B1298" s="34">
        <v>36.200000000000003</v>
      </c>
      <c r="C1298" s="34">
        <v>4.62</v>
      </c>
      <c r="D1298" s="34" t="s">
        <v>2375</v>
      </c>
      <c r="E1298" s="35" t="s">
        <v>2375</v>
      </c>
      <c r="F1298" s="34" t="s">
        <v>2375</v>
      </c>
      <c r="G1298" s="34">
        <v>2</v>
      </c>
      <c r="H1298" s="34" t="s">
        <v>2375</v>
      </c>
      <c r="J1298" s="40" t="s">
        <v>1069</v>
      </c>
      <c r="K1298" s="11" t="str">
        <v>Obesity</v>
      </c>
      <c r="L1298" s="11" t="str">
        <v>Normal</v>
      </c>
      <c r="M1298" s="11">
        <v>2</v>
      </c>
      <c r="N1298" s="11" t="str">
        <v>No</v>
      </c>
      <c r="O1298" s="11" t="str">
        <v>No</v>
      </c>
      <c r="P1298" s="36" t="str">
        <v>No</v>
      </c>
      <c r="Q1298" s="37"/>
    </row>
    <row r="1299" spans="1:17" x14ac:dyDescent="0.3">
      <c r="A1299" s="34" t="s">
        <v>1068</v>
      </c>
      <c r="B1299" s="34">
        <v>27.13</v>
      </c>
      <c r="C1299" s="34">
        <v>5.59</v>
      </c>
      <c r="D1299" s="34" t="s">
        <v>2375</v>
      </c>
      <c r="E1299" s="35" t="s">
        <v>2375</v>
      </c>
      <c r="F1299" s="34" t="s">
        <v>2375</v>
      </c>
      <c r="G1299" s="34">
        <v>1</v>
      </c>
      <c r="H1299" s="34" t="s">
        <v>2375</v>
      </c>
      <c r="J1299" s="40" t="s">
        <v>1068</v>
      </c>
      <c r="K1299" s="11" t="str">
        <v>Overweight</v>
      </c>
      <c r="L1299" s="11" t="str">
        <v>Normal</v>
      </c>
      <c r="M1299" s="11">
        <v>1</v>
      </c>
      <c r="N1299" s="11" t="str">
        <v>No</v>
      </c>
      <c r="O1299" s="11" t="str">
        <v>No</v>
      </c>
      <c r="P1299" s="36" t="str">
        <v>No</v>
      </c>
      <c r="Q1299" s="37"/>
    </row>
    <row r="1300" spans="1:17" x14ac:dyDescent="0.3">
      <c r="A1300" s="34" t="s">
        <v>1067</v>
      </c>
      <c r="B1300" s="34">
        <v>20.75</v>
      </c>
      <c r="C1300" s="34">
        <v>5.18</v>
      </c>
      <c r="D1300" s="34" t="s">
        <v>2377</v>
      </c>
      <c r="E1300" s="35" t="s">
        <v>2375</v>
      </c>
      <c r="F1300" s="34" t="s">
        <v>2375</v>
      </c>
      <c r="G1300" s="34">
        <v>2</v>
      </c>
      <c r="H1300" s="34" t="s">
        <v>2375</v>
      </c>
      <c r="J1300" s="40" t="s">
        <v>1067</v>
      </c>
      <c r="K1300" s="11" t="str">
        <v>Normal Weight</v>
      </c>
      <c r="L1300" s="11" t="str">
        <v>Normal</v>
      </c>
      <c r="M1300" s="11">
        <v>2</v>
      </c>
      <c r="N1300" s="11" t="str">
        <v>Yes</v>
      </c>
      <c r="O1300" s="11" t="str">
        <v>No</v>
      </c>
      <c r="P1300" s="36" t="str">
        <v>No</v>
      </c>
      <c r="Q1300" s="37"/>
    </row>
    <row r="1301" spans="1:17" x14ac:dyDescent="0.3">
      <c r="A1301" s="34" t="s">
        <v>1066</v>
      </c>
      <c r="B1301" s="34">
        <v>26.6</v>
      </c>
      <c r="C1301" s="34">
        <v>6.29</v>
      </c>
      <c r="D1301" s="34" t="s">
        <v>2375</v>
      </c>
      <c r="E1301" s="35" t="s">
        <v>2375</v>
      </c>
      <c r="F1301" s="34" t="s">
        <v>2375</v>
      </c>
      <c r="G1301" s="34">
        <v>2</v>
      </c>
      <c r="H1301" s="34" t="s">
        <v>2375</v>
      </c>
      <c r="J1301" s="40" t="s">
        <v>1066</v>
      </c>
      <c r="K1301" s="11" t="str">
        <v>Overweight</v>
      </c>
      <c r="L1301" s="11" t="str">
        <v>Prediabetes</v>
      </c>
      <c r="M1301" s="11">
        <v>2</v>
      </c>
      <c r="N1301" s="11" t="str">
        <v>No</v>
      </c>
      <c r="O1301" s="11" t="str">
        <v>No</v>
      </c>
      <c r="P1301" s="36" t="str">
        <v>No</v>
      </c>
      <c r="Q1301" s="37"/>
    </row>
    <row r="1302" spans="1:17" x14ac:dyDescent="0.3">
      <c r="A1302" s="34" t="s">
        <v>1065</v>
      </c>
      <c r="B1302" s="34">
        <v>25.3</v>
      </c>
      <c r="C1302" s="34">
        <v>4.49</v>
      </c>
      <c r="D1302" s="34" t="s">
        <v>2375</v>
      </c>
      <c r="E1302" s="35" t="s">
        <v>2375</v>
      </c>
      <c r="F1302" s="34" t="s">
        <v>2375</v>
      </c>
      <c r="G1302" s="34">
        <v>2</v>
      </c>
      <c r="H1302" s="34" t="s">
        <v>2375</v>
      </c>
      <c r="J1302" s="40" t="s">
        <v>1065</v>
      </c>
      <c r="K1302" s="11" t="str">
        <v>Overweight</v>
      </c>
      <c r="L1302" s="11" t="str">
        <v>Normal</v>
      </c>
      <c r="M1302" s="11">
        <v>2</v>
      </c>
      <c r="N1302" s="11" t="str">
        <v>No</v>
      </c>
      <c r="O1302" s="11" t="str">
        <v>No</v>
      </c>
      <c r="P1302" s="36" t="str">
        <v>No</v>
      </c>
      <c r="Q1302" s="37"/>
    </row>
    <row r="1303" spans="1:17" x14ac:dyDescent="0.3">
      <c r="A1303" s="34" t="s">
        <v>1064</v>
      </c>
      <c r="B1303" s="34">
        <v>18.84</v>
      </c>
      <c r="C1303" s="34">
        <v>11.82</v>
      </c>
      <c r="D1303" s="34" t="s">
        <v>2377</v>
      </c>
      <c r="E1303" s="35" t="s">
        <v>2375</v>
      </c>
      <c r="F1303" s="34" t="s">
        <v>2378</v>
      </c>
      <c r="G1303" s="34">
        <v>1</v>
      </c>
      <c r="H1303" s="34" t="s">
        <v>2375</v>
      </c>
      <c r="J1303" s="40" t="s">
        <v>1064</v>
      </c>
      <c r="K1303" s="11" t="str">
        <v>Normal Weight</v>
      </c>
      <c r="L1303" s="11" t="str">
        <v>Diabetes</v>
      </c>
      <c r="M1303" s="11">
        <v>1</v>
      </c>
      <c r="N1303" s="11" t="str">
        <v>Yes</v>
      </c>
      <c r="O1303" s="11" t="str">
        <v>No</v>
      </c>
      <c r="P1303" s="36" t="str">
        <v>No</v>
      </c>
      <c r="Q1303" s="37"/>
    </row>
    <row r="1304" spans="1:17" x14ac:dyDescent="0.3">
      <c r="A1304" s="34" t="s">
        <v>1063</v>
      </c>
      <c r="B1304" s="34">
        <v>19.57</v>
      </c>
      <c r="C1304" s="34">
        <v>7.41</v>
      </c>
      <c r="D1304" s="34" t="s">
        <v>2377</v>
      </c>
      <c r="E1304" s="35" t="s">
        <v>2375</v>
      </c>
      <c r="F1304" s="34" t="s">
        <v>2375</v>
      </c>
      <c r="G1304" s="34">
        <v>1</v>
      </c>
      <c r="H1304" s="34" t="s">
        <v>2375</v>
      </c>
      <c r="J1304" s="40" t="s">
        <v>1063</v>
      </c>
      <c r="K1304" s="11" t="str">
        <v>Normal Weight</v>
      </c>
      <c r="L1304" s="11" t="str">
        <v>Diabetes</v>
      </c>
      <c r="M1304" s="11">
        <v>1</v>
      </c>
      <c r="N1304" s="11" t="str">
        <v>Yes</v>
      </c>
      <c r="O1304" s="11" t="str">
        <v>No</v>
      </c>
      <c r="P1304" s="36" t="str">
        <v>No</v>
      </c>
      <c r="Q1304" s="37"/>
    </row>
    <row r="1305" spans="1:17" x14ac:dyDescent="0.3">
      <c r="A1305" s="34" t="s">
        <v>1062</v>
      </c>
      <c r="B1305" s="34">
        <v>30.495000000000001</v>
      </c>
      <c r="C1305" s="34">
        <v>5.97</v>
      </c>
      <c r="D1305" s="34" t="s">
        <v>2375</v>
      </c>
      <c r="E1305" s="35" t="s">
        <v>2375</v>
      </c>
      <c r="F1305" s="34" t="s">
        <v>2375</v>
      </c>
      <c r="G1305" s="34" t="s">
        <v>2376</v>
      </c>
      <c r="H1305" s="34" t="s">
        <v>2375</v>
      </c>
      <c r="J1305" s="40" t="s">
        <v>1062</v>
      </c>
      <c r="K1305" s="11" t="str">
        <v>Obesity</v>
      </c>
      <c r="L1305" s="11" t="str">
        <v>Prediabetes</v>
      </c>
      <c r="M1305" s="11">
        <v>0</v>
      </c>
      <c r="N1305" s="11" t="str">
        <v>No</v>
      </c>
      <c r="O1305" s="11" t="str">
        <v>No</v>
      </c>
      <c r="P1305" s="36" t="str">
        <v>No</v>
      </c>
      <c r="Q1305" s="37"/>
    </row>
    <row r="1306" spans="1:17" x14ac:dyDescent="0.3">
      <c r="A1306" s="34" t="s">
        <v>1061</v>
      </c>
      <c r="B1306" s="34">
        <v>30.114999999999998</v>
      </c>
      <c r="C1306" s="34">
        <v>5.74</v>
      </c>
      <c r="D1306" s="34" t="s">
        <v>2375</v>
      </c>
      <c r="E1306" s="35" t="s">
        <v>2375</v>
      </c>
      <c r="F1306" s="34" t="s">
        <v>2378</v>
      </c>
      <c r="G1306" s="34">
        <v>1</v>
      </c>
      <c r="H1306" s="34" t="s">
        <v>2375</v>
      </c>
      <c r="J1306" s="40" t="s">
        <v>1061</v>
      </c>
      <c r="K1306" s="11" t="str">
        <v>Obesity</v>
      </c>
      <c r="L1306" s="11" t="str">
        <v>Prediabetes</v>
      </c>
      <c r="M1306" s="11">
        <v>1</v>
      </c>
      <c r="N1306" s="11" t="str">
        <v>No</v>
      </c>
      <c r="O1306" s="11" t="str">
        <v>No</v>
      </c>
      <c r="P1306" s="36" t="str">
        <v>No</v>
      </c>
      <c r="Q1306" s="37"/>
    </row>
    <row r="1307" spans="1:17" x14ac:dyDescent="0.3">
      <c r="A1307" s="34" t="s">
        <v>1060</v>
      </c>
      <c r="B1307" s="34">
        <v>24.78</v>
      </c>
      <c r="C1307" s="34">
        <v>9.85</v>
      </c>
      <c r="D1307" s="34" t="s">
        <v>2375</v>
      </c>
      <c r="E1307" s="35" t="s">
        <v>2375</v>
      </c>
      <c r="F1307" s="34" t="s">
        <v>2375</v>
      </c>
      <c r="G1307" s="34" t="s">
        <v>2376</v>
      </c>
      <c r="H1307" s="34" t="s">
        <v>2375</v>
      </c>
      <c r="J1307" s="40" t="s">
        <v>1060</v>
      </c>
      <c r="K1307" s="11" t="str">
        <v>Normal Weight</v>
      </c>
      <c r="L1307" s="11" t="str">
        <v>Diabetes</v>
      </c>
      <c r="M1307" s="11">
        <v>0</v>
      </c>
      <c r="N1307" s="11" t="str">
        <v>No</v>
      </c>
      <c r="O1307" s="11" t="str">
        <v>No</v>
      </c>
      <c r="P1307" s="36" t="str">
        <v>No</v>
      </c>
      <c r="Q1307" s="37"/>
    </row>
    <row r="1308" spans="1:17" x14ac:dyDescent="0.3">
      <c r="A1308" s="34" t="s">
        <v>1059</v>
      </c>
      <c r="B1308" s="34">
        <v>24.77</v>
      </c>
      <c r="C1308" s="34">
        <v>7.59</v>
      </c>
      <c r="D1308" s="34" t="s">
        <v>2375</v>
      </c>
      <c r="E1308" s="35" t="s">
        <v>2375</v>
      </c>
      <c r="F1308" s="34" t="s">
        <v>2375</v>
      </c>
      <c r="G1308" s="34" t="s">
        <v>2376</v>
      </c>
      <c r="H1308" s="34" t="s">
        <v>2375</v>
      </c>
      <c r="J1308" s="40" t="s">
        <v>1059</v>
      </c>
      <c r="K1308" s="11" t="str">
        <v>Normal Weight</v>
      </c>
      <c r="L1308" s="11" t="str">
        <v>Diabetes</v>
      </c>
      <c r="M1308" s="11">
        <v>0</v>
      </c>
      <c r="N1308" s="11" t="str">
        <v>No</v>
      </c>
      <c r="O1308" s="11" t="str">
        <v>No</v>
      </c>
      <c r="P1308" s="36" t="str">
        <v>No</v>
      </c>
      <c r="Q1308" s="37"/>
    </row>
    <row r="1309" spans="1:17" x14ac:dyDescent="0.3">
      <c r="A1309" s="34" t="s">
        <v>1058</v>
      </c>
      <c r="B1309" s="34">
        <v>16.579999999999998</v>
      </c>
      <c r="C1309" s="34">
        <v>6.98</v>
      </c>
      <c r="D1309" s="34" t="s">
        <v>2377</v>
      </c>
      <c r="E1309" s="35" t="s">
        <v>2375</v>
      </c>
      <c r="F1309" s="34" t="s">
        <v>2378</v>
      </c>
      <c r="G1309" s="34">
        <v>1</v>
      </c>
      <c r="H1309" s="34" t="s">
        <v>2375</v>
      </c>
      <c r="J1309" s="40" t="s">
        <v>1058</v>
      </c>
      <c r="K1309" s="11" t="str">
        <v>Underweight</v>
      </c>
      <c r="L1309" s="11" t="str">
        <v>Diabetes</v>
      </c>
      <c r="M1309" s="11">
        <v>1</v>
      </c>
      <c r="N1309" s="11" t="str">
        <v>Yes</v>
      </c>
      <c r="O1309" s="11" t="str">
        <v>No</v>
      </c>
      <c r="P1309" s="36" t="str">
        <v>No</v>
      </c>
      <c r="Q1309" s="37"/>
    </row>
    <row r="1310" spans="1:17" x14ac:dyDescent="0.3">
      <c r="A1310" s="34" t="s">
        <v>1057</v>
      </c>
      <c r="B1310" s="34">
        <v>38.17</v>
      </c>
      <c r="C1310" s="34">
        <v>4.7300000000000004</v>
      </c>
      <c r="D1310" s="34" t="s">
        <v>2377</v>
      </c>
      <c r="E1310" s="35" t="s">
        <v>2375</v>
      </c>
      <c r="F1310" s="34" t="s">
        <v>2375</v>
      </c>
      <c r="G1310" s="34" t="s">
        <v>2376</v>
      </c>
      <c r="H1310" s="34" t="s">
        <v>2375</v>
      </c>
      <c r="J1310" s="40" t="s">
        <v>1057</v>
      </c>
      <c r="K1310" s="11" t="str">
        <v>Obesity</v>
      </c>
      <c r="L1310" s="11" t="str">
        <v>Normal</v>
      </c>
      <c r="M1310" s="11">
        <v>0</v>
      </c>
      <c r="N1310" s="11" t="str">
        <v>Yes</v>
      </c>
      <c r="O1310" s="11" t="str">
        <v>No</v>
      </c>
      <c r="P1310" s="36" t="str">
        <v>No</v>
      </c>
      <c r="Q1310" s="37"/>
    </row>
    <row r="1311" spans="1:17" x14ac:dyDescent="0.3">
      <c r="A1311" s="34" t="s">
        <v>1056</v>
      </c>
      <c r="B1311" s="34">
        <v>39.424999999999997</v>
      </c>
      <c r="C1311" s="34">
        <v>4.76</v>
      </c>
      <c r="D1311" s="34" t="s">
        <v>2377</v>
      </c>
      <c r="E1311" s="35" t="s">
        <v>2375</v>
      </c>
      <c r="F1311" s="34" t="s">
        <v>2375</v>
      </c>
      <c r="G1311" s="34" t="s">
        <v>2376</v>
      </c>
      <c r="H1311" s="34" t="s">
        <v>2375</v>
      </c>
      <c r="J1311" s="40" t="s">
        <v>1056</v>
      </c>
      <c r="K1311" s="11" t="str">
        <v>Obesity</v>
      </c>
      <c r="L1311" s="11" t="str">
        <v>Normal</v>
      </c>
      <c r="M1311" s="11">
        <v>0</v>
      </c>
      <c r="N1311" s="11" t="str">
        <v>Yes</v>
      </c>
      <c r="O1311" s="11" t="str">
        <v>No</v>
      </c>
      <c r="P1311" s="36" t="str">
        <v>No</v>
      </c>
      <c r="Q1311" s="37"/>
    </row>
    <row r="1312" spans="1:17" x14ac:dyDescent="0.3">
      <c r="A1312" s="34" t="s">
        <v>1055</v>
      </c>
      <c r="B1312" s="34">
        <v>33.44</v>
      </c>
      <c r="C1312" s="34">
        <v>6.24</v>
      </c>
      <c r="D1312" s="34" t="s">
        <v>2377</v>
      </c>
      <c r="E1312" s="35" t="s">
        <v>2375</v>
      </c>
      <c r="F1312" s="34" t="s">
        <v>2375</v>
      </c>
      <c r="G1312" s="34" t="s">
        <v>2376</v>
      </c>
      <c r="H1312" s="34" t="s">
        <v>2375</v>
      </c>
      <c r="J1312" s="40" t="s">
        <v>1055</v>
      </c>
      <c r="K1312" s="11" t="str">
        <v>Obesity</v>
      </c>
      <c r="L1312" s="11" t="str">
        <v>Prediabetes</v>
      </c>
      <c r="M1312" s="11">
        <v>0</v>
      </c>
      <c r="N1312" s="11" t="str">
        <v>Yes</v>
      </c>
      <c r="O1312" s="11" t="str">
        <v>No</v>
      </c>
      <c r="P1312" s="36" t="str">
        <v>No</v>
      </c>
      <c r="Q1312" s="37"/>
    </row>
    <row r="1313" spans="1:17" x14ac:dyDescent="0.3">
      <c r="A1313" s="34" t="s">
        <v>1054</v>
      </c>
      <c r="B1313" s="34">
        <v>33.344999999999999</v>
      </c>
      <c r="C1313" s="34">
        <v>5.44</v>
      </c>
      <c r="D1313" s="34" t="s">
        <v>2377</v>
      </c>
      <c r="E1313" s="35" t="s">
        <v>2375</v>
      </c>
      <c r="F1313" s="34" t="s">
        <v>2375</v>
      </c>
      <c r="G1313" s="34" t="s">
        <v>2376</v>
      </c>
      <c r="H1313" s="34" t="s">
        <v>2375</v>
      </c>
      <c r="J1313" s="40" t="s">
        <v>1054</v>
      </c>
      <c r="K1313" s="11" t="str">
        <v>Obesity</v>
      </c>
      <c r="L1313" s="11" t="str">
        <v>Normal</v>
      </c>
      <c r="M1313" s="11">
        <v>0</v>
      </c>
      <c r="N1313" s="11" t="str">
        <v>Yes</v>
      </c>
      <c r="O1313" s="11" t="str">
        <v>No</v>
      </c>
      <c r="P1313" s="36" t="str">
        <v>No</v>
      </c>
      <c r="Q1313" s="37"/>
    </row>
    <row r="1314" spans="1:17" x14ac:dyDescent="0.3">
      <c r="A1314" s="34" t="s">
        <v>1053</v>
      </c>
      <c r="B1314" s="34">
        <v>38.79</v>
      </c>
      <c r="C1314" s="34">
        <v>5.08</v>
      </c>
      <c r="D1314" s="34" t="s">
        <v>2375</v>
      </c>
      <c r="E1314" s="35" t="s">
        <v>2375</v>
      </c>
      <c r="F1314" s="34" t="s">
        <v>2378</v>
      </c>
      <c r="G1314" s="34">
        <v>1</v>
      </c>
      <c r="H1314" s="34" t="s">
        <v>2375</v>
      </c>
      <c r="J1314" s="40" t="s">
        <v>1053</v>
      </c>
      <c r="K1314" s="11" t="str">
        <v>Obesity</v>
      </c>
      <c r="L1314" s="11" t="str">
        <v>Normal</v>
      </c>
      <c r="M1314" s="11">
        <v>1</v>
      </c>
      <c r="N1314" s="11" t="str">
        <v>No</v>
      </c>
      <c r="O1314" s="11" t="str">
        <v>No</v>
      </c>
      <c r="P1314" s="36" t="str">
        <v>No</v>
      </c>
      <c r="Q1314" s="37"/>
    </row>
    <row r="1315" spans="1:17" x14ac:dyDescent="0.3">
      <c r="A1315" s="34" t="s">
        <v>1052</v>
      </c>
      <c r="B1315" s="34">
        <v>30.684999999999999</v>
      </c>
      <c r="C1315" s="34">
        <v>4.87</v>
      </c>
      <c r="D1315" s="34" t="s">
        <v>2375</v>
      </c>
      <c r="E1315" s="35" t="s">
        <v>2375</v>
      </c>
      <c r="F1315" s="34" t="s">
        <v>2378</v>
      </c>
      <c r="G1315" s="34">
        <v>1</v>
      </c>
      <c r="H1315" s="34" t="s">
        <v>2375</v>
      </c>
      <c r="J1315" s="40" t="s">
        <v>1052</v>
      </c>
      <c r="K1315" s="11" t="str">
        <v>Obesity</v>
      </c>
      <c r="L1315" s="11" t="str">
        <v>Normal</v>
      </c>
      <c r="M1315" s="11">
        <v>1</v>
      </c>
      <c r="N1315" s="11" t="str">
        <v>No</v>
      </c>
      <c r="O1315" s="11" t="str">
        <v>No</v>
      </c>
      <c r="P1315" s="36" t="str">
        <v>No</v>
      </c>
      <c r="Q1315" s="37"/>
    </row>
    <row r="1316" spans="1:17" x14ac:dyDescent="0.3">
      <c r="A1316" s="34" t="s">
        <v>1051</v>
      </c>
      <c r="B1316" s="34">
        <v>22.135000000000002</v>
      </c>
      <c r="C1316" s="34">
        <v>8.17</v>
      </c>
      <c r="D1316" s="34" t="s">
        <v>2375</v>
      </c>
      <c r="E1316" s="35" t="s">
        <v>2375</v>
      </c>
      <c r="F1316" s="34" t="s">
        <v>2375</v>
      </c>
      <c r="G1316" s="34" t="s">
        <v>2376</v>
      </c>
      <c r="H1316" s="34" t="s">
        <v>2375</v>
      </c>
      <c r="J1316" s="40" t="s">
        <v>1051</v>
      </c>
      <c r="K1316" s="11" t="str">
        <v>Normal Weight</v>
      </c>
      <c r="L1316" s="11" t="str">
        <v>Diabetes</v>
      </c>
      <c r="M1316" s="11">
        <v>0</v>
      </c>
      <c r="N1316" s="11" t="str">
        <v>No</v>
      </c>
      <c r="O1316" s="11" t="str">
        <v>No</v>
      </c>
      <c r="P1316" s="36" t="str">
        <v>No</v>
      </c>
      <c r="Q1316" s="37"/>
    </row>
    <row r="1317" spans="1:17" x14ac:dyDescent="0.3">
      <c r="A1317" s="34" t="s">
        <v>1050</v>
      </c>
      <c r="B1317" s="34">
        <v>33.33</v>
      </c>
      <c r="C1317" s="34">
        <v>7.61</v>
      </c>
      <c r="D1317" s="34" t="s">
        <v>2375</v>
      </c>
      <c r="E1317" s="35" t="s">
        <v>2375</v>
      </c>
      <c r="F1317" s="34" t="s">
        <v>2375</v>
      </c>
      <c r="G1317" s="34" t="s">
        <v>2376</v>
      </c>
      <c r="H1317" s="34" t="s">
        <v>2375</v>
      </c>
      <c r="J1317" s="40" t="s">
        <v>1050</v>
      </c>
      <c r="K1317" s="11" t="str">
        <v>Obesity</v>
      </c>
      <c r="L1317" s="11" t="str">
        <v>Diabetes</v>
      </c>
      <c r="M1317" s="11">
        <v>0</v>
      </c>
      <c r="N1317" s="11" t="str">
        <v>No</v>
      </c>
      <c r="O1317" s="11" t="str">
        <v>No</v>
      </c>
      <c r="P1317" s="36" t="str">
        <v>No</v>
      </c>
      <c r="Q1317" s="37"/>
    </row>
    <row r="1318" spans="1:17" x14ac:dyDescent="0.3">
      <c r="A1318" s="34" t="s">
        <v>1049</v>
      </c>
      <c r="B1318" s="34">
        <v>31.13</v>
      </c>
      <c r="C1318" s="34">
        <v>10.1</v>
      </c>
      <c r="D1318" s="34" t="s">
        <v>2375</v>
      </c>
      <c r="E1318" s="35" t="s">
        <v>2375</v>
      </c>
      <c r="F1318" s="34" t="s">
        <v>2375</v>
      </c>
      <c r="G1318" s="34" t="s">
        <v>2376</v>
      </c>
      <c r="H1318" s="34" t="s">
        <v>2375</v>
      </c>
      <c r="J1318" s="40" t="s">
        <v>1049</v>
      </c>
      <c r="K1318" s="11" t="str">
        <v>Obesity</v>
      </c>
      <c r="L1318" s="11" t="str">
        <v>Diabetes</v>
      </c>
      <c r="M1318" s="11">
        <v>0</v>
      </c>
      <c r="N1318" s="11" t="str">
        <v>No</v>
      </c>
      <c r="O1318" s="11" t="str">
        <v>No</v>
      </c>
      <c r="P1318" s="36" t="str">
        <v>No</v>
      </c>
      <c r="Q1318" s="37"/>
    </row>
    <row r="1319" spans="1:17" x14ac:dyDescent="0.3">
      <c r="A1319" s="34" t="s">
        <v>1048</v>
      </c>
      <c r="B1319" s="34">
        <v>28.9</v>
      </c>
      <c r="C1319" s="34">
        <v>11.24</v>
      </c>
      <c r="D1319" s="34" t="s">
        <v>2375</v>
      </c>
      <c r="E1319" s="35" t="s">
        <v>2375</v>
      </c>
      <c r="F1319" s="34" t="s">
        <v>2375</v>
      </c>
      <c r="G1319" s="34" t="s">
        <v>2376</v>
      </c>
      <c r="H1319" s="34" t="s">
        <v>2375</v>
      </c>
      <c r="J1319" s="40" t="s">
        <v>1048</v>
      </c>
      <c r="K1319" s="11" t="str">
        <v>Overweight</v>
      </c>
      <c r="L1319" s="11" t="str">
        <v>Diabetes</v>
      </c>
      <c r="M1319" s="11">
        <v>0</v>
      </c>
      <c r="N1319" s="11" t="str">
        <v>No</v>
      </c>
      <c r="O1319" s="11" t="str">
        <v>No</v>
      </c>
      <c r="P1319" s="36" t="str">
        <v>No</v>
      </c>
      <c r="Q1319" s="37"/>
    </row>
    <row r="1320" spans="1:17" x14ac:dyDescent="0.3">
      <c r="A1320" s="34" t="s">
        <v>1047</v>
      </c>
      <c r="B1320" s="34">
        <v>43.31</v>
      </c>
      <c r="C1320" s="34">
        <v>6.1</v>
      </c>
      <c r="D1320" s="34" t="s">
        <v>2377</v>
      </c>
      <c r="E1320" s="35" t="s">
        <v>2378</v>
      </c>
      <c r="F1320" s="34" t="s">
        <v>2375</v>
      </c>
      <c r="G1320" s="34">
        <v>1</v>
      </c>
      <c r="H1320" s="34" t="s">
        <v>2375</v>
      </c>
      <c r="J1320" s="40" t="s">
        <v>1047</v>
      </c>
      <c r="K1320" s="11" t="str">
        <v>Obesity</v>
      </c>
      <c r="L1320" s="11" t="str">
        <v>Prediabetes</v>
      </c>
      <c r="M1320" s="11">
        <v>1</v>
      </c>
      <c r="N1320" s="11" t="str">
        <v>Yes</v>
      </c>
      <c r="O1320" s="11" t="str">
        <v>No</v>
      </c>
      <c r="P1320" s="36" t="str">
        <v>No</v>
      </c>
      <c r="Q1320" s="37"/>
    </row>
    <row r="1321" spans="1:17" x14ac:dyDescent="0.3">
      <c r="A1321" s="34" t="s">
        <v>1046</v>
      </c>
      <c r="B1321" s="34">
        <v>22.8</v>
      </c>
      <c r="C1321" s="34">
        <v>6.98</v>
      </c>
      <c r="D1321" s="34" t="s">
        <v>2375</v>
      </c>
      <c r="E1321" s="35" t="s">
        <v>2375</v>
      </c>
      <c r="F1321" s="34" t="s">
        <v>2375</v>
      </c>
      <c r="G1321" s="34" t="s">
        <v>2376</v>
      </c>
      <c r="H1321" s="34" t="s">
        <v>2375</v>
      </c>
      <c r="J1321" s="40" t="s">
        <v>1046</v>
      </c>
      <c r="K1321" s="11" t="str">
        <v>Normal Weight</v>
      </c>
      <c r="L1321" s="11" t="str">
        <v>Diabetes</v>
      </c>
      <c r="M1321" s="11">
        <v>0</v>
      </c>
      <c r="N1321" s="11" t="str">
        <v>No</v>
      </c>
      <c r="O1321" s="11" t="str">
        <v>No</v>
      </c>
      <c r="P1321" s="36" t="str">
        <v>No</v>
      </c>
      <c r="Q1321" s="37"/>
    </row>
    <row r="1322" spans="1:17" x14ac:dyDescent="0.3">
      <c r="A1322" s="34" t="s">
        <v>1045</v>
      </c>
      <c r="B1322" s="34">
        <v>19.09</v>
      </c>
      <c r="C1322" s="34">
        <v>4</v>
      </c>
      <c r="D1322" s="34" t="s">
        <v>2377</v>
      </c>
      <c r="E1322" s="35" t="s">
        <v>2375</v>
      </c>
      <c r="F1322" s="34" t="s">
        <v>2375</v>
      </c>
      <c r="G1322" s="34">
        <v>1</v>
      </c>
      <c r="H1322" s="34" t="s">
        <v>2375</v>
      </c>
      <c r="J1322" s="40" t="s">
        <v>1045</v>
      </c>
      <c r="K1322" s="11" t="str">
        <v>Normal Weight</v>
      </c>
      <c r="L1322" s="11" t="str">
        <v>Normal</v>
      </c>
      <c r="M1322" s="11">
        <v>1</v>
      </c>
      <c r="N1322" s="11" t="str">
        <v>Yes</v>
      </c>
      <c r="O1322" s="11" t="str">
        <v>No</v>
      </c>
      <c r="P1322" s="36" t="str">
        <v>No</v>
      </c>
      <c r="Q1322" s="37"/>
    </row>
    <row r="1323" spans="1:17" x14ac:dyDescent="0.3">
      <c r="A1323" s="34" t="s">
        <v>1044</v>
      </c>
      <c r="B1323" s="34">
        <v>23.37</v>
      </c>
      <c r="C1323" s="34">
        <v>4.2300000000000004</v>
      </c>
      <c r="D1323" s="34" t="s">
        <v>2375</v>
      </c>
      <c r="E1323" s="35" t="s">
        <v>2375</v>
      </c>
      <c r="F1323" s="34" t="s">
        <v>2375</v>
      </c>
      <c r="G1323" s="34" t="s">
        <v>2376</v>
      </c>
      <c r="H1323" s="34" t="s">
        <v>2375</v>
      </c>
      <c r="J1323" s="40" t="s">
        <v>1044</v>
      </c>
      <c r="K1323" s="11" t="str">
        <v>Normal Weight</v>
      </c>
      <c r="L1323" s="11" t="str">
        <v>Normal</v>
      </c>
      <c r="M1323" s="11">
        <v>0</v>
      </c>
      <c r="N1323" s="11" t="str">
        <v>No</v>
      </c>
      <c r="O1323" s="11" t="str">
        <v>No</v>
      </c>
      <c r="P1323" s="36" t="str">
        <v>No</v>
      </c>
      <c r="Q1323" s="37"/>
    </row>
    <row r="1324" spans="1:17" x14ac:dyDescent="0.3">
      <c r="A1324" s="34" t="s">
        <v>1043</v>
      </c>
      <c r="B1324" s="34">
        <v>33.44</v>
      </c>
      <c r="C1324" s="34">
        <v>4.72</v>
      </c>
      <c r="D1324" s="34" t="s">
        <v>2377</v>
      </c>
      <c r="E1324" s="35" t="s">
        <v>2375</v>
      </c>
      <c r="F1324" s="34" t="s">
        <v>2375</v>
      </c>
      <c r="G1324" s="34" t="s">
        <v>2376</v>
      </c>
      <c r="H1324" s="34" t="s">
        <v>2375</v>
      </c>
      <c r="J1324" s="40" t="s">
        <v>1043</v>
      </c>
      <c r="K1324" s="11" t="str">
        <v>Obesity</v>
      </c>
      <c r="L1324" s="11" t="str">
        <v>Normal</v>
      </c>
      <c r="M1324" s="11">
        <v>0</v>
      </c>
      <c r="N1324" s="11" t="str">
        <v>Yes</v>
      </c>
      <c r="O1324" s="11" t="str">
        <v>No</v>
      </c>
      <c r="P1324" s="36" t="str">
        <v>No</v>
      </c>
      <c r="Q1324" s="37"/>
    </row>
    <row r="1325" spans="1:17" x14ac:dyDescent="0.3">
      <c r="A1325" s="34" t="s">
        <v>1042</v>
      </c>
      <c r="B1325" s="34">
        <v>28.05</v>
      </c>
      <c r="C1325" s="34">
        <v>5.63</v>
      </c>
      <c r="D1325" s="34" t="s">
        <v>2377</v>
      </c>
      <c r="E1325" s="35" t="s">
        <v>2375</v>
      </c>
      <c r="F1325" s="34" t="s">
        <v>2375</v>
      </c>
      <c r="G1325" s="34" t="s">
        <v>2376</v>
      </c>
      <c r="H1325" s="34" t="s">
        <v>2375</v>
      </c>
      <c r="J1325" s="40" t="s">
        <v>1042</v>
      </c>
      <c r="K1325" s="11" t="str">
        <v>Overweight</v>
      </c>
      <c r="L1325" s="11" t="str">
        <v>Normal</v>
      </c>
      <c r="M1325" s="11">
        <v>0</v>
      </c>
      <c r="N1325" s="11" t="str">
        <v>Yes</v>
      </c>
      <c r="O1325" s="11" t="str">
        <v>No</v>
      </c>
      <c r="P1325" s="36" t="str">
        <v>No</v>
      </c>
      <c r="Q1325" s="37"/>
    </row>
    <row r="1326" spans="1:17" x14ac:dyDescent="0.3">
      <c r="A1326" s="34" t="s">
        <v>1041</v>
      </c>
      <c r="B1326" s="34">
        <v>27.72</v>
      </c>
      <c r="C1326" s="34">
        <v>5.83</v>
      </c>
      <c r="D1326" s="34" t="s">
        <v>2377</v>
      </c>
      <c r="E1326" s="35" t="s">
        <v>2375</v>
      </c>
      <c r="F1326" s="34" t="s">
        <v>2375</v>
      </c>
      <c r="G1326" s="34" t="s">
        <v>2376</v>
      </c>
      <c r="H1326" s="34" t="s">
        <v>2375</v>
      </c>
      <c r="J1326" s="40" t="s">
        <v>1041</v>
      </c>
      <c r="K1326" s="11" t="str">
        <v>Overweight</v>
      </c>
      <c r="L1326" s="11" t="str">
        <v>Prediabetes</v>
      </c>
      <c r="M1326" s="11">
        <v>0</v>
      </c>
      <c r="N1326" s="11" t="str">
        <v>Yes</v>
      </c>
      <c r="O1326" s="11" t="str">
        <v>No</v>
      </c>
      <c r="P1326" s="36" t="str">
        <v>No</v>
      </c>
      <c r="Q1326" s="37"/>
    </row>
    <row r="1327" spans="1:17" x14ac:dyDescent="0.3">
      <c r="A1327" s="34" t="s">
        <v>1040</v>
      </c>
      <c r="B1327" s="34">
        <v>29.81</v>
      </c>
      <c r="C1327" s="34">
        <v>9.23</v>
      </c>
      <c r="D1327" s="34" t="s">
        <v>2375</v>
      </c>
      <c r="E1327" s="35" t="s">
        <v>2375</v>
      </c>
      <c r="F1327" s="34" t="s">
        <v>2375</v>
      </c>
      <c r="G1327" s="34" t="s">
        <v>2376</v>
      </c>
      <c r="H1327" s="34" t="s">
        <v>2375</v>
      </c>
      <c r="J1327" s="40" t="s">
        <v>1040</v>
      </c>
      <c r="K1327" s="11" t="str">
        <v>Overweight</v>
      </c>
      <c r="L1327" s="11" t="str">
        <v>Diabetes</v>
      </c>
      <c r="M1327" s="11">
        <v>0</v>
      </c>
      <c r="N1327" s="11" t="str">
        <v>No</v>
      </c>
      <c r="O1327" s="11" t="str">
        <v>No</v>
      </c>
      <c r="P1327" s="36" t="str">
        <v>No</v>
      </c>
      <c r="Q1327" s="37"/>
    </row>
    <row r="1328" spans="1:17" x14ac:dyDescent="0.3">
      <c r="A1328" s="34" t="s">
        <v>1039</v>
      </c>
      <c r="B1328" s="34">
        <v>23.98</v>
      </c>
      <c r="C1328" s="34">
        <v>9.89</v>
      </c>
      <c r="D1328" s="34" t="s">
        <v>2375</v>
      </c>
      <c r="E1328" s="35" t="s">
        <v>2375</v>
      </c>
      <c r="F1328" s="34" t="s">
        <v>2375</v>
      </c>
      <c r="G1328" s="34" t="s">
        <v>2376</v>
      </c>
      <c r="H1328" s="34" t="s">
        <v>2375</v>
      </c>
      <c r="J1328" s="40" t="s">
        <v>1039</v>
      </c>
      <c r="K1328" s="11" t="str">
        <v>Normal Weight</v>
      </c>
      <c r="L1328" s="11" t="str">
        <v>Diabetes</v>
      </c>
      <c r="M1328" s="11">
        <v>0</v>
      </c>
      <c r="N1328" s="11" t="str">
        <v>No</v>
      </c>
      <c r="O1328" s="11" t="str">
        <v>No</v>
      </c>
      <c r="P1328" s="36" t="str">
        <v>No</v>
      </c>
      <c r="Q1328" s="37"/>
    </row>
    <row r="1329" spans="1:17" x14ac:dyDescent="0.3">
      <c r="A1329" s="34" t="s">
        <v>1038</v>
      </c>
      <c r="B1329" s="34">
        <v>17.34</v>
      </c>
      <c r="C1329" s="34">
        <v>12</v>
      </c>
      <c r="D1329" s="34" t="s">
        <v>2375</v>
      </c>
      <c r="E1329" s="35" t="s">
        <v>2375</v>
      </c>
      <c r="F1329" s="34" t="s">
        <v>2375</v>
      </c>
      <c r="G1329" s="34" t="s">
        <v>2376</v>
      </c>
      <c r="H1329" s="34" t="s">
        <v>2375</v>
      </c>
      <c r="J1329" s="40" t="s">
        <v>1038</v>
      </c>
      <c r="K1329" s="11" t="str">
        <v>Underweight</v>
      </c>
      <c r="L1329" s="11" t="str">
        <v>Diabetes</v>
      </c>
      <c r="M1329" s="11">
        <v>0</v>
      </c>
      <c r="N1329" s="11" t="str">
        <v>No</v>
      </c>
      <c r="O1329" s="11" t="str">
        <v>No</v>
      </c>
      <c r="P1329" s="36" t="str">
        <v>No</v>
      </c>
      <c r="Q1329" s="37"/>
    </row>
    <row r="1330" spans="1:17" x14ac:dyDescent="0.3">
      <c r="A1330" s="34" t="s">
        <v>1037</v>
      </c>
      <c r="B1330" s="34">
        <v>40.39</v>
      </c>
      <c r="C1330" s="34">
        <v>4.24</v>
      </c>
      <c r="D1330" s="34" t="s">
        <v>2377</v>
      </c>
      <c r="E1330" s="35" t="s">
        <v>2375</v>
      </c>
      <c r="F1330" s="34" t="s">
        <v>2378</v>
      </c>
      <c r="G1330" s="34">
        <v>1</v>
      </c>
      <c r="H1330" s="34" t="s">
        <v>2375</v>
      </c>
      <c r="J1330" s="40" t="s">
        <v>1037</v>
      </c>
      <c r="K1330" s="11" t="str">
        <v>Obesity</v>
      </c>
      <c r="L1330" s="11" t="str">
        <v>Normal</v>
      </c>
      <c r="M1330" s="11">
        <v>1</v>
      </c>
      <c r="N1330" s="11" t="str">
        <v>Yes</v>
      </c>
      <c r="O1330" s="11" t="str">
        <v>No</v>
      </c>
      <c r="P1330" s="36" t="str">
        <v>No</v>
      </c>
      <c r="Q1330" s="37"/>
    </row>
    <row r="1331" spans="1:17" x14ac:dyDescent="0.3">
      <c r="A1331" s="34" t="s">
        <v>1036</v>
      </c>
      <c r="B1331" s="34">
        <v>25.96</v>
      </c>
      <c r="C1331" s="34">
        <v>4.68</v>
      </c>
      <c r="D1331" s="34" t="s">
        <v>2377</v>
      </c>
      <c r="E1331" s="35" t="s">
        <v>2375</v>
      </c>
      <c r="F1331" s="34" t="s">
        <v>2378</v>
      </c>
      <c r="G1331" s="34">
        <v>1</v>
      </c>
      <c r="H1331" s="34" t="s">
        <v>2375</v>
      </c>
      <c r="J1331" s="40" t="s">
        <v>1036</v>
      </c>
      <c r="K1331" s="11" t="str">
        <v>Overweight</v>
      </c>
      <c r="L1331" s="11" t="str">
        <v>Normal</v>
      </c>
      <c r="M1331" s="11">
        <v>1</v>
      </c>
      <c r="N1331" s="11" t="str">
        <v>Yes</v>
      </c>
      <c r="O1331" s="11" t="str">
        <v>No</v>
      </c>
      <c r="P1331" s="36" t="str">
        <v>No</v>
      </c>
      <c r="Q1331" s="37"/>
    </row>
    <row r="1332" spans="1:17" x14ac:dyDescent="0.3">
      <c r="A1332" s="34" t="s">
        <v>1035</v>
      </c>
      <c r="B1332" s="34">
        <v>17.68</v>
      </c>
      <c r="C1332" s="34">
        <v>8.57</v>
      </c>
      <c r="D1332" s="34" t="s">
        <v>2377</v>
      </c>
      <c r="E1332" s="35" t="s">
        <v>2375</v>
      </c>
      <c r="F1332" s="34" t="s">
        <v>2378</v>
      </c>
      <c r="G1332" s="34">
        <v>1</v>
      </c>
      <c r="H1332" s="34" t="s">
        <v>2375</v>
      </c>
      <c r="J1332" s="40" t="s">
        <v>1035</v>
      </c>
      <c r="K1332" s="11" t="str">
        <v>Underweight</v>
      </c>
      <c r="L1332" s="11" t="str">
        <v>Diabetes</v>
      </c>
      <c r="M1332" s="11">
        <v>1</v>
      </c>
      <c r="N1332" s="11" t="str">
        <v>Yes</v>
      </c>
      <c r="O1332" s="11" t="str">
        <v>No</v>
      </c>
      <c r="P1332" s="36" t="str">
        <v>No</v>
      </c>
      <c r="Q1332" s="37"/>
    </row>
    <row r="1333" spans="1:17" x14ac:dyDescent="0.3">
      <c r="A1333" s="34" t="s">
        <v>1034</v>
      </c>
      <c r="B1333" s="34">
        <v>30.875</v>
      </c>
      <c r="C1333" s="34">
        <v>4.0999999999999996</v>
      </c>
      <c r="D1333" s="34" t="s">
        <v>2375</v>
      </c>
      <c r="E1333" s="35" t="s">
        <v>2375</v>
      </c>
      <c r="F1333" s="34" t="s">
        <v>2375</v>
      </c>
      <c r="G1333" s="34" t="s">
        <v>2376</v>
      </c>
      <c r="H1333" s="34" t="s">
        <v>2375</v>
      </c>
      <c r="J1333" s="40" t="s">
        <v>1034</v>
      </c>
      <c r="K1333" s="11" t="str">
        <v>Obesity</v>
      </c>
      <c r="L1333" s="11" t="str">
        <v>Normal</v>
      </c>
      <c r="M1333" s="11">
        <v>0</v>
      </c>
      <c r="N1333" s="11" t="str">
        <v>No</v>
      </c>
      <c r="O1333" s="11" t="str">
        <v>No</v>
      </c>
      <c r="P1333" s="36" t="str">
        <v>No</v>
      </c>
      <c r="Q1333" s="37"/>
    </row>
    <row r="1334" spans="1:17" x14ac:dyDescent="0.3">
      <c r="A1334" s="34" t="s">
        <v>1033</v>
      </c>
      <c r="B1334" s="34">
        <v>30.81</v>
      </c>
      <c r="C1334" s="34">
        <v>4.49</v>
      </c>
      <c r="D1334" s="34" t="s">
        <v>2375</v>
      </c>
      <c r="E1334" s="35" t="s">
        <v>2375</v>
      </c>
      <c r="F1334" s="34" t="s">
        <v>2375</v>
      </c>
      <c r="G1334" s="34" t="s">
        <v>2376</v>
      </c>
      <c r="H1334" s="34" t="s">
        <v>2375</v>
      </c>
      <c r="J1334" s="40" t="s">
        <v>1033</v>
      </c>
      <c r="K1334" s="11" t="str">
        <v>Obesity</v>
      </c>
      <c r="L1334" s="11" t="str">
        <v>Normal</v>
      </c>
      <c r="M1334" s="11">
        <v>0</v>
      </c>
      <c r="N1334" s="11" t="str">
        <v>No</v>
      </c>
      <c r="O1334" s="11" t="str">
        <v>No</v>
      </c>
      <c r="P1334" s="36" t="str">
        <v>No</v>
      </c>
      <c r="Q1334" s="37"/>
    </row>
    <row r="1335" spans="1:17" x14ac:dyDescent="0.3">
      <c r="A1335" s="34" t="s">
        <v>1032</v>
      </c>
      <c r="B1335" s="34">
        <v>36.85</v>
      </c>
      <c r="C1335" s="34">
        <v>8.8000000000000007</v>
      </c>
      <c r="D1335" s="34" t="s">
        <v>2375</v>
      </c>
      <c r="E1335" s="35" t="s">
        <v>2375</v>
      </c>
      <c r="F1335" s="34" t="s">
        <v>2375</v>
      </c>
      <c r="G1335" s="34">
        <v>2</v>
      </c>
      <c r="H1335" s="34" t="s">
        <v>2375</v>
      </c>
      <c r="J1335" s="40" t="s">
        <v>1032</v>
      </c>
      <c r="K1335" s="11" t="str">
        <v>Obesity</v>
      </c>
      <c r="L1335" s="11" t="str">
        <v>Diabetes</v>
      </c>
      <c r="M1335" s="11">
        <v>2</v>
      </c>
      <c r="N1335" s="11" t="str">
        <v>No</v>
      </c>
      <c r="O1335" s="11" t="str">
        <v>No</v>
      </c>
      <c r="P1335" s="36" t="str">
        <v>No</v>
      </c>
      <c r="Q1335" s="37"/>
    </row>
    <row r="1336" spans="1:17" x14ac:dyDescent="0.3">
      <c r="A1336" s="34" t="s">
        <v>1031</v>
      </c>
      <c r="B1336" s="34">
        <v>35.86</v>
      </c>
      <c r="C1336" s="34">
        <v>7.93</v>
      </c>
      <c r="D1336" s="34" t="s">
        <v>2375</v>
      </c>
      <c r="E1336" s="35" t="s">
        <v>2375</v>
      </c>
      <c r="F1336" s="34" t="s">
        <v>2375</v>
      </c>
      <c r="G1336" s="34">
        <v>2</v>
      </c>
      <c r="H1336" s="34" t="s">
        <v>2375</v>
      </c>
      <c r="J1336" s="40" t="s">
        <v>1031</v>
      </c>
      <c r="K1336" s="11" t="str">
        <v>Obesity</v>
      </c>
      <c r="L1336" s="11" t="str">
        <v>Diabetes</v>
      </c>
      <c r="M1336" s="11">
        <v>2</v>
      </c>
      <c r="N1336" s="11" t="str">
        <v>No</v>
      </c>
      <c r="O1336" s="11" t="str">
        <v>No</v>
      </c>
      <c r="P1336" s="36" t="str">
        <v>No</v>
      </c>
      <c r="Q1336" s="37"/>
    </row>
    <row r="1337" spans="1:17" x14ac:dyDescent="0.3">
      <c r="A1337" s="34" t="s">
        <v>1030</v>
      </c>
      <c r="B1337" s="34">
        <v>30.3</v>
      </c>
      <c r="C1337" s="34">
        <v>9.4499999999999993</v>
      </c>
      <c r="D1337" s="34" t="s">
        <v>2375</v>
      </c>
      <c r="E1337" s="35" t="s">
        <v>2375</v>
      </c>
      <c r="F1337" s="34" t="s">
        <v>2375</v>
      </c>
      <c r="G1337" s="34">
        <v>2</v>
      </c>
      <c r="H1337" s="34" t="s">
        <v>2375</v>
      </c>
      <c r="J1337" s="40" t="s">
        <v>1030</v>
      </c>
      <c r="K1337" s="11" t="str">
        <v>Obesity</v>
      </c>
      <c r="L1337" s="11" t="str">
        <v>Diabetes</v>
      </c>
      <c r="M1337" s="11">
        <v>2</v>
      </c>
      <c r="N1337" s="11" t="str">
        <v>No</v>
      </c>
      <c r="O1337" s="11" t="str">
        <v>No</v>
      </c>
      <c r="P1337" s="36" t="str">
        <v>No</v>
      </c>
      <c r="Q1337" s="37"/>
    </row>
    <row r="1338" spans="1:17" x14ac:dyDescent="0.3">
      <c r="A1338" s="34" t="s">
        <v>1029</v>
      </c>
      <c r="B1338" s="34">
        <v>32.015000000000001</v>
      </c>
      <c r="C1338" s="34">
        <v>7.67</v>
      </c>
      <c r="D1338" s="34" t="s">
        <v>2375</v>
      </c>
      <c r="E1338" s="35" t="s">
        <v>2375</v>
      </c>
      <c r="F1338" s="34" t="s">
        <v>2375</v>
      </c>
      <c r="G1338" s="34" t="s">
        <v>2376</v>
      </c>
      <c r="H1338" s="34" t="s">
        <v>2375</v>
      </c>
      <c r="J1338" s="40" t="s">
        <v>1029</v>
      </c>
      <c r="K1338" s="11" t="str">
        <v>Obesity</v>
      </c>
      <c r="L1338" s="11" t="str">
        <v>Diabetes</v>
      </c>
      <c r="M1338" s="11">
        <v>0</v>
      </c>
      <c r="N1338" s="11" t="str">
        <v>No</v>
      </c>
      <c r="O1338" s="11" t="str">
        <v>No</v>
      </c>
      <c r="P1338" s="36" t="str">
        <v>No</v>
      </c>
      <c r="Q1338" s="37"/>
    </row>
    <row r="1339" spans="1:17" x14ac:dyDescent="0.3">
      <c r="A1339" s="34" t="s">
        <v>1028</v>
      </c>
      <c r="B1339" s="34">
        <v>25.06</v>
      </c>
      <c r="C1339" s="34">
        <v>10.53</v>
      </c>
      <c r="D1339" s="34" t="s">
        <v>2375</v>
      </c>
      <c r="E1339" s="35" t="s">
        <v>2375</v>
      </c>
      <c r="F1339" s="34" t="s">
        <v>2375</v>
      </c>
      <c r="G1339" s="34">
        <v>2</v>
      </c>
      <c r="H1339" s="34" t="s">
        <v>2375</v>
      </c>
      <c r="J1339" s="40" t="s">
        <v>1028</v>
      </c>
      <c r="K1339" s="11" t="str">
        <v>Overweight</v>
      </c>
      <c r="L1339" s="11" t="str">
        <v>Diabetes</v>
      </c>
      <c r="M1339" s="11">
        <v>2</v>
      </c>
      <c r="N1339" s="11" t="str">
        <v>No</v>
      </c>
      <c r="O1339" s="11" t="str">
        <v>No</v>
      </c>
      <c r="P1339" s="36" t="str">
        <v>No</v>
      </c>
      <c r="Q1339" s="37"/>
    </row>
    <row r="1340" spans="1:17" x14ac:dyDescent="0.3">
      <c r="A1340" s="34" t="s">
        <v>1027</v>
      </c>
      <c r="B1340" s="34">
        <v>18.829999999999998</v>
      </c>
      <c r="C1340" s="34">
        <v>10.08</v>
      </c>
      <c r="D1340" s="34" t="s">
        <v>2377</v>
      </c>
      <c r="E1340" s="35" t="s">
        <v>2375</v>
      </c>
      <c r="F1340" s="34" t="s">
        <v>2375</v>
      </c>
      <c r="G1340" s="34" t="s">
        <v>2376</v>
      </c>
      <c r="H1340" s="34" t="s">
        <v>2375</v>
      </c>
      <c r="J1340" s="40" t="s">
        <v>1027</v>
      </c>
      <c r="K1340" s="11" t="str">
        <v>Normal Weight</v>
      </c>
      <c r="L1340" s="11" t="str">
        <v>Diabetes</v>
      </c>
      <c r="M1340" s="11">
        <v>0</v>
      </c>
      <c r="N1340" s="11" t="str">
        <v>Yes</v>
      </c>
      <c r="O1340" s="11" t="str">
        <v>No</v>
      </c>
      <c r="P1340" s="36" t="str">
        <v>No</v>
      </c>
      <c r="Q1340" s="37"/>
    </row>
    <row r="1341" spans="1:17" x14ac:dyDescent="0.3">
      <c r="A1341" s="34" t="s">
        <v>1026</v>
      </c>
      <c r="B1341" s="34">
        <v>47.52</v>
      </c>
      <c r="C1341" s="34">
        <v>11.39</v>
      </c>
      <c r="D1341" s="34" t="s">
        <v>2377</v>
      </c>
      <c r="E1341" s="35" t="s">
        <v>2375</v>
      </c>
      <c r="F1341" s="34" t="s">
        <v>2375</v>
      </c>
      <c r="G1341" s="34">
        <v>1</v>
      </c>
      <c r="H1341" s="34" t="s">
        <v>2375</v>
      </c>
      <c r="J1341" s="40" t="s">
        <v>1026</v>
      </c>
      <c r="K1341" s="11" t="str">
        <v>Obesity</v>
      </c>
      <c r="L1341" s="11" t="str">
        <v>Diabetes</v>
      </c>
      <c r="M1341" s="11">
        <v>1</v>
      </c>
      <c r="N1341" s="11" t="str">
        <v>Yes</v>
      </c>
      <c r="O1341" s="11" t="str">
        <v>No</v>
      </c>
      <c r="P1341" s="36" t="str">
        <v>No</v>
      </c>
      <c r="Q1341" s="37"/>
    </row>
    <row r="1342" spans="1:17" x14ac:dyDescent="0.3">
      <c r="A1342" s="34" t="s">
        <v>1025</v>
      </c>
      <c r="B1342" s="34">
        <v>37.82</v>
      </c>
      <c r="C1342" s="34">
        <v>6.36</v>
      </c>
      <c r="D1342" s="34" t="s">
        <v>2375</v>
      </c>
      <c r="E1342" s="35" t="s">
        <v>2375</v>
      </c>
      <c r="F1342" s="34" t="s">
        <v>2375</v>
      </c>
      <c r="G1342" s="34" t="s">
        <v>2376</v>
      </c>
      <c r="H1342" s="34" t="s">
        <v>2375</v>
      </c>
      <c r="J1342" s="40" t="s">
        <v>1025</v>
      </c>
      <c r="K1342" s="11" t="str">
        <v>Obesity</v>
      </c>
      <c r="L1342" s="11" t="str">
        <v>Prediabetes</v>
      </c>
      <c r="M1342" s="11">
        <v>0</v>
      </c>
      <c r="N1342" s="11" t="str">
        <v>No</v>
      </c>
      <c r="O1342" s="11" t="str">
        <v>No</v>
      </c>
      <c r="P1342" s="36" t="str">
        <v>No</v>
      </c>
      <c r="Q1342" s="37"/>
    </row>
    <row r="1343" spans="1:17" x14ac:dyDescent="0.3">
      <c r="A1343" s="34" t="s">
        <v>1024</v>
      </c>
      <c r="B1343" s="34">
        <v>44.16</v>
      </c>
      <c r="C1343" s="34">
        <v>5.31</v>
      </c>
      <c r="D1343" s="34" t="s">
        <v>2377</v>
      </c>
      <c r="E1343" s="35" t="s">
        <v>2375</v>
      </c>
      <c r="F1343" s="34" t="s">
        <v>2375</v>
      </c>
      <c r="G1343" s="34" t="s">
        <v>2376</v>
      </c>
      <c r="H1343" s="34" t="s">
        <v>2375</v>
      </c>
      <c r="J1343" s="40" t="s">
        <v>1024</v>
      </c>
      <c r="K1343" s="11" t="str">
        <v>Obesity</v>
      </c>
      <c r="L1343" s="11" t="str">
        <v>Normal</v>
      </c>
      <c r="M1343" s="11">
        <v>0</v>
      </c>
      <c r="N1343" s="11" t="str">
        <v>Yes</v>
      </c>
      <c r="O1343" s="11" t="str">
        <v>No</v>
      </c>
      <c r="P1343" s="36" t="str">
        <v>No</v>
      </c>
      <c r="Q1343" s="37"/>
    </row>
    <row r="1344" spans="1:17" x14ac:dyDescent="0.3">
      <c r="A1344" s="34" t="s">
        <v>1023</v>
      </c>
      <c r="B1344" s="34">
        <v>37.049999999999997</v>
      </c>
      <c r="C1344" s="34">
        <v>4.74</v>
      </c>
      <c r="D1344" s="34" t="s">
        <v>2375</v>
      </c>
      <c r="E1344" s="35" t="s">
        <v>2375</v>
      </c>
      <c r="F1344" s="34" t="s">
        <v>2378</v>
      </c>
      <c r="G1344" s="34">
        <v>1</v>
      </c>
      <c r="H1344" s="34" t="s">
        <v>2375</v>
      </c>
      <c r="J1344" s="40" t="s">
        <v>1023</v>
      </c>
      <c r="K1344" s="11" t="str">
        <v>Obesity</v>
      </c>
      <c r="L1344" s="11" t="str">
        <v>Normal</v>
      </c>
      <c r="M1344" s="11">
        <v>1</v>
      </c>
      <c r="N1344" s="11" t="str">
        <v>No</v>
      </c>
      <c r="O1344" s="11" t="str">
        <v>No</v>
      </c>
      <c r="P1344" s="36" t="str">
        <v>No</v>
      </c>
      <c r="Q1344" s="37"/>
    </row>
    <row r="1345" spans="1:17" x14ac:dyDescent="0.3">
      <c r="A1345" s="34" t="s">
        <v>1022</v>
      </c>
      <c r="B1345" s="34">
        <v>18.66</v>
      </c>
      <c r="C1345" s="34">
        <v>11.35</v>
      </c>
      <c r="D1345" s="34" t="s">
        <v>2375</v>
      </c>
      <c r="E1345" s="35" t="s">
        <v>2375</v>
      </c>
      <c r="F1345" s="34" t="s">
        <v>2375</v>
      </c>
      <c r="G1345" s="34" t="s">
        <v>2376</v>
      </c>
      <c r="H1345" s="34" t="s">
        <v>2375</v>
      </c>
      <c r="J1345" s="40" t="s">
        <v>1022</v>
      </c>
      <c r="K1345" s="11" t="str">
        <v>Normal Weight</v>
      </c>
      <c r="L1345" s="11" t="str">
        <v>Diabetes</v>
      </c>
      <c r="M1345" s="11">
        <v>0</v>
      </c>
      <c r="N1345" s="11" t="str">
        <v>No</v>
      </c>
      <c r="O1345" s="11" t="str">
        <v>No</v>
      </c>
      <c r="P1345" s="36" t="str">
        <v>No</v>
      </c>
      <c r="Q1345" s="37"/>
    </row>
    <row r="1346" spans="1:17" x14ac:dyDescent="0.3">
      <c r="A1346" s="34" t="s">
        <v>1021</v>
      </c>
      <c r="B1346" s="34">
        <v>36.200000000000003</v>
      </c>
      <c r="C1346" s="34">
        <v>6.81</v>
      </c>
      <c r="D1346" s="34" t="s">
        <v>2377</v>
      </c>
      <c r="E1346" s="35" t="s">
        <v>2375</v>
      </c>
      <c r="F1346" s="34" t="s">
        <v>2375</v>
      </c>
      <c r="G1346" s="34">
        <v>1</v>
      </c>
      <c r="H1346" s="34" t="s">
        <v>2375</v>
      </c>
      <c r="J1346" s="40" t="s">
        <v>1021</v>
      </c>
      <c r="K1346" s="11" t="str">
        <v>Obesity</v>
      </c>
      <c r="L1346" s="11" t="str">
        <v>Diabetes</v>
      </c>
      <c r="M1346" s="11">
        <v>1</v>
      </c>
      <c r="N1346" s="11" t="str">
        <v>Yes</v>
      </c>
      <c r="O1346" s="11" t="str">
        <v>No</v>
      </c>
      <c r="P1346" s="36" t="str">
        <v>No</v>
      </c>
      <c r="Q1346" s="37"/>
    </row>
    <row r="1347" spans="1:17" x14ac:dyDescent="0.3">
      <c r="A1347" s="34" t="s">
        <v>1020</v>
      </c>
      <c r="B1347" s="34">
        <v>18.87</v>
      </c>
      <c r="C1347" s="34">
        <v>8.06</v>
      </c>
      <c r="D1347" s="34" t="s">
        <v>2375</v>
      </c>
      <c r="E1347" s="35" t="s">
        <v>2375</v>
      </c>
      <c r="F1347" s="34" t="s">
        <v>2375</v>
      </c>
      <c r="G1347" s="34" t="s">
        <v>2376</v>
      </c>
      <c r="H1347" s="34" t="s">
        <v>2375</v>
      </c>
      <c r="J1347" s="40" t="s">
        <v>1020</v>
      </c>
      <c r="K1347" s="11" t="str">
        <v>Normal Weight</v>
      </c>
      <c r="L1347" s="11" t="str">
        <v>Diabetes</v>
      </c>
      <c r="M1347" s="11">
        <v>0</v>
      </c>
      <c r="N1347" s="11" t="str">
        <v>No</v>
      </c>
      <c r="O1347" s="11" t="str">
        <v>No</v>
      </c>
      <c r="P1347" s="36" t="str">
        <v>No</v>
      </c>
      <c r="Q1347" s="37"/>
    </row>
    <row r="1348" spans="1:17" x14ac:dyDescent="0.3">
      <c r="A1348" s="34" t="s">
        <v>1019</v>
      </c>
      <c r="B1348" s="34">
        <v>32.299999999999997</v>
      </c>
      <c r="C1348" s="34">
        <v>6.74</v>
      </c>
      <c r="D1348" s="34" t="s">
        <v>2377</v>
      </c>
      <c r="E1348" s="35" t="s">
        <v>2375</v>
      </c>
      <c r="F1348" s="34" t="s">
        <v>2375</v>
      </c>
      <c r="G1348" s="34">
        <v>1</v>
      </c>
      <c r="H1348" s="34" t="s">
        <v>2375</v>
      </c>
      <c r="J1348" s="40" t="s">
        <v>1019</v>
      </c>
      <c r="K1348" s="11" t="str">
        <v>Obesity</v>
      </c>
      <c r="L1348" s="11" t="str">
        <v>Diabetes</v>
      </c>
      <c r="M1348" s="11">
        <v>1</v>
      </c>
      <c r="N1348" s="11" t="str">
        <v>Yes</v>
      </c>
      <c r="O1348" s="11" t="str">
        <v>No</v>
      </c>
      <c r="P1348" s="36" t="str">
        <v>No</v>
      </c>
      <c r="Q1348" s="37"/>
    </row>
    <row r="1349" spans="1:17" x14ac:dyDescent="0.3">
      <c r="A1349" s="34" t="s">
        <v>1018</v>
      </c>
      <c r="B1349" s="34">
        <v>22.64</v>
      </c>
      <c r="C1349" s="34">
        <v>6.54</v>
      </c>
      <c r="D1349" s="34" t="s">
        <v>2377</v>
      </c>
      <c r="E1349" s="35" t="s">
        <v>2375</v>
      </c>
      <c r="F1349" s="34" t="s">
        <v>2375</v>
      </c>
      <c r="G1349" s="34">
        <v>2</v>
      </c>
      <c r="H1349" s="34" t="s">
        <v>2375</v>
      </c>
      <c r="J1349" s="40" t="s">
        <v>1018</v>
      </c>
      <c r="K1349" s="11" t="str">
        <v>Normal Weight</v>
      </c>
      <c r="L1349" s="11" t="str">
        <v>Diabetes</v>
      </c>
      <c r="M1349" s="11">
        <v>2</v>
      </c>
      <c r="N1349" s="11" t="str">
        <v>Yes</v>
      </c>
      <c r="O1349" s="11" t="str">
        <v>No</v>
      </c>
      <c r="P1349" s="36" t="str">
        <v>No</v>
      </c>
      <c r="Q1349" s="37"/>
    </row>
    <row r="1350" spans="1:17" x14ac:dyDescent="0.3">
      <c r="A1350" s="34" t="s">
        <v>1017</v>
      </c>
      <c r="B1350" s="34">
        <v>28.69</v>
      </c>
      <c r="C1350" s="34">
        <v>5.4</v>
      </c>
      <c r="D1350" s="34" t="s">
        <v>2375</v>
      </c>
      <c r="E1350" s="35" t="s">
        <v>2375</v>
      </c>
      <c r="F1350" s="34" t="s">
        <v>2375</v>
      </c>
      <c r="G1350" s="34" t="s">
        <v>2376</v>
      </c>
      <c r="H1350" s="34" t="s">
        <v>2375</v>
      </c>
      <c r="J1350" s="40" t="s">
        <v>1017</v>
      </c>
      <c r="K1350" s="11" t="str">
        <v>Overweight</v>
      </c>
      <c r="L1350" s="11" t="str">
        <v>Normal</v>
      </c>
      <c r="M1350" s="11">
        <v>0</v>
      </c>
      <c r="N1350" s="11" t="str">
        <v>No</v>
      </c>
      <c r="O1350" s="11" t="str">
        <v>No</v>
      </c>
      <c r="P1350" s="36" t="str">
        <v>No</v>
      </c>
      <c r="Q1350" s="37"/>
    </row>
    <row r="1351" spans="1:17" x14ac:dyDescent="0.3">
      <c r="A1351" s="34" t="s">
        <v>1016</v>
      </c>
      <c r="B1351" s="34">
        <v>28.16</v>
      </c>
      <c r="C1351" s="34">
        <v>5.58</v>
      </c>
      <c r="D1351" s="34" t="s">
        <v>2377</v>
      </c>
      <c r="E1351" s="35" t="s">
        <v>2375</v>
      </c>
      <c r="F1351" s="34" t="s">
        <v>2375</v>
      </c>
      <c r="G1351" s="34" t="s">
        <v>2376</v>
      </c>
      <c r="H1351" s="34" t="s">
        <v>2375</v>
      </c>
      <c r="J1351" s="40" t="s">
        <v>1016</v>
      </c>
      <c r="K1351" s="11" t="str">
        <v>Overweight</v>
      </c>
      <c r="L1351" s="11" t="str">
        <v>Normal</v>
      </c>
      <c r="M1351" s="11">
        <v>0</v>
      </c>
      <c r="N1351" s="11" t="str">
        <v>Yes</v>
      </c>
      <c r="O1351" s="11" t="str">
        <v>No</v>
      </c>
      <c r="P1351" s="36" t="str">
        <v>No</v>
      </c>
      <c r="Q1351" s="37"/>
    </row>
    <row r="1352" spans="1:17" x14ac:dyDescent="0.3">
      <c r="A1352" s="34" t="s">
        <v>1015</v>
      </c>
      <c r="B1352" s="34">
        <v>45.54</v>
      </c>
      <c r="C1352" s="34">
        <v>5.84</v>
      </c>
      <c r="D1352" s="34" t="s">
        <v>2375</v>
      </c>
      <c r="E1352" s="35" t="s">
        <v>2375</v>
      </c>
      <c r="F1352" s="34" t="s">
        <v>2378</v>
      </c>
      <c r="G1352" s="34">
        <v>1</v>
      </c>
      <c r="H1352" s="34" t="s">
        <v>2375</v>
      </c>
      <c r="J1352" s="40" t="s">
        <v>1015</v>
      </c>
      <c r="K1352" s="11" t="str">
        <v>Obesity</v>
      </c>
      <c r="L1352" s="11" t="str">
        <v>Prediabetes</v>
      </c>
      <c r="M1352" s="11">
        <v>1</v>
      </c>
      <c r="N1352" s="11" t="str">
        <v>No</v>
      </c>
      <c r="O1352" s="11" t="str">
        <v>No</v>
      </c>
      <c r="P1352" s="36" t="str">
        <v>No</v>
      </c>
      <c r="Q1352" s="37"/>
    </row>
    <row r="1353" spans="1:17" x14ac:dyDescent="0.3">
      <c r="A1353" s="34" t="s">
        <v>1014</v>
      </c>
      <c r="B1353" s="34">
        <v>28.7</v>
      </c>
      <c r="C1353" s="34">
        <v>4.2</v>
      </c>
      <c r="D1353" s="34" t="s">
        <v>2375</v>
      </c>
      <c r="E1353" s="35" t="s">
        <v>2375</v>
      </c>
      <c r="F1353" s="34" t="s">
        <v>2375</v>
      </c>
      <c r="G1353" s="34" t="s">
        <v>2376</v>
      </c>
      <c r="H1353" s="34" t="s">
        <v>2375</v>
      </c>
      <c r="J1353" s="40" t="s">
        <v>1014</v>
      </c>
      <c r="K1353" s="11" t="str">
        <v>Overweight</v>
      </c>
      <c r="L1353" s="11" t="str">
        <v>Normal</v>
      </c>
      <c r="M1353" s="11">
        <v>0</v>
      </c>
      <c r="N1353" s="11" t="str">
        <v>No</v>
      </c>
      <c r="O1353" s="11" t="str">
        <v>No</v>
      </c>
      <c r="P1353" s="36" t="str">
        <v>No</v>
      </c>
      <c r="Q1353" s="37"/>
    </row>
    <row r="1354" spans="1:17" x14ac:dyDescent="0.3">
      <c r="A1354" s="34" t="s">
        <v>1013</v>
      </c>
      <c r="B1354" s="34">
        <v>27.74</v>
      </c>
      <c r="C1354" s="34">
        <v>6.06</v>
      </c>
      <c r="D1354" s="34" t="s">
        <v>2377</v>
      </c>
      <c r="E1354" s="35" t="s">
        <v>2375</v>
      </c>
      <c r="F1354" s="34" t="s">
        <v>2375</v>
      </c>
      <c r="G1354" s="34" t="s">
        <v>2376</v>
      </c>
      <c r="H1354" s="34" t="s">
        <v>2375</v>
      </c>
      <c r="J1354" s="40" t="s">
        <v>1013</v>
      </c>
      <c r="K1354" s="11" t="str">
        <v>Overweight</v>
      </c>
      <c r="L1354" s="11" t="str">
        <v>Prediabetes</v>
      </c>
      <c r="M1354" s="11">
        <v>0</v>
      </c>
      <c r="N1354" s="11" t="str">
        <v>Yes</v>
      </c>
      <c r="O1354" s="11" t="str">
        <v>No</v>
      </c>
      <c r="P1354" s="36" t="str">
        <v>No</v>
      </c>
      <c r="Q1354" s="37"/>
    </row>
    <row r="1355" spans="1:17" x14ac:dyDescent="0.3">
      <c r="A1355" s="34" t="s">
        <v>1012</v>
      </c>
      <c r="B1355" s="34">
        <v>36.954999999999998</v>
      </c>
      <c r="C1355" s="34">
        <v>7.57</v>
      </c>
      <c r="D1355" s="34" t="s">
        <v>2375</v>
      </c>
      <c r="E1355" s="35" t="s">
        <v>2375</v>
      </c>
      <c r="F1355" s="34" t="s">
        <v>2375</v>
      </c>
      <c r="G1355" s="34" t="s">
        <v>2376</v>
      </c>
      <c r="H1355" s="34" t="s">
        <v>2375</v>
      </c>
      <c r="J1355" s="40" t="s">
        <v>1012</v>
      </c>
      <c r="K1355" s="11" t="str">
        <v>Obesity</v>
      </c>
      <c r="L1355" s="11" t="str">
        <v>Diabetes</v>
      </c>
      <c r="M1355" s="11">
        <v>0</v>
      </c>
      <c r="N1355" s="11" t="str">
        <v>No</v>
      </c>
      <c r="O1355" s="11" t="str">
        <v>No</v>
      </c>
      <c r="P1355" s="36" t="str">
        <v>No</v>
      </c>
      <c r="Q1355" s="37"/>
    </row>
    <row r="1356" spans="1:17" x14ac:dyDescent="0.3">
      <c r="A1356" s="34" t="s">
        <v>1011</v>
      </c>
      <c r="B1356" s="34">
        <v>30.69</v>
      </c>
      <c r="C1356" s="34">
        <v>6.15</v>
      </c>
      <c r="D1356" s="34" t="s">
        <v>2375</v>
      </c>
      <c r="E1356" s="35" t="s">
        <v>2375</v>
      </c>
      <c r="F1356" s="34" t="s">
        <v>2375</v>
      </c>
      <c r="G1356" s="34" t="s">
        <v>2376</v>
      </c>
      <c r="H1356" s="34" t="s">
        <v>2375</v>
      </c>
      <c r="J1356" s="40" t="s">
        <v>1011</v>
      </c>
      <c r="K1356" s="11" t="str">
        <v>Obesity</v>
      </c>
      <c r="L1356" s="11" t="str">
        <v>Prediabetes</v>
      </c>
      <c r="M1356" s="11">
        <v>0</v>
      </c>
      <c r="N1356" s="11" t="str">
        <v>No</v>
      </c>
      <c r="O1356" s="11" t="str">
        <v>No</v>
      </c>
      <c r="P1356" s="36" t="str">
        <v>No</v>
      </c>
      <c r="Q1356" s="37"/>
    </row>
    <row r="1357" spans="1:17" x14ac:dyDescent="0.3">
      <c r="A1357" s="34" t="s">
        <v>1010</v>
      </c>
      <c r="B1357" s="34">
        <v>24.984999999999999</v>
      </c>
      <c r="C1357" s="34">
        <v>4.5599999999999996</v>
      </c>
      <c r="D1357" s="34" t="s">
        <v>2375</v>
      </c>
      <c r="E1357" s="35" t="s">
        <v>2375</v>
      </c>
      <c r="F1357" s="34" t="s">
        <v>2375</v>
      </c>
      <c r="G1357" s="34" t="s">
        <v>2376</v>
      </c>
      <c r="H1357" s="34" t="s">
        <v>2375</v>
      </c>
      <c r="J1357" s="40" t="s">
        <v>1010</v>
      </c>
      <c r="K1357" s="11" t="str">
        <v>Overweight</v>
      </c>
      <c r="L1357" s="11" t="str">
        <v>Normal</v>
      </c>
      <c r="M1357" s="11">
        <v>0</v>
      </c>
      <c r="N1357" s="11" t="str">
        <v>No</v>
      </c>
      <c r="O1357" s="11" t="str">
        <v>No</v>
      </c>
      <c r="P1357" s="36" t="str">
        <v>No</v>
      </c>
      <c r="Q1357" s="37"/>
    </row>
    <row r="1358" spans="1:17" x14ac:dyDescent="0.3">
      <c r="A1358" s="34" t="s">
        <v>1009</v>
      </c>
      <c r="B1358" s="34">
        <v>39.42</v>
      </c>
      <c r="C1358" s="34">
        <v>4.72</v>
      </c>
      <c r="D1358" s="34" t="s">
        <v>2377</v>
      </c>
      <c r="E1358" s="35" t="s">
        <v>2375</v>
      </c>
      <c r="F1358" s="34" t="s">
        <v>2375</v>
      </c>
      <c r="G1358" s="34">
        <v>1</v>
      </c>
      <c r="H1358" s="34" t="s">
        <v>2375</v>
      </c>
      <c r="J1358" s="40" t="s">
        <v>1009</v>
      </c>
      <c r="K1358" s="11" t="str">
        <v>Obesity</v>
      </c>
      <c r="L1358" s="11" t="str">
        <v>Normal</v>
      </c>
      <c r="M1358" s="11">
        <v>1</v>
      </c>
      <c r="N1358" s="11" t="str">
        <v>Yes</v>
      </c>
      <c r="O1358" s="11" t="str">
        <v>No</v>
      </c>
      <c r="P1358" s="36" t="str">
        <v>No</v>
      </c>
      <c r="Q1358" s="37"/>
    </row>
    <row r="1359" spans="1:17" x14ac:dyDescent="0.3">
      <c r="A1359" s="34" t="s">
        <v>1008</v>
      </c>
      <c r="B1359" s="34">
        <v>16.8</v>
      </c>
      <c r="C1359" s="34">
        <v>7.98</v>
      </c>
      <c r="D1359" s="34" t="s">
        <v>2375</v>
      </c>
      <c r="E1359" s="35" t="s">
        <v>2375</v>
      </c>
      <c r="F1359" s="34" t="s">
        <v>2375</v>
      </c>
      <c r="G1359" s="34" t="s">
        <v>2376</v>
      </c>
      <c r="H1359" s="34" t="s">
        <v>2375</v>
      </c>
      <c r="J1359" s="40" t="s">
        <v>1008</v>
      </c>
      <c r="K1359" s="11" t="str">
        <v>Underweight</v>
      </c>
      <c r="L1359" s="11" t="str">
        <v>Diabetes</v>
      </c>
      <c r="M1359" s="11">
        <v>0</v>
      </c>
      <c r="N1359" s="11" t="str">
        <v>No</v>
      </c>
      <c r="O1359" s="11" t="str">
        <v>No</v>
      </c>
      <c r="P1359" s="36" t="str">
        <v>No</v>
      </c>
      <c r="Q1359" s="37"/>
    </row>
    <row r="1360" spans="1:17" x14ac:dyDescent="0.3">
      <c r="A1360" s="34" t="s">
        <v>1007</v>
      </c>
      <c r="B1360" s="34">
        <v>23.274999999999999</v>
      </c>
      <c r="C1360" s="34">
        <v>6.26</v>
      </c>
      <c r="D1360" s="34" t="s">
        <v>2377</v>
      </c>
      <c r="E1360" s="35" t="s">
        <v>2375</v>
      </c>
      <c r="F1360" s="34" t="s">
        <v>2378</v>
      </c>
      <c r="G1360" s="34">
        <v>1</v>
      </c>
      <c r="H1360" s="34" t="s">
        <v>2375</v>
      </c>
      <c r="J1360" s="40" t="s">
        <v>1007</v>
      </c>
      <c r="K1360" s="11" t="str">
        <v>Normal Weight</v>
      </c>
      <c r="L1360" s="11" t="str">
        <v>Prediabetes</v>
      </c>
      <c r="M1360" s="11">
        <v>1</v>
      </c>
      <c r="N1360" s="11" t="str">
        <v>Yes</v>
      </c>
      <c r="O1360" s="11" t="str">
        <v>No</v>
      </c>
      <c r="P1360" s="36" t="str">
        <v>No</v>
      </c>
      <c r="Q1360" s="37"/>
    </row>
    <row r="1361" spans="1:17" x14ac:dyDescent="0.3">
      <c r="A1361" s="34" t="s">
        <v>1006</v>
      </c>
      <c r="B1361" s="34">
        <v>22.8</v>
      </c>
      <c r="C1361" s="34">
        <v>4.29</v>
      </c>
      <c r="D1361" s="34" t="s">
        <v>2377</v>
      </c>
      <c r="E1361" s="35" t="s">
        <v>2375</v>
      </c>
      <c r="F1361" s="34" t="s">
        <v>2378</v>
      </c>
      <c r="G1361" s="34">
        <v>1</v>
      </c>
      <c r="H1361" s="34" t="s">
        <v>2375</v>
      </c>
      <c r="J1361" s="40" t="s">
        <v>1006</v>
      </c>
      <c r="K1361" s="11" t="str">
        <v>Normal Weight</v>
      </c>
      <c r="L1361" s="11" t="str">
        <v>Normal</v>
      </c>
      <c r="M1361" s="11">
        <v>1</v>
      </c>
      <c r="N1361" s="11" t="str">
        <v>Yes</v>
      </c>
      <c r="O1361" s="11" t="str">
        <v>No</v>
      </c>
      <c r="P1361" s="36" t="str">
        <v>No</v>
      </c>
      <c r="Q1361" s="37"/>
    </row>
    <row r="1362" spans="1:17" x14ac:dyDescent="0.3">
      <c r="A1362" s="34" t="s">
        <v>1005</v>
      </c>
      <c r="B1362" s="34">
        <v>24.3</v>
      </c>
      <c r="C1362" s="34">
        <v>5.43</v>
      </c>
      <c r="D1362" s="34" t="s">
        <v>2375</v>
      </c>
      <c r="E1362" s="35" t="s">
        <v>2375</v>
      </c>
      <c r="F1362" s="34" t="s">
        <v>2375</v>
      </c>
      <c r="G1362" s="34">
        <v>2</v>
      </c>
      <c r="H1362" s="34" t="s">
        <v>2375</v>
      </c>
      <c r="J1362" s="40" t="s">
        <v>1005</v>
      </c>
      <c r="K1362" s="11" t="str">
        <v>Normal Weight</v>
      </c>
      <c r="L1362" s="11" t="str">
        <v>Normal</v>
      </c>
      <c r="M1362" s="11">
        <v>2</v>
      </c>
      <c r="N1362" s="11" t="str">
        <v>No</v>
      </c>
      <c r="O1362" s="11" t="str">
        <v>No</v>
      </c>
      <c r="P1362" s="36" t="str">
        <v>No</v>
      </c>
      <c r="Q1362" s="37"/>
    </row>
    <row r="1363" spans="1:17" x14ac:dyDescent="0.3">
      <c r="A1363" s="34" t="s">
        <v>1004</v>
      </c>
      <c r="B1363" s="34">
        <v>25.13</v>
      </c>
      <c r="C1363" s="34">
        <v>8</v>
      </c>
      <c r="D1363" s="34" t="s">
        <v>2377</v>
      </c>
      <c r="E1363" s="35" t="s">
        <v>2375</v>
      </c>
      <c r="F1363" s="34" t="s">
        <v>2375</v>
      </c>
      <c r="G1363" s="34">
        <v>1</v>
      </c>
      <c r="H1363" s="34" t="s">
        <v>2375</v>
      </c>
      <c r="J1363" s="40" t="s">
        <v>1004</v>
      </c>
      <c r="K1363" s="11" t="str">
        <v>Overweight</v>
      </c>
      <c r="L1363" s="11" t="str">
        <v>Diabetes</v>
      </c>
      <c r="M1363" s="11">
        <v>1</v>
      </c>
      <c r="N1363" s="11" t="str">
        <v>Yes</v>
      </c>
      <c r="O1363" s="11" t="str">
        <v>No</v>
      </c>
      <c r="P1363" s="36" t="str">
        <v>No</v>
      </c>
      <c r="Q1363" s="37"/>
    </row>
    <row r="1364" spans="1:17" x14ac:dyDescent="0.3">
      <c r="A1364" s="34" t="s">
        <v>1003</v>
      </c>
      <c r="B1364" s="34">
        <v>22.72</v>
      </c>
      <c r="C1364" s="34">
        <v>9.9600000000000009</v>
      </c>
      <c r="D1364" s="34" t="s">
        <v>2377</v>
      </c>
      <c r="E1364" s="35" t="s">
        <v>2375</v>
      </c>
      <c r="F1364" s="34" t="s">
        <v>2375</v>
      </c>
      <c r="G1364" s="34">
        <v>2</v>
      </c>
      <c r="H1364" s="34" t="s">
        <v>2375</v>
      </c>
      <c r="J1364" s="40" t="s">
        <v>1003</v>
      </c>
      <c r="K1364" s="11" t="str">
        <v>Normal Weight</v>
      </c>
      <c r="L1364" s="11" t="str">
        <v>Diabetes</v>
      </c>
      <c r="M1364" s="11">
        <v>2</v>
      </c>
      <c r="N1364" s="11" t="str">
        <v>Yes</v>
      </c>
      <c r="O1364" s="11" t="str">
        <v>No</v>
      </c>
      <c r="P1364" s="36" t="str">
        <v>No</v>
      </c>
      <c r="Q1364" s="37"/>
    </row>
    <row r="1365" spans="1:17" x14ac:dyDescent="0.3">
      <c r="A1365" s="34" t="s">
        <v>1002</v>
      </c>
      <c r="B1365" s="34">
        <v>32.6</v>
      </c>
      <c r="C1365" s="34">
        <v>6.8</v>
      </c>
      <c r="D1365" s="34" t="s">
        <v>2377</v>
      </c>
      <c r="E1365" s="35" t="s">
        <v>2375</v>
      </c>
      <c r="F1365" s="34" t="s">
        <v>2375</v>
      </c>
      <c r="G1365" s="34" t="s">
        <v>2376</v>
      </c>
      <c r="H1365" s="34" t="s">
        <v>2375</v>
      </c>
      <c r="J1365" s="40" t="s">
        <v>1002</v>
      </c>
      <c r="K1365" s="11" t="str">
        <v>Obesity</v>
      </c>
      <c r="L1365" s="11" t="str">
        <v>Diabetes</v>
      </c>
      <c r="M1365" s="11">
        <v>0</v>
      </c>
      <c r="N1365" s="11" t="str">
        <v>Yes</v>
      </c>
      <c r="O1365" s="11" t="str">
        <v>No</v>
      </c>
      <c r="P1365" s="36" t="str">
        <v>No</v>
      </c>
      <c r="Q1365" s="37"/>
    </row>
    <row r="1366" spans="1:17" x14ac:dyDescent="0.3">
      <c r="A1366" s="34" t="s">
        <v>1001</v>
      </c>
      <c r="B1366" s="34">
        <v>17.28</v>
      </c>
      <c r="C1366" s="34">
        <v>6.22</v>
      </c>
      <c r="D1366" s="34" t="s">
        <v>2377</v>
      </c>
      <c r="E1366" s="35" t="s">
        <v>2375</v>
      </c>
      <c r="F1366" s="34" t="s">
        <v>2375</v>
      </c>
      <c r="G1366" s="34">
        <v>2</v>
      </c>
      <c r="H1366" s="34" t="s">
        <v>2375</v>
      </c>
      <c r="J1366" s="40" t="s">
        <v>1001</v>
      </c>
      <c r="K1366" s="11" t="str">
        <v>Underweight</v>
      </c>
      <c r="L1366" s="11" t="str">
        <v>Prediabetes</v>
      </c>
      <c r="M1366" s="11">
        <v>2</v>
      </c>
      <c r="N1366" s="11" t="str">
        <v>Yes</v>
      </c>
      <c r="O1366" s="11" t="str">
        <v>No</v>
      </c>
      <c r="P1366" s="36" t="str">
        <v>No</v>
      </c>
      <c r="Q1366" s="37"/>
    </row>
    <row r="1367" spans="1:17" x14ac:dyDescent="0.3">
      <c r="A1367" s="34" t="s">
        <v>1000</v>
      </c>
      <c r="B1367" s="34">
        <v>27.92</v>
      </c>
      <c r="C1367" s="34">
        <v>5.79</v>
      </c>
      <c r="D1367" s="34" t="s">
        <v>2375</v>
      </c>
      <c r="E1367" s="35" t="s">
        <v>2375</v>
      </c>
      <c r="F1367" s="34" t="s">
        <v>2375</v>
      </c>
      <c r="G1367" s="34">
        <v>1</v>
      </c>
      <c r="H1367" s="34" t="s">
        <v>2375</v>
      </c>
      <c r="J1367" s="40" t="s">
        <v>1000</v>
      </c>
      <c r="K1367" s="11" t="str">
        <v>Overweight</v>
      </c>
      <c r="L1367" s="11" t="str">
        <v>Prediabetes</v>
      </c>
      <c r="M1367" s="11">
        <v>1</v>
      </c>
      <c r="N1367" s="11" t="str">
        <v>No</v>
      </c>
      <c r="O1367" s="11" t="str">
        <v>No</v>
      </c>
      <c r="P1367" s="36" t="str">
        <v>No</v>
      </c>
      <c r="Q1367" s="37"/>
    </row>
    <row r="1368" spans="1:17" x14ac:dyDescent="0.3">
      <c r="A1368" s="34" t="s">
        <v>999</v>
      </c>
      <c r="B1368" s="34">
        <v>38.284999999999997</v>
      </c>
      <c r="C1368" s="34">
        <v>5.41</v>
      </c>
      <c r="D1368" s="34" t="s">
        <v>2375</v>
      </c>
      <c r="E1368" s="35" t="s">
        <v>2375</v>
      </c>
      <c r="F1368" s="34" t="s">
        <v>2375</v>
      </c>
      <c r="G1368" s="34" t="s">
        <v>2376</v>
      </c>
      <c r="H1368" s="34" t="s">
        <v>2375</v>
      </c>
      <c r="J1368" s="40" t="s">
        <v>999</v>
      </c>
      <c r="K1368" s="11" t="str">
        <v>Obesity</v>
      </c>
      <c r="L1368" s="11" t="str">
        <v>Normal</v>
      </c>
      <c r="M1368" s="11">
        <v>0</v>
      </c>
      <c r="N1368" s="11" t="str">
        <v>No</v>
      </c>
      <c r="O1368" s="11" t="str">
        <v>No</v>
      </c>
      <c r="P1368" s="36" t="str">
        <v>No</v>
      </c>
      <c r="Q1368" s="37"/>
    </row>
    <row r="1369" spans="1:17" x14ac:dyDescent="0.3">
      <c r="A1369" s="34" t="s">
        <v>998</v>
      </c>
      <c r="B1369" s="34">
        <v>16.48</v>
      </c>
      <c r="C1369" s="34">
        <v>11.05</v>
      </c>
      <c r="D1369" s="34" t="s">
        <v>2375</v>
      </c>
      <c r="E1369" s="35" t="s">
        <v>2375</v>
      </c>
      <c r="F1369" s="34" t="s">
        <v>2375</v>
      </c>
      <c r="G1369" s="34" t="s">
        <v>2376</v>
      </c>
      <c r="H1369" s="34" t="s">
        <v>2375</v>
      </c>
      <c r="J1369" s="40" t="s">
        <v>998</v>
      </c>
      <c r="K1369" s="11" t="str">
        <v>Underweight</v>
      </c>
      <c r="L1369" s="11" t="str">
        <v>Diabetes</v>
      </c>
      <c r="M1369" s="11">
        <v>0</v>
      </c>
      <c r="N1369" s="11" t="str">
        <v>No</v>
      </c>
      <c r="O1369" s="11" t="str">
        <v>No</v>
      </c>
      <c r="P1369" s="36" t="str">
        <v>No</v>
      </c>
      <c r="Q1369" s="37"/>
    </row>
    <row r="1370" spans="1:17" x14ac:dyDescent="0.3">
      <c r="A1370" s="34" t="s">
        <v>997</v>
      </c>
      <c r="B1370" s="34">
        <v>38.57</v>
      </c>
      <c r="C1370" s="34">
        <v>6.27</v>
      </c>
      <c r="D1370" s="34" t="s">
        <v>2375</v>
      </c>
      <c r="E1370" s="35" t="s">
        <v>2375</v>
      </c>
      <c r="F1370" s="34" t="s">
        <v>2375</v>
      </c>
      <c r="G1370" s="34" t="s">
        <v>2376</v>
      </c>
      <c r="H1370" s="34" t="s">
        <v>2375</v>
      </c>
      <c r="J1370" s="40" t="s">
        <v>997</v>
      </c>
      <c r="K1370" s="11" t="str">
        <v>Obesity</v>
      </c>
      <c r="L1370" s="11" t="str">
        <v>Prediabetes</v>
      </c>
      <c r="M1370" s="11">
        <v>0</v>
      </c>
      <c r="N1370" s="11" t="str">
        <v>No</v>
      </c>
      <c r="O1370" s="11" t="str">
        <v>No</v>
      </c>
      <c r="P1370" s="36" t="str">
        <v>No</v>
      </c>
      <c r="Q1370" s="37"/>
    </row>
    <row r="1371" spans="1:17" x14ac:dyDescent="0.3">
      <c r="A1371" s="34" t="s">
        <v>996</v>
      </c>
      <c r="B1371" s="34">
        <v>43.85</v>
      </c>
      <c r="C1371" s="34">
        <v>4.7699999999999996</v>
      </c>
      <c r="D1371" s="34" t="s">
        <v>2377</v>
      </c>
      <c r="E1371" s="35" t="s">
        <v>2375</v>
      </c>
      <c r="F1371" s="34" t="s">
        <v>2375</v>
      </c>
      <c r="G1371" s="34" t="s">
        <v>2376</v>
      </c>
      <c r="H1371" s="34" t="s">
        <v>2375</v>
      </c>
      <c r="J1371" s="40" t="s">
        <v>996</v>
      </c>
      <c r="K1371" s="11" t="str">
        <v>Obesity</v>
      </c>
      <c r="L1371" s="11" t="str">
        <v>Normal</v>
      </c>
      <c r="M1371" s="11">
        <v>0</v>
      </c>
      <c r="N1371" s="11" t="str">
        <v>Yes</v>
      </c>
      <c r="O1371" s="11" t="str">
        <v>No</v>
      </c>
      <c r="P1371" s="36" t="str">
        <v>No</v>
      </c>
      <c r="Q1371" s="37"/>
    </row>
    <row r="1372" spans="1:17" x14ac:dyDescent="0.3">
      <c r="A1372" s="34" t="s">
        <v>995</v>
      </c>
      <c r="B1372" s="34">
        <v>30.11</v>
      </c>
      <c r="C1372" s="34">
        <v>4.08</v>
      </c>
      <c r="D1372" s="34" t="s">
        <v>2375</v>
      </c>
      <c r="E1372" s="35" t="s">
        <v>2375</v>
      </c>
      <c r="F1372" s="34" t="s">
        <v>2375</v>
      </c>
      <c r="G1372" s="34" t="s">
        <v>2376</v>
      </c>
      <c r="H1372" s="34" t="s">
        <v>2375</v>
      </c>
      <c r="J1372" s="40" t="s">
        <v>995</v>
      </c>
      <c r="K1372" s="11" t="str">
        <v>Obesity</v>
      </c>
      <c r="L1372" s="11" t="str">
        <v>Normal</v>
      </c>
      <c r="M1372" s="11">
        <v>0</v>
      </c>
      <c r="N1372" s="11" t="str">
        <v>No</v>
      </c>
      <c r="O1372" s="11" t="str">
        <v>No</v>
      </c>
      <c r="P1372" s="36" t="str">
        <v>No</v>
      </c>
      <c r="Q1372" s="37"/>
    </row>
    <row r="1373" spans="1:17" x14ac:dyDescent="0.3">
      <c r="A1373" s="34" t="s">
        <v>994</v>
      </c>
      <c r="B1373" s="34">
        <v>31.59</v>
      </c>
      <c r="C1373" s="34">
        <v>6.01</v>
      </c>
      <c r="D1373" s="34" t="s">
        <v>2375</v>
      </c>
      <c r="E1373" s="35" t="s">
        <v>2375</v>
      </c>
      <c r="F1373" s="34" t="s">
        <v>2375</v>
      </c>
      <c r="G1373" s="34" t="s">
        <v>2376</v>
      </c>
      <c r="H1373" s="34" t="s">
        <v>2375</v>
      </c>
      <c r="J1373" s="40" t="s">
        <v>994</v>
      </c>
      <c r="K1373" s="11" t="str">
        <v>Obesity</v>
      </c>
      <c r="L1373" s="11" t="str">
        <v>Prediabetes</v>
      </c>
      <c r="M1373" s="11">
        <v>0</v>
      </c>
      <c r="N1373" s="11" t="str">
        <v>No</v>
      </c>
      <c r="O1373" s="11" t="str">
        <v>No</v>
      </c>
      <c r="P1373" s="36" t="str">
        <v>No</v>
      </c>
      <c r="Q1373" s="37"/>
    </row>
    <row r="1374" spans="1:17" x14ac:dyDescent="0.3">
      <c r="A1374" s="34" t="s">
        <v>993</v>
      </c>
      <c r="B1374" s="34">
        <v>40.15</v>
      </c>
      <c r="C1374" s="34">
        <v>11.84</v>
      </c>
      <c r="D1374" s="34" t="s">
        <v>2375</v>
      </c>
      <c r="E1374" s="35" t="s">
        <v>2375</v>
      </c>
      <c r="F1374" s="34" t="s">
        <v>2375</v>
      </c>
      <c r="G1374" s="34" t="s">
        <v>2376</v>
      </c>
      <c r="H1374" s="34" t="s">
        <v>2375</v>
      </c>
      <c r="J1374" s="40" t="s">
        <v>993</v>
      </c>
      <c r="K1374" s="11" t="str">
        <v>Obesity</v>
      </c>
      <c r="L1374" s="11" t="str">
        <v>Diabetes</v>
      </c>
      <c r="M1374" s="11">
        <v>0</v>
      </c>
      <c r="N1374" s="11" t="str">
        <v>No</v>
      </c>
      <c r="O1374" s="11" t="str">
        <v>No</v>
      </c>
      <c r="P1374" s="36" t="str">
        <v>No</v>
      </c>
      <c r="Q1374" s="37"/>
    </row>
    <row r="1375" spans="1:17" x14ac:dyDescent="0.3">
      <c r="A1375" s="34" t="s">
        <v>992</v>
      </c>
      <c r="B1375" s="34">
        <v>40.700000000000003</v>
      </c>
      <c r="C1375" s="34">
        <v>6.27</v>
      </c>
      <c r="D1375" s="34" t="s">
        <v>2377</v>
      </c>
      <c r="E1375" s="35" t="s">
        <v>2375</v>
      </c>
      <c r="F1375" s="34" t="s">
        <v>2378</v>
      </c>
      <c r="G1375" s="34">
        <v>1</v>
      </c>
      <c r="H1375" s="34" t="s">
        <v>2375</v>
      </c>
      <c r="J1375" s="40" t="s">
        <v>992</v>
      </c>
      <c r="K1375" s="11" t="str">
        <v>Obesity</v>
      </c>
      <c r="L1375" s="11" t="str">
        <v>Prediabetes</v>
      </c>
      <c r="M1375" s="11">
        <v>1</v>
      </c>
      <c r="N1375" s="11" t="str">
        <v>Yes</v>
      </c>
      <c r="O1375" s="11" t="str">
        <v>No</v>
      </c>
      <c r="P1375" s="36" t="str">
        <v>No</v>
      </c>
      <c r="Q1375" s="37"/>
    </row>
    <row r="1376" spans="1:17" x14ac:dyDescent="0.3">
      <c r="A1376" s="34" t="s">
        <v>991</v>
      </c>
      <c r="B1376" s="34">
        <v>40.76</v>
      </c>
      <c r="C1376" s="34">
        <v>5.28</v>
      </c>
      <c r="D1376" s="34" t="s">
        <v>2375</v>
      </c>
      <c r="E1376" s="35" t="s">
        <v>2375</v>
      </c>
      <c r="F1376" s="34" t="s">
        <v>2375</v>
      </c>
      <c r="G1376" s="34" t="s">
        <v>2376</v>
      </c>
      <c r="H1376" s="34" t="s">
        <v>2375</v>
      </c>
      <c r="J1376" s="40" t="s">
        <v>991</v>
      </c>
      <c r="K1376" s="11" t="str">
        <v>Obesity</v>
      </c>
      <c r="L1376" s="11" t="str">
        <v>Normal</v>
      </c>
      <c r="M1376" s="11">
        <v>0</v>
      </c>
      <c r="N1376" s="11" t="str">
        <v>No</v>
      </c>
      <c r="O1376" s="11" t="str">
        <v>No</v>
      </c>
      <c r="P1376" s="36" t="str">
        <v>No</v>
      </c>
      <c r="Q1376" s="37"/>
    </row>
    <row r="1377" spans="1:17" x14ac:dyDescent="0.3">
      <c r="A1377" s="34" t="s">
        <v>990</v>
      </c>
      <c r="B1377" s="34">
        <v>29.7</v>
      </c>
      <c r="C1377" s="34">
        <v>7.03</v>
      </c>
      <c r="D1377" s="34" t="s">
        <v>2375</v>
      </c>
      <c r="E1377" s="35" t="s">
        <v>2375</v>
      </c>
      <c r="F1377" s="34" t="s">
        <v>2375</v>
      </c>
      <c r="G1377" s="34" t="s">
        <v>2376</v>
      </c>
      <c r="H1377" s="34" t="s">
        <v>2375</v>
      </c>
      <c r="J1377" s="40" t="s">
        <v>990</v>
      </c>
      <c r="K1377" s="11" t="str">
        <v>Overweight</v>
      </c>
      <c r="L1377" s="11" t="str">
        <v>Diabetes</v>
      </c>
      <c r="M1377" s="11">
        <v>0</v>
      </c>
      <c r="N1377" s="11" t="str">
        <v>No</v>
      </c>
      <c r="O1377" s="11" t="str">
        <v>No</v>
      </c>
      <c r="P1377" s="36" t="str">
        <v>No</v>
      </c>
      <c r="Q1377" s="37"/>
    </row>
    <row r="1378" spans="1:17" x14ac:dyDescent="0.3">
      <c r="A1378" s="34" t="s">
        <v>989</v>
      </c>
      <c r="B1378" s="34">
        <v>40.58</v>
      </c>
      <c r="C1378" s="34">
        <v>5.32</v>
      </c>
      <c r="D1378" s="34" t="s">
        <v>2377</v>
      </c>
      <c r="E1378" s="35" t="s">
        <v>2375</v>
      </c>
      <c r="F1378" s="34" t="s">
        <v>2378</v>
      </c>
      <c r="G1378" s="34">
        <v>1</v>
      </c>
      <c r="H1378" s="34" t="s">
        <v>2375</v>
      </c>
      <c r="J1378" s="40" t="s">
        <v>989</v>
      </c>
      <c r="K1378" s="11" t="str">
        <v>Obesity</v>
      </c>
      <c r="L1378" s="11" t="str">
        <v>Normal</v>
      </c>
      <c r="M1378" s="11">
        <v>1</v>
      </c>
      <c r="N1378" s="11" t="str">
        <v>Yes</v>
      </c>
      <c r="O1378" s="11" t="str">
        <v>No</v>
      </c>
      <c r="P1378" s="36" t="str">
        <v>No</v>
      </c>
      <c r="Q1378" s="37"/>
    </row>
    <row r="1379" spans="1:17" x14ac:dyDescent="0.3">
      <c r="A1379" s="34" t="s">
        <v>988</v>
      </c>
      <c r="B1379" s="34">
        <v>33.06</v>
      </c>
      <c r="C1379" s="34">
        <v>9.59</v>
      </c>
      <c r="D1379" s="34" t="s">
        <v>2377</v>
      </c>
      <c r="E1379" s="35" t="s">
        <v>2375</v>
      </c>
      <c r="F1379" s="34" t="s">
        <v>2375</v>
      </c>
      <c r="G1379" s="34" t="s">
        <v>2376</v>
      </c>
      <c r="H1379" s="34" t="s">
        <v>2375</v>
      </c>
      <c r="J1379" s="40" t="s">
        <v>988</v>
      </c>
      <c r="K1379" s="11" t="str">
        <v>Obesity</v>
      </c>
      <c r="L1379" s="11" t="str">
        <v>Diabetes</v>
      </c>
      <c r="M1379" s="11">
        <v>0</v>
      </c>
      <c r="N1379" s="11" t="str">
        <v>Yes</v>
      </c>
      <c r="O1379" s="11" t="str">
        <v>No</v>
      </c>
      <c r="P1379" s="36" t="str">
        <v>No</v>
      </c>
      <c r="Q1379" s="37"/>
    </row>
    <row r="1380" spans="1:17" x14ac:dyDescent="0.3">
      <c r="A1380" s="34" t="s">
        <v>987</v>
      </c>
      <c r="B1380" s="34">
        <v>26.62</v>
      </c>
      <c r="C1380" s="34">
        <v>6.15</v>
      </c>
      <c r="D1380" s="34" t="s">
        <v>2377</v>
      </c>
      <c r="E1380" s="35" t="s">
        <v>2375</v>
      </c>
      <c r="F1380" s="34" t="s">
        <v>2375</v>
      </c>
      <c r="G1380" s="34" t="s">
        <v>2376</v>
      </c>
      <c r="H1380" s="34" t="s">
        <v>2375</v>
      </c>
      <c r="J1380" s="40" t="s">
        <v>987</v>
      </c>
      <c r="K1380" s="11" t="str">
        <v>Overweight</v>
      </c>
      <c r="L1380" s="11" t="str">
        <v>Prediabetes</v>
      </c>
      <c r="M1380" s="11">
        <v>0</v>
      </c>
      <c r="N1380" s="11" t="str">
        <v>Yes</v>
      </c>
      <c r="O1380" s="11" t="str">
        <v>No</v>
      </c>
      <c r="P1380" s="36" t="str">
        <v>No</v>
      </c>
      <c r="Q1380" s="37"/>
    </row>
    <row r="1381" spans="1:17" x14ac:dyDescent="0.3">
      <c r="A1381" s="34" t="s">
        <v>986</v>
      </c>
      <c r="B1381" s="34">
        <v>37.1</v>
      </c>
      <c r="C1381" s="34">
        <v>11.08</v>
      </c>
      <c r="D1381" s="34" t="s">
        <v>2375</v>
      </c>
      <c r="E1381" s="35" t="s">
        <v>2375</v>
      </c>
      <c r="F1381" s="34" t="s">
        <v>2375</v>
      </c>
      <c r="G1381" s="34" t="s">
        <v>2376</v>
      </c>
      <c r="H1381" s="34" t="s">
        <v>2375</v>
      </c>
      <c r="J1381" s="40" t="s">
        <v>986</v>
      </c>
      <c r="K1381" s="11" t="str">
        <v>Obesity</v>
      </c>
      <c r="L1381" s="11" t="str">
        <v>Diabetes</v>
      </c>
      <c r="M1381" s="11">
        <v>0</v>
      </c>
      <c r="N1381" s="11" t="str">
        <v>No</v>
      </c>
      <c r="O1381" s="11" t="str">
        <v>No</v>
      </c>
      <c r="P1381" s="36" t="str">
        <v>No</v>
      </c>
      <c r="Q1381" s="37"/>
    </row>
    <row r="1382" spans="1:17" x14ac:dyDescent="0.3">
      <c r="A1382" s="34" t="s">
        <v>985</v>
      </c>
      <c r="B1382" s="34">
        <v>18.28</v>
      </c>
      <c r="C1382" s="34">
        <v>7.95</v>
      </c>
      <c r="D1382" s="34" t="s">
        <v>2375</v>
      </c>
      <c r="E1382" s="35" t="s">
        <v>2375</v>
      </c>
      <c r="F1382" s="34" t="s">
        <v>2375</v>
      </c>
      <c r="G1382" s="34" t="s">
        <v>2376</v>
      </c>
      <c r="H1382" s="34" t="s">
        <v>2375</v>
      </c>
      <c r="J1382" s="40" t="s">
        <v>985</v>
      </c>
      <c r="K1382" s="11" t="str">
        <v>Underweight</v>
      </c>
      <c r="L1382" s="11" t="str">
        <v>Diabetes</v>
      </c>
      <c r="M1382" s="11">
        <v>0</v>
      </c>
      <c r="N1382" s="11" t="str">
        <v>No</v>
      </c>
      <c r="O1382" s="11" t="str">
        <v>No</v>
      </c>
      <c r="P1382" s="36" t="str">
        <v>No</v>
      </c>
      <c r="Q1382" s="37"/>
    </row>
    <row r="1383" spans="1:17" x14ac:dyDescent="0.3">
      <c r="A1383" s="34" t="s">
        <v>984</v>
      </c>
      <c r="B1383" s="34">
        <v>35.814999999999998</v>
      </c>
      <c r="C1383" s="34">
        <v>6.23</v>
      </c>
      <c r="D1383" s="34" t="s">
        <v>2375</v>
      </c>
      <c r="E1383" s="35" t="s">
        <v>2375</v>
      </c>
      <c r="F1383" s="34" t="s">
        <v>2375</v>
      </c>
      <c r="G1383" s="34" t="s">
        <v>2376</v>
      </c>
      <c r="H1383" s="34" t="s">
        <v>2375</v>
      </c>
      <c r="J1383" s="40" t="s">
        <v>984</v>
      </c>
      <c r="K1383" s="11" t="str">
        <v>Obesity</v>
      </c>
      <c r="L1383" s="11" t="str">
        <v>Prediabetes</v>
      </c>
      <c r="M1383" s="11">
        <v>0</v>
      </c>
      <c r="N1383" s="11" t="str">
        <v>No</v>
      </c>
      <c r="O1383" s="11" t="str">
        <v>No</v>
      </c>
      <c r="P1383" s="36" t="str">
        <v>No</v>
      </c>
      <c r="Q1383" s="37"/>
    </row>
    <row r="1384" spans="1:17" x14ac:dyDescent="0.3">
      <c r="A1384" s="34" t="s">
        <v>983</v>
      </c>
      <c r="B1384" s="34">
        <v>30.69</v>
      </c>
      <c r="C1384" s="34">
        <v>6.5</v>
      </c>
      <c r="D1384" s="34" t="s">
        <v>2375</v>
      </c>
      <c r="E1384" s="35" t="s">
        <v>2375</v>
      </c>
      <c r="F1384" s="34" t="s">
        <v>2375</v>
      </c>
      <c r="G1384" s="34" t="s">
        <v>2376</v>
      </c>
      <c r="H1384" s="34" t="s">
        <v>2375</v>
      </c>
      <c r="J1384" s="40" t="s">
        <v>983</v>
      </c>
      <c r="K1384" s="11" t="str">
        <v>Obesity</v>
      </c>
      <c r="L1384" s="11" t="str">
        <v>Diabetes</v>
      </c>
      <c r="M1384" s="11">
        <v>0</v>
      </c>
      <c r="N1384" s="11" t="str">
        <v>No</v>
      </c>
      <c r="O1384" s="11" t="str">
        <v>No</v>
      </c>
      <c r="P1384" s="36" t="str">
        <v>No</v>
      </c>
      <c r="Q1384" s="37"/>
    </row>
    <row r="1385" spans="1:17" x14ac:dyDescent="0.3">
      <c r="A1385" s="34" t="s">
        <v>982</v>
      </c>
      <c r="B1385" s="34">
        <v>26.125</v>
      </c>
      <c r="C1385" s="34">
        <v>5.22</v>
      </c>
      <c r="D1385" s="34" t="s">
        <v>2375</v>
      </c>
      <c r="E1385" s="35" t="s">
        <v>2375</v>
      </c>
      <c r="F1385" s="34" t="s">
        <v>2375</v>
      </c>
      <c r="G1385" s="34" t="s">
        <v>2376</v>
      </c>
      <c r="H1385" s="34" t="s">
        <v>2375</v>
      </c>
      <c r="J1385" s="40" t="s">
        <v>982</v>
      </c>
      <c r="K1385" s="11" t="str">
        <v>Overweight</v>
      </c>
      <c r="L1385" s="11" t="str">
        <v>Normal</v>
      </c>
      <c r="M1385" s="11">
        <v>0</v>
      </c>
      <c r="N1385" s="11" t="str">
        <v>No</v>
      </c>
      <c r="O1385" s="11" t="str">
        <v>No</v>
      </c>
      <c r="P1385" s="36" t="str">
        <v>No</v>
      </c>
      <c r="Q1385" s="37"/>
    </row>
    <row r="1386" spans="1:17" x14ac:dyDescent="0.3">
      <c r="A1386" s="34" t="s">
        <v>981</v>
      </c>
      <c r="B1386" s="34">
        <v>34.58</v>
      </c>
      <c r="C1386" s="34">
        <v>6.3</v>
      </c>
      <c r="D1386" s="34" t="s">
        <v>2375</v>
      </c>
      <c r="E1386" s="35" t="s">
        <v>2375</v>
      </c>
      <c r="F1386" s="34" t="s">
        <v>2378</v>
      </c>
      <c r="G1386" s="34">
        <v>1</v>
      </c>
      <c r="H1386" s="34" t="s">
        <v>2375</v>
      </c>
      <c r="J1386" s="40" t="s">
        <v>981</v>
      </c>
      <c r="K1386" s="11" t="str">
        <v>Obesity</v>
      </c>
      <c r="L1386" s="11" t="str">
        <v>Prediabetes</v>
      </c>
      <c r="M1386" s="11">
        <v>1</v>
      </c>
      <c r="N1386" s="11" t="str">
        <v>No</v>
      </c>
      <c r="O1386" s="11" t="str">
        <v>No</v>
      </c>
      <c r="P1386" s="36" t="str">
        <v>No</v>
      </c>
      <c r="Q1386" s="37"/>
    </row>
    <row r="1387" spans="1:17" x14ac:dyDescent="0.3">
      <c r="A1387" s="34" t="s">
        <v>980</v>
      </c>
      <c r="B1387" s="34">
        <v>27.4</v>
      </c>
      <c r="C1387" s="34">
        <v>8.84</v>
      </c>
      <c r="D1387" s="34" t="s">
        <v>2375</v>
      </c>
      <c r="E1387" s="35" t="s">
        <v>2375</v>
      </c>
      <c r="F1387" s="34" t="s">
        <v>2375</v>
      </c>
      <c r="G1387" s="34" t="s">
        <v>2376</v>
      </c>
      <c r="H1387" s="34" t="s">
        <v>2375</v>
      </c>
      <c r="J1387" s="40" t="s">
        <v>980</v>
      </c>
      <c r="K1387" s="11" t="str">
        <v>Overweight</v>
      </c>
      <c r="L1387" s="11" t="str">
        <v>Diabetes</v>
      </c>
      <c r="M1387" s="11">
        <v>0</v>
      </c>
      <c r="N1387" s="11" t="str">
        <v>No</v>
      </c>
      <c r="O1387" s="11" t="str">
        <v>No</v>
      </c>
      <c r="P1387" s="36" t="str">
        <v>No</v>
      </c>
      <c r="Q1387" s="37"/>
    </row>
    <row r="1388" spans="1:17" x14ac:dyDescent="0.3">
      <c r="A1388" s="34" t="s">
        <v>979</v>
      </c>
      <c r="B1388" s="34">
        <v>27.53</v>
      </c>
      <c r="C1388" s="34">
        <v>4.1100000000000003</v>
      </c>
      <c r="D1388" s="34" t="s">
        <v>2375</v>
      </c>
      <c r="E1388" s="35" t="s">
        <v>2375</v>
      </c>
      <c r="F1388" s="34" t="s">
        <v>2375</v>
      </c>
      <c r="G1388" s="34">
        <v>1</v>
      </c>
      <c r="H1388" s="34" t="s">
        <v>2375</v>
      </c>
      <c r="J1388" s="40" t="s">
        <v>979</v>
      </c>
      <c r="K1388" s="11" t="str">
        <v>Overweight</v>
      </c>
      <c r="L1388" s="11" t="str">
        <v>Normal</v>
      </c>
      <c r="M1388" s="11">
        <v>1</v>
      </c>
      <c r="N1388" s="11" t="str">
        <v>No</v>
      </c>
      <c r="O1388" s="11" t="str">
        <v>No</v>
      </c>
      <c r="P1388" s="36" t="str">
        <v>No</v>
      </c>
      <c r="Q1388" s="37"/>
    </row>
    <row r="1389" spans="1:17" x14ac:dyDescent="0.3">
      <c r="A1389" s="34" t="s">
        <v>978</v>
      </c>
      <c r="B1389" s="34">
        <v>33</v>
      </c>
      <c r="C1389" s="34">
        <v>4.57</v>
      </c>
      <c r="D1389" s="34" t="s">
        <v>2375</v>
      </c>
      <c r="E1389" s="35" t="s">
        <v>2375</v>
      </c>
      <c r="F1389" s="34" t="s">
        <v>2375</v>
      </c>
      <c r="G1389" s="34" t="s">
        <v>2376</v>
      </c>
      <c r="H1389" s="34" t="s">
        <v>2375</v>
      </c>
      <c r="J1389" s="40" t="s">
        <v>978</v>
      </c>
      <c r="K1389" s="11" t="str">
        <v>Obesity</v>
      </c>
      <c r="L1389" s="11" t="str">
        <v>Normal</v>
      </c>
      <c r="M1389" s="11">
        <v>0</v>
      </c>
      <c r="N1389" s="11" t="str">
        <v>No</v>
      </c>
      <c r="O1389" s="11" t="str">
        <v>No</v>
      </c>
      <c r="P1389" s="36" t="str">
        <v>No</v>
      </c>
      <c r="Q1389" s="37"/>
    </row>
    <row r="1390" spans="1:17" x14ac:dyDescent="0.3">
      <c r="A1390" s="34" t="s">
        <v>977</v>
      </c>
      <c r="B1390" s="34">
        <v>25.78</v>
      </c>
      <c r="C1390" s="34">
        <v>11.06</v>
      </c>
      <c r="D1390" s="34" t="s">
        <v>2377</v>
      </c>
      <c r="E1390" s="35" t="s">
        <v>2375</v>
      </c>
      <c r="F1390" s="34" t="s">
        <v>2375</v>
      </c>
      <c r="G1390" s="34" t="s">
        <v>2376</v>
      </c>
      <c r="H1390" s="34" t="s">
        <v>2375</v>
      </c>
      <c r="J1390" s="40" t="s">
        <v>977</v>
      </c>
      <c r="K1390" s="11" t="str">
        <v>Overweight</v>
      </c>
      <c r="L1390" s="11" t="str">
        <v>Diabetes</v>
      </c>
      <c r="M1390" s="11">
        <v>0</v>
      </c>
      <c r="N1390" s="11" t="str">
        <v>Yes</v>
      </c>
      <c r="O1390" s="11" t="str">
        <v>No</v>
      </c>
      <c r="P1390" s="36" t="str">
        <v>No</v>
      </c>
      <c r="Q1390" s="37"/>
    </row>
    <row r="1391" spans="1:17" x14ac:dyDescent="0.3">
      <c r="A1391" s="34" t="s">
        <v>976</v>
      </c>
      <c r="B1391" s="34">
        <v>22.66</v>
      </c>
      <c r="C1391" s="34">
        <v>10.68</v>
      </c>
      <c r="D1391" s="34" t="s">
        <v>2375</v>
      </c>
      <c r="E1391" s="35" t="s">
        <v>2375</v>
      </c>
      <c r="F1391" s="34" t="s">
        <v>2375</v>
      </c>
      <c r="G1391" s="34" t="s">
        <v>2376</v>
      </c>
      <c r="H1391" s="34" t="s">
        <v>2375</v>
      </c>
      <c r="J1391" s="40" t="s">
        <v>976</v>
      </c>
      <c r="K1391" s="11" t="str">
        <v>Normal Weight</v>
      </c>
      <c r="L1391" s="11" t="str">
        <v>Diabetes</v>
      </c>
      <c r="M1391" s="11">
        <v>0</v>
      </c>
      <c r="N1391" s="11" t="str">
        <v>No</v>
      </c>
      <c r="O1391" s="11" t="str">
        <v>No</v>
      </c>
      <c r="P1391" s="36" t="str">
        <v>No</v>
      </c>
      <c r="Q1391" s="37"/>
    </row>
    <row r="1392" spans="1:17" x14ac:dyDescent="0.3">
      <c r="A1392" s="34" t="s">
        <v>975</v>
      </c>
      <c r="B1392" s="34">
        <v>38.81</v>
      </c>
      <c r="C1392" s="34">
        <v>6.14</v>
      </c>
      <c r="D1392" s="34" t="s">
        <v>2377</v>
      </c>
      <c r="E1392" s="35" t="s">
        <v>2375</v>
      </c>
      <c r="F1392" s="34" t="s">
        <v>2375</v>
      </c>
      <c r="G1392" s="34">
        <v>1</v>
      </c>
      <c r="H1392" s="34" t="s">
        <v>2375</v>
      </c>
      <c r="J1392" s="40" t="s">
        <v>975</v>
      </c>
      <c r="K1392" s="11" t="str">
        <v>Obesity</v>
      </c>
      <c r="L1392" s="11" t="str">
        <v>Prediabetes</v>
      </c>
      <c r="M1392" s="11">
        <v>1</v>
      </c>
      <c r="N1392" s="11" t="str">
        <v>Yes</v>
      </c>
      <c r="O1392" s="11" t="str">
        <v>No</v>
      </c>
      <c r="P1392" s="36" t="str">
        <v>No</v>
      </c>
      <c r="Q1392" s="37"/>
    </row>
    <row r="1393" spans="1:17" x14ac:dyDescent="0.3">
      <c r="A1393" s="34" t="s">
        <v>974</v>
      </c>
      <c r="B1393" s="34">
        <v>38.51</v>
      </c>
      <c r="C1393" s="34">
        <v>5.45</v>
      </c>
      <c r="D1393" s="34" t="s">
        <v>2377</v>
      </c>
      <c r="E1393" s="35" t="s">
        <v>2375</v>
      </c>
      <c r="F1393" s="34" t="s">
        <v>2375</v>
      </c>
      <c r="G1393" s="34" t="s">
        <v>2376</v>
      </c>
      <c r="H1393" s="34" t="s">
        <v>2375</v>
      </c>
      <c r="J1393" s="40" t="s">
        <v>974</v>
      </c>
      <c r="K1393" s="11" t="str">
        <v>Obesity</v>
      </c>
      <c r="L1393" s="11" t="str">
        <v>Normal</v>
      </c>
      <c r="M1393" s="11">
        <v>0</v>
      </c>
      <c r="N1393" s="11" t="str">
        <v>Yes</v>
      </c>
      <c r="O1393" s="11" t="str">
        <v>No</v>
      </c>
      <c r="P1393" s="36" t="str">
        <v>No</v>
      </c>
      <c r="Q1393" s="37"/>
    </row>
    <row r="1394" spans="1:17" x14ac:dyDescent="0.3">
      <c r="A1394" s="34" t="s">
        <v>973</v>
      </c>
      <c r="B1394" s="34">
        <v>22.98</v>
      </c>
      <c r="C1394" s="34">
        <v>6.14</v>
      </c>
      <c r="D1394" s="34" t="s">
        <v>2377</v>
      </c>
      <c r="E1394" s="35" t="s">
        <v>2375</v>
      </c>
      <c r="F1394" s="34" t="s">
        <v>2375</v>
      </c>
      <c r="G1394" s="34" t="s">
        <v>2376</v>
      </c>
      <c r="H1394" s="34" t="s">
        <v>2375</v>
      </c>
      <c r="J1394" s="40" t="s">
        <v>973</v>
      </c>
      <c r="K1394" s="11" t="str">
        <v>Normal Weight</v>
      </c>
      <c r="L1394" s="11" t="str">
        <v>Prediabetes</v>
      </c>
      <c r="M1394" s="11">
        <v>0</v>
      </c>
      <c r="N1394" s="11" t="str">
        <v>Yes</v>
      </c>
      <c r="O1394" s="11" t="str">
        <v>No</v>
      </c>
      <c r="P1394" s="36" t="str">
        <v>No</v>
      </c>
      <c r="Q1394" s="37"/>
    </row>
    <row r="1395" spans="1:17" x14ac:dyDescent="0.3">
      <c r="A1395" s="34" t="s">
        <v>972</v>
      </c>
      <c r="B1395" s="34">
        <v>15.65</v>
      </c>
      <c r="C1395" s="34">
        <v>7.85</v>
      </c>
      <c r="D1395" s="34" t="s">
        <v>2375</v>
      </c>
      <c r="E1395" s="35" t="s">
        <v>2375</v>
      </c>
      <c r="F1395" s="34" t="s">
        <v>2375</v>
      </c>
      <c r="G1395" s="34" t="s">
        <v>2376</v>
      </c>
      <c r="H1395" s="34" t="s">
        <v>2375</v>
      </c>
      <c r="J1395" s="40" t="s">
        <v>972</v>
      </c>
      <c r="K1395" s="11" t="str">
        <v>Underweight</v>
      </c>
      <c r="L1395" s="11" t="str">
        <v>Diabetes</v>
      </c>
      <c r="M1395" s="11">
        <v>0</v>
      </c>
      <c r="N1395" s="11" t="str">
        <v>No</v>
      </c>
      <c r="O1395" s="11" t="str">
        <v>No</v>
      </c>
      <c r="P1395" s="36" t="str">
        <v>No</v>
      </c>
      <c r="Q1395" s="37"/>
    </row>
    <row r="1396" spans="1:17" x14ac:dyDescent="0.3">
      <c r="A1396" s="34" t="s">
        <v>971</v>
      </c>
      <c r="B1396" s="34">
        <v>39.97</v>
      </c>
      <c r="C1396" s="34">
        <v>4.09</v>
      </c>
      <c r="D1396" s="34" t="s">
        <v>2375</v>
      </c>
      <c r="E1396" s="35" t="s">
        <v>2375</v>
      </c>
      <c r="F1396" s="34" t="s">
        <v>2375</v>
      </c>
      <c r="G1396" s="34">
        <v>1</v>
      </c>
      <c r="H1396" s="34" t="s">
        <v>2375</v>
      </c>
      <c r="J1396" s="40" t="s">
        <v>971</v>
      </c>
      <c r="K1396" s="11" t="str">
        <v>Obesity</v>
      </c>
      <c r="L1396" s="11" t="str">
        <v>Normal</v>
      </c>
      <c r="M1396" s="11">
        <v>1</v>
      </c>
      <c r="N1396" s="11" t="str">
        <v>No</v>
      </c>
      <c r="O1396" s="11" t="str">
        <v>No</v>
      </c>
      <c r="P1396" s="36" t="str">
        <v>No</v>
      </c>
      <c r="Q1396" s="37"/>
    </row>
    <row r="1397" spans="1:17" x14ac:dyDescent="0.3">
      <c r="A1397" s="34" t="s">
        <v>970</v>
      </c>
      <c r="B1397" s="34">
        <v>37.22</v>
      </c>
      <c r="C1397" s="34">
        <v>4.62</v>
      </c>
      <c r="D1397" s="34" t="s">
        <v>2375</v>
      </c>
      <c r="E1397" s="35" t="s">
        <v>2375</v>
      </c>
      <c r="F1397" s="34" t="s">
        <v>2378</v>
      </c>
      <c r="G1397" s="34">
        <v>1</v>
      </c>
      <c r="H1397" s="34" t="s">
        <v>2375</v>
      </c>
      <c r="J1397" s="40" t="s">
        <v>970</v>
      </c>
      <c r="K1397" s="11" t="str">
        <v>Obesity</v>
      </c>
      <c r="L1397" s="11" t="str">
        <v>Normal</v>
      </c>
      <c r="M1397" s="11">
        <v>1</v>
      </c>
      <c r="N1397" s="11" t="str">
        <v>No</v>
      </c>
      <c r="O1397" s="11" t="str">
        <v>No</v>
      </c>
      <c r="P1397" s="36" t="str">
        <v>No</v>
      </c>
      <c r="Q1397" s="37"/>
    </row>
    <row r="1398" spans="1:17" x14ac:dyDescent="0.3">
      <c r="A1398" s="34" t="s">
        <v>969</v>
      </c>
      <c r="B1398" s="34">
        <v>41.325000000000003</v>
      </c>
      <c r="C1398" s="34">
        <v>5.77</v>
      </c>
      <c r="D1398" s="34" t="s">
        <v>2375</v>
      </c>
      <c r="E1398" s="35" t="s">
        <v>2375</v>
      </c>
      <c r="F1398" s="34" t="s">
        <v>2375</v>
      </c>
      <c r="G1398" s="34" t="s">
        <v>2376</v>
      </c>
      <c r="H1398" s="34" t="s">
        <v>2375</v>
      </c>
      <c r="J1398" s="40" t="s">
        <v>969</v>
      </c>
      <c r="K1398" s="11" t="str">
        <v>Obesity</v>
      </c>
      <c r="L1398" s="11" t="str">
        <v>Prediabetes</v>
      </c>
      <c r="M1398" s="11">
        <v>0</v>
      </c>
      <c r="N1398" s="11" t="str">
        <v>No</v>
      </c>
      <c r="O1398" s="11" t="str">
        <v>No</v>
      </c>
      <c r="P1398" s="36" t="str">
        <v>No</v>
      </c>
      <c r="Q1398" s="37"/>
    </row>
    <row r="1399" spans="1:17" x14ac:dyDescent="0.3">
      <c r="A1399" s="34" t="s">
        <v>968</v>
      </c>
      <c r="B1399" s="34">
        <v>40.31</v>
      </c>
      <c r="C1399" s="34">
        <v>5.84</v>
      </c>
      <c r="D1399" s="34" t="s">
        <v>2375</v>
      </c>
      <c r="E1399" s="35" t="s">
        <v>2375</v>
      </c>
      <c r="F1399" s="34" t="s">
        <v>2375</v>
      </c>
      <c r="G1399" s="34" t="s">
        <v>2376</v>
      </c>
      <c r="H1399" s="34" t="s">
        <v>2375</v>
      </c>
      <c r="J1399" s="40" t="s">
        <v>968</v>
      </c>
      <c r="K1399" s="11" t="str">
        <v>Obesity</v>
      </c>
      <c r="L1399" s="11" t="str">
        <v>Prediabetes</v>
      </c>
      <c r="M1399" s="11">
        <v>0</v>
      </c>
      <c r="N1399" s="11" t="str">
        <v>No</v>
      </c>
      <c r="O1399" s="11" t="str">
        <v>No</v>
      </c>
      <c r="P1399" s="36" t="str">
        <v>No</v>
      </c>
      <c r="Q1399" s="37"/>
    </row>
    <row r="1400" spans="1:17" x14ac:dyDescent="0.3">
      <c r="A1400" s="34" t="s">
        <v>967</v>
      </c>
      <c r="B1400" s="34">
        <v>29.48</v>
      </c>
      <c r="C1400" s="34">
        <v>4.91</v>
      </c>
      <c r="D1400" s="34" t="s">
        <v>2375</v>
      </c>
      <c r="E1400" s="35" t="s">
        <v>2375</v>
      </c>
      <c r="F1400" s="34" t="s">
        <v>2375</v>
      </c>
      <c r="G1400" s="34" t="s">
        <v>2376</v>
      </c>
      <c r="H1400" s="34" t="s">
        <v>2375</v>
      </c>
      <c r="J1400" s="40" t="s">
        <v>967</v>
      </c>
      <c r="K1400" s="11" t="str">
        <v>Overweight</v>
      </c>
      <c r="L1400" s="11" t="str">
        <v>Normal</v>
      </c>
      <c r="M1400" s="11">
        <v>0</v>
      </c>
      <c r="N1400" s="11" t="str">
        <v>No</v>
      </c>
      <c r="O1400" s="11" t="str">
        <v>No</v>
      </c>
      <c r="P1400" s="36" t="str">
        <v>No</v>
      </c>
      <c r="Q1400" s="37"/>
    </row>
    <row r="1401" spans="1:17" x14ac:dyDescent="0.3">
      <c r="A1401" s="34" t="s">
        <v>966</v>
      </c>
      <c r="B1401" s="34">
        <v>33.155000000000001</v>
      </c>
      <c r="C1401" s="34">
        <v>5.07</v>
      </c>
      <c r="D1401" s="34" t="s">
        <v>2375</v>
      </c>
      <c r="E1401" s="35" t="s">
        <v>2375</v>
      </c>
      <c r="F1401" s="34" t="s">
        <v>2375</v>
      </c>
      <c r="G1401" s="34" t="s">
        <v>2376</v>
      </c>
      <c r="H1401" s="34" t="s">
        <v>2375</v>
      </c>
      <c r="J1401" s="40" t="s">
        <v>966</v>
      </c>
      <c r="K1401" s="11" t="str">
        <v>Obesity</v>
      </c>
      <c r="L1401" s="11" t="str">
        <v>Normal</v>
      </c>
      <c r="M1401" s="11">
        <v>0</v>
      </c>
      <c r="N1401" s="11" t="str">
        <v>No</v>
      </c>
      <c r="O1401" s="11" t="str">
        <v>No</v>
      </c>
      <c r="P1401" s="36" t="str">
        <v>No</v>
      </c>
      <c r="Q1401" s="37"/>
    </row>
    <row r="1402" spans="1:17" x14ac:dyDescent="0.3">
      <c r="A1402" s="34" t="s">
        <v>965</v>
      </c>
      <c r="B1402" s="34">
        <v>42.85</v>
      </c>
      <c r="C1402" s="34">
        <v>5.81</v>
      </c>
      <c r="D1402" s="34" t="s">
        <v>2377</v>
      </c>
      <c r="E1402" s="35" t="s">
        <v>2375</v>
      </c>
      <c r="F1402" s="34" t="s">
        <v>2375</v>
      </c>
      <c r="G1402" s="34" t="s">
        <v>2376</v>
      </c>
      <c r="H1402" s="34" t="s">
        <v>2375</v>
      </c>
      <c r="J1402" s="40" t="s">
        <v>965</v>
      </c>
      <c r="K1402" s="11" t="str">
        <v>Obesity</v>
      </c>
      <c r="L1402" s="11" t="str">
        <v>Prediabetes</v>
      </c>
      <c r="M1402" s="11">
        <v>0</v>
      </c>
      <c r="N1402" s="11" t="str">
        <v>Yes</v>
      </c>
      <c r="O1402" s="11" t="str">
        <v>No</v>
      </c>
      <c r="P1402" s="36" t="str">
        <v>No</v>
      </c>
      <c r="Q1402" s="37"/>
    </row>
    <row r="1403" spans="1:17" x14ac:dyDescent="0.3">
      <c r="A1403" s="34" t="s">
        <v>964</v>
      </c>
      <c r="B1403" s="34">
        <v>32.340000000000003</v>
      </c>
      <c r="C1403" s="34">
        <v>11.2</v>
      </c>
      <c r="D1403" s="34" t="s">
        <v>2375</v>
      </c>
      <c r="E1403" s="35" t="s">
        <v>2375</v>
      </c>
      <c r="F1403" s="34" t="s">
        <v>2375</v>
      </c>
      <c r="G1403" s="34" t="s">
        <v>2376</v>
      </c>
      <c r="H1403" s="34" t="s">
        <v>2375</v>
      </c>
      <c r="J1403" s="40" t="s">
        <v>964</v>
      </c>
      <c r="K1403" s="11" t="str">
        <v>Obesity</v>
      </c>
      <c r="L1403" s="11" t="str">
        <v>Diabetes</v>
      </c>
      <c r="M1403" s="11">
        <v>0</v>
      </c>
      <c r="N1403" s="11" t="str">
        <v>No</v>
      </c>
      <c r="O1403" s="11" t="str">
        <v>No</v>
      </c>
      <c r="P1403" s="36" t="str">
        <v>No</v>
      </c>
      <c r="Q1403" s="37"/>
    </row>
    <row r="1404" spans="1:17" x14ac:dyDescent="0.3">
      <c r="A1404" s="34" t="s">
        <v>963</v>
      </c>
      <c r="B1404" s="34">
        <v>27.5</v>
      </c>
      <c r="C1404" s="34">
        <v>10.75</v>
      </c>
      <c r="D1404" s="34" t="s">
        <v>2375</v>
      </c>
      <c r="E1404" s="35" t="s">
        <v>2375</v>
      </c>
      <c r="F1404" s="34" t="s">
        <v>2375</v>
      </c>
      <c r="G1404" s="34" t="s">
        <v>2376</v>
      </c>
      <c r="H1404" s="34" t="s">
        <v>2375</v>
      </c>
      <c r="J1404" s="40" t="s">
        <v>963</v>
      </c>
      <c r="K1404" s="11" t="str">
        <v>Overweight</v>
      </c>
      <c r="L1404" s="11" t="str">
        <v>Diabetes</v>
      </c>
      <c r="M1404" s="11">
        <v>0</v>
      </c>
      <c r="N1404" s="11" t="str">
        <v>No</v>
      </c>
      <c r="O1404" s="11" t="str">
        <v>No</v>
      </c>
      <c r="P1404" s="36" t="str">
        <v>No</v>
      </c>
      <c r="Q1404" s="37"/>
    </row>
    <row r="1405" spans="1:17" x14ac:dyDescent="0.3">
      <c r="A1405" s="34" t="s">
        <v>962</v>
      </c>
      <c r="B1405" s="34">
        <v>25.8</v>
      </c>
      <c r="C1405" s="34">
        <v>7.8</v>
      </c>
      <c r="D1405" s="34" t="s">
        <v>2375</v>
      </c>
      <c r="E1405" s="35" t="s">
        <v>2375</v>
      </c>
      <c r="F1405" s="34" t="s">
        <v>2375</v>
      </c>
      <c r="G1405" s="34" t="s">
        <v>2376</v>
      </c>
      <c r="H1405" s="34" t="s">
        <v>2375</v>
      </c>
      <c r="J1405" s="40" t="s">
        <v>962</v>
      </c>
      <c r="K1405" s="11" t="str">
        <v>Overweight</v>
      </c>
      <c r="L1405" s="11" t="str">
        <v>Diabetes</v>
      </c>
      <c r="M1405" s="11">
        <v>0</v>
      </c>
      <c r="N1405" s="11" t="str">
        <v>No</v>
      </c>
      <c r="O1405" s="11" t="str">
        <v>No</v>
      </c>
      <c r="P1405" s="36" t="str">
        <v>No</v>
      </c>
      <c r="Q1405" s="37"/>
    </row>
    <row r="1406" spans="1:17" x14ac:dyDescent="0.3">
      <c r="A1406" s="34" t="s">
        <v>961</v>
      </c>
      <c r="B1406" s="34">
        <v>25</v>
      </c>
      <c r="C1406" s="34">
        <v>7.04</v>
      </c>
      <c r="D1406" s="34" t="s">
        <v>2375</v>
      </c>
      <c r="E1406" s="35" t="s">
        <v>2375</v>
      </c>
      <c r="F1406" s="34" t="s">
        <v>2375</v>
      </c>
      <c r="G1406" s="34" t="s">
        <v>2376</v>
      </c>
      <c r="H1406" s="34" t="s">
        <v>2375</v>
      </c>
      <c r="J1406" s="40" t="s">
        <v>961</v>
      </c>
      <c r="K1406" s="11" t="str">
        <v>Overweight</v>
      </c>
      <c r="L1406" s="11" t="str">
        <v>Diabetes</v>
      </c>
      <c r="M1406" s="11">
        <v>0</v>
      </c>
      <c r="N1406" s="11" t="str">
        <v>No</v>
      </c>
      <c r="O1406" s="11" t="str">
        <v>No</v>
      </c>
      <c r="P1406" s="36" t="str">
        <v>No</v>
      </c>
      <c r="Q1406" s="37"/>
    </row>
    <row r="1407" spans="1:17" x14ac:dyDescent="0.3">
      <c r="A1407" s="34" t="s">
        <v>960</v>
      </c>
      <c r="B1407" s="34">
        <v>41.2</v>
      </c>
      <c r="C1407" s="34">
        <v>4.18</v>
      </c>
      <c r="D1407" s="34" t="s">
        <v>2377</v>
      </c>
      <c r="E1407" s="35" t="s">
        <v>2375</v>
      </c>
      <c r="F1407" s="34" t="s">
        <v>2375</v>
      </c>
      <c r="G1407" s="34" t="s">
        <v>2376</v>
      </c>
      <c r="H1407" s="34" t="s">
        <v>2375</v>
      </c>
      <c r="J1407" s="40" t="s">
        <v>960</v>
      </c>
      <c r="K1407" s="11" t="str">
        <v>Obesity</v>
      </c>
      <c r="L1407" s="11" t="str">
        <v>Normal</v>
      </c>
      <c r="M1407" s="11">
        <v>0</v>
      </c>
      <c r="N1407" s="11" t="str">
        <v>Yes</v>
      </c>
      <c r="O1407" s="11" t="str">
        <v>No</v>
      </c>
      <c r="P1407" s="36" t="str">
        <v>No</v>
      </c>
      <c r="Q1407" s="37"/>
    </row>
    <row r="1408" spans="1:17" x14ac:dyDescent="0.3">
      <c r="A1408" s="34" t="s">
        <v>959</v>
      </c>
      <c r="B1408" s="34">
        <v>17.78</v>
      </c>
      <c r="C1408" s="34">
        <v>8.19</v>
      </c>
      <c r="D1408" s="34" t="s">
        <v>2375</v>
      </c>
      <c r="E1408" s="35" t="s">
        <v>2375</v>
      </c>
      <c r="F1408" s="34" t="s">
        <v>2375</v>
      </c>
      <c r="G1408" s="34" t="s">
        <v>2376</v>
      </c>
      <c r="H1408" s="34" t="s">
        <v>2375</v>
      </c>
      <c r="J1408" s="40" t="s">
        <v>959</v>
      </c>
      <c r="K1408" s="11" t="str">
        <v>Underweight</v>
      </c>
      <c r="L1408" s="11" t="str">
        <v>Diabetes</v>
      </c>
      <c r="M1408" s="11">
        <v>0</v>
      </c>
      <c r="N1408" s="11" t="str">
        <v>No</v>
      </c>
      <c r="O1408" s="11" t="str">
        <v>No</v>
      </c>
      <c r="P1408" s="36" t="str">
        <v>No</v>
      </c>
      <c r="Q1408" s="37"/>
    </row>
    <row r="1409" spans="1:17" x14ac:dyDescent="0.3">
      <c r="A1409" s="34" t="s">
        <v>958</v>
      </c>
      <c r="B1409" s="34">
        <v>40.119999999999997</v>
      </c>
      <c r="C1409" s="34">
        <v>6.22</v>
      </c>
      <c r="D1409" s="34" t="s">
        <v>2377</v>
      </c>
      <c r="E1409" s="35" t="s">
        <v>2375</v>
      </c>
      <c r="F1409" s="34" t="s">
        <v>2378</v>
      </c>
      <c r="G1409" s="34">
        <v>1</v>
      </c>
      <c r="H1409" s="34" t="s">
        <v>2375</v>
      </c>
      <c r="J1409" s="40" t="s">
        <v>958</v>
      </c>
      <c r="K1409" s="11" t="str">
        <v>Obesity</v>
      </c>
      <c r="L1409" s="11" t="str">
        <v>Prediabetes</v>
      </c>
      <c r="M1409" s="11">
        <v>1</v>
      </c>
      <c r="N1409" s="11" t="str">
        <v>Yes</v>
      </c>
      <c r="O1409" s="11" t="str">
        <v>No</v>
      </c>
      <c r="P1409" s="36" t="str">
        <v>No</v>
      </c>
      <c r="Q1409" s="37"/>
    </row>
    <row r="1410" spans="1:17" x14ac:dyDescent="0.3">
      <c r="A1410" s="34" t="s">
        <v>957</v>
      </c>
      <c r="B1410" s="34">
        <v>19.350000000000001</v>
      </c>
      <c r="C1410" s="34">
        <v>8.2200000000000006</v>
      </c>
      <c r="D1410" s="34" t="s">
        <v>2377</v>
      </c>
      <c r="E1410" s="35" t="s">
        <v>2375</v>
      </c>
      <c r="F1410" s="34" t="s">
        <v>2375</v>
      </c>
      <c r="G1410" s="34" t="s">
        <v>2376</v>
      </c>
      <c r="H1410" s="34" t="s">
        <v>2375</v>
      </c>
      <c r="J1410" s="40" t="s">
        <v>957</v>
      </c>
      <c r="K1410" s="11" t="str">
        <v>Normal Weight</v>
      </c>
      <c r="L1410" s="11" t="str">
        <v>Diabetes</v>
      </c>
      <c r="M1410" s="11">
        <v>0</v>
      </c>
      <c r="N1410" s="11" t="str">
        <v>Yes</v>
      </c>
      <c r="O1410" s="11" t="str">
        <v>No</v>
      </c>
      <c r="P1410" s="36" t="str">
        <v>No</v>
      </c>
      <c r="Q1410" s="37"/>
    </row>
    <row r="1411" spans="1:17" x14ac:dyDescent="0.3">
      <c r="A1411" s="34" t="s">
        <v>956</v>
      </c>
      <c r="B1411" s="34">
        <v>36.69</v>
      </c>
      <c r="C1411" s="34">
        <v>6.15</v>
      </c>
      <c r="D1411" s="34" t="s">
        <v>2375</v>
      </c>
      <c r="E1411" s="35" t="s">
        <v>2375</v>
      </c>
      <c r="F1411" s="34" t="s">
        <v>2375</v>
      </c>
      <c r="G1411" s="34" t="s">
        <v>2376</v>
      </c>
      <c r="H1411" s="34" t="s">
        <v>2375</v>
      </c>
      <c r="J1411" s="40" t="s">
        <v>956</v>
      </c>
      <c r="K1411" s="11" t="str">
        <v>Obesity</v>
      </c>
      <c r="L1411" s="11" t="str">
        <v>Prediabetes</v>
      </c>
      <c r="M1411" s="11">
        <v>0</v>
      </c>
      <c r="N1411" s="11" t="str">
        <v>No</v>
      </c>
      <c r="O1411" s="11" t="str">
        <v>No</v>
      </c>
      <c r="P1411" s="36" t="str">
        <v>No</v>
      </c>
      <c r="Q1411" s="37"/>
    </row>
    <row r="1412" spans="1:17" x14ac:dyDescent="0.3">
      <c r="A1412" s="34" t="s">
        <v>955</v>
      </c>
      <c r="B1412" s="34">
        <v>28.51</v>
      </c>
      <c r="C1412" s="34">
        <v>5.65</v>
      </c>
      <c r="D1412" s="34" t="s">
        <v>2377</v>
      </c>
      <c r="E1412" s="35" t="s">
        <v>2375</v>
      </c>
      <c r="F1412" s="34" t="s">
        <v>2375</v>
      </c>
      <c r="G1412" s="34">
        <v>1</v>
      </c>
      <c r="H1412" s="34" t="s">
        <v>2375</v>
      </c>
      <c r="J1412" s="40" t="s">
        <v>955</v>
      </c>
      <c r="K1412" s="11" t="str">
        <v>Overweight</v>
      </c>
      <c r="L1412" s="11" t="str">
        <v>Normal</v>
      </c>
      <c r="M1412" s="11">
        <v>1</v>
      </c>
      <c r="N1412" s="11" t="str">
        <v>Yes</v>
      </c>
      <c r="O1412" s="11" t="str">
        <v>No</v>
      </c>
      <c r="P1412" s="36" t="str">
        <v>No</v>
      </c>
      <c r="Q1412" s="37"/>
    </row>
    <row r="1413" spans="1:17" x14ac:dyDescent="0.3">
      <c r="A1413" s="34" t="s">
        <v>954</v>
      </c>
      <c r="B1413" s="34">
        <v>30.21</v>
      </c>
      <c r="C1413" s="34">
        <v>5.5</v>
      </c>
      <c r="D1413" s="34" t="s">
        <v>2375</v>
      </c>
      <c r="E1413" s="35" t="s">
        <v>2375</v>
      </c>
      <c r="F1413" s="34" t="s">
        <v>2375</v>
      </c>
      <c r="G1413" s="34">
        <v>1</v>
      </c>
      <c r="H1413" s="34" t="s">
        <v>2375</v>
      </c>
      <c r="J1413" s="40" t="s">
        <v>954</v>
      </c>
      <c r="K1413" s="11" t="str">
        <v>Obesity</v>
      </c>
      <c r="L1413" s="11" t="str">
        <v>Normal</v>
      </c>
      <c r="M1413" s="11">
        <v>1</v>
      </c>
      <c r="N1413" s="11" t="str">
        <v>No</v>
      </c>
      <c r="O1413" s="11" t="str">
        <v>No</v>
      </c>
      <c r="P1413" s="36" t="str">
        <v>No</v>
      </c>
      <c r="Q1413" s="37"/>
    </row>
    <row r="1414" spans="1:17" x14ac:dyDescent="0.3">
      <c r="A1414" s="34" t="s">
        <v>953</v>
      </c>
      <c r="B1414" s="34">
        <v>24.33</v>
      </c>
      <c r="C1414" s="34">
        <v>8</v>
      </c>
      <c r="D1414" s="34" t="s">
        <v>2375</v>
      </c>
      <c r="E1414" s="35" t="s">
        <v>2375</v>
      </c>
      <c r="F1414" s="34" t="s">
        <v>2375</v>
      </c>
      <c r="G1414" s="34" t="s">
        <v>2376</v>
      </c>
      <c r="H1414" s="34" t="s">
        <v>2375</v>
      </c>
      <c r="J1414" s="40" t="s">
        <v>953</v>
      </c>
      <c r="K1414" s="11" t="str">
        <v>Normal Weight</v>
      </c>
      <c r="L1414" s="11" t="str">
        <v>Diabetes</v>
      </c>
      <c r="M1414" s="11">
        <v>0</v>
      </c>
      <c r="N1414" s="11" t="str">
        <v>No</v>
      </c>
      <c r="O1414" s="11" t="str">
        <v>No</v>
      </c>
      <c r="P1414" s="36" t="str">
        <v>No</v>
      </c>
      <c r="Q1414" s="37"/>
    </row>
    <row r="1415" spans="1:17" x14ac:dyDescent="0.3">
      <c r="A1415" s="34" t="s">
        <v>952</v>
      </c>
      <c r="B1415" s="34">
        <v>19.855</v>
      </c>
      <c r="C1415" s="34">
        <v>5.71</v>
      </c>
      <c r="D1415" s="34" t="s">
        <v>2377</v>
      </c>
      <c r="E1415" s="35" t="s">
        <v>2375</v>
      </c>
      <c r="F1415" s="34" t="s">
        <v>2375</v>
      </c>
      <c r="G1415" s="34" t="s">
        <v>2376</v>
      </c>
      <c r="H1415" s="34" t="s">
        <v>2375</v>
      </c>
      <c r="J1415" s="40" t="s">
        <v>952</v>
      </c>
      <c r="K1415" s="11" t="str">
        <v>Normal Weight</v>
      </c>
      <c r="L1415" s="11" t="str">
        <v>Prediabetes</v>
      </c>
      <c r="M1415" s="11">
        <v>0</v>
      </c>
      <c r="N1415" s="11" t="str">
        <v>Yes</v>
      </c>
      <c r="O1415" s="11" t="str">
        <v>No</v>
      </c>
      <c r="P1415" s="36" t="str">
        <v>No</v>
      </c>
      <c r="Q1415" s="37"/>
    </row>
    <row r="1416" spans="1:17" x14ac:dyDescent="0.3">
      <c r="A1416" s="34" t="s">
        <v>951</v>
      </c>
      <c r="B1416" s="34">
        <v>25.364999999999998</v>
      </c>
      <c r="C1416" s="34">
        <v>11.71</v>
      </c>
      <c r="D1416" s="34" t="s">
        <v>2375</v>
      </c>
      <c r="E1416" s="35" t="s">
        <v>2375</v>
      </c>
      <c r="F1416" s="34" t="s">
        <v>2375</v>
      </c>
      <c r="G1416" s="34" t="s">
        <v>2376</v>
      </c>
      <c r="H1416" s="34" t="s">
        <v>2375</v>
      </c>
      <c r="J1416" s="40" t="s">
        <v>951</v>
      </c>
      <c r="K1416" s="11" t="str">
        <v>Overweight</v>
      </c>
      <c r="L1416" s="11" t="str">
        <v>Diabetes</v>
      </c>
      <c r="M1416" s="11">
        <v>0</v>
      </c>
      <c r="N1416" s="11" t="str">
        <v>No</v>
      </c>
      <c r="O1416" s="11" t="str">
        <v>No</v>
      </c>
      <c r="P1416" s="36" t="str">
        <v>No</v>
      </c>
      <c r="Q1416" s="37"/>
    </row>
    <row r="1417" spans="1:17" x14ac:dyDescent="0.3">
      <c r="A1417" s="34" t="s">
        <v>950</v>
      </c>
      <c r="B1417" s="34">
        <v>29.6</v>
      </c>
      <c r="C1417" s="34">
        <v>6.17</v>
      </c>
      <c r="D1417" s="34" t="s">
        <v>2377</v>
      </c>
      <c r="E1417" s="35" t="s">
        <v>2375</v>
      </c>
      <c r="F1417" s="34" t="s">
        <v>2378</v>
      </c>
      <c r="G1417" s="34">
        <v>1</v>
      </c>
      <c r="H1417" s="34" t="s">
        <v>2375</v>
      </c>
      <c r="J1417" s="40" t="s">
        <v>950</v>
      </c>
      <c r="K1417" s="11" t="str">
        <v>Overweight</v>
      </c>
      <c r="L1417" s="11" t="str">
        <v>Prediabetes</v>
      </c>
      <c r="M1417" s="11">
        <v>1</v>
      </c>
      <c r="N1417" s="11" t="str">
        <v>Yes</v>
      </c>
      <c r="O1417" s="11" t="str">
        <v>No</v>
      </c>
      <c r="P1417" s="36" t="str">
        <v>No</v>
      </c>
      <c r="Q1417" s="37"/>
    </row>
    <row r="1418" spans="1:17" x14ac:dyDescent="0.3">
      <c r="A1418" s="34" t="s">
        <v>949</v>
      </c>
      <c r="B1418" s="34">
        <v>39.43</v>
      </c>
      <c r="C1418" s="34">
        <v>6.1</v>
      </c>
      <c r="D1418" s="34" t="s">
        <v>2377</v>
      </c>
      <c r="E1418" s="35" t="s">
        <v>2375</v>
      </c>
      <c r="F1418" s="34" t="s">
        <v>2378</v>
      </c>
      <c r="G1418" s="34">
        <v>1</v>
      </c>
      <c r="H1418" s="34" t="s">
        <v>2375</v>
      </c>
      <c r="J1418" s="40" t="s">
        <v>949</v>
      </c>
      <c r="K1418" s="11" t="str">
        <v>Obesity</v>
      </c>
      <c r="L1418" s="11" t="str">
        <v>Prediabetes</v>
      </c>
      <c r="M1418" s="11">
        <v>1</v>
      </c>
      <c r="N1418" s="11" t="str">
        <v>Yes</v>
      </c>
      <c r="O1418" s="11" t="str">
        <v>No</v>
      </c>
      <c r="P1418" s="36" t="str">
        <v>No</v>
      </c>
      <c r="Q1418" s="37"/>
    </row>
    <row r="1419" spans="1:17" x14ac:dyDescent="0.3">
      <c r="A1419" s="34" t="s">
        <v>948</v>
      </c>
      <c r="B1419" s="34">
        <v>27.34</v>
      </c>
      <c r="C1419" s="34">
        <v>5.19</v>
      </c>
      <c r="D1419" s="34" t="s">
        <v>2377</v>
      </c>
      <c r="E1419" s="35" t="s">
        <v>2375</v>
      </c>
      <c r="F1419" s="34" t="s">
        <v>2375</v>
      </c>
      <c r="G1419" s="34">
        <v>1</v>
      </c>
      <c r="H1419" s="34" t="s">
        <v>2375</v>
      </c>
      <c r="J1419" s="40" t="s">
        <v>948</v>
      </c>
      <c r="K1419" s="11" t="str">
        <v>Overweight</v>
      </c>
      <c r="L1419" s="11" t="str">
        <v>Normal</v>
      </c>
      <c r="M1419" s="11">
        <v>1</v>
      </c>
      <c r="N1419" s="11" t="str">
        <v>Yes</v>
      </c>
      <c r="O1419" s="11" t="str">
        <v>No</v>
      </c>
      <c r="P1419" s="36" t="str">
        <v>No</v>
      </c>
      <c r="Q1419" s="37"/>
    </row>
    <row r="1420" spans="1:17" x14ac:dyDescent="0.3">
      <c r="A1420" s="34" t="s">
        <v>947</v>
      </c>
      <c r="B1420" s="34">
        <v>39.01</v>
      </c>
      <c r="C1420" s="34">
        <v>5.37</v>
      </c>
      <c r="D1420" s="34" t="s">
        <v>2377</v>
      </c>
      <c r="E1420" s="35" t="s">
        <v>2375</v>
      </c>
      <c r="F1420" s="34" t="s">
        <v>2375</v>
      </c>
      <c r="G1420" s="34" t="s">
        <v>2376</v>
      </c>
      <c r="H1420" s="34" t="s">
        <v>2375</v>
      </c>
      <c r="J1420" s="40" t="s">
        <v>947</v>
      </c>
      <c r="K1420" s="11" t="str">
        <v>Obesity</v>
      </c>
      <c r="L1420" s="11" t="str">
        <v>Normal</v>
      </c>
      <c r="M1420" s="11">
        <v>0</v>
      </c>
      <c r="N1420" s="11" t="str">
        <v>Yes</v>
      </c>
      <c r="O1420" s="11" t="str">
        <v>No</v>
      </c>
      <c r="P1420" s="36" t="str">
        <v>No</v>
      </c>
      <c r="Q1420" s="37"/>
    </row>
    <row r="1421" spans="1:17" x14ac:dyDescent="0.3">
      <c r="A1421" s="34" t="s">
        <v>946</v>
      </c>
      <c r="B1421" s="34">
        <v>18.989999999999998</v>
      </c>
      <c r="C1421" s="34">
        <v>10.82</v>
      </c>
      <c r="D1421" s="34" t="s">
        <v>2377</v>
      </c>
      <c r="E1421" s="35" t="s">
        <v>2375</v>
      </c>
      <c r="F1421" s="34" t="s">
        <v>2375</v>
      </c>
      <c r="G1421" s="34" t="s">
        <v>2376</v>
      </c>
      <c r="H1421" s="34" t="s">
        <v>2375</v>
      </c>
      <c r="J1421" s="40" t="s">
        <v>946</v>
      </c>
      <c r="K1421" s="11" t="str">
        <v>Normal Weight</v>
      </c>
      <c r="L1421" s="11" t="str">
        <v>Diabetes</v>
      </c>
      <c r="M1421" s="11">
        <v>0</v>
      </c>
      <c r="N1421" s="11" t="str">
        <v>Yes</v>
      </c>
      <c r="O1421" s="11" t="str">
        <v>No</v>
      </c>
      <c r="P1421" s="36" t="str">
        <v>No</v>
      </c>
      <c r="Q1421" s="37"/>
    </row>
    <row r="1422" spans="1:17" x14ac:dyDescent="0.3">
      <c r="A1422" s="34" t="s">
        <v>945</v>
      </c>
      <c r="B1422" s="34">
        <v>42.3</v>
      </c>
      <c r="C1422" s="34">
        <v>6.06</v>
      </c>
      <c r="D1422" s="34" t="s">
        <v>2377</v>
      </c>
      <c r="E1422" s="35" t="s">
        <v>2375</v>
      </c>
      <c r="F1422" s="34" t="s">
        <v>2375</v>
      </c>
      <c r="G1422" s="34" t="s">
        <v>2376</v>
      </c>
      <c r="H1422" s="34" t="s">
        <v>2375</v>
      </c>
      <c r="J1422" s="40" t="s">
        <v>945</v>
      </c>
      <c r="K1422" s="11" t="str">
        <v>Obesity</v>
      </c>
      <c r="L1422" s="11" t="str">
        <v>Prediabetes</v>
      </c>
      <c r="M1422" s="11">
        <v>0</v>
      </c>
      <c r="N1422" s="11" t="str">
        <v>Yes</v>
      </c>
      <c r="O1422" s="11" t="str">
        <v>No</v>
      </c>
      <c r="P1422" s="36" t="str">
        <v>No</v>
      </c>
      <c r="Q1422" s="37"/>
    </row>
    <row r="1423" spans="1:17" x14ac:dyDescent="0.3">
      <c r="A1423" s="34" t="s">
        <v>944</v>
      </c>
      <c r="B1423" s="34">
        <v>39.805</v>
      </c>
      <c r="C1423" s="34">
        <v>5.91</v>
      </c>
      <c r="D1423" s="34" t="s">
        <v>2375</v>
      </c>
      <c r="E1423" s="35" t="s">
        <v>2375</v>
      </c>
      <c r="F1423" s="34" t="s">
        <v>2375</v>
      </c>
      <c r="G1423" s="34" t="s">
        <v>2376</v>
      </c>
      <c r="H1423" s="34" t="s">
        <v>2375</v>
      </c>
      <c r="J1423" s="40" t="s">
        <v>944</v>
      </c>
      <c r="K1423" s="11" t="str">
        <v>Obesity</v>
      </c>
      <c r="L1423" s="11" t="str">
        <v>Prediabetes</v>
      </c>
      <c r="M1423" s="11">
        <v>0</v>
      </c>
      <c r="N1423" s="11" t="str">
        <v>No</v>
      </c>
      <c r="O1423" s="11" t="str">
        <v>No</v>
      </c>
      <c r="P1423" s="36" t="str">
        <v>No</v>
      </c>
      <c r="Q1423" s="37"/>
    </row>
    <row r="1424" spans="1:17" x14ac:dyDescent="0.3">
      <c r="A1424" s="34" t="s">
        <v>943</v>
      </c>
      <c r="B1424" s="34">
        <v>33.700000000000003</v>
      </c>
      <c r="C1424" s="34">
        <v>5.87</v>
      </c>
      <c r="D1424" s="34" t="s">
        <v>2375</v>
      </c>
      <c r="E1424" s="35" t="s">
        <v>2375</v>
      </c>
      <c r="F1424" s="34" t="s">
        <v>2375</v>
      </c>
      <c r="G1424" s="34" t="s">
        <v>2376</v>
      </c>
      <c r="H1424" s="34" t="s">
        <v>2375</v>
      </c>
      <c r="J1424" s="40" t="s">
        <v>943</v>
      </c>
      <c r="K1424" s="11" t="str">
        <v>Obesity</v>
      </c>
      <c r="L1424" s="11" t="str">
        <v>Prediabetes</v>
      </c>
      <c r="M1424" s="11">
        <v>0</v>
      </c>
      <c r="N1424" s="11" t="str">
        <v>No</v>
      </c>
      <c r="O1424" s="11" t="str">
        <v>No</v>
      </c>
      <c r="P1424" s="36" t="str">
        <v>No</v>
      </c>
      <c r="Q1424" s="37"/>
    </row>
    <row r="1425" spans="1:17" x14ac:dyDescent="0.3">
      <c r="A1425" s="34" t="s">
        <v>942</v>
      </c>
      <c r="B1425" s="34">
        <v>36.195</v>
      </c>
      <c r="C1425" s="34">
        <v>6.22</v>
      </c>
      <c r="D1425" s="34" t="s">
        <v>2375</v>
      </c>
      <c r="E1425" s="35" t="s">
        <v>2375</v>
      </c>
      <c r="F1425" s="34" t="s">
        <v>2375</v>
      </c>
      <c r="G1425" s="34" t="s">
        <v>2376</v>
      </c>
      <c r="H1425" s="34" t="s">
        <v>2375</v>
      </c>
      <c r="J1425" s="40" t="s">
        <v>942</v>
      </c>
      <c r="K1425" s="11" t="str">
        <v>Obesity</v>
      </c>
      <c r="L1425" s="11" t="str">
        <v>Prediabetes</v>
      </c>
      <c r="M1425" s="11">
        <v>0</v>
      </c>
      <c r="N1425" s="11" t="str">
        <v>No</v>
      </c>
      <c r="O1425" s="11" t="str">
        <v>No</v>
      </c>
      <c r="P1425" s="36" t="str">
        <v>No</v>
      </c>
      <c r="Q1425" s="37"/>
    </row>
    <row r="1426" spans="1:17" x14ac:dyDescent="0.3">
      <c r="A1426" s="34" t="s">
        <v>941</v>
      </c>
      <c r="B1426" s="34">
        <v>32.6</v>
      </c>
      <c r="C1426" s="34">
        <v>5.73</v>
      </c>
      <c r="D1426" s="34" t="s">
        <v>2375</v>
      </c>
      <c r="E1426" s="35" t="s">
        <v>2375</v>
      </c>
      <c r="F1426" s="34" t="s">
        <v>2378</v>
      </c>
      <c r="G1426" s="34">
        <v>1</v>
      </c>
      <c r="H1426" s="34" t="s">
        <v>2375</v>
      </c>
      <c r="J1426" s="40" t="s">
        <v>941</v>
      </c>
      <c r="K1426" s="11" t="str">
        <v>Obesity</v>
      </c>
      <c r="L1426" s="11" t="str">
        <v>Prediabetes</v>
      </c>
      <c r="M1426" s="11">
        <v>1</v>
      </c>
      <c r="N1426" s="11" t="str">
        <v>No</v>
      </c>
      <c r="O1426" s="11" t="str">
        <v>No</v>
      </c>
      <c r="P1426" s="36" t="str">
        <v>No</v>
      </c>
      <c r="Q1426" s="37"/>
    </row>
    <row r="1427" spans="1:17" x14ac:dyDescent="0.3">
      <c r="A1427" s="34" t="s">
        <v>940</v>
      </c>
      <c r="B1427" s="34">
        <v>30.2</v>
      </c>
      <c r="C1427" s="34">
        <v>5.7</v>
      </c>
      <c r="D1427" s="34" t="s">
        <v>2375</v>
      </c>
      <c r="E1427" s="35" t="s">
        <v>2375</v>
      </c>
      <c r="F1427" s="34" t="s">
        <v>2375</v>
      </c>
      <c r="G1427" s="34" t="s">
        <v>2376</v>
      </c>
      <c r="H1427" s="34" t="s">
        <v>2375</v>
      </c>
      <c r="J1427" s="40" t="s">
        <v>940</v>
      </c>
      <c r="K1427" s="11" t="str">
        <v>Obesity</v>
      </c>
      <c r="L1427" s="11" t="str">
        <v>Prediabetes</v>
      </c>
      <c r="M1427" s="11">
        <v>0</v>
      </c>
      <c r="N1427" s="11" t="str">
        <v>No</v>
      </c>
      <c r="O1427" s="11" t="str">
        <v>No</v>
      </c>
      <c r="P1427" s="36" t="str">
        <v>No</v>
      </c>
      <c r="Q1427" s="37"/>
    </row>
    <row r="1428" spans="1:17" x14ac:dyDescent="0.3">
      <c r="A1428" s="34" t="s">
        <v>939</v>
      </c>
      <c r="B1428" s="34">
        <v>27.645</v>
      </c>
      <c r="C1428" s="34">
        <v>9.91</v>
      </c>
      <c r="D1428" s="34" t="s">
        <v>2375</v>
      </c>
      <c r="E1428" s="35" t="s">
        <v>2375</v>
      </c>
      <c r="F1428" s="34" t="s">
        <v>2375</v>
      </c>
      <c r="G1428" s="34" t="s">
        <v>2376</v>
      </c>
      <c r="H1428" s="34" t="s">
        <v>2375</v>
      </c>
      <c r="J1428" s="40" t="s">
        <v>939</v>
      </c>
      <c r="K1428" s="11" t="str">
        <v>Overweight</v>
      </c>
      <c r="L1428" s="11" t="str">
        <v>Diabetes</v>
      </c>
      <c r="M1428" s="11">
        <v>0</v>
      </c>
      <c r="N1428" s="11" t="str">
        <v>No</v>
      </c>
      <c r="O1428" s="11" t="str">
        <v>No</v>
      </c>
      <c r="P1428" s="36" t="str">
        <v>No</v>
      </c>
      <c r="Q1428" s="37"/>
    </row>
    <row r="1429" spans="1:17" x14ac:dyDescent="0.3">
      <c r="A1429" s="34" t="s">
        <v>938</v>
      </c>
      <c r="B1429" s="34">
        <v>26.41</v>
      </c>
      <c r="C1429" s="34">
        <v>11.4</v>
      </c>
      <c r="D1429" s="34" t="s">
        <v>2375</v>
      </c>
      <c r="E1429" s="35" t="s">
        <v>2375</v>
      </c>
      <c r="F1429" s="34" t="s">
        <v>2375</v>
      </c>
      <c r="G1429" s="34" t="s">
        <v>2376</v>
      </c>
      <c r="H1429" s="34" t="s">
        <v>2375</v>
      </c>
      <c r="J1429" s="40" t="s">
        <v>938</v>
      </c>
      <c r="K1429" s="11" t="str">
        <v>Overweight</v>
      </c>
      <c r="L1429" s="11" t="str">
        <v>Diabetes</v>
      </c>
      <c r="M1429" s="11">
        <v>0</v>
      </c>
      <c r="N1429" s="11" t="str">
        <v>No</v>
      </c>
      <c r="O1429" s="11" t="str">
        <v>No</v>
      </c>
      <c r="P1429" s="36" t="str">
        <v>No</v>
      </c>
      <c r="Q1429" s="37"/>
    </row>
    <row r="1430" spans="1:17" x14ac:dyDescent="0.3">
      <c r="A1430" s="34" t="s">
        <v>937</v>
      </c>
      <c r="B1430" s="34">
        <v>34.1</v>
      </c>
      <c r="C1430" s="34">
        <v>6.29</v>
      </c>
      <c r="D1430" s="34" t="s">
        <v>2377</v>
      </c>
      <c r="E1430" s="35" t="s">
        <v>2375</v>
      </c>
      <c r="F1430" s="34" t="s">
        <v>2378</v>
      </c>
      <c r="G1430" s="34">
        <v>1</v>
      </c>
      <c r="H1430" s="34" t="s">
        <v>2375</v>
      </c>
      <c r="J1430" s="40" t="s">
        <v>937</v>
      </c>
      <c r="K1430" s="11" t="str">
        <v>Obesity</v>
      </c>
      <c r="L1430" s="11" t="str">
        <v>Prediabetes</v>
      </c>
      <c r="M1430" s="11">
        <v>1</v>
      </c>
      <c r="N1430" s="11" t="str">
        <v>Yes</v>
      </c>
      <c r="O1430" s="11" t="str">
        <v>No</v>
      </c>
      <c r="P1430" s="36" t="str">
        <v>No</v>
      </c>
      <c r="Q1430" s="37"/>
    </row>
    <row r="1431" spans="1:17" x14ac:dyDescent="0.3">
      <c r="A1431" s="34" t="s">
        <v>936</v>
      </c>
      <c r="B1431" s="34">
        <v>17.3</v>
      </c>
      <c r="C1431" s="34">
        <v>9.2799999999999994</v>
      </c>
      <c r="D1431" s="34" t="s">
        <v>2375</v>
      </c>
      <c r="E1431" s="35" t="s">
        <v>2375</v>
      </c>
      <c r="F1431" s="34" t="s">
        <v>2375</v>
      </c>
      <c r="G1431" s="34" t="s">
        <v>2376</v>
      </c>
      <c r="H1431" s="34" t="s">
        <v>2375</v>
      </c>
      <c r="J1431" s="40" t="s">
        <v>936</v>
      </c>
      <c r="K1431" s="11" t="str">
        <v>Underweight</v>
      </c>
      <c r="L1431" s="11" t="str">
        <v>Diabetes</v>
      </c>
      <c r="M1431" s="11">
        <v>0</v>
      </c>
      <c r="N1431" s="11" t="str">
        <v>No</v>
      </c>
      <c r="O1431" s="11" t="str">
        <v>No</v>
      </c>
      <c r="P1431" s="36" t="str">
        <v>No</v>
      </c>
      <c r="Q1431" s="37"/>
    </row>
    <row r="1432" spans="1:17" x14ac:dyDescent="0.3">
      <c r="A1432" s="34" t="s">
        <v>935</v>
      </c>
      <c r="B1432" s="34">
        <v>35.020000000000003</v>
      </c>
      <c r="C1432" s="34">
        <v>4.78</v>
      </c>
      <c r="D1432" s="34" t="s">
        <v>2375</v>
      </c>
      <c r="E1432" s="35" t="s">
        <v>2375</v>
      </c>
      <c r="F1432" s="34" t="s">
        <v>2378</v>
      </c>
      <c r="G1432" s="34">
        <v>1</v>
      </c>
      <c r="H1432" s="34" t="s">
        <v>2375</v>
      </c>
      <c r="J1432" s="40" t="s">
        <v>935</v>
      </c>
      <c r="K1432" s="11" t="str">
        <v>Obesity</v>
      </c>
      <c r="L1432" s="11" t="str">
        <v>Normal</v>
      </c>
      <c r="M1432" s="11">
        <v>1</v>
      </c>
      <c r="N1432" s="11" t="str">
        <v>No</v>
      </c>
      <c r="O1432" s="11" t="str">
        <v>No</v>
      </c>
      <c r="P1432" s="36" t="str">
        <v>No</v>
      </c>
      <c r="Q1432" s="37"/>
    </row>
    <row r="1433" spans="1:17" x14ac:dyDescent="0.3">
      <c r="A1433" s="34" t="s">
        <v>934</v>
      </c>
      <c r="B1433" s="34">
        <v>37.1</v>
      </c>
      <c r="C1433" s="34">
        <v>8.8699999999999992</v>
      </c>
      <c r="D1433" s="34" t="s">
        <v>2377</v>
      </c>
      <c r="E1433" s="35" t="s">
        <v>2375</v>
      </c>
      <c r="F1433" s="34" t="s">
        <v>2375</v>
      </c>
      <c r="G1433" s="34" t="s">
        <v>2376</v>
      </c>
      <c r="H1433" s="34" t="s">
        <v>2375</v>
      </c>
      <c r="J1433" s="40" t="s">
        <v>934</v>
      </c>
      <c r="K1433" s="11" t="str">
        <v>Obesity</v>
      </c>
      <c r="L1433" s="11" t="str">
        <v>Diabetes</v>
      </c>
      <c r="M1433" s="11">
        <v>0</v>
      </c>
      <c r="N1433" s="11" t="str">
        <v>Yes</v>
      </c>
      <c r="O1433" s="11" t="str">
        <v>No</v>
      </c>
      <c r="P1433" s="36" t="str">
        <v>No</v>
      </c>
      <c r="Q1433" s="37"/>
    </row>
    <row r="1434" spans="1:17" x14ac:dyDescent="0.3">
      <c r="A1434" s="34" t="s">
        <v>933</v>
      </c>
      <c r="B1434" s="34">
        <v>16.79</v>
      </c>
      <c r="C1434" s="34">
        <v>11.4</v>
      </c>
      <c r="D1434" s="34" t="s">
        <v>2375</v>
      </c>
      <c r="E1434" s="35" t="s">
        <v>2375</v>
      </c>
      <c r="F1434" s="34" t="s">
        <v>2375</v>
      </c>
      <c r="G1434" s="34" t="s">
        <v>2376</v>
      </c>
      <c r="H1434" s="34" t="s">
        <v>2375</v>
      </c>
      <c r="J1434" s="40" t="s">
        <v>933</v>
      </c>
      <c r="K1434" s="11" t="str">
        <v>Underweight</v>
      </c>
      <c r="L1434" s="11" t="str">
        <v>Diabetes</v>
      </c>
      <c r="M1434" s="11">
        <v>0</v>
      </c>
      <c r="N1434" s="11" t="str">
        <v>No</v>
      </c>
      <c r="O1434" s="11" t="str">
        <v>No</v>
      </c>
      <c r="P1434" s="36" t="str">
        <v>No</v>
      </c>
      <c r="Q1434" s="37"/>
    </row>
    <row r="1435" spans="1:17" x14ac:dyDescent="0.3">
      <c r="A1435" s="34" t="s">
        <v>932</v>
      </c>
      <c r="B1435" s="34">
        <v>31.635000000000002</v>
      </c>
      <c r="C1435" s="34">
        <v>9.1300000000000008</v>
      </c>
      <c r="D1435" s="34" t="s">
        <v>2377</v>
      </c>
      <c r="E1435" s="35" t="s">
        <v>2375</v>
      </c>
      <c r="F1435" s="34" t="s">
        <v>2375</v>
      </c>
      <c r="G1435" s="34" t="s">
        <v>2376</v>
      </c>
      <c r="H1435" s="34" t="s">
        <v>2375</v>
      </c>
      <c r="J1435" s="40" t="s">
        <v>932</v>
      </c>
      <c r="K1435" s="11" t="str">
        <v>Obesity</v>
      </c>
      <c r="L1435" s="11" t="str">
        <v>Diabetes</v>
      </c>
      <c r="M1435" s="11">
        <v>0</v>
      </c>
      <c r="N1435" s="11" t="str">
        <v>Yes</v>
      </c>
      <c r="O1435" s="11" t="str">
        <v>No</v>
      </c>
      <c r="P1435" s="36" t="str">
        <v>No</v>
      </c>
      <c r="Q1435" s="37"/>
    </row>
    <row r="1436" spans="1:17" x14ac:dyDescent="0.3">
      <c r="A1436" s="34" t="s">
        <v>931</v>
      </c>
      <c r="B1436" s="34">
        <v>24.19</v>
      </c>
      <c r="C1436" s="34">
        <v>6.22</v>
      </c>
      <c r="D1436" s="34" t="s">
        <v>2377</v>
      </c>
      <c r="E1436" s="35" t="s">
        <v>2375</v>
      </c>
      <c r="F1436" s="34" t="s">
        <v>2378</v>
      </c>
      <c r="G1436" s="34">
        <v>1</v>
      </c>
      <c r="H1436" s="34" t="s">
        <v>2375</v>
      </c>
      <c r="J1436" s="40" t="s">
        <v>931</v>
      </c>
      <c r="K1436" s="11" t="str">
        <v>Normal Weight</v>
      </c>
      <c r="L1436" s="11" t="str">
        <v>Prediabetes</v>
      </c>
      <c r="M1436" s="11">
        <v>1</v>
      </c>
      <c r="N1436" s="11" t="str">
        <v>Yes</v>
      </c>
      <c r="O1436" s="11" t="str">
        <v>No</v>
      </c>
      <c r="P1436" s="36" t="str">
        <v>No</v>
      </c>
      <c r="Q1436" s="37"/>
    </row>
    <row r="1437" spans="1:17" x14ac:dyDescent="0.3">
      <c r="A1437" s="34" t="s">
        <v>930</v>
      </c>
      <c r="B1437" s="34">
        <v>35.29</v>
      </c>
      <c r="C1437" s="34">
        <v>5.9</v>
      </c>
      <c r="D1437" s="34" t="s">
        <v>2375</v>
      </c>
      <c r="E1437" s="35" t="s">
        <v>2375</v>
      </c>
      <c r="F1437" s="34" t="s">
        <v>2378</v>
      </c>
      <c r="G1437" s="34">
        <v>1</v>
      </c>
      <c r="H1437" s="34" t="s">
        <v>2375</v>
      </c>
      <c r="J1437" s="40" t="s">
        <v>930</v>
      </c>
      <c r="K1437" s="11" t="str">
        <v>Obesity</v>
      </c>
      <c r="L1437" s="11" t="str">
        <v>Prediabetes</v>
      </c>
      <c r="M1437" s="11">
        <v>1</v>
      </c>
      <c r="N1437" s="11" t="str">
        <v>No</v>
      </c>
      <c r="O1437" s="11" t="str">
        <v>No</v>
      </c>
      <c r="P1437" s="36" t="str">
        <v>No</v>
      </c>
      <c r="Q1437" s="37"/>
    </row>
    <row r="1438" spans="1:17" x14ac:dyDescent="0.3">
      <c r="A1438" s="34" t="s">
        <v>929</v>
      </c>
      <c r="B1438" s="34">
        <v>35.299999999999997</v>
      </c>
      <c r="C1438" s="34">
        <v>4.45</v>
      </c>
      <c r="D1438" s="34" t="s">
        <v>2375</v>
      </c>
      <c r="E1438" s="35" t="s">
        <v>2375</v>
      </c>
      <c r="F1438" s="34" t="s">
        <v>2375</v>
      </c>
      <c r="G1438" s="34" t="s">
        <v>2376</v>
      </c>
      <c r="H1438" s="34" t="s">
        <v>2375</v>
      </c>
      <c r="J1438" s="40" t="s">
        <v>929</v>
      </c>
      <c r="K1438" s="11" t="str">
        <v>Obesity</v>
      </c>
      <c r="L1438" s="11" t="str">
        <v>Normal</v>
      </c>
      <c r="M1438" s="11">
        <v>0</v>
      </c>
      <c r="N1438" s="11" t="str">
        <v>No</v>
      </c>
      <c r="O1438" s="11" t="str">
        <v>No</v>
      </c>
      <c r="P1438" s="36" t="str">
        <v>No</v>
      </c>
      <c r="Q1438" s="37"/>
    </row>
    <row r="1439" spans="1:17" x14ac:dyDescent="0.3">
      <c r="A1439" s="34" t="s">
        <v>928</v>
      </c>
      <c r="B1439" s="34">
        <v>35.64</v>
      </c>
      <c r="C1439" s="34">
        <v>6.17</v>
      </c>
      <c r="D1439" s="34" t="s">
        <v>2375</v>
      </c>
      <c r="E1439" s="35" t="s">
        <v>2375</v>
      </c>
      <c r="F1439" s="34" t="s">
        <v>2378</v>
      </c>
      <c r="G1439" s="34">
        <v>1</v>
      </c>
      <c r="H1439" s="34" t="s">
        <v>2375</v>
      </c>
      <c r="J1439" s="40" t="s">
        <v>928</v>
      </c>
      <c r="K1439" s="11" t="str">
        <v>Obesity</v>
      </c>
      <c r="L1439" s="11" t="str">
        <v>Prediabetes</v>
      </c>
      <c r="M1439" s="11">
        <v>1</v>
      </c>
      <c r="N1439" s="11" t="str">
        <v>No</v>
      </c>
      <c r="O1439" s="11" t="str">
        <v>No</v>
      </c>
      <c r="P1439" s="36" t="str">
        <v>No</v>
      </c>
      <c r="Q1439" s="37"/>
    </row>
    <row r="1440" spans="1:17" x14ac:dyDescent="0.3">
      <c r="A1440" s="34" t="s">
        <v>927</v>
      </c>
      <c r="B1440" s="34">
        <v>33.1</v>
      </c>
      <c r="C1440" s="34">
        <v>4.93</v>
      </c>
      <c r="D1440" s="34" t="s">
        <v>2375</v>
      </c>
      <c r="E1440" s="35" t="s">
        <v>2375</v>
      </c>
      <c r="F1440" s="34" t="s">
        <v>2375</v>
      </c>
      <c r="G1440" s="34" t="s">
        <v>2376</v>
      </c>
      <c r="H1440" s="34" t="s">
        <v>2375</v>
      </c>
      <c r="J1440" s="40" t="s">
        <v>927</v>
      </c>
      <c r="K1440" s="11" t="str">
        <v>Obesity</v>
      </c>
      <c r="L1440" s="11" t="str">
        <v>Normal</v>
      </c>
      <c r="M1440" s="11">
        <v>0</v>
      </c>
      <c r="N1440" s="11" t="str">
        <v>No</v>
      </c>
      <c r="O1440" s="11" t="str">
        <v>No</v>
      </c>
      <c r="P1440" s="36" t="str">
        <v>No</v>
      </c>
      <c r="Q1440" s="37"/>
    </row>
    <row r="1441" spans="1:17" x14ac:dyDescent="0.3">
      <c r="A1441" s="34" t="s">
        <v>926</v>
      </c>
      <c r="B1441" s="34">
        <v>26.41</v>
      </c>
      <c r="C1441" s="34">
        <v>7.32</v>
      </c>
      <c r="D1441" s="34" t="s">
        <v>2377</v>
      </c>
      <c r="E1441" s="35" t="s">
        <v>2375</v>
      </c>
      <c r="F1441" s="34" t="s">
        <v>2375</v>
      </c>
      <c r="G1441" s="34">
        <v>1</v>
      </c>
      <c r="H1441" s="34" t="s">
        <v>2375</v>
      </c>
      <c r="J1441" s="40" t="s">
        <v>926</v>
      </c>
      <c r="K1441" s="11" t="str">
        <v>Overweight</v>
      </c>
      <c r="L1441" s="11" t="str">
        <v>Diabetes</v>
      </c>
      <c r="M1441" s="11">
        <v>1</v>
      </c>
      <c r="N1441" s="11" t="str">
        <v>Yes</v>
      </c>
      <c r="O1441" s="11" t="str">
        <v>No</v>
      </c>
      <c r="P1441" s="36" t="str">
        <v>No</v>
      </c>
      <c r="Q1441" s="37"/>
    </row>
    <row r="1442" spans="1:17" x14ac:dyDescent="0.3">
      <c r="A1442" s="34" t="s">
        <v>925</v>
      </c>
      <c r="B1442" s="34">
        <v>29.9</v>
      </c>
      <c r="C1442" s="34">
        <v>5.27</v>
      </c>
      <c r="D1442" s="34" t="s">
        <v>2375</v>
      </c>
      <c r="E1442" s="35" t="s">
        <v>2375</v>
      </c>
      <c r="F1442" s="34" t="s">
        <v>2378</v>
      </c>
      <c r="G1442" s="34">
        <v>1</v>
      </c>
      <c r="H1442" s="34" t="s">
        <v>2375</v>
      </c>
      <c r="J1442" s="40" t="s">
        <v>925</v>
      </c>
      <c r="K1442" s="11" t="str">
        <v>Obesity</v>
      </c>
      <c r="L1442" s="11" t="str">
        <v>Normal</v>
      </c>
      <c r="M1442" s="11">
        <v>1</v>
      </c>
      <c r="N1442" s="11" t="str">
        <v>No</v>
      </c>
      <c r="O1442" s="11" t="str">
        <v>No</v>
      </c>
      <c r="P1442" s="36" t="str">
        <v>No</v>
      </c>
      <c r="Q1442" s="37"/>
    </row>
    <row r="1443" spans="1:17" x14ac:dyDescent="0.3">
      <c r="A1443" s="34" t="s">
        <v>924</v>
      </c>
      <c r="B1443" s="34">
        <v>25.24</v>
      </c>
      <c r="C1443" s="34">
        <v>5.82</v>
      </c>
      <c r="D1443" s="34" t="s">
        <v>2375</v>
      </c>
      <c r="E1443" s="35" t="s">
        <v>2375</v>
      </c>
      <c r="F1443" s="34" t="s">
        <v>2375</v>
      </c>
      <c r="G1443" s="34">
        <v>1</v>
      </c>
      <c r="H1443" s="34" t="s">
        <v>2375</v>
      </c>
      <c r="J1443" s="40" t="s">
        <v>924</v>
      </c>
      <c r="K1443" s="11" t="str">
        <v>Overweight</v>
      </c>
      <c r="L1443" s="11" t="str">
        <v>Prediabetes</v>
      </c>
      <c r="M1443" s="11">
        <v>1</v>
      </c>
      <c r="N1443" s="11" t="str">
        <v>No</v>
      </c>
      <c r="O1443" s="11" t="str">
        <v>No</v>
      </c>
      <c r="P1443" s="36" t="str">
        <v>No</v>
      </c>
      <c r="Q1443" s="37"/>
    </row>
    <row r="1444" spans="1:17" x14ac:dyDescent="0.3">
      <c r="A1444" s="34" t="s">
        <v>923</v>
      </c>
      <c r="B1444" s="34">
        <v>25.08</v>
      </c>
      <c r="C1444" s="34">
        <v>5.8</v>
      </c>
      <c r="D1444" s="34" t="s">
        <v>2375</v>
      </c>
      <c r="E1444" s="35" t="s">
        <v>2375</v>
      </c>
      <c r="F1444" s="34" t="s">
        <v>2378</v>
      </c>
      <c r="G1444" s="34">
        <v>1</v>
      </c>
      <c r="H1444" s="34" t="s">
        <v>2375</v>
      </c>
      <c r="J1444" s="40" t="s">
        <v>923</v>
      </c>
      <c r="K1444" s="11" t="str">
        <v>Overweight</v>
      </c>
      <c r="L1444" s="11" t="str">
        <v>Prediabetes</v>
      </c>
      <c r="M1444" s="11">
        <v>1</v>
      </c>
      <c r="N1444" s="11" t="str">
        <v>No</v>
      </c>
      <c r="O1444" s="11" t="str">
        <v>No</v>
      </c>
      <c r="P1444" s="36" t="str">
        <v>No</v>
      </c>
      <c r="Q1444" s="37"/>
    </row>
    <row r="1445" spans="1:17" x14ac:dyDescent="0.3">
      <c r="A1445" s="34" t="s">
        <v>922</v>
      </c>
      <c r="B1445" s="34">
        <v>29.164999999999999</v>
      </c>
      <c r="C1445" s="34">
        <v>4.87</v>
      </c>
      <c r="D1445" s="34" t="s">
        <v>2375</v>
      </c>
      <c r="E1445" s="35" t="s">
        <v>2378</v>
      </c>
      <c r="F1445" s="34" t="s">
        <v>2375</v>
      </c>
      <c r="G1445" s="34">
        <v>1</v>
      </c>
      <c r="H1445" s="34" t="s">
        <v>2375</v>
      </c>
      <c r="J1445" s="40" t="s">
        <v>922</v>
      </c>
      <c r="K1445" s="11" t="str">
        <v>Overweight</v>
      </c>
      <c r="L1445" s="11" t="str">
        <v>Normal</v>
      </c>
      <c r="M1445" s="11">
        <v>1</v>
      </c>
      <c r="N1445" s="11" t="str">
        <v>No</v>
      </c>
      <c r="O1445" s="11" t="str">
        <v>No</v>
      </c>
      <c r="P1445" s="36" t="str">
        <v>No</v>
      </c>
      <c r="Q1445" s="37"/>
    </row>
    <row r="1446" spans="1:17" x14ac:dyDescent="0.3">
      <c r="A1446" s="34" t="s">
        <v>921</v>
      </c>
      <c r="B1446" s="34">
        <v>15.05</v>
      </c>
      <c r="C1446" s="34">
        <v>8.1199999999999992</v>
      </c>
      <c r="D1446" s="34" t="s">
        <v>2375</v>
      </c>
      <c r="E1446" s="35" t="s">
        <v>2375</v>
      </c>
      <c r="F1446" s="34" t="s">
        <v>2375</v>
      </c>
      <c r="G1446" s="34" t="s">
        <v>2376</v>
      </c>
      <c r="H1446" s="34" t="s">
        <v>2375</v>
      </c>
      <c r="J1446" s="40" t="s">
        <v>921</v>
      </c>
      <c r="K1446" s="11" t="str">
        <v>Underweight</v>
      </c>
      <c r="L1446" s="11" t="str">
        <v>Diabetes</v>
      </c>
      <c r="M1446" s="11">
        <v>0</v>
      </c>
      <c r="N1446" s="11" t="str">
        <v>No</v>
      </c>
      <c r="O1446" s="11" t="str">
        <v>No</v>
      </c>
      <c r="P1446" s="36" t="str">
        <v>No</v>
      </c>
      <c r="Q1446" s="37"/>
    </row>
    <row r="1447" spans="1:17" x14ac:dyDescent="0.3">
      <c r="A1447" s="34" t="s">
        <v>920</v>
      </c>
      <c r="B1447" s="34">
        <v>19.95</v>
      </c>
      <c r="C1447" s="34">
        <v>4.3600000000000003</v>
      </c>
      <c r="D1447" s="34" t="s">
        <v>2375</v>
      </c>
      <c r="E1447" s="35" t="s">
        <v>2375</v>
      </c>
      <c r="F1447" s="34" t="s">
        <v>2375</v>
      </c>
      <c r="G1447" s="34">
        <v>2</v>
      </c>
      <c r="H1447" s="34" t="s">
        <v>2375</v>
      </c>
      <c r="J1447" s="40" t="s">
        <v>920</v>
      </c>
      <c r="K1447" s="11" t="str">
        <v>Normal Weight</v>
      </c>
      <c r="L1447" s="11" t="str">
        <v>Normal</v>
      </c>
      <c r="M1447" s="11">
        <v>2</v>
      </c>
      <c r="N1447" s="11" t="str">
        <v>No</v>
      </c>
      <c r="O1447" s="11" t="str">
        <v>No</v>
      </c>
      <c r="P1447" s="36" t="str">
        <v>No</v>
      </c>
      <c r="Q1447" s="37"/>
    </row>
    <row r="1448" spans="1:17" x14ac:dyDescent="0.3">
      <c r="A1448" s="34" t="s">
        <v>919</v>
      </c>
      <c r="B1448" s="34">
        <v>16.66</v>
      </c>
      <c r="C1448" s="34">
        <v>9.16</v>
      </c>
      <c r="D1448" s="34" t="s">
        <v>2375</v>
      </c>
      <c r="E1448" s="35" t="s">
        <v>2375</v>
      </c>
      <c r="F1448" s="34" t="s">
        <v>2375</v>
      </c>
      <c r="G1448" s="34" t="s">
        <v>2376</v>
      </c>
      <c r="H1448" s="34" t="s">
        <v>2375</v>
      </c>
      <c r="J1448" s="40" t="s">
        <v>919</v>
      </c>
      <c r="K1448" s="11" t="str">
        <v>Underweight</v>
      </c>
      <c r="L1448" s="11" t="str">
        <v>Diabetes</v>
      </c>
      <c r="M1448" s="11">
        <v>0</v>
      </c>
      <c r="N1448" s="11" t="str">
        <v>No</v>
      </c>
      <c r="O1448" s="11" t="str">
        <v>No</v>
      </c>
      <c r="P1448" s="36" t="str">
        <v>No</v>
      </c>
      <c r="Q1448" s="37"/>
    </row>
    <row r="1449" spans="1:17" x14ac:dyDescent="0.3">
      <c r="A1449" s="34" t="s">
        <v>918</v>
      </c>
      <c r="B1449" s="34">
        <v>16.62</v>
      </c>
      <c r="C1449" s="34">
        <v>9.14</v>
      </c>
      <c r="D1449" s="34" t="s">
        <v>2375</v>
      </c>
      <c r="E1449" s="35" t="s">
        <v>2375</v>
      </c>
      <c r="F1449" s="34" t="s">
        <v>2375</v>
      </c>
      <c r="G1449" s="34" t="s">
        <v>2376</v>
      </c>
      <c r="H1449" s="34" t="s">
        <v>2375</v>
      </c>
      <c r="J1449" s="40" t="s">
        <v>918</v>
      </c>
      <c r="K1449" s="11" t="str">
        <v>Underweight</v>
      </c>
      <c r="L1449" s="11" t="str">
        <v>Diabetes</v>
      </c>
      <c r="M1449" s="11">
        <v>0</v>
      </c>
      <c r="N1449" s="11" t="str">
        <v>No</v>
      </c>
      <c r="O1449" s="11" t="str">
        <v>No</v>
      </c>
      <c r="P1449" s="36" t="str">
        <v>No</v>
      </c>
      <c r="Q1449" s="37"/>
    </row>
    <row r="1450" spans="1:17" x14ac:dyDescent="0.3">
      <c r="A1450" s="34" t="s">
        <v>917</v>
      </c>
      <c r="B1450" s="34">
        <v>15.36</v>
      </c>
      <c r="C1450" s="34">
        <v>5.49</v>
      </c>
      <c r="D1450" s="34" t="s">
        <v>2377</v>
      </c>
      <c r="E1450" s="35" t="s">
        <v>2375</v>
      </c>
      <c r="F1450" s="34" t="s">
        <v>2375</v>
      </c>
      <c r="G1450" s="34">
        <v>2</v>
      </c>
      <c r="H1450" s="34" t="s">
        <v>2375</v>
      </c>
      <c r="J1450" s="40" t="s">
        <v>917</v>
      </c>
      <c r="K1450" s="11" t="str">
        <v>Underweight</v>
      </c>
      <c r="L1450" s="11" t="str">
        <v>Normal</v>
      </c>
      <c r="M1450" s="11">
        <v>2</v>
      </c>
      <c r="N1450" s="11" t="str">
        <v>Yes</v>
      </c>
      <c r="O1450" s="11" t="str">
        <v>No</v>
      </c>
      <c r="P1450" s="36" t="str">
        <v>No</v>
      </c>
      <c r="Q1450" s="37"/>
    </row>
    <row r="1451" spans="1:17" x14ac:dyDescent="0.3">
      <c r="A1451" s="34" t="s">
        <v>916</v>
      </c>
      <c r="B1451" s="34">
        <v>27.74</v>
      </c>
      <c r="C1451" s="34">
        <v>5.96</v>
      </c>
      <c r="D1451" s="34" t="s">
        <v>2377</v>
      </c>
      <c r="E1451" s="35" t="s">
        <v>2375</v>
      </c>
      <c r="F1451" s="34" t="s">
        <v>2375</v>
      </c>
      <c r="G1451" s="34" t="s">
        <v>2376</v>
      </c>
      <c r="H1451" s="34" t="s">
        <v>2375</v>
      </c>
      <c r="J1451" s="40" t="s">
        <v>916</v>
      </c>
      <c r="K1451" s="11" t="str">
        <v>Overweight</v>
      </c>
      <c r="L1451" s="11" t="str">
        <v>Prediabetes</v>
      </c>
      <c r="M1451" s="11">
        <v>0</v>
      </c>
      <c r="N1451" s="11" t="str">
        <v>Yes</v>
      </c>
      <c r="O1451" s="11" t="str">
        <v>No</v>
      </c>
      <c r="P1451" s="36" t="str">
        <v>No</v>
      </c>
      <c r="Q1451" s="37"/>
    </row>
    <row r="1452" spans="1:17" x14ac:dyDescent="0.3">
      <c r="A1452" s="34" t="s">
        <v>915</v>
      </c>
      <c r="B1452" s="34">
        <v>22.44</v>
      </c>
      <c r="C1452" s="34">
        <v>4.62</v>
      </c>
      <c r="D1452" s="34" t="s">
        <v>2377</v>
      </c>
      <c r="E1452" s="35" t="s">
        <v>2375</v>
      </c>
      <c r="F1452" s="34" t="s">
        <v>2375</v>
      </c>
      <c r="G1452" s="34" t="s">
        <v>2376</v>
      </c>
      <c r="H1452" s="34" t="s">
        <v>2375</v>
      </c>
      <c r="J1452" s="40" t="s">
        <v>915</v>
      </c>
      <c r="K1452" s="11" t="str">
        <v>Normal Weight</v>
      </c>
      <c r="L1452" s="11" t="str">
        <v>Normal</v>
      </c>
      <c r="M1452" s="11">
        <v>0</v>
      </c>
      <c r="N1452" s="11" t="str">
        <v>Yes</v>
      </c>
      <c r="O1452" s="11" t="str">
        <v>No</v>
      </c>
      <c r="P1452" s="36" t="str">
        <v>No</v>
      </c>
      <c r="Q1452" s="37"/>
    </row>
    <row r="1453" spans="1:17" x14ac:dyDescent="0.3">
      <c r="A1453" s="34" t="s">
        <v>914</v>
      </c>
      <c r="B1453" s="34">
        <v>37.049999999999997</v>
      </c>
      <c r="C1453" s="34">
        <v>9.9600000000000009</v>
      </c>
      <c r="D1453" s="34" t="s">
        <v>2377</v>
      </c>
      <c r="E1453" s="35" t="s">
        <v>2375</v>
      </c>
      <c r="F1453" s="34" t="s">
        <v>2375</v>
      </c>
      <c r="G1453" s="34" t="s">
        <v>2376</v>
      </c>
      <c r="H1453" s="34" t="s">
        <v>2375</v>
      </c>
      <c r="J1453" s="40" t="s">
        <v>914</v>
      </c>
      <c r="K1453" s="11" t="str">
        <v>Obesity</v>
      </c>
      <c r="L1453" s="11" t="str">
        <v>Diabetes</v>
      </c>
      <c r="M1453" s="11">
        <v>0</v>
      </c>
      <c r="N1453" s="11" t="str">
        <v>Yes</v>
      </c>
      <c r="O1453" s="11" t="str">
        <v>No</v>
      </c>
      <c r="P1453" s="36" t="str">
        <v>No</v>
      </c>
      <c r="Q1453" s="37"/>
    </row>
    <row r="1454" spans="1:17" x14ac:dyDescent="0.3">
      <c r="A1454" s="34" t="s">
        <v>913</v>
      </c>
      <c r="B1454" s="34">
        <v>22.95</v>
      </c>
      <c r="C1454" s="34">
        <v>10.53</v>
      </c>
      <c r="D1454" s="34" t="s">
        <v>2375</v>
      </c>
      <c r="E1454" s="35" t="s">
        <v>2375</v>
      </c>
      <c r="F1454" s="34" t="s">
        <v>2375</v>
      </c>
      <c r="G1454" s="34">
        <v>2</v>
      </c>
      <c r="H1454" s="34" t="s">
        <v>2375</v>
      </c>
      <c r="J1454" s="40" t="s">
        <v>913</v>
      </c>
      <c r="K1454" s="11" t="str">
        <v>Normal Weight</v>
      </c>
      <c r="L1454" s="11" t="str">
        <v>Diabetes</v>
      </c>
      <c r="M1454" s="11">
        <v>2</v>
      </c>
      <c r="N1454" s="11" t="str">
        <v>No</v>
      </c>
      <c r="O1454" s="11" t="str">
        <v>No</v>
      </c>
      <c r="P1454" s="36" t="str">
        <v>No</v>
      </c>
      <c r="Q1454" s="37"/>
    </row>
    <row r="1455" spans="1:17" x14ac:dyDescent="0.3">
      <c r="A1455" s="34" t="s">
        <v>912</v>
      </c>
      <c r="B1455" s="34">
        <v>34.200000000000003</v>
      </c>
      <c r="C1455" s="34">
        <v>6.69</v>
      </c>
      <c r="D1455" s="34" t="s">
        <v>2377</v>
      </c>
      <c r="E1455" s="35" t="s">
        <v>2375</v>
      </c>
      <c r="F1455" s="34" t="s">
        <v>2375</v>
      </c>
      <c r="G1455" s="34" t="s">
        <v>2376</v>
      </c>
      <c r="H1455" s="34" t="s">
        <v>2375</v>
      </c>
      <c r="J1455" s="40" t="s">
        <v>912</v>
      </c>
      <c r="K1455" s="11" t="str">
        <v>Obesity</v>
      </c>
      <c r="L1455" s="11" t="str">
        <v>Diabetes</v>
      </c>
      <c r="M1455" s="11">
        <v>0</v>
      </c>
      <c r="N1455" s="11" t="str">
        <v>Yes</v>
      </c>
      <c r="O1455" s="11" t="str">
        <v>No</v>
      </c>
      <c r="P1455" s="36" t="str">
        <v>No</v>
      </c>
      <c r="Q1455" s="37"/>
    </row>
    <row r="1456" spans="1:17" x14ac:dyDescent="0.3">
      <c r="A1456" s="34" t="s">
        <v>911</v>
      </c>
      <c r="B1456" s="34">
        <v>30.59</v>
      </c>
      <c r="C1456" s="34">
        <v>9.5500000000000007</v>
      </c>
      <c r="D1456" s="34" t="s">
        <v>2377</v>
      </c>
      <c r="E1456" s="35" t="s">
        <v>2375</v>
      </c>
      <c r="F1456" s="34" t="s">
        <v>2375</v>
      </c>
      <c r="G1456" s="34" t="s">
        <v>2376</v>
      </c>
      <c r="H1456" s="34" t="s">
        <v>2375</v>
      </c>
      <c r="J1456" s="40" t="s">
        <v>911</v>
      </c>
      <c r="K1456" s="11" t="str">
        <v>Obesity</v>
      </c>
      <c r="L1456" s="11" t="str">
        <v>Diabetes</v>
      </c>
      <c r="M1456" s="11">
        <v>0</v>
      </c>
      <c r="N1456" s="11" t="str">
        <v>Yes</v>
      </c>
      <c r="O1456" s="11" t="str">
        <v>No</v>
      </c>
      <c r="P1456" s="36" t="str">
        <v>No</v>
      </c>
      <c r="Q1456" s="37"/>
    </row>
    <row r="1457" spans="1:17" x14ac:dyDescent="0.3">
      <c r="A1457" s="34" t="s">
        <v>910</v>
      </c>
      <c r="B1457" s="34">
        <v>25.51</v>
      </c>
      <c r="C1457" s="34">
        <v>6.05</v>
      </c>
      <c r="D1457" s="34" t="s">
        <v>2375</v>
      </c>
      <c r="E1457" s="35" t="s">
        <v>2375</v>
      </c>
      <c r="F1457" s="34" t="s">
        <v>2375</v>
      </c>
      <c r="G1457" s="34" t="s">
        <v>2376</v>
      </c>
      <c r="H1457" s="34" t="s">
        <v>2375</v>
      </c>
      <c r="J1457" s="40" t="s">
        <v>910</v>
      </c>
      <c r="K1457" s="11" t="str">
        <v>Overweight</v>
      </c>
      <c r="L1457" s="11" t="str">
        <v>Prediabetes</v>
      </c>
      <c r="M1457" s="11">
        <v>0</v>
      </c>
      <c r="N1457" s="11" t="str">
        <v>No</v>
      </c>
      <c r="O1457" s="11" t="str">
        <v>No</v>
      </c>
      <c r="P1457" s="36" t="str">
        <v>No</v>
      </c>
      <c r="Q1457" s="37"/>
    </row>
    <row r="1458" spans="1:17" x14ac:dyDescent="0.3">
      <c r="A1458" s="34" t="s">
        <v>909</v>
      </c>
      <c r="B1458" s="34">
        <v>29.04</v>
      </c>
      <c r="C1458" s="34">
        <v>10.56</v>
      </c>
      <c r="D1458" s="34" t="s">
        <v>2377</v>
      </c>
      <c r="E1458" s="35" t="s">
        <v>2375</v>
      </c>
      <c r="F1458" s="34" t="s">
        <v>2375</v>
      </c>
      <c r="G1458" s="34">
        <v>1</v>
      </c>
      <c r="H1458" s="34" t="s">
        <v>2375</v>
      </c>
      <c r="J1458" s="40" t="s">
        <v>909</v>
      </c>
      <c r="K1458" s="11" t="str">
        <v>Overweight</v>
      </c>
      <c r="L1458" s="11" t="str">
        <v>Diabetes</v>
      </c>
      <c r="M1458" s="11">
        <v>1</v>
      </c>
      <c r="N1458" s="11" t="str">
        <v>Yes</v>
      </c>
      <c r="O1458" s="11" t="str">
        <v>No</v>
      </c>
      <c r="P1458" s="36" t="str">
        <v>No</v>
      </c>
      <c r="Q1458" s="37"/>
    </row>
    <row r="1459" spans="1:17" x14ac:dyDescent="0.3">
      <c r="A1459" s="34" t="s">
        <v>908</v>
      </c>
      <c r="B1459" s="34">
        <v>22.135000000000002</v>
      </c>
      <c r="C1459" s="34">
        <v>10.81</v>
      </c>
      <c r="D1459" s="34" t="s">
        <v>2377</v>
      </c>
      <c r="E1459" s="35" t="s">
        <v>2375</v>
      </c>
      <c r="F1459" s="34" t="s">
        <v>2375</v>
      </c>
      <c r="G1459" s="34">
        <v>1</v>
      </c>
      <c r="H1459" s="34" t="s">
        <v>2375</v>
      </c>
      <c r="J1459" s="40" t="s">
        <v>908</v>
      </c>
      <c r="K1459" s="11" t="str">
        <v>Normal Weight</v>
      </c>
      <c r="L1459" s="11" t="str">
        <v>Diabetes</v>
      </c>
      <c r="M1459" s="11">
        <v>1</v>
      </c>
      <c r="N1459" s="11" t="str">
        <v>Yes</v>
      </c>
      <c r="O1459" s="11" t="str">
        <v>No</v>
      </c>
      <c r="P1459" s="36" t="str">
        <v>No</v>
      </c>
      <c r="Q1459" s="37"/>
    </row>
    <row r="1460" spans="1:17" x14ac:dyDescent="0.3">
      <c r="A1460" s="34" t="s">
        <v>907</v>
      </c>
      <c r="B1460" s="34">
        <v>21.375</v>
      </c>
      <c r="C1460" s="34">
        <v>4.32</v>
      </c>
      <c r="D1460" s="34" t="s">
        <v>2375</v>
      </c>
      <c r="E1460" s="35" t="s">
        <v>2375</v>
      </c>
      <c r="F1460" s="34" t="s">
        <v>2375</v>
      </c>
      <c r="G1460" s="34" t="s">
        <v>2376</v>
      </c>
      <c r="H1460" s="34" t="s">
        <v>2375</v>
      </c>
      <c r="J1460" s="40" t="s">
        <v>907</v>
      </c>
      <c r="K1460" s="11" t="str">
        <v>Normal Weight</v>
      </c>
      <c r="L1460" s="11" t="str">
        <v>Normal</v>
      </c>
      <c r="M1460" s="11">
        <v>0</v>
      </c>
      <c r="N1460" s="11" t="str">
        <v>No</v>
      </c>
      <c r="O1460" s="11" t="str">
        <v>No</v>
      </c>
      <c r="P1460" s="36" t="str">
        <v>No</v>
      </c>
      <c r="Q1460" s="37"/>
    </row>
    <row r="1461" spans="1:17" x14ac:dyDescent="0.3">
      <c r="A1461" s="34" t="s">
        <v>906</v>
      </c>
      <c r="B1461" s="34">
        <v>29.19</v>
      </c>
      <c r="C1461" s="34">
        <v>4.37</v>
      </c>
      <c r="D1461" s="34" t="s">
        <v>2375</v>
      </c>
      <c r="E1461" s="35" t="s">
        <v>2375</v>
      </c>
      <c r="F1461" s="34" t="s">
        <v>2375</v>
      </c>
      <c r="G1461" s="34" t="s">
        <v>2376</v>
      </c>
      <c r="H1461" s="34" t="s">
        <v>2375</v>
      </c>
      <c r="J1461" s="40" t="s">
        <v>906</v>
      </c>
      <c r="K1461" s="11" t="str">
        <v>Overweight</v>
      </c>
      <c r="L1461" s="11" t="str">
        <v>Normal</v>
      </c>
      <c r="M1461" s="11">
        <v>0</v>
      </c>
      <c r="N1461" s="11" t="str">
        <v>No</v>
      </c>
      <c r="O1461" s="11" t="str">
        <v>No</v>
      </c>
      <c r="P1461" s="36" t="str">
        <v>No</v>
      </c>
      <c r="Q1461" s="37"/>
    </row>
    <row r="1462" spans="1:17" x14ac:dyDescent="0.3">
      <c r="A1462" s="34" t="s">
        <v>905</v>
      </c>
      <c r="B1462" s="34">
        <v>31.92</v>
      </c>
      <c r="C1462" s="34">
        <v>4.8099999999999996</v>
      </c>
      <c r="D1462" s="34" t="s">
        <v>2377</v>
      </c>
      <c r="E1462" s="35" t="s">
        <v>2375</v>
      </c>
      <c r="F1462" s="34" t="s">
        <v>2378</v>
      </c>
      <c r="G1462" s="34">
        <v>1</v>
      </c>
      <c r="H1462" s="34" t="s">
        <v>2375</v>
      </c>
      <c r="J1462" s="40" t="s">
        <v>905</v>
      </c>
      <c r="K1462" s="11" t="str">
        <v>Obesity</v>
      </c>
      <c r="L1462" s="11" t="str">
        <v>Normal</v>
      </c>
      <c r="M1462" s="11">
        <v>1</v>
      </c>
      <c r="N1462" s="11" t="str">
        <v>Yes</v>
      </c>
      <c r="O1462" s="11" t="str">
        <v>No</v>
      </c>
      <c r="P1462" s="36" t="str">
        <v>No</v>
      </c>
      <c r="Q1462" s="37"/>
    </row>
    <row r="1463" spans="1:17" x14ac:dyDescent="0.3">
      <c r="A1463" s="34" t="s">
        <v>904</v>
      </c>
      <c r="B1463" s="34">
        <v>26.315000000000001</v>
      </c>
      <c r="C1463" s="34">
        <v>4.5599999999999996</v>
      </c>
      <c r="D1463" s="34" t="s">
        <v>2377</v>
      </c>
      <c r="E1463" s="35" t="s">
        <v>2375</v>
      </c>
      <c r="F1463" s="34" t="s">
        <v>2378</v>
      </c>
      <c r="G1463" s="34">
        <v>1</v>
      </c>
      <c r="H1463" s="34" t="s">
        <v>2375</v>
      </c>
      <c r="J1463" s="40" t="s">
        <v>904</v>
      </c>
      <c r="K1463" s="11" t="str">
        <v>Overweight</v>
      </c>
      <c r="L1463" s="11" t="str">
        <v>Normal</v>
      </c>
      <c r="M1463" s="11">
        <v>1</v>
      </c>
      <c r="N1463" s="11" t="str">
        <v>Yes</v>
      </c>
      <c r="O1463" s="11" t="str">
        <v>No</v>
      </c>
      <c r="P1463" s="36" t="str">
        <v>No</v>
      </c>
      <c r="Q1463" s="37"/>
    </row>
    <row r="1464" spans="1:17" x14ac:dyDescent="0.3">
      <c r="A1464" s="34" t="s">
        <v>903</v>
      </c>
      <c r="B1464" s="34">
        <v>35.299999999999997</v>
      </c>
      <c r="C1464" s="34">
        <v>4.3899999999999997</v>
      </c>
      <c r="D1464" s="34" t="s">
        <v>2375</v>
      </c>
      <c r="E1464" s="35" t="s">
        <v>2375</v>
      </c>
      <c r="F1464" s="34" t="s">
        <v>2375</v>
      </c>
      <c r="G1464" s="34" t="s">
        <v>2376</v>
      </c>
      <c r="H1464" s="34" t="s">
        <v>2375</v>
      </c>
      <c r="J1464" s="40" t="s">
        <v>903</v>
      </c>
      <c r="K1464" s="11" t="str">
        <v>Obesity</v>
      </c>
      <c r="L1464" s="11" t="str">
        <v>Normal</v>
      </c>
      <c r="M1464" s="11">
        <v>0</v>
      </c>
      <c r="N1464" s="11" t="str">
        <v>No</v>
      </c>
      <c r="O1464" s="11" t="str">
        <v>No</v>
      </c>
      <c r="P1464" s="36" t="str">
        <v>No</v>
      </c>
      <c r="Q1464" s="37"/>
    </row>
    <row r="1465" spans="1:17" x14ac:dyDescent="0.3">
      <c r="A1465" s="34" t="s">
        <v>902</v>
      </c>
      <c r="B1465" s="34">
        <v>18.91</v>
      </c>
      <c r="C1465" s="34">
        <v>11.44</v>
      </c>
      <c r="D1465" s="34" t="s">
        <v>2375</v>
      </c>
      <c r="E1465" s="35" t="s">
        <v>2375</v>
      </c>
      <c r="F1465" s="34" t="s">
        <v>2375</v>
      </c>
      <c r="G1465" s="34" t="s">
        <v>2376</v>
      </c>
      <c r="H1465" s="34" t="s">
        <v>2375</v>
      </c>
      <c r="J1465" s="40" t="s">
        <v>902</v>
      </c>
      <c r="K1465" s="11" t="str">
        <v>Normal Weight</v>
      </c>
      <c r="L1465" s="11" t="str">
        <v>Diabetes</v>
      </c>
      <c r="M1465" s="11">
        <v>0</v>
      </c>
      <c r="N1465" s="11" t="str">
        <v>No</v>
      </c>
      <c r="O1465" s="11" t="str">
        <v>No</v>
      </c>
      <c r="P1465" s="36" t="str">
        <v>No</v>
      </c>
      <c r="Q1465" s="37"/>
    </row>
    <row r="1466" spans="1:17" x14ac:dyDescent="0.3">
      <c r="A1466" s="34" t="s">
        <v>901</v>
      </c>
      <c r="B1466" s="34">
        <v>22.41</v>
      </c>
      <c r="C1466" s="34">
        <v>11.37</v>
      </c>
      <c r="D1466" s="34" t="s">
        <v>2377</v>
      </c>
      <c r="E1466" s="35" t="s">
        <v>2375</v>
      </c>
      <c r="F1466" s="34" t="s">
        <v>2375</v>
      </c>
      <c r="G1466" s="34">
        <v>1</v>
      </c>
      <c r="H1466" s="34" t="s">
        <v>2375</v>
      </c>
      <c r="J1466" s="40" t="s">
        <v>901</v>
      </c>
      <c r="K1466" s="11" t="str">
        <v>Normal Weight</v>
      </c>
      <c r="L1466" s="11" t="str">
        <v>Diabetes</v>
      </c>
      <c r="M1466" s="11">
        <v>1</v>
      </c>
      <c r="N1466" s="11" t="str">
        <v>Yes</v>
      </c>
      <c r="O1466" s="11" t="str">
        <v>No</v>
      </c>
      <c r="P1466" s="36" t="str">
        <v>No</v>
      </c>
      <c r="Q1466" s="37"/>
    </row>
    <row r="1467" spans="1:17" x14ac:dyDescent="0.3">
      <c r="A1467" s="34" t="s">
        <v>900</v>
      </c>
      <c r="B1467" s="34">
        <v>22.704999999999998</v>
      </c>
      <c r="C1467" s="34">
        <v>6.14</v>
      </c>
      <c r="D1467" s="34" t="s">
        <v>2375</v>
      </c>
      <c r="E1467" s="35" t="s">
        <v>2375</v>
      </c>
      <c r="F1467" s="34" t="s">
        <v>2375</v>
      </c>
      <c r="G1467" s="34" t="s">
        <v>2376</v>
      </c>
      <c r="H1467" s="34" t="s">
        <v>2375</v>
      </c>
      <c r="J1467" s="40" t="s">
        <v>900</v>
      </c>
      <c r="K1467" s="11" t="str">
        <v>Normal Weight</v>
      </c>
      <c r="L1467" s="11" t="str">
        <v>Prediabetes</v>
      </c>
      <c r="M1467" s="11">
        <v>0</v>
      </c>
      <c r="N1467" s="11" t="str">
        <v>No</v>
      </c>
      <c r="O1467" s="11" t="str">
        <v>No</v>
      </c>
      <c r="P1467" s="36" t="str">
        <v>No</v>
      </c>
      <c r="Q1467" s="37"/>
    </row>
    <row r="1468" spans="1:17" x14ac:dyDescent="0.3">
      <c r="A1468" s="34" t="s">
        <v>899</v>
      </c>
      <c r="B1468" s="34">
        <v>37.18</v>
      </c>
      <c r="C1468" s="34">
        <v>4.8899999999999997</v>
      </c>
      <c r="D1468" s="34" t="s">
        <v>2375</v>
      </c>
      <c r="E1468" s="35" t="s">
        <v>2375</v>
      </c>
      <c r="F1468" s="34" t="s">
        <v>2375</v>
      </c>
      <c r="G1468" s="34" t="s">
        <v>2376</v>
      </c>
      <c r="H1468" s="34" t="s">
        <v>2375</v>
      </c>
      <c r="J1468" s="40" t="s">
        <v>899</v>
      </c>
      <c r="K1468" s="11" t="str">
        <v>Obesity</v>
      </c>
      <c r="L1468" s="11" t="str">
        <v>Normal</v>
      </c>
      <c r="M1468" s="11">
        <v>0</v>
      </c>
      <c r="N1468" s="11" t="str">
        <v>No</v>
      </c>
      <c r="O1468" s="11" t="str">
        <v>No</v>
      </c>
      <c r="P1468" s="36" t="str">
        <v>No</v>
      </c>
      <c r="Q1468" s="37"/>
    </row>
    <row r="1469" spans="1:17" x14ac:dyDescent="0.3">
      <c r="A1469" s="34" t="s">
        <v>898</v>
      </c>
      <c r="B1469" s="34">
        <v>35.97</v>
      </c>
      <c r="C1469" s="34">
        <v>4.5999999999999996</v>
      </c>
      <c r="D1469" s="34" t="s">
        <v>2375</v>
      </c>
      <c r="E1469" s="35" t="s">
        <v>2375</v>
      </c>
      <c r="F1469" s="34" t="s">
        <v>2375</v>
      </c>
      <c r="G1469" s="34" t="s">
        <v>2376</v>
      </c>
      <c r="H1469" s="34" t="s">
        <v>2375</v>
      </c>
      <c r="J1469" s="40" t="s">
        <v>898</v>
      </c>
      <c r="K1469" s="11" t="str">
        <v>Obesity</v>
      </c>
      <c r="L1469" s="11" t="str">
        <v>Normal</v>
      </c>
      <c r="M1469" s="11">
        <v>0</v>
      </c>
      <c r="N1469" s="11" t="str">
        <v>No</v>
      </c>
      <c r="O1469" s="11" t="str">
        <v>No</v>
      </c>
      <c r="P1469" s="36" t="str">
        <v>No</v>
      </c>
      <c r="Q1469" s="37"/>
    </row>
    <row r="1470" spans="1:17" x14ac:dyDescent="0.3">
      <c r="A1470" s="34" t="s">
        <v>897</v>
      </c>
      <c r="B1470" s="34">
        <v>35.799999999999997</v>
      </c>
      <c r="C1470" s="34">
        <v>4.42</v>
      </c>
      <c r="D1470" s="34" t="s">
        <v>2375</v>
      </c>
      <c r="E1470" s="35" t="s">
        <v>2375</v>
      </c>
      <c r="F1470" s="34" t="s">
        <v>2375</v>
      </c>
      <c r="G1470" s="34" t="s">
        <v>2376</v>
      </c>
      <c r="H1470" s="34" t="s">
        <v>2375</v>
      </c>
      <c r="J1470" s="40" t="s">
        <v>897</v>
      </c>
      <c r="K1470" s="11" t="str">
        <v>Obesity</v>
      </c>
      <c r="L1470" s="11" t="str">
        <v>Normal</v>
      </c>
      <c r="M1470" s="11">
        <v>0</v>
      </c>
      <c r="N1470" s="11" t="str">
        <v>No</v>
      </c>
      <c r="O1470" s="11" t="str">
        <v>No</v>
      </c>
      <c r="P1470" s="36" t="str">
        <v>No</v>
      </c>
      <c r="Q1470" s="37"/>
    </row>
    <row r="1471" spans="1:17" x14ac:dyDescent="0.3">
      <c r="A1471" s="34" t="s">
        <v>896</v>
      </c>
      <c r="B1471" s="34">
        <v>28.31</v>
      </c>
      <c r="C1471" s="34">
        <v>7.48</v>
      </c>
      <c r="D1471" s="34" t="s">
        <v>2377</v>
      </c>
      <c r="E1471" s="35" t="s">
        <v>2375</v>
      </c>
      <c r="F1471" s="34" t="s">
        <v>2375</v>
      </c>
      <c r="G1471" s="34" t="s">
        <v>2376</v>
      </c>
      <c r="H1471" s="34" t="s">
        <v>2375</v>
      </c>
      <c r="J1471" s="40" t="s">
        <v>896</v>
      </c>
      <c r="K1471" s="11" t="str">
        <v>Overweight</v>
      </c>
      <c r="L1471" s="11" t="str">
        <v>Diabetes</v>
      </c>
      <c r="M1471" s="11">
        <v>0</v>
      </c>
      <c r="N1471" s="11" t="str">
        <v>Yes</v>
      </c>
      <c r="O1471" s="11" t="str">
        <v>No</v>
      </c>
      <c r="P1471" s="36" t="str">
        <v>No</v>
      </c>
      <c r="Q1471" s="37"/>
    </row>
    <row r="1472" spans="1:17" x14ac:dyDescent="0.3">
      <c r="A1472" s="34" t="s">
        <v>895</v>
      </c>
      <c r="B1472" s="34">
        <v>38.06</v>
      </c>
      <c r="C1472" s="34">
        <v>10.74</v>
      </c>
      <c r="D1472" s="34" t="s">
        <v>2375</v>
      </c>
      <c r="E1472" s="35" t="s">
        <v>2375</v>
      </c>
      <c r="F1472" s="34" t="s">
        <v>2375</v>
      </c>
      <c r="G1472" s="34" t="s">
        <v>2376</v>
      </c>
      <c r="H1472" s="34" t="s">
        <v>2375</v>
      </c>
      <c r="J1472" s="40" t="s">
        <v>895</v>
      </c>
      <c r="K1472" s="11" t="str">
        <v>Obesity</v>
      </c>
      <c r="L1472" s="11" t="str">
        <v>Diabetes</v>
      </c>
      <c r="M1472" s="11">
        <v>0</v>
      </c>
      <c r="N1472" s="11" t="str">
        <v>No</v>
      </c>
      <c r="O1472" s="11" t="str">
        <v>No</v>
      </c>
      <c r="P1472" s="36" t="str">
        <v>No</v>
      </c>
      <c r="Q1472" s="37"/>
    </row>
    <row r="1473" spans="1:17" x14ac:dyDescent="0.3">
      <c r="A1473" s="34" t="s">
        <v>894</v>
      </c>
      <c r="B1473" s="34">
        <v>28</v>
      </c>
      <c r="C1473" s="34">
        <v>5.19</v>
      </c>
      <c r="D1473" s="34" t="s">
        <v>2375</v>
      </c>
      <c r="E1473" s="35" t="s">
        <v>2375</v>
      </c>
      <c r="F1473" s="34" t="s">
        <v>2375</v>
      </c>
      <c r="G1473" s="34">
        <v>1</v>
      </c>
      <c r="H1473" s="34" t="s">
        <v>2375</v>
      </c>
      <c r="J1473" s="40" t="s">
        <v>894</v>
      </c>
      <c r="K1473" s="11" t="str">
        <v>Overweight</v>
      </c>
      <c r="L1473" s="11" t="str">
        <v>Normal</v>
      </c>
      <c r="M1473" s="11">
        <v>1</v>
      </c>
      <c r="N1473" s="11" t="str">
        <v>No</v>
      </c>
      <c r="O1473" s="11" t="str">
        <v>No</v>
      </c>
      <c r="P1473" s="36" t="str">
        <v>No</v>
      </c>
      <c r="Q1473" s="37"/>
    </row>
    <row r="1474" spans="1:17" x14ac:dyDescent="0.3">
      <c r="A1474" s="34" t="s">
        <v>893</v>
      </c>
      <c r="B1474" s="34">
        <v>34.32</v>
      </c>
      <c r="C1474" s="34">
        <v>9.17</v>
      </c>
      <c r="D1474" s="34" t="s">
        <v>2375</v>
      </c>
      <c r="E1474" s="35" t="s">
        <v>2375</v>
      </c>
      <c r="F1474" s="34" t="s">
        <v>2375</v>
      </c>
      <c r="G1474" s="34" t="s">
        <v>2376</v>
      </c>
      <c r="H1474" s="34" t="s">
        <v>2375</v>
      </c>
      <c r="J1474" s="40" t="s">
        <v>893</v>
      </c>
      <c r="K1474" s="11" t="str">
        <v>Obesity</v>
      </c>
      <c r="L1474" s="11" t="str">
        <v>Diabetes</v>
      </c>
      <c r="M1474" s="11">
        <v>0</v>
      </c>
      <c r="N1474" s="11" t="str">
        <v>No</v>
      </c>
      <c r="O1474" s="11" t="str">
        <v>No</v>
      </c>
      <c r="P1474" s="36" t="str">
        <v>No</v>
      </c>
      <c r="Q1474" s="37"/>
    </row>
    <row r="1475" spans="1:17" x14ac:dyDescent="0.3">
      <c r="A1475" s="34" t="s">
        <v>892</v>
      </c>
      <c r="B1475" s="34">
        <v>22.3</v>
      </c>
      <c r="C1475" s="34">
        <v>4.95</v>
      </c>
      <c r="D1475" s="34" t="s">
        <v>2377</v>
      </c>
      <c r="E1475" s="35" t="s">
        <v>2375</v>
      </c>
      <c r="F1475" s="34" t="s">
        <v>2375</v>
      </c>
      <c r="G1475" s="34" t="s">
        <v>2376</v>
      </c>
      <c r="H1475" s="34" t="s">
        <v>2375</v>
      </c>
      <c r="J1475" s="40" t="s">
        <v>892</v>
      </c>
      <c r="K1475" s="11" t="str">
        <v>Normal Weight</v>
      </c>
      <c r="L1475" s="11" t="str">
        <v>Normal</v>
      </c>
      <c r="M1475" s="11">
        <v>0</v>
      </c>
      <c r="N1475" s="11" t="str">
        <v>Yes</v>
      </c>
      <c r="O1475" s="11" t="str">
        <v>No</v>
      </c>
      <c r="P1475" s="36" t="str">
        <v>No</v>
      </c>
      <c r="Q1475" s="37"/>
    </row>
    <row r="1476" spans="1:17" x14ac:dyDescent="0.3">
      <c r="A1476" s="34" t="s">
        <v>891</v>
      </c>
      <c r="B1476" s="34">
        <v>27.835000000000001</v>
      </c>
      <c r="C1476" s="34">
        <v>6.03</v>
      </c>
      <c r="D1476" s="34" t="s">
        <v>2375</v>
      </c>
      <c r="E1476" s="35" t="s">
        <v>2375</v>
      </c>
      <c r="F1476" s="34" t="s">
        <v>2375</v>
      </c>
      <c r="G1476" s="34">
        <v>1</v>
      </c>
      <c r="H1476" s="34" t="s">
        <v>2375</v>
      </c>
      <c r="J1476" s="40" t="s">
        <v>891</v>
      </c>
      <c r="K1476" s="11" t="str">
        <v>Overweight</v>
      </c>
      <c r="L1476" s="11" t="str">
        <v>Prediabetes</v>
      </c>
      <c r="M1476" s="11">
        <v>1</v>
      </c>
      <c r="N1476" s="11" t="str">
        <v>No</v>
      </c>
      <c r="O1476" s="11" t="str">
        <v>No</v>
      </c>
      <c r="P1476" s="36" t="str">
        <v>No</v>
      </c>
      <c r="Q1476" s="37"/>
    </row>
    <row r="1477" spans="1:17" x14ac:dyDescent="0.3">
      <c r="A1477" s="34" t="s">
        <v>890</v>
      </c>
      <c r="B1477" s="34">
        <v>39.229999999999997</v>
      </c>
      <c r="C1477" s="34">
        <v>5.36</v>
      </c>
      <c r="D1477" s="34" t="s">
        <v>2375</v>
      </c>
      <c r="E1477" s="35" t="s">
        <v>2375</v>
      </c>
      <c r="F1477" s="34" t="s">
        <v>2375</v>
      </c>
      <c r="G1477" s="34" t="s">
        <v>2376</v>
      </c>
      <c r="H1477" s="34" t="s">
        <v>2375</v>
      </c>
      <c r="J1477" s="40" t="s">
        <v>890</v>
      </c>
      <c r="K1477" s="11" t="str">
        <v>Obesity</v>
      </c>
      <c r="L1477" s="11" t="str">
        <v>Normal</v>
      </c>
      <c r="M1477" s="11">
        <v>0</v>
      </c>
      <c r="N1477" s="11" t="str">
        <v>No</v>
      </c>
      <c r="O1477" s="11" t="str">
        <v>No</v>
      </c>
      <c r="P1477" s="36" t="str">
        <v>No</v>
      </c>
      <c r="Q1477" s="37"/>
    </row>
    <row r="1478" spans="1:17" x14ac:dyDescent="0.3">
      <c r="A1478" s="34" t="s">
        <v>889</v>
      </c>
      <c r="B1478" s="34">
        <v>19.95</v>
      </c>
      <c r="C1478" s="34">
        <v>6.11</v>
      </c>
      <c r="D1478" s="34" t="s">
        <v>2375</v>
      </c>
      <c r="E1478" s="35" t="s">
        <v>2375</v>
      </c>
      <c r="F1478" s="34" t="s">
        <v>2375</v>
      </c>
      <c r="G1478" s="34">
        <v>1</v>
      </c>
      <c r="H1478" s="34" t="s">
        <v>2375</v>
      </c>
      <c r="J1478" s="40" t="s">
        <v>889</v>
      </c>
      <c r="K1478" s="11" t="str">
        <v>Normal Weight</v>
      </c>
      <c r="L1478" s="11" t="str">
        <v>Prediabetes</v>
      </c>
      <c r="M1478" s="11">
        <v>1</v>
      </c>
      <c r="N1478" s="11" t="str">
        <v>No</v>
      </c>
      <c r="O1478" s="11" t="str">
        <v>No</v>
      </c>
      <c r="P1478" s="36" t="str">
        <v>No</v>
      </c>
      <c r="Q1478" s="37"/>
    </row>
    <row r="1479" spans="1:17" x14ac:dyDescent="0.3">
      <c r="A1479" s="34" t="s">
        <v>888</v>
      </c>
      <c r="B1479" s="34">
        <v>34.64</v>
      </c>
      <c r="C1479" s="34">
        <v>4.88</v>
      </c>
      <c r="D1479" s="34" t="s">
        <v>2375</v>
      </c>
      <c r="E1479" s="35" t="s">
        <v>2375</v>
      </c>
      <c r="F1479" s="34" t="s">
        <v>2378</v>
      </c>
      <c r="G1479" s="34">
        <v>1</v>
      </c>
      <c r="H1479" s="34" t="s">
        <v>2375</v>
      </c>
      <c r="J1479" s="40" t="s">
        <v>888</v>
      </c>
      <c r="K1479" s="11" t="str">
        <v>Obesity</v>
      </c>
      <c r="L1479" s="11" t="str">
        <v>Normal</v>
      </c>
      <c r="M1479" s="11">
        <v>1</v>
      </c>
      <c r="N1479" s="11" t="str">
        <v>No</v>
      </c>
      <c r="O1479" s="11" t="str">
        <v>No</v>
      </c>
      <c r="P1479" s="36" t="str">
        <v>No</v>
      </c>
      <c r="Q1479" s="37"/>
    </row>
    <row r="1480" spans="1:17" x14ac:dyDescent="0.3">
      <c r="A1480" s="34" t="s">
        <v>887</v>
      </c>
      <c r="B1480" s="34">
        <v>18.75</v>
      </c>
      <c r="C1480" s="34">
        <v>6.72</v>
      </c>
      <c r="D1480" s="34" t="s">
        <v>2375</v>
      </c>
      <c r="E1480" s="35" t="s">
        <v>2375</v>
      </c>
      <c r="F1480" s="34" t="s">
        <v>2375</v>
      </c>
      <c r="G1480" s="34" t="s">
        <v>2376</v>
      </c>
      <c r="H1480" s="34" t="s">
        <v>2375</v>
      </c>
      <c r="J1480" s="40" t="s">
        <v>887</v>
      </c>
      <c r="K1480" s="11" t="str">
        <v>Normal Weight</v>
      </c>
      <c r="L1480" s="11" t="str">
        <v>Diabetes</v>
      </c>
      <c r="M1480" s="11">
        <v>0</v>
      </c>
      <c r="N1480" s="11" t="str">
        <v>No</v>
      </c>
      <c r="O1480" s="11" t="str">
        <v>No</v>
      </c>
      <c r="P1480" s="36" t="str">
        <v>No</v>
      </c>
      <c r="Q1480" s="37"/>
    </row>
    <row r="1481" spans="1:17" x14ac:dyDescent="0.3">
      <c r="A1481" s="34" t="s">
        <v>886</v>
      </c>
      <c r="B1481" s="34">
        <v>26.48</v>
      </c>
      <c r="C1481" s="34">
        <v>4.2</v>
      </c>
      <c r="D1481" s="34" t="s">
        <v>2375</v>
      </c>
      <c r="E1481" s="35" t="s">
        <v>2375</v>
      </c>
      <c r="F1481" s="34" t="s">
        <v>2375</v>
      </c>
      <c r="G1481" s="34">
        <v>1</v>
      </c>
      <c r="H1481" s="34" t="s">
        <v>2375</v>
      </c>
      <c r="J1481" s="40" t="s">
        <v>886</v>
      </c>
      <c r="K1481" s="11" t="str">
        <v>Overweight</v>
      </c>
      <c r="L1481" s="11" t="str">
        <v>Normal</v>
      </c>
      <c r="M1481" s="11">
        <v>1</v>
      </c>
      <c r="N1481" s="11" t="str">
        <v>No</v>
      </c>
      <c r="O1481" s="11" t="str">
        <v>No</v>
      </c>
      <c r="P1481" s="36" t="str">
        <v>No</v>
      </c>
      <c r="Q1481" s="37"/>
    </row>
    <row r="1482" spans="1:17" x14ac:dyDescent="0.3">
      <c r="A1482" s="34" t="s">
        <v>885</v>
      </c>
      <c r="B1482" s="34">
        <v>34.83</v>
      </c>
      <c r="C1482" s="34">
        <v>5.79</v>
      </c>
      <c r="D1482" s="34" t="s">
        <v>2375</v>
      </c>
      <c r="E1482" s="35" t="s">
        <v>2375</v>
      </c>
      <c r="F1482" s="34" t="s">
        <v>2375</v>
      </c>
      <c r="G1482" s="34">
        <v>1</v>
      </c>
      <c r="H1482" s="34" t="s">
        <v>2375</v>
      </c>
      <c r="J1482" s="40" t="s">
        <v>885</v>
      </c>
      <c r="K1482" s="11" t="str">
        <v>Obesity</v>
      </c>
      <c r="L1482" s="11" t="str">
        <v>Prediabetes</v>
      </c>
      <c r="M1482" s="11">
        <v>1</v>
      </c>
      <c r="N1482" s="11" t="str">
        <v>No</v>
      </c>
      <c r="O1482" s="11" t="str">
        <v>No</v>
      </c>
      <c r="P1482" s="36" t="str">
        <v>No</v>
      </c>
      <c r="Q1482" s="37"/>
    </row>
    <row r="1483" spans="1:17" x14ac:dyDescent="0.3">
      <c r="A1483" s="34" t="s">
        <v>884</v>
      </c>
      <c r="B1483" s="34">
        <v>25.46</v>
      </c>
      <c r="C1483" s="34">
        <v>4.29</v>
      </c>
      <c r="D1483" s="34" t="s">
        <v>2375</v>
      </c>
      <c r="E1483" s="35" t="s">
        <v>2375</v>
      </c>
      <c r="F1483" s="34" t="s">
        <v>2375</v>
      </c>
      <c r="G1483" s="34" t="s">
        <v>2376</v>
      </c>
      <c r="H1483" s="34" t="s">
        <v>2375</v>
      </c>
      <c r="J1483" s="40" t="s">
        <v>884</v>
      </c>
      <c r="K1483" s="11" t="str">
        <v>Overweight</v>
      </c>
      <c r="L1483" s="11" t="str">
        <v>Normal</v>
      </c>
      <c r="M1483" s="11">
        <v>0</v>
      </c>
      <c r="N1483" s="11" t="str">
        <v>No</v>
      </c>
      <c r="O1483" s="11" t="str">
        <v>No</v>
      </c>
      <c r="P1483" s="36" t="str">
        <v>No</v>
      </c>
      <c r="Q1483" s="37"/>
    </row>
    <row r="1484" spans="1:17" x14ac:dyDescent="0.3">
      <c r="A1484" s="34" t="s">
        <v>883</v>
      </c>
      <c r="B1484" s="34">
        <v>23.31</v>
      </c>
      <c r="C1484" s="34">
        <v>8.27</v>
      </c>
      <c r="D1484" s="34" t="s">
        <v>2375</v>
      </c>
      <c r="E1484" s="35" t="s">
        <v>2375</v>
      </c>
      <c r="F1484" s="34" t="s">
        <v>2375</v>
      </c>
      <c r="G1484" s="34" t="s">
        <v>2376</v>
      </c>
      <c r="H1484" s="34" t="s">
        <v>2375</v>
      </c>
      <c r="J1484" s="40" t="s">
        <v>883</v>
      </c>
      <c r="K1484" s="11" t="str">
        <v>Normal Weight</v>
      </c>
      <c r="L1484" s="11" t="str">
        <v>Diabetes</v>
      </c>
      <c r="M1484" s="11">
        <v>0</v>
      </c>
      <c r="N1484" s="11" t="str">
        <v>No</v>
      </c>
      <c r="O1484" s="11" t="str">
        <v>No</v>
      </c>
      <c r="P1484" s="36" t="str">
        <v>No</v>
      </c>
      <c r="Q1484" s="37"/>
    </row>
    <row r="1485" spans="1:17" x14ac:dyDescent="0.3">
      <c r="A1485" s="34" t="s">
        <v>882</v>
      </c>
      <c r="B1485" s="34">
        <v>29</v>
      </c>
      <c r="C1485" s="34">
        <v>4.5599999999999996</v>
      </c>
      <c r="D1485" s="34" t="s">
        <v>2375</v>
      </c>
      <c r="E1485" s="35" t="s">
        <v>2375</v>
      </c>
      <c r="F1485" s="34" t="s">
        <v>2375</v>
      </c>
      <c r="G1485" s="34" t="s">
        <v>2376</v>
      </c>
      <c r="H1485" s="34" t="s">
        <v>2375</v>
      </c>
      <c r="J1485" s="40" t="s">
        <v>882</v>
      </c>
      <c r="K1485" s="11" t="str">
        <v>Overweight</v>
      </c>
      <c r="L1485" s="11" t="str">
        <v>Normal</v>
      </c>
      <c r="M1485" s="11">
        <v>0</v>
      </c>
      <c r="N1485" s="11" t="str">
        <v>No</v>
      </c>
      <c r="O1485" s="11" t="str">
        <v>No</v>
      </c>
      <c r="P1485" s="36" t="str">
        <v>No</v>
      </c>
      <c r="Q1485" s="37"/>
    </row>
    <row r="1486" spans="1:17" x14ac:dyDescent="0.3">
      <c r="A1486" s="34" t="s">
        <v>881</v>
      </c>
      <c r="B1486" s="34">
        <v>32.869999999999997</v>
      </c>
      <c r="C1486" s="34">
        <v>5.33</v>
      </c>
      <c r="D1486" s="34" t="s">
        <v>2375</v>
      </c>
      <c r="E1486" s="35" t="s">
        <v>2375</v>
      </c>
      <c r="F1486" s="34" t="s">
        <v>2375</v>
      </c>
      <c r="G1486" s="34" t="s">
        <v>2376</v>
      </c>
      <c r="H1486" s="34" t="s">
        <v>2375</v>
      </c>
      <c r="J1486" s="40" t="s">
        <v>881</v>
      </c>
      <c r="K1486" s="11" t="str">
        <v>Obesity</v>
      </c>
      <c r="L1486" s="11" t="str">
        <v>Normal</v>
      </c>
      <c r="M1486" s="11">
        <v>0</v>
      </c>
      <c r="N1486" s="11" t="str">
        <v>No</v>
      </c>
      <c r="O1486" s="11" t="str">
        <v>No</v>
      </c>
      <c r="P1486" s="36" t="str">
        <v>No</v>
      </c>
      <c r="Q1486" s="37"/>
    </row>
    <row r="1487" spans="1:17" x14ac:dyDescent="0.3">
      <c r="A1487" s="34" t="s">
        <v>880</v>
      </c>
      <c r="B1487" s="34">
        <v>26.18</v>
      </c>
      <c r="C1487" s="34">
        <v>5.63</v>
      </c>
      <c r="D1487" s="34" t="s">
        <v>2375</v>
      </c>
      <c r="E1487" s="35" t="s">
        <v>2375</v>
      </c>
      <c r="F1487" s="34" t="s">
        <v>2375</v>
      </c>
      <c r="G1487" s="34" t="s">
        <v>2376</v>
      </c>
      <c r="H1487" s="34" t="s">
        <v>2375</v>
      </c>
      <c r="J1487" s="40" t="s">
        <v>880</v>
      </c>
      <c r="K1487" s="11" t="str">
        <v>Overweight</v>
      </c>
      <c r="L1487" s="11" t="str">
        <v>Normal</v>
      </c>
      <c r="M1487" s="11">
        <v>0</v>
      </c>
      <c r="N1487" s="11" t="str">
        <v>No</v>
      </c>
      <c r="O1487" s="11" t="str">
        <v>No</v>
      </c>
      <c r="P1487" s="36" t="str">
        <v>No</v>
      </c>
      <c r="Q1487" s="37"/>
    </row>
    <row r="1488" spans="1:17" x14ac:dyDescent="0.3">
      <c r="A1488" s="34" t="s">
        <v>879</v>
      </c>
      <c r="B1488" s="34">
        <v>25.3</v>
      </c>
      <c r="C1488" s="34">
        <v>5.12</v>
      </c>
      <c r="D1488" s="34" t="s">
        <v>2375</v>
      </c>
      <c r="E1488" s="35" t="s">
        <v>2375</v>
      </c>
      <c r="F1488" s="34" t="s">
        <v>2375</v>
      </c>
      <c r="G1488" s="34" t="s">
        <v>2376</v>
      </c>
      <c r="H1488" s="34" t="s">
        <v>2375</v>
      </c>
      <c r="J1488" s="40" t="s">
        <v>879</v>
      </c>
      <c r="K1488" s="11" t="str">
        <v>Overweight</v>
      </c>
      <c r="L1488" s="11" t="str">
        <v>Normal</v>
      </c>
      <c r="M1488" s="11">
        <v>0</v>
      </c>
      <c r="N1488" s="11" t="str">
        <v>No</v>
      </c>
      <c r="O1488" s="11" t="str">
        <v>No</v>
      </c>
      <c r="P1488" s="36" t="str">
        <v>No</v>
      </c>
      <c r="Q1488" s="37"/>
    </row>
    <row r="1489" spans="1:17" x14ac:dyDescent="0.3">
      <c r="A1489" s="34" t="s">
        <v>878</v>
      </c>
      <c r="B1489" s="34">
        <v>36.94</v>
      </c>
      <c r="C1489" s="34">
        <v>5.15</v>
      </c>
      <c r="D1489" s="34" t="s">
        <v>2377</v>
      </c>
      <c r="E1489" s="35" t="s">
        <v>2375</v>
      </c>
      <c r="F1489" s="34" t="s">
        <v>2375</v>
      </c>
      <c r="G1489" s="34">
        <v>1</v>
      </c>
      <c r="H1489" s="34" t="s">
        <v>2375</v>
      </c>
      <c r="J1489" s="40" t="s">
        <v>878</v>
      </c>
      <c r="K1489" s="11" t="str">
        <v>Obesity</v>
      </c>
      <c r="L1489" s="11" t="str">
        <v>Normal</v>
      </c>
      <c r="M1489" s="11">
        <v>1</v>
      </c>
      <c r="N1489" s="11" t="str">
        <v>Yes</v>
      </c>
      <c r="O1489" s="11" t="str">
        <v>No</v>
      </c>
      <c r="P1489" s="36" t="str">
        <v>No</v>
      </c>
      <c r="Q1489" s="37"/>
    </row>
    <row r="1490" spans="1:17" x14ac:dyDescent="0.3">
      <c r="A1490" s="34" t="s">
        <v>877</v>
      </c>
      <c r="B1490" s="34">
        <v>22.86</v>
      </c>
      <c r="C1490" s="34">
        <v>7.5</v>
      </c>
      <c r="D1490" s="34" t="s">
        <v>2375</v>
      </c>
      <c r="E1490" s="35" t="s">
        <v>2375</v>
      </c>
      <c r="F1490" s="34" t="s">
        <v>2375</v>
      </c>
      <c r="G1490" s="34" t="s">
        <v>2376</v>
      </c>
      <c r="H1490" s="34" t="s">
        <v>2375</v>
      </c>
      <c r="J1490" s="40" t="s">
        <v>877</v>
      </c>
      <c r="K1490" s="11" t="str">
        <v>Normal Weight</v>
      </c>
      <c r="L1490" s="11" t="str">
        <v>Diabetes</v>
      </c>
      <c r="M1490" s="11">
        <v>0</v>
      </c>
      <c r="N1490" s="11" t="str">
        <v>No</v>
      </c>
      <c r="O1490" s="11" t="str">
        <v>No</v>
      </c>
      <c r="P1490" s="36" t="str">
        <v>No</v>
      </c>
      <c r="Q1490" s="37"/>
    </row>
    <row r="1491" spans="1:17" x14ac:dyDescent="0.3">
      <c r="A1491" s="34" t="s">
        <v>876</v>
      </c>
      <c r="B1491" s="34">
        <v>18.760000000000002</v>
      </c>
      <c r="C1491" s="34">
        <v>4.88</v>
      </c>
      <c r="D1491" s="34" t="s">
        <v>2377</v>
      </c>
      <c r="E1491" s="35" t="s">
        <v>2375</v>
      </c>
      <c r="F1491" s="34" t="s">
        <v>2378</v>
      </c>
      <c r="G1491" s="34">
        <v>1</v>
      </c>
      <c r="H1491" s="34" t="s">
        <v>2375</v>
      </c>
      <c r="J1491" s="40" t="s">
        <v>876</v>
      </c>
      <c r="K1491" s="11" t="str">
        <v>Normal Weight</v>
      </c>
      <c r="L1491" s="11" t="str">
        <v>Normal</v>
      </c>
      <c r="M1491" s="11">
        <v>1</v>
      </c>
      <c r="N1491" s="11" t="str">
        <v>Yes</v>
      </c>
      <c r="O1491" s="11" t="str">
        <v>No</v>
      </c>
      <c r="P1491" s="36" t="str">
        <v>No</v>
      </c>
      <c r="Q1491" s="37"/>
    </row>
    <row r="1492" spans="1:17" x14ac:dyDescent="0.3">
      <c r="A1492" s="34" t="s">
        <v>875</v>
      </c>
      <c r="B1492" s="34">
        <v>24.36</v>
      </c>
      <c r="C1492" s="34">
        <v>5.57</v>
      </c>
      <c r="D1492" s="34" t="s">
        <v>2375</v>
      </c>
      <c r="E1492" s="35" t="s">
        <v>2375</v>
      </c>
      <c r="F1492" s="34" t="s">
        <v>2375</v>
      </c>
      <c r="G1492" s="34" t="s">
        <v>2376</v>
      </c>
      <c r="H1492" s="34" t="s">
        <v>2375</v>
      </c>
      <c r="J1492" s="40" t="s">
        <v>875</v>
      </c>
      <c r="K1492" s="11" t="str">
        <v>Normal Weight</v>
      </c>
      <c r="L1492" s="11" t="str">
        <v>Normal</v>
      </c>
      <c r="M1492" s="11">
        <v>0</v>
      </c>
      <c r="N1492" s="11" t="str">
        <v>No</v>
      </c>
      <c r="O1492" s="11" t="str">
        <v>No</v>
      </c>
      <c r="P1492" s="36" t="str">
        <v>No</v>
      </c>
      <c r="Q1492" s="37"/>
    </row>
    <row r="1493" spans="1:17" x14ac:dyDescent="0.3">
      <c r="A1493" s="34" t="s">
        <v>874</v>
      </c>
      <c r="B1493" s="34">
        <v>32.299999999999997</v>
      </c>
      <c r="C1493" s="34">
        <v>5.31</v>
      </c>
      <c r="D1493" s="34" t="s">
        <v>2375</v>
      </c>
      <c r="E1493" s="35" t="s">
        <v>2375</v>
      </c>
      <c r="F1493" s="34" t="s">
        <v>2375</v>
      </c>
      <c r="G1493" s="34" t="s">
        <v>2376</v>
      </c>
      <c r="H1493" s="34" t="s">
        <v>2375</v>
      </c>
      <c r="J1493" s="40" t="s">
        <v>874</v>
      </c>
      <c r="K1493" s="11" t="str">
        <v>Obesity</v>
      </c>
      <c r="L1493" s="11" t="str">
        <v>Normal</v>
      </c>
      <c r="M1493" s="11">
        <v>0</v>
      </c>
      <c r="N1493" s="11" t="str">
        <v>No</v>
      </c>
      <c r="O1493" s="11" t="str">
        <v>No</v>
      </c>
      <c r="P1493" s="36" t="str">
        <v>No</v>
      </c>
      <c r="Q1493" s="37"/>
    </row>
    <row r="1494" spans="1:17" x14ac:dyDescent="0.3">
      <c r="A1494" s="34" t="s">
        <v>873</v>
      </c>
      <c r="B1494" s="34">
        <v>22.704999999999998</v>
      </c>
      <c r="C1494" s="34">
        <v>4.57</v>
      </c>
      <c r="D1494" s="34" t="s">
        <v>2377</v>
      </c>
      <c r="E1494" s="35" t="s">
        <v>2375</v>
      </c>
      <c r="F1494" s="34" t="s">
        <v>2375</v>
      </c>
      <c r="G1494" s="34" t="s">
        <v>2376</v>
      </c>
      <c r="H1494" s="34" t="s">
        <v>2375</v>
      </c>
      <c r="J1494" s="40" t="s">
        <v>873</v>
      </c>
      <c r="K1494" s="11" t="str">
        <v>Normal Weight</v>
      </c>
      <c r="L1494" s="11" t="str">
        <v>Normal</v>
      </c>
      <c r="M1494" s="11">
        <v>0</v>
      </c>
      <c r="N1494" s="11" t="str">
        <v>Yes</v>
      </c>
      <c r="O1494" s="11" t="str">
        <v>No</v>
      </c>
      <c r="P1494" s="36" t="str">
        <v>No</v>
      </c>
      <c r="Q1494" s="37"/>
    </row>
    <row r="1495" spans="1:17" x14ac:dyDescent="0.3">
      <c r="A1495" s="34" t="s">
        <v>872</v>
      </c>
      <c r="B1495" s="34">
        <v>21.79</v>
      </c>
      <c r="C1495" s="34">
        <v>8.6999999999999993</v>
      </c>
      <c r="D1495" s="34" t="s">
        <v>2377</v>
      </c>
      <c r="E1495" s="35" t="s">
        <v>2375</v>
      </c>
      <c r="F1495" s="34" t="s">
        <v>2375</v>
      </c>
      <c r="G1495" s="34">
        <v>1</v>
      </c>
      <c r="H1495" s="34" t="s">
        <v>2375</v>
      </c>
      <c r="J1495" s="40" t="s">
        <v>872</v>
      </c>
      <c r="K1495" s="11" t="str">
        <v>Normal Weight</v>
      </c>
      <c r="L1495" s="11" t="str">
        <v>Diabetes</v>
      </c>
      <c r="M1495" s="11">
        <v>1</v>
      </c>
      <c r="N1495" s="11" t="str">
        <v>Yes</v>
      </c>
      <c r="O1495" s="11" t="str">
        <v>No</v>
      </c>
      <c r="P1495" s="36" t="str">
        <v>No</v>
      </c>
      <c r="Q1495" s="37"/>
    </row>
    <row r="1496" spans="1:17" x14ac:dyDescent="0.3">
      <c r="A1496" s="34" t="s">
        <v>871</v>
      </c>
      <c r="B1496" s="34">
        <v>24.52</v>
      </c>
      <c r="C1496" s="34">
        <v>4.76</v>
      </c>
      <c r="D1496" s="34" t="s">
        <v>2375</v>
      </c>
      <c r="E1496" s="35" t="s">
        <v>2375</v>
      </c>
      <c r="F1496" s="34" t="s">
        <v>2375</v>
      </c>
      <c r="G1496" s="34" t="s">
        <v>2376</v>
      </c>
      <c r="H1496" s="34" t="s">
        <v>2375</v>
      </c>
      <c r="J1496" s="40" t="s">
        <v>871</v>
      </c>
      <c r="K1496" s="11" t="str">
        <v>Normal Weight</v>
      </c>
      <c r="L1496" s="11" t="str">
        <v>Normal</v>
      </c>
      <c r="M1496" s="11">
        <v>0</v>
      </c>
      <c r="N1496" s="11" t="str">
        <v>No</v>
      </c>
      <c r="O1496" s="11" t="str">
        <v>No</v>
      </c>
      <c r="P1496" s="36" t="str">
        <v>No</v>
      </c>
      <c r="Q1496" s="37"/>
    </row>
    <row r="1497" spans="1:17" x14ac:dyDescent="0.3">
      <c r="A1497" s="34" t="s">
        <v>870</v>
      </c>
      <c r="B1497" s="34">
        <v>39.520000000000003</v>
      </c>
      <c r="C1497" s="34">
        <v>11.81</v>
      </c>
      <c r="D1497" s="34" t="s">
        <v>2375</v>
      </c>
      <c r="E1497" s="35" t="s">
        <v>2375</v>
      </c>
      <c r="F1497" s="34" t="s">
        <v>2375</v>
      </c>
      <c r="G1497" s="34" t="s">
        <v>2376</v>
      </c>
      <c r="H1497" s="34" t="s">
        <v>2375</v>
      </c>
      <c r="J1497" s="40" t="s">
        <v>870</v>
      </c>
      <c r="K1497" s="11" t="str">
        <v>Obesity</v>
      </c>
      <c r="L1497" s="11" t="str">
        <v>Diabetes</v>
      </c>
      <c r="M1497" s="11">
        <v>0</v>
      </c>
      <c r="N1497" s="11" t="str">
        <v>No</v>
      </c>
      <c r="O1497" s="11" t="str">
        <v>No</v>
      </c>
      <c r="P1497" s="36" t="str">
        <v>No</v>
      </c>
      <c r="Q1497" s="37"/>
    </row>
    <row r="1498" spans="1:17" x14ac:dyDescent="0.3">
      <c r="A1498" s="34" t="s">
        <v>869</v>
      </c>
      <c r="B1498" s="34">
        <v>24.49</v>
      </c>
      <c r="C1498" s="34">
        <v>4.67</v>
      </c>
      <c r="D1498" s="34" t="s">
        <v>2375</v>
      </c>
      <c r="E1498" s="35" t="s">
        <v>2375</v>
      </c>
      <c r="F1498" s="34" t="s">
        <v>2375</v>
      </c>
      <c r="G1498" s="34" t="s">
        <v>2376</v>
      </c>
      <c r="H1498" s="34" t="s">
        <v>2375</v>
      </c>
      <c r="J1498" s="40" t="s">
        <v>869</v>
      </c>
      <c r="K1498" s="11" t="str">
        <v>Normal Weight</v>
      </c>
      <c r="L1498" s="11" t="str">
        <v>Normal</v>
      </c>
      <c r="M1498" s="11">
        <v>0</v>
      </c>
      <c r="N1498" s="11" t="str">
        <v>No</v>
      </c>
      <c r="O1498" s="11" t="str">
        <v>No</v>
      </c>
      <c r="P1498" s="36" t="str">
        <v>No</v>
      </c>
      <c r="Q1498" s="37"/>
    </row>
    <row r="1499" spans="1:17" x14ac:dyDescent="0.3">
      <c r="A1499" s="34" t="s">
        <v>868</v>
      </c>
      <c r="B1499" s="34">
        <v>26.315000000000001</v>
      </c>
      <c r="C1499" s="34">
        <v>6.02</v>
      </c>
      <c r="D1499" s="34" t="s">
        <v>2375</v>
      </c>
      <c r="E1499" s="35" t="s">
        <v>2375</v>
      </c>
      <c r="F1499" s="34" t="s">
        <v>2375</v>
      </c>
      <c r="G1499" s="34" t="s">
        <v>2376</v>
      </c>
      <c r="H1499" s="34" t="s">
        <v>2375</v>
      </c>
      <c r="J1499" s="40" t="s">
        <v>868</v>
      </c>
      <c r="K1499" s="11" t="str">
        <v>Overweight</v>
      </c>
      <c r="L1499" s="11" t="str">
        <v>Prediabetes</v>
      </c>
      <c r="M1499" s="11">
        <v>0</v>
      </c>
      <c r="N1499" s="11" t="str">
        <v>No</v>
      </c>
      <c r="O1499" s="11" t="str">
        <v>No</v>
      </c>
      <c r="P1499" s="36" t="str">
        <v>No</v>
      </c>
      <c r="Q1499" s="37"/>
    </row>
    <row r="1500" spans="1:17" x14ac:dyDescent="0.3">
      <c r="A1500" s="34" t="s">
        <v>867</v>
      </c>
      <c r="B1500" s="34">
        <v>22.58</v>
      </c>
      <c r="C1500" s="34">
        <v>7.46</v>
      </c>
      <c r="D1500" s="34" t="s">
        <v>2375</v>
      </c>
      <c r="E1500" s="35" t="s">
        <v>2375</v>
      </c>
      <c r="F1500" s="34" t="s">
        <v>2375</v>
      </c>
      <c r="G1500" s="34" t="s">
        <v>2376</v>
      </c>
      <c r="H1500" s="34" t="s">
        <v>2375</v>
      </c>
      <c r="J1500" s="40" t="s">
        <v>867</v>
      </c>
      <c r="K1500" s="11" t="str">
        <v>Normal Weight</v>
      </c>
      <c r="L1500" s="11" t="str">
        <v>Diabetes</v>
      </c>
      <c r="M1500" s="11">
        <v>0</v>
      </c>
      <c r="N1500" s="11" t="str">
        <v>No</v>
      </c>
      <c r="O1500" s="11" t="str">
        <v>No</v>
      </c>
      <c r="P1500" s="36" t="str">
        <v>No</v>
      </c>
      <c r="Q1500" s="37"/>
    </row>
    <row r="1501" spans="1:17" x14ac:dyDescent="0.3">
      <c r="A1501" s="34" t="s">
        <v>866</v>
      </c>
      <c r="B1501" s="34">
        <v>19.475000000000001</v>
      </c>
      <c r="C1501" s="34">
        <v>4.74</v>
      </c>
      <c r="D1501" s="34" t="s">
        <v>2375</v>
      </c>
      <c r="E1501" s="35" t="s">
        <v>2375</v>
      </c>
      <c r="F1501" s="34" t="s">
        <v>2375</v>
      </c>
      <c r="G1501" s="34">
        <v>1</v>
      </c>
      <c r="H1501" s="34" t="s">
        <v>2375</v>
      </c>
      <c r="J1501" s="40" t="s">
        <v>866</v>
      </c>
      <c r="K1501" s="11" t="str">
        <v>Normal Weight</v>
      </c>
      <c r="L1501" s="11" t="str">
        <v>Normal</v>
      </c>
      <c r="M1501" s="11">
        <v>1</v>
      </c>
      <c r="N1501" s="11" t="str">
        <v>No</v>
      </c>
      <c r="O1501" s="11" t="str">
        <v>No</v>
      </c>
      <c r="P1501" s="36" t="str">
        <v>No</v>
      </c>
      <c r="Q1501" s="37"/>
    </row>
    <row r="1502" spans="1:17" x14ac:dyDescent="0.3">
      <c r="A1502" s="34" t="s">
        <v>865</v>
      </c>
      <c r="B1502" s="34">
        <v>26.33</v>
      </c>
      <c r="C1502" s="34">
        <v>4.79</v>
      </c>
      <c r="D1502" s="34" t="s">
        <v>2375</v>
      </c>
      <c r="E1502" s="35" t="s">
        <v>2375</v>
      </c>
      <c r="F1502" s="34" t="s">
        <v>2375</v>
      </c>
      <c r="G1502" s="34" t="s">
        <v>2376</v>
      </c>
      <c r="H1502" s="34" t="s">
        <v>2375</v>
      </c>
      <c r="J1502" s="40" t="s">
        <v>865</v>
      </c>
      <c r="K1502" s="11" t="str">
        <v>Overweight</v>
      </c>
      <c r="L1502" s="11" t="str">
        <v>Normal</v>
      </c>
      <c r="M1502" s="11">
        <v>0</v>
      </c>
      <c r="N1502" s="11" t="str">
        <v>No</v>
      </c>
      <c r="O1502" s="11" t="str">
        <v>No</v>
      </c>
      <c r="P1502" s="36" t="str">
        <v>No</v>
      </c>
      <c r="Q1502" s="37"/>
    </row>
    <row r="1503" spans="1:17" x14ac:dyDescent="0.3">
      <c r="A1503" s="34" t="s">
        <v>864</v>
      </c>
      <c r="B1503" s="34">
        <v>17.29</v>
      </c>
      <c r="C1503" s="34">
        <v>5.35</v>
      </c>
      <c r="D1503" s="34" t="s">
        <v>2377</v>
      </c>
      <c r="E1503" s="35" t="s">
        <v>2375</v>
      </c>
      <c r="F1503" s="34" t="s">
        <v>2375</v>
      </c>
      <c r="G1503" s="34" t="s">
        <v>2376</v>
      </c>
      <c r="H1503" s="34" t="s">
        <v>2375</v>
      </c>
      <c r="J1503" s="40" t="s">
        <v>864</v>
      </c>
      <c r="K1503" s="11" t="str">
        <v>Underweight</v>
      </c>
      <c r="L1503" s="11" t="str">
        <v>Normal</v>
      </c>
      <c r="M1503" s="11">
        <v>0</v>
      </c>
      <c r="N1503" s="11" t="str">
        <v>Yes</v>
      </c>
      <c r="O1503" s="11" t="str">
        <v>No</v>
      </c>
      <c r="P1503" s="36" t="str">
        <v>No</v>
      </c>
      <c r="Q1503" s="37"/>
    </row>
    <row r="1504" spans="1:17" x14ac:dyDescent="0.3">
      <c r="A1504" s="34" t="s">
        <v>863</v>
      </c>
      <c r="B1504" s="34">
        <v>42.88</v>
      </c>
      <c r="C1504" s="34">
        <v>4.87</v>
      </c>
      <c r="D1504" s="34" t="s">
        <v>2375</v>
      </c>
      <c r="E1504" s="35" t="s">
        <v>2378</v>
      </c>
      <c r="F1504" s="34" t="s">
        <v>2375</v>
      </c>
      <c r="G1504" s="34">
        <v>1</v>
      </c>
      <c r="H1504" s="34" t="s">
        <v>2375</v>
      </c>
      <c r="J1504" s="40" t="s">
        <v>863</v>
      </c>
      <c r="K1504" s="11" t="str">
        <v>Obesity</v>
      </c>
      <c r="L1504" s="11" t="str">
        <v>Normal</v>
      </c>
      <c r="M1504" s="11">
        <v>1</v>
      </c>
      <c r="N1504" s="11" t="str">
        <v>No</v>
      </c>
      <c r="O1504" s="11" t="str">
        <v>No</v>
      </c>
      <c r="P1504" s="36" t="str">
        <v>No</v>
      </c>
      <c r="Q1504" s="37"/>
    </row>
    <row r="1505" spans="1:17" x14ac:dyDescent="0.3">
      <c r="A1505" s="34" t="s">
        <v>862</v>
      </c>
      <c r="B1505" s="34">
        <v>32.200000000000003</v>
      </c>
      <c r="C1505" s="34">
        <v>10.09</v>
      </c>
      <c r="D1505" s="34" t="s">
        <v>2377</v>
      </c>
      <c r="E1505" s="35" t="s">
        <v>2375</v>
      </c>
      <c r="F1505" s="34" t="s">
        <v>2375</v>
      </c>
      <c r="G1505" s="34" t="s">
        <v>2376</v>
      </c>
      <c r="H1505" s="34" t="s">
        <v>2375</v>
      </c>
      <c r="J1505" s="40" t="s">
        <v>862</v>
      </c>
      <c r="K1505" s="11" t="str">
        <v>Obesity</v>
      </c>
      <c r="L1505" s="11" t="str">
        <v>Diabetes</v>
      </c>
      <c r="M1505" s="11">
        <v>0</v>
      </c>
      <c r="N1505" s="11" t="str">
        <v>Yes</v>
      </c>
      <c r="O1505" s="11" t="str">
        <v>No</v>
      </c>
      <c r="P1505" s="36" t="str">
        <v>No</v>
      </c>
      <c r="Q1505" s="37"/>
    </row>
    <row r="1506" spans="1:17" x14ac:dyDescent="0.3">
      <c r="A1506" s="34" t="s">
        <v>861</v>
      </c>
      <c r="B1506" s="34">
        <v>18.75</v>
      </c>
      <c r="C1506" s="34">
        <v>5.47</v>
      </c>
      <c r="D1506" s="34" t="s">
        <v>2377</v>
      </c>
      <c r="E1506" s="35" t="s">
        <v>2375</v>
      </c>
      <c r="F1506" s="34" t="s">
        <v>2378</v>
      </c>
      <c r="G1506" s="34">
        <v>1</v>
      </c>
      <c r="H1506" s="34" t="s">
        <v>2375</v>
      </c>
      <c r="J1506" s="40" t="s">
        <v>861</v>
      </c>
      <c r="K1506" s="11" t="str">
        <v>Normal Weight</v>
      </c>
      <c r="L1506" s="11" t="str">
        <v>Normal</v>
      </c>
      <c r="M1506" s="11">
        <v>1</v>
      </c>
      <c r="N1506" s="11" t="str">
        <v>Yes</v>
      </c>
      <c r="O1506" s="11" t="str">
        <v>No</v>
      </c>
      <c r="P1506" s="36" t="str">
        <v>No</v>
      </c>
      <c r="Q1506" s="37"/>
    </row>
    <row r="1507" spans="1:17" x14ac:dyDescent="0.3">
      <c r="A1507" s="34" t="s">
        <v>860</v>
      </c>
      <c r="B1507" s="34">
        <v>22.36</v>
      </c>
      <c r="C1507" s="34">
        <v>8.6</v>
      </c>
      <c r="D1507" s="34" t="s">
        <v>2375</v>
      </c>
      <c r="E1507" s="35" t="s">
        <v>2375</v>
      </c>
      <c r="F1507" s="34" t="s">
        <v>2375</v>
      </c>
      <c r="G1507" s="34" t="s">
        <v>2376</v>
      </c>
      <c r="H1507" s="34" t="s">
        <v>2375</v>
      </c>
      <c r="J1507" s="40" t="s">
        <v>860</v>
      </c>
      <c r="K1507" s="11" t="str">
        <v>Normal Weight</v>
      </c>
      <c r="L1507" s="11" t="str">
        <v>Diabetes</v>
      </c>
      <c r="M1507" s="11">
        <v>0</v>
      </c>
      <c r="N1507" s="11" t="str">
        <v>No</v>
      </c>
      <c r="O1507" s="11" t="str">
        <v>No</v>
      </c>
      <c r="P1507" s="36" t="str">
        <v>No</v>
      </c>
      <c r="Q1507" s="37"/>
    </row>
    <row r="1508" spans="1:17" x14ac:dyDescent="0.3">
      <c r="A1508" s="34" t="s">
        <v>859</v>
      </c>
      <c r="B1508" s="34">
        <v>23.94</v>
      </c>
      <c r="C1508" s="34">
        <v>10.74</v>
      </c>
      <c r="D1508" s="34" t="s">
        <v>2377</v>
      </c>
      <c r="E1508" s="35" t="s">
        <v>2375</v>
      </c>
      <c r="F1508" s="34" t="s">
        <v>2375</v>
      </c>
      <c r="G1508" s="34" t="s">
        <v>2376</v>
      </c>
      <c r="H1508" s="34" t="s">
        <v>2375</v>
      </c>
      <c r="J1508" s="40" t="s">
        <v>859</v>
      </c>
      <c r="K1508" s="11" t="str">
        <v>Normal Weight</v>
      </c>
      <c r="L1508" s="11" t="str">
        <v>Diabetes</v>
      </c>
      <c r="M1508" s="11">
        <v>0</v>
      </c>
      <c r="N1508" s="11" t="str">
        <v>Yes</v>
      </c>
      <c r="O1508" s="11" t="str">
        <v>No</v>
      </c>
      <c r="P1508" s="36" t="str">
        <v>No</v>
      </c>
      <c r="Q1508" s="37"/>
    </row>
    <row r="1509" spans="1:17" x14ac:dyDescent="0.3">
      <c r="A1509" s="34" t="s">
        <v>858</v>
      </c>
      <c r="B1509" s="34">
        <v>30.1</v>
      </c>
      <c r="C1509" s="34">
        <v>4.3899999999999997</v>
      </c>
      <c r="D1509" s="34" t="s">
        <v>2375</v>
      </c>
      <c r="E1509" s="35" t="s">
        <v>2375</v>
      </c>
      <c r="F1509" s="34" t="s">
        <v>2378</v>
      </c>
      <c r="G1509" s="34">
        <v>1</v>
      </c>
      <c r="H1509" s="34" t="s">
        <v>2375</v>
      </c>
      <c r="J1509" s="40" t="s">
        <v>858</v>
      </c>
      <c r="K1509" s="11" t="str">
        <v>Obesity</v>
      </c>
      <c r="L1509" s="11" t="str">
        <v>Normal</v>
      </c>
      <c r="M1509" s="11">
        <v>1</v>
      </c>
      <c r="N1509" s="11" t="str">
        <v>No</v>
      </c>
      <c r="O1509" s="11" t="str">
        <v>No</v>
      </c>
      <c r="P1509" s="36" t="str">
        <v>No</v>
      </c>
      <c r="Q1509" s="37"/>
    </row>
    <row r="1510" spans="1:17" x14ac:dyDescent="0.3">
      <c r="A1510" s="34" t="s">
        <v>857</v>
      </c>
      <c r="B1510" s="34">
        <v>21.93</v>
      </c>
      <c r="C1510" s="34">
        <v>6.3</v>
      </c>
      <c r="D1510" s="34" t="s">
        <v>2375</v>
      </c>
      <c r="E1510" s="35" t="s">
        <v>2375</v>
      </c>
      <c r="F1510" s="34" t="s">
        <v>2375</v>
      </c>
      <c r="G1510" s="34" t="s">
        <v>2376</v>
      </c>
      <c r="H1510" s="34" t="s">
        <v>2375</v>
      </c>
      <c r="J1510" s="40" t="s">
        <v>857</v>
      </c>
      <c r="K1510" s="11" t="str">
        <v>Normal Weight</v>
      </c>
      <c r="L1510" s="11" t="str">
        <v>Prediabetes</v>
      </c>
      <c r="M1510" s="11">
        <v>0</v>
      </c>
      <c r="N1510" s="11" t="str">
        <v>No</v>
      </c>
      <c r="O1510" s="11" t="str">
        <v>No</v>
      </c>
      <c r="P1510" s="36" t="str">
        <v>No</v>
      </c>
      <c r="Q1510" s="37"/>
    </row>
    <row r="1511" spans="1:17" x14ac:dyDescent="0.3">
      <c r="A1511" s="34" t="s">
        <v>856</v>
      </c>
      <c r="B1511" s="34">
        <v>39.75</v>
      </c>
      <c r="C1511" s="34">
        <v>5.41</v>
      </c>
      <c r="D1511" s="34" t="s">
        <v>2375</v>
      </c>
      <c r="E1511" s="35" t="s">
        <v>2378</v>
      </c>
      <c r="F1511" s="34" t="s">
        <v>2375</v>
      </c>
      <c r="G1511" s="34">
        <v>1</v>
      </c>
      <c r="H1511" s="34" t="s">
        <v>2375</v>
      </c>
      <c r="J1511" s="40" t="s">
        <v>856</v>
      </c>
      <c r="K1511" s="11" t="str">
        <v>Obesity</v>
      </c>
      <c r="L1511" s="11" t="str">
        <v>Normal</v>
      </c>
      <c r="M1511" s="11">
        <v>1</v>
      </c>
      <c r="N1511" s="11" t="str">
        <v>No</v>
      </c>
      <c r="O1511" s="11" t="str">
        <v>No</v>
      </c>
      <c r="P1511" s="36" t="str">
        <v>No</v>
      </c>
      <c r="Q1511" s="37"/>
    </row>
    <row r="1512" spans="1:17" x14ac:dyDescent="0.3">
      <c r="A1512" s="34" t="s">
        <v>855</v>
      </c>
      <c r="B1512" s="34">
        <v>26.03</v>
      </c>
      <c r="C1512" s="34">
        <v>4.47</v>
      </c>
      <c r="D1512" s="34" t="s">
        <v>2375</v>
      </c>
      <c r="E1512" s="35" t="s">
        <v>2375</v>
      </c>
      <c r="F1512" s="34" t="s">
        <v>2378</v>
      </c>
      <c r="G1512" s="34">
        <v>1</v>
      </c>
      <c r="H1512" s="34" t="s">
        <v>2375</v>
      </c>
      <c r="J1512" s="40" t="s">
        <v>855</v>
      </c>
      <c r="K1512" s="11" t="str">
        <v>Overweight</v>
      </c>
      <c r="L1512" s="11" t="str">
        <v>Normal</v>
      </c>
      <c r="M1512" s="11">
        <v>1</v>
      </c>
      <c r="N1512" s="11" t="str">
        <v>No</v>
      </c>
      <c r="O1512" s="11" t="str">
        <v>No</v>
      </c>
      <c r="P1512" s="36" t="str">
        <v>No</v>
      </c>
      <c r="Q1512" s="37"/>
    </row>
    <row r="1513" spans="1:17" x14ac:dyDescent="0.3">
      <c r="A1513" s="34" t="s">
        <v>854</v>
      </c>
      <c r="B1513" s="34">
        <v>34.51</v>
      </c>
      <c r="C1513" s="34">
        <v>6.26</v>
      </c>
      <c r="D1513" s="34" t="s">
        <v>2375</v>
      </c>
      <c r="E1513" s="35" t="s">
        <v>2375</v>
      </c>
      <c r="F1513" s="34" t="s">
        <v>2375</v>
      </c>
      <c r="G1513" s="34" t="s">
        <v>2376</v>
      </c>
      <c r="H1513" s="34" t="s">
        <v>2375</v>
      </c>
      <c r="J1513" s="40" t="s">
        <v>854</v>
      </c>
      <c r="K1513" s="11" t="str">
        <v>Obesity</v>
      </c>
      <c r="L1513" s="11" t="str">
        <v>Prediabetes</v>
      </c>
      <c r="M1513" s="11">
        <v>0</v>
      </c>
      <c r="N1513" s="11" t="str">
        <v>No</v>
      </c>
      <c r="O1513" s="11" t="str">
        <v>No</v>
      </c>
      <c r="P1513" s="36" t="str">
        <v>No</v>
      </c>
      <c r="Q1513" s="37"/>
    </row>
    <row r="1514" spans="1:17" x14ac:dyDescent="0.3">
      <c r="A1514" s="34" t="s">
        <v>853</v>
      </c>
      <c r="B1514" s="34">
        <v>19.32</v>
      </c>
      <c r="C1514" s="34">
        <v>11.58</v>
      </c>
      <c r="D1514" s="34" t="s">
        <v>2377</v>
      </c>
      <c r="E1514" s="35" t="s">
        <v>2375</v>
      </c>
      <c r="F1514" s="34" t="s">
        <v>2375</v>
      </c>
      <c r="G1514" s="34">
        <v>1</v>
      </c>
      <c r="H1514" s="34" t="s">
        <v>2375</v>
      </c>
      <c r="J1514" s="40" t="s">
        <v>853</v>
      </c>
      <c r="K1514" s="11" t="str">
        <v>Normal Weight</v>
      </c>
      <c r="L1514" s="11" t="str">
        <v>Diabetes</v>
      </c>
      <c r="M1514" s="11">
        <v>1</v>
      </c>
      <c r="N1514" s="11" t="str">
        <v>Yes</v>
      </c>
      <c r="O1514" s="11" t="str">
        <v>No</v>
      </c>
      <c r="P1514" s="36" t="str">
        <v>No</v>
      </c>
      <c r="Q1514" s="37"/>
    </row>
    <row r="1515" spans="1:17" x14ac:dyDescent="0.3">
      <c r="A1515" s="34" t="s">
        <v>852</v>
      </c>
      <c r="B1515" s="34">
        <v>28.5</v>
      </c>
      <c r="C1515" s="34">
        <v>4.3600000000000003</v>
      </c>
      <c r="D1515" s="34" t="s">
        <v>2375</v>
      </c>
      <c r="E1515" s="35" t="s">
        <v>2375</v>
      </c>
      <c r="F1515" s="34" t="s">
        <v>2375</v>
      </c>
      <c r="G1515" s="34" t="s">
        <v>2376</v>
      </c>
      <c r="H1515" s="34" t="s">
        <v>2375</v>
      </c>
      <c r="J1515" s="40" t="s">
        <v>852</v>
      </c>
      <c r="K1515" s="11" t="str">
        <v>Overweight</v>
      </c>
      <c r="L1515" s="11" t="str">
        <v>Normal</v>
      </c>
      <c r="M1515" s="11">
        <v>0</v>
      </c>
      <c r="N1515" s="11" t="str">
        <v>No</v>
      </c>
      <c r="O1515" s="11" t="str">
        <v>No</v>
      </c>
      <c r="P1515" s="36" t="str">
        <v>No</v>
      </c>
      <c r="Q1515" s="37"/>
    </row>
    <row r="1516" spans="1:17" x14ac:dyDescent="0.3">
      <c r="A1516" s="34" t="s">
        <v>851</v>
      </c>
      <c r="B1516" s="34">
        <v>30.875</v>
      </c>
      <c r="C1516" s="34">
        <v>4.1399999999999997</v>
      </c>
      <c r="D1516" s="34" t="s">
        <v>2377</v>
      </c>
      <c r="E1516" s="35" t="s">
        <v>2375</v>
      </c>
      <c r="F1516" s="34" t="s">
        <v>2375</v>
      </c>
      <c r="G1516" s="34" t="s">
        <v>2376</v>
      </c>
      <c r="H1516" s="34" t="s">
        <v>2375</v>
      </c>
      <c r="J1516" s="40" t="s">
        <v>851</v>
      </c>
      <c r="K1516" s="11" t="str">
        <v>Obesity</v>
      </c>
      <c r="L1516" s="11" t="str">
        <v>Normal</v>
      </c>
      <c r="M1516" s="11">
        <v>0</v>
      </c>
      <c r="N1516" s="11" t="str">
        <v>Yes</v>
      </c>
      <c r="O1516" s="11" t="str">
        <v>No</v>
      </c>
      <c r="P1516" s="36" t="str">
        <v>No</v>
      </c>
      <c r="Q1516" s="37"/>
    </row>
    <row r="1517" spans="1:17" x14ac:dyDescent="0.3">
      <c r="A1517" s="34" t="s">
        <v>850</v>
      </c>
      <c r="B1517" s="34">
        <v>24.02</v>
      </c>
      <c r="C1517" s="34">
        <v>4.38</v>
      </c>
      <c r="D1517" s="34" t="s">
        <v>2375</v>
      </c>
      <c r="E1517" s="35" t="s">
        <v>2375</v>
      </c>
      <c r="F1517" s="34" t="s">
        <v>2375</v>
      </c>
      <c r="G1517" s="34" t="s">
        <v>2376</v>
      </c>
      <c r="H1517" s="34" t="s">
        <v>2375</v>
      </c>
      <c r="J1517" s="40" t="s">
        <v>850</v>
      </c>
      <c r="K1517" s="11" t="str">
        <v>Normal Weight</v>
      </c>
      <c r="L1517" s="11" t="str">
        <v>Normal</v>
      </c>
      <c r="M1517" s="11">
        <v>0</v>
      </c>
      <c r="N1517" s="11" t="str">
        <v>No</v>
      </c>
      <c r="O1517" s="11" t="str">
        <v>No</v>
      </c>
      <c r="P1517" s="36" t="str">
        <v>No</v>
      </c>
      <c r="Q1517" s="37"/>
    </row>
    <row r="1518" spans="1:17" x14ac:dyDescent="0.3">
      <c r="A1518" s="34" t="s">
        <v>849</v>
      </c>
      <c r="B1518" s="34">
        <v>36.08</v>
      </c>
      <c r="C1518" s="34">
        <v>11.61</v>
      </c>
      <c r="D1518" s="34" t="s">
        <v>2377</v>
      </c>
      <c r="E1518" s="35" t="s">
        <v>2375</v>
      </c>
      <c r="F1518" s="34" t="s">
        <v>2375</v>
      </c>
      <c r="G1518" s="34" t="s">
        <v>2376</v>
      </c>
      <c r="H1518" s="34" t="s">
        <v>2375</v>
      </c>
      <c r="J1518" s="40" t="s">
        <v>849</v>
      </c>
      <c r="K1518" s="11" t="str">
        <v>Obesity</v>
      </c>
      <c r="L1518" s="11" t="str">
        <v>Diabetes</v>
      </c>
      <c r="M1518" s="11">
        <v>0</v>
      </c>
      <c r="N1518" s="11" t="str">
        <v>Yes</v>
      </c>
      <c r="O1518" s="11" t="str">
        <v>No</v>
      </c>
      <c r="P1518" s="36" t="str">
        <v>No</v>
      </c>
      <c r="Q1518" s="37"/>
    </row>
    <row r="1519" spans="1:17" x14ac:dyDescent="0.3">
      <c r="A1519" s="34" t="s">
        <v>848</v>
      </c>
      <c r="B1519" s="34">
        <v>32.200000000000003</v>
      </c>
      <c r="C1519" s="34">
        <v>10.59</v>
      </c>
      <c r="D1519" s="34" t="s">
        <v>2377</v>
      </c>
      <c r="E1519" s="35" t="s">
        <v>2375</v>
      </c>
      <c r="F1519" s="34" t="s">
        <v>2375</v>
      </c>
      <c r="G1519" s="34" t="s">
        <v>2376</v>
      </c>
      <c r="H1519" s="34" t="s">
        <v>2375</v>
      </c>
      <c r="J1519" s="40" t="s">
        <v>848</v>
      </c>
      <c r="K1519" s="11" t="str">
        <v>Obesity</v>
      </c>
      <c r="L1519" s="11" t="str">
        <v>Diabetes</v>
      </c>
      <c r="M1519" s="11">
        <v>0</v>
      </c>
      <c r="N1519" s="11" t="str">
        <v>Yes</v>
      </c>
      <c r="O1519" s="11" t="str">
        <v>No</v>
      </c>
      <c r="P1519" s="36" t="str">
        <v>No</v>
      </c>
      <c r="Q1519" s="37"/>
    </row>
    <row r="1520" spans="1:17" x14ac:dyDescent="0.3">
      <c r="A1520" s="34" t="s">
        <v>847</v>
      </c>
      <c r="B1520" s="34">
        <v>28.05</v>
      </c>
      <c r="C1520" s="34">
        <v>11.85</v>
      </c>
      <c r="D1520" s="34" t="s">
        <v>2377</v>
      </c>
      <c r="E1520" s="35" t="s">
        <v>2375</v>
      </c>
      <c r="F1520" s="34" t="s">
        <v>2375</v>
      </c>
      <c r="G1520" s="34" t="s">
        <v>2376</v>
      </c>
      <c r="H1520" s="34" t="s">
        <v>2375</v>
      </c>
      <c r="J1520" s="40" t="s">
        <v>847</v>
      </c>
      <c r="K1520" s="11" t="str">
        <v>Overweight</v>
      </c>
      <c r="L1520" s="11" t="str">
        <v>Diabetes</v>
      </c>
      <c r="M1520" s="11">
        <v>0</v>
      </c>
      <c r="N1520" s="11" t="str">
        <v>Yes</v>
      </c>
      <c r="O1520" s="11" t="str">
        <v>No</v>
      </c>
      <c r="P1520" s="36" t="str">
        <v>No</v>
      </c>
      <c r="Q1520" s="37"/>
    </row>
    <row r="1521" spans="1:17" x14ac:dyDescent="0.3">
      <c r="A1521" s="34" t="s">
        <v>846</v>
      </c>
      <c r="B1521" s="34">
        <v>19</v>
      </c>
      <c r="C1521" s="34">
        <v>5.46</v>
      </c>
      <c r="D1521" s="34" t="s">
        <v>2377</v>
      </c>
      <c r="E1521" s="35" t="s">
        <v>2375</v>
      </c>
      <c r="F1521" s="34" t="s">
        <v>2375</v>
      </c>
      <c r="G1521" s="34">
        <v>1</v>
      </c>
      <c r="H1521" s="34" t="s">
        <v>2375</v>
      </c>
      <c r="J1521" s="40" t="s">
        <v>846</v>
      </c>
      <c r="K1521" s="11" t="str">
        <v>Normal Weight</v>
      </c>
      <c r="L1521" s="11" t="str">
        <v>Normal</v>
      </c>
      <c r="M1521" s="11">
        <v>1</v>
      </c>
      <c r="N1521" s="11" t="str">
        <v>Yes</v>
      </c>
      <c r="O1521" s="11" t="str">
        <v>No</v>
      </c>
      <c r="P1521" s="36" t="str">
        <v>No</v>
      </c>
      <c r="Q1521" s="37"/>
    </row>
    <row r="1522" spans="1:17" x14ac:dyDescent="0.3">
      <c r="A1522" s="34" t="s">
        <v>845</v>
      </c>
      <c r="B1522" s="34">
        <v>16.13</v>
      </c>
      <c r="C1522" s="34">
        <v>4.54</v>
      </c>
      <c r="D1522" s="34" t="s">
        <v>2377</v>
      </c>
      <c r="E1522" s="35" t="s">
        <v>2375</v>
      </c>
      <c r="F1522" s="34" t="s">
        <v>2375</v>
      </c>
      <c r="G1522" s="34">
        <v>2</v>
      </c>
      <c r="H1522" s="34" t="s">
        <v>2375</v>
      </c>
      <c r="J1522" s="40" t="s">
        <v>845</v>
      </c>
      <c r="K1522" s="11" t="str">
        <v>Underweight</v>
      </c>
      <c r="L1522" s="11" t="str">
        <v>Normal</v>
      </c>
      <c r="M1522" s="11">
        <v>2</v>
      </c>
      <c r="N1522" s="11" t="str">
        <v>Yes</v>
      </c>
      <c r="O1522" s="11" t="str">
        <v>No</v>
      </c>
      <c r="P1522" s="36" t="str">
        <v>No</v>
      </c>
      <c r="Q1522" s="37"/>
    </row>
    <row r="1523" spans="1:17" x14ac:dyDescent="0.3">
      <c r="A1523" s="34" t="s">
        <v>844</v>
      </c>
      <c r="B1523" s="34">
        <v>18.77</v>
      </c>
      <c r="C1523" s="34">
        <v>11.98</v>
      </c>
      <c r="D1523" s="34" t="s">
        <v>2377</v>
      </c>
      <c r="E1523" s="35" t="s">
        <v>2375</v>
      </c>
      <c r="F1523" s="34" t="s">
        <v>2375</v>
      </c>
      <c r="G1523" s="34">
        <v>2</v>
      </c>
      <c r="H1523" s="34" t="s">
        <v>2375</v>
      </c>
      <c r="J1523" s="40" t="s">
        <v>844</v>
      </c>
      <c r="K1523" s="11" t="str">
        <v>Normal Weight</v>
      </c>
      <c r="L1523" s="11" t="str">
        <v>Diabetes</v>
      </c>
      <c r="M1523" s="11">
        <v>2</v>
      </c>
      <c r="N1523" s="11" t="str">
        <v>Yes</v>
      </c>
      <c r="O1523" s="11" t="str">
        <v>No</v>
      </c>
      <c r="P1523" s="36" t="str">
        <v>No</v>
      </c>
      <c r="Q1523" s="37"/>
    </row>
    <row r="1524" spans="1:17" x14ac:dyDescent="0.3">
      <c r="A1524" s="34" t="s">
        <v>843</v>
      </c>
      <c r="B1524" s="34">
        <v>28.88</v>
      </c>
      <c r="C1524" s="34">
        <v>6.59</v>
      </c>
      <c r="D1524" s="34" t="s">
        <v>2377</v>
      </c>
      <c r="E1524" s="35" t="s">
        <v>2375</v>
      </c>
      <c r="F1524" s="34" t="s">
        <v>2375</v>
      </c>
      <c r="G1524" s="34">
        <v>1</v>
      </c>
      <c r="H1524" s="34" t="s">
        <v>2375</v>
      </c>
      <c r="J1524" s="40" t="s">
        <v>843</v>
      </c>
      <c r="K1524" s="11" t="str">
        <v>Overweight</v>
      </c>
      <c r="L1524" s="11" t="str">
        <v>Diabetes</v>
      </c>
      <c r="M1524" s="11">
        <v>1</v>
      </c>
      <c r="N1524" s="11" t="str">
        <v>Yes</v>
      </c>
      <c r="O1524" s="11" t="str">
        <v>No</v>
      </c>
      <c r="P1524" s="36" t="str">
        <v>No</v>
      </c>
      <c r="Q1524" s="37"/>
    </row>
    <row r="1525" spans="1:17" x14ac:dyDescent="0.3">
      <c r="A1525" s="34" t="s">
        <v>842</v>
      </c>
      <c r="B1525" s="34">
        <v>27.55</v>
      </c>
      <c r="C1525" s="34">
        <v>10.83</v>
      </c>
      <c r="D1525" s="34" t="s">
        <v>2377</v>
      </c>
      <c r="E1525" s="35" t="s">
        <v>2375</v>
      </c>
      <c r="F1525" s="34" t="s">
        <v>2375</v>
      </c>
      <c r="G1525" s="34">
        <v>1</v>
      </c>
      <c r="H1525" s="34" t="s">
        <v>2375</v>
      </c>
      <c r="J1525" s="40" t="s">
        <v>842</v>
      </c>
      <c r="K1525" s="11" t="str">
        <v>Overweight</v>
      </c>
      <c r="L1525" s="11" t="str">
        <v>Diabetes</v>
      </c>
      <c r="M1525" s="11">
        <v>1</v>
      </c>
      <c r="N1525" s="11" t="str">
        <v>Yes</v>
      </c>
      <c r="O1525" s="11" t="str">
        <v>No</v>
      </c>
      <c r="P1525" s="36" t="str">
        <v>No</v>
      </c>
      <c r="Q1525" s="37"/>
    </row>
    <row r="1526" spans="1:17" x14ac:dyDescent="0.3">
      <c r="A1526" s="34" t="s">
        <v>841</v>
      </c>
      <c r="B1526" s="34">
        <v>15.6</v>
      </c>
      <c r="C1526" s="34">
        <v>8.6</v>
      </c>
      <c r="D1526" s="34" t="s">
        <v>2375</v>
      </c>
      <c r="E1526" s="35" t="s">
        <v>2375</v>
      </c>
      <c r="F1526" s="34" t="s">
        <v>2375</v>
      </c>
      <c r="G1526" s="34" t="s">
        <v>2376</v>
      </c>
      <c r="H1526" s="34" t="s">
        <v>2375</v>
      </c>
      <c r="J1526" s="40" t="s">
        <v>841</v>
      </c>
      <c r="K1526" s="11" t="str">
        <v>Underweight</v>
      </c>
      <c r="L1526" s="11" t="str">
        <v>Diabetes</v>
      </c>
      <c r="M1526" s="11">
        <v>0</v>
      </c>
      <c r="N1526" s="11" t="str">
        <v>No</v>
      </c>
      <c r="O1526" s="11" t="str">
        <v>No</v>
      </c>
      <c r="P1526" s="36" t="str">
        <v>No</v>
      </c>
      <c r="Q1526" s="37"/>
    </row>
    <row r="1527" spans="1:17" x14ac:dyDescent="0.3">
      <c r="A1527" s="34" t="s">
        <v>840</v>
      </c>
      <c r="B1527" s="34">
        <v>21.99</v>
      </c>
      <c r="C1527" s="34">
        <v>11.17</v>
      </c>
      <c r="D1527" s="34" t="s">
        <v>2375</v>
      </c>
      <c r="E1527" s="35" t="s">
        <v>2375</v>
      </c>
      <c r="F1527" s="34" t="s">
        <v>2375</v>
      </c>
      <c r="G1527" s="34" t="s">
        <v>2376</v>
      </c>
      <c r="H1527" s="34" t="s">
        <v>2375</v>
      </c>
      <c r="J1527" s="40" t="s">
        <v>840</v>
      </c>
      <c r="K1527" s="11" t="str">
        <v>Normal Weight</v>
      </c>
      <c r="L1527" s="11" t="str">
        <v>Diabetes</v>
      </c>
      <c r="M1527" s="11">
        <v>0</v>
      </c>
      <c r="N1527" s="11" t="str">
        <v>No</v>
      </c>
      <c r="O1527" s="11" t="str">
        <v>No</v>
      </c>
      <c r="P1527" s="36" t="str">
        <v>No</v>
      </c>
      <c r="Q1527" s="37"/>
    </row>
    <row r="1528" spans="1:17" x14ac:dyDescent="0.3">
      <c r="A1528" s="34" t="s">
        <v>839</v>
      </c>
      <c r="B1528" s="34">
        <v>34.85</v>
      </c>
      <c r="C1528" s="34">
        <v>5.75</v>
      </c>
      <c r="D1528" s="34" t="s">
        <v>2375</v>
      </c>
      <c r="E1528" s="35" t="s">
        <v>2375</v>
      </c>
      <c r="F1528" s="34" t="s">
        <v>2375</v>
      </c>
      <c r="G1528" s="34" t="s">
        <v>2376</v>
      </c>
      <c r="H1528" s="34" t="s">
        <v>2375</v>
      </c>
      <c r="J1528" s="40" t="s">
        <v>839</v>
      </c>
      <c r="K1528" s="11" t="str">
        <v>Obesity</v>
      </c>
      <c r="L1528" s="11" t="str">
        <v>Prediabetes</v>
      </c>
      <c r="M1528" s="11">
        <v>0</v>
      </c>
      <c r="N1528" s="11" t="str">
        <v>No</v>
      </c>
      <c r="O1528" s="11" t="str">
        <v>No</v>
      </c>
      <c r="P1528" s="36" t="str">
        <v>No</v>
      </c>
      <c r="Q1528" s="37"/>
    </row>
    <row r="1529" spans="1:17" x14ac:dyDescent="0.3">
      <c r="A1529" s="34" t="s">
        <v>838</v>
      </c>
      <c r="B1529" s="34">
        <v>24.51</v>
      </c>
      <c r="C1529" s="34">
        <v>4.83</v>
      </c>
      <c r="D1529" s="34" t="s">
        <v>2377</v>
      </c>
      <c r="E1529" s="35" t="s">
        <v>2375</v>
      </c>
      <c r="F1529" s="34" t="s">
        <v>2378</v>
      </c>
      <c r="G1529" s="34">
        <v>1</v>
      </c>
      <c r="H1529" s="34" t="s">
        <v>2375</v>
      </c>
      <c r="J1529" s="40" t="s">
        <v>838</v>
      </c>
      <c r="K1529" s="11" t="str">
        <v>Normal Weight</v>
      </c>
      <c r="L1529" s="11" t="str">
        <v>Normal</v>
      </c>
      <c r="M1529" s="11">
        <v>1</v>
      </c>
      <c r="N1529" s="11" t="str">
        <v>Yes</v>
      </c>
      <c r="O1529" s="11" t="str">
        <v>No</v>
      </c>
      <c r="P1529" s="36" t="str">
        <v>No</v>
      </c>
      <c r="Q1529" s="37"/>
    </row>
    <row r="1530" spans="1:17" x14ac:dyDescent="0.3">
      <c r="A1530" s="34" t="s">
        <v>837</v>
      </c>
      <c r="B1530" s="34">
        <v>19.399999999999999</v>
      </c>
      <c r="C1530" s="34">
        <v>11.93</v>
      </c>
      <c r="D1530" s="34" t="s">
        <v>2375</v>
      </c>
      <c r="E1530" s="35" t="s">
        <v>2375</v>
      </c>
      <c r="F1530" s="34" t="s">
        <v>2375</v>
      </c>
      <c r="G1530" s="34" t="s">
        <v>2376</v>
      </c>
      <c r="H1530" s="34" t="s">
        <v>2375</v>
      </c>
      <c r="J1530" s="40" t="s">
        <v>837</v>
      </c>
      <c r="K1530" s="11" t="str">
        <v>Normal Weight</v>
      </c>
      <c r="L1530" s="11" t="str">
        <v>Diabetes</v>
      </c>
      <c r="M1530" s="11">
        <v>0</v>
      </c>
      <c r="N1530" s="11" t="str">
        <v>No</v>
      </c>
      <c r="O1530" s="11" t="str">
        <v>No</v>
      </c>
      <c r="P1530" s="36" t="str">
        <v>No</v>
      </c>
      <c r="Q1530" s="37"/>
    </row>
    <row r="1531" spans="1:17" x14ac:dyDescent="0.3">
      <c r="A1531" s="34" t="s">
        <v>836</v>
      </c>
      <c r="B1531" s="34">
        <v>15.1</v>
      </c>
      <c r="C1531" s="34">
        <v>8.41</v>
      </c>
      <c r="D1531" s="34" t="s">
        <v>2375</v>
      </c>
      <c r="E1531" s="35" t="s">
        <v>2375</v>
      </c>
      <c r="F1531" s="34" t="s">
        <v>2375</v>
      </c>
      <c r="G1531" s="34" t="s">
        <v>2376</v>
      </c>
      <c r="H1531" s="34" t="s">
        <v>2375</v>
      </c>
      <c r="J1531" s="40" t="s">
        <v>836</v>
      </c>
      <c r="K1531" s="11" t="str">
        <v>Underweight</v>
      </c>
      <c r="L1531" s="11" t="str">
        <v>Diabetes</v>
      </c>
      <c r="M1531" s="11">
        <v>0</v>
      </c>
      <c r="N1531" s="11" t="str">
        <v>No</v>
      </c>
      <c r="O1531" s="11" t="str">
        <v>No</v>
      </c>
      <c r="P1531" s="36" t="str">
        <v>No</v>
      </c>
      <c r="Q1531" s="37"/>
    </row>
    <row r="1532" spans="1:17" x14ac:dyDescent="0.3">
      <c r="A1532" s="34" t="s">
        <v>835</v>
      </c>
      <c r="B1532" s="34">
        <v>23.37</v>
      </c>
      <c r="C1532" s="34">
        <v>5.59</v>
      </c>
      <c r="D1532" s="34" t="s">
        <v>2377</v>
      </c>
      <c r="E1532" s="35" t="s">
        <v>2375</v>
      </c>
      <c r="F1532" s="34" t="s">
        <v>2375</v>
      </c>
      <c r="G1532" s="34" t="s">
        <v>2376</v>
      </c>
      <c r="H1532" s="34" t="s">
        <v>2375</v>
      </c>
      <c r="J1532" s="40" t="s">
        <v>835</v>
      </c>
      <c r="K1532" s="11" t="str">
        <v>Normal Weight</v>
      </c>
      <c r="L1532" s="11" t="str">
        <v>Normal</v>
      </c>
      <c r="M1532" s="11">
        <v>0</v>
      </c>
      <c r="N1532" s="11" t="str">
        <v>Yes</v>
      </c>
      <c r="O1532" s="11" t="str">
        <v>No</v>
      </c>
      <c r="P1532" s="36" t="str">
        <v>No</v>
      </c>
      <c r="Q1532" s="37"/>
    </row>
    <row r="1533" spans="1:17" x14ac:dyDescent="0.3">
      <c r="A1533" s="34" t="s">
        <v>834</v>
      </c>
      <c r="B1533" s="34">
        <v>42.4</v>
      </c>
      <c r="C1533" s="34">
        <v>4.0599999999999996</v>
      </c>
      <c r="D1533" s="34" t="s">
        <v>2375</v>
      </c>
      <c r="E1533" s="35" t="s">
        <v>2375</v>
      </c>
      <c r="F1533" s="34" t="s">
        <v>2375</v>
      </c>
      <c r="G1533" s="34" t="s">
        <v>2376</v>
      </c>
      <c r="H1533" s="34" t="s">
        <v>2375</v>
      </c>
      <c r="J1533" s="40" t="s">
        <v>834</v>
      </c>
      <c r="K1533" s="11" t="str">
        <v>Obesity</v>
      </c>
      <c r="L1533" s="11" t="str">
        <v>Normal</v>
      </c>
      <c r="M1533" s="11">
        <v>0</v>
      </c>
      <c r="N1533" s="11" t="str">
        <v>No</v>
      </c>
      <c r="O1533" s="11" t="str">
        <v>No</v>
      </c>
      <c r="P1533" s="36" t="str">
        <v>No</v>
      </c>
      <c r="Q1533" s="37"/>
    </row>
    <row r="1534" spans="1:17" x14ac:dyDescent="0.3">
      <c r="A1534" s="34" t="s">
        <v>833</v>
      </c>
      <c r="B1534" s="34">
        <v>28.405000000000001</v>
      </c>
      <c r="C1534" s="34">
        <v>7.02</v>
      </c>
      <c r="D1534" s="34" t="s">
        <v>2377</v>
      </c>
      <c r="E1534" s="35" t="s">
        <v>2375</v>
      </c>
      <c r="F1534" s="34" t="s">
        <v>2375</v>
      </c>
      <c r="G1534" s="34" t="s">
        <v>2376</v>
      </c>
      <c r="H1534" s="34" t="s">
        <v>2375</v>
      </c>
      <c r="J1534" s="40" t="s">
        <v>833</v>
      </c>
      <c r="K1534" s="11" t="str">
        <v>Overweight</v>
      </c>
      <c r="L1534" s="11" t="str">
        <v>Diabetes</v>
      </c>
      <c r="M1534" s="11">
        <v>0</v>
      </c>
      <c r="N1534" s="11" t="str">
        <v>Yes</v>
      </c>
      <c r="O1534" s="11" t="str">
        <v>No</v>
      </c>
      <c r="P1534" s="36" t="str">
        <v>No</v>
      </c>
      <c r="Q1534" s="37"/>
    </row>
    <row r="1535" spans="1:17" x14ac:dyDescent="0.3">
      <c r="A1535" s="34" t="s">
        <v>832</v>
      </c>
      <c r="B1535" s="34">
        <v>23.4</v>
      </c>
      <c r="C1535" s="34">
        <v>4.47</v>
      </c>
      <c r="D1535" s="34" t="s">
        <v>2375</v>
      </c>
      <c r="E1535" s="35" t="s">
        <v>2375</v>
      </c>
      <c r="F1535" s="34" t="s">
        <v>2375</v>
      </c>
      <c r="G1535" s="34" t="s">
        <v>2376</v>
      </c>
      <c r="H1535" s="34" t="s">
        <v>2375</v>
      </c>
      <c r="J1535" s="40" t="s">
        <v>832</v>
      </c>
      <c r="K1535" s="11" t="str">
        <v>Normal Weight</v>
      </c>
      <c r="L1535" s="11" t="str">
        <v>Normal</v>
      </c>
      <c r="M1535" s="11">
        <v>0</v>
      </c>
      <c r="N1535" s="11" t="str">
        <v>No</v>
      </c>
      <c r="O1535" s="11" t="str">
        <v>No</v>
      </c>
      <c r="P1535" s="36" t="str">
        <v>No</v>
      </c>
      <c r="Q1535" s="37"/>
    </row>
    <row r="1536" spans="1:17" x14ac:dyDescent="0.3">
      <c r="A1536" s="34" t="s">
        <v>831</v>
      </c>
      <c r="B1536" s="34">
        <v>33.44</v>
      </c>
      <c r="C1536" s="34">
        <v>4.54</v>
      </c>
      <c r="D1536" s="34" t="s">
        <v>2375</v>
      </c>
      <c r="E1536" s="35" t="s">
        <v>2375</v>
      </c>
      <c r="F1536" s="34" t="s">
        <v>2375</v>
      </c>
      <c r="G1536" s="34" t="s">
        <v>2376</v>
      </c>
      <c r="H1536" s="34" t="s">
        <v>2375</v>
      </c>
      <c r="J1536" s="40" t="s">
        <v>831</v>
      </c>
      <c r="K1536" s="11" t="str">
        <v>Obesity</v>
      </c>
      <c r="L1536" s="11" t="str">
        <v>Normal</v>
      </c>
      <c r="M1536" s="11">
        <v>0</v>
      </c>
      <c r="N1536" s="11" t="str">
        <v>No</v>
      </c>
      <c r="O1536" s="11" t="str">
        <v>No</v>
      </c>
      <c r="P1536" s="36" t="str">
        <v>No</v>
      </c>
      <c r="Q1536" s="37"/>
    </row>
    <row r="1537" spans="1:17" x14ac:dyDescent="0.3">
      <c r="A1537" s="34" t="s">
        <v>830</v>
      </c>
      <c r="B1537" s="34">
        <v>21.12</v>
      </c>
      <c r="C1537" s="34">
        <v>4.99</v>
      </c>
      <c r="D1537" s="34" t="s">
        <v>2375</v>
      </c>
      <c r="E1537" s="35" t="s">
        <v>2375</v>
      </c>
      <c r="F1537" s="34" t="s">
        <v>2375</v>
      </c>
      <c r="G1537" s="34">
        <v>1</v>
      </c>
      <c r="H1537" s="34" t="s">
        <v>2375</v>
      </c>
      <c r="J1537" s="40" t="s">
        <v>830</v>
      </c>
      <c r="K1537" s="11" t="str">
        <v>Normal Weight</v>
      </c>
      <c r="L1537" s="11" t="str">
        <v>Normal</v>
      </c>
      <c r="M1537" s="11">
        <v>1</v>
      </c>
      <c r="N1537" s="11" t="str">
        <v>No</v>
      </c>
      <c r="O1537" s="11" t="str">
        <v>No</v>
      </c>
      <c r="P1537" s="36" t="str">
        <v>No</v>
      </c>
      <c r="Q1537" s="37"/>
    </row>
    <row r="1538" spans="1:17" x14ac:dyDescent="0.3">
      <c r="A1538" s="34" t="s">
        <v>829</v>
      </c>
      <c r="B1538" s="34">
        <v>18.48</v>
      </c>
      <c r="C1538" s="34">
        <v>10.84</v>
      </c>
      <c r="D1538" s="34" t="s">
        <v>2377</v>
      </c>
      <c r="E1538" s="35" t="s">
        <v>2375</v>
      </c>
      <c r="F1538" s="34" t="s">
        <v>2375</v>
      </c>
      <c r="G1538" s="34">
        <v>2</v>
      </c>
      <c r="H1538" s="34" t="s">
        <v>2375</v>
      </c>
      <c r="J1538" s="40" t="s">
        <v>829</v>
      </c>
      <c r="K1538" s="11" t="str">
        <v>Underweight</v>
      </c>
      <c r="L1538" s="11" t="str">
        <v>Diabetes</v>
      </c>
      <c r="M1538" s="11">
        <v>2</v>
      </c>
      <c r="N1538" s="11" t="str">
        <v>Yes</v>
      </c>
      <c r="O1538" s="11" t="str">
        <v>No</v>
      </c>
      <c r="P1538" s="36" t="str">
        <v>No</v>
      </c>
      <c r="Q1538" s="37"/>
    </row>
    <row r="1539" spans="1:17" x14ac:dyDescent="0.3">
      <c r="A1539" s="34" t="s">
        <v>828</v>
      </c>
      <c r="B1539" s="34">
        <v>16.815000000000001</v>
      </c>
      <c r="C1539" s="34">
        <v>5.63</v>
      </c>
      <c r="D1539" s="34" t="s">
        <v>2375</v>
      </c>
      <c r="E1539" s="35" t="s">
        <v>2375</v>
      </c>
      <c r="F1539" s="34" t="s">
        <v>2375</v>
      </c>
      <c r="G1539" s="34">
        <v>1</v>
      </c>
      <c r="H1539" s="34" t="s">
        <v>2375</v>
      </c>
      <c r="J1539" s="40" t="s">
        <v>828</v>
      </c>
      <c r="K1539" s="11" t="str">
        <v>Underweight</v>
      </c>
      <c r="L1539" s="11" t="str">
        <v>Normal</v>
      </c>
      <c r="M1539" s="11">
        <v>1</v>
      </c>
      <c r="N1539" s="11" t="str">
        <v>No</v>
      </c>
      <c r="O1539" s="11" t="str">
        <v>No</v>
      </c>
      <c r="P1539" s="36" t="str">
        <v>No</v>
      </c>
      <c r="Q1539" s="37"/>
    </row>
    <row r="1540" spans="1:17" x14ac:dyDescent="0.3">
      <c r="A1540" s="34" t="s">
        <v>827</v>
      </c>
      <c r="B1540" s="34">
        <v>26.72</v>
      </c>
      <c r="C1540" s="34">
        <v>4.1399999999999997</v>
      </c>
      <c r="D1540" s="34" t="s">
        <v>2375</v>
      </c>
      <c r="E1540" s="35" t="s">
        <v>2375</v>
      </c>
      <c r="F1540" s="34" t="s">
        <v>2375</v>
      </c>
      <c r="G1540" s="34" t="s">
        <v>2376</v>
      </c>
      <c r="H1540" s="34" t="s">
        <v>2375</v>
      </c>
      <c r="J1540" s="40" t="s">
        <v>827</v>
      </c>
      <c r="K1540" s="11" t="str">
        <v>Overweight</v>
      </c>
      <c r="L1540" s="11" t="str">
        <v>Normal</v>
      </c>
      <c r="M1540" s="11">
        <v>0</v>
      </c>
      <c r="N1540" s="11" t="str">
        <v>No</v>
      </c>
      <c r="O1540" s="11" t="str">
        <v>No</v>
      </c>
      <c r="P1540" s="36" t="str">
        <v>No</v>
      </c>
      <c r="Q1540" s="37"/>
    </row>
    <row r="1541" spans="1:17" x14ac:dyDescent="0.3">
      <c r="A1541" s="34" t="s">
        <v>826</v>
      </c>
      <c r="B1541" s="34">
        <v>41.42</v>
      </c>
      <c r="C1541" s="34">
        <v>5.17</v>
      </c>
      <c r="D1541" s="34" t="s">
        <v>2375</v>
      </c>
      <c r="E1541" s="35" t="s">
        <v>2375</v>
      </c>
      <c r="F1541" s="34" t="s">
        <v>2378</v>
      </c>
      <c r="G1541" s="34">
        <v>1</v>
      </c>
      <c r="H1541" s="34" t="s">
        <v>2375</v>
      </c>
      <c r="J1541" s="40" t="s">
        <v>826</v>
      </c>
      <c r="K1541" s="11" t="str">
        <v>Obesity</v>
      </c>
      <c r="L1541" s="11" t="str">
        <v>Normal</v>
      </c>
      <c r="M1541" s="11">
        <v>1</v>
      </c>
      <c r="N1541" s="11" t="str">
        <v>No</v>
      </c>
      <c r="O1541" s="11" t="str">
        <v>No</v>
      </c>
      <c r="P1541" s="36" t="str">
        <v>No</v>
      </c>
      <c r="Q1541" s="37"/>
    </row>
    <row r="1542" spans="1:17" x14ac:dyDescent="0.3">
      <c r="A1542" s="34" t="s">
        <v>825</v>
      </c>
      <c r="B1542" s="34">
        <v>20.69</v>
      </c>
      <c r="C1542" s="34">
        <v>6.93</v>
      </c>
      <c r="D1542" s="34" t="s">
        <v>2375</v>
      </c>
      <c r="E1542" s="35" t="s">
        <v>2375</v>
      </c>
      <c r="F1542" s="34" t="s">
        <v>2375</v>
      </c>
      <c r="G1542" s="34">
        <v>2</v>
      </c>
      <c r="H1542" s="34" t="s">
        <v>2375</v>
      </c>
      <c r="J1542" s="40" t="s">
        <v>825</v>
      </c>
      <c r="K1542" s="11" t="str">
        <v>Normal Weight</v>
      </c>
      <c r="L1542" s="11" t="str">
        <v>Diabetes</v>
      </c>
      <c r="M1542" s="11">
        <v>2</v>
      </c>
      <c r="N1542" s="11" t="str">
        <v>No</v>
      </c>
      <c r="O1542" s="11" t="str">
        <v>No</v>
      </c>
      <c r="P1542" s="36" t="str">
        <v>No</v>
      </c>
      <c r="Q1542" s="37"/>
    </row>
    <row r="1543" spans="1:17" x14ac:dyDescent="0.3">
      <c r="A1543" s="34" t="s">
        <v>824</v>
      </c>
      <c r="B1543" s="34">
        <v>41.23</v>
      </c>
      <c r="C1543" s="34">
        <v>4.24</v>
      </c>
      <c r="D1543" s="34" t="s">
        <v>2375</v>
      </c>
      <c r="E1543" s="35" t="s">
        <v>2375</v>
      </c>
      <c r="F1543" s="34" t="s">
        <v>2375</v>
      </c>
      <c r="G1543" s="34" t="s">
        <v>2376</v>
      </c>
      <c r="H1543" s="34" t="s">
        <v>2375</v>
      </c>
      <c r="J1543" s="40" t="s">
        <v>824</v>
      </c>
      <c r="K1543" s="11" t="str">
        <v>Obesity</v>
      </c>
      <c r="L1543" s="11" t="str">
        <v>Normal</v>
      </c>
      <c r="M1543" s="11">
        <v>0</v>
      </c>
      <c r="N1543" s="11" t="str">
        <v>No</v>
      </c>
      <c r="O1543" s="11" t="str">
        <v>No</v>
      </c>
      <c r="P1543" s="36" t="str">
        <v>No</v>
      </c>
      <c r="Q1543" s="37"/>
    </row>
    <row r="1544" spans="1:17" x14ac:dyDescent="0.3">
      <c r="A1544" s="34" t="s">
        <v>823</v>
      </c>
      <c r="B1544" s="34">
        <v>29.9</v>
      </c>
      <c r="C1544" s="34">
        <v>5.91</v>
      </c>
      <c r="D1544" s="34" t="s">
        <v>2375</v>
      </c>
      <c r="E1544" s="35" t="s">
        <v>2375</v>
      </c>
      <c r="F1544" s="34" t="s">
        <v>2375</v>
      </c>
      <c r="G1544" s="34" t="s">
        <v>2376</v>
      </c>
      <c r="H1544" s="34" t="s">
        <v>2375</v>
      </c>
      <c r="J1544" s="40" t="s">
        <v>823</v>
      </c>
      <c r="K1544" s="11" t="str">
        <v>Obesity</v>
      </c>
      <c r="L1544" s="11" t="str">
        <v>Prediabetes</v>
      </c>
      <c r="M1544" s="11">
        <v>0</v>
      </c>
      <c r="N1544" s="11" t="str">
        <v>No</v>
      </c>
      <c r="O1544" s="11" t="str">
        <v>No</v>
      </c>
      <c r="P1544" s="36" t="str">
        <v>No</v>
      </c>
      <c r="Q1544" s="37"/>
    </row>
    <row r="1545" spans="1:17" x14ac:dyDescent="0.3">
      <c r="A1545" s="34" t="s">
        <v>822</v>
      </c>
      <c r="B1545" s="34">
        <v>34.104999999999997</v>
      </c>
      <c r="C1545" s="34">
        <v>5.93</v>
      </c>
      <c r="D1545" s="34" t="s">
        <v>2375</v>
      </c>
      <c r="E1545" s="35" t="s">
        <v>2375</v>
      </c>
      <c r="F1545" s="34" t="s">
        <v>2375</v>
      </c>
      <c r="G1545" s="34" t="s">
        <v>2376</v>
      </c>
      <c r="H1545" s="34" t="s">
        <v>2375</v>
      </c>
      <c r="J1545" s="40" t="s">
        <v>822</v>
      </c>
      <c r="K1545" s="11" t="str">
        <v>Obesity</v>
      </c>
      <c r="L1545" s="11" t="str">
        <v>Prediabetes</v>
      </c>
      <c r="M1545" s="11">
        <v>0</v>
      </c>
      <c r="N1545" s="11" t="str">
        <v>No</v>
      </c>
      <c r="O1545" s="11" t="str">
        <v>No</v>
      </c>
      <c r="P1545" s="36" t="str">
        <v>No</v>
      </c>
      <c r="Q1545" s="37"/>
    </row>
    <row r="1546" spans="1:17" x14ac:dyDescent="0.3">
      <c r="A1546" s="34" t="s">
        <v>821</v>
      </c>
      <c r="B1546" s="34">
        <v>24.97</v>
      </c>
      <c r="C1546" s="34">
        <v>5.66</v>
      </c>
      <c r="D1546" s="34" t="s">
        <v>2375</v>
      </c>
      <c r="E1546" s="35" t="s">
        <v>2375</v>
      </c>
      <c r="F1546" s="34" t="s">
        <v>2375</v>
      </c>
      <c r="G1546" s="34" t="s">
        <v>2376</v>
      </c>
      <c r="H1546" s="34" t="s">
        <v>2375</v>
      </c>
      <c r="J1546" s="40" t="s">
        <v>821</v>
      </c>
      <c r="K1546" s="11" t="str">
        <v>Overweight</v>
      </c>
      <c r="L1546" s="11" t="str">
        <v>Normal</v>
      </c>
      <c r="M1546" s="11">
        <v>0</v>
      </c>
      <c r="N1546" s="11" t="str">
        <v>No</v>
      </c>
      <c r="O1546" s="11" t="str">
        <v>No</v>
      </c>
      <c r="P1546" s="36" t="str">
        <v>No</v>
      </c>
      <c r="Q1546" s="37"/>
    </row>
    <row r="1547" spans="1:17" x14ac:dyDescent="0.3">
      <c r="A1547" s="34" t="s">
        <v>820</v>
      </c>
      <c r="B1547" s="34">
        <v>34.799999999999997</v>
      </c>
      <c r="C1547" s="34">
        <v>4.1900000000000004</v>
      </c>
      <c r="D1547" s="34" t="s">
        <v>2375</v>
      </c>
      <c r="E1547" s="35" t="s">
        <v>2375</v>
      </c>
      <c r="F1547" s="34" t="s">
        <v>2375</v>
      </c>
      <c r="G1547" s="34">
        <v>1</v>
      </c>
      <c r="H1547" s="34" t="s">
        <v>2375</v>
      </c>
      <c r="J1547" s="40" t="s">
        <v>820</v>
      </c>
      <c r="K1547" s="11" t="str">
        <v>Obesity</v>
      </c>
      <c r="L1547" s="11" t="str">
        <v>Normal</v>
      </c>
      <c r="M1547" s="11">
        <v>1</v>
      </c>
      <c r="N1547" s="11" t="str">
        <v>No</v>
      </c>
      <c r="O1547" s="11" t="str">
        <v>No</v>
      </c>
      <c r="P1547" s="36" t="str">
        <v>No</v>
      </c>
      <c r="Q1547" s="37"/>
    </row>
    <row r="1548" spans="1:17" x14ac:dyDescent="0.3">
      <c r="A1548" s="34" t="s">
        <v>819</v>
      </c>
      <c r="B1548" s="34">
        <v>32.965000000000003</v>
      </c>
      <c r="C1548" s="34">
        <v>9.2100000000000009</v>
      </c>
      <c r="D1548" s="34" t="s">
        <v>2377</v>
      </c>
      <c r="E1548" s="35" t="s">
        <v>2375</v>
      </c>
      <c r="F1548" s="34" t="s">
        <v>2375</v>
      </c>
      <c r="G1548" s="34" t="s">
        <v>2376</v>
      </c>
      <c r="H1548" s="34" t="s">
        <v>2375</v>
      </c>
      <c r="J1548" s="40" t="s">
        <v>819</v>
      </c>
      <c r="K1548" s="11" t="str">
        <v>Obesity</v>
      </c>
      <c r="L1548" s="11" t="str">
        <v>Diabetes</v>
      </c>
      <c r="M1548" s="11">
        <v>0</v>
      </c>
      <c r="N1548" s="11" t="str">
        <v>Yes</v>
      </c>
      <c r="O1548" s="11" t="str">
        <v>No</v>
      </c>
      <c r="P1548" s="36" t="str">
        <v>No</v>
      </c>
      <c r="Q1548" s="37"/>
    </row>
    <row r="1549" spans="1:17" x14ac:dyDescent="0.3">
      <c r="A1549" s="34" t="s">
        <v>818</v>
      </c>
      <c r="B1549" s="34">
        <v>27.265000000000001</v>
      </c>
      <c r="C1549" s="34">
        <v>5.51</v>
      </c>
      <c r="D1549" s="34" t="s">
        <v>2375</v>
      </c>
      <c r="E1549" s="35" t="s">
        <v>2375</v>
      </c>
      <c r="F1549" s="34" t="s">
        <v>2375</v>
      </c>
      <c r="G1549" s="34">
        <v>1</v>
      </c>
      <c r="H1549" s="34" t="s">
        <v>2375</v>
      </c>
      <c r="J1549" s="40" t="s">
        <v>818</v>
      </c>
      <c r="K1549" s="11" t="str">
        <v>Overweight</v>
      </c>
      <c r="L1549" s="11" t="str">
        <v>Normal</v>
      </c>
      <c r="M1549" s="11">
        <v>1</v>
      </c>
      <c r="N1549" s="11" t="str">
        <v>No</v>
      </c>
      <c r="O1549" s="11" t="str">
        <v>No</v>
      </c>
      <c r="P1549" s="36" t="str">
        <v>No</v>
      </c>
      <c r="Q1549" s="37"/>
    </row>
    <row r="1550" spans="1:17" x14ac:dyDescent="0.3">
      <c r="A1550" s="34" t="s">
        <v>817</v>
      </c>
      <c r="B1550" s="34">
        <v>17.059999999999999</v>
      </c>
      <c r="C1550" s="34">
        <v>8.5</v>
      </c>
      <c r="D1550" s="34" t="s">
        <v>2375</v>
      </c>
      <c r="E1550" s="35" t="s">
        <v>2375</v>
      </c>
      <c r="F1550" s="34" t="s">
        <v>2375</v>
      </c>
      <c r="G1550" s="34" t="s">
        <v>2376</v>
      </c>
      <c r="H1550" s="34" t="s">
        <v>2375</v>
      </c>
      <c r="J1550" s="40" t="s">
        <v>817</v>
      </c>
      <c r="K1550" s="11" t="str">
        <v>Underweight</v>
      </c>
      <c r="L1550" s="11" t="str">
        <v>Diabetes</v>
      </c>
      <c r="M1550" s="11">
        <v>0</v>
      </c>
      <c r="N1550" s="11" t="str">
        <v>No</v>
      </c>
      <c r="O1550" s="11" t="str">
        <v>No</v>
      </c>
      <c r="P1550" s="36" t="str">
        <v>No</v>
      </c>
      <c r="Q1550" s="37"/>
    </row>
    <row r="1551" spans="1:17" x14ac:dyDescent="0.3">
      <c r="A1551" s="34" t="s">
        <v>816</v>
      </c>
      <c r="B1551" s="34">
        <v>36.29</v>
      </c>
      <c r="C1551" s="34">
        <v>6.23</v>
      </c>
      <c r="D1551" s="34" t="s">
        <v>2375</v>
      </c>
      <c r="E1551" s="35" t="s">
        <v>2375</v>
      </c>
      <c r="F1551" s="34" t="s">
        <v>2375</v>
      </c>
      <c r="G1551" s="34" t="s">
        <v>2376</v>
      </c>
      <c r="H1551" s="34" t="s">
        <v>2375</v>
      </c>
      <c r="J1551" s="40" t="s">
        <v>816</v>
      </c>
      <c r="K1551" s="11" t="str">
        <v>Obesity</v>
      </c>
      <c r="L1551" s="11" t="str">
        <v>Prediabetes</v>
      </c>
      <c r="M1551" s="11">
        <v>0</v>
      </c>
      <c r="N1551" s="11" t="str">
        <v>No</v>
      </c>
      <c r="O1551" s="11" t="str">
        <v>No</v>
      </c>
      <c r="P1551" s="36" t="str">
        <v>No</v>
      </c>
      <c r="Q1551" s="37"/>
    </row>
    <row r="1552" spans="1:17" x14ac:dyDescent="0.3">
      <c r="A1552" s="34" t="s">
        <v>815</v>
      </c>
      <c r="B1552" s="34">
        <v>28.594999999999999</v>
      </c>
      <c r="C1552" s="34">
        <v>8.5299999999999994</v>
      </c>
      <c r="D1552" s="34" t="s">
        <v>2377</v>
      </c>
      <c r="E1552" s="35" t="s">
        <v>2375</v>
      </c>
      <c r="F1552" s="34" t="s">
        <v>2375</v>
      </c>
      <c r="G1552" s="34">
        <v>1</v>
      </c>
      <c r="H1552" s="34" t="s">
        <v>2375</v>
      </c>
      <c r="J1552" s="40" t="s">
        <v>815</v>
      </c>
      <c r="K1552" s="11" t="str">
        <v>Overweight</v>
      </c>
      <c r="L1552" s="11" t="str">
        <v>Diabetes</v>
      </c>
      <c r="M1552" s="11">
        <v>1</v>
      </c>
      <c r="N1552" s="11" t="str">
        <v>Yes</v>
      </c>
      <c r="O1552" s="11" t="str">
        <v>No</v>
      </c>
      <c r="P1552" s="36" t="str">
        <v>No</v>
      </c>
      <c r="Q1552" s="37"/>
    </row>
    <row r="1553" spans="1:17" x14ac:dyDescent="0.3">
      <c r="A1553" s="34" t="s">
        <v>814</v>
      </c>
      <c r="B1553" s="34">
        <v>17.8</v>
      </c>
      <c r="C1553" s="34">
        <v>5.75</v>
      </c>
      <c r="D1553" s="34" t="s">
        <v>2377</v>
      </c>
      <c r="E1553" s="35" t="s">
        <v>2375</v>
      </c>
      <c r="F1553" s="34" t="s">
        <v>2378</v>
      </c>
      <c r="G1553" s="34">
        <v>1</v>
      </c>
      <c r="H1553" s="34" t="s">
        <v>2375</v>
      </c>
      <c r="J1553" s="40" t="s">
        <v>814</v>
      </c>
      <c r="K1553" s="11" t="str">
        <v>Underweight</v>
      </c>
      <c r="L1553" s="11" t="str">
        <v>Prediabetes</v>
      </c>
      <c r="M1553" s="11">
        <v>1</v>
      </c>
      <c r="N1553" s="11" t="str">
        <v>Yes</v>
      </c>
      <c r="O1553" s="11" t="str">
        <v>No</v>
      </c>
      <c r="P1553" s="36" t="str">
        <v>No</v>
      </c>
      <c r="Q1553" s="37"/>
    </row>
    <row r="1554" spans="1:17" x14ac:dyDescent="0.3">
      <c r="A1554" s="34" t="s">
        <v>813</v>
      </c>
      <c r="B1554" s="34">
        <v>21.4</v>
      </c>
      <c r="C1554" s="34">
        <v>5.6</v>
      </c>
      <c r="D1554" s="34" t="s">
        <v>2375</v>
      </c>
      <c r="E1554" s="35" t="s">
        <v>2375</v>
      </c>
      <c r="F1554" s="34" t="s">
        <v>2375</v>
      </c>
      <c r="G1554" s="34" t="s">
        <v>2376</v>
      </c>
      <c r="H1554" s="34" t="s">
        <v>2375</v>
      </c>
      <c r="J1554" s="40" t="s">
        <v>813</v>
      </c>
      <c r="K1554" s="11" t="str">
        <v>Normal Weight</v>
      </c>
      <c r="L1554" s="11" t="str">
        <v>Normal</v>
      </c>
      <c r="M1554" s="11">
        <v>0</v>
      </c>
      <c r="N1554" s="11" t="str">
        <v>No</v>
      </c>
      <c r="O1554" s="11" t="str">
        <v>No</v>
      </c>
      <c r="P1554" s="36" t="str">
        <v>No</v>
      </c>
      <c r="Q1554" s="37"/>
    </row>
    <row r="1555" spans="1:17" x14ac:dyDescent="0.3">
      <c r="A1555" s="34" t="s">
        <v>812</v>
      </c>
      <c r="B1555" s="34">
        <v>23.01</v>
      </c>
      <c r="C1555" s="34">
        <v>4.68</v>
      </c>
      <c r="D1555" s="34" t="s">
        <v>2375</v>
      </c>
      <c r="E1555" s="35" t="s">
        <v>2375</v>
      </c>
      <c r="F1555" s="34" t="s">
        <v>2375</v>
      </c>
      <c r="G1555" s="34" t="s">
        <v>2376</v>
      </c>
      <c r="H1555" s="34" t="s">
        <v>2375</v>
      </c>
      <c r="J1555" s="40" t="s">
        <v>812</v>
      </c>
      <c r="K1555" s="11" t="str">
        <v>Normal Weight</v>
      </c>
      <c r="L1555" s="11" t="str">
        <v>Normal</v>
      </c>
      <c r="M1555" s="11">
        <v>0</v>
      </c>
      <c r="N1555" s="11" t="str">
        <v>No</v>
      </c>
      <c r="O1555" s="11" t="str">
        <v>No</v>
      </c>
      <c r="P1555" s="36" t="str">
        <v>No</v>
      </c>
      <c r="Q1555" s="37"/>
    </row>
    <row r="1556" spans="1:17" x14ac:dyDescent="0.3">
      <c r="A1556" s="34" t="s">
        <v>811</v>
      </c>
      <c r="B1556" s="34">
        <v>19.86</v>
      </c>
      <c r="C1556" s="34">
        <v>5.62</v>
      </c>
      <c r="D1556" s="34" t="s">
        <v>2377</v>
      </c>
      <c r="E1556" s="35" t="s">
        <v>2375</v>
      </c>
      <c r="F1556" s="34" t="s">
        <v>2375</v>
      </c>
      <c r="G1556" s="34" t="s">
        <v>2376</v>
      </c>
      <c r="H1556" s="34" t="s">
        <v>2375</v>
      </c>
      <c r="J1556" s="40" t="s">
        <v>811</v>
      </c>
      <c r="K1556" s="11" t="str">
        <v>Normal Weight</v>
      </c>
      <c r="L1556" s="11" t="str">
        <v>Normal</v>
      </c>
      <c r="M1556" s="11">
        <v>0</v>
      </c>
      <c r="N1556" s="11" t="str">
        <v>Yes</v>
      </c>
      <c r="O1556" s="11" t="str">
        <v>No</v>
      </c>
      <c r="P1556" s="36" t="str">
        <v>No</v>
      </c>
      <c r="Q1556" s="37"/>
    </row>
    <row r="1557" spans="1:17" x14ac:dyDescent="0.3">
      <c r="A1557" s="34" t="s">
        <v>810</v>
      </c>
      <c r="B1557" s="34">
        <v>33.58</v>
      </c>
      <c r="C1557" s="34">
        <v>5.08</v>
      </c>
      <c r="D1557" s="34" t="s">
        <v>2375</v>
      </c>
      <c r="E1557" s="35" t="s">
        <v>2375</v>
      </c>
      <c r="F1557" s="34" t="s">
        <v>2375</v>
      </c>
      <c r="G1557" s="34" t="s">
        <v>2376</v>
      </c>
      <c r="H1557" s="34" t="s">
        <v>2375</v>
      </c>
      <c r="J1557" s="40" t="s">
        <v>810</v>
      </c>
      <c r="K1557" s="11" t="str">
        <v>Obesity</v>
      </c>
      <c r="L1557" s="11" t="str">
        <v>Normal</v>
      </c>
      <c r="M1557" s="11">
        <v>0</v>
      </c>
      <c r="N1557" s="11" t="str">
        <v>No</v>
      </c>
      <c r="O1557" s="11" t="str">
        <v>No</v>
      </c>
      <c r="P1557" s="36" t="str">
        <v>No</v>
      </c>
      <c r="Q1557" s="37"/>
    </row>
    <row r="1558" spans="1:17" x14ac:dyDescent="0.3">
      <c r="A1558" s="34" t="s">
        <v>809</v>
      </c>
      <c r="B1558" s="34">
        <v>29.81</v>
      </c>
      <c r="C1558" s="34">
        <v>5.28</v>
      </c>
      <c r="D1558" s="34" t="s">
        <v>2375</v>
      </c>
      <c r="E1558" s="35" t="s">
        <v>2375</v>
      </c>
      <c r="F1558" s="34" t="s">
        <v>2375</v>
      </c>
      <c r="G1558" s="34" t="s">
        <v>2376</v>
      </c>
      <c r="H1558" s="34" t="s">
        <v>2375</v>
      </c>
      <c r="J1558" s="40" t="s">
        <v>809</v>
      </c>
      <c r="K1558" s="11" t="str">
        <v>Overweight</v>
      </c>
      <c r="L1558" s="11" t="str">
        <v>Normal</v>
      </c>
      <c r="M1558" s="11">
        <v>0</v>
      </c>
      <c r="N1558" s="11" t="str">
        <v>No</v>
      </c>
      <c r="O1558" s="11" t="str">
        <v>No</v>
      </c>
      <c r="P1558" s="36" t="str">
        <v>No</v>
      </c>
      <c r="Q1558" s="37"/>
    </row>
    <row r="1559" spans="1:17" x14ac:dyDescent="0.3">
      <c r="A1559" s="34" t="s">
        <v>808</v>
      </c>
      <c r="B1559" s="34">
        <v>27.4</v>
      </c>
      <c r="C1559" s="34">
        <v>4.6100000000000003</v>
      </c>
      <c r="D1559" s="34" t="s">
        <v>2375</v>
      </c>
      <c r="E1559" s="35" t="s">
        <v>2375</v>
      </c>
      <c r="F1559" s="34" t="s">
        <v>2375</v>
      </c>
      <c r="G1559" s="34" t="s">
        <v>2376</v>
      </c>
      <c r="H1559" s="34" t="s">
        <v>2375</v>
      </c>
      <c r="J1559" s="40" t="s">
        <v>808</v>
      </c>
      <c r="K1559" s="11" t="str">
        <v>Overweight</v>
      </c>
      <c r="L1559" s="11" t="str">
        <v>Normal</v>
      </c>
      <c r="M1559" s="11">
        <v>0</v>
      </c>
      <c r="N1559" s="11" t="str">
        <v>No</v>
      </c>
      <c r="O1559" s="11" t="str">
        <v>No</v>
      </c>
      <c r="P1559" s="36" t="str">
        <v>No</v>
      </c>
      <c r="Q1559" s="37"/>
    </row>
    <row r="1560" spans="1:17" x14ac:dyDescent="0.3">
      <c r="A1560" s="34" t="s">
        <v>807</v>
      </c>
      <c r="B1560" s="34">
        <v>17.98</v>
      </c>
      <c r="C1560" s="34">
        <v>6.57</v>
      </c>
      <c r="D1560" s="34" t="s">
        <v>2377</v>
      </c>
      <c r="E1560" s="35" t="s">
        <v>2375</v>
      </c>
      <c r="F1560" s="34" t="s">
        <v>2375</v>
      </c>
      <c r="G1560" s="34">
        <v>2</v>
      </c>
      <c r="H1560" s="34" t="s">
        <v>2375</v>
      </c>
      <c r="J1560" s="40" t="s">
        <v>807</v>
      </c>
      <c r="K1560" s="11" t="str">
        <v>Underweight</v>
      </c>
      <c r="L1560" s="11" t="str">
        <v>Diabetes</v>
      </c>
      <c r="M1560" s="11">
        <v>2</v>
      </c>
      <c r="N1560" s="11" t="str">
        <v>Yes</v>
      </c>
      <c r="O1560" s="11" t="str">
        <v>No</v>
      </c>
      <c r="P1560" s="36" t="str">
        <v>No</v>
      </c>
      <c r="Q1560" s="37"/>
    </row>
    <row r="1561" spans="1:17" x14ac:dyDescent="0.3">
      <c r="A1561" s="34" t="s">
        <v>806</v>
      </c>
      <c r="B1561" s="34">
        <v>37.9</v>
      </c>
      <c r="C1561" s="34">
        <v>5.83</v>
      </c>
      <c r="D1561" s="34" t="s">
        <v>2375</v>
      </c>
      <c r="E1561" s="35" t="s">
        <v>2375</v>
      </c>
      <c r="F1561" s="34" t="s">
        <v>2375</v>
      </c>
      <c r="G1561" s="34" t="s">
        <v>2376</v>
      </c>
      <c r="H1561" s="34" t="s">
        <v>2375</v>
      </c>
      <c r="J1561" s="40" t="s">
        <v>806</v>
      </c>
      <c r="K1561" s="11" t="str">
        <v>Obesity</v>
      </c>
      <c r="L1561" s="11" t="str">
        <v>Prediabetes</v>
      </c>
      <c r="M1561" s="11">
        <v>0</v>
      </c>
      <c r="N1561" s="11" t="str">
        <v>No</v>
      </c>
      <c r="O1561" s="11" t="str">
        <v>No</v>
      </c>
      <c r="P1561" s="36" t="str">
        <v>No</v>
      </c>
      <c r="Q1561" s="37"/>
    </row>
    <row r="1562" spans="1:17" x14ac:dyDescent="0.3">
      <c r="A1562" s="34" t="s">
        <v>805</v>
      </c>
      <c r="B1562" s="34">
        <v>25.27</v>
      </c>
      <c r="C1562" s="34">
        <v>6.98</v>
      </c>
      <c r="D1562" s="34" t="s">
        <v>2377</v>
      </c>
      <c r="E1562" s="35" t="s">
        <v>2375</v>
      </c>
      <c r="F1562" s="34" t="s">
        <v>2375</v>
      </c>
      <c r="G1562" s="34" t="s">
        <v>2376</v>
      </c>
      <c r="H1562" s="34" t="s">
        <v>2375</v>
      </c>
      <c r="J1562" s="40" t="s">
        <v>805</v>
      </c>
      <c r="K1562" s="11" t="str">
        <v>Overweight</v>
      </c>
      <c r="L1562" s="11" t="str">
        <v>Diabetes</v>
      </c>
      <c r="M1562" s="11">
        <v>0</v>
      </c>
      <c r="N1562" s="11" t="str">
        <v>Yes</v>
      </c>
      <c r="O1562" s="11" t="str">
        <v>No</v>
      </c>
      <c r="P1562" s="36" t="str">
        <v>No</v>
      </c>
      <c r="Q1562" s="37"/>
    </row>
    <row r="1563" spans="1:17" x14ac:dyDescent="0.3">
      <c r="A1563" s="34" t="s">
        <v>804</v>
      </c>
      <c r="B1563" s="34">
        <v>29.26</v>
      </c>
      <c r="C1563" s="34">
        <v>4.03</v>
      </c>
      <c r="D1563" s="34" t="s">
        <v>2375</v>
      </c>
      <c r="E1563" s="35" t="s">
        <v>2375</v>
      </c>
      <c r="F1563" s="34" t="s">
        <v>2375</v>
      </c>
      <c r="G1563" s="34">
        <v>1</v>
      </c>
      <c r="H1563" s="34" t="s">
        <v>2375</v>
      </c>
      <c r="J1563" s="40" t="s">
        <v>804</v>
      </c>
      <c r="K1563" s="11" t="str">
        <v>Overweight</v>
      </c>
      <c r="L1563" s="11" t="str">
        <v>Normal</v>
      </c>
      <c r="M1563" s="11">
        <v>1</v>
      </c>
      <c r="N1563" s="11" t="str">
        <v>No</v>
      </c>
      <c r="O1563" s="11" t="str">
        <v>No</v>
      </c>
      <c r="P1563" s="36" t="str">
        <v>No</v>
      </c>
      <c r="Q1563" s="37"/>
    </row>
    <row r="1564" spans="1:17" x14ac:dyDescent="0.3">
      <c r="A1564" s="34" t="s">
        <v>803</v>
      </c>
      <c r="B1564" s="34">
        <v>27.835000000000001</v>
      </c>
      <c r="C1564" s="34">
        <v>4.5599999999999996</v>
      </c>
      <c r="D1564" s="34" t="s">
        <v>2375</v>
      </c>
      <c r="E1564" s="35" t="s">
        <v>2375</v>
      </c>
      <c r="F1564" s="34" t="s">
        <v>2375</v>
      </c>
      <c r="G1564" s="34">
        <v>1</v>
      </c>
      <c r="H1564" s="34" t="s">
        <v>2375</v>
      </c>
      <c r="J1564" s="40" t="s">
        <v>803</v>
      </c>
      <c r="K1564" s="11" t="str">
        <v>Overweight</v>
      </c>
      <c r="L1564" s="11" t="str">
        <v>Normal</v>
      </c>
      <c r="M1564" s="11">
        <v>1</v>
      </c>
      <c r="N1564" s="11" t="str">
        <v>No</v>
      </c>
      <c r="O1564" s="11" t="str">
        <v>No</v>
      </c>
      <c r="P1564" s="36" t="str">
        <v>No</v>
      </c>
      <c r="Q1564" s="37"/>
    </row>
    <row r="1565" spans="1:17" x14ac:dyDescent="0.3">
      <c r="A1565" s="34" t="s">
        <v>802</v>
      </c>
      <c r="B1565" s="34">
        <v>46.53</v>
      </c>
      <c r="C1565" s="34">
        <v>5.38</v>
      </c>
      <c r="D1565" s="34" t="s">
        <v>2377</v>
      </c>
      <c r="E1565" s="35" t="s">
        <v>2375</v>
      </c>
      <c r="F1565" s="34" t="s">
        <v>2375</v>
      </c>
      <c r="G1565" s="34" t="s">
        <v>2376</v>
      </c>
      <c r="H1565" s="34" t="s">
        <v>2375</v>
      </c>
      <c r="J1565" s="40" t="s">
        <v>802</v>
      </c>
      <c r="K1565" s="11" t="str">
        <v>Obesity</v>
      </c>
      <c r="L1565" s="11" t="str">
        <v>Normal</v>
      </c>
      <c r="M1565" s="11">
        <v>0</v>
      </c>
      <c r="N1565" s="11" t="str">
        <v>Yes</v>
      </c>
      <c r="O1565" s="11" t="str">
        <v>No</v>
      </c>
      <c r="P1565" s="36" t="str">
        <v>No</v>
      </c>
      <c r="Q1565" s="37"/>
    </row>
    <row r="1566" spans="1:17" x14ac:dyDescent="0.3">
      <c r="A1566" s="34" t="s">
        <v>801</v>
      </c>
      <c r="B1566" s="34">
        <v>20.58</v>
      </c>
      <c r="C1566" s="34">
        <v>11.04</v>
      </c>
      <c r="D1566" s="34" t="s">
        <v>2377</v>
      </c>
      <c r="E1566" s="35" t="s">
        <v>2375</v>
      </c>
      <c r="F1566" s="34" t="s">
        <v>2375</v>
      </c>
      <c r="G1566" s="34">
        <v>1</v>
      </c>
      <c r="H1566" s="34" t="s">
        <v>2375</v>
      </c>
      <c r="J1566" s="40" t="s">
        <v>801</v>
      </c>
      <c r="K1566" s="11" t="str">
        <v>Normal Weight</v>
      </c>
      <c r="L1566" s="11" t="str">
        <v>Diabetes</v>
      </c>
      <c r="M1566" s="11">
        <v>1</v>
      </c>
      <c r="N1566" s="11" t="str">
        <v>Yes</v>
      </c>
      <c r="O1566" s="11" t="str">
        <v>No</v>
      </c>
      <c r="P1566" s="36" t="str">
        <v>No</v>
      </c>
      <c r="Q1566" s="37"/>
    </row>
    <row r="1567" spans="1:17" x14ac:dyDescent="0.3">
      <c r="A1567" s="34" t="s">
        <v>800</v>
      </c>
      <c r="B1567" s="34">
        <v>19.53</v>
      </c>
      <c r="C1567" s="34">
        <v>6.09</v>
      </c>
      <c r="D1567" s="34" t="s">
        <v>2377</v>
      </c>
      <c r="E1567" s="35" t="s">
        <v>2375</v>
      </c>
      <c r="F1567" s="34" t="s">
        <v>2375</v>
      </c>
      <c r="G1567" s="34" t="s">
        <v>2376</v>
      </c>
      <c r="H1567" s="34" t="s">
        <v>2375</v>
      </c>
      <c r="J1567" s="40" t="s">
        <v>800</v>
      </c>
      <c r="K1567" s="11" t="str">
        <v>Normal Weight</v>
      </c>
      <c r="L1567" s="11" t="str">
        <v>Prediabetes</v>
      </c>
      <c r="M1567" s="11">
        <v>0</v>
      </c>
      <c r="N1567" s="11" t="str">
        <v>Yes</v>
      </c>
      <c r="O1567" s="11" t="str">
        <v>No</v>
      </c>
      <c r="P1567" s="36" t="str">
        <v>No</v>
      </c>
      <c r="Q1567" s="37"/>
    </row>
    <row r="1568" spans="1:17" x14ac:dyDescent="0.3">
      <c r="A1568" s="34" t="s">
        <v>799</v>
      </c>
      <c r="B1568" s="34">
        <v>27.7</v>
      </c>
      <c r="C1568" s="34">
        <v>4.71</v>
      </c>
      <c r="D1568" s="34" t="s">
        <v>2375</v>
      </c>
      <c r="E1568" s="35" t="s">
        <v>2375</v>
      </c>
      <c r="F1568" s="34" t="s">
        <v>2375</v>
      </c>
      <c r="G1568" s="34">
        <v>1</v>
      </c>
      <c r="H1568" s="34" t="s">
        <v>2375</v>
      </c>
      <c r="J1568" s="40" t="s">
        <v>799</v>
      </c>
      <c r="K1568" s="11" t="str">
        <v>Overweight</v>
      </c>
      <c r="L1568" s="11" t="str">
        <v>Normal</v>
      </c>
      <c r="M1568" s="11">
        <v>1</v>
      </c>
      <c r="N1568" s="11" t="str">
        <v>No</v>
      </c>
      <c r="O1568" s="11" t="str">
        <v>No</v>
      </c>
      <c r="P1568" s="36" t="str">
        <v>No</v>
      </c>
      <c r="Q1568" s="37"/>
    </row>
    <row r="1569" spans="1:17" x14ac:dyDescent="0.3">
      <c r="A1569" s="34" t="s">
        <v>798</v>
      </c>
      <c r="B1569" s="34">
        <v>18.920000000000002</v>
      </c>
      <c r="C1569" s="34">
        <v>8.18</v>
      </c>
      <c r="D1569" s="34" t="s">
        <v>2375</v>
      </c>
      <c r="E1569" s="35" t="s">
        <v>2375</v>
      </c>
      <c r="F1569" s="34" t="s">
        <v>2375</v>
      </c>
      <c r="G1569" s="34" t="s">
        <v>2376</v>
      </c>
      <c r="H1569" s="34" t="s">
        <v>2375</v>
      </c>
      <c r="J1569" s="40" t="s">
        <v>798</v>
      </c>
      <c r="K1569" s="11" t="str">
        <v>Normal Weight</v>
      </c>
      <c r="L1569" s="11" t="str">
        <v>Diabetes</v>
      </c>
      <c r="M1569" s="11">
        <v>0</v>
      </c>
      <c r="N1569" s="11" t="str">
        <v>No</v>
      </c>
      <c r="O1569" s="11" t="str">
        <v>No</v>
      </c>
      <c r="P1569" s="36" t="str">
        <v>No</v>
      </c>
      <c r="Q1569" s="37"/>
    </row>
    <row r="1570" spans="1:17" x14ac:dyDescent="0.3">
      <c r="A1570" s="34" t="s">
        <v>797</v>
      </c>
      <c r="B1570" s="34">
        <v>17.760000000000002</v>
      </c>
      <c r="C1570" s="34">
        <v>11.18</v>
      </c>
      <c r="D1570" s="34" t="s">
        <v>2377</v>
      </c>
      <c r="E1570" s="35" t="s">
        <v>2375</v>
      </c>
      <c r="F1570" s="34" t="s">
        <v>2375</v>
      </c>
      <c r="G1570" s="34">
        <v>2</v>
      </c>
      <c r="H1570" s="34" t="s">
        <v>2375</v>
      </c>
      <c r="J1570" s="40" t="s">
        <v>797</v>
      </c>
      <c r="K1570" s="11" t="str">
        <v>Underweight</v>
      </c>
      <c r="L1570" s="11" t="str">
        <v>Diabetes</v>
      </c>
      <c r="M1570" s="11">
        <v>2</v>
      </c>
      <c r="N1570" s="11" t="str">
        <v>Yes</v>
      </c>
      <c r="O1570" s="11" t="str">
        <v>No</v>
      </c>
      <c r="P1570" s="36" t="str">
        <v>No</v>
      </c>
      <c r="Q1570" s="37"/>
    </row>
    <row r="1571" spans="1:17" x14ac:dyDescent="0.3">
      <c r="A1571" s="34" t="s">
        <v>796</v>
      </c>
      <c r="B1571" s="34">
        <v>29.83</v>
      </c>
      <c r="C1571" s="34">
        <v>5.03</v>
      </c>
      <c r="D1571" s="34" t="s">
        <v>2377</v>
      </c>
      <c r="E1571" s="35" t="s">
        <v>2375</v>
      </c>
      <c r="F1571" s="34" t="s">
        <v>2375</v>
      </c>
      <c r="G1571" s="34" t="s">
        <v>2376</v>
      </c>
      <c r="H1571" s="34" t="s">
        <v>2375</v>
      </c>
      <c r="J1571" s="40" t="s">
        <v>796</v>
      </c>
      <c r="K1571" s="11" t="str">
        <v>Overweight</v>
      </c>
      <c r="L1571" s="11" t="str">
        <v>Normal</v>
      </c>
      <c r="M1571" s="11">
        <v>0</v>
      </c>
      <c r="N1571" s="11" t="str">
        <v>Yes</v>
      </c>
      <c r="O1571" s="11" t="str">
        <v>No</v>
      </c>
      <c r="P1571" s="36" t="str">
        <v>No</v>
      </c>
      <c r="Q1571" s="37"/>
    </row>
    <row r="1572" spans="1:17" x14ac:dyDescent="0.3">
      <c r="A1572" s="34" t="s">
        <v>795</v>
      </c>
      <c r="B1572" s="34">
        <v>23.465</v>
      </c>
      <c r="C1572" s="34">
        <v>5.56</v>
      </c>
      <c r="D1572" s="34" t="s">
        <v>2375</v>
      </c>
      <c r="E1572" s="35" t="s">
        <v>2375</v>
      </c>
      <c r="F1572" s="34" t="s">
        <v>2375</v>
      </c>
      <c r="G1572" s="34">
        <v>1</v>
      </c>
      <c r="H1572" s="34" t="s">
        <v>2375</v>
      </c>
      <c r="J1572" s="40" t="s">
        <v>795</v>
      </c>
      <c r="K1572" s="11" t="str">
        <v>Normal Weight</v>
      </c>
      <c r="L1572" s="11" t="str">
        <v>Normal</v>
      </c>
      <c r="M1572" s="11">
        <v>1</v>
      </c>
      <c r="N1572" s="11" t="str">
        <v>No</v>
      </c>
      <c r="O1572" s="11" t="str">
        <v>No</v>
      </c>
      <c r="P1572" s="36" t="str">
        <v>No</v>
      </c>
      <c r="Q1572" s="37"/>
    </row>
    <row r="1573" spans="1:17" x14ac:dyDescent="0.3">
      <c r="A1573" s="34" t="s">
        <v>794</v>
      </c>
      <c r="B1573" s="34">
        <v>29.355</v>
      </c>
      <c r="C1573" s="34">
        <v>4.33</v>
      </c>
      <c r="D1573" s="34" t="s">
        <v>2375</v>
      </c>
      <c r="E1573" s="35" t="s">
        <v>2375</v>
      </c>
      <c r="F1573" s="34" t="s">
        <v>2375</v>
      </c>
      <c r="G1573" s="34" t="s">
        <v>2376</v>
      </c>
      <c r="H1573" s="34" t="s">
        <v>2375</v>
      </c>
      <c r="J1573" s="40" t="s">
        <v>794</v>
      </c>
      <c r="K1573" s="11" t="str">
        <v>Overweight</v>
      </c>
      <c r="L1573" s="11" t="str">
        <v>Normal</v>
      </c>
      <c r="M1573" s="11">
        <v>0</v>
      </c>
      <c r="N1573" s="11" t="str">
        <v>No</v>
      </c>
      <c r="O1573" s="11" t="str">
        <v>No</v>
      </c>
      <c r="P1573" s="36" t="str">
        <v>No</v>
      </c>
      <c r="Q1573" s="37"/>
    </row>
    <row r="1574" spans="1:17" x14ac:dyDescent="0.3">
      <c r="A1574" s="34" t="s">
        <v>793</v>
      </c>
      <c r="B1574" s="34">
        <v>35.49</v>
      </c>
      <c r="C1574" s="34">
        <v>5.21</v>
      </c>
      <c r="D1574" s="34" t="s">
        <v>2377</v>
      </c>
      <c r="E1574" s="35" t="s">
        <v>2375</v>
      </c>
      <c r="F1574" s="34" t="s">
        <v>2378</v>
      </c>
      <c r="G1574" s="34">
        <v>1</v>
      </c>
      <c r="H1574" s="34" t="s">
        <v>2375</v>
      </c>
      <c r="J1574" s="40" t="s">
        <v>793</v>
      </c>
      <c r="K1574" s="11" t="str">
        <v>Obesity</v>
      </c>
      <c r="L1574" s="11" t="str">
        <v>Normal</v>
      </c>
      <c r="M1574" s="11">
        <v>1</v>
      </c>
      <c r="N1574" s="11" t="str">
        <v>Yes</v>
      </c>
      <c r="O1574" s="11" t="str">
        <v>No</v>
      </c>
      <c r="P1574" s="36" t="str">
        <v>No</v>
      </c>
      <c r="Q1574" s="37"/>
    </row>
    <row r="1575" spans="1:17" x14ac:dyDescent="0.3">
      <c r="A1575" s="34" t="s">
        <v>792</v>
      </c>
      <c r="B1575" s="34">
        <v>26.315000000000001</v>
      </c>
      <c r="C1575" s="34">
        <v>5.89</v>
      </c>
      <c r="D1575" s="34" t="s">
        <v>2375</v>
      </c>
      <c r="E1575" s="35" t="s">
        <v>2375</v>
      </c>
      <c r="F1575" s="34" t="s">
        <v>2375</v>
      </c>
      <c r="G1575" s="34" t="s">
        <v>2376</v>
      </c>
      <c r="H1575" s="34" t="s">
        <v>2375</v>
      </c>
      <c r="J1575" s="40" t="s">
        <v>792</v>
      </c>
      <c r="K1575" s="11" t="str">
        <v>Overweight</v>
      </c>
      <c r="L1575" s="11" t="str">
        <v>Prediabetes</v>
      </c>
      <c r="M1575" s="11">
        <v>0</v>
      </c>
      <c r="N1575" s="11" t="str">
        <v>No</v>
      </c>
      <c r="O1575" s="11" t="str">
        <v>No</v>
      </c>
      <c r="P1575" s="36" t="str">
        <v>No</v>
      </c>
      <c r="Q1575" s="37"/>
    </row>
    <row r="1576" spans="1:17" x14ac:dyDescent="0.3">
      <c r="A1576" s="34" t="s">
        <v>791</v>
      </c>
      <c r="B1576" s="34">
        <v>19.79</v>
      </c>
      <c r="C1576" s="34">
        <v>4.8099999999999996</v>
      </c>
      <c r="D1576" s="34" t="s">
        <v>2377</v>
      </c>
      <c r="E1576" s="35" t="s">
        <v>2375</v>
      </c>
      <c r="F1576" s="34" t="s">
        <v>2375</v>
      </c>
      <c r="G1576" s="34" t="s">
        <v>2376</v>
      </c>
      <c r="H1576" s="34" t="s">
        <v>2375</v>
      </c>
      <c r="J1576" s="40" t="s">
        <v>791</v>
      </c>
      <c r="K1576" s="11" t="str">
        <v>Normal Weight</v>
      </c>
      <c r="L1576" s="11" t="str">
        <v>Normal</v>
      </c>
      <c r="M1576" s="11">
        <v>0</v>
      </c>
      <c r="N1576" s="11" t="str">
        <v>Yes</v>
      </c>
      <c r="O1576" s="11" t="str">
        <v>No</v>
      </c>
      <c r="P1576" s="36" t="str">
        <v>No</v>
      </c>
      <c r="Q1576" s="37"/>
    </row>
    <row r="1577" spans="1:17" x14ac:dyDescent="0.3">
      <c r="A1577" s="34" t="s">
        <v>790</v>
      </c>
      <c r="B1577" s="34">
        <v>40.564999999999998</v>
      </c>
      <c r="C1577" s="34">
        <v>5.66</v>
      </c>
      <c r="D1577" s="34" t="s">
        <v>2375</v>
      </c>
      <c r="E1577" s="35" t="s">
        <v>2375</v>
      </c>
      <c r="F1577" s="34" t="s">
        <v>2375</v>
      </c>
      <c r="G1577" s="34">
        <v>1</v>
      </c>
      <c r="H1577" s="34" t="s">
        <v>2375</v>
      </c>
      <c r="J1577" s="40" t="s">
        <v>790</v>
      </c>
      <c r="K1577" s="11" t="str">
        <v>Obesity</v>
      </c>
      <c r="L1577" s="11" t="str">
        <v>Normal</v>
      </c>
      <c r="M1577" s="11">
        <v>1</v>
      </c>
      <c r="N1577" s="11" t="str">
        <v>No</v>
      </c>
      <c r="O1577" s="11" t="str">
        <v>No</v>
      </c>
      <c r="P1577" s="36" t="str">
        <v>No</v>
      </c>
      <c r="Q1577" s="37"/>
    </row>
    <row r="1578" spans="1:17" x14ac:dyDescent="0.3">
      <c r="A1578" s="34" t="s">
        <v>789</v>
      </c>
      <c r="B1578" s="34">
        <v>18.03</v>
      </c>
      <c r="C1578" s="34">
        <v>10.66</v>
      </c>
      <c r="D1578" s="34" t="s">
        <v>2377</v>
      </c>
      <c r="E1578" s="35" t="s">
        <v>2375</v>
      </c>
      <c r="F1578" s="34" t="s">
        <v>2375</v>
      </c>
      <c r="G1578" s="34">
        <v>2</v>
      </c>
      <c r="H1578" s="34" t="s">
        <v>2375</v>
      </c>
      <c r="J1578" s="40" t="s">
        <v>789</v>
      </c>
      <c r="K1578" s="11" t="str">
        <v>Underweight</v>
      </c>
      <c r="L1578" s="11" t="str">
        <v>Diabetes</v>
      </c>
      <c r="M1578" s="11">
        <v>2</v>
      </c>
      <c r="N1578" s="11" t="str">
        <v>Yes</v>
      </c>
      <c r="O1578" s="11" t="str">
        <v>No</v>
      </c>
      <c r="P1578" s="36" t="str">
        <v>No</v>
      </c>
      <c r="Q1578" s="37"/>
    </row>
    <row r="1579" spans="1:17" x14ac:dyDescent="0.3">
      <c r="A1579" s="34" t="s">
        <v>788</v>
      </c>
      <c r="B1579" s="34">
        <v>34.65</v>
      </c>
      <c r="C1579" s="34">
        <v>5.98</v>
      </c>
      <c r="D1579" s="34" t="s">
        <v>2377</v>
      </c>
      <c r="E1579" s="35" t="s">
        <v>2375</v>
      </c>
      <c r="F1579" s="34" t="s">
        <v>2375</v>
      </c>
      <c r="G1579" s="34" t="s">
        <v>2376</v>
      </c>
      <c r="H1579" s="34" t="s">
        <v>2375</v>
      </c>
      <c r="J1579" s="40" t="s">
        <v>788</v>
      </c>
      <c r="K1579" s="11" t="str">
        <v>Obesity</v>
      </c>
      <c r="L1579" s="11" t="str">
        <v>Prediabetes</v>
      </c>
      <c r="M1579" s="11">
        <v>0</v>
      </c>
      <c r="N1579" s="11" t="str">
        <v>Yes</v>
      </c>
      <c r="O1579" s="11" t="str">
        <v>No</v>
      </c>
      <c r="P1579" s="36" t="str">
        <v>No</v>
      </c>
      <c r="Q1579" s="37"/>
    </row>
    <row r="1580" spans="1:17" x14ac:dyDescent="0.3">
      <c r="A1580" s="34" t="s">
        <v>787</v>
      </c>
      <c r="B1580" s="34">
        <v>42.94</v>
      </c>
      <c r="C1580" s="34">
        <v>4.34</v>
      </c>
      <c r="D1580" s="34" t="s">
        <v>2375</v>
      </c>
      <c r="E1580" s="35" t="s">
        <v>2375</v>
      </c>
      <c r="F1580" s="34" t="s">
        <v>2375</v>
      </c>
      <c r="G1580" s="34" t="s">
        <v>2376</v>
      </c>
      <c r="H1580" s="34" t="s">
        <v>2375</v>
      </c>
      <c r="J1580" s="40" t="s">
        <v>787</v>
      </c>
      <c r="K1580" s="11" t="str">
        <v>Obesity</v>
      </c>
      <c r="L1580" s="11" t="str">
        <v>Normal</v>
      </c>
      <c r="M1580" s="11">
        <v>0</v>
      </c>
      <c r="N1580" s="11" t="str">
        <v>No</v>
      </c>
      <c r="O1580" s="11" t="str">
        <v>No</v>
      </c>
      <c r="P1580" s="36" t="str">
        <v>No</v>
      </c>
      <c r="Q1580" s="37"/>
    </row>
    <row r="1581" spans="1:17" x14ac:dyDescent="0.3">
      <c r="A1581" s="34" t="s">
        <v>786</v>
      </c>
      <c r="B1581" s="34">
        <v>31.254999999999999</v>
      </c>
      <c r="C1581" s="34">
        <v>5.17</v>
      </c>
      <c r="D1581" s="34" t="s">
        <v>2375</v>
      </c>
      <c r="E1581" s="35" t="s">
        <v>2375</v>
      </c>
      <c r="F1581" s="34" t="s">
        <v>2375</v>
      </c>
      <c r="G1581" s="34" t="s">
        <v>2376</v>
      </c>
      <c r="H1581" s="34" t="s">
        <v>2375</v>
      </c>
      <c r="J1581" s="40" t="s">
        <v>786</v>
      </c>
      <c r="K1581" s="11" t="str">
        <v>Obesity</v>
      </c>
      <c r="L1581" s="11" t="str">
        <v>Normal</v>
      </c>
      <c r="M1581" s="11">
        <v>0</v>
      </c>
      <c r="N1581" s="11" t="str">
        <v>No</v>
      </c>
      <c r="O1581" s="11" t="str">
        <v>No</v>
      </c>
      <c r="P1581" s="36" t="str">
        <v>No</v>
      </c>
      <c r="Q1581" s="37"/>
    </row>
    <row r="1582" spans="1:17" x14ac:dyDescent="0.3">
      <c r="A1582" s="34" t="s">
        <v>785</v>
      </c>
      <c r="B1582" s="34">
        <v>45.43</v>
      </c>
      <c r="C1582" s="34">
        <v>4.2300000000000004</v>
      </c>
      <c r="D1582" s="34" t="s">
        <v>2377</v>
      </c>
      <c r="E1582" s="35" t="s">
        <v>2375</v>
      </c>
      <c r="F1582" s="34" t="s">
        <v>2378</v>
      </c>
      <c r="G1582" s="34">
        <v>1</v>
      </c>
      <c r="H1582" s="34" t="s">
        <v>2375</v>
      </c>
      <c r="J1582" s="40" t="s">
        <v>785</v>
      </c>
      <c r="K1582" s="11" t="str">
        <v>Obesity</v>
      </c>
      <c r="L1582" s="11" t="str">
        <v>Normal</v>
      </c>
      <c r="M1582" s="11">
        <v>1</v>
      </c>
      <c r="N1582" s="11" t="str">
        <v>Yes</v>
      </c>
      <c r="O1582" s="11" t="str">
        <v>No</v>
      </c>
      <c r="P1582" s="36" t="str">
        <v>No</v>
      </c>
      <c r="Q1582" s="37"/>
    </row>
    <row r="1583" spans="1:17" x14ac:dyDescent="0.3">
      <c r="A1583" s="34" t="s">
        <v>784</v>
      </c>
      <c r="B1583" s="34">
        <v>32.340000000000003</v>
      </c>
      <c r="C1583" s="34">
        <v>4.88</v>
      </c>
      <c r="D1583" s="34" t="s">
        <v>2377</v>
      </c>
      <c r="E1583" s="35" t="s">
        <v>2375</v>
      </c>
      <c r="F1583" s="34" t="s">
        <v>2378</v>
      </c>
      <c r="G1583" s="34">
        <v>1</v>
      </c>
      <c r="H1583" s="34" t="s">
        <v>2375</v>
      </c>
      <c r="J1583" s="40" t="s">
        <v>784</v>
      </c>
      <c r="K1583" s="11" t="str">
        <v>Obesity</v>
      </c>
      <c r="L1583" s="11" t="str">
        <v>Normal</v>
      </c>
      <c r="M1583" s="11">
        <v>1</v>
      </c>
      <c r="N1583" s="11" t="str">
        <v>Yes</v>
      </c>
      <c r="O1583" s="11" t="str">
        <v>No</v>
      </c>
      <c r="P1583" s="36" t="str">
        <v>No</v>
      </c>
      <c r="Q1583" s="37"/>
    </row>
    <row r="1584" spans="1:17" x14ac:dyDescent="0.3">
      <c r="A1584" s="34" t="s">
        <v>783</v>
      </c>
      <c r="B1584" s="34">
        <v>25.46</v>
      </c>
      <c r="C1584" s="34">
        <v>9.7100000000000009</v>
      </c>
      <c r="D1584" s="34" t="s">
        <v>2377</v>
      </c>
      <c r="E1584" s="35" t="s">
        <v>2375</v>
      </c>
      <c r="F1584" s="34" t="s">
        <v>2375</v>
      </c>
      <c r="G1584" s="34">
        <v>1</v>
      </c>
      <c r="H1584" s="34" t="s">
        <v>2375</v>
      </c>
      <c r="J1584" s="40" t="s">
        <v>783</v>
      </c>
      <c r="K1584" s="11" t="str">
        <v>Overweight</v>
      </c>
      <c r="L1584" s="11" t="str">
        <v>Diabetes</v>
      </c>
      <c r="M1584" s="11">
        <v>1</v>
      </c>
      <c r="N1584" s="11" t="str">
        <v>Yes</v>
      </c>
      <c r="O1584" s="11" t="str">
        <v>No</v>
      </c>
      <c r="P1584" s="36" t="str">
        <v>No</v>
      </c>
      <c r="Q1584" s="37"/>
    </row>
    <row r="1585" spans="1:17" x14ac:dyDescent="0.3">
      <c r="A1585" s="34" t="s">
        <v>782</v>
      </c>
      <c r="B1585" s="34">
        <v>37.145000000000003</v>
      </c>
      <c r="C1585" s="34">
        <v>5.32</v>
      </c>
      <c r="D1585" s="34" t="s">
        <v>2375</v>
      </c>
      <c r="E1585" s="35" t="s">
        <v>2375</v>
      </c>
      <c r="F1585" s="34" t="s">
        <v>2375</v>
      </c>
      <c r="G1585" s="34" t="s">
        <v>2376</v>
      </c>
      <c r="H1585" s="34" t="s">
        <v>2375</v>
      </c>
      <c r="J1585" s="40" t="s">
        <v>782</v>
      </c>
      <c r="K1585" s="11" t="str">
        <v>Obesity</v>
      </c>
      <c r="L1585" s="11" t="str">
        <v>Normal</v>
      </c>
      <c r="M1585" s="11">
        <v>0</v>
      </c>
      <c r="N1585" s="11" t="str">
        <v>No</v>
      </c>
      <c r="O1585" s="11" t="str">
        <v>No</v>
      </c>
      <c r="P1585" s="36" t="str">
        <v>No</v>
      </c>
      <c r="Q1585" s="37"/>
    </row>
    <row r="1586" spans="1:17" x14ac:dyDescent="0.3">
      <c r="A1586" s="34" t="s">
        <v>781</v>
      </c>
      <c r="B1586" s="34">
        <v>30.8</v>
      </c>
      <c r="C1586" s="34">
        <v>5.83</v>
      </c>
      <c r="D1586" s="34" t="s">
        <v>2377</v>
      </c>
      <c r="E1586" s="35" t="s">
        <v>2375</v>
      </c>
      <c r="F1586" s="34" t="s">
        <v>2375</v>
      </c>
      <c r="G1586" s="34" t="s">
        <v>2376</v>
      </c>
      <c r="H1586" s="34" t="s">
        <v>2375</v>
      </c>
      <c r="J1586" s="40" t="s">
        <v>781</v>
      </c>
      <c r="K1586" s="11" t="str">
        <v>Obesity</v>
      </c>
      <c r="L1586" s="11" t="str">
        <v>Prediabetes</v>
      </c>
      <c r="M1586" s="11">
        <v>0</v>
      </c>
      <c r="N1586" s="11" t="str">
        <v>Yes</v>
      </c>
      <c r="O1586" s="11" t="str">
        <v>No</v>
      </c>
      <c r="P1586" s="36" t="str">
        <v>No</v>
      </c>
      <c r="Q1586" s="37"/>
    </row>
    <row r="1587" spans="1:17" x14ac:dyDescent="0.3">
      <c r="A1587" s="34" t="s">
        <v>780</v>
      </c>
      <c r="B1587" s="34">
        <v>29.5</v>
      </c>
      <c r="C1587" s="34">
        <v>5.54</v>
      </c>
      <c r="D1587" s="34" t="s">
        <v>2377</v>
      </c>
      <c r="E1587" s="35" t="s">
        <v>2375</v>
      </c>
      <c r="F1587" s="34" t="s">
        <v>2375</v>
      </c>
      <c r="G1587" s="34" t="s">
        <v>2376</v>
      </c>
      <c r="H1587" s="34" t="s">
        <v>2375</v>
      </c>
      <c r="J1587" s="40" t="s">
        <v>780</v>
      </c>
      <c r="K1587" s="11" t="str">
        <v>Overweight</v>
      </c>
      <c r="L1587" s="11" t="str">
        <v>Normal</v>
      </c>
      <c r="M1587" s="11">
        <v>0</v>
      </c>
      <c r="N1587" s="11" t="str">
        <v>Yes</v>
      </c>
      <c r="O1587" s="11" t="str">
        <v>No</v>
      </c>
      <c r="P1587" s="36" t="str">
        <v>No</v>
      </c>
      <c r="Q1587" s="37"/>
    </row>
    <row r="1588" spans="1:17" x14ac:dyDescent="0.3">
      <c r="A1588" s="34" t="s">
        <v>779</v>
      </c>
      <c r="B1588" s="34">
        <v>43.39</v>
      </c>
      <c r="C1588" s="34">
        <v>5.85</v>
      </c>
      <c r="D1588" s="34" t="s">
        <v>2375</v>
      </c>
      <c r="E1588" s="35" t="s">
        <v>2378</v>
      </c>
      <c r="F1588" s="34" t="s">
        <v>2375</v>
      </c>
      <c r="G1588" s="34">
        <v>1</v>
      </c>
      <c r="H1588" s="34" t="s">
        <v>2375</v>
      </c>
      <c r="J1588" s="40" t="s">
        <v>779</v>
      </c>
      <c r="K1588" s="11" t="str">
        <v>Obesity</v>
      </c>
      <c r="L1588" s="11" t="str">
        <v>Prediabetes</v>
      </c>
      <c r="M1588" s="11">
        <v>1</v>
      </c>
      <c r="N1588" s="11" t="str">
        <v>No</v>
      </c>
      <c r="O1588" s="11" t="str">
        <v>No</v>
      </c>
      <c r="P1588" s="36" t="str">
        <v>No</v>
      </c>
      <c r="Q1588" s="37"/>
    </row>
    <row r="1589" spans="1:17" x14ac:dyDescent="0.3">
      <c r="A1589" s="34" t="s">
        <v>778</v>
      </c>
      <c r="B1589" s="34">
        <v>15.08</v>
      </c>
      <c r="C1589" s="34">
        <v>4.8499999999999996</v>
      </c>
      <c r="D1589" s="34" t="s">
        <v>2377</v>
      </c>
      <c r="E1589" s="35" t="s">
        <v>2375</v>
      </c>
      <c r="F1589" s="34" t="s">
        <v>2378</v>
      </c>
      <c r="G1589" s="34">
        <v>1</v>
      </c>
      <c r="H1589" s="34" t="s">
        <v>2375</v>
      </c>
      <c r="J1589" s="40" t="s">
        <v>778</v>
      </c>
      <c r="K1589" s="11" t="str">
        <v>Underweight</v>
      </c>
      <c r="L1589" s="11" t="str">
        <v>Normal</v>
      </c>
      <c r="M1589" s="11">
        <v>1</v>
      </c>
      <c r="N1589" s="11" t="str">
        <v>Yes</v>
      </c>
      <c r="O1589" s="11" t="str">
        <v>No</v>
      </c>
      <c r="P1589" s="36" t="str">
        <v>No</v>
      </c>
      <c r="Q1589" s="37"/>
    </row>
    <row r="1590" spans="1:17" x14ac:dyDescent="0.3">
      <c r="A1590" s="34" t="s">
        <v>777</v>
      </c>
      <c r="B1590" s="34">
        <v>20.48</v>
      </c>
      <c r="C1590" s="34">
        <v>11.09</v>
      </c>
      <c r="D1590" s="34" t="s">
        <v>2375</v>
      </c>
      <c r="E1590" s="35" t="s">
        <v>2375</v>
      </c>
      <c r="F1590" s="34" t="s">
        <v>2375</v>
      </c>
      <c r="G1590" s="34" t="s">
        <v>2376</v>
      </c>
      <c r="H1590" s="34" t="s">
        <v>2375</v>
      </c>
      <c r="J1590" s="40" t="s">
        <v>777</v>
      </c>
      <c r="K1590" s="11" t="str">
        <v>Normal Weight</v>
      </c>
      <c r="L1590" s="11" t="str">
        <v>Diabetes</v>
      </c>
      <c r="M1590" s="11">
        <v>0</v>
      </c>
      <c r="N1590" s="11" t="str">
        <v>No</v>
      </c>
      <c r="O1590" s="11" t="str">
        <v>No</v>
      </c>
      <c r="P1590" s="36" t="str">
        <v>No</v>
      </c>
      <c r="Q1590" s="37"/>
    </row>
    <row r="1591" spans="1:17" x14ac:dyDescent="0.3">
      <c r="A1591" s="34" t="s">
        <v>776</v>
      </c>
      <c r="B1591" s="34">
        <v>34.450000000000003</v>
      </c>
      <c r="C1591" s="34">
        <v>5.58</v>
      </c>
      <c r="D1591" s="34" t="s">
        <v>2377</v>
      </c>
      <c r="E1591" s="35" t="s">
        <v>2375</v>
      </c>
      <c r="F1591" s="34" t="s">
        <v>2375</v>
      </c>
      <c r="G1591" s="34" t="s">
        <v>2376</v>
      </c>
      <c r="H1591" s="34" t="s">
        <v>2375</v>
      </c>
      <c r="J1591" s="40" t="s">
        <v>776</v>
      </c>
      <c r="K1591" s="11" t="str">
        <v>Obesity</v>
      </c>
      <c r="L1591" s="11" t="str">
        <v>Normal</v>
      </c>
      <c r="M1591" s="11">
        <v>0</v>
      </c>
      <c r="N1591" s="11" t="str">
        <v>Yes</v>
      </c>
      <c r="O1591" s="11" t="str">
        <v>No</v>
      </c>
      <c r="P1591" s="36" t="str">
        <v>No</v>
      </c>
      <c r="Q1591" s="37"/>
    </row>
    <row r="1592" spans="1:17" x14ac:dyDescent="0.3">
      <c r="A1592" s="34" t="s">
        <v>775</v>
      </c>
      <c r="B1592" s="34">
        <v>34.21</v>
      </c>
      <c r="C1592" s="34">
        <v>9.7200000000000006</v>
      </c>
      <c r="D1592" s="34" t="s">
        <v>2377</v>
      </c>
      <c r="E1592" s="35" t="s">
        <v>2375</v>
      </c>
      <c r="F1592" s="34" t="s">
        <v>2375</v>
      </c>
      <c r="G1592" s="34" t="s">
        <v>2376</v>
      </c>
      <c r="H1592" s="34" t="s">
        <v>2375</v>
      </c>
      <c r="J1592" s="40" t="s">
        <v>775</v>
      </c>
      <c r="K1592" s="11" t="str">
        <v>Obesity</v>
      </c>
      <c r="L1592" s="11" t="str">
        <v>Diabetes</v>
      </c>
      <c r="M1592" s="11">
        <v>0</v>
      </c>
      <c r="N1592" s="11" t="str">
        <v>Yes</v>
      </c>
      <c r="O1592" s="11" t="str">
        <v>No</v>
      </c>
      <c r="P1592" s="36" t="str">
        <v>No</v>
      </c>
      <c r="Q1592" s="37"/>
    </row>
    <row r="1593" spans="1:17" x14ac:dyDescent="0.3">
      <c r="A1593" s="34" t="s">
        <v>774</v>
      </c>
      <c r="B1593" s="34">
        <v>28.8</v>
      </c>
      <c r="C1593" s="34">
        <v>11.41</v>
      </c>
      <c r="D1593" s="34" t="s">
        <v>2377</v>
      </c>
      <c r="E1593" s="35" t="s">
        <v>2375</v>
      </c>
      <c r="F1593" s="34" t="s">
        <v>2375</v>
      </c>
      <c r="G1593" s="34" t="s">
        <v>2376</v>
      </c>
      <c r="H1593" s="34" t="s">
        <v>2375</v>
      </c>
      <c r="J1593" s="40" t="s">
        <v>774</v>
      </c>
      <c r="K1593" s="11" t="str">
        <v>Overweight</v>
      </c>
      <c r="L1593" s="11" t="str">
        <v>Diabetes</v>
      </c>
      <c r="M1593" s="11">
        <v>0</v>
      </c>
      <c r="N1593" s="11" t="str">
        <v>Yes</v>
      </c>
      <c r="O1593" s="11" t="str">
        <v>No</v>
      </c>
      <c r="P1593" s="36" t="str">
        <v>No</v>
      </c>
      <c r="Q1593" s="37"/>
    </row>
    <row r="1594" spans="1:17" x14ac:dyDescent="0.3">
      <c r="A1594" s="34" t="s">
        <v>773</v>
      </c>
      <c r="B1594" s="34">
        <v>31.74</v>
      </c>
      <c r="C1594" s="34">
        <v>4.46</v>
      </c>
      <c r="D1594" s="34" t="s">
        <v>2375</v>
      </c>
      <c r="E1594" s="35" t="s">
        <v>2375</v>
      </c>
      <c r="F1594" s="34" t="s">
        <v>2378</v>
      </c>
      <c r="G1594" s="34">
        <v>1</v>
      </c>
      <c r="H1594" s="34" t="s">
        <v>2375</v>
      </c>
      <c r="J1594" s="40" t="s">
        <v>773</v>
      </c>
      <c r="K1594" s="11" t="str">
        <v>Obesity</v>
      </c>
      <c r="L1594" s="11" t="str">
        <v>Normal</v>
      </c>
      <c r="M1594" s="11">
        <v>1</v>
      </c>
      <c r="N1594" s="11" t="str">
        <v>No</v>
      </c>
      <c r="O1594" s="11" t="str">
        <v>No</v>
      </c>
      <c r="P1594" s="36" t="str">
        <v>No</v>
      </c>
      <c r="Q1594" s="37"/>
    </row>
    <row r="1595" spans="1:17" x14ac:dyDescent="0.3">
      <c r="A1595" s="34" t="s">
        <v>772</v>
      </c>
      <c r="B1595" s="34">
        <v>21.78</v>
      </c>
      <c r="C1595" s="34">
        <v>9.31</v>
      </c>
      <c r="D1595" s="34" t="s">
        <v>2377</v>
      </c>
      <c r="E1595" s="35" t="s">
        <v>2375</v>
      </c>
      <c r="F1595" s="34" t="s">
        <v>2375</v>
      </c>
      <c r="G1595" s="34" t="s">
        <v>2376</v>
      </c>
      <c r="H1595" s="34" t="s">
        <v>2375</v>
      </c>
      <c r="J1595" s="40" t="s">
        <v>772</v>
      </c>
      <c r="K1595" s="11" t="str">
        <v>Normal Weight</v>
      </c>
      <c r="L1595" s="11" t="str">
        <v>Diabetes</v>
      </c>
      <c r="M1595" s="11">
        <v>0</v>
      </c>
      <c r="N1595" s="11" t="str">
        <v>Yes</v>
      </c>
      <c r="O1595" s="11" t="str">
        <v>No</v>
      </c>
      <c r="P1595" s="36" t="str">
        <v>No</v>
      </c>
      <c r="Q1595" s="37"/>
    </row>
    <row r="1596" spans="1:17" x14ac:dyDescent="0.3">
      <c r="A1596" s="34" t="s">
        <v>771</v>
      </c>
      <c r="B1596" s="34">
        <v>23.75</v>
      </c>
      <c r="C1596" s="34">
        <v>5.03</v>
      </c>
      <c r="D1596" s="34" t="s">
        <v>2375</v>
      </c>
      <c r="E1596" s="35" t="s">
        <v>2375</v>
      </c>
      <c r="F1596" s="34" t="s">
        <v>2375</v>
      </c>
      <c r="G1596" s="34">
        <v>1</v>
      </c>
      <c r="H1596" s="34" t="s">
        <v>2375</v>
      </c>
      <c r="J1596" s="40" t="s">
        <v>771</v>
      </c>
      <c r="K1596" s="11" t="str">
        <v>Normal Weight</v>
      </c>
      <c r="L1596" s="11" t="str">
        <v>Normal</v>
      </c>
      <c r="M1596" s="11">
        <v>1</v>
      </c>
      <c r="N1596" s="11" t="str">
        <v>No</v>
      </c>
      <c r="O1596" s="11" t="str">
        <v>No</v>
      </c>
      <c r="P1596" s="36" t="str">
        <v>No</v>
      </c>
      <c r="Q1596" s="37"/>
    </row>
    <row r="1597" spans="1:17" x14ac:dyDescent="0.3">
      <c r="A1597" s="34" t="s">
        <v>770</v>
      </c>
      <c r="B1597" s="34">
        <v>33.21</v>
      </c>
      <c r="C1597" s="34">
        <v>5.07</v>
      </c>
      <c r="D1597" s="34" t="s">
        <v>2377</v>
      </c>
      <c r="E1597" s="35" t="s">
        <v>2375</v>
      </c>
      <c r="F1597" s="34" t="s">
        <v>2375</v>
      </c>
      <c r="G1597" s="34">
        <v>1</v>
      </c>
      <c r="H1597" s="34" t="s">
        <v>2375</v>
      </c>
      <c r="J1597" s="40" t="s">
        <v>770</v>
      </c>
      <c r="K1597" s="11" t="str">
        <v>Obesity</v>
      </c>
      <c r="L1597" s="11" t="str">
        <v>Normal</v>
      </c>
      <c r="M1597" s="11">
        <v>1</v>
      </c>
      <c r="N1597" s="11" t="str">
        <v>Yes</v>
      </c>
      <c r="O1597" s="11" t="str">
        <v>No</v>
      </c>
      <c r="P1597" s="36" t="str">
        <v>No</v>
      </c>
      <c r="Q1597" s="37"/>
    </row>
    <row r="1598" spans="1:17" x14ac:dyDescent="0.3">
      <c r="A1598" s="34" t="s">
        <v>769</v>
      </c>
      <c r="B1598" s="34">
        <v>17.7</v>
      </c>
      <c r="C1598" s="34">
        <v>10.42</v>
      </c>
      <c r="D1598" s="34" t="s">
        <v>2377</v>
      </c>
      <c r="E1598" s="35" t="s">
        <v>2375</v>
      </c>
      <c r="F1598" s="34" t="s">
        <v>2375</v>
      </c>
      <c r="G1598" s="34">
        <v>2</v>
      </c>
      <c r="H1598" s="34" t="s">
        <v>2375</v>
      </c>
      <c r="J1598" s="40" t="s">
        <v>769</v>
      </c>
      <c r="K1598" s="11" t="str">
        <v>Underweight</v>
      </c>
      <c r="L1598" s="11" t="str">
        <v>Diabetes</v>
      </c>
      <c r="M1598" s="11">
        <v>2</v>
      </c>
      <c r="N1598" s="11" t="str">
        <v>Yes</v>
      </c>
      <c r="O1598" s="11" t="str">
        <v>No</v>
      </c>
      <c r="P1598" s="36" t="str">
        <v>No</v>
      </c>
      <c r="Q1598" s="37"/>
    </row>
    <row r="1599" spans="1:17" x14ac:dyDescent="0.3">
      <c r="A1599" s="34" t="s">
        <v>768</v>
      </c>
      <c r="B1599" s="34">
        <v>17.2</v>
      </c>
      <c r="C1599" s="34">
        <v>6.45</v>
      </c>
      <c r="D1599" s="34" t="s">
        <v>2375</v>
      </c>
      <c r="E1599" s="35" t="s">
        <v>2375</v>
      </c>
      <c r="F1599" s="34" t="s">
        <v>2375</v>
      </c>
      <c r="G1599" s="34">
        <v>2</v>
      </c>
      <c r="H1599" s="34" t="s">
        <v>2375</v>
      </c>
      <c r="J1599" s="40" t="s">
        <v>768</v>
      </c>
      <c r="K1599" s="11" t="str">
        <v>Underweight</v>
      </c>
      <c r="L1599" s="11" t="str">
        <v>Diabetes</v>
      </c>
      <c r="M1599" s="11">
        <v>2</v>
      </c>
      <c r="N1599" s="11" t="str">
        <v>No</v>
      </c>
      <c r="O1599" s="11" t="str">
        <v>No</v>
      </c>
      <c r="P1599" s="36" t="str">
        <v>No</v>
      </c>
      <c r="Q1599" s="37"/>
    </row>
    <row r="1600" spans="1:17" x14ac:dyDescent="0.3">
      <c r="A1600" s="34" t="s">
        <v>767</v>
      </c>
      <c r="B1600" s="34">
        <v>19.21</v>
      </c>
      <c r="C1600" s="34">
        <v>5.52</v>
      </c>
      <c r="D1600" s="34" t="s">
        <v>2375</v>
      </c>
      <c r="E1600" s="35" t="s">
        <v>2375</v>
      </c>
      <c r="F1600" s="34" t="s">
        <v>2375</v>
      </c>
      <c r="G1600" s="34">
        <v>2</v>
      </c>
      <c r="H1600" s="34" t="s">
        <v>2375</v>
      </c>
      <c r="J1600" s="40" t="s">
        <v>767</v>
      </c>
      <c r="K1600" s="11" t="str">
        <v>Normal Weight</v>
      </c>
      <c r="L1600" s="11" t="str">
        <v>Normal</v>
      </c>
      <c r="M1600" s="11">
        <v>2</v>
      </c>
      <c r="N1600" s="11" t="str">
        <v>No</v>
      </c>
      <c r="O1600" s="11" t="str">
        <v>No</v>
      </c>
      <c r="P1600" s="36" t="str">
        <v>No</v>
      </c>
      <c r="Q1600" s="37"/>
    </row>
    <row r="1601" spans="1:17" x14ac:dyDescent="0.3">
      <c r="A1601" s="34" t="s">
        <v>766</v>
      </c>
      <c r="B1601" s="34">
        <v>23.2</v>
      </c>
      <c r="C1601" s="34">
        <v>4.41</v>
      </c>
      <c r="D1601" s="34" t="s">
        <v>2375</v>
      </c>
      <c r="E1601" s="35" t="s">
        <v>2375</v>
      </c>
      <c r="F1601" s="34" t="s">
        <v>2378</v>
      </c>
      <c r="G1601" s="34">
        <v>1</v>
      </c>
      <c r="H1601" s="34" t="s">
        <v>2375</v>
      </c>
      <c r="J1601" s="40" t="s">
        <v>766</v>
      </c>
      <c r="K1601" s="11" t="str">
        <v>Normal Weight</v>
      </c>
      <c r="L1601" s="11" t="str">
        <v>Normal</v>
      </c>
      <c r="M1601" s="11">
        <v>1</v>
      </c>
      <c r="N1601" s="11" t="str">
        <v>No</v>
      </c>
      <c r="O1601" s="11" t="str">
        <v>No</v>
      </c>
      <c r="P1601" s="36" t="str">
        <v>No</v>
      </c>
      <c r="Q1601" s="37"/>
    </row>
    <row r="1602" spans="1:17" x14ac:dyDescent="0.3">
      <c r="A1602" s="34" t="s">
        <v>765</v>
      </c>
      <c r="B1602" s="34">
        <v>32.5</v>
      </c>
      <c r="C1602" s="34">
        <v>4.6900000000000004</v>
      </c>
      <c r="D1602" s="34" t="s">
        <v>2377</v>
      </c>
      <c r="E1602" s="35" t="s">
        <v>2375</v>
      </c>
      <c r="F1602" s="34" t="s">
        <v>2378</v>
      </c>
      <c r="G1602" s="34">
        <v>1</v>
      </c>
      <c r="H1602" s="34" t="s">
        <v>2375</v>
      </c>
      <c r="J1602" s="40" t="s">
        <v>765</v>
      </c>
      <c r="K1602" s="11" t="str">
        <v>Obesity</v>
      </c>
      <c r="L1602" s="11" t="str">
        <v>Normal</v>
      </c>
      <c r="M1602" s="11">
        <v>1</v>
      </c>
      <c r="N1602" s="11" t="str">
        <v>Yes</v>
      </c>
      <c r="O1602" s="11" t="str">
        <v>No</v>
      </c>
      <c r="P1602" s="36" t="str">
        <v>No</v>
      </c>
      <c r="Q1602" s="37"/>
    </row>
    <row r="1603" spans="1:17" x14ac:dyDescent="0.3">
      <c r="A1603" s="34" t="s">
        <v>764</v>
      </c>
      <c r="B1603" s="34">
        <v>20.9</v>
      </c>
      <c r="C1603" s="34">
        <v>6.94</v>
      </c>
      <c r="D1603" s="34" t="s">
        <v>2375</v>
      </c>
      <c r="E1603" s="35" t="s">
        <v>2375</v>
      </c>
      <c r="F1603" s="34" t="s">
        <v>2375</v>
      </c>
      <c r="G1603" s="34" t="s">
        <v>2376</v>
      </c>
      <c r="H1603" s="34" t="s">
        <v>2375</v>
      </c>
      <c r="J1603" s="40" t="s">
        <v>764</v>
      </c>
      <c r="K1603" s="11" t="str">
        <v>Normal Weight</v>
      </c>
      <c r="L1603" s="11" t="str">
        <v>Diabetes</v>
      </c>
      <c r="M1603" s="11">
        <v>0</v>
      </c>
      <c r="N1603" s="11" t="str">
        <v>No</v>
      </c>
      <c r="O1603" s="11" t="str">
        <v>No</v>
      </c>
      <c r="P1603" s="36" t="str">
        <v>No</v>
      </c>
      <c r="Q1603" s="37"/>
    </row>
    <row r="1604" spans="1:17" x14ac:dyDescent="0.3">
      <c r="A1604" s="34" t="s">
        <v>763</v>
      </c>
      <c r="B1604" s="34">
        <v>19.11</v>
      </c>
      <c r="C1604" s="34">
        <v>4.3499999999999996</v>
      </c>
      <c r="D1604" s="34" t="s">
        <v>2375</v>
      </c>
      <c r="E1604" s="35" t="s">
        <v>2375</v>
      </c>
      <c r="F1604" s="34" t="s">
        <v>2375</v>
      </c>
      <c r="G1604" s="34">
        <v>2</v>
      </c>
      <c r="H1604" s="34" t="s">
        <v>2375</v>
      </c>
      <c r="J1604" s="40" t="s">
        <v>763</v>
      </c>
      <c r="K1604" s="11" t="str">
        <v>Normal Weight</v>
      </c>
      <c r="L1604" s="11" t="str">
        <v>Normal</v>
      </c>
      <c r="M1604" s="11">
        <v>2</v>
      </c>
      <c r="N1604" s="11" t="str">
        <v>No</v>
      </c>
      <c r="O1604" s="11" t="str">
        <v>No</v>
      </c>
      <c r="P1604" s="36" t="str">
        <v>No</v>
      </c>
      <c r="Q1604" s="37"/>
    </row>
    <row r="1605" spans="1:17" x14ac:dyDescent="0.3">
      <c r="A1605" s="34" t="s">
        <v>762</v>
      </c>
      <c r="B1605" s="34">
        <v>31.17</v>
      </c>
      <c r="C1605" s="34">
        <v>5.28</v>
      </c>
      <c r="D1605" s="34" t="s">
        <v>2375</v>
      </c>
      <c r="E1605" s="35" t="s">
        <v>2375</v>
      </c>
      <c r="F1605" s="34" t="s">
        <v>2375</v>
      </c>
      <c r="G1605" s="34">
        <v>1</v>
      </c>
      <c r="H1605" s="34" t="s">
        <v>2375</v>
      </c>
      <c r="J1605" s="40" t="s">
        <v>762</v>
      </c>
      <c r="K1605" s="11" t="str">
        <v>Obesity</v>
      </c>
      <c r="L1605" s="11" t="str">
        <v>Normal</v>
      </c>
      <c r="M1605" s="11">
        <v>1</v>
      </c>
      <c r="N1605" s="11" t="str">
        <v>No</v>
      </c>
      <c r="O1605" s="11" t="str">
        <v>No</v>
      </c>
      <c r="P1605" s="36" t="str">
        <v>No</v>
      </c>
      <c r="Q1605" s="37"/>
    </row>
    <row r="1606" spans="1:17" x14ac:dyDescent="0.3">
      <c r="A1606" s="34" t="s">
        <v>761</v>
      </c>
      <c r="B1606" s="34">
        <v>36.08</v>
      </c>
      <c r="C1606" s="34">
        <v>4.29</v>
      </c>
      <c r="D1606" s="34" t="s">
        <v>2375</v>
      </c>
      <c r="E1606" s="35" t="s">
        <v>2375</v>
      </c>
      <c r="F1606" s="34" t="s">
        <v>2375</v>
      </c>
      <c r="G1606" s="34" t="s">
        <v>2376</v>
      </c>
      <c r="H1606" s="34" t="s">
        <v>2375</v>
      </c>
      <c r="J1606" s="40" t="s">
        <v>761</v>
      </c>
      <c r="K1606" s="11" t="str">
        <v>Obesity</v>
      </c>
      <c r="L1606" s="11" t="str">
        <v>Normal</v>
      </c>
      <c r="M1606" s="11">
        <v>0</v>
      </c>
      <c r="N1606" s="11" t="str">
        <v>No</v>
      </c>
      <c r="O1606" s="11" t="str">
        <v>No</v>
      </c>
      <c r="P1606" s="36" t="str">
        <v>No</v>
      </c>
      <c r="Q1606" s="37"/>
    </row>
    <row r="1607" spans="1:17" x14ac:dyDescent="0.3">
      <c r="A1607" s="34" t="s">
        <v>760</v>
      </c>
      <c r="B1607" s="34">
        <v>28.024999999999999</v>
      </c>
      <c r="C1607" s="34">
        <v>5.69</v>
      </c>
      <c r="D1607" s="34" t="s">
        <v>2377</v>
      </c>
      <c r="E1607" s="35" t="s">
        <v>2375</v>
      </c>
      <c r="F1607" s="34" t="s">
        <v>2375</v>
      </c>
      <c r="G1607" s="34" t="s">
        <v>2376</v>
      </c>
      <c r="H1607" s="34" t="s">
        <v>2375</v>
      </c>
      <c r="J1607" s="40" t="s">
        <v>760</v>
      </c>
      <c r="K1607" s="11" t="str">
        <v>Overweight</v>
      </c>
      <c r="L1607" s="11" t="str">
        <v>Normal</v>
      </c>
      <c r="M1607" s="11">
        <v>0</v>
      </c>
      <c r="N1607" s="11" t="str">
        <v>Yes</v>
      </c>
      <c r="O1607" s="11" t="str">
        <v>No</v>
      </c>
      <c r="P1607" s="36" t="str">
        <v>No</v>
      </c>
      <c r="Q1607" s="37"/>
    </row>
    <row r="1608" spans="1:17" x14ac:dyDescent="0.3">
      <c r="A1608" s="34" t="s">
        <v>759</v>
      </c>
      <c r="B1608" s="34">
        <v>24.32</v>
      </c>
      <c r="C1608" s="34">
        <v>5.56</v>
      </c>
      <c r="D1608" s="34" t="s">
        <v>2377</v>
      </c>
      <c r="E1608" s="35" t="s">
        <v>2375</v>
      </c>
      <c r="F1608" s="34" t="s">
        <v>2375</v>
      </c>
      <c r="G1608" s="34" t="s">
        <v>2376</v>
      </c>
      <c r="H1608" s="34" t="s">
        <v>2375</v>
      </c>
      <c r="J1608" s="40" t="s">
        <v>759</v>
      </c>
      <c r="K1608" s="11" t="str">
        <v>Normal Weight</v>
      </c>
      <c r="L1608" s="11" t="str">
        <v>Normal</v>
      </c>
      <c r="M1608" s="11">
        <v>0</v>
      </c>
      <c r="N1608" s="11" t="str">
        <v>Yes</v>
      </c>
      <c r="O1608" s="11" t="str">
        <v>No</v>
      </c>
      <c r="P1608" s="36" t="str">
        <v>No</v>
      </c>
      <c r="Q1608" s="37"/>
    </row>
    <row r="1609" spans="1:17" x14ac:dyDescent="0.3">
      <c r="A1609" s="34" t="s">
        <v>758</v>
      </c>
      <c r="B1609" s="34">
        <v>38</v>
      </c>
      <c r="C1609" s="34">
        <v>5.41</v>
      </c>
      <c r="D1609" s="34" t="s">
        <v>2377</v>
      </c>
      <c r="E1609" s="35" t="s">
        <v>2375</v>
      </c>
      <c r="F1609" s="34" t="s">
        <v>2375</v>
      </c>
      <c r="G1609" s="34">
        <v>1</v>
      </c>
      <c r="H1609" s="34" t="s">
        <v>2375</v>
      </c>
      <c r="J1609" s="40" t="s">
        <v>758</v>
      </c>
      <c r="K1609" s="11" t="str">
        <v>Obesity</v>
      </c>
      <c r="L1609" s="11" t="str">
        <v>Normal</v>
      </c>
      <c r="M1609" s="11">
        <v>1</v>
      </c>
      <c r="N1609" s="11" t="str">
        <v>Yes</v>
      </c>
      <c r="O1609" s="11" t="str">
        <v>No</v>
      </c>
      <c r="P1609" s="36" t="str">
        <v>No</v>
      </c>
      <c r="Q1609" s="37"/>
    </row>
    <row r="1610" spans="1:17" x14ac:dyDescent="0.3">
      <c r="A1610" s="34" t="s">
        <v>757</v>
      </c>
      <c r="B1610" s="34">
        <v>31.6</v>
      </c>
      <c r="C1610" s="34">
        <v>10.85</v>
      </c>
      <c r="D1610" s="34" t="s">
        <v>2377</v>
      </c>
      <c r="E1610" s="35" t="s">
        <v>2375</v>
      </c>
      <c r="F1610" s="34" t="s">
        <v>2375</v>
      </c>
      <c r="G1610" s="34" t="s">
        <v>2376</v>
      </c>
      <c r="H1610" s="34" t="s">
        <v>2375</v>
      </c>
      <c r="J1610" s="40" t="s">
        <v>757</v>
      </c>
      <c r="K1610" s="11" t="str">
        <v>Obesity</v>
      </c>
      <c r="L1610" s="11" t="str">
        <v>Diabetes</v>
      </c>
      <c r="M1610" s="11">
        <v>0</v>
      </c>
      <c r="N1610" s="11" t="str">
        <v>Yes</v>
      </c>
      <c r="O1610" s="11" t="str">
        <v>No</v>
      </c>
      <c r="P1610" s="36" t="str">
        <v>No</v>
      </c>
      <c r="Q1610" s="37"/>
    </row>
    <row r="1611" spans="1:17" x14ac:dyDescent="0.3">
      <c r="A1611" s="34" t="s">
        <v>756</v>
      </c>
      <c r="B1611" s="34">
        <v>31.02</v>
      </c>
      <c r="C1611" s="34">
        <v>11.63</v>
      </c>
      <c r="D1611" s="34" t="s">
        <v>2377</v>
      </c>
      <c r="E1611" s="35" t="s">
        <v>2375</v>
      </c>
      <c r="F1611" s="34" t="s">
        <v>2375</v>
      </c>
      <c r="G1611" s="34" t="s">
        <v>2376</v>
      </c>
      <c r="H1611" s="34" t="s">
        <v>2375</v>
      </c>
      <c r="J1611" s="40" t="s">
        <v>756</v>
      </c>
      <c r="K1611" s="11" t="str">
        <v>Obesity</v>
      </c>
      <c r="L1611" s="11" t="str">
        <v>Diabetes</v>
      </c>
      <c r="M1611" s="11">
        <v>0</v>
      </c>
      <c r="N1611" s="11" t="str">
        <v>Yes</v>
      </c>
      <c r="O1611" s="11" t="str">
        <v>No</v>
      </c>
      <c r="P1611" s="36" t="str">
        <v>No</v>
      </c>
      <c r="Q1611" s="37"/>
    </row>
    <row r="1612" spans="1:17" x14ac:dyDescent="0.3">
      <c r="A1612" s="34" t="s">
        <v>755</v>
      </c>
      <c r="B1612" s="34">
        <v>29.26</v>
      </c>
      <c r="C1612" s="34">
        <v>5.68</v>
      </c>
      <c r="D1612" s="34" t="s">
        <v>2377</v>
      </c>
      <c r="E1612" s="35" t="s">
        <v>2375</v>
      </c>
      <c r="F1612" s="34" t="s">
        <v>2375</v>
      </c>
      <c r="G1612" s="34">
        <v>1</v>
      </c>
      <c r="H1612" s="34" t="s">
        <v>2375</v>
      </c>
      <c r="J1612" s="40" t="s">
        <v>755</v>
      </c>
      <c r="K1612" s="11" t="str">
        <v>Overweight</v>
      </c>
      <c r="L1612" s="11" t="str">
        <v>Normal</v>
      </c>
      <c r="M1612" s="11">
        <v>1</v>
      </c>
      <c r="N1612" s="11" t="str">
        <v>Yes</v>
      </c>
      <c r="O1612" s="11" t="str">
        <v>No</v>
      </c>
      <c r="P1612" s="36" t="str">
        <v>No</v>
      </c>
      <c r="Q1612" s="37"/>
    </row>
    <row r="1613" spans="1:17" x14ac:dyDescent="0.3">
      <c r="A1613" s="34" t="s">
        <v>754</v>
      </c>
      <c r="B1613" s="34">
        <v>15.09</v>
      </c>
      <c r="C1613" s="34">
        <v>7.59</v>
      </c>
      <c r="D1613" s="34" t="s">
        <v>2377</v>
      </c>
      <c r="E1613" s="35" t="s">
        <v>2375</v>
      </c>
      <c r="F1613" s="34" t="s">
        <v>2375</v>
      </c>
      <c r="G1613" s="34">
        <v>2</v>
      </c>
      <c r="H1613" s="34" t="s">
        <v>2375</v>
      </c>
      <c r="J1613" s="40" t="s">
        <v>754</v>
      </c>
      <c r="K1613" s="11" t="str">
        <v>Underweight</v>
      </c>
      <c r="L1613" s="11" t="str">
        <v>Diabetes</v>
      </c>
      <c r="M1613" s="11">
        <v>2</v>
      </c>
      <c r="N1613" s="11" t="str">
        <v>Yes</v>
      </c>
      <c r="O1613" s="11" t="str">
        <v>No</v>
      </c>
      <c r="P1613" s="36" t="str">
        <v>No</v>
      </c>
      <c r="Q1613" s="37"/>
    </row>
    <row r="1614" spans="1:17" x14ac:dyDescent="0.3">
      <c r="A1614" s="34" t="s">
        <v>753</v>
      </c>
      <c r="B1614" s="34">
        <v>22.63</v>
      </c>
      <c r="C1614" s="34">
        <v>5.09</v>
      </c>
      <c r="D1614" s="34" t="s">
        <v>2377</v>
      </c>
      <c r="E1614" s="35" t="s">
        <v>2375</v>
      </c>
      <c r="F1614" s="34" t="s">
        <v>2375</v>
      </c>
      <c r="G1614" s="34" t="s">
        <v>2376</v>
      </c>
      <c r="H1614" s="34" t="s">
        <v>2375</v>
      </c>
      <c r="J1614" s="40" t="s">
        <v>753</v>
      </c>
      <c r="K1614" s="11" t="str">
        <v>Normal Weight</v>
      </c>
      <c r="L1614" s="11" t="str">
        <v>Normal</v>
      </c>
      <c r="M1614" s="11">
        <v>0</v>
      </c>
      <c r="N1614" s="11" t="str">
        <v>Yes</v>
      </c>
      <c r="O1614" s="11" t="str">
        <v>No</v>
      </c>
      <c r="P1614" s="36" t="str">
        <v>No</v>
      </c>
      <c r="Q1614" s="37"/>
    </row>
    <row r="1615" spans="1:17" x14ac:dyDescent="0.3">
      <c r="A1615" s="34" t="s">
        <v>752</v>
      </c>
      <c r="B1615" s="34">
        <v>23.46</v>
      </c>
      <c r="C1615" s="34">
        <v>4.21</v>
      </c>
      <c r="D1615" s="34" t="s">
        <v>2375</v>
      </c>
      <c r="E1615" s="35" t="s">
        <v>2375</v>
      </c>
      <c r="F1615" s="34" t="s">
        <v>2375</v>
      </c>
      <c r="G1615" s="34">
        <v>1</v>
      </c>
      <c r="H1615" s="34" t="s">
        <v>2375</v>
      </c>
      <c r="J1615" s="40" t="s">
        <v>752</v>
      </c>
      <c r="K1615" s="11" t="str">
        <v>Normal Weight</v>
      </c>
      <c r="L1615" s="11" t="str">
        <v>Normal</v>
      </c>
      <c r="M1615" s="11">
        <v>1</v>
      </c>
      <c r="N1615" s="11" t="str">
        <v>No</v>
      </c>
      <c r="O1615" s="11" t="str">
        <v>No</v>
      </c>
      <c r="P1615" s="36" t="str">
        <v>No</v>
      </c>
      <c r="Q1615" s="37"/>
    </row>
    <row r="1616" spans="1:17" x14ac:dyDescent="0.3">
      <c r="A1616" s="34" t="s">
        <v>751</v>
      </c>
      <c r="B1616" s="34">
        <v>22.56</v>
      </c>
      <c r="C1616" s="34">
        <v>4.34</v>
      </c>
      <c r="D1616" s="34" t="s">
        <v>2377</v>
      </c>
      <c r="E1616" s="35" t="s">
        <v>2375</v>
      </c>
      <c r="F1616" s="34" t="s">
        <v>2375</v>
      </c>
      <c r="G1616" s="34" t="s">
        <v>2376</v>
      </c>
      <c r="H1616" s="34" t="s">
        <v>2375</v>
      </c>
      <c r="J1616" s="40" t="s">
        <v>751</v>
      </c>
      <c r="K1616" s="11" t="str">
        <v>Normal Weight</v>
      </c>
      <c r="L1616" s="11" t="str">
        <v>Normal</v>
      </c>
      <c r="M1616" s="11">
        <v>0</v>
      </c>
      <c r="N1616" s="11" t="str">
        <v>Yes</v>
      </c>
      <c r="O1616" s="11" t="str">
        <v>No</v>
      </c>
      <c r="P1616" s="36" t="str">
        <v>No</v>
      </c>
      <c r="Q1616" s="37"/>
    </row>
    <row r="1617" spans="1:17" x14ac:dyDescent="0.3">
      <c r="A1617" s="34" t="s">
        <v>750</v>
      </c>
      <c r="B1617" s="34">
        <v>19.28</v>
      </c>
      <c r="C1617" s="34">
        <v>11.85</v>
      </c>
      <c r="D1617" s="34" t="s">
        <v>2375</v>
      </c>
      <c r="E1617" s="35" t="s">
        <v>2375</v>
      </c>
      <c r="F1617" s="34" t="s">
        <v>2375</v>
      </c>
      <c r="G1617" s="34">
        <v>2</v>
      </c>
      <c r="H1617" s="34" t="s">
        <v>2375</v>
      </c>
      <c r="J1617" s="40" t="s">
        <v>750</v>
      </c>
      <c r="K1617" s="11" t="str">
        <v>Normal Weight</v>
      </c>
      <c r="L1617" s="11" t="str">
        <v>Diabetes</v>
      </c>
      <c r="M1617" s="11">
        <v>2</v>
      </c>
      <c r="N1617" s="11" t="str">
        <v>No</v>
      </c>
      <c r="O1617" s="11" t="str">
        <v>No</v>
      </c>
      <c r="P1617" s="36" t="str">
        <v>No</v>
      </c>
      <c r="Q1617" s="37"/>
    </row>
    <row r="1618" spans="1:17" x14ac:dyDescent="0.3">
      <c r="A1618" s="34" t="s">
        <v>749</v>
      </c>
      <c r="B1618" s="34">
        <v>15.37</v>
      </c>
      <c r="C1618" s="34">
        <v>9.61</v>
      </c>
      <c r="D1618" s="34" t="s">
        <v>2377</v>
      </c>
      <c r="E1618" s="35" t="s">
        <v>2375</v>
      </c>
      <c r="F1618" s="34" t="s">
        <v>2375</v>
      </c>
      <c r="G1618" s="34">
        <v>2</v>
      </c>
      <c r="H1618" s="34" t="s">
        <v>2375</v>
      </c>
      <c r="J1618" s="40" t="s">
        <v>749</v>
      </c>
      <c r="K1618" s="11" t="str">
        <v>Underweight</v>
      </c>
      <c r="L1618" s="11" t="str">
        <v>Diabetes</v>
      </c>
      <c r="M1618" s="11">
        <v>2</v>
      </c>
      <c r="N1618" s="11" t="str">
        <v>Yes</v>
      </c>
      <c r="O1618" s="11" t="str">
        <v>No</v>
      </c>
      <c r="P1618" s="36" t="str">
        <v>No</v>
      </c>
      <c r="Q1618" s="37"/>
    </row>
    <row r="1619" spans="1:17" x14ac:dyDescent="0.3">
      <c r="A1619" s="34" t="s">
        <v>748</v>
      </c>
      <c r="B1619" s="34">
        <v>18.71</v>
      </c>
      <c r="C1619" s="34">
        <v>5.29</v>
      </c>
      <c r="D1619" s="34" t="s">
        <v>2377</v>
      </c>
      <c r="E1619" s="35" t="s">
        <v>2375</v>
      </c>
      <c r="F1619" s="34" t="s">
        <v>2375</v>
      </c>
      <c r="G1619" s="34" t="s">
        <v>2376</v>
      </c>
      <c r="H1619" s="34" t="s">
        <v>2375</v>
      </c>
      <c r="J1619" s="40" t="s">
        <v>748</v>
      </c>
      <c r="K1619" s="11" t="str">
        <v>Normal Weight</v>
      </c>
      <c r="L1619" s="11" t="str">
        <v>Normal</v>
      </c>
      <c r="M1619" s="11">
        <v>0</v>
      </c>
      <c r="N1619" s="11" t="str">
        <v>Yes</v>
      </c>
      <c r="O1619" s="11" t="str">
        <v>No</v>
      </c>
      <c r="P1619" s="36" t="str">
        <v>No</v>
      </c>
      <c r="Q1619" s="37"/>
    </row>
    <row r="1620" spans="1:17" x14ac:dyDescent="0.3">
      <c r="A1620" s="34" t="s">
        <v>747</v>
      </c>
      <c r="B1620" s="34">
        <v>20.61</v>
      </c>
      <c r="C1620" s="34">
        <v>6.89</v>
      </c>
      <c r="D1620" s="34" t="s">
        <v>2375</v>
      </c>
      <c r="E1620" s="35" t="s">
        <v>2375</v>
      </c>
      <c r="F1620" s="34" t="s">
        <v>2375</v>
      </c>
      <c r="G1620" s="34" t="s">
        <v>2376</v>
      </c>
      <c r="H1620" s="34" t="s">
        <v>2375</v>
      </c>
      <c r="J1620" s="40" t="s">
        <v>747</v>
      </c>
      <c r="K1620" s="11" t="str">
        <v>Normal Weight</v>
      </c>
      <c r="L1620" s="11" t="str">
        <v>Diabetes</v>
      </c>
      <c r="M1620" s="11">
        <v>0</v>
      </c>
      <c r="N1620" s="11" t="str">
        <v>No</v>
      </c>
      <c r="O1620" s="11" t="str">
        <v>No</v>
      </c>
      <c r="P1620" s="36" t="str">
        <v>No</v>
      </c>
      <c r="Q1620" s="37"/>
    </row>
    <row r="1621" spans="1:17" x14ac:dyDescent="0.3">
      <c r="A1621" s="34" t="s">
        <v>746</v>
      </c>
      <c r="B1621" s="34">
        <v>15.99</v>
      </c>
      <c r="C1621" s="34">
        <v>4.57</v>
      </c>
      <c r="D1621" s="34" t="s">
        <v>2377</v>
      </c>
      <c r="E1621" s="35" t="s">
        <v>2375</v>
      </c>
      <c r="F1621" s="34" t="s">
        <v>2378</v>
      </c>
      <c r="G1621" s="34">
        <v>1</v>
      </c>
      <c r="H1621" s="34" t="s">
        <v>2375</v>
      </c>
      <c r="J1621" s="40" t="s">
        <v>746</v>
      </c>
      <c r="K1621" s="11" t="str">
        <v>Underweight</v>
      </c>
      <c r="L1621" s="11" t="str">
        <v>Normal</v>
      </c>
      <c r="M1621" s="11">
        <v>1</v>
      </c>
      <c r="N1621" s="11" t="str">
        <v>Yes</v>
      </c>
      <c r="O1621" s="11" t="str">
        <v>No</v>
      </c>
      <c r="P1621" s="36" t="str">
        <v>No</v>
      </c>
      <c r="Q1621" s="37"/>
    </row>
    <row r="1622" spans="1:17" x14ac:dyDescent="0.3">
      <c r="A1622" s="34" t="s">
        <v>745</v>
      </c>
      <c r="B1622" s="34">
        <v>33.155000000000001</v>
      </c>
      <c r="C1622" s="34">
        <v>4.32</v>
      </c>
      <c r="D1622" s="34" t="s">
        <v>2375</v>
      </c>
      <c r="E1622" s="35" t="s">
        <v>2375</v>
      </c>
      <c r="F1622" s="34" t="s">
        <v>2375</v>
      </c>
      <c r="G1622" s="34" t="s">
        <v>2376</v>
      </c>
      <c r="H1622" s="34" t="s">
        <v>2375</v>
      </c>
      <c r="J1622" s="40" t="s">
        <v>745</v>
      </c>
      <c r="K1622" s="11" t="str">
        <v>Obesity</v>
      </c>
      <c r="L1622" s="11" t="str">
        <v>Normal</v>
      </c>
      <c r="M1622" s="11">
        <v>0</v>
      </c>
      <c r="N1622" s="11" t="str">
        <v>No</v>
      </c>
      <c r="O1622" s="11" t="str">
        <v>No</v>
      </c>
      <c r="P1622" s="36" t="str">
        <v>No</v>
      </c>
      <c r="Q1622" s="37"/>
    </row>
    <row r="1623" spans="1:17" x14ac:dyDescent="0.3">
      <c r="A1623" s="34" t="s">
        <v>744</v>
      </c>
      <c r="B1623" s="34">
        <v>26.22</v>
      </c>
      <c r="C1623" s="34">
        <v>5.57</v>
      </c>
      <c r="D1623" s="34" t="s">
        <v>2377</v>
      </c>
      <c r="E1623" s="35" t="s">
        <v>2375</v>
      </c>
      <c r="F1623" s="34" t="s">
        <v>2378</v>
      </c>
      <c r="G1623" s="34">
        <v>1</v>
      </c>
      <c r="H1623" s="34" t="s">
        <v>2375</v>
      </c>
      <c r="J1623" s="40" t="s">
        <v>744</v>
      </c>
      <c r="K1623" s="11" t="str">
        <v>Overweight</v>
      </c>
      <c r="L1623" s="11" t="str">
        <v>Normal</v>
      </c>
      <c r="M1623" s="11">
        <v>1</v>
      </c>
      <c r="N1623" s="11" t="str">
        <v>Yes</v>
      </c>
      <c r="O1623" s="11" t="str">
        <v>No</v>
      </c>
      <c r="P1623" s="36" t="str">
        <v>No</v>
      </c>
      <c r="Q1623" s="37"/>
    </row>
    <row r="1624" spans="1:17" x14ac:dyDescent="0.3">
      <c r="A1624" s="34" t="s">
        <v>743</v>
      </c>
      <c r="B1624" s="34">
        <v>21.85</v>
      </c>
      <c r="C1624" s="34">
        <v>5.26</v>
      </c>
      <c r="D1624" s="34" t="s">
        <v>2377</v>
      </c>
      <c r="E1624" s="35" t="s">
        <v>2375</v>
      </c>
      <c r="F1624" s="34" t="s">
        <v>2378</v>
      </c>
      <c r="G1624" s="34">
        <v>1</v>
      </c>
      <c r="H1624" s="34" t="s">
        <v>2375</v>
      </c>
      <c r="J1624" s="40" t="s">
        <v>743</v>
      </c>
      <c r="K1624" s="11" t="str">
        <v>Normal Weight</v>
      </c>
      <c r="L1624" s="11" t="str">
        <v>Normal</v>
      </c>
      <c r="M1624" s="11">
        <v>1</v>
      </c>
      <c r="N1624" s="11" t="str">
        <v>Yes</v>
      </c>
      <c r="O1624" s="11" t="str">
        <v>No</v>
      </c>
      <c r="P1624" s="36" t="str">
        <v>No</v>
      </c>
      <c r="Q1624" s="37"/>
    </row>
    <row r="1625" spans="1:17" x14ac:dyDescent="0.3">
      <c r="A1625" s="34" t="s">
        <v>742</v>
      </c>
      <c r="B1625" s="34">
        <v>30.495000000000001</v>
      </c>
      <c r="C1625" s="34">
        <v>6.25</v>
      </c>
      <c r="D1625" s="34" t="s">
        <v>2375</v>
      </c>
      <c r="E1625" s="35" t="s">
        <v>2375</v>
      </c>
      <c r="F1625" s="34" t="s">
        <v>2375</v>
      </c>
      <c r="G1625" s="34" t="s">
        <v>2376</v>
      </c>
      <c r="H1625" s="34" t="s">
        <v>2375</v>
      </c>
      <c r="J1625" s="40" t="s">
        <v>742</v>
      </c>
      <c r="K1625" s="11" t="str">
        <v>Obesity</v>
      </c>
      <c r="L1625" s="11" t="str">
        <v>Prediabetes</v>
      </c>
      <c r="M1625" s="11">
        <v>0</v>
      </c>
      <c r="N1625" s="11" t="str">
        <v>No</v>
      </c>
      <c r="O1625" s="11" t="str">
        <v>No</v>
      </c>
      <c r="P1625" s="36" t="str">
        <v>No</v>
      </c>
      <c r="Q1625" s="37"/>
    </row>
    <row r="1626" spans="1:17" x14ac:dyDescent="0.3">
      <c r="A1626" s="34" t="s">
        <v>741</v>
      </c>
      <c r="B1626" s="34">
        <v>34.104999999999997</v>
      </c>
      <c r="C1626" s="34">
        <v>5.67</v>
      </c>
      <c r="D1626" s="34" t="s">
        <v>2377</v>
      </c>
      <c r="E1626" s="35" t="s">
        <v>2375</v>
      </c>
      <c r="F1626" s="34" t="s">
        <v>2375</v>
      </c>
      <c r="G1626" s="34" t="s">
        <v>2376</v>
      </c>
      <c r="H1626" s="34" t="s">
        <v>2375</v>
      </c>
      <c r="J1626" s="40" t="s">
        <v>741</v>
      </c>
      <c r="K1626" s="11" t="str">
        <v>Obesity</v>
      </c>
      <c r="L1626" s="11" t="str">
        <v>Normal</v>
      </c>
      <c r="M1626" s="11">
        <v>0</v>
      </c>
      <c r="N1626" s="11" t="str">
        <v>Yes</v>
      </c>
      <c r="O1626" s="11" t="str">
        <v>No</v>
      </c>
      <c r="P1626" s="36" t="str">
        <v>No</v>
      </c>
      <c r="Q1626" s="37"/>
    </row>
    <row r="1627" spans="1:17" x14ac:dyDescent="0.3">
      <c r="A1627" s="34" t="s">
        <v>740</v>
      </c>
      <c r="B1627" s="34">
        <v>32.770000000000003</v>
      </c>
      <c r="C1627" s="34">
        <v>4.42</v>
      </c>
      <c r="D1627" s="34" t="s">
        <v>2377</v>
      </c>
      <c r="E1627" s="35" t="s">
        <v>2375</v>
      </c>
      <c r="F1627" s="34" t="s">
        <v>2375</v>
      </c>
      <c r="G1627" s="34">
        <v>1</v>
      </c>
      <c r="H1627" s="34" t="s">
        <v>2375</v>
      </c>
      <c r="J1627" s="40" t="s">
        <v>740</v>
      </c>
      <c r="K1627" s="11" t="str">
        <v>Obesity</v>
      </c>
      <c r="L1627" s="11" t="str">
        <v>Normal</v>
      </c>
      <c r="M1627" s="11">
        <v>1</v>
      </c>
      <c r="N1627" s="11" t="str">
        <v>Yes</v>
      </c>
      <c r="O1627" s="11" t="str">
        <v>No</v>
      </c>
      <c r="P1627" s="36" t="str">
        <v>No</v>
      </c>
      <c r="Q1627" s="37"/>
    </row>
    <row r="1628" spans="1:17" x14ac:dyDescent="0.3">
      <c r="A1628" s="34" t="s">
        <v>739</v>
      </c>
      <c r="B1628" s="34">
        <v>16.850000000000001</v>
      </c>
      <c r="C1628" s="34">
        <v>11.75</v>
      </c>
      <c r="D1628" s="34" t="s">
        <v>2377</v>
      </c>
      <c r="E1628" s="35" t="s">
        <v>2375</v>
      </c>
      <c r="F1628" s="34" t="s">
        <v>2375</v>
      </c>
      <c r="G1628" s="34">
        <v>2</v>
      </c>
      <c r="H1628" s="34" t="s">
        <v>2375</v>
      </c>
      <c r="J1628" s="40" t="s">
        <v>739</v>
      </c>
      <c r="K1628" s="11" t="str">
        <v>Underweight</v>
      </c>
      <c r="L1628" s="11" t="str">
        <v>Diabetes</v>
      </c>
      <c r="M1628" s="11">
        <v>2</v>
      </c>
      <c r="N1628" s="11" t="str">
        <v>Yes</v>
      </c>
      <c r="O1628" s="11" t="str">
        <v>No</v>
      </c>
      <c r="P1628" s="36" t="str">
        <v>No</v>
      </c>
      <c r="Q1628" s="37"/>
    </row>
    <row r="1629" spans="1:17" x14ac:dyDescent="0.3">
      <c r="A1629" s="34" t="s">
        <v>738</v>
      </c>
      <c r="B1629" s="34">
        <v>34.700000000000003</v>
      </c>
      <c r="C1629" s="34">
        <v>6.06</v>
      </c>
      <c r="D1629" s="34" t="s">
        <v>2375</v>
      </c>
      <c r="E1629" s="35" t="s">
        <v>2375</v>
      </c>
      <c r="F1629" s="34" t="s">
        <v>2375</v>
      </c>
      <c r="G1629" s="34">
        <v>1</v>
      </c>
      <c r="H1629" s="34" t="s">
        <v>2375</v>
      </c>
      <c r="J1629" s="40" t="s">
        <v>738</v>
      </c>
      <c r="K1629" s="11" t="str">
        <v>Obesity</v>
      </c>
      <c r="L1629" s="11" t="str">
        <v>Prediabetes</v>
      </c>
      <c r="M1629" s="11">
        <v>1</v>
      </c>
      <c r="N1629" s="11" t="str">
        <v>No</v>
      </c>
      <c r="O1629" s="11" t="str">
        <v>No</v>
      </c>
      <c r="P1629" s="36" t="str">
        <v>No</v>
      </c>
      <c r="Q1629" s="37"/>
    </row>
    <row r="1630" spans="1:17" x14ac:dyDescent="0.3">
      <c r="A1630" s="34" t="s">
        <v>737</v>
      </c>
      <c r="B1630" s="34">
        <v>37.049999999999997</v>
      </c>
      <c r="C1630" s="34">
        <v>5.48</v>
      </c>
      <c r="D1630" s="34" t="s">
        <v>2375</v>
      </c>
      <c r="E1630" s="35" t="s">
        <v>2375</v>
      </c>
      <c r="F1630" s="34" t="s">
        <v>2375</v>
      </c>
      <c r="G1630" s="34">
        <v>1</v>
      </c>
      <c r="H1630" s="34" t="s">
        <v>2375</v>
      </c>
      <c r="J1630" s="40" t="s">
        <v>737</v>
      </c>
      <c r="K1630" s="11" t="str">
        <v>Obesity</v>
      </c>
      <c r="L1630" s="11" t="str">
        <v>Normal</v>
      </c>
      <c r="M1630" s="11">
        <v>1</v>
      </c>
      <c r="N1630" s="11" t="str">
        <v>No</v>
      </c>
      <c r="O1630" s="11" t="str">
        <v>No</v>
      </c>
      <c r="P1630" s="36" t="str">
        <v>No</v>
      </c>
      <c r="Q1630" s="37"/>
    </row>
    <row r="1631" spans="1:17" x14ac:dyDescent="0.3">
      <c r="A1631" s="34" t="s">
        <v>736</v>
      </c>
      <c r="B1631" s="34">
        <v>18.78</v>
      </c>
      <c r="C1631" s="34">
        <v>4.45</v>
      </c>
      <c r="D1631" s="34" t="s">
        <v>2375</v>
      </c>
      <c r="E1631" s="35" t="s">
        <v>2375</v>
      </c>
      <c r="F1631" s="34" t="s">
        <v>2378</v>
      </c>
      <c r="G1631" s="34">
        <v>1</v>
      </c>
      <c r="H1631" s="34" t="s">
        <v>2375</v>
      </c>
      <c r="J1631" s="40" t="s">
        <v>736</v>
      </c>
      <c r="K1631" s="11" t="str">
        <v>Normal Weight</v>
      </c>
      <c r="L1631" s="11" t="str">
        <v>Normal</v>
      </c>
      <c r="M1631" s="11">
        <v>1</v>
      </c>
      <c r="N1631" s="11" t="str">
        <v>No</v>
      </c>
      <c r="O1631" s="11" t="str">
        <v>No</v>
      </c>
      <c r="P1631" s="36" t="str">
        <v>No</v>
      </c>
      <c r="Q1631" s="37"/>
    </row>
    <row r="1632" spans="1:17" x14ac:dyDescent="0.3">
      <c r="A1632" s="34" t="s">
        <v>735</v>
      </c>
      <c r="B1632" s="34">
        <v>28.024999999999999</v>
      </c>
      <c r="C1632" s="34">
        <v>5</v>
      </c>
      <c r="D1632" s="34" t="s">
        <v>2375</v>
      </c>
      <c r="E1632" s="35" t="s">
        <v>2375</v>
      </c>
      <c r="F1632" s="34" t="s">
        <v>2375</v>
      </c>
      <c r="G1632" s="34">
        <v>1</v>
      </c>
      <c r="H1632" s="34" t="s">
        <v>2375</v>
      </c>
      <c r="J1632" s="40" t="s">
        <v>735</v>
      </c>
      <c r="K1632" s="11" t="str">
        <v>Overweight</v>
      </c>
      <c r="L1632" s="11" t="str">
        <v>Normal</v>
      </c>
      <c r="M1632" s="11">
        <v>1</v>
      </c>
      <c r="N1632" s="11" t="str">
        <v>No</v>
      </c>
      <c r="O1632" s="11" t="str">
        <v>No</v>
      </c>
      <c r="P1632" s="36" t="str">
        <v>No</v>
      </c>
      <c r="Q1632" s="37"/>
    </row>
    <row r="1633" spans="1:17" x14ac:dyDescent="0.3">
      <c r="A1633" s="34" t="s">
        <v>734</v>
      </c>
      <c r="B1633" s="34">
        <v>35.090000000000003</v>
      </c>
      <c r="C1633" s="34">
        <v>5.84</v>
      </c>
      <c r="D1633" s="34" t="s">
        <v>2375</v>
      </c>
      <c r="E1633" s="35" t="s">
        <v>2375</v>
      </c>
      <c r="F1633" s="34" t="s">
        <v>2375</v>
      </c>
      <c r="G1633" s="34" t="s">
        <v>2376</v>
      </c>
      <c r="H1633" s="34" t="s">
        <v>2375</v>
      </c>
      <c r="J1633" s="40" t="s">
        <v>734</v>
      </c>
      <c r="K1633" s="11" t="str">
        <v>Obesity</v>
      </c>
      <c r="L1633" s="11" t="str">
        <v>Prediabetes</v>
      </c>
      <c r="M1633" s="11">
        <v>0</v>
      </c>
      <c r="N1633" s="11" t="str">
        <v>No</v>
      </c>
      <c r="O1633" s="11" t="str">
        <v>No</v>
      </c>
      <c r="P1633" s="36" t="str">
        <v>No</v>
      </c>
      <c r="Q1633" s="37"/>
    </row>
    <row r="1634" spans="1:17" x14ac:dyDescent="0.3">
      <c r="A1634" s="34" t="s">
        <v>733</v>
      </c>
      <c r="B1634" s="34">
        <v>34.42</v>
      </c>
      <c r="C1634" s="34">
        <v>5.21</v>
      </c>
      <c r="D1634" s="34" t="s">
        <v>2377</v>
      </c>
      <c r="E1634" s="35" t="s">
        <v>2375</v>
      </c>
      <c r="F1634" s="34" t="s">
        <v>2375</v>
      </c>
      <c r="G1634" s="34" t="s">
        <v>2376</v>
      </c>
      <c r="H1634" s="34" t="s">
        <v>2375</v>
      </c>
      <c r="J1634" s="40" t="s">
        <v>733</v>
      </c>
      <c r="K1634" s="11" t="str">
        <v>Obesity</v>
      </c>
      <c r="L1634" s="11" t="str">
        <v>Normal</v>
      </c>
      <c r="M1634" s="11">
        <v>0</v>
      </c>
      <c r="N1634" s="11" t="str">
        <v>Yes</v>
      </c>
      <c r="O1634" s="11" t="str">
        <v>No</v>
      </c>
      <c r="P1634" s="36" t="str">
        <v>No</v>
      </c>
      <c r="Q1634" s="37"/>
    </row>
    <row r="1635" spans="1:17" x14ac:dyDescent="0.3">
      <c r="A1635" s="34" t="s">
        <v>732</v>
      </c>
      <c r="B1635" s="34">
        <v>29.4</v>
      </c>
      <c r="C1635" s="34">
        <v>4.26</v>
      </c>
      <c r="D1635" s="34" t="s">
        <v>2375</v>
      </c>
      <c r="E1635" s="35" t="s">
        <v>2375</v>
      </c>
      <c r="F1635" s="34" t="s">
        <v>2375</v>
      </c>
      <c r="G1635" s="34" t="s">
        <v>2376</v>
      </c>
      <c r="H1635" s="34" t="s">
        <v>2375</v>
      </c>
      <c r="J1635" s="40" t="s">
        <v>732</v>
      </c>
      <c r="K1635" s="11" t="str">
        <v>Overweight</v>
      </c>
      <c r="L1635" s="11" t="str">
        <v>Normal</v>
      </c>
      <c r="M1635" s="11">
        <v>0</v>
      </c>
      <c r="N1635" s="11" t="str">
        <v>No</v>
      </c>
      <c r="O1635" s="11" t="str">
        <v>No</v>
      </c>
      <c r="P1635" s="36" t="str">
        <v>No</v>
      </c>
      <c r="Q1635" s="37"/>
    </row>
    <row r="1636" spans="1:17" x14ac:dyDescent="0.3">
      <c r="A1636" s="34" t="s">
        <v>731</v>
      </c>
      <c r="B1636" s="34">
        <v>21.31</v>
      </c>
      <c r="C1636" s="34">
        <v>4.17</v>
      </c>
      <c r="D1636" s="34" t="s">
        <v>2375</v>
      </c>
      <c r="E1636" s="35" t="s">
        <v>2375</v>
      </c>
      <c r="F1636" s="34" t="s">
        <v>2375</v>
      </c>
      <c r="G1636" s="34" t="s">
        <v>2376</v>
      </c>
      <c r="H1636" s="34" t="s">
        <v>2375</v>
      </c>
      <c r="J1636" s="40" t="s">
        <v>731</v>
      </c>
      <c r="K1636" s="11" t="str">
        <v>Normal Weight</v>
      </c>
      <c r="L1636" s="11" t="str">
        <v>Normal</v>
      </c>
      <c r="M1636" s="11">
        <v>0</v>
      </c>
      <c r="N1636" s="11" t="str">
        <v>No</v>
      </c>
      <c r="O1636" s="11" t="str">
        <v>No</v>
      </c>
      <c r="P1636" s="36" t="str">
        <v>No</v>
      </c>
      <c r="Q1636" s="37"/>
    </row>
    <row r="1637" spans="1:17" x14ac:dyDescent="0.3">
      <c r="A1637" s="34" t="s">
        <v>730</v>
      </c>
      <c r="B1637" s="34">
        <v>19.559999999999999</v>
      </c>
      <c r="C1637" s="34">
        <v>11.96</v>
      </c>
      <c r="D1637" s="34" t="s">
        <v>2375</v>
      </c>
      <c r="E1637" s="35" t="s">
        <v>2375</v>
      </c>
      <c r="F1637" s="34" t="s">
        <v>2375</v>
      </c>
      <c r="G1637" s="34" t="s">
        <v>2376</v>
      </c>
      <c r="H1637" s="34" t="s">
        <v>2375</v>
      </c>
      <c r="J1637" s="40" t="s">
        <v>730</v>
      </c>
      <c r="K1637" s="11" t="str">
        <v>Normal Weight</v>
      </c>
      <c r="L1637" s="11" t="str">
        <v>Diabetes</v>
      </c>
      <c r="M1637" s="11">
        <v>0</v>
      </c>
      <c r="N1637" s="11" t="str">
        <v>No</v>
      </c>
      <c r="O1637" s="11" t="str">
        <v>No</v>
      </c>
      <c r="P1637" s="36" t="str">
        <v>No</v>
      </c>
      <c r="Q1637" s="37"/>
    </row>
    <row r="1638" spans="1:17" x14ac:dyDescent="0.3">
      <c r="A1638" s="34" t="s">
        <v>729</v>
      </c>
      <c r="B1638" s="34">
        <v>37.335000000000001</v>
      </c>
      <c r="C1638" s="34">
        <v>6.26</v>
      </c>
      <c r="D1638" s="34" t="s">
        <v>2377</v>
      </c>
      <c r="E1638" s="35" t="s">
        <v>2375</v>
      </c>
      <c r="F1638" s="34" t="s">
        <v>2375</v>
      </c>
      <c r="G1638" s="34">
        <v>1</v>
      </c>
      <c r="H1638" s="34" t="s">
        <v>2375</v>
      </c>
      <c r="J1638" s="40" t="s">
        <v>729</v>
      </c>
      <c r="K1638" s="11" t="str">
        <v>Obesity</v>
      </c>
      <c r="L1638" s="11" t="str">
        <v>Prediabetes</v>
      </c>
      <c r="M1638" s="11">
        <v>1</v>
      </c>
      <c r="N1638" s="11" t="str">
        <v>Yes</v>
      </c>
      <c r="O1638" s="11" t="str">
        <v>No</v>
      </c>
      <c r="P1638" s="36" t="str">
        <v>No</v>
      </c>
      <c r="Q1638" s="37"/>
    </row>
    <row r="1639" spans="1:17" x14ac:dyDescent="0.3">
      <c r="A1639" s="34" t="s">
        <v>728</v>
      </c>
      <c r="B1639" s="34">
        <v>19.53</v>
      </c>
      <c r="C1639" s="34">
        <v>11.68</v>
      </c>
      <c r="D1639" s="34" t="s">
        <v>2375</v>
      </c>
      <c r="E1639" s="35" t="s">
        <v>2375</v>
      </c>
      <c r="F1639" s="34" t="s">
        <v>2375</v>
      </c>
      <c r="G1639" s="34" t="s">
        <v>2376</v>
      </c>
      <c r="H1639" s="34" t="s">
        <v>2375</v>
      </c>
      <c r="J1639" s="40" t="s">
        <v>728</v>
      </c>
      <c r="K1639" s="11" t="str">
        <v>Normal Weight</v>
      </c>
      <c r="L1639" s="11" t="str">
        <v>Diabetes</v>
      </c>
      <c r="M1639" s="11">
        <v>0</v>
      </c>
      <c r="N1639" s="11" t="str">
        <v>No</v>
      </c>
      <c r="O1639" s="11" t="str">
        <v>No</v>
      </c>
      <c r="P1639" s="36" t="str">
        <v>No</v>
      </c>
      <c r="Q1639" s="37"/>
    </row>
    <row r="1640" spans="1:17" x14ac:dyDescent="0.3">
      <c r="A1640" s="34" t="s">
        <v>727</v>
      </c>
      <c r="B1640" s="34">
        <v>34.1</v>
      </c>
      <c r="C1640" s="34">
        <v>5.16</v>
      </c>
      <c r="D1640" s="34" t="s">
        <v>2375</v>
      </c>
      <c r="E1640" s="35" t="s">
        <v>2375</v>
      </c>
      <c r="F1640" s="34" t="s">
        <v>2375</v>
      </c>
      <c r="G1640" s="34" t="s">
        <v>2376</v>
      </c>
      <c r="H1640" s="34" t="s">
        <v>2375</v>
      </c>
      <c r="J1640" s="40" t="s">
        <v>727</v>
      </c>
      <c r="K1640" s="11" t="str">
        <v>Obesity</v>
      </c>
      <c r="L1640" s="11" t="str">
        <v>Normal</v>
      </c>
      <c r="M1640" s="11">
        <v>0</v>
      </c>
      <c r="N1640" s="11" t="str">
        <v>No</v>
      </c>
      <c r="O1640" s="11" t="str">
        <v>No</v>
      </c>
      <c r="P1640" s="36" t="str">
        <v>No</v>
      </c>
      <c r="Q1640" s="37"/>
    </row>
    <row r="1641" spans="1:17" x14ac:dyDescent="0.3">
      <c r="A1641" s="34" t="s">
        <v>726</v>
      </c>
      <c r="B1641" s="34">
        <v>16.5</v>
      </c>
      <c r="C1641" s="34">
        <v>6.9</v>
      </c>
      <c r="D1641" s="34" t="s">
        <v>2377</v>
      </c>
      <c r="E1641" s="35" t="s">
        <v>2375</v>
      </c>
      <c r="F1641" s="34" t="s">
        <v>2375</v>
      </c>
      <c r="G1641" s="34">
        <v>2</v>
      </c>
      <c r="H1641" s="34" t="s">
        <v>2375</v>
      </c>
      <c r="J1641" s="40" t="s">
        <v>726</v>
      </c>
      <c r="K1641" s="11" t="str">
        <v>Underweight</v>
      </c>
      <c r="L1641" s="11" t="str">
        <v>Diabetes</v>
      </c>
      <c r="M1641" s="11">
        <v>2</v>
      </c>
      <c r="N1641" s="11" t="str">
        <v>Yes</v>
      </c>
      <c r="O1641" s="11" t="str">
        <v>No</v>
      </c>
      <c r="P1641" s="36" t="str">
        <v>No</v>
      </c>
      <c r="Q1641" s="37"/>
    </row>
    <row r="1642" spans="1:17" x14ac:dyDescent="0.3">
      <c r="A1642" s="34" t="s">
        <v>725</v>
      </c>
      <c r="B1642" s="34">
        <v>30.69</v>
      </c>
      <c r="C1642" s="34">
        <v>4.83</v>
      </c>
      <c r="D1642" s="34" t="s">
        <v>2375</v>
      </c>
      <c r="E1642" s="35" t="s">
        <v>2375</v>
      </c>
      <c r="F1642" s="34" t="s">
        <v>2375</v>
      </c>
      <c r="G1642" s="34">
        <v>1</v>
      </c>
      <c r="H1642" s="34" t="s">
        <v>2375</v>
      </c>
      <c r="J1642" s="40" t="s">
        <v>725</v>
      </c>
      <c r="K1642" s="11" t="str">
        <v>Obesity</v>
      </c>
      <c r="L1642" s="11" t="str">
        <v>Normal</v>
      </c>
      <c r="M1642" s="11">
        <v>1</v>
      </c>
      <c r="N1642" s="11" t="str">
        <v>No</v>
      </c>
      <c r="O1642" s="11" t="str">
        <v>No</v>
      </c>
      <c r="P1642" s="36" t="str">
        <v>No</v>
      </c>
      <c r="Q1642" s="37"/>
    </row>
    <row r="1643" spans="1:17" x14ac:dyDescent="0.3">
      <c r="A1643" s="34" t="s">
        <v>724</v>
      </c>
      <c r="B1643" s="34">
        <v>28.93</v>
      </c>
      <c r="C1643" s="34">
        <v>4.87</v>
      </c>
      <c r="D1643" s="34" t="s">
        <v>2375</v>
      </c>
      <c r="E1643" s="35" t="s">
        <v>2375</v>
      </c>
      <c r="F1643" s="34" t="s">
        <v>2375</v>
      </c>
      <c r="G1643" s="34">
        <v>1</v>
      </c>
      <c r="H1643" s="34" t="s">
        <v>2375</v>
      </c>
      <c r="J1643" s="40" t="s">
        <v>724</v>
      </c>
      <c r="K1643" s="11" t="str">
        <v>Overweight</v>
      </c>
      <c r="L1643" s="11" t="str">
        <v>Normal</v>
      </c>
      <c r="M1643" s="11">
        <v>1</v>
      </c>
      <c r="N1643" s="11" t="str">
        <v>No</v>
      </c>
      <c r="O1643" s="11" t="str">
        <v>No</v>
      </c>
      <c r="P1643" s="36" t="str">
        <v>No</v>
      </c>
      <c r="Q1643" s="37"/>
    </row>
    <row r="1644" spans="1:17" x14ac:dyDescent="0.3">
      <c r="A1644" s="34" t="s">
        <v>723</v>
      </c>
      <c r="B1644" s="34">
        <v>38.9</v>
      </c>
      <c r="C1644" s="34">
        <v>4.28</v>
      </c>
      <c r="D1644" s="34" t="s">
        <v>2375</v>
      </c>
      <c r="E1644" s="35" t="s">
        <v>2375</v>
      </c>
      <c r="F1644" s="34" t="s">
        <v>2375</v>
      </c>
      <c r="G1644" s="34" t="s">
        <v>2376</v>
      </c>
      <c r="H1644" s="34" t="s">
        <v>2375</v>
      </c>
      <c r="J1644" s="40" t="s">
        <v>723</v>
      </c>
      <c r="K1644" s="11" t="str">
        <v>Obesity</v>
      </c>
      <c r="L1644" s="11" t="str">
        <v>Normal</v>
      </c>
      <c r="M1644" s="11">
        <v>0</v>
      </c>
      <c r="N1644" s="11" t="str">
        <v>No</v>
      </c>
      <c r="O1644" s="11" t="str">
        <v>No</v>
      </c>
      <c r="P1644" s="36" t="str">
        <v>No</v>
      </c>
      <c r="Q1644" s="37"/>
    </row>
    <row r="1645" spans="1:17" x14ac:dyDescent="0.3">
      <c r="A1645" s="34" t="s">
        <v>722</v>
      </c>
      <c r="B1645" s="34">
        <v>26.9</v>
      </c>
      <c r="C1645" s="34">
        <v>4.07</v>
      </c>
      <c r="D1645" s="34" t="s">
        <v>2375</v>
      </c>
      <c r="E1645" s="35" t="s">
        <v>2375</v>
      </c>
      <c r="F1645" s="34" t="s">
        <v>2375</v>
      </c>
      <c r="G1645" s="34" t="s">
        <v>2376</v>
      </c>
      <c r="H1645" s="34" t="s">
        <v>2375</v>
      </c>
      <c r="J1645" s="40" t="s">
        <v>722</v>
      </c>
      <c r="K1645" s="11" t="str">
        <v>Overweight</v>
      </c>
      <c r="L1645" s="11" t="str">
        <v>Normal</v>
      </c>
      <c r="M1645" s="11">
        <v>0</v>
      </c>
      <c r="N1645" s="11" t="str">
        <v>No</v>
      </c>
      <c r="O1645" s="11" t="str">
        <v>No</v>
      </c>
      <c r="P1645" s="36" t="str">
        <v>No</v>
      </c>
      <c r="Q1645" s="37"/>
    </row>
    <row r="1646" spans="1:17" x14ac:dyDescent="0.3">
      <c r="A1646" s="34" t="s">
        <v>721</v>
      </c>
      <c r="B1646" s="34">
        <v>24.86</v>
      </c>
      <c r="C1646" s="34">
        <v>6.23</v>
      </c>
      <c r="D1646" s="34" t="s">
        <v>2375</v>
      </c>
      <c r="E1646" s="35" t="s">
        <v>2375</v>
      </c>
      <c r="F1646" s="34" t="s">
        <v>2375</v>
      </c>
      <c r="G1646" s="34" t="s">
        <v>2376</v>
      </c>
      <c r="H1646" s="34" t="s">
        <v>2375</v>
      </c>
      <c r="J1646" s="40" t="s">
        <v>721</v>
      </c>
      <c r="K1646" s="11" t="str">
        <v>Normal Weight</v>
      </c>
      <c r="L1646" s="11" t="str">
        <v>Prediabetes</v>
      </c>
      <c r="M1646" s="11">
        <v>0</v>
      </c>
      <c r="N1646" s="11" t="str">
        <v>No</v>
      </c>
      <c r="O1646" s="11" t="str">
        <v>No</v>
      </c>
      <c r="P1646" s="36" t="str">
        <v>No</v>
      </c>
      <c r="Q1646" s="37"/>
    </row>
    <row r="1647" spans="1:17" x14ac:dyDescent="0.3">
      <c r="A1647" s="34" t="s">
        <v>720</v>
      </c>
      <c r="B1647" s="34">
        <v>39.14</v>
      </c>
      <c r="C1647" s="34">
        <v>6.24</v>
      </c>
      <c r="D1647" s="34" t="s">
        <v>2375</v>
      </c>
      <c r="E1647" s="35" t="s">
        <v>2378</v>
      </c>
      <c r="F1647" s="34" t="s">
        <v>2375</v>
      </c>
      <c r="G1647" s="34">
        <v>1</v>
      </c>
      <c r="H1647" s="34" t="s">
        <v>2375</v>
      </c>
      <c r="J1647" s="40" t="s">
        <v>720</v>
      </c>
      <c r="K1647" s="11" t="str">
        <v>Obesity</v>
      </c>
      <c r="L1647" s="11" t="str">
        <v>Prediabetes</v>
      </c>
      <c r="M1647" s="11">
        <v>1</v>
      </c>
      <c r="N1647" s="11" t="str">
        <v>No</v>
      </c>
      <c r="O1647" s="11" t="str">
        <v>No</v>
      </c>
      <c r="P1647" s="36" t="str">
        <v>No</v>
      </c>
      <c r="Q1647" s="37"/>
    </row>
    <row r="1648" spans="1:17" x14ac:dyDescent="0.3">
      <c r="A1648" s="34" t="s">
        <v>719</v>
      </c>
      <c r="B1648" s="34">
        <v>39.799999999999997</v>
      </c>
      <c r="C1648" s="34">
        <v>6.17</v>
      </c>
      <c r="D1648" s="34" t="s">
        <v>2375</v>
      </c>
      <c r="E1648" s="35" t="s">
        <v>2375</v>
      </c>
      <c r="F1648" s="34" t="s">
        <v>2378</v>
      </c>
      <c r="G1648" s="34">
        <v>1</v>
      </c>
      <c r="H1648" s="34" t="s">
        <v>2375</v>
      </c>
      <c r="J1648" s="40" t="s">
        <v>719</v>
      </c>
      <c r="K1648" s="11" t="str">
        <v>Obesity</v>
      </c>
      <c r="L1648" s="11" t="str">
        <v>Prediabetes</v>
      </c>
      <c r="M1648" s="11">
        <v>1</v>
      </c>
      <c r="N1648" s="11" t="str">
        <v>No</v>
      </c>
      <c r="O1648" s="11" t="str">
        <v>No</v>
      </c>
      <c r="P1648" s="36" t="str">
        <v>No</v>
      </c>
      <c r="Q1648" s="37"/>
    </row>
    <row r="1649" spans="1:17" x14ac:dyDescent="0.3">
      <c r="A1649" s="34" t="s">
        <v>718</v>
      </c>
      <c r="B1649" s="34">
        <v>34.32</v>
      </c>
      <c r="C1649" s="34">
        <v>5.16</v>
      </c>
      <c r="D1649" s="34" t="s">
        <v>2375</v>
      </c>
      <c r="E1649" s="35" t="s">
        <v>2375</v>
      </c>
      <c r="F1649" s="34" t="s">
        <v>2375</v>
      </c>
      <c r="G1649" s="34">
        <v>1</v>
      </c>
      <c r="H1649" s="34" t="s">
        <v>2375</v>
      </c>
      <c r="J1649" s="40" t="s">
        <v>718</v>
      </c>
      <c r="K1649" s="11" t="str">
        <v>Obesity</v>
      </c>
      <c r="L1649" s="11" t="str">
        <v>Normal</v>
      </c>
      <c r="M1649" s="11">
        <v>1</v>
      </c>
      <c r="N1649" s="11" t="str">
        <v>No</v>
      </c>
      <c r="O1649" s="11" t="str">
        <v>No</v>
      </c>
      <c r="P1649" s="36" t="str">
        <v>No</v>
      </c>
      <c r="Q1649" s="37"/>
    </row>
    <row r="1650" spans="1:17" x14ac:dyDescent="0.3">
      <c r="A1650" s="34" t="s">
        <v>717</v>
      </c>
      <c r="B1650" s="34">
        <v>32.51</v>
      </c>
      <c r="C1650" s="34">
        <v>4.3</v>
      </c>
      <c r="D1650" s="34" t="s">
        <v>2375</v>
      </c>
      <c r="E1650" s="35" t="s">
        <v>2375</v>
      </c>
      <c r="F1650" s="34" t="s">
        <v>2375</v>
      </c>
      <c r="G1650" s="34" t="s">
        <v>2376</v>
      </c>
      <c r="H1650" s="34" t="s">
        <v>2375</v>
      </c>
      <c r="J1650" s="40" t="s">
        <v>717</v>
      </c>
      <c r="K1650" s="11" t="str">
        <v>Obesity</v>
      </c>
      <c r="L1650" s="11" t="str">
        <v>Normal</v>
      </c>
      <c r="M1650" s="11">
        <v>0</v>
      </c>
      <c r="N1650" s="11" t="str">
        <v>No</v>
      </c>
      <c r="O1650" s="11" t="str">
        <v>No</v>
      </c>
      <c r="P1650" s="36" t="str">
        <v>No</v>
      </c>
      <c r="Q1650" s="37"/>
    </row>
    <row r="1651" spans="1:17" x14ac:dyDescent="0.3">
      <c r="A1651" s="34" t="s">
        <v>716</v>
      </c>
      <c r="B1651" s="34">
        <v>30.71</v>
      </c>
      <c r="C1651" s="34">
        <v>6.14</v>
      </c>
      <c r="D1651" s="34" t="s">
        <v>2375</v>
      </c>
      <c r="E1651" s="35" t="s">
        <v>2375</v>
      </c>
      <c r="F1651" s="34" t="s">
        <v>2378</v>
      </c>
      <c r="G1651" s="34">
        <v>1</v>
      </c>
      <c r="H1651" s="34" t="s">
        <v>2375</v>
      </c>
      <c r="J1651" s="40" t="s">
        <v>716</v>
      </c>
      <c r="K1651" s="11" t="str">
        <v>Obesity</v>
      </c>
      <c r="L1651" s="11" t="str">
        <v>Prediabetes</v>
      </c>
      <c r="M1651" s="11">
        <v>1</v>
      </c>
      <c r="N1651" s="11" t="str">
        <v>No</v>
      </c>
      <c r="O1651" s="11" t="str">
        <v>No</v>
      </c>
      <c r="P1651" s="36" t="str">
        <v>No</v>
      </c>
      <c r="Q1651" s="37"/>
    </row>
    <row r="1652" spans="1:17" x14ac:dyDescent="0.3">
      <c r="A1652" s="34" t="s">
        <v>715</v>
      </c>
      <c r="B1652" s="34">
        <v>28.9</v>
      </c>
      <c r="C1652" s="34">
        <v>5.36</v>
      </c>
      <c r="D1652" s="34" t="s">
        <v>2375</v>
      </c>
      <c r="E1652" s="35" t="s">
        <v>2375</v>
      </c>
      <c r="F1652" s="34" t="s">
        <v>2375</v>
      </c>
      <c r="G1652" s="34">
        <v>1</v>
      </c>
      <c r="H1652" s="34" t="s">
        <v>2375</v>
      </c>
      <c r="J1652" s="40" t="s">
        <v>715</v>
      </c>
      <c r="K1652" s="11" t="str">
        <v>Overweight</v>
      </c>
      <c r="L1652" s="11" t="str">
        <v>Normal</v>
      </c>
      <c r="M1652" s="11">
        <v>1</v>
      </c>
      <c r="N1652" s="11" t="str">
        <v>No</v>
      </c>
      <c r="O1652" s="11" t="str">
        <v>No</v>
      </c>
      <c r="P1652" s="36" t="str">
        <v>No</v>
      </c>
      <c r="Q1652" s="37"/>
    </row>
    <row r="1653" spans="1:17" x14ac:dyDescent="0.3">
      <c r="A1653" s="34" t="s">
        <v>714</v>
      </c>
      <c r="B1653" s="34">
        <v>36.19</v>
      </c>
      <c r="C1653" s="34">
        <v>4.3</v>
      </c>
      <c r="D1653" s="34" t="s">
        <v>2375</v>
      </c>
      <c r="E1653" s="35" t="s">
        <v>2375</v>
      </c>
      <c r="F1653" s="34" t="s">
        <v>2375</v>
      </c>
      <c r="G1653" s="34" t="s">
        <v>2376</v>
      </c>
      <c r="H1653" s="34" t="s">
        <v>2375</v>
      </c>
      <c r="J1653" s="40" t="s">
        <v>714</v>
      </c>
      <c r="K1653" s="11" t="str">
        <v>Obesity</v>
      </c>
      <c r="L1653" s="11" t="str">
        <v>Normal</v>
      </c>
      <c r="M1653" s="11">
        <v>0</v>
      </c>
      <c r="N1653" s="11" t="str">
        <v>No</v>
      </c>
      <c r="O1653" s="11" t="str">
        <v>No</v>
      </c>
      <c r="P1653" s="36" t="str">
        <v>No</v>
      </c>
      <c r="Q1653" s="37"/>
    </row>
    <row r="1654" spans="1:17" x14ac:dyDescent="0.3">
      <c r="A1654" s="34" t="s">
        <v>713</v>
      </c>
      <c r="B1654" s="34">
        <v>29.6</v>
      </c>
      <c r="C1654" s="34">
        <v>4.09</v>
      </c>
      <c r="D1654" s="34" t="s">
        <v>2375</v>
      </c>
      <c r="E1654" s="35" t="s">
        <v>2375</v>
      </c>
      <c r="F1654" s="34" t="s">
        <v>2375</v>
      </c>
      <c r="G1654" s="34" t="s">
        <v>2376</v>
      </c>
      <c r="H1654" s="34" t="s">
        <v>2375</v>
      </c>
      <c r="J1654" s="40" t="s">
        <v>713</v>
      </c>
      <c r="K1654" s="11" t="str">
        <v>Overweight</v>
      </c>
      <c r="L1654" s="11" t="str">
        <v>Normal</v>
      </c>
      <c r="M1654" s="11">
        <v>0</v>
      </c>
      <c r="N1654" s="11" t="str">
        <v>No</v>
      </c>
      <c r="O1654" s="11" t="str">
        <v>No</v>
      </c>
      <c r="P1654" s="36" t="str">
        <v>No</v>
      </c>
      <c r="Q1654" s="37"/>
    </row>
    <row r="1655" spans="1:17" x14ac:dyDescent="0.3">
      <c r="A1655" s="34" t="s">
        <v>712</v>
      </c>
      <c r="B1655" s="34">
        <v>30.95</v>
      </c>
      <c r="C1655" s="34">
        <v>6.27</v>
      </c>
      <c r="D1655" s="34" t="s">
        <v>2375</v>
      </c>
      <c r="E1655" s="35" t="s">
        <v>2375</v>
      </c>
      <c r="F1655" s="34" t="s">
        <v>2378</v>
      </c>
      <c r="G1655" s="34">
        <v>1</v>
      </c>
      <c r="H1655" s="34" t="s">
        <v>2375</v>
      </c>
      <c r="J1655" s="40" t="s">
        <v>712</v>
      </c>
      <c r="K1655" s="11" t="str">
        <v>Obesity</v>
      </c>
      <c r="L1655" s="11" t="str">
        <v>Prediabetes</v>
      </c>
      <c r="M1655" s="11">
        <v>1</v>
      </c>
      <c r="N1655" s="11" t="str">
        <v>No</v>
      </c>
      <c r="O1655" s="11" t="str">
        <v>No</v>
      </c>
      <c r="P1655" s="36" t="str">
        <v>No</v>
      </c>
      <c r="Q1655" s="37"/>
    </row>
    <row r="1656" spans="1:17" x14ac:dyDescent="0.3">
      <c r="A1656" s="34" t="s">
        <v>711</v>
      </c>
      <c r="B1656" s="34">
        <v>19.95</v>
      </c>
      <c r="C1656" s="34">
        <v>5.39</v>
      </c>
      <c r="D1656" s="34" t="s">
        <v>2375</v>
      </c>
      <c r="E1656" s="35" t="s">
        <v>2375</v>
      </c>
      <c r="F1656" s="34" t="s">
        <v>2375</v>
      </c>
      <c r="G1656" s="34">
        <v>1</v>
      </c>
      <c r="H1656" s="34" t="s">
        <v>2375</v>
      </c>
      <c r="J1656" s="40" t="s">
        <v>711</v>
      </c>
      <c r="K1656" s="11" t="str">
        <v>Normal Weight</v>
      </c>
      <c r="L1656" s="11" t="str">
        <v>Normal</v>
      </c>
      <c r="M1656" s="11">
        <v>1</v>
      </c>
      <c r="N1656" s="11" t="str">
        <v>No</v>
      </c>
      <c r="O1656" s="11" t="str">
        <v>No</v>
      </c>
      <c r="P1656" s="36" t="str">
        <v>No</v>
      </c>
      <c r="Q1656" s="37"/>
    </row>
    <row r="1657" spans="1:17" x14ac:dyDescent="0.3">
      <c r="A1657" s="34" t="s">
        <v>710</v>
      </c>
      <c r="B1657" s="34">
        <v>23.65</v>
      </c>
      <c r="C1657" s="34">
        <v>5.75</v>
      </c>
      <c r="D1657" s="34" t="s">
        <v>2377</v>
      </c>
      <c r="E1657" s="35" t="s">
        <v>2375</v>
      </c>
      <c r="F1657" s="34" t="s">
        <v>2375</v>
      </c>
      <c r="G1657" s="34" t="s">
        <v>2376</v>
      </c>
      <c r="H1657" s="34" t="s">
        <v>2375</v>
      </c>
      <c r="J1657" s="40" t="s">
        <v>710</v>
      </c>
      <c r="K1657" s="11" t="str">
        <v>Normal Weight</v>
      </c>
      <c r="L1657" s="11" t="str">
        <v>Prediabetes</v>
      </c>
      <c r="M1657" s="11">
        <v>0</v>
      </c>
      <c r="N1657" s="11" t="str">
        <v>Yes</v>
      </c>
      <c r="O1657" s="11" t="str">
        <v>No</v>
      </c>
      <c r="P1657" s="36" t="str">
        <v>No</v>
      </c>
      <c r="Q1657" s="37"/>
    </row>
    <row r="1658" spans="1:17" x14ac:dyDescent="0.3">
      <c r="A1658" s="34" t="s">
        <v>709</v>
      </c>
      <c r="B1658" s="34">
        <v>43.34</v>
      </c>
      <c r="C1658" s="34">
        <v>4.91</v>
      </c>
      <c r="D1658" s="34" t="s">
        <v>2375</v>
      </c>
      <c r="E1658" s="35" t="s">
        <v>2375</v>
      </c>
      <c r="F1658" s="34" t="s">
        <v>2375</v>
      </c>
      <c r="G1658" s="34">
        <v>1</v>
      </c>
      <c r="H1658" s="34" t="s">
        <v>2375</v>
      </c>
      <c r="J1658" s="40" t="s">
        <v>709</v>
      </c>
      <c r="K1658" s="11" t="str">
        <v>Obesity</v>
      </c>
      <c r="L1658" s="11" t="str">
        <v>Normal</v>
      </c>
      <c r="M1658" s="11">
        <v>1</v>
      </c>
      <c r="N1658" s="11" t="str">
        <v>No</v>
      </c>
      <c r="O1658" s="11" t="str">
        <v>No</v>
      </c>
      <c r="P1658" s="36" t="str">
        <v>No</v>
      </c>
      <c r="Q1658" s="37"/>
    </row>
    <row r="1659" spans="1:17" x14ac:dyDescent="0.3">
      <c r="A1659" s="34" t="s">
        <v>708</v>
      </c>
      <c r="B1659" s="34">
        <v>31.98</v>
      </c>
      <c r="C1659" s="34">
        <v>4.46</v>
      </c>
      <c r="D1659" s="34" t="s">
        <v>2377</v>
      </c>
      <c r="E1659" s="35" t="s">
        <v>2375</v>
      </c>
      <c r="F1659" s="34" t="s">
        <v>2375</v>
      </c>
      <c r="G1659" s="34">
        <v>1</v>
      </c>
      <c r="H1659" s="34" t="s">
        <v>2375</v>
      </c>
      <c r="J1659" s="40" t="s">
        <v>708</v>
      </c>
      <c r="K1659" s="11" t="str">
        <v>Obesity</v>
      </c>
      <c r="L1659" s="11" t="str">
        <v>Normal</v>
      </c>
      <c r="M1659" s="11">
        <v>1</v>
      </c>
      <c r="N1659" s="11" t="str">
        <v>Yes</v>
      </c>
      <c r="O1659" s="11" t="str">
        <v>No</v>
      </c>
      <c r="P1659" s="36" t="str">
        <v>No</v>
      </c>
      <c r="Q1659" s="37"/>
    </row>
    <row r="1660" spans="1:17" x14ac:dyDescent="0.3">
      <c r="A1660" s="34" t="s">
        <v>707</v>
      </c>
      <c r="B1660" s="34">
        <v>35.86</v>
      </c>
      <c r="C1660" s="34">
        <v>6.22</v>
      </c>
      <c r="D1660" s="34" t="s">
        <v>2375</v>
      </c>
      <c r="E1660" s="35" t="s">
        <v>2375</v>
      </c>
      <c r="F1660" s="34" t="s">
        <v>2375</v>
      </c>
      <c r="G1660" s="34">
        <v>1</v>
      </c>
      <c r="H1660" s="34" t="s">
        <v>2375</v>
      </c>
      <c r="J1660" s="40" t="s">
        <v>707</v>
      </c>
      <c r="K1660" s="11" t="str">
        <v>Obesity</v>
      </c>
      <c r="L1660" s="11" t="str">
        <v>Prediabetes</v>
      </c>
      <c r="M1660" s="11">
        <v>1</v>
      </c>
      <c r="N1660" s="11" t="str">
        <v>No</v>
      </c>
      <c r="O1660" s="11" t="str">
        <v>No</v>
      </c>
      <c r="P1660" s="36" t="str">
        <v>No</v>
      </c>
      <c r="Q1660" s="37"/>
    </row>
    <row r="1661" spans="1:17" x14ac:dyDescent="0.3">
      <c r="A1661" s="34" t="s">
        <v>706</v>
      </c>
      <c r="B1661" s="34">
        <v>15.2</v>
      </c>
      <c r="C1661" s="34">
        <v>8.82</v>
      </c>
      <c r="D1661" s="34" t="s">
        <v>2375</v>
      </c>
      <c r="E1661" s="35" t="s">
        <v>2375</v>
      </c>
      <c r="F1661" s="34" t="s">
        <v>2375</v>
      </c>
      <c r="G1661" s="34" t="s">
        <v>2376</v>
      </c>
      <c r="H1661" s="34" t="s">
        <v>2375</v>
      </c>
      <c r="J1661" s="40" t="s">
        <v>706</v>
      </c>
      <c r="K1661" s="11" t="str">
        <v>Underweight</v>
      </c>
      <c r="L1661" s="11" t="str">
        <v>Diabetes</v>
      </c>
      <c r="M1661" s="11">
        <v>0</v>
      </c>
      <c r="N1661" s="11" t="str">
        <v>No</v>
      </c>
      <c r="O1661" s="11" t="str">
        <v>No</v>
      </c>
      <c r="P1661" s="36" t="str">
        <v>No</v>
      </c>
      <c r="Q1661" s="37"/>
    </row>
    <row r="1662" spans="1:17" x14ac:dyDescent="0.3">
      <c r="A1662" s="34" t="s">
        <v>705</v>
      </c>
      <c r="B1662" s="34">
        <v>37.200000000000003</v>
      </c>
      <c r="C1662" s="34">
        <v>10.14</v>
      </c>
      <c r="D1662" s="34" t="s">
        <v>2375</v>
      </c>
      <c r="E1662" s="35" t="s">
        <v>2375</v>
      </c>
      <c r="F1662" s="34" t="s">
        <v>2375</v>
      </c>
      <c r="G1662" s="34" t="s">
        <v>2376</v>
      </c>
      <c r="H1662" s="34" t="s">
        <v>2375</v>
      </c>
      <c r="J1662" s="40" t="s">
        <v>705</v>
      </c>
      <c r="K1662" s="11" t="str">
        <v>Obesity</v>
      </c>
      <c r="L1662" s="11" t="str">
        <v>Diabetes</v>
      </c>
      <c r="M1662" s="11">
        <v>0</v>
      </c>
      <c r="N1662" s="11" t="str">
        <v>No</v>
      </c>
      <c r="O1662" s="11" t="str">
        <v>No</v>
      </c>
      <c r="P1662" s="36" t="str">
        <v>No</v>
      </c>
      <c r="Q1662" s="37"/>
    </row>
    <row r="1663" spans="1:17" x14ac:dyDescent="0.3">
      <c r="A1663" s="34" t="s">
        <v>704</v>
      </c>
      <c r="B1663" s="34">
        <v>17.91</v>
      </c>
      <c r="C1663" s="34">
        <v>4.66</v>
      </c>
      <c r="D1663" s="34" t="s">
        <v>2375</v>
      </c>
      <c r="E1663" s="35" t="s">
        <v>2375</v>
      </c>
      <c r="F1663" s="34" t="s">
        <v>2375</v>
      </c>
      <c r="G1663" s="34">
        <v>2</v>
      </c>
      <c r="H1663" s="34" t="s">
        <v>2375</v>
      </c>
      <c r="J1663" s="40" t="s">
        <v>704</v>
      </c>
      <c r="K1663" s="11" t="str">
        <v>Underweight</v>
      </c>
      <c r="L1663" s="11" t="str">
        <v>Normal</v>
      </c>
      <c r="M1663" s="11">
        <v>2</v>
      </c>
      <c r="N1663" s="11" t="str">
        <v>No</v>
      </c>
      <c r="O1663" s="11" t="str">
        <v>No</v>
      </c>
      <c r="P1663" s="36" t="str">
        <v>No</v>
      </c>
      <c r="Q1663" s="37"/>
    </row>
    <row r="1664" spans="1:17" x14ac:dyDescent="0.3">
      <c r="A1664" s="34" t="s">
        <v>703</v>
      </c>
      <c r="B1664" s="34">
        <v>20.76</v>
      </c>
      <c r="C1664" s="34">
        <v>6.26</v>
      </c>
      <c r="D1664" s="34" t="s">
        <v>2375</v>
      </c>
      <c r="E1664" s="35" t="s">
        <v>2375</v>
      </c>
      <c r="F1664" s="34" t="s">
        <v>2375</v>
      </c>
      <c r="G1664" s="34" t="s">
        <v>2376</v>
      </c>
      <c r="H1664" s="34" t="s">
        <v>2375</v>
      </c>
      <c r="J1664" s="40" t="s">
        <v>703</v>
      </c>
      <c r="K1664" s="11" t="str">
        <v>Normal Weight</v>
      </c>
      <c r="L1664" s="11" t="str">
        <v>Prediabetes</v>
      </c>
      <c r="M1664" s="11">
        <v>0</v>
      </c>
      <c r="N1664" s="11" t="str">
        <v>No</v>
      </c>
      <c r="O1664" s="11" t="str">
        <v>No</v>
      </c>
      <c r="P1664" s="36" t="str">
        <v>No</v>
      </c>
      <c r="Q1664" s="37"/>
    </row>
    <row r="1665" spans="1:17" x14ac:dyDescent="0.3">
      <c r="A1665" s="34" t="s">
        <v>702</v>
      </c>
      <c r="B1665" s="34">
        <v>38.99</v>
      </c>
      <c r="C1665" s="34">
        <v>5.21</v>
      </c>
      <c r="D1665" s="34" t="s">
        <v>2375</v>
      </c>
      <c r="E1665" s="35" t="s">
        <v>2378</v>
      </c>
      <c r="F1665" s="34" t="s">
        <v>2375</v>
      </c>
      <c r="G1665" s="34">
        <v>1</v>
      </c>
      <c r="H1665" s="34" t="s">
        <v>2375</v>
      </c>
      <c r="J1665" s="40" t="s">
        <v>702</v>
      </c>
      <c r="K1665" s="11" t="str">
        <v>Obesity</v>
      </c>
      <c r="L1665" s="11" t="str">
        <v>Normal</v>
      </c>
      <c r="M1665" s="11">
        <v>1</v>
      </c>
      <c r="N1665" s="11" t="str">
        <v>No</v>
      </c>
      <c r="O1665" s="11" t="str">
        <v>No</v>
      </c>
      <c r="P1665" s="36" t="str">
        <v>No</v>
      </c>
      <c r="Q1665" s="37"/>
    </row>
    <row r="1666" spans="1:17" x14ac:dyDescent="0.3">
      <c r="A1666" s="34" t="s">
        <v>701</v>
      </c>
      <c r="B1666" s="34">
        <v>42.655000000000001</v>
      </c>
      <c r="C1666" s="34">
        <v>5.94</v>
      </c>
      <c r="D1666" s="34" t="s">
        <v>2377</v>
      </c>
      <c r="E1666" s="35" t="s">
        <v>2375</v>
      </c>
      <c r="F1666" s="34" t="s">
        <v>2378</v>
      </c>
      <c r="G1666" s="34">
        <v>1</v>
      </c>
      <c r="H1666" s="34" t="s">
        <v>2375</v>
      </c>
      <c r="J1666" s="40" t="s">
        <v>701</v>
      </c>
      <c r="K1666" s="11" t="str">
        <v>Obesity</v>
      </c>
      <c r="L1666" s="11" t="str">
        <v>Prediabetes</v>
      </c>
      <c r="M1666" s="11">
        <v>1</v>
      </c>
      <c r="N1666" s="11" t="str">
        <v>Yes</v>
      </c>
      <c r="O1666" s="11" t="str">
        <v>No</v>
      </c>
      <c r="P1666" s="36" t="str">
        <v>No</v>
      </c>
      <c r="Q1666" s="37"/>
    </row>
    <row r="1667" spans="1:17" x14ac:dyDescent="0.3">
      <c r="A1667" s="34" t="s">
        <v>700</v>
      </c>
      <c r="B1667" s="34">
        <v>30.57</v>
      </c>
      <c r="C1667" s="34">
        <v>5.34</v>
      </c>
      <c r="D1667" s="34" t="s">
        <v>2375</v>
      </c>
      <c r="E1667" s="35" t="s">
        <v>2375</v>
      </c>
      <c r="F1667" s="34" t="s">
        <v>2378</v>
      </c>
      <c r="G1667" s="34">
        <v>1</v>
      </c>
      <c r="H1667" s="34" t="s">
        <v>2375</v>
      </c>
      <c r="J1667" s="40" t="s">
        <v>700</v>
      </c>
      <c r="K1667" s="11" t="str">
        <v>Obesity</v>
      </c>
      <c r="L1667" s="11" t="str">
        <v>Normal</v>
      </c>
      <c r="M1667" s="11">
        <v>1</v>
      </c>
      <c r="N1667" s="11" t="str">
        <v>No</v>
      </c>
      <c r="O1667" s="11" t="str">
        <v>No</v>
      </c>
      <c r="P1667" s="36" t="str">
        <v>No</v>
      </c>
      <c r="Q1667" s="37"/>
    </row>
    <row r="1668" spans="1:17" x14ac:dyDescent="0.3">
      <c r="A1668" s="34" t="s">
        <v>699</v>
      </c>
      <c r="B1668" s="34">
        <v>17.7</v>
      </c>
      <c r="C1668" s="34">
        <v>6.38</v>
      </c>
      <c r="D1668" s="34" t="s">
        <v>2375</v>
      </c>
      <c r="E1668" s="35" t="s">
        <v>2375</v>
      </c>
      <c r="F1668" s="34" t="s">
        <v>2375</v>
      </c>
      <c r="G1668" s="34">
        <v>2</v>
      </c>
      <c r="H1668" s="34" t="s">
        <v>2375</v>
      </c>
      <c r="J1668" s="40" t="s">
        <v>699</v>
      </c>
      <c r="K1668" s="11" t="str">
        <v>Underweight</v>
      </c>
      <c r="L1668" s="11" t="str">
        <v>Prediabetes</v>
      </c>
      <c r="M1668" s="11">
        <v>2</v>
      </c>
      <c r="N1668" s="11" t="str">
        <v>No</v>
      </c>
      <c r="O1668" s="11" t="str">
        <v>No</v>
      </c>
      <c r="P1668" s="36" t="str">
        <v>No</v>
      </c>
      <c r="Q1668" s="37"/>
    </row>
    <row r="1669" spans="1:17" x14ac:dyDescent="0.3">
      <c r="A1669" s="34" t="s">
        <v>698</v>
      </c>
      <c r="B1669" s="34">
        <v>34.770000000000003</v>
      </c>
      <c r="C1669" s="34">
        <v>4.47</v>
      </c>
      <c r="D1669" s="34" t="s">
        <v>2375</v>
      </c>
      <c r="E1669" s="35" t="s">
        <v>2375</v>
      </c>
      <c r="F1669" s="34" t="s">
        <v>2375</v>
      </c>
      <c r="G1669" s="34">
        <v>1</v>
      </c>
      <c r="H1669" s="34" t="s">
        <v>2375</v>
      </c>
      <c r="J1669" s="40" t="s">
        <v>698</v>
      </c>
      <c r="K1669" s="11" t="str">
        <v>Obesity</v>
      </c>
      <c r="L1669" s="11" t="str">
        <v>Normal</v>
      </c>
      <c r="M1669" s="11">
        <v>1</v>
      </c>
      <c r="N1669" s="11" t="str">
        <v>No</v>
      </c>
      <c r="O1669" s="11" t="str">
        <v>No</v>
      </c>
      <c r="P1669" s="36" t="str">
        <v>No</v>
      </c>
      <c r="Q1669" s="37"/>
    </row>
    <row r="1670" spans="1:17" x14ac:dyDescent="0.3">
      <c r="A1670" s="34" t="s">
        <v>697</v>
      </c>
      <c r="B1670" s="34">
        <v>16.88</v>
      </c>
      <c r="C1670" s="34">
        <v>9.9600000000000009</v>
      </c>
      <c r="D1670" s="34" t="s">
        <v>2375</v>
      </c>
      <c r="E1670" s="35" t="s">
        <v>2375</v>
      </c>
      <c r="F1670" s="34" t="s">
        <v>2375</v>
      </c>
      <c r="G1670" s="34" t="s">
        <v>2376</v>
      </c>
      <c r="H1670" s="34" t="s">
        <v>2375</v>
      </c>
      <c r="J1670" s="40" t="s">
        <v>697</v>
      </c>
      <c r="K1670" s="11" t="str">
        <v>Underweight</v>
      </c>
      <c r="L1670" s="11" t="str">
        <v>Diabetes</v>
      </c>
      <c r="M1670" s="11">
        <v>0</v>
      </c>
      <c r="N1670" s="11" t="str">
        <v>No</v>
      </c>
      <c r="O1670" s="11" t="str">
        <v>No</v>
      </c>
      <c r="P1670" s="36" t="str">
        <v>No</v>
      </c>
      <c r="Q1670" s="37"/>
    </row>
    <row r="1671" spans="1:17" x14ac:dyDescent="0.3">
      <c r="A1671" s="34" t="s">
        <v>696</v>
      </c>
      <c r="B1671" s="34">
        <v>40.26</v>
      </c>
      <c r="C1671" s="34">
        <v>9.92</v>
      </c>
      <c r="D1671" s="34" t="s">
        <v>2377</v>
      </c>
      <c r="E1671" s="35" t="s">
        <v>2375</v>
      </c>
      <c r="F1671" s="34" t="s">
        <v>2375</v>
      </c>
      <c r="G1671" s="34" t="s">
        <v>2376</v>
      </c>
      <c r="H1671" s="34" t="s">
        <v>2375</v>
      </c>
      <c r="J1671" s="40" t="s">
        <v>696</v>
      </c>
      <c r="K1671" s="11" t="str">
        <v>Obesity</v>
      </c>
      <c r="L1671" s="11" t="str">
        <v>Diabetes</v>
      </c>
      <c r="M1671" s="11">
        <v>0</v>
      </c>
      <c r="N1671" s="11" t="str">
        <v>Yes</v>
      </c>
      <c r="O1671" s="11" t="str">
        <v>No</v>
      </c>
      <c r="P1671" s="36" t="str">
        <v>No</v>
      </c>
      <c r="Q1671" s="37"/>
    </row>
    <row r="1672" spans="1:17" x14ac:dyDescent="0.3">
      <c r="A1672" s="34" t="s">
        <v>695</v>
      </c>
      <c r="B1672" s="34">
        <v>25.6</v>
      </c>
      <c r="C1672" s="34">
        <v>6.03</v>
      </c>
      <c r="D1672" s="34" t="s">
        <v>2375</v>
      </c>
      <c r="E1672" s="35" t="s">
        <v>2375</v>
      </c>
      <c r="F1672" s="34" t="s">
        <v>2378</v>
      </c>
      <c r="G1672" s="34">
        <v>1</v>
      </c>
      <c r="H1672" s="34" t="s">
        <v>2375</v>
      </c>
      <c r="J1672" s="40" t="s">
        <v>695</v>
      </c>
      <c r="K1672" s="11" t="str">
        <v>Overweight</v>
      </c>
      <c r="L1672" s="11" t="str">
        <v>Prediabetes</v>
      </c>
      <c r="M1672" s="11">
        <v>1</v>
      </c>
      <c r="N1672" s="11" t="str">
        <v>No</v>
      </c>
      <c r="O1672" s="11" t="str">
        <v>No</v>
      </c>
      <c r="P1672" s="36" t="str">
        <v>No</v>
      </c>
      <c r="Q1672" s="37"/>
    </row>
    <row r="1673" spans="1:17" x14ac:dyDescent="0.3">
      <c r="A1673" s="34" t="s">
        <v>694</v>
      </c>
      <c r="B1673" s="34">
        <v>33.549999999999997</v>
      </c>
      <c r="C1673" s="34">
        <v>10.9</v>
      </c>
      <c r="D1673" s="34" t="s">
        <v>2377</v>
      </c>
      <c r="E1673" s="35" t="s">
        <v>2375</v>
      </c>
      <c r="F1673" s="34" t="s">
        <v>2375</v>
      </c>
      <c r="G1673" s="34" t="s">
        <v>2376</v>
      </c>
      <c r="H1673" s="34" t="s">
        <v>2375</v>
      </c>
      <c r="J1673" s="40" t="s">
        <v>694</v>
      </c>
      <c r="K1673" s="11" t="str">
        <v>Obesity</v>
      </c>
      <c r="L1673" s="11" t="str">
        <v>Diabetes</v>
      </c>
      <c r="M1673" s="11">
        <v>0</v>
      </c>
      <c r="N1673" s="11" t="str">
        <v>Yes</v>
      </c>
      <c r="O1673" s="11" t="str">
        <v>No</v>
      </c>
      <c r="P1673" s="36" t="str">
        <v>No</v>
      </c>
      <c r="Q1673" s="37"/>
    </row>
    <row r="1674" spans="1:17" x14ac:dyDescent="0.3">
      <c r="A1674" s="34" t="s">
        <v>693</v>
      </c>
      <c r="B1674" s="34">
        <v>16.690000000000001</v>
      </c>
      <c r="C1674" s="34">
        <v>10.66</v>
      </c>
      <c r="D1674" s="34" t="s">
        <v>2375</v>
      </c>
      <c r="E1674" s="35" t="s">
        <v>2375</v>
      </c>
      <c r="F1674" s="34" t="s">
        <v>2375</v>
      </c>
      <c r="G1674" s="34" t="s">
        <v>2376</v>
      </c>
      <c r="H1674" s="34" t="s">
        <v>2375</v>
      </c>
      <c r="J1674" s="40" t="s">
        <v>693</v>
      </c>
      <c r="K1674" s="11" t="str">
        <v>Underweight</v>
      </c>
      <c r="L1674" s="11" t="str">
        <v>Diabetes</v>
      </c>
      <c r="M1674" s="11">
        <v>0</v>
      </c>
      <c r="N1674" s="11" t="str">
        <v>No</v>
      </c>
      <c r="O1674" s="11" t="str">
        <v>No</v>
      </c>
      <c r="P1674" s="36" t="str">
        <v>No</v>
      </c>
      <c r="Q1674" s="37"/>
    </row>
    <row r="1675" spans="1:17" x14ac:dyDescent="0.3">
      <c r="A1675" s="34" t="s">
        <v>692</v>
      </c>
      <c r="B1675" s="34">
        <v>19.95</v>
      </c>
      <c r="C1675" s="34">
        <v>4.05</v>
      </c>
      <c r="D1675" s="34" t="s">
        <v>2375</v>
      </c>
      <c r="E1675" s="35" t="s">
        <v>2375</v>
      </c>
      <c r="F1675" s="34" t="s">
        <v>2375</v>
      </c>
      <c r="G1675" s="34">
        <v>1</v>
      </c>
      <c r="H1675" s="34" t="s">
        <v>2375</v>
      </c>
      <c r="J1675" s="40" t="s">
        <v>692</v>
      </c>
      <c r="K1675" s="11" t="str">
        <v>Normal Weight</v>
      </c>
      <c r="L1675" s="11" t="str">
        <v>Normal</v>
      </c>
      <c r="M1675" s="11">
        <v>1</v>
      </c>
      <c r="N1675" s="11" t="str">
        <v>No</v>
      </c>
      <c r="O1675" s="11" t="str">
        <v>No</v>
      </c>
      <c r="P1675" s="36" t="str">
        <v>No</v>
      </c>
      <c r="Q1675" s="37"/>
    </row>
    <row r="1676" spans="1:17" x14ac:dyDescent="0.3">
      <c r="A1676" s="34" t="s">
        <v>691</v>
      </c>
      <c r="B1676" s="34">
        <v>17.55</v>
      </c>
      <c r="C1676" s="34">
        <v>4.2300000000000004</v>
      </c>
      <c r="D1676" s="34" t="s">
        <v>2375</v>
      </c>
      <c r="E1676" s="35" t="s">
        <v>2375</v>
      </c>
      <c r="F1676" s="34" t="s">
        <v>2375</v>
      </c>
      <c r="G1676" s="34">
        <v>2</v>
      </c>
      <c r="H1676" s="34" t="s">
        <v>2375</v>
      </c>
      <c r="J1676" s="40" t="s">
        <v>691</v>
      </c>
      <c r="K1676" s="11" t="str">
        <v>Underweight</v>
      </c>
      <c r="L1676" s="11" t="str">
        <v>Normal</v>
      </c>
      <c r="M1676" s="11">
        <v>2</v>
      </c>
      <c r="N1676" s="11" t="str">
        <v>No</v>
      </c>
      <c r="O1676" s="11" t="str">
        <v>No</v>
      </c>
      <c r="P1676" s="36" t="str">
        <v>No</v>
      </c>
      <c r="Q1676" s="37"/>
    </row>
    <row r="1677" spans="1:17" x14ac:dyDescent="0.3">
      <c r="A1677" s="34" t="s">
        <v>690</v>
      </c>
      <c r="B1677" s="34">
        <v>22.01</v>
      </c>
      <c r="C1677" s="34">
        <v>5.01</v>
      </c>
      <c r="D1677" s="34" t="s">
        <v>2375</v>
      </c>
      <c r="E1677" s="35" t="s">
        <v>2375</v>
      </c>
      <c r="F1677" s="34" t="s">
        <v>2375</v>
      </c>
      <c r="G1677" s="34">
        <v>1</v>
      </c>
      <c r="H1677" s="34" t="s">
        <v>2375</v>
      </c>
      <c r="J1677" s="40" t="s">
        <v>690</v>
      </c>
      <c r="K1677" s="11" t="str">
        <v>Normal Weight</v>
      </c>
      <c r="L1677" s="11" t="str">
        <v>Normal</v>
      </c>
      <c r="M1677" s="11">
        <v>1</v>
      </c>
      <c r="N1677" s="11" t="str">
        <v>No</v>
      </c>
      <c r="O1677" s="11" t="str">
        <v>No</v>
      </c>
      <c r="P1677" s="36" t="str">
        <v>No</v>
      </c>
      <c r="Q1677" s="37"/>
    </row>
    <row r="1678" spans="1:17" x14ac:dyDescent="0.3">
      <c r="A1678" s="34" t="s">
        <v>689</v>
      </c>
      <c r="B1678" s="34">
        <v>41.8</v>
      </c>
      <c r="C1678" s="34">
        <v>5.82</v>
      </c>
      <c r="D1678" s="34" t="s">
        <v>2377</v>
      </c>
      <c r="E1678" s="35" t="s">
        <v>2375</v>
      </c>
      <c r="F1678" s="34" t="s">
        <v>2378</v>
      </c>
      <c r="G1678" s="34">
        <v>1</v>
      </c>
      <c r="H1678" s="34" t="s">
        <v>2375</v>
      </c>
      <c r="J1678" s="40" t="s">
        <v>689</v>
      </c>
      <c r="K1678" s="11" t="str">
        <v>Obesity</v>
      </c>
      <c r="L1678" s="11" t="str">
        <v>Prediabetes</v>
      </c>
      <c r="M1678" s="11">
        <v>1</v>
      </c>
      <c r="N1678" s="11" t="str">
        <v>Yes</v>
      </c>
      <c r="O1678" s="11" t="str">
        <v>No</v>
      </c>
      <c r="P1678" s="36" t="str">
        <v>No</v>
      </c>
      <c r="Q1678" s="37"/>
    </row>
    <row r="1679" spans="1:17" x14ac:dyDescent="0.3">
      <c r="A1679" s="34" t="s">
        <v>688</v>
      </c>
      <c r="B1679" s="34">
        <v>19.170000000000002</v>
      </c>
      <c r="C1679" s="34">
        <v>7.94</v>
      </c>
      <c r="D1679" s="34" t="s">
        <v>2375</v>
      </c>
      <c r="E1679" s="35" t="s">
        <v>2375</v>
      </c>
      <c r="F1679" s="34" t="s">
        <v>2375</v>
      </c>
      <c r="G1679" s="34" t="s">
        <v>2376</v>
      </c>
      <c r="H1679" s="34" t="s">
        <v>2375</v>
      </c>
      <c r="J1679" s="40" t="s">
        <v>688</v>
      </c>
      <c r="K1679" s="11" t="str">
        <v>Normal Weight</v>
      </c>
      <c r="L1679" s="11" t="str">
        <v>Diabetes</v>
      </c>
      <c r="M1679" s="11">
        <v>0</v>
      </c>
      <c r="N1679" s="11" t="str">
        <v>No</v>
      </c>
      <c r="O1679" s="11" t="str">
        <v>No</v>
      </c>
      <c r="P1679" s="36" t="str">
        <v>No</v>
      </c>
      <c r="Q1679" s="37"/>
    </row>
    <row r="1680" spans="1:17" x14ac:dyDescent="0.3">
      <c r="A1680" s="34" t="s">
        <v>687</v>
      </c>
      <c r="B1680" s="34">
        <v>32.799999999999997</v>
      </c>
      <c r="C1680" s="34">
        <v>6.16</v>
      </c>
      <c r="D1680" s="34" t="s">
        <v>2377</v>
      </c>
      <c r="E1680" s="35" t="s">
        <v>2375</v>
      </c>
      <c r="F1680" s="34" t="s">
        <v>2378</v>
      </c>
      <c r="G1680" s="34">
        <v>1</v>
      </c>
      <c r="H1680" s="34" t="s">
        <v>2375</v>
      </c>
      <c r="J1680" s="40" t="s">
        <v>687</v>
      </c>
      <c r="K1680" s="11" t="str">
        <v>Obesity</v>
      </c>
      <c r="L1680" s="11" t="str">
        <v>Prediabetes</v>
      </c>
      <c r="M1680" s="11">
        <v>1</v>
      </c>
      <c r="N1680" s="11" t="str">
        <v>Yes</v>
      </c>
      <c r="O1680" s="11" t="str">
        <v>No</v>
      </c>
      <c r="P1680" s="36" t="str">
        <v>No</v>
      </c>
      <c r="Q1680" s="37"/>
    </row>
    <row r="1681" spans="1:17" x14ac:dyDescent="0.3">
      <c r="A1681" s="34" t="s">
        <v>686</v>
      </c>
      <c r="B1681" s="34">
        <v>35.814999999999998</v>
      </c>
      <c r="C1681" s="34">
        <v>4.1500000000000004</v>
      </c>
      <c r="D1681" s="34" t="s">
        <v>2375</v>
      </c>
      <c r="E1681" s="35" t="s">
        <v>2375</v>
      </c>
      <c r="F1681" s="34" t="s">
        <v>2375</v>
      </c>
      <c r="G1681" s="34">
        <v>1</v>
      </c>
      <c r="H1681" s="34" t="s">
        <v>2375</v>
      </c>
      <c r="J1681" s="40" t="s">
        <v>686</v>
      </c>
      <c r="K1681" s="11" t="str">
        <v>Obesity</v>
      </c>
      <c r="L1681" s="11" t="str">
        <v>Normal</v>
      </c>
      <c r="M1681" s="11">
        <v>1</v>
      </c>
      <c r="N1681" s="11" t="str">
        <v>No</v>
      </c>
      <c r="O1681" s="11" t="str">
        <v>No</v>
      </c>
      <c r="P1681" s="36" t="str">
        <v>No</v>
      </c>
      <c r="Q1681" s="37"/>
    </row>
    <row r="1682" spans="1:17" x14ac:dyDescent="0.3">
      <c r="A1682" s="34" t="s">
        <v>685</v>
      </c>
      <c r="B1682" s="34">
        <v>24.3</v>
      </c>
      <c r="C1682" s="34">
        <v>6.23</v>
      </c>
      <c r="D1682" s="34" t="s">
        <v>2375</v>
      </c>
      <c r="E1682" s="35" t="s">
        <v>2375</v>
      </c>
      <c r="F1682" s="34" t="s">
        <v>2375</v>
      </c>
      <c r="G1682" s="34" t="s">
        <v>2376</v>
      </c>
      <c r="H1682" s="34" t="s">
        <v>2375</v>
      </c>
      <c r="J1682" s="40" t="s">
        <v>685</v>
      </c>
      <c r="K1682" s="11" t="str">
        <v>Normal Weight</v>
      </c>
      <c r="L1682" s="11" t="str">
        <v>Prediabetes</v>
      </c>
      <c r="M1682" s="11">
        <v>0</v>
      </c>
      <c r="N1682" s="11" t="str">
        <v>No</v>
      </c>
      <c r="O1682" s="11" t="str">
        <v>No</v>
      </c>
      <c r="P1682" s="36" t="str">
        <v>No</v>
      </c>
      <c r="Q1682" s="37"/>
    </row>
    <row r="1683" spans="1:17" x14ac:dyDescent="0.3">
      <c r="A1683" s="34" t="s">
        <v>684</v>
      </c>
      <c r="B1683" s="34">
        <v>19.059999999999999</v>
      </c>
      <c r="C1683" s="34">
        <v>7.41</v>
      </c>
      <c r="D1683" s="34" t="s">
        <v>2375</v>
      </c>
      <c r="E1683" s="35" t="s">
        <v>2375</v>
      </c>
      <c r="F1683" s="34" t="s">
        <v>2375</v>
      </c>
      <c r="G1683" s="34" t="s">
        <v>2376</v>
      </c>
      <c r="H1683" s="34" t="s">
        <v>2375</v>
      </c>
      <c r="J1683" s="40" t="s">
        <v>684</v>
      </c>
      <c r="K1683" s="11" t="str">
        <v>Normal Weight</v>
      </c>
      <c r="L1683" s="11" t="str">
        <v>Diabetes</v>
      </c>
      <c r="M1683" s="11">
        <v>0</v>
      </c>
      <c r="N1683" s="11" t="str">
        <v>No</v>
      </c>
      <c r="O1683" s="11" t="str">
        <v>No</v>
      </c>
      <c r="P1683" s="36" t="str">
        <v>No</v>
      </c>
      <c r="Q1683" s="37"/>
    </row>
    <row r="1684" spans="1:17" x14ac:dyDescent="0.3">
      <c r="A1684" s="34" t="s">
        <v>683</v>
      </c>
      <c r="B1684" s="34">
        <v>33.25</v>
      </c>
      <c r="C1684" s="34">
        <v>5.62</v>
      </c>
      <c r="D1684" s="34" t="s">
        <v>2377</v>
      </c>
      <c r="E1684" s="35" t="s">
        <v>2375</v>
      </c>
      <c r="F1684" s="34" t="s">
        <v>2375</v>
      </c>
      <c r="G1684" s="34">
        <v>1</v>
      </c>
      <c r="H1684" s="34" t="s">
        <v>2375</v>
      </c>
      <c r="J1684" s="40" t="s">
        <v>683</v>
      </c>
      <c r="K1684" s="11" t="str">
        <v>Obesity</v>
      </c>
      <c r="L1684" s="11" t="str">
        <v>Normal</v>
      </c>
      <c r="M1684" s="11">
        <v>1</v>
      </c>
      <c r="N1684" s="11" t="str">
        <v>Yes</v>
      </c>
      <c r="O1684" s="11" t="str">
        <v>No</v>
      </c>
      <c r="P1684" s="36" t="str">
        <v>No</v>
      </c>
      <c r="Q1684" s="37"/>
    </row>
    <row r="1685" spans="1:17" x14ac:dyDescent="0.3">
      <c r="A1685" s="34" t="s">
        <v>682</v>
      </c>
      <c r="B1685" s="34">
        <v>21.37</v>
      </c>
      <c r="C1685" s="34">
        <v>4.54</v>
      </c>
      <c r="D1685" s="34" t="s">
        <v>2377</v>
      </c>
      <c r="E1685" s="35" t="s">
        <v>2375</v>
      </c>
      <c r="F1685" s="34" t="s">
        <v>2378</v>
      </c>
      <c r="G1685" s="34">
        <v>1</v>
      </c>
      <c r="H1685" s="34" t="s">
        <v>2375</v>
      </c>
      <c r="J1685" s="40" t="s">
        <v>682</v>
      </c>
      <c r="K1685" s="11" t="str">
        <v>Normal Weight</v>
      </c>
      <c r="L1685" s="11" t="str">
        <v>Normal</v>
      </c>
      <c r="M1685" s="11">
        <v>1</v>
      </c>
      <c r="N1685" s="11" t="str">
        <v>Yes</v>
      </c>
      <c r="O1685" s="11" t="str">
        <v>No</v>
      </c>
      <c r="P1685" s="36" t="str">
        <v>No</v>
      </c>
      <c r="Q1685" s="37"/>
    </row>
    <row r="1686" spans="1:17" x14ac:dyDescent="0.3">
      <c r="A1686" s="34" t="s">
        <v>681</v>
      </c>
      <c r="B1686" s="34">
        <v>34.43</v>
      </c>
      <c r="C1686" s="34">
        <v>8.6199999999999992</v>
      </c>
      <c r="D1686" s="34" t="s">
        <v>2377</v>
      </c>
      <c r="E1686" s="35" t="s">
        <v>2375</v>
      </c>
      <c r="F1686" s="34" t="s">
        <v>2375</v>
      </c>
      <c r="G1686" s="34">
        <v>1</v>
      </c>
      <c r="H1686" s="34" t="s">
        <v>2375</v>
      </c>
      <c r="J1686" s="40" t="s">
        <v>681</v>
      </c>
      <c r="K1686" s="11" t="str">
        <v>Obesity</v>
      </c>
      <c r="L1686" s="11" t="str">
        <v>Diabetes</v>
      </c>
      <c r="M1686" s="11">
        <v>1</v>
      </c>
      <c r="N1686" s="11" t="str">
        <v>Yes</v>
      </c>
      <c r="O1686" s="11" t="str">
        <v>No</v>
      </c>
      <c r="P1686" s="36" t="str">
        <v>No</v>
      </c>
      <c r="Q1686" s="37"/>
    </row>
    <row r="1687" spans="1:17" x14ac:dyDescent="0.3">
      <c r="A1687" s="34" t="s">
        <v>680</v>
      </c>
      <c r="B1687" s="34">
        <v>20.86</v>
      </c>
      <c r="C1687" s="34">
        <v>4.3600000000000003</v>
      </c>
      <c r="D1687" s="34" t="s">
        <v>2377</v>
      </c>
      <c r="E1687" s="35" t="s">
        <v>2375</v>
      </c>
      <c r="F1687" s="34" t="s">
        <v>2375</v>
      </c>
      <c r="G1687" s="34" t="s">
        <v>2376</v>
      </c>
      <c r="H1687" s="34" t="s">
        <v>2375</v>
      </c>
      <c r="J1687" s="40" t="s">
        <v>680</v>
      </c>
      <c r="K1687" s="11" t="str">
        <v>Normal Weight</v>
      </c>
      <c r="L1687" s="11" t="str">
        <v>Normal</v>
      </c>
      <c r="M1687" s="11">
        <v>0</v>
      </c>
      <c r="N1687" s="11" t="str">
        <v>Yes</v>
      </c>
      <c r="O1687" s="11" t="str">
        <v>No</v>
      </c>
      <c r="P1687" s="36" t="str">
        <v>No</v>
      </c>
      <c r="Q1687" s="37"/>
    </row>
    <row r="1688" spans="1:17" x14ac:dyDescent="0.3">
      <c r="A1688" s="34" t="s">
        <v>679</v>
      </c>
      <c r="B1688" s="34">
        <v>18.34</v>
      </c>
      <c r="C1688" s="34">
        <v>10.01</v>
      </c>
      <c r="D1688" s="34" t="s">
        <v>2375</v>
      </c>
      <c r="E1688" s="35" t="s">
        <v>2375</v>
      </c>
      <c r="F1688" s="34" t="s">
        <v>2375</v>
      </c>
      <c r="G1688" s="34" t="s">
        <v>2376</v>
      </c>
      <c r="H1688" s="34" t="s">
        <v>2375</v>
      </c>
      <c r="J1688" s="40" t="s">
        <v>679</v>
      </c>
      <c r="K1688" s="11" t="str">
        <v>Underweight</v>
      </c>
      <c r="L1688" s="11" t="str">
        <v>Diabetes</v>
      </c>
      <c r="M1688" s="11">
        <v>0</v>
      </c>
      <c r="N1688" s="11" t="str">
        <v>No</v>
      </c>
      <c r="O1688" s="11" t="str">
        <v>No</v>
      </c>
      <c r="P1688" s="36" t="str">
        <v>No</v>
      </c>
      <c r="Q1688" s="37"/>
    </row>
    <row r="1689" spans="1:17" x14ac:dyDescent="0.3">
      <c r="A1689" s="34" t="s">
        <v>678</v>
      </c>
      <c r="B1689" s="34">
        <v>34.15</v>
      </c>
      <c r="C1689" s="34">
        <v>5.42</v>
      </c>
      <c r="D1689" s="34" t="s">
        <v>2375</v>
      </c>
      <c r="E1689" s="35" t="s">
        <v>2375</v>
      </c>
      <c r="F1689" s="34" t="s">
        <v>2375</v>
      </c>
      <c r="G1689" s="34" t="s">
        <v>2376</v>
      </c>
      <c r="H1689" s="34" t="s">
        <v>2375</v>
      </c>
      <c r="J1689" s="40" t="s">
        <v>678</v>
      </c>
      <c r="K1689" s="11" t="str">
        <v>Obesity</v>
      </c>
      <c r="L1689" s="11" t="str">
        <v>Normal</v>
      </c>
      <c r="M1689" s="11">
        <v>0</v>
      </c>
      <c r="N1689" s="11" t="str">
        <v>No</v>
      </c>
      <c r="O1689" s="11" t="str">
        <v>No</v>
      </c>
      <c r="P1689" s="36" t="str">
        <v>No</v>
      </c>
      <c r="Q1689" s="37"/>
    </row>
    <row r="1690" spans="1:17" x14ac:dyDescent="0.3">
      <c r="A1690" s="34" t="s">
        <v>677</v>
      </c>
      <c r="B1690" s="34">
        <v>18.350000000000001</v>
      </c>
      <c r="C1690" s="34">
        <v>5.12</v>
      </c>
      <c r="D1690" s="34" t="s">
        <v>2375</v>
      </c>
      <c r="E1690" s="35" t="s">
        <v>2375</v>
      </c>
      <c r="F1690" s="34" t="s">
        <v>2375</v>
      </c>
      <c r="G1690" s="34" t="s">
        <v>2376</v>
      </c>
      <c r="H1690" s="34" t="s">
        <v>2375</v>
      </c>
      <c r="J1690" s="40" t="s">
        <v>677</v>
      </c>
      <c r="K1690" s="11" t="str">
        <v>Underweight</v>
      </c>
      <c r="L1690" s="11" t="str">
        <v>Normal</v>
      </c>
      <c r="M1690" s="11">
        <v>0</v>
      </c>
      <c r="N1690" s="11" t="str">
        <v>No</v>
      </c>
      <c r="O1690" s="11" t="str">
        <v>No</v>
      </c>
      <c r="P1690" s="36" t="str">
        <v>No</v>
      </c>
      <c r="Q1690" s="37"/>
    </row>
    <row r="1691" spans="1:17" x14ac:dyDescent="0.3">
      <c r="A1691" s="34" t="s">
        <v>676</v>
      </c>
      <c r="B1691" s="34">
        <v>22.13</v>
      </c>
      <c r="C1691" s="34">
        <v>9.1999999999999993</v>
      </c>
      <c r="D1691" s="34" t="s">
        <v>2377</v>
      </c>
      <c r="E1691" s="35" t="s">
        <v>2375</v>
      </c>
      <c r="F1691" s="34" t="s">
        <v>2375</v>
      </c>
      <c r="G1691" s="34" t="s">
        <v>2376</v>
      </c>
      <c r="H1691" s="34" t="s">
        <v>2375</v>
      </c>
      <c r="J1691" s="40" t="s">
        <v>676</v>
      </c>
      <c r="K1691" s="11" t="str">
        <v>Normal Weight</v>
      </c>
      <c r="L1691" s="11" t="str">
        <v>Diabetes</v>
      </c>
      <c r="M1691" s="11">
        <v>0</v>
      </c>
      <c r="N1691" s="11" t="str">
        <v>Yes</v>
      </c>
      <c r="O1691" s="11" t="str">
        <v>No</v>
      </c>
      <c r="P1691" s="36" t="str">
        <v>No</v>
      </c>
      <c r="Q1691" s="37"/>
    </row>
    <row r="1692" spans="1:17" x14ac:dyDescent="0.3">
      <c r="A1692" s="34" t="s">
        <v>675</v>
      </c>
      <c r="B1692" s="34">
        <v>22.51</v>
      </c>
      <c r="C1692" s="34">
        <v>6.08</v>
      </c>
      <c r="D1692" s="34" t="s">
        <v>2377</v>
      </c>
      <c r="E1692" s="35" t="s">
        <v>2375</v>
      </c>
      <c r="F1692" s="34" t="s">
        <v>2375</v>
      </c>
      <c r="G1692" s="34">
        <v>1</v>
      </c>
      <c r="H1692" s="34" t="s">
        <v>2375</v>
      </c>
      <c r="J1692" s="40" t="s">
        <v>675</v>
      </c>
      <c r="K1692" s="11" t="str">
        <v>Normal Weight</v>
      </c>
      <c r="L1692" s="11" t="str">
        <v>Prediabetes</v>
      </c>
      <c r="M1692" s="11">
        <v>1</v>
      </c>
      <c r="N1692" s="11" t="str">
        <v>Yes</v>
      </c>
      <c r="O1692" s="11" t="str">
        <v>No</v>
      </c>
      <c r="P1692" s="36" t="str">
        <v>No</v>
      </c>
      <c r="Q1692" s="37"/>
    </row>
    <row r="1693" spans="1:17" x14ac:dyDescent="0.3">
      <c r="A1693" s="34" t="s">
        <v>674</v>
      </c>
      <c r="B1693" s="34">
        <v>31</v>
      </c>
      <c r="C1693" s="34">
        <v>4.7699999999999996</v>
      </c>
      <c r="D1693" s="34" t="s">
        <v>2375</v>
      </c>
      <c r="E1693" s="35" t="s">
        <v>2375</v>
      </c>
      <c r="F1693" s="34" t="s">
        <v>2375</v>
      </c>
      <c r="G1693" s="34">
        <v>1</v>
      </c>
      <c r="H1693" s="34" t="s">
        <v>2375</v>
      </c>
      <c r="J1693" s="40" t="s">
        <v>674</v>
      </c>
      <c r="K1693" s="11" t="str">
        <v>Obesity</v>
      </c>
      <c r="L1693" s="11" t="str">
        <v>Normal</v>
      </c>
      <c r="M1693" s="11">
        <v>1</v>
      </c>
      <c r="N1693" s="11" t="str">
        <v>No</v>
      </c>
      <c r="O1693" s="11" t="str">
        <v>No</v>
      </c>
      <c r="P1693" s="36" t="str">
        <v>No</v>
      </c>
      <c r="Q1693" s="37"/>
    </row>
    <row r="1694" spans="1:17" x14ac:dyDescent="0.3">
      <c r="A1694" s="34" t="s">
        <v>673</v>
      </c>
      <c r="B1694" s="34">
        <v>28.27</v>
      </c>
      <c r="C1694" s="34">
        <v>4.62</v>
      </c>
      <c r="D1694" s="34" t="s">
        <v>2375</v>
      </c>
      <c r="E1694" s="35" t="s">
        <v>2375</v>
      </c>
      <c r="F1694" s="34" t="s">
        <v>2375</v>
      </c>
      <c r="G1694" s="34">
        <v>1</v>
      </c>
      <c r="H1694" s="34" t="s">
        <v>2375</v>
      </c>
      <c r="J1694" s="40" t="s">
        <v>673</v>
      </c>
      <c r="K1694" s="11" t="str">
        <v>Overweight</v>
      </c>
      <c r="L1694" s="11" t="str">
        <v>Normal</v>
      </c>
      <c r="M1694" s="11">
        <v>1</v>
      </c>
      <c r="N1694" s="11" t="str">
        <v>No</v>
      </c>
      <c r="O1694" s="11" t="str">
        <v>No</v>
      </c>
      <c r="P1694" s="36" t="str">
        <v>No</v>
      </c>
      <c r="Q1694" s="37"/>
    </row>
    <row r="1695" spans="1:17" x14ac:dyDescent="0.3">
      <c r="A1695" s="34" t="s">
        <v>672</v>
      </c>
      <c r="B1695" s="34">
        <v>29.92</v>
      </c>
      <c r="C1695" s="34">
        <v>9.07</v>
      </c>
      <c r="D1695" s="34" t="s">
        <v>2377</v>
      </c>
      <c r="E1695" s="35" t="s">
        <v>2375</v>
      </c>
      <c r="F1695" s="34" t="s">
        <v>2375</v>
      </c>
      <c r="G1695" s="34">
        <v>1</v>
      </c>
      <c r="H1695" s="34" t="s">
        <v>2375</v>
      </c>
      <c r="J1695" s="40" t="s">
        <v>672</v>
      </c>
      <c r="K1695" s="11" t="str">
        <v>Obesity</v>
      </c>
      <c r="L1695" s="11" t="str">
        <v>Diabetes</v>
      </c>
      <c r="M1695" s="11">
        <v>1</v>
      </c>
      <c r="N1695" s="11" t="str">
        <v>Yes</v>
      </c>
      <c r="O1695" s="11" t="str">
        <v>No</v>
      </c>
      <c r="P1695" s="36" t="str">
        <v>No</v>
      </c>
      <c r="Q1695" s="37"/>
    </row>
    <row r="1696" spans="1:17" x14ac:dyDescent="0.3">
      <c r="A1696" s="34" t="s">
        <v>671</v>
      </c>
      <c r="B1696" s="34">
        <v>25.9</v>
      </c>
      <c r="C1696" s="34">
        <v>9.1199999999999992</v>
      </c>
      <c r="D1696" s="34" t="s">
        <v>2377</v>
      </c>
      <c r="E1696" s="35" t="s">
        <v>2375</v>
      </c>
      <c r="F1696" s="34" t="s">
        <v>2375</v>
      </c>
      <c r="G1696" s="34">
        <v>1</v>
      </c>
      <c r="H1696" s="34" t="s">
        <v>2375</v>
      </c>
      <c r="J1696" s="40" t="s">
        <v>671</v>
      </c>
      <c r="K1696" s="11" t="str">
        <v>Overweight</v>
      </c>
      <c r="L1696" s="11" t="str">
        <v>Diabetes</v>
      </c>
      <c r="M1696" s="11">
        <v>1</v>
      </c>
      <c r="N1696" s="11" t="str">
        <v>Yes</v>
      </c>
      <c r="O1696" s="11" t="str">
        <v>No</v>
      </c>
      <c r="P1696" s="36" t="str">
        <v>No</v>
      </c>
      <c r="Q1696" s="37"/>
    </row>
    <row r="1697" spans="1:17" x14ac:dyDescent="0.3">
      <c r="A1697" s="34" t="s">
        <v>670</v>
      </c>
      <c r="B1697" s="34">
        <v>27.74</v>
      </c>
      <c r="C1697" s="34">
        <v>7.32</v>
      </c>
      <c r="D1697" s="34" t="s">
        <v>2377</v>
      </c>
      <c r="E1697" s="35" t="s">
        <v>2375</v>
      </c>
      <c r="F1697" s="34" t="s">
        <v>2375</v>
      </c>
      <c r="G1697" s="34">
        <v>1</v>
      </c>
      <c r="H1697" s="34" t="s">
        <v>2375</v>
      </c>
      <c r="J1697" s="40" t="s">
        <v>670</v>
      </c>
      <c r="K1697" s="11" t="str">
        <v>Overweight</v>
      </c>
      <c r="L1697" s="11" t="str">
        <v>Diabetes</v>
      </c>
      <c r="M1697" s="11">
        <v>1</v>
      </c>
      <c r="N1697" s="11" t="str">
        <v>Yes</v>
      </c>
      <c r="O1697" s="11" t="str">
        <v>No</v>
      </c>
      <c r="P1697" s="36" t="str">
        <v>No</v>
      </c>
      <c r="Q1697" s="37"/>
    </row>
    <row r="1698" spans="1:17" x14ac:dyDescent="0.3">
      <c r="A1698" s="34" t="s">
        <v>669</v>
      </c>
      <c r="B1698" s="34">
        <v>17.260000000000002</v>
      </c>
      <c r="C1698" s="34">
        <v>11.73</v>
      </c>
      <c r="D1698" s="34" t="s">
        <v>2375</v>
      </c>
      <c r="E1698" s="35" t="s">
        <v>2375</v>
      </c>
      <c r="F1698" s="34" t="s">
        <v>2375</v>
      </c>
      <c r="G1698" s="34">
        <v>2</v>
      </c>
      <c r="H1698" s="34" t="s">
        <v>2375</v>
      </c>
      <c r="J1698" s="40" t="s">
        <v>669</v>
      </c>
      <c r="K1698" s="11" t="str">
        <v>Underweight</v>
      </c>
      <c r="L1698" s="11" t="str">
        <v>Diabetes</v>
      </c>
      <c r="M1698" s="11">
        <v>2</v>
      </c>
      <c r="N1698" s="11" t="str">
        <v>No</v>
      </c>
      <c r="O1698" s="11" t="str">
        <v>No</v>
      </c>
      <c r="P1698" s="36" t="str">
        <v>No</v>
      </c>
      <c r="Q1698" s="37"/>
    </row>
    <row r="1699" spans="1:17" x14ac:dyDescent="0.3">
      <c r="A1699" s="34" t="s">
        <v>668</v>
      </c>
      <c r="B1699" s="34">
        <v>19.855</v>
      </c>
      <c r="C1699" s="34">
        <v>6.64</v>
      </c>
      <c r="D1699" s="34" t="s">
        <v>2377</v>
      </c>
      <c r="E1699" s="35" t="s">
        <v>2375</v>
      </c>
      <c r="F1699" s="34" t="s">
        <v>2375</v>
      </c>
      <c r="G1699" s="34">
        <v>1</v>
      </c>
      <c r="H1699" s="34" t="s">
        <v>2375</v>
      </c>
      <c r="J1699" s="40" t="s">
        <v>668</v>
      </c>
      <c r="K1699" s="11" t="str">
        <v>Normal Weight</v>
      </c>
      <c r="L1699" s="11" t="str">
        <v>Diabetes</v>
      </c>
      <c r="M1699" s="11">
        <v>1</v>
      </c>
      <c r="N1699" s="11" t="str">
        <v>Yes</v>
      </c>
      <c r="O1699" s="11" t="str">
        <v>No</v>
      </c>
      <c r="P1699" s="36" t="str">
        <v>No</v>
      </c>
      <c r="Q1699" s="37"/>
    </row>
    <row r="1700" spans="1:17" x14ac:dyDescent="0.3">
      <c r="A1700" s="34" t="s">
        <v>667</v>
      </c>
      <c r="B1700" s="34">
        <v>41.69</v>
      </c>
      <c r="C1700" s="34">
        <v>5.78</v>
      </c>
      <c r="D1700" s="34" t="s">
        <v>2375</v>
      </c>
      <c r="E1700" s="35" t="s">
        <v>2375</v>
      </c>
      <c r="F1700" s="34" t="s">
        <v>2375</v>
      </c>
      <c r="G1700" s="34" t="s">
        <v>2376</v>
      </c>
      <c r="H1700" s="34" t="s">
        <v>2375</v>
      </c>
      <c r="J1700" s="40" t="s">
        <v>667</v>
      </c>
      <c r="K1700" s="11" t="str">
        <v>Obesity</v>
      </c>
      <c r="L1700" s="11" t="str">
        <v>Prediabetes</v>
      </c>
      <c r="M1700" s="11">
        <v>0</v>
      </c>
      <c r="N1700" s="11" t="str">
        <v>No</v>
      </c>
      <c r="O1700" s="11" t="str">
        <v>No</v>
      </c>
      <c r="P1700" s="36" t="str">
        <v>No</v>
      </c>
      <c r="Q1700" s="37"/>
    </row>
    <row r="1701" spans="1:17" x14ac:dyDescent="0.3">
      <c r="A1701" s="34" t="s">
        <v>666</v>
      </c>
      <c r="B1701" s="34">
        <v>16.12</v>
      </c>
      <c r="C1701" s="34">
        <v>10.45</v>
      </c>
      <c r="D1701" s="34" t="s">
        <v>2375</v>
      </c>
      <c r="E1701" s="35" t="s">
        <v>2375</v>
      </c>
      <c r="F1701" s="34" t="s">
        <v>2375</v>
      </c>
      <c r="G1701" s="34" t="s">
        <v>2376</v>
      </c>
      <c r="H1701" s="34" t="s">
        <v>2375</v>
      </c>
      <c r="J1701" s="40" t="s">
        <v>666</v>
      </c>
      <c r="K1701" s="11" t="str">
        <v>Underweight</v>
      </c>
      <c r="L1701" s="11" t="str">
        <v>Diabetes</v>
      </c>
      <c r="M1701" s="11">
        <v>0</v>
      </c>
      <c r="N1701" s="11" t="str">
        <v>No</v>
      </c>
      <c r="O1701" s="11" t="str">
        <v>No</v>
      </c>
      <c r="P1701" s="36" t="str">
        <v>No</v>
      </c>
      <c r="Q1701" s="37"/>
    </row>
    <row r="1702" spans="1:17" x14ac:dyDescent="0.3">
      <c r="A1702" s="34" t="s">
        <v>665</v>
      </c>
      <c r="B1702" s="34">
        <v>37.43</v>
      </c>
      <c r="C1702" s="34">
        <v>4.5199999999999996</v>
      </c>
      <c r="D1702" s="34" t="s">
        <v>2375</v>
      </c>
      <c r="E1702" s="35" t="s">
        <v>2375</v>
      </c>
      <c r="F1702" s="34" t="s">
        <v>2375</v>
      </c>
      <c r="G1702" s="34">
        <v>1</v>
      </c>
      <c r="H1702" s="34" t="s">
        <v>2375</v>
      </c>
      <c r="J1702" s="40" t="s">
        <v>665</v>
      </c>
      <c r="K1702" s="11" t="str">
        <v>Obesity</v>
      </c>
      <c r="L1702" s="11" t="str">
        <v>Normal</v>
      </c>
      <c r="M1702" s="11">
        <v>1</v>
      </c>
      <c r="N1702" s="11" t="str">
        <v>No</v>
      </c>
      <c r="O1702" s="11" t="str">
        <v>No</v>
      </c>
      <c r="P1702" s="36" t="str">
        <v>No</v>
      </c>
      <c r="Q1702" s="37"/>
    </row>
    <row r="1703" spans="1:17" x14ac:dyDescent="0.3">
      <c r="A1703" s="34" t="s">
        <v>664</v>
      </c>
      <c r="B1703" s="34">
        <v>31.065000000000001</v>
      </c>
      <c r="C1703" s="34">
        <v>5.71</v>
      </c>
      <c r="D1703" s="34" t="s">
        <v>2375</v>
      </c>
      <c r="E1703" s="35" t="s">
        <v>2375</v>
      </c>
      <c r="F1703" s="34" t="s">
        <v>2375</v>
      </c>
      <c r="G1703" s="34" t="s">
        <v>2376</v>
      </c>
      <c r="H1703" s="34" t="s">
        <v>2375</v>
      </c>
      <c r="J1703" s="40" t="s">
        <v>664</v>
      </c>
      <c r="K1703" s="11" t="str">
        <v>Obesity</v>
      </c>
      <c r="L1703" s="11" t="str">
        <v>Prediabetes</v>
      </c>
      <c r="M1703" s="11">
        <v>0</v>
      </c>
      <c r="N1703" s="11" t="str">
        <v>No</v>
      </c>
      <c r="O1703" s="11" t="str">
        <v>No</v>
      </c>
      <c r="P1703" s="36" t="str">
        <v>No</v>
      </c>
      <c r="Q1703" s="37"/>
    </row>
    <row r="1704" spans="1:17" x14ac:dyDescent="0.3">
      <c r="A1704" s="34" t="s">
        <v>663</v>
      </c>
      <c r="B1704" s="34">
        <v>25.08</v>
      </c>
      <c r="C1704" s="34">
        <v>4.7699999999999996</v>
      </c>
      <c r="D1704" s="34" t="s">
        <v>2375</v>
      </c>
      <c r="E1704" s="35" t="s">
        <v>2375</v>
      </c>
      <c r="F1704" s="34" t="s">
        <v>2375</v>
      </c>
      <c r="G1704" s="34" t="s">
        <v>2376</v>
      </c>
      <c r="H1704" s="34" t="s">
        <v>2375</v>
      </c>
      <c r="J1704" s="40" t="s">
        <v>663</v>
      </c>
      <c r="K1704" s="11" t="str">
        <v>Overweight</v>
      </c>
      <c r="L1704" s="11" t="str">
        <v>Normal</v>
      </c>
      <c r="M1704" s="11">
        <v>0</v>
      </c>
      <c r="N1704" s="11" t="str">
        <v>No</v>
      </c>
      <c r="O1704" s="11" t="str">
        <v>No</v>
      </c>
      <c r="P1704" s="36" t="str">
        <v>No</v>
      </c>
      <c r="Q1704" s="37"/>
    </row>
    <row r="1705" spans="1:17" x14ac:dyDescent="0.3">
      <c r="A1705" s="34" t="s">
        <v>662</v>
      </c>
      <c r="B1705" s="34">
        <v>15.2</v>
      </c>
      <c r="C1705" s="34">
        <v>7.81</v>
      </c>
      <c r="D1705" s="34" t="s">
        <v>2377</v>
      </c>
      <c r="E1705" s="35" t="s">
        <v>2375</v>
      </c>
      <c r="F1705" s="34" t="s">
        <v>2375</v>
      </c>
      <c r="G1705" s="34">
        <v>1</v>
      </c>
      <c r="H1705" s="34" t="s">
        <v>2375</v>
      </c>
      <c r="J1705" s="40" t="s">
        <v>662</v>
      </c>
      <c r="K1705" s="11" t="str">
        <v>Underweight</v>
      </c>
      <c r="L1705" s="11" t="str">
        <v>Diabetes</v>
      </c>
      <c r="M1705" s="11">
        <v>1</v>
      </c>
      <c r="N1705" s="11" t="str">
        <v>Yes</v>
      </c>
      <c r="O1705" s="11" t="str">
        <v>No</v>
      </c>
      <c r="P1705" s="36" t="str">
        <v>No</v>
      </c>
      <c r="Q1705" s="37"/>
    </row>
    <row r="1706" spans="1:17" x14ac:dyDescent="0.3">
      <c r="A1706" s="34" t="s">
        <v>661</v>
      </c>
      <c r="B1706" s="34">
        <v>22.34</v>
      </c>
      <c r="C1706" s="34">
        <v>5.19</v>
      </c>
      <c r="D1706" s="34" t="s">
        <v>2377</v>
      </c>
      <c r="E1706" s="35" t="s">
        <v>2375</v>
      </c>
      <c r="F1706" s="34" t="s">
        <v>2375</v>
      </c>
      <c r="G1706" s="34" t="s">
        <v>2376</v>
      </c>
      <c r="H1706" s="34" t="s">
        <v>2375</v>
      </c>
      <c r="J1706" s="40" t="s">
        <v>661</v>
      </c>
      <c r="K1706" s="11" t="str">
        <v>Normal Weight</v>
      </c>
      <c r="L1706" s="11" t="str">
        <v>Normal</v>
      </c>
      <c r="M1706" s="11">
        <v>0</v>
      </c>
      <c r="N1706" s="11" t="str">
        <v>Yes</v>
      </c>
      <c r="O1706" s="11" t="str">
        <v>No</v>
      </c>
      <c r="P1706" s="36" t="str">
        <v>No</v>
      </c>
      <c r="Q1706" s="37"/>
    </row>
    <row r="1707" spans="1:17" x14ac:dyDescent="0.3">
      <c r="A1707" s="34" t="s">
        <v>660</v>
      </c>
      <c r="B1707" s="34">
        <v>40.15</v>
      </c>
      <c r="C1707" s="34">
        <v>5.93</v>
      </c>
      <c r="D1707" s="34" t="s">
        <v>2375</v>
      </c>
      <c r="E1707" s="35" t="s">
        <v>2375</v>
      </c>
      <c r="F1707" s="34" t="s">
        <v>2375</v>
      </c>
      <c r="G1707" s="34">
        <v>1</v>
      </c>
      <c r="H1707" s="34" t="s">
        <v>2375</v>
      </c>
      <c r="J1707" s="40" t="s">
        <v>660</v>
      </c>
      <c r="K1707" s="11" t="str">
        <v>Obesity</v>
      </c>
      <c r="L1707" s="11" t="str">
        <v>Prediabetes</v>
      </c>
      <c r="M1707" s="11">
        <v>1</v>
      </c>
      <c r="N1707" s="11" t="str">
        <v>No</v>
      </c>
      <c r="O1707" s="11" t="str">
        <v>No</v>
      </c>
      <c r="P1707" s="36" t="str">
        <v>No</v>
      </c>
      <c r="Q1707" s="37"/>
    </row>
    <row r="1708" spans="1:17" x14ac:dyDescent="0.3">
      <c r="A1708" s="34" t="s">
        <v>659</v>
      </c>
      <c r="B1708" s="34">
        <v>37.729999999999997</v>
      </c>
      <c r="C1708" s="34">
        <v>6.29</v>
      </c>
      <c r="D1708" s="34" t="s">
        <v>2375</v>
      </c>
      <c r="E1708" s="35" t="s">
        <v>2375</v>
      </c>
      <c r="F1708" s="34" t="s">
        <v>2375</v>
      </c>
      <c r="G1708" s="34">
        <v>1</v>
      </c>
      <c r="H1708" s="34" t="s">
        <v>2375</v>
      </c>
      <c r="J1708" s="40" t="s">
        <v>659</v>
      </c>
      <c r="K1708" s="11" t="str">
        <v>Obesity</v>
      </c>
      <c r="L1708" s="11" t="str">
        <v>Prediabetes</v>
      </c>
      <c r="M1708" s="11">
        <v>1</v>
      </c>
      <c r="N1708" s="11" t="str">
        <v>No</v>
      </c>
      <c r="O1708" s="11" t="str">
        <v>No</v>
      </c>
      <c r="P1708" s="36" t="str">
        <v>No</v>
      </c>
      <c r="Q1708" s="37"/>
    </row>
    <row r="1709" spans="1:17" x14ac:dyDescent="0.3">
      <c r="A1709" s="34" t="s">
        <v>658</v>
      </c>
      <c r="B1709" s="34">
        <v>25.35</v>
      </c>
      <c r="C1709" s="34">
        <v>4.9000000000000004</v>
      </c>
      <c r="D1709" s="34" t="s">
        <v>2375</v>
      </c>
      <c r="E1709" s="35" t="s">
        <v>2375</v>
      </c>
      <c r="F1709" s="34" t="s">
        <v>2375</v>
      </c>
      <c r="G1709" s="34" t="s">
        <v>2376</v>
      </c>
      <c r="H1709" s="34" t="s">
        <v>2375</v>
      </c>
      <c r="J1709" s="40" t="s">
        <v>658</v>
      </c>
      <c r="K1709" s="11" t="str">
        <v>Overweight</v>
      </c>
      <c r="L1709" s="11" t="str">
        <v>Normal</v>
      </c>
      <c r="M1709" s="11">
        <v>0</v>
      </c>
      <c r="N1709" s="11" t="str">
        <v>No</v>
      </c>
      <c r="O1709" s="11" t="str">
        <v>No</v>
      </c>
      <c r="P1709" s="36" t="str">
        <v>No</v>
      </c>
      <c r="Q1709" s="37"/>
    </row>
    <row r="1710" spans="1:17" x14ac:dyDescent="0.3">
      <c r="A1710" s="34" t="s">
        <v>657</v>
      </c>
      <c r="B1710" s="34">
        <v>26.41</v>
      </c>
      <c r="C1710" s="34">
        <v>5.07</v>
      </c>
      <c r="D1710" s="34" t="s">
        <v>2377</v>
      </c>
      <c r="E1710" s="35" t="s">
        <v>2375</v>
      </c>
      <c r="F1710" s="34" t="s">
        <v>2375</v>
      </c>
      <c r="G1710" s="34">
        <v>1</v>
      </c>
      <c r="H1710" s="34" t="s">
        <v>2375</v>
      </c>
      <c r="J1710" s="40" t="s">
        <v>657</v>
      </c>
      <c r="K1710" s="11" t="str">
        <v>Overweight</v>
      </c>
      <c r="L1710" s="11" t="str">
        <v>Normal</v>
      </c>
      <c r="M1710" s="11">
        <v>1</v>
      </c>
      <c r="N1710" s="11" t="str">
        <v>Yes</v>
      </c>
      <c r="O1710" s="11" t="str">
        <v>No</v>
      </c>
      <c r="P1710" s="36" t="str">
        <v>No</v>
      </c>
      <c r="Q1710" s="37"/>
    </row>
    <row r="1711" spans="1:17" x14ac:dyDescent="0.3">
      <c r="A1711" s="34" t="s">
        <v>656</v>
      </c>
      <c r="B1711" s="34">
        <v>27.6</v>
      </c>
      <c r="C1711" s="34">
        <v>5.33</v>
      </c>
      <c r="D1711" s="34" t="s">
        <v>2375</v>
      </c>
      <c r="E1711" s="35" t="s">
        <v>2375</v>
      </c>
      <c r="F1711" s="34" t="s">
        <v>2375</v>
      </c>
      <c r="G1711" s="34">
        <v>1</v>
      </c>
      <c r="H1711" s="34" t="s">
        <v>2375</v>
      </c>
      <c r="J1711" s="40" t="s">
        <v>656</v>
      </c>
      <c r="K1711" s="11" t="str">
        <v>Overweight</v>
      </c>
      <c r="L1711" s="11" t="str">
        <v>Normal</v>
      </c>
      <c r="M1711" s="11">
        <v>1</v>
      </c>
      <c r="N1711" s="11" t="str">
        <v>No</v>
      </c>
      <c r="O1711" s="11" t="str">
        <v>No</v>
      </c>
      <c r="P1711" s="36" t="str">
        <v>No</v>
      </c>
      <c r="Q1711" s="37"/>
    </row>
    <row r="1712" spans="1:17" x14ac:dyDescent="0.3">
      <c r="A1712" s="34" t="s">
        <v>655</v>
      </c>
      <c r="B1712" s="34">
        <v>33.82</v>
      </c>
      <c r="C1712" s="34">
        <v>8.93</v>
      </c>
      <c r="D1712" s="34" t="s">
        <v>2377</v>
      </c>
      <c r="E1712" s="35" t="s">
        <v>2375</v>
      </c>
      <c r="F1712" s="34" t="s">
        <v>2375</v>
      </c>
      <c r="G1712" s="34">
        <v>1</v>
      </c>
      <c r="H1712" s="34" t="s">
        <v>2375</v>
      </c>
      <c r="J1712" s="40" t="s">
        <v>655</v>
      </c>
      <c r="K1712" s="11" t="str">
        <v>Obesity</v>
      </c>
      <c r="L1712" s="11" t="str">
        <v>Diabetes</v>
      </c>
      <c r="M1712" s="11">
        <v>1</v>
      </c>
      <c r="N1712" s="11" t="str">
        <v>Yes</v>
      </c>
      <c r="O1712" s="11" t="str">
        <v>No</v>
      </c>
      <c r="P1712" s="36" t="str">
        <v>No</v>
      </c>
      <c r="Q1712" s="37"/>
    </row>
    <row r="1713" spans="1:17" x14ac:dyDescent="0.3">
      <c r="A1713" s="34" t="s">
        <v>654</v>
      </c>
      <c r="B1713" s="34">
        <v>32.9</v>
      </c>
      <c r="C1713" s="34">
        <v>4.3499999999999996</v>
      </c>
      <c r="D1713" s="34" t="s">
        <v>2375</v>
      </c>
      <c r="E1713" s="35" t="s">
        <v>2375</v>
      </c>
      <c r="F1713" s="34" t="s">
        <v>2375</v>
      </c>
      <c r="G1713" s="34" t="s">
        <v>2376</v>
      </c>
      <c r="H1713" s="34" t="s">
        <v>2375</v>
      </c>
      <c r="J1713" s="40" t="s">
        <v>654</v>
      </c>
      <c r="K1713" s="11" t="str">
        <v>Obesity</v>
      </c>
      <c r="L1713" s="11" t="str">
        <v>Normal</v>
      </c>
      <c r="M1713" s="11">
        <v>0</v>
      </c>
      <c r="N1713" s="11" t="str">
        <v>No</v>
      </c>
      <c r="O1713" s="11" t="str">
        <v>No</v>
      </c>
      <c r="P1713" s="36" t="str">
        <v>No</v>
      </c>
      <c r="Q1713" s="37"/>
    </row>
    <row r="1714" spans="1:17" x14ac:dyDescent="0.3">
      <c r="A1714" s="34" t="s">
        <v>653</v>
      </c>
      <c r="B1714" s="34">
        <v>30.875</v>
      </c>
      <c r="C1714" s="34">
        <v>9.5399999999999991</v>
      </c>
      <c r="D1714" s="34" t="s">
        <v>2377</v>
      </c>
      <c r="E1714" s="35" t="s">
        <v>2375</v>
      </c>
      <c r="F1714" s="34" t="s">
        <v>2375</v>
      </c>
      <c r="G1714" s="34">
        <v>1</v>
      </c>
      <c r="H1714" s="34" t="s">
        <v>2375</v>
      </c>
      <c r="J1714" s="40" t="s">
        <v>653</v>
      </c>
      <c r="K1714" s="11" t="str">
        <v>Obesity</v>
      </c>
      <c r="L1714" s="11" t="str">
        <v>Diabetes</v>
      </c>
      <c r="M1714" s="11">
        <v>1</v>
      </c>
      <c r="N1714" s="11" t="str">
        <v>Yes</v>
      </c>
      <c r="O1714" s="11" t="str">
        <v>No</v>
      </c>
      <c r="P1714" s="36" t="str">
        <v>No</v>
      </c>
      <c r="Q1714" s="37"/>
    </row>
    <row r="1715" spans="1:17" x14ac:dyDescent="0.3">
      <c r="A1715" s="34" t="s">
        <v>652</v>
      </c>
      <c r="B1715" s="34">
        <v>32.64</v>
      </c>
      <c r="C1715" s="34">
        <v>5.91</v>
      </c>
      <c r="D1715" s="34" t="s">
        <v>2375</v>
      </c>
      <c r="E1715" s="35" t="s">
        <v>2375</v>
      </c>
      <c r="F1715" s="34" t="s">
        <v>2375</v>
      </c>
      <c r="G1715" s="34" t="s">
        <v>2376</v>
      </c>
      <c r="H1715" s="34" t="s">
        <v>2375</v>
      </c>
      <c r="J1715" s="40" t="s">
        <v>652</v>
      </c>
      <c r="K1715" s="11" t="str">
        <v>Obesity</v>
      </c>
      <c r="L1715" s="11" t="str">
        <v>Prediabetes</v>
      </c>
      <c r="M1715" s="11">
        <v>0</v>
      </c>
      <c r="N1715" s="11" t="str">
        <v>No</v>
      </c>
      <c r="O1715" s="11" t="str">
        <v>No</v>
      </c>
      <c r="P1715" s="36" t="str">
        <v>No</v>
      </c>
      <c r="Q1715" s="37"/>
    </row>
    <row r="1716" spans="1:17" x14ac:dyDescent="0.3">
      <c r="A1716" s="34" t="s">
        <v>651</v>
      </c>
      <c r="B1716" s="34">
        <v>22.135000000000002</v>
      </c>
      <c r="C1716" s="34">
        <v>5.0999999999999996</v>
      </c>
      <c r="D1716" s="34" t="s">
        <v>2375</v>
      </c>
      <c r="E1716" s="35" t="s">
        <v>2375</v>
      </c>
      <c r="F1716" s="34" t="s">
        <v>2375</v>
      </c>
      <c r="G1716" s="34" t="s">
        <v>2376</v>
      </c>
      <c r="H1716" s="34" t="s">
        <v>2375</v>
      </c>
      <c r="J1716" s="40" t="s">
        <v>651</v>
      </c>
      <c r="K1716" s="11" t="str">
        <v>Normal Weight</v>
      </c>
      <c r="L1716" s="11" t="str">
        <v>Normal</v>
      </c>
      <c r="M1716" s="11">
        <v>0</v>
      </c>
      <c r="N1716" s="11" t="str">
        <v>No</v>
      </c>
      <c r="O1716" s="11" t="str">
        <v>No</v>
      </c>
      <c r="P1716" s="36" t="str">
        <v>No</v>
      </c>
      <c r="Q1716" s="37"/>
    </row>
    <row r="1717" spans="1:17" x14ac:dyDescent="0.3">
      <c r="A1717" s="34" t="s">
        <v>650</v>
      </c>
      <c r="B1717" s="34">
        <v>16.53</v>
      </c>
      <c r="C1717" s="34">
        <v>5.08</v>
      </c>
      <c r="D1717" s="34" t="s">
        <v>2375</v>
      </c>
      <c r="E1717" s="35" t="s">
        <v>2375</v>
      </c>
      <c r="F1717" s="34" t="s">
        <v>2375</v>
      </c>
      <c r="G1717" s="34">
        <v>2</v>
      </c>
      <c r="H1717" s="34" t="s">
        <v>2375</v>
      </c>
      <c r="J1717" s="40" t="s">
        <v>650</v>
      </c>
      <c r="K1717" s="11" t="str">
        <v>Underweight</v>
      </c>
      <c r="L1717" s="11" t="str">
        <v>Normal</v>
      </c>
      <c r="M1717" s="11">
        <v>2</v>
      </c>
      <c r="N1717" s="11" t="str">
        <v>No</v>
      </c>
      <c r="O1717" s="11" t="str">
        <v>No</v>
      </c>
      <c r="P1717" s="36" t="str">
        <v>No</v>
      </c>
      <c r="Q1717" s="37"/>
    </row>
    <row r="1718" spans="1:17" x14ac:dyDescent="0.3">
      <c r="A1718" s="34" t="s">
        <v>649</v>
      </c>
      <c r="B1718" s="34">
        <v>32.774999999999999</v>
      </c>
      <c r="C1718" s="34">
        <v>4.75</v>
      </c>
      <c r="D1718" s="34" t="s">
        <v>2375</v>
      </c>
      <c r="E1718" s="35" t="s">
        <v>2375</v>
      </c>
      <c r="F1718" s="34" t="s">
        <v>2375</v>
      </c>
      <c r="G1718" s="34" t="s">
        <v>2376</v>
      </c>
      <c r="H1718" s="34" t="s">
        <v>2375</v>
      </c>
      <c r="J1718" s="40" t="s">
        <v>649</v>
      </c>
      <c r="K1718" s="11" t="str">
        <v>Obesity</v>
      </c>
      <c r="L1718" s="11" t="str">
        <v>Normal</v>
      </c>
      <c r="M1718" s="11">
        <v>0</v>
      </c>
      <c r="N1718" s="11" t="str">
        <v>No</v>
      </c>
      <c r="O1718" s="11" t="str">
        <v>No</v>
      </c>
      <c r="P1718" s="36" t="str">
        <v>No</v>
      </c>
      <c r="Q1718" s="37"/>
    </row>
    <row r="1719" spans="1:17" x14ac:dyDescent="0.3">
      <c r="A1719" s="34" t="s">
        <v>648</v>
      </c>
      <c r="B1719" s="34">
        <v>30.9</v>
      </c>
      <c r="C1719" s="34">
        <v>6.05</v>
      </c>
      <c r="D1719" s="34" t="s">
        <v>2375</v>
      </c>
      <c r="E1719" s="35" t="s">
        <v>2375</v>
      </c>
      <c r="F1719" s="34" t="s">
        <v>2375</v>
      </c>
      <c r="G1719" s="34">
        <v>1</v>
      </c>
      <c r="H1719" s="34" t="s">
        <v>2375</v>
      </c>
      <c r="J1719" s="40" t="s">
        <v>648</v>
      </c>
      <c r="K1719" s="11" t="str">
        <v>Obesity</v>
      </c>
      <c r="L1719" s="11" t="str">
        <v>Prediabetes</v>
      </c>
      <c r="M1719" s="11">
        <v>1</v>
      </c>
      <c r="N1719" s="11" t="str">
        <v>No</v>
      </c>
      <c r="O1719" s="11" t="str">
        <v>No</v>
      </c>
      <c r="P1719" s="36" t="str">
        <v>No</v>
      </c>
      <c r="Q1719" s="37"/>
    </row>
    <row r="1720" spans="1:17" x14ac:dyDescent="0.3">
      <c r="A1720" s="34" t="s">
        <v>647</v>
      </c>
      <c r="B1720" s="34">
        <v>15.58</v>
      </c>
      <c r="C1720" s="34">
        <v>11.56</v>
      </c>
      <c r="D1720" s="34" t="s">
        <v>2375</v>
      </c>
      <c r="E1720" s="35" t="s">
        <v>2375</v>
      </c>
      <c r="F1720" s="34" t="s">
        <v>2375</v>
      </c>
      <c r="G1720" s="34" t="s">
        <v>2376</v>
      </c>
      <c r="H1720" s="34" t="s">
        <v>2375</v>
      </c>
      <c r="J1720" s="40" t="s">
        <v>647</v>
      </c>
      <c r="K1720" s="11" t="str">
        <v>Underweight</v>
      </c>
      <c r="L1720" s="11" t="str">
        <v>Diabetes</v>
      </c>
      <c r="M1720" s="11">
        <v>0</v>
      </c>
      <c r="N1720" s="11" t="str">
        <v>No</v>
      </c>
      <c r="O1720" s="11" t="str">
        <v>No</v>
      </c>
      <c r="P1720" s="36" t="str">
        <v>No</v>
      </c>
      <c r="Q1720" s="37"/>
    </row>
    <row r="1721" spans="1:17" x14ac:dyDescent="0.3">
      <c r="A1721" s="34" t="s">
        <v>646</v>
      </c>
      <c r="B1721" s="34">
        <v>26.315000000000001</v>
      </c>
      <c r="C1721" s="34">
        <v>5.76</v>
      </c>
      <c r="D1721" s="34" t="s">
        <v>2375</v>
      </c>
      <c r="E1721" s="35" t="s">
        <v>2375</v>
      </c>
      <c r="F1721" s="34" t="s">
        <v>2375</v>
      </c>
      <c r="G1721" s="34" t="s">
        <v>2376</v>
      </c>
      <c r="H1721" s="34" t="s">
        <v>2375</v>
      </c>
      <c r="J1721" s="40" t="s">
        <v>646</v>
      </c>
      <c r="K1721" s="11" t="str">
        <v>Overweight</v>
      </c>
      <c r="L1721" s="11" t="str">
        <v>Prediabetes</v>
      </c>
      <c r="M1721" s="11">
        <v>0</v>
      </c>
      <c r="N1721" s="11" t="str">
        <v>No</v>
      </c>
      <c r="O1721" s="11" t="str">
        <v>No</v>
      </c>
      <c r="P1721" s="36" t="str">
        <v>No</v>
      </c>
      <c r="Q1721" s="37"/>
    </row>
    <row r="1722" spans="1:17" x14ac:dyDescent="0.3">
      <c r="A1722" s="34" t="s">
        <v>645</v>
      </c>
      <c r="B1722" s="34">
        <v>35.61</v>
      </c>
      <c r="C1722" s="34">
        <v>5.65</v>
      </c>
      <c r="D1722" s="34" t="s">
        <v>2375</v>
      </c>
      <c r="E1722" s="35" t="s">
        <v>2378</v>
      </c>
      <c r="F1722" s="34" t="s">
        <v>2375</v>
      </c>
      <c r="G1722" s="34">
        <v>1</v>
      </c>
      <c r="H1722" s="34" t="s">
        <v>2375</v>
      </c>
      <c r="J1722" s="40" t="s">
        <v>645</v>
      </c>
      <c r="K1722" s="11" t="str">
        <v>Obesity</v>
      </c>
      <c r="L1722" s="11" t="str">
        <v>Normal</v>
      </c>
      <c r="M1722" s="11">
        <v>1</v>
      </c>
      <c r="N1722" s="11" t="str">
        <v>No</v>
      </c>
      <c r="O1722" s="11" t="str">
        <v>No</v>
      </c>
      <c r="P1722" s="36" t="str">
        <v>No</v>
      </c>
      <c r="Q1722" s="37"/>
    </row>
    <row r="1723" spans="1:17" x14ac:dyDescent="0.3">
      <c r="A1723" s="34" t="s">
        <v>644</v>
      </c>
      <c r="B1723" s="34">
        <v>37.56</v>
      </c>
      <c r="C1723" s="34">
        <v>5.88</v>
      </c>
      <c r="D1723" s="34" t="s">
        <v>2375</v>
      </c>
      <c r="E1723" s="35" t="s">
        <v>2378</v>
      </c>
      <c r="F1723" s="34" t="s">
        <v>2375</v>
      </c>
      <c r="G1723" s="34">
        <v>1</v>
      </c>
      <c r="H1723" s="34" t="s">
        <v>2375</v>
      </c>
      <c r="J1723" s="40" t="s">
        <v>644</v>
      </c>
      <c r="K1723" s="11" t="str">
        <v>Obesity</v>
      </c>
      <c r="L1723" s="11" t="str">
        <v>Prediabetes</v>
      </c>
      <c r="M1723" s="11">
        <v>1</v>
      </c>
      <c r="N1723" s="11" t="str">
        <v>No</v>
      </c>
      <c r="O1723" s="11" t="str">
        <v>No</v>
      </c>
      <c r="P1723" s="36" t="str">
        <v>No</v>
      </c>
      <c r="Q1723" s="37"/>
    </row>
    <row r="1724" spans="1:17" x14ac:dyDescent="0.3">
      <c r="A1724" s="34" t="s">
        <v>643</v>
      </c>
      <c r="B1724" s="34">
        <v>15.49</v>
      </c>
      <c r="C1724" s="34">
        <v>9.6</v>
      </c>
      <c r="D1724" s="34" t="s">
        <v>2375</v>
      </c>
      <c r="E1724" s="35" t="s">
        <v>2375</v>
      </c>
      <c r="F1724" s="34" t="s">
        <v>2375</v>
      </c>
      <c r="G1724" s="34" t="s">
        <v>2376</v>
      </c>
      <c r="H1724" s="34" t="s">
        <v>2375</v>
      </c>
      <c r="J1724" s="40" t="s">
        <v>643</v>
      </c>
      <c r="K1724" s="11" t="str">
        <v>Underweight</v>
      </c>
      <c r="L1724" s="11" t="str">
        <v>Diabetes</v>
      </c>
      <c r="M1724" s="11">
        <v>0</v>
      </c>
      <c r="N1724" s="11" t="str">
        <v>No</v>
      </c>
      <c r="O1724" s="11" t="str">
        <v>No</v>
      </c>
      <c r="P1724" s="36" t="str">
        <v>No</v>
      </c>
      <c r="Q1724" s="37"/>
    </row>
    <row r="1725" spans="1:17" x14ac:dyDescent="0.3">
      <c r="A1725" s="34" t="s">
        <v>642</v>
      </c>
      <c r="B1725" s="34">
        <v>23.48</v>
      </c>
      <c r="C1725" s="34">
        <v>6.24</v>
      </c>
      <c r="D1725" s="34" t="s">
        <v>2375</v>
      </c>
      <c r="E1725" s="35" t="s">
        <v>2375</v>
      </c>
      <c r="F1725" s="34" t="s">
        <v>2375</v>
      </c>
      <c r="G1725" s="34">
        <v>1</v>
      </c>
      <c r="H1725" s="34" t="s">
        <v>2375</v>
      </c>
      <c r="J1725" s="40" t="s">
        <v>642</v>
      </c>
      <c r="K1725" s="11" t="str">
        <v>Normal Weight</v>
      </c>
      <c r="L1725" s="11" t="str">
        <v>Prediabetes</v>
      </c>
      <c r="M1725" s="11">
        <v>1</v>
      </c>
      <c r="N1725" s="11" t="str">
        <v>No</v>
      </c>
      <c r="O1725" s="11" t="str">
        <v>No</v>
      </c>
      <c r="P1725" s="36" t="str">
        <v>No</v>
      </c>
      <c r="Q1725" s="37"/>
    </row>
    <row r="1726" spans="1:17" x14ac:dyDescent="0.3">
      <c r="A1726" s="34" t="s">
        <v>641</v>
      </c>
      <c r="B1726" s="34">
        <v>30.02</v>
      </c>
      <c r="C1726" s="34">
        <v>7.63</v>
      </c>
      <c r="D1726" s="34" t="s">
        <v>2377</v>
      </c>
      <c r="E1726" s="35" t="s">
        <v>2375</v>
      </c>
      <c r="F1726" s="34" t="s">
        <v>2375</v>
      </c>
      <c r="G1726" s="34">
        <v>1</v>
      </c>
      <c r="H1726" s="34" t="s">
        <v>2375</v>
      </c>
      <c r="J1726" s="40" t="s">
        <v>641</v>
      </c>
      <c r="K1726" s="11" t="str">
        <v>Obesity</v>
      </c>
      <c r="L1726" s="11" t="str">
        <v>Diabetes</v>
      </c>
      <c r="M1726" s="11">
        <v>1</v>
      </c>
      <c r="N1726" s="11" t="str">
        <v>Yes</v>
      </c>
      <c r="O1726" s="11" t="str">
        <v>No</v>
      </c>
      <c r="P1726" s="36" t="str">
        <v>No</v>
      </c>
      <c r="Q1726" s="37"/>
    </row>
    <row r="1727" spans="1:17" x14ac:dyDescent="0.3">
      <c r="A1727" s="34" t="s">
        <v>640</v>
      </c>
      <c r="B1727" s="34">
        <v>26.885000000000002</v>
      </c>
      <c r="C1727" s="34">
        <v>8.66</v>
      </c>
      <c r="D1727" s="34" t="s">
        <v>2377</v>
      </c>
      <c r="E1727" s="35" t="s">
        <v>2375</v>
      </c>
      <c r="F1727" s="34" t="s">
        <v>2375</v>
      </c>
      <c r="G1727" s="34">
        <v>1</v>
      </c>
      <c r="H1727" s="34" t="s">
        <v>2375</v>
      </c>
      <c r="J1727" s="40" t="s">
        <v>640</v>
      </c>
      <c r="K1727" s="11" t="str">
        <v>Overweight</v>
      </c>
      <c r="L1727" s="11" t="str">
        <v>Diabetes</v>
      </c>
      <c r="M1727" s="11">
        <v>1</v>
      </c>
      <c r="N1727" s="11" t="str">
        <v>Yes</v>
      </c>
      <c r="O1727" s="11" t="str">
        <v>No</v>
      </c>
      <c r="P1727" s="36" t="str">
        <v>No</v>
      </c>
      <c r="Q1727" s="37"/>
    </row>
    <row r="1728" spans="1:17" x14ac:dyDescent="0.3">
      <c r="A1728" s="34" t="s">
        <v>639</v>
      </c>
      <c r="B1728" s="34">
        <v>25.84</v>
      </c>
      <c r="C1728" s="34">
        <v>8.5500000000000007</v>
      </c>
      <c r="D1728" s="34" t="s">
        <v>2377</v>
      </c>
      <c r="E1728" s="35" t="s">
        <v>2375</v>
      </c>
      <c r="F1728" s="34" t="s">
        <v>2375</v>
      </c>
      <c r="G1728" s="34">
        <v>1</v>
      </c>
      <c r="H1728" s="34" t="s">
        <v>2375</v>
      </c>
      <c r="J1728" s="40" t="s">
        <v>639</v>
      </c>
      <c r="K1728" s="11" t="str">
        <v>Overweight</v>
      </c>
      <c r="L1728" s="11" t="str">
        <v>Diabetes</v>
      </c>
      <c r="M1728" s="11">
        <v>1</v>
      </c>
      <c r="N1728" s="11" t="str">
        <v>Yes</v>
      </c>
      <c r="O1728" s="11" t="str">
        <v>No</v>
      </c>
      <c r="P1728" s="36" t="str">
        <v>No</v>
      </c>
      <c r="Q1728" s="37"/>
    </row>
    <row r="1729" spans="1:17" x14ac:dyDescent="0.3">
      <c r="A1729" s="34" t="s">
        <v>638</v>
      </c>
      <c r="B1729" s="34">
        <v>27.454999999999998</v>
      </c>
      <c r="C1729" s="34">
        <v>4.54</v>
      </c>
      <c r="D1729" s="34" t="s">
        <v>2375</v>
      </c>
      <c r="E1729" s="35" t="s">
        <v>2375</v>
      </c>
      <c r="F1729" s="34" t="s">
        <v>2375</v>
      </c>
      <c r="G1729" s="34" t="s">
        <v>2376</v>
      </c>
      <c r="H1729" s="34" t="s">
        <v>2375</v>
      </c>
      <c r="J1729" s="40" t="s">
        <v>638</v>
      </c>
      <c r="K1729" s="11" t="str">
        <v>Overweight</v>
      </c>
      <c r="L1729" s="11" t="str">
        <v>Normal</v>
      </c>
      <c r="M1729" s="11">
        <v>0</v>
      </c>
      <c r="N1729" s="11" t="str">
        <v>No</v>
      </c>
      <c r="O1729" s="11" t="str">
        <v>No</v>
      </c>
      <c r="P1729" s="36" t="str">
        <v>No</v>
      </c>
      <c r="Q1729" s="37"/>
    </row>
    <row r="1730" spans="1:17" x14ac:dyDescent="0.3">
      <c r="A1730" s="34" t="s">
        <v>637</v>
      </c>
      <c r="B1730" s="34">
        <v>24.605</v>
      </c>
      <c r="C1730" s="34">
        <v>5.7</v>
      </c>
      <c r="D1730" s="34" t="s">
        <v>2375</v>
      </c>
      <c r="E1730" s="35" t="s">
        <v>2375</v>
      </c>
      <c r="F1730" s="34" t="s">
        <v>2375</v>
      </c>
      <c r="G1730" s="34" t="s">
        <v>2376</v>
      </c>
      <c r="H1730" s="34" t="s">
        <v>2375</v>
      </c>
      <c r="J1730" s="40" t="s">
        <v>637</v>
      </c>
      <c r="K1730" s="11" t="str">
        <v>Normal Weight</v>
      </c>
      <c r="L1730" s="11" t="str">
        <v>Prediabetes</v>
      </c>
      <c r="M1730" s="11">
        <v>0</v>
      </c>
      <c r="N1730" s="11" t="str">
        <v>No</v>
      </c>
      <c r="O1730" s="11" t="str">
        <v>No</v>
      </c>
      <c r="P1730" s="36" t="str">
        <v>No</v>
      </c>
      <c r="Q1730" s="37"/>
    </row>
    <row r="1731" spans="1:17" x14ac:dyDescent="0.3">
      <c r="A1731" s="34" t="s">
        <v>636</v>
      </c>
      <c r="B1731" s="34">
        <v>30.8</v>
      </c>
      <c r="C1731" s="34">
        <v>5.07</v>
      </c>
      <c r="D1731" s="34" t="s">
        <v>2375</v>
      </c>
      <c r="E1731" s="35" t="s">
        <v>2375</v>
      </c>
      <c r="F1731" s="34" t="s">
        <v>2375</v>
      </c>
      <c r="G1731" s="34" t="s">
        <v>2376</v>
      </c>
      <c r="H1731" s="34" t="s">
        <v>2375</v>
      </c>
      <c r="J1731" s="40" t="s">
        <v>636</v>
      </c>
      <c r="K1731" s="11" t="str">
        <v>Obesity</v>
      </c>
      <c r="L1731" s="11" t="str">
        <v>Normal</v>
      </c>
      <c r="M1731" s="11">
        <v>0</v>
      </c>
      <c r="N1731" s="11" t="str">
        <v>No</v>
      </c>
      <c r="O1731" s="11" t="str">
        <v>No</v>
      </c>
      <c r="P1731" s="36" t="str">
        <v>No</v>
      </c>
      <c r="Q1731" s="37"/>
    </row>
    <row r="1732" spans="1:17" x14ac:dyDescent="0.3">
      <c r="A1732" s="34" t="s">
        <v>635</v>
      </c>
      <c r="B1732" s="34">
        <v>34.799999999999997</v>
      </c>
      <c r="C1732" s="34">
        <v>4.38</v>
      </c>
      <c r="D1732" s="34" t="s">
        <v>2375</v>
      </c>
      <c r="E1732" s="35" t="s">
        <v>2375</v>
      </c>
      <c r="F1732" s="34" t="s">
        <v>2375</v>
      </c>
      <c r="G1732" s="34">
        <v>1</v>
      </c>
      <c r="H1732" s="34" t="s">
        <v>2375</v>
      </c>
      <c r="J1732" s="40" t="s">
        <v>635</v>
      </c>
      <c r="K1732" s="11" t="str">
        <v>Obesity</v>
      </c>
      <c r="L1732" s="11" t="str">
        <v>Normal</v>
      </c>
      <c r="M1732" s="11">
        <v>1</v>
      </c>
      <c r="N1732" s="11" t="str">
        <v>No</v>
      </c>
      <c r="O1732" s="11" t="str">
        <v>No</v>
      </c>
      <c r="P1732" s="36" t="str">
        <v>No</v>
      </c>
      <c r="Q1732" s="37"/>
    </row>
    <row r="1733" spans="1:17" x14ac:dyDescent="0.3">
      <c r="A1733" s="34" t="s">
        <v>634</v>
      </c>
      <c r="B1733" s="34">
        <v>34.21</v>
      </c>
      <c r="C1733" s="34">
        <v>4.54</v>
      </c>
      <c r="D1733" s="34" t="s">
        <v>2375</v>
      </c>
      <c r="E1733" s="35" t="s">
        <v>2375</v>
      </c>
      <c r="F1733" s="34" t="s">
        <v>2375</v>
      </c>
      <c r="G1733" s="34">
        <v>1</v>
      </c>
      <c r="H1733" s="34" t="s">
        <v>2375</v>
      </c>
      <c r="J1733" s="40" t="s">
        <v>634</v>
      </c>
      <c r="K1733" s="11" t="str">
        <v>Obesity</v>
      </c>
      <c r="L1733" s="11" t="str">
        <v>Normal</v>
      </c>
      <c r="M1733" s="11">
        <v>1</v>
      </c>
      <c r="N1733" s="11" t="str">
        <v>No</v>
      </c>
      <c r="O1733" s="11" t="str">
        <v>No</v>
      </c>
      <c r="P1733" s="36" t="str">
        <v>No</v>
      </c>
      <c r="Q1733" s="37"/>
    </row>
    <row r="1734" spans="1:17" x14ac:dyDescent="0.3">
      <c r="A1734" s="34" t="s">
        <v>633</v>
      </c>
      <c r="B1734" s="34">
        <v>31</v>
      </c>
      <c r="C1734" s="34">
        <v>5.38</v>
      </c>
      <c r="D1734" s="34" t="s">
        <v>2375</v>
      </c>
      <c r="E1734" s="35" t="s">
        <v>2375</v>
      </c>
      <c r="F1734" s="34" t="s">
        <v>2375</v>
      </c>
      <c r="G1734" s="34">
        <v>1</v>
      </c>
      <c r="H1734" s="34" t="s">
        <v>2375</v>
      </c>
      <c r="J1734" s="40" t="s">
        <v>633</v>
      </c>
      <c r="K1734" s="11" t="str">
        <v>Obesity</v>
      </c>
      <c r="L1734" s="11" t="str">
        <v>Normal</v>
      </c>
      <c r="M1734" s="11">
        <v>1</v>
      </c>
      <c r="N1734" s="11" t="str">
        <v>No</v>
      </c>
      <c r="O1734" s="11" t="str">
        <v>No</v>
      </c>
      <c r="P1734" s="36" t="str">
        <v>No</v>
      </c>
      <c r="Q1734" s="37"/>
    </row>
    <row r="1735" spans="1:17" x14ac:dyDescent="0.3">
      <c r="A1735" s="34" t="s">
        <v>632</v>
      </c>
      <c r="B1735" s="34">
        <v>26.125</v>
      </c>
      <c r="C1735" s="34">
        <v>5.55</v>
      </c>
      <c r="D1735" s="34" t="s">
        <v>2375</v>
      </c>
      <c r="E1735" s="35" t="s">
        <v>2375</v>
      </c>
      <c r="F1735" s="34" t="s">
        <v>2375</v>
      </c>
      <c r="G1735" s="34">
        <v>1</v>
      </c>
      <c r="H1735" s="34" t="s">
        <v>2375</v>
      </c>
      <c r="J1735" s="40" t="s">
        <v>632</v>
      </c>
      <c r="K1735" s="11" t="str">
        <v>Overweight</v>
      </c>
      <c r="L1735" s="11" t="str">
        <v>Normal</v>
      </c>
      <c r="M1735" s="11">
        <v>1</v>
      </c>
      <c r="N1735" s="11" t="str">
        <v>No</v>
      </c>
      <c r="O1735" s="11" t="str">
        <v>No</v>
      </c>
      <c r="P1735" s="36" t="str">
        <v>No</v>
      </c>
      <c r="Q1735" s="37"/>
    </row>
    <row r="1736" spans="1:17" x14ac:dyDescent="0.3">
      <c r="A1736" s="34" t="s">
        <v>631</v>
      </c>
      <c r="B1736" s="34">
        <v>30.13</v>
      </c>
      <c r="C1736" s="34">
        <v>4.03</v>
      </c>
      <c r="D1736" s="34" t="s">
        <v>2377</v>
      </c>
      <c r="E1736" s="35" t="s">
        <v>2375</v>
      </c>
      <c r="F1736" s="34" t="s">
        <v>2375</v>
      </c>
      <c r="G1736" s="34">
        <v>1</v>
      </c>
      <c r="H1736" s="34" t="s">
        <v>2375</v>
      </c>
      <c r="J1736" s="40" t="s">
        <v>631</v>
      </c>
      <c r="K1736" s="11" t="str">
        <v>Obesity</v>
      </c>
      <c r="L1736" s="11" t="str">
        <v>Normal</v>
      </c>
      <c r="M1736" s="11">
        <v>1</v>
      </c>
      <c r="N1736" s="11" t="str">
        <v>Yes</v>
      </c>
      <c r="O1736" s="11" t="str">
        <v>No</v>
      </c>
      <c r="P1736" s="36" t="str">
        <v>No</v>
      </c>
      <c r="Q1736" s="37"/>
    </row>
    <row r="1737" spans="1:17" x14ac:dyDescent="0.3">
      <c r="A1737" s="34" t="s">
        <v>630</v>
      </c>
      <c r="B1737" s="34">
        <v>34.19</v>
      </c>
      <c r="C1737" s="34">
        <v>4.1900000000000004</v>
      </c>
      <c r="D1737" s="34" t="s">
        <v>2375</v>
      </c>
      <c r="E1737" s="35" t="s">
        <v>2375</v>
      </c>
      <c r="F1737" s="34" t="s">
        <v>2375</v>
      </c>
      <c r="G1737" s="34" t="s">
        <v>2376</v>
      </c>
      <c r="H1737" s="34" t="s">
        <v>2375</v>
      </c>
      <c r="J1737" s="40" t="s">
        <v>630</v>
      </c>
      <c r="K1737" s="11" t="str">
        <v>Obesity</v>
      </c>
      <c r="L1737" s="11" t="str">
        <v>Normal</v>
      </c>
      <c r="M1737" s="11">
        <v>0</v>
      </c>
      <c r="N1737" s="11" t="str">
        <v>No</v>
      </c>
      <c r="O1737" s="11" t="str">
        <v>No</v>
      </c>
      <c r="P1737" s="36" t="str">
        <v>No</v>
      </c>
      <c r="Q1737" s="37"/>
    </row>
    <row r="1738" spans="1:17" x14ac:dyDescent="0.3">
      <c r="A1738" s="34" t="s">
        <v>629</v>
      </c>
      <c r="B1738" s="34">
        <v>22.515000000000001</v>
      </c>
      <c r="C1738" s="34">
        <v>4.37</v>
      </c>
      <c r="D1738" s="34" t="s">
        <v>2375</v>
      </c>
      <c r="E1738" s="35" t="s">
        <v>2375</v>
      </c>
      <c r="F1738" s="34" t="s">
        <v>2378</v>
      </c>
      <c r="G1738" s="34">
        <v>1</v>
      </c>
      <c r="H1738" s="34" t="s">
        <v>2375</v>
      </c>
      <c r="J1738" s="40" t="s">
        <v>629</v>
      </c>
      <c r="K1738" s="11" t="str">
        <v>Normal Weight</v>
      </c>
      <c r="L1738" s="11" t="str">
        <v>Normal</v>
      </c>
      <c r="M1738" s="11">
        <v>1</v>
      </c>
      <c r="N1738" s="11" t="str">
        <v>No</v>
      </c>
      <c r="O1738" s="11" t="str">
        <v>No</v>
      </c>
      <c r="P1738" s="36" t="str">
        <v>No</v>
      </c>
      <c r="Q1738" s="37"/>
    </row>
    <row r="1739" spans="1:17" x14ac:dyDescent="0.3">
      <c r="A1739" s="34" t="s">
        <v>628</v>
      </c>
      <c r="B1739" s="34">
        <v>18.239999999999998</v>
      </c>
      <c r="C1739" s="34">
        <v>5.31</v>
      </c>
      <c r="D1739" s="34" t="s">
        <v>2377</v>
      </c>
      <c r="E1739" s="35" t="s">
        <v>2375</v>
      </c>
      <c r="F1739" s="34" t="s">
        <v>2378</v>
      </c>
      <c r="G1739" s="34">
        <v>1</v>
      </c>
      <c r="H1739" s="34" t="s">
        <v>2375</v>
      </c>
      <c r="J1739" s="40" t="s">
        <v>628</v>
      </c>
      <c r="K1739" s="11" t="str">
        <v>Underweight</v>
      </c>
      <c r="L1739" s="11" t="str">
        <v>Normal</v>
      </c>
      <c r="M1739" s="11">
        <v>1</v>
      </c>
      <c r="N1739" s="11" t="str">
        <v>Yes</v>
      </c>
      <c r="O1739" s="11" t="str">
        <v>No</v>
      </c>
      <c r="P1739" s="36" t="str">
        <v>No</v>
      </c>
      <c r="Q1739" s="37"/>
    </row>
    <row r="1740" spans="1:17" x14ac:dyDescent="0.3">
      <c r="A1740" s="34" t="s">
        <v>626</v>
      </c>
      <c r="B1740" s="34">
        <v>37.28</v>
      </c>
      <c r="C1740" s="34">
        <v>4.66</v>
      </c>
      <c r="D1740" s="34" t="s">
        <v>2375</v>
      </c>
      <c r="E1740" s="35" t="s">
        <v>2378</v>
      </c>
      <c r="F1740" s="34" t="s">
        <v>2375</v>
      </c>
      <c r="G1740" s="34">
        <v>1</v>
      </c>
      <c r="H1740" s="34" t="s">
        <v>2375</v>
      </c>
      <c r="J1740" s="40" t="s">
        <v>626</v>
      </c>
      <c r="K1740" s="11" t="str">
        <v>Obesity</v>
      </c>
      <c r="L1740" s="11" t="str">
        <v>Normal</v>
      </c>
      <c r="M1740" s="11">
        <v>1</v>
      </c>
      <c r="N1740" s="11" t="str">
        <v>No</v>
      </c>
      <c r="O1740" s="11" t="str">
        <v>No</v>
      </c>
      <c r="P1740" s="36" t="str">
        <v>No</v>
      </c>
      <c r="Q1740" s="37"/>
    </row>
    <row r="1741" spans="1:17" x14ac:dyDescent="0.3">
      <c r="A1741" s="34" t="s">
        <v>625</v>
      </c>
      <c r="B1741" s="34">
        <v>18.2</v>
      </c>
      <c r="C1741" s="34">
        <v>6.19</v>
      </c>
      <c r="D1741" s="34" t="s">
        <v>2375</v>
      </c>
      <c r="E1741" s="35" t="s">
        <v>2375</v>
      </c>
      <c r="F1741" s="34" t="s">
        <v>2378</v>
      </c>
      <c r="G1741" s="34">
        <v>1</v>
      </c>
      <c r="H1741" s="34" t="s">
        <v>2375</v>
      </c>
      <c r="J1741" s="40" t="s">
        <v>625</v>
      </c>
      <c r="K1741" s="11" t="str">
        <v>Underweight</v>
      </c>
      <c r="L1741" s="11" t="str">
        <v>Prediabetes</v>
      </c>
      <c r="M1741" s="11">
        <v>1</v>
      </c>
      <c r="N1741" s="11" t="str">
        <v>No</v>
      </c>
      <c r="O1741" s="11" t="str">
        <v>No</v>
      </c>
      <c r="P1741" s="36" t="str">
        <v>No</v>
      </c>
      <c r="Q1741" s="37"/>
    </row>
    <row r="1742" spans="1:17" x14ac:dyDescent="0.3">
      <c r="A1742" s="34" t="s">
        <v>624</v>
      </c>
      <c r="B1742" s="34">
        <v>20.53</v>
      </c>
      <c r="C1742" s="34">
        <v>4.8600000000000003</v>
      </c>
      <c r="D1742" s="34" t="s">
        <v>2375</v>
      </c>
      <c r="E1742" s="35" t="s">
        <v>2375</v>
      </c>
      <c r="F1742" s="34" t="s">
        <v>2375</v>
      </c>
      <c r="G1742" s="34">
        <v>1</v>
      </c>
      <c r="H1742" s="34" t="s">
        <v>2375</v>
      </c>
      <c r="J1742" s="40" t="s">
        <v>624</v>
      </c>
      <c r="K1742" s="11" t="str">
        <v>Normal Weight</v>
      </c>
      <c r="L1742" s="11" t="str">
        <v>Normal</v>
      </c>
      <c r="M1742" s="11">
        <v>1</v>
      </c>
      <c r="N1742" s="11" t="str">
        <v>No</v>
      </c>
      <c r="O1742" s="11" t="str">
        <v>No</v>
      </c>
      <c r="P1742" s="36" t="str">
        <v>No</v>
      </c>
      <c r="Q1742" s="37"/>
    </row>
    <row r="1743" spans="1:17" x14ac:dyDescent="0.3">
      <c r="A1743" s="34" t="s">
        <v>623</v>
      </c>
      <c r="B1743" s="34">
        <v>23.79</v>
      </c>
      <c r="C1743" s="34">
        <v>4.74</v>
      </c>
      <c r="D1743" s="34" t="s">
        <v>2375</v>
      </c>
      <c r="E1743" s="35" t="s">
        <v>2375</v>
      </c>
      <c r="F1743" s="34" t="s">
        <v>2375</v>
      </c>
      <c r="G1743" s="34" t="s">
        <v>2376</v>
      </c>
      <c r="H1743" s="34" t="s">
        <v>2375</v>
      </c>
      <c r="J1743" s="40" t="s">
        <v>623</v>
      </c>
      <c r="K1743" s="11" t="str">
        <v>Normal Weight</v>
      </c>
      <c r="L1743" s="11" t="str">
        <v>Normal</v>
      </c>
      <c r="M1743" s="11">
        <v>0</v>
      </c>
      <c r="N1743" s="11" t="str">
        <v>No</v>
      </c>
      <c r="O1743" s="11" t="str">
        <v>No</v>
      </c>
      <c r="P1743" s="36" t="str">
        <v>No</v>
      </c>
      <c r="Q1743" s="37"/>
    </row>
    <row r="1744" spans="1:17" x14ac:dyDescent="0.3">
      <c r="A1744" s="34" t="s">
        <v>622</v>
      </c>
      <c r="B1744" s="34">
        <v>29.8</v>
      </c>
      <c r="C1744" s="34">
        <v>6.03</v>
      </c>
      <c r="D1744" s="34" t="s">
        <v>2375</v>
      </c>
      <c r="E1744" s="35" t="s">
        <v>2375</v>
      </c>
      <c r="F1744" s="34" t="s">
        <v>2375</v>
      </c>
      <c r="G1744" s="34" t="s">
        <v>2376</v>
      </c>
      <c r="H1744" s="34" t="s">
        <v>2375</v>
      </c>
      <c r="J1744" s="40" t="s">
        <v>622</v>
      </c>
      <c r="K1744" s="11" t="str">
        <v>Overweight</v>
      </c>
      <c r="L1744" s="11" t="str">
        <v>Prediabetes</v>
      </c>
      <c r="M1744" s="11">
        <v>0</v>
      </c>
      <c r="N1744" s="11" t="str">
        <v>No</v>
      </c>
      <c r="O1744" s="11" t="str">
        <v>No</v>
      </c>
      <c r="P1744" s="36" t="str">
        <v>No</v>
      </c>
      <c r="Q1744" s="37"/>
    </row>
    <row r="1745" spans="1:17" x14ac:dyDescent="0.3">
      <c r="A1745" s="34" t="s">
        <v>621</v>
      </c>
      <c r="B1745" s="34">
        <v>31.54</v>
      </c>
      <c r="C1745" s="34">
        <v>4.71</v>
      </c>
      <c r="D1745" s="34" t="s">
        <v>2375</v>
      </c>
      <c r="E1745" s="35" t="s">
        <v>2375</v>
      </c>
      <c r="F1745" s="34" t="s">
        <v>2375</v>
      </c>
      <c r="G1745" s="34" t="s">
        <v>2376</v>
      </c>
      <c r="H1745" s="34" t="s">
        <v>2375</v>
      </c>
      <c r="J1745" s="40" t="s">
        <v>621</v>
      </c>
      <c r="K1745" s="11" t="str">
        <v>Obesity</v>
      </c>
      <c r="L1745" s="11" t="str">
        <v>Normal</v>
      </c>
      <c r="M1745" s="11">
        <v>0</v>
      </c>
      <c r="N1745" s="11" t="str">
        <v>No</v>
      </c>
      <c r="O1745" s="11" t="str">
        <v>No</v>
      </c>
      <c r="P1745" s="36" t="str">
        <v>No</v>
      </c>
      <c r="Q1745" s="37"/>
    </row>
    <row r="1746" spans="1:17" x14ac:dyDescent="0.3">
      <c r="A1746" s="34" t="s">
        <v>620</v>
      </c>
      <c r="B1746" s="34">
        <v>20.82</v>
      </c>
      <c r="C1746" s="34">
        <v>5.55</v>
      </c>
      <c r="D1746" s="34" t="s">
        <v>2375</v>
      </c>
      <c r="E1746" s="35" t="s">
        <v>2375</v>
      </c>
      <c r="F1746" s="34" t="s">
        <v>2375</v>
      </c>
      <c r="G1746" s="34">
        <v>1</v>
      </c>
      <c r="H1746" s="34" t="s">
        <v>2375</v>
      </c>
      <c r="J1746" s="40" t="s">
        <v>620</v>
      </c>
      <c r="K1746" s="11" t="str">
        <v>Normal Weight</v>
      </c>
      <c r="L1746" s="11" t="str">
        <v>Normal</v>
      </c>
      <c r="M1746" s="11">
        <v>1</v>
      </c>
      <c r="N1746" s="11" t="str">
        <v>No</v>
      </c>
      <c r="O1746" s="11" t="str">
        <v>No</v>
      </c>
      <c r="P1746" s="36" t="str">
        <v>No</v>
      </c>
      <c r="Q1746" s="37"/>
    </row>
    <row r="1747" spans="1:17" x14ac:dyDescent="0.3">
      <c r="A1747" s="34" t="s">
        <v>619</v>
      </c>
      <c r="B1747" s="34">
        <v>38.83</v>
      </c>
      <c r="C1747" s="34">
        <v>4.78</v>
      </c>
      <c r="D1747" s="34" t="s">
        <v>2375</v>
      </c>
      <c r="E1747" s="35" t="s">
        <v>2375</v>
      </c>
      <c r="F1747" s="34" t="s">
        <v>2378</v>
      </c>
      <c r="G1747" s="34">
        <v>1</v>
      </c>
      <c r="H1747" s="34" t="s">
        <v>2375</v>
      </c>
      <c r="J1747" s="40" t="s">
        <v>619</v>
      </c>
      <c r="K1747" s="11" t="str">
        <v>Obesity</v>
      </c>
      <c r="L1747" s="11" t="str">
        <v>Normal</v>
      </c>
      <c r="M1747" s="11">
        <v>1</v>
      </c>
      <c r="N1747" s="11" t="str">
        <v>No</v>
      </c>
      <c r="O1747" s="11" t="str">
        <v>No</v>
      </c>
      <c r="P1747" s="36" t="str">
        <v>No</v>
      </c>
      <c r="Q1747" s="37"/>
    </row>
    <row r="1748" spans="1:17" x14ac:dyDescent="0.3">
      <c r="A1748" s="34" t="s">
        <v>618</v>
      </c>
      <c r="B1748" s="34">
        <v>23.44</v>
      </c>
      <c r="C1748" s="34">
        <v>4.6500000000000004</v>
      </c>
      <c r="D1748" s="34" t="s">
        <v>2377</v>
      </c>
      <c r="E1748" s="35" t="s">
        <v>2375</v>
      </c>
      <c r="F1748" s="34" t="s">
        <v>2375</v>
      </c>
      <c r="G1748" s="34">
        <v>1</v>
      </c>
      <c r="H1748" s="34" t="s">
        <v>2375</v>
      </c>
      <c r="J1748" s="40" t="s">
        <v>618</v>
      </c>
      <c r="K1748" s="11" t="str">
        <v>Normal Weight</v>
      </c>
      <c r="L1748" s="11" t="str">
        <v>Normal</v>
      </c>
      <c r="M1748" s="11">
        <v>1</v>
      </c>
      <c r="N1748" s="11" t="str">
        <v>Yes</v>
      </c>
      <c r="O1748" s="11" t="str">
        <v>No</v>
      </c>
      <c r="P1748" s="36" t="str">
        <v>No</v>
      </c>
      <c r="Q1748" s="37"/>
    </row>
    <row r="1749" spans="1:17" x14ac:dyDescent="0.3">
      <c r="A1749" s="34" t="s">
        <v>617</v>
      </c>
      <c r="B1749" s="34">
        <v>24.13</v>
      </c>
      <c r="C1749" s="34">
        <v>5.2</v>
      </c>
      <c r="D1749" s="34" t="s">
        <v>2375</v>
      </c>
      <c r="E1749" s="35" t="s">
        <v>2375</v>
      </c>
      <c r="F1749" s="34" t="s">
        <v>2375</v>
      </c>
      <c r="G1749" s="34">
        <v>1</v>
      </c>
      <c r="H1749" s="34" t="s">
        <v>2375</v>
      </c>
      <c r="J1749" s="40" t="s">
        <v>617</v>
      </c>
      <c r="K1749" s="11" t="str">
        <v>Normal Weight</v>
      </c>
      <c r="L1749" s="11" t="str">
        <v>Normal</v>
      </c>
      <c r="M1749" s="11">
        <v>1</v>
      </c>
      <c r="N1749" s="11" t="str">
        <v>No</v>
      </c>
      <c r="O1749" s="11" t="str">
        <v>No</v>
      </c>
      <c r="P1749" s="36" t="str">
        <v>No</v>
      </c>
      <c r="Q1749" s="37"/>
    </row>
    <row r="1750" spans="1:17" x14ac:dyDescent="0.3">
      <c r="A1750" s="34" t="s">
        <v>616</v>
      </c>
      <c r="B1750" s="34">
        <v>42.13</v>
      </c>
      <c r="C1750" s="34">
        <v>4.54</v>
      </c>
      <c r="D1750" s="34" t="s">
        <v>2377</v>
      </c>
      <c r="E1750" s="35" t="s">
        <v>2375</v>
      </c>
      <c r="F1750" s="34" t="s">
        <v>2375</v>
      </c>
      <c r="G1750" s="34">
        <v>1</v>
      </c>
      <c r="H1750" s="34" t="s">
        <v>2375</v>
      </c>
      <c r="J1750" s="40" t="s">
        <v>616</v>
      </c>
      <c r="K1750" s="11" t="str">
        <v>Obesity</v>
      </c>
      <c r="L1750" s="11" t="str">
        <v>Normal</v>
      </c>
      <c r="M1750" s="11">
        <v>1</v>
      </c>
      <c r="N1750" s="11" t="str">
        <v>Yes</v>
      </c>
      <c r="O1750" s="11" t="str">
        <v>No</v>
      </c>
      <c r="P1750" s="36" t="str">
        <v>No</v>
      </c>
      <c r="Q1750" s="37"/>
    </row>
    <row r="1751" spans="1:17" x14ac:dyDescent="0.3">
      <c r="A1751" s="34" t="s">
        <v>615</v>
      </c>
      <c r="B1751" s="34">
        <v>17.86</v>
      </c>
      <c r="C1751" s="34">
        <v>4.1100000000000003</v>
      </c>
      <c r="D1751" s="34" t="s">
        <v>2375</v>
      </c>
      <c r="E1751" s="35" t="s">
        <v>2375</v>
      </c>
      <c r="F1751" s="34" t="s">
        <v>2375</v>
      </c>
      <c r="G1751" s="34">
        <v>1</v>
      </c>
      <c r="H1751" s="34" t="s">
        <v>2375</v>
      </c>
      <c r="J1751" s="40" t="s">
        <v>615</v>
      </c>
      <c r="K1751" s="11" t="str">
        <v>Underweight</v>
      </c>
      <c r="L1751" s="11" t="str">
        <v>Normal</v>
      </c>
      <c r="M1751" s="11">
        <v>1</v>
      </c>
      <c r="N1751" s="11" t="str">
        <v>No</v>
      </c>
      <c r="O1751" s="11" t="str">
        <v>No</v>
      </c>
      <c r="P1751" s="36" t="str">
        <v>No</v>
      </c>
      <c r="Q1751" s="37"/>
    </row>
    <row r="1752" spans="1:17" x14ac:dyDescent="0.3">
      <c r="A1752" s="34" t="s">
        <v>614</v>
      </c>
      <c r="B1752" s="34">
        <v>32.78</v>
      </c>
      <c r="C1752" s="34">
        <v>4.63</v>
      </c>
      <c r="D1752" s="34" t="s">
        <v>2375</v>
      </c>
      <c r="E1752" s="35" t="s">
        <v>2375</v>
      </c>
      <c r="F1752" s="34" t="s">
        <v>2375</v>
      </c>
      <c r="G1752" s="34" t="s">
        <v>2376</v>
      </c>
      <c r="H1752" s="34" t="s">
        <v>2375</v>
      </c>
      <c r="J1752" s="40" t="s">
        <v>614</v>
      </c>
      <c r="K1752" s="11" t="str">
        <v>Obesity</v>
      </c>
      <c r="L1752" s="11" t="str">
        <v>Normal</v>
      </c>
      <c r="M1752" s="11">
        <v>0</v>
      </c>
      <c r="N1752" s="11" t="str">
        <v>No</v>
      </c>
      <c r="O1752" s="11" t="str">
        <v>No</v>
      </c>
      <c r="P1752" s="36" t="str">
        <v>No</v>
      </c>
      <c r="Q1752" s="37"/>
    </row>
    <row r="1753" spans="1:17" x14ac:dyDescent="0.3">
      <c r="A1753" s="34" t="s">
        <v>613</v>
      </c>
      <c r="B1753" s="34">
        <v>23.9</v>
      </c>
      <c r="C1753" s="34">
        <v>6.06</v>
      </c>
      <c r="D1753" s="34" t="s">
        <v>2377</v>
      </c>
      <c r="E1753" s="35" t="s">
        <v>2375</v>
      </c>
      <c r="F1753" s="34" t="s">
        <v>2378</v>
      </c>
      <c r="G1753" s="34">
        <v>1</v>
      </c>
      <c r="H1753" s="34" t="s">
        <v>2375</v>
      </c>
      <c r="J1753" s="40" t="s">
        <v>613</v>
      </c>
      <c r="K1753" s="11" t="str">
        <v>Normal Weight</v>
      </c>
      <c r="L1753" s="11" t="str">
        <v>Prediabetes</v>
      </c>
      <c r="M1753" s="11">
        <v>1</v>
      </c>
      <c r="N1753" s="11" t="str">
        <v>Yes</v>
      </c>
      <c r="O1753" s="11" t="str">
        <v>No</v>
      </c>
      <c r="P1753" s="36" t="str">
        <v>No</v>
      </c>
      <c r="Q1753" s="37"/>
    </row>
    <row r="1754" spans="1:17" x14ac:dyDescent="0.3">
      <c r="A1754" s="34" t="s">
        <v>612</v>
      </c>
      <c r="B1754" s="34">
        <v>15.47</v>
      </c>
      <c r="C1754" s="34">
        <v>8.43</v>
      </c>
      <c r="D1754" s="34" t="s">
        <v>2375</v>
      </c>
      <c r="E1754" s="35" t="s">
        <v>2375</v>
      </c>
      <c r="F1754" s="34" t="s">
        <v>2375</v>
      </c>
      <c r="G1754" s="34" t="s">
        <v>2376</v>
      </c>
      <c r="H1754" s="34" t="s">
        <v>2375</v>
      </c>
      <c r="J1754" s="40" t="s">
        <v>612</v>
      </c>
      <c r="K1754" s="11" t="str">
        <v>Underweight</v>
      </c>
      <c r="L1754" s="11" t="str">
        <v>Diabetes</v>
      </c>
      <c r="M1754" s="11">
        <v>0</v>
      </c>
      <c r="N1754" s="11" t="str">
        <v>No</v>
      </c>
      <c r="O1754" s="11" t="str">
        <v>No</v>
      </c>
      <c r="P1754" s="36" t="str">
        <v>No</v>
      </c>
      <c r="Q1754" s="37"/>
    </row>
    <row r="1755" spans="1:17" x14ac:dyDescent="0.3">
      <c r="A1755" s="34" t="s">
        <v>611</v>
      </c>
      <c r="B1755" s="34">
        <v>28.54</v>
      </c>
      <c r="C1755" s="34">
        <v>5.51</v>
      </c>
      <c r="D1755" s="34" t="s">
        <v>2375</v>
      </c>
      <c r="E1755" s="35" t="s">
        <v>2375</v>
      </c>
      <c r="F1755" s="34" t="s">
        <v>2378</v>
      </c>
      <c r="G1755" s="34">
        <v>1</v>
      </c>
      <c r="H1755" s="34" t="s">
        <v>2375</v>
      </c>
      <c r="J1755" s="40" t="s">
        <v>611</v>
      </c>
      <c r="K1755" s="11" t="str">
        <v>Overweight</v>
      </c>
      <c r="L1755" s="11" t="str">
        <v>Normal</v>
      </c>
      <c r="M1755" s="11">
        <v>1</v>
      </c>
      <c r="N1755" s="11" t="str">
        <v>No</v>
      </c>
      <c r="O1755" s="11" t="str">
        <v>No</v>
      </c>
      <c r="P1755" s="36" t="str">
        <v>No</v>
      </c>
      <c r="Q1755" s="37"/>
    </row>
    <row r="1756" spans="1:17" x14ac:dyDescent="0.3">
      <c r="A1756" s="34" t="s">
        <v>610</v>
      </c>
      <c r="B1756" s="34">
        <v>18.54</v>
      </c>
      <c r="C1756" s="34">
        <v>4.95</v>
      </c>
      <c r="D1756" s="34" t="s">
        <v>2375</v>
      </c>
      <c r="E1756" s="35" t="s">
        <v>2375</v>
      </c>
      <c r="F1756" s="34" t="s">
        <v>2375</v>
      </c>
      <c r="G1756" s="34" t="s">
        <v>2376</v>
      </c>
      <c r="H1756" s="34" t="s">
        <v>2375</v>
      </c>
      <c r="J1756" s="40" t="s">
        <v>610</v>
      </c>
      <c r="K1756" s="11" t="str">
        <v>Normal Weight</v>
      </c>
      <c r="L1756" s="11" t="str">
        <v>Normal</v>
      </c>
      <c r="M1756" s="11">
        <v>0</v>
      </c>
      <c r="N1756" s="11" t="str">
        <v>No</v>
      </c>
      <c r="O1756" s="11" t="str">
        <v>No</v>
      </c>
      <c r="P1756" s="36" t="str">
        <v>No</v>
      </c>
      <c r="Q1756" s="37"/>
    </row>
    <row r="1757" spans="1:17" x14ac:dyDescent="0.3">
      <c r="A1757" s="34" t="s">
        <v>609</v>
      </c>
      <c r="B1757" s="34">
        <v>32.18</v>
      </c>
      <c r="C1757" s="34">
        <v>6.44</v>
      </c>
      <c r="D1757" s="34" t="s">
        <v>2377</v>
      </c>
      <c r="E1757" s="35" t="s">
        <v>2375</v>
      </c>
      <c r="F1757" s="34" t="s">
        <v>2378</v>
      </c>
      <c r="G1757" s="34">
        <v>1</v>
      </c>
      <c r="H1757" s="34" t="s">
        <v>2375</v>
      </c>
      <c r="J1757" s="40" t="s">
        <v>609</v>
      </c>
      <c r="K1757" s="11" t="str">
        <v>Obesity</v>
      </c>
      <c r="L1757" s="11" t="str">
        <v>Diabetes</v>
      </c>
      <c r="M1757" s="11">
        <v>1</v>
      </c>
      <c r="N1757" s="11" t="str">
        <v>Yes</v>
      </c>
      <c r="O1757" s="11" t="str">
        <v>No</v>
      </c>
      <c r="P1757" s="36" t="str">
        <v>No</v>
      </c>
      <c r="Q1757" s="37"/>
    </row>
    <row r="1758" spans="1:17" x14ac:dyDescent="0.3">
      <c r="A1758" s="34" t="s">
        <v>608</v>
      </c>
      <c r="B1758" s="34">
        <v>37.380000000000003</v>
      </c>
      <c r="C1758" s="34">
        <v>6.05</v>
      </c>
      <c r="D1758" s="34" t="s">
        <v>2377</v>
      </c>
      <c r="E1758" s="35" t="s">
        <v>2375</v>
      </c>
      <c r="F1758" s="34" t="s">
        <v>2375</v>
      </c>
      <c r="G1758" s="34" t="s">
        <v>2376</v>
      </c>
      <c r="H1758" s="34" t="s">
        <v>2375</v>
      </c>
      <c r="J1758" s="40" t="s">
        <v>608</v>
      </c>
      <c r="K1758" s="11" t="str">
        <v>Obesity</v>
      </c>
      <c r="L1758" s="11" t="str">
        <v>Prediabetes</v>
      </c>
      <c r="M1758" s="11">
        <v>0</v>
      </c>
      <c r="N1758" s="11" t="str">
        <v>Yes</v>
      </c>
      <c r="O1758" s="11" t="str">
        <v>No</v>
      </c>
      <c r="P1758" s="36" t="str">
        <v>No</v>
      </c>
      <c r="Q1758" s="37"/>
    </row>
    <row r="1759" spans="1:17" x14ac:dyDescent="0.3">
      <c r="A1759" s="34" t="s">
        <v>607</v>
      </c>
      <c r="B1759" s="34">
        <v>31.12</v>
      </c>
      <c r="C1759" s="34">
        <v>4.76</v>
      </c>
      <c r="D1759" s="34" t="s">
        <v>2377</v>
      </c>
      <c r="E1759" s="35" t="s">
        <v>2375</v>
      </c>
      <c r="F1759" s="34" t="s">
        <v>2378</v>
      </c>
      <c r="G1759" s="34">
        <v>1</v>
      </c>
      <c r="H1759" s="34" t="s">
        <v>2375</v>
      </c>
      <c r="J1759" s="40" t="s">
        <v>607</v>
      </c>
      <c r="K1759" s="11" t="str">
        <v>Obesity</v>
      </c>
      <c r="L1759" s="11" t="str">
        <v>Normal</v>
      </c>
      <c r="M1759" s="11">
        <v>1</v>
      </c>
      <c r="N1759" s="11" t="str">
        <v>Yes</v>
      </c>
      <c r="O1759" s="11" t="str">
        <v>No</v>
      </c>
      <c r="P1759" s="36" t="str">
        <v>No</v>
      </c>
      <c r="Q1759" s="37"/>
    </row>
    <row r="1760" spans="1:17" x14ac:dyDescent="0.3">
      <c r="A1760" s="34" t="s">
        <v>606</v>
      </c>
      <c r="B1760" s="34">
        <v>22.01</v>
      </c>
      <c r="C1760" s="34">
        <v>6.72</v>
      </c>
      <c r="D1760" s="34" t="s">
        <v>2377</v>
      </c>
      <c r="E1760" s="35" t="s">
        <v>2375</v>
      </c>
      <c r="F1760" s="34" t="s">
        <v>2375</v>
      </c>
      <c r="G1760" s="34">
        <v>1</v>
      </c>
      <c r="H1760" s="34" t="s">
        <v>2375</v>
      </c>
      <c r="J1760" s="40" t="s">
        <v>606</v>
      </c>
      <c r="K1760" s="11" t="str">
        <v>Normal Weight</v>
      </c>
      <c r="L1760" s="11" t="str">
        <v>Diabetes</v>
      </c>
      <c r="M1760" s="11">
        <v>1</v>
      </c>
      <c r="N1760" s="11" t="str">
        <v>Yes</v>
      </c>
      <c r="O1760" s="11" t="str">
        <v>No</v>
      </c>
      <c r="P1760" s="36" t="str">
        <v>No</v>
      </c>
      <c r="Q1760" s="37"/>
    </row>
    <row r="1761" spans="1:17" x14ac:dyDescent="0.3">
      <c r="A1761" s="34" t="s">
        <v>605</v>
      </c>
      <c r="B1761" s="34">
        <v>27.645</v>
      </c>
      <c r="C1761" s="34">
        <v>5.7</v>
      </c>
      <c r="D1761" s="34" t="s">
        <v>2375</v>
      </c>
      <c r="E1761" s="35" t="s">
        <v>2375</v>
      </c>
      <c r="F1761" s="34" t="s">
        <v>2375</v>
      </c>
      <c r="G1761" s="34" t="s">
        <v>2376</v>
      </c>
      <c r="H1761" s="34" t="s">
        <v>2375</v>
      </c>
      <c r="J1761" s="40" t="s">
        <v>605</v>
      </c>
      <c r="K1761" s="11" t="str">
        <v>Overweight</v>
      </c>
      <c r="L1761" s="11" t="str">
        <v>Prediabetes</v>
      </c>
      <c r="M1761" s="11">
        <v>0</v>
      </c>
      <c r="N1761" s="11" t="str">
        <v>No</v>
      </c>
      <c r="O1761" s="11" t="str">
        <v>No</v>
      </c>
      <c r="P1761" s="36" t="str">
        <v>No</v>
      </c>
      <c r="Q1761" s="37"/>
    </row>
    <row r="1762" spans="1:17" x14ac:dyDescent="0.3">
      <c r="A1762" s="34" t="s">
        <v>604</v>
      </c>
      <c r="B1762" s="34">
        <v>29.64</v>
      </c>
      <c r="C1762" s="34">
        <v>5.31</v>
      </c>
      <c r="D1762" s="34" t="s">
        <v>2377</v>
      </c>
      <c r="E1762" s="35" t="s">
        <v>2375</v>
      </c>
      <c r="F1762" s="34" t="s">
        <v>2375</v>
      </c>
      <c r="G1762" s="34" t="s">
        <v>2376</v>
      </c>
      <c r="H1762" s="34" t="s">
        <v>2375</v>
      </c>
      <c r="J1762" s="40" t="s">
        <v>604</v>
      </c>
      <c r="K1762" s="11" t="str">
        <v>Overweight</v>
      </c>
      <c r="L1762" s="11" t="str">
        <v>Normal</v>
      </c>
      <c r="M1762" s="11">
        <v>0</v>
      </c>
      <c r="N1762" s="11" t="str">
        <v>Yes</v>
      </c>
      <c r="O1762" s="11" t="str">
        <v>No</v>
      </c>
      <c r="P1762" s="36" t="str">
        <v>No</v>
      </c>
      <c r="Q1762" s="37"/>
    </row>
    <row r="1763" spans="1:17" x14ac:dyDescent="0.3">
      <c r="A1763" s="34" t="s">
        <v>603</v>
      </c>
      <c r="B1763" s="34">
        <v>33.700000000000003</v>
      </c>
      <c r="C1763" s="34">
        <v>4.32</v>
      </c>
      <c r="D1763" s="34" t="s">
        <v>2377</v>
      </c>
      <c r="E1763" s="35" t="s">
        <v>2375</v>
      </c>
      <c r="F1763" s="34" t="s">
        <v>2375</v>
      </c>
      <c r="G1763" s="34">
        <v>1</v>
      </c>
      <c r="H1763" s="34" t="s">
        <v>2375</v>
      </c>
      <c r="J1763" s="40" t="s">
        <v>603</v>
      </c>
      <c r="K1763" s="11" t="str">
        <v>Obesity</v>
      </c>
      <c r="L1763" s="11" t="str">
        <v>Normal</v>
      </c>
      <c r="M1763" s="11">
        <v>1</v>
      </c>
      <c r="N1763" s="11" t="str">
        <v>Yes</v>
      </c>
      <c r="O1763" s="11" t="str">
        <v>No</v>
      </c>
      <c r="P1763" s="36" t="str">
        <v>No</v>
      </c>
      <c r="Q1763" s="37"/>
    </row>
    <row r="1764" spans="1:17" x14ac:dyDescent="0.3">
      <c r="A1764" s="34" t="s">
        <v>602</v>
      </c>
      <c r="B1764" s="34">
        <v>27.5</v>
      </c>
      <c r="C1764" s="34">
        <v>4.2300000000000004</v>
      </c>
      <c r="D1764" s="34" t="s">
        <v>2377</v>
      </c>
      <c r="E1764" s="35" t="s">
        <v>2375</v>
      </c>
      <c r="F1764" s="34" t="s">
        <v>2375</v>
      </c>
      <c r="G1764" s="34">
        <v>1</v>
      </c>
      <c r="H1764" s="34" t="s">
        <v>2375</v>
      </c>
      <c r="J1764" s="40" t="s">
        <v>602</v>
      </c>
      <c r="K1764" s="11" t="str">
        <v>Overweight</v>
      </c>
      <c r="L1764" s="11" t="str">
        <v>Normal</v>
      </c>
      <c r="M1764" s="11">
        <v>1</v>
      </c>
      <c r="N1764" s="11" t="str">
        <v>Yes</v>
      </c>
      <c r="O1764" s="11" t="str">
        <v>No</v>
      </c>
      <c r="P1764" s="36" t="str">
        <v>No</v>
      </c>
      <c r="Q1764" s="37"/>
    </row>
    <row r="1765" spans="1:17" x14ac:dyDescent="0.3">
      <c r="A1765" s="34" t="s">
        <v>601</v>
      </c>
      <c r="B1765" s="34">
        <v>16.12</v>
      </c>
      <c r="C1765" s="34">
        <v>6.09</v>
      </c>
      <c r="D1765" s="34" t="s">
        <v>2375</v>
      </c>
      <c r="E1765" s="35" t="s">
        <v>2375</v>
      </c>
      <c r="F1765" s="34" t="s">
        <v>2375</v>
      </c>
      <c r="G1765" s="34" t="s">
        <v>2376</v>
      </c>
      <c r="H1765" s="34" t="s">
        <v>2375</v>
      </c>
      <c r="J1765" s="40" t="s">
        <v>601</v>
      </c>
      <c r="K1765" s="11" t="str">
        <v>Underweight</v>
      </c>
      <c r="L1765" s="11" t="str">
        <v>Prediabetes</v>
      </c>
      <c r="M1765" s="11">
        <v>0</v>
      </c>
      <c r="N1765" s="11" t="str">
        <v>No</v>
      </c>
      <c r="O1765" s="11" t="str">
        <v>No</v>
      </c>
      <c r="P1765" s="36" t="str">
        <v>No</v>
      </c>
      <c r="Q1765" s="37"/>
    </row>
    <row r="1766" spans="1:17" x14ac:dyDescent="0.3">
      <c r="A1766" s="34" t="s">
        <v>600</v>
      </c>
      <c r="B1766" s="34">
        <v>26.73</v>
      </c>
      <c r="C1766" s="34">
        <v>4.74</v>
      </c>
      <c r="D1766" s="34" t="s">
        <v>2377</v>
      </c>
      <c r="E1766" s="35" t="s">
        <v>2375</v>
      </c>
      <c r="F1766" s="34" t="s">
        <v>2375</v>
      </c>
      <c r="G1766" s="34">
        <v>1</v>
      </c>
      <c r="H1766" s="34" t="s">
        <v>2375</v>
      </c>
      <c r="J1766" s="40" t="s">
        <v>600</v>
      </c>
      <c r="K1766" s="11" t="str">
        <v>Overweight</v>
      </c>
      <c r="L1766" s="11" t="str">
        <v>Normal</v>
      </c>
      <c r="M1766" s="11">
        <v>1</v>
      </c>
      <c r="N1766" s="11" t="str">
        <v>Yes</v>
      </c>
      <c r="O1766" s="11" t="str">
        <v>No</v>
      </c>
      <c r="P1766" s="36" t="str">
        <v>No</v>
      </c>
      <c r="Q1766" s="37"/>
    </row>
    <row r="1767" spans="1:17" x14ac:dyDescent="0.3">
      <c r="A1767" s="34" t="s">
        <v>599</v>
      </c>
      <c r="B1767" s="34">
        <v>37.25</v>
      </c>
      <c r="C1767" s="34">
        <v>6.23</v>
      </c>
      <c r="D1767" s="34" t="s">
        <v>2377</v>
      </c>
      <c r="E1767" s="35" t="s">
        <v>2375</v>
      </c>
      <c r="F1767" s="34" t="s">
        <v>2375</v>
      </c>
      <c r="G1767" s="34" t="s">
        <v>2376</v>
      </c>
      <c r="H1767" s="34" t="s">
        <v>2375</v>
      </c>
      <c r="J1767" s="40" t="s">
        <v>599</v>
      </c>
      <c r="K1767" s="11" t="str">
        <v>Obesity</v>
      </c>
      <c r="L1767" s="11" t="str">
        <v>Prediabetes</v>
      </c>
      <c r="M1767" s="11">
        <v>0</v>
      </c>
      <c r="N1767" s="11" t="str">
        <v>Yes</v>
      </c>
      <c r="O1767" s="11" t="str">
        <v>No</v>
      </c>
      <c r="P1767" s="36" t="str">
        <v>No</v>
      </c>
      <c r="Q1767" s="37"/>
    </row>
    <row r="1768" spans="1:17" x14ac:dyDescent="0.3">
      <c r="A1768" s="34" t="s">
        <v>598</v>
      </c>
      <c r="B1768" s="34">
        <v>23.56</v>
      </c>
      <c r="C1768" s="34">
        <v>5.45</v>
      </c>
      <c r="D1768" s="34" t="s">
        <v>2377</v>
      </c>
      <c r="E1768" s="35" t="s">
        <v>2375</v>
      </c>
      <c r="F1768" s="34" t="s">
        <v>2375</v>
      </c>
      <c r="G1768" s="34">
        <v>1</v>
      </c>
      <c r="H1768" s="34" t="s">
        <v>2375</v>
      </c>
      <c r="J1768" s="40" t="s">
        <v>598</v>
      </c>
      <c r="K1768" s="11" t="str">
        <v>Normal Weight</v>
      </c>
      <c r="L1768" s="11" t="str">
        <v>Normal</v>
      </c>
      <c r="M1768" s="11">
        <v>1</v>
      </c>
      <c r="N1768" s="11" t="str">
        <v>Yes</v>
      </c>
      <c r="O1768" s="11" t="str">
        <v>No</v>
      </c>
      <c r="P1768" s="36" t="str">
        <v>No</v>
      </c>
      <c r="Q1768" s="37"/>
    </row>
    <row r="1769" spans="1:17" x14ac:dyDescent="0.3">
      <c r="A1769" s="34" t="s">
        <v>597</v>
      </c>
      <c r="B1769" s="34">
        <v>15.84</v>
      </c>
      <c r="C1769" s="34">
        <v>10.34</v>
      </c>
      <c r="D1769" s="34" t="s">
        <v>2375</v>
      </c>
      <c r="E1769" s="35" t="s">
        <v>2375</v>
      </c>
      <c r="F1769" s="34" t="s">
        <v>2375</v>
      </c>
      <c r="G1769" s="34">
        <v>2</v>
      </c>
      <c r="H1769" s="34" t="s">
        <v>2375</v>
      </c>
      <c r="J1769" s="40" t="s">
        <v>597</v>
      </c>
      <c r="K1769" s="11" t="str">
        <v>Underweight</v>
      </c>
      <c r="L1769" s="11" t="str">
        <v>Diabetes</v>
      </c>
      <c r="M1769" s="11">
        <v>2</v>
      </c>
      <c r="N1769" s="11" t="str">
        <v>No</v>
      </c>
      <c r="O1769" s="11" t="str">
        <v>No</v>
      </c>
      <c r="P1769" s="36" t="str">
        <v>No</v>
      </c>
      <c r="Q1769" s="37"/>
    </row>
    <row r="1770" spans="1:17" x14ac:dyDescent="0.3">
      <c r="A1770" s="34" t="s">
        <v>596</v>
      </c>
      <c r="B1770" s="34">
        <v>36.630000000000003</v>
      </c>
      <c r="C1770" s="34">
        <v>5.15</v>
      </c>
      <c r="D1770" s="34" t="s">
        <v>2375</v>
      </c>
      <c r="E1770" s="35" t="s">
        <v>2375</v>
      </c>
      <c r="F1770" s="34" t="s">
        <v>2375</v>
      </c>
      <c r="G1770" s="34" t="s">
        <v>2376</v>
      </c>
      <c r="H1770" s="34" t="s">
        <v>2375</v>
      </c>
      <c r="J1770" s="40" t="s">
        <v>596</v>
      </c>
      <c r="K1770" s="11" t="str">
        <v>Obesity</v>
      </c>
      <c r="L1770" s="11" t="str">
        <v>Normal</v>
      </c>
      <c r="M1770" s="11">
        <v>0</v>
      </c>
      <c r="N1770" s="11" t="str">
        <v>No</v>
      </c>
      <c r="O1770" s="11" t="str">
        <v>No</v>
      </c>
      <c r="P1770" s="36" t="str">
        <v>No</v>
      </c>
      <c r="Q1770" s="37"/>
    </row>
    <row r="1771" spans="1:17" x14ac:dyDescent="0.3">
      <c r="A1771" s="34" t="s">
        <v>595</v>
      </c>
      <c r="B1771" s="34">
        <v>16.47</v>
      </c>
      <c r="C1771" s="34">
        <v>11.72</v>
      </c>
      <c r="D1771" s="34" t="s">
        <v>2375</v>
      </c>
      <c r="E1771" s="35" t="s">
        <v>2375</v>
      </c>
      <c r="F1771" s="34" t="s">
        <v>2375</v>
      </c>
      <c r="G1771" s="34" t="s">
        <v>2376</v>
      </c>
      <c r="H1771" s="34" t="s">
        <v>2375</v>
      </c>
      <c r="J1771" s="40" t="s">
        <v>595</v>
      </c>
      <c r="K1771" s="11" t="str">
        <v>Underweight</v>
      </c>
      <c r="L1771" s="11" t="str">
        <v>Diabetes</v>
      </c>
      <c r="M1771" s="11">
        <v>0</v>
      </c>
      <c r="N1771" s="11" t="str">
        <v>No</v>
      </c>
      <c r="O1771" s="11" t="str">
        <v>No</v>
      </c>
      <c r="P1771" s="36" t="str">
        <v>No</v>
      </c>
      <c r="Q1771" s="37"/>
    </row>
    <row r="1772" spans="1:17" x14ac:dyDescent="0.3">
      <c r="A1772" s="34" t="s">
        <v>594</v>
      </c>
      <c r="B1772" s="34">
        <v>25.8</v>
      </c>
      <c r="C1772" s="34">
        <v>5.29</v>
      </c>
      <c r="D1772" s="34" t="s">
        <v>2375</v>
      </c>
      <c r="E1772" s="35" t="s">
        <v>2375</v>
      </c>
      <c r="F1772" s="34" t="s">
        <v>2375</v>
      </c>
      <c r="G1772" s="34" t="s">
        <v>2376</v>
      </c>
      <c r="H1772" s="34" t="s">
        <v>2375</v>
      </c>
      <c r="J1772" s="40" t="s">
        <v>594</v>
      </c>
      <c r="K1772" s="11" t="str">
        <v>Overweight</v>
      </c>
      <c r="L1772" s="11" t="str">
        <v>Normal</v>
      </c>
      <c r="M1772" s="11">
        <v>0</v>
      </c>
      <c r="N1772" s="11" t="str">
        <v>No</v>
      </c>
      <c r="O1772" s="11" t="str">
        <v>No</v>
      </c>
      <c r="P1772" s="36" t="str">
        <v>No</v>
      </c>
      <c r="Q1772" s="37"/>
    </row>
    <row r="1773" spans="1:17" x14ac:dyDescent="0.3">
      <c r="A1773" s="34" t="s">
        <v>593</v>
      </c>
      <c r="B1773" s="34">
        <v>23.6</v>
      </c>
      <c r="C1773" s="34">
        <v>4.33</v>
      </c>
      <c r="D1773" s="34" t="s">
        <v>2375</v>
      </c>
      <c r="E1773" s="35" t="s">
        <v>2375</v>
      </c>
      <c r="F1773" s="34" t="s">
        <v>2375</v>
      </c>
      <c r="G1773" s="34" t="s">
        <v>2376</v>
      </c>
      <c r="H1773" s="34" t="s">
        <v>2375</v>
      </c>
      <c r="J1773" s="40" t="s">
        <v>593</v>
      </c>
      <c r="K1773" s="11" t="str">
        <v>Normal Weight</v>
      </c>
      <c r="L1773" s="11" t="str">
        <v>Normal</v>
      </c>
      <c r="M1773" s="11">
        <v>0</v>
      </c>
      <c r="N1773" s="11" t="str">
        <v>No</v>
      </c>
      <c r="O1773" s="11" t="str">
        <v>No</v>
      </c>
      <c r="P1773" s="36" t="str">
        <v>No</v>
      </c>
      <c r="Q1773" s="37"/>
    </row>
    <row r="1774" spans="1:17" x14ac:dyDescent="0.3">
      <c r="A1774" s="34" t="s">
        <v>592</v>
      </c>
      <c r="B1774" s="34">
        <v>32.11</v>
      </c>
      <c r="C1774" s="34">
        <v>6.24</v>
      </c>
      <c r="D1774" s="34" t="s">
        <v>2375</v>
      </c>
      <c r="E1774" s="35" t="s">
        <v>2375</v>
      </c>
      <c r="F1774" s="34" t="s">
        <v>2378</v>
      </c>
      <c r="G1774" s="34">
        <v>1</v>
      </c>
      <c r="H1774" s="34" t="s">
        <v>2375</v>
      </c>
      <c r="J1774" s="40" t="s">
        <v>592</v>
      </c>
      <c r="K1774" s="11" t="str">
        <v>Obesity</v>
      </c>
      <c r="L1774" s="11" t="str">
        <v>Prediabetes</v>
      </c>
      <c r="M1774" s="11">
        <v>1</v>
      </c>
      <c r="N1774" s="11" t="str">
        <v>No</v>
      </c>
      <c r="O1774" s="11" t="str">
        <v>No</v>
      </c>
      <c r="P1774" s="36" t="str">
        <v>No</v>
      </c>
      <c r="Q1774" s="37"/>
    </row>
    <row r="1775" spans="1:17" x14ac:dyDescent="0.3">
      <c r="A1775" s="34" t="s">
        <v>591</v>
      </c>
      <c r="B1775" s="34">
        <v>30.114999999999998</v>
      </c>
      <c r="C1775" s="34">
        <v>11.61</v>
      </c>
      <c r="D1775" s="34" t="s">
        <v>2375</v>
      </c>
      <c r="E1775" s="35" t="s">
        <v>2375</v>
      </c>
      <c r="F1775" s="34" t="s">
        <v>2375</v>
      </c>
      <c r="G1775" s="34" t="s">
        <v>2376</v>
      </c>
      <c r="H1775" s="34" t="s">
        <v>2375</v>
      </c>
      <c r="J1775" s="40" t="s">
        <v>591</v>
      </c>
      <c r="K1775" s="11" t="str">
        <v>Obesity</v>
      </c>
      <c r="L1775" s="11" t="str">
        <v>Diabetes</v>
      </c>
      <c r="M1775" s="11">
        <v>0</v>
      </c>
      <c r="N1775" s="11" t="str">
        <v>No</v>
      </c>
      <c r="O1775" s="11" t="str">
        <v>No</v>
      </c>
      <c r="P1775" s="36" t="str">
        <v>No</v>
      </c>
      <c r="Q1775" s="37"/>
    </row>
    <row r="1776" spans="1:17" x14ac:dyDescent="0.3">
      <c r="A1776" s="34" t="s">
        <v>590</v>
      </c>
      <c r="B1776" s="34">
        <v>20.28</v>
      </c>
      <c r="C1776" s="34">
        <v>11.07</v>
      </c>
      <c r="D1776" s="34" t="s">
        <v>2377</v>
      </c>
      <c r="E1776" s="35" t="s">
        <v>2375</v>
      </c>
      <c r="F1776" s="34" t="s">
        <v>2375</v>
      </c>
      <c r="G1776" s="34" t="s">
        <v>2376</v>
      </c>
      <c r="H1776" s="34" t="s">
        <v>2375</v>
      </c>
      <c r="J1776" s="40" t="s">
        <v>590</v>
      </c>
      <c r="K1776" s="11" t="str">
        <v>Normal Weight</v>
      </c>
      <c r="L1776" s="11" t="str">
        <v>Diabetes</v>
      </c>
      <c r="M1776" s="11">
        <v>0</v>
      </c>
      <c r="N1776" s="11" t="str">
        <v>Yes</v>
      </c>
      <c r="O1776" s="11" t="str">
        <v>No</v>
      </c>
      <c r="P1776" s="36" t="str">
        <v>No</v>
      </c>
      <c r="Q1776" s="37"/>
    </row>
    <row r="1777" spans="1:17" x14ac:dyDescent="0.3">
      <c r="A1777" s="34" t="s">
        <v>589</v>
      </c>
      <c r="B1777" s="34">
        <v>20.234999999999999</v>
      </c>
      <c r="C1777" s="34">
        <v>5.19</v>
      </c>
      <c r="D1777" s="34" t="s">
        <v>2375</v>
      </c>
      <c r="E1777" s="35" t="s">
        <v>2375</v>
      </c>
      <c r="F1777" s="34" t="s">
        <v>2378</v>
      </c>
      <c r="G1777" s="34">
        <v>1</v>
      </c>
      <c r="H1777" s="34" t="s">
        <v>2375</v>
      </c>
      <c r="J1777" s="40" t="s">
        <v>589</v>
      </c>
      <c r="K1777" s="11" t="str">
        <v>Normal Weight</v>
      </c>
      <c r="L1777" s="11" t="str">
        <v>Normal</v>
      </c>
      <c r="M1777" s="11">
        <v>1</v>
      </c>
      <c r="N1777" s="11" t="str">
        <v>No</v>
      </c>
      <c r="O1777" s="11" t="str">
        <v>No</v>
      </c>
      <c r="P1777" s="36" t="str">
        <v>No</v>
      </c>
      <c r="Q1777" s="37"/>
    </row>
    <row r="1778" spans="1:17" x14ac:dyDescent="0.3">
      <c r="A1778" s="34" t="s">
        <v>588</v>
      </c>
      <c r="B1778" s="34">
        <v>25.27</v>
      </c>
      <c r="C1778" s="34">
        <v>5.7</v>
      </c>
      <c r="D1778" s="34" t="s">
        <v>2377</v>
      </c>
      <c r="E1778" s="35" t="s">
        <v>2375</v>
      </c>
      <c r="F1778" s="34" t="s">
        <v>2375</v>
      </c>
      <c r="G1778" s="34">
        <v>1</v>
      </c>
      <c r="H1778" s="34" t="s">
        <v>2375</v>
      </c>
      <c r="J1778" s="40" t="s">
        <v>588</v>
      </c>
      <c r="K1778" s="11" t="str">
        <v>Overweight</v>
      </c>
      <c r="L1778" s="11" t="str">
        <v>Prediabetes</v>
      </c>
      <c r="M1778" s="11">
        <v>1</v>
      </c>
      <c r="N1778" s="11" t="str">
        <v>Yes</v>
      </c>
      <c r="O1778" s="11" t="str">
        <v>No</v>
      </c>
      <c r="P1778" s="36" t="str">
        <v>No</v>
      </c>
      <c r="Q1778" s="37"/>
    </row>
    <row r="1779" spans="1:17" x14ac:dyDescent="0.3">
      <c r="A1779" s="34" t="s">
        <v>587</v>
      </c>
      <c r="B1779" s="34">
        <v>24.24</v>
      </c>
      <c r="C1779" s="34">
        <v>6.15</v>
      </c>
      <c r="D1779" s="34" t="s">
        <v>2375</v>
      </c>
      <c r="E1779" s="35" t="s">
        <v>2375</v>
      </c>
      <c r="F1779" s="34" t="s">
        <v>2375</v>
      </c>
      <c r="G1779" s="34" t="s">
        <v>2376</v>
      </c>
      <c r="H1779" s="34" t="s">
        <v>2375</v>
      </c>
      <c r="J1779" s="40" t="s">
        <v>587</v>
      </c>
      <c r="K1779" s="11" t="str">
        <v>Normal Weight</v>
      </c>
      <c r="L1779" s="11" t="str">
        <v>Prediabetes</v>
      </c>
      <c r="M1779" s="11">
        <v>0</v>
      </c>
      <c r="N1779" s="11" t="str">
        <v>No</v>
      </c>
      <c r="O1779" s="11" t="str">
        <v>No</v>
      </c>
      <c r="P1779" s="36" t="str">
        <v>No</v>
      </c>
      <c r="Q1779" s="37"/>
    </row>
    <row r="1780" spans="1:17" x14ac:dyDescent="0.3">
      <c r="A1780" s="34" t="s">
        <v>586</v>
      </c>
      <c r="B1780" s="34">
        <v>35.75</v>
      </c>
      <c r="C1780" s="34">
        <v>5.07</v>
      </c>
      <c r="D1780" s="34" t="s">
        <v>2375</v>
      </c>
      <c r="E1780" s="35" t="s">
        <v>2375</v>
      </c>
      <c r="F1780" s="34" t="s">
        <v>2375</v>
      </c>
      <c r="G1780" s="34" t="s">
        <v>2376</v>
      </c>
      <c r="H1780" s="34" t="s">
        <v>2375</v>
      </c>
      <c r="J1780" s="40" t="s">
        <v>586</v>
      </c>
      <c r="K1780" s="11" t="str">
        <v>Obesity</v>
      </c>
      <c r="L1780" s="11" t="str">
        <v>Normal</v>
      </c>
      <c r="M1780" s="11">
        <v>0</v>
      </c>
      <c r="N1780" s="11" t="str">
        <v>No</v>
      </c>
      <c r="O1780" s="11" t="str">
        <v>No</v>
      </c>
      <c r="P1780" s="36" t="str">
        <v>No</v>
      </c>
      <c r="Q1780" s="37"/>
    </row>
    <row r="1781" spans="1:17" x14ac:dyDescent="0.3">
      <c r="A1781" s="34" t="s">
        <v>585</v>
      </c>
      <c r="B1781" s="34">
        <v>29.92</v>
      </c>
      <c r="C1781" s="34">
        <v>10.97</v>
      </c>
      <c r="D1781" s="34" t="s">
        <v>2377</v>
      </c>
      <c r="E1781" s="35" t="s">
        <v>2375</v>
      </c>
      <c r="F1781" s="34" t="s">
        <v>2375</v>
      </c>
      <c r="G1781" s="34">
        <v>1</v>
      </c>
      <c r="H1781" s="34" t="s">
        <v>2375</v>
      </c>
      <c r="J1781" s="40" t="s">
        <v>585</v>
      </c>
      <c r="K1781" s="11" t="str">
        <v>Obesity</v>
      </c>
      <c r="L1781" s="11" t="str">
        <v>Diabetes</v>
      </c>
      <c r="M1781" s="11">
        <v>1</v>
      </c>
      <c r="N1781" s="11" t="str">
        <v>Yes</v>
      </c>
      <c r="O1781" s="11" t="str">
        <v>No</v>
      </c>
      <c r="P1781" s="36" t="str">
        <v>No</v>
      </c>
      <c r="Q1781" s="37"/>
    </row>
    <row r="1782" spans="1:17" x14ac:dyDescent="0.3">
      <c r="A1782" s="34" t="s">
        <v>584</v>
      </c>
      <c r="B1782" s="34">
        <v>26.2</v>
      </c>
      <c r="C1782" s="34">
        <v>10.93</v>
      </c>
      <c r="D1782" s="34" t="s">
        <v>2377</v>
      </c>
      <c r="E1782" s="35" t="s">
        <v>2375</v>
      </c>
      <c r="F1782" s="34" t="s">
        <v>2375</v>
      </c>
      <c r="G1782" s="34">
        <v>1</v>
      </c>
      <c r="H1782" s="34" t="s">
        <v>2375</v>
      </c>
      <c r="J1782" s="40" t="s">
        <v>584</v>
      </c>
      <c r="K1782" s="11" t="str">
        <v>Overweight</v>
      </c>
      <c r="L1782" s="11" t="str">
        <v>Diabetes</v>
      </c>
      <c r="M1782" s="11">
        <v>1</v>
      </c>
      <c r="N1782" s="11" t="str">
        <v>Yes</v>
      </c>
      <c r="O1782" s="11" t="str">
        <v>No</v>
      </c>
      <c r="P1782" s="36" t="str">
        <v>No</v>
      </c>
      <c r="Q1782" s="37"/>
    </row>
    <row r="1783" spans="1:17" x14ac:dyDescent="0.3">
      <c r="A1783" s="34" t="s">
        <v>583</v>
      </c>
      <c r="B1783" s="34">
        <v>26.695</v>
      </c>
      <c r="C1783" s="34">
        <v>4.21</v>
      </c>
      <c r="D1783" s="34" t="s">
        <v>2377</v>
      </c>
      <c r="E1783" s="35" t="s">
        <v>2375</v>
      </c>
      <c r="F1783" s="34" t="s">
        <v>2378</v>
      </c>
      <c r="G1783" s="34">
        <v>1</v>
      </c>
      <c r="H1783" s="34" t="s">
        <v>2375</v>
      </c>
      <c r="J1783" s="40" t="s">
        <v>583</v>
      </c>
      <c r="K1783" s="11" t="str">
        <v>Overweight</v>
      </c>
      <c r="L1783" s="11" t="str">
        <v>Normal</v>
      </c>
      <c r="M1783" s="11">
        <v>1</v>
      </c>
      <c r="N1783" s="11" t="str">
        <v>Yes</v>
      </c>
      <c r="O1783" s="11" t="str">
        <v>No</v>
      </c>
      <c r="P1783" s="36" t="str">
        <v>No</v>
      </c>
      <c r="Q1783" s="37"/>
    </row>
    <row r="1784" spans="1:17" x14ac:dyDescent="0.3">
      <c r="A1784" s="34" t="s">
        <v>582</v>
      </c>
      <c r="B1784" s="34">
        <v>23.16</v>
      </c>
      <c r="C1784" s="34">
        <v>5.5</v>
      </c>
      <c r="D1784" s="34" t="s">
        <v>2375</v>
      </c>
      <c r="E1784" s="35" t="s">
        <v>2375</v>
      </c>
      <c r="F1784" s="34" t="s">
        <v>2375</v>
      </c>
      <c r="G1784" s="34" t="s">
        <v>2376</v>
      </c>
      <c r="H1784" s="34" t="s">
        <v>2375</v>
      </c>
      <c r="J1784" s="40" t="s">
        <v>582</v>
      </c>
      <c r="K1784" s="11" t="str">
        <v>Normal Weight</v>
      </c>
      <c r="L1784" s="11" t="str">
        <v>Normal</v>
      </c>
      <c r="M1784" s="11">
        <v>0</v>
      </c>
      <c r="N1784" s="11" t="str">
        <v>No</v>
      </c>
      <c r="O1784" s="11" t="str">
        <v>No</v>
      </c>
      <c r="P1784" s="36" t="str">
        <v>No</v>
      </c>
      <c r="Q1784" s="37"/>
    </row>
    <row r="1785" spans="1:17" x14ac:dyDescent="0.3">
      <c r="A1785" s="34" t="s">
        <v>581</v>
      </c>
      <c r="B1785" s="34">
        <v>32.585000000000001</v>
      </c>
      <c r="C1785" s="34">
        <v>4.93</v>
      </c>
      <c r="D1785" s="34" t="s">
        <v>2377</v>
      </c>
      <c r="E1785" s="35" t="s">
        <v>2375</v>
      </c>
      <c r="F1785" s="34" t="s">
        <v>2375</v>
      </c>
      <c r="G1785" s="34">
        <v>1</v>
      </c>
      <c r="H1785" s="34" t="s">
        <v>2375</v>
      </c>
      <c r="J1785" s="40" t="s">
        <v>581</v>
      </c>
      <c r="K1785" s="11" t="str">
        <v>Obesity</v>
      </c>
      <c r="L1785" s="11" t="str">
        <v>Normal</v>
      </c>
      <c r="M1785" s="11">
        <v>1</v>
      </c>
      <c r="N1785" s="11" t="str">
        <v>Yes</v>
      </c>
      <c r="O1785" s="11" t="str">
        <v>No</v>
      </c>
      <c r="P1785" s="36" t="str">
        <v>No</v>
      </c>
      <c r="Q1785" s="37"/>
    </row>
    <row r="1786" spans="1:17" x14ac:dyDescent="0.3">
      <c r="A1786" s="34" t="s">
        <v>580</v>
      </c>
      <c r="B1786" s="34">
        <v>33.97</v>
      </c>
      <c r="C1786" s="34">
        <v>5.6</v>
      </c>
      <c r="D1786" s="34" t="s">
        <v>2377</v>
      </c>
      <c r="E1786" s="35" t="s">
        <v>2375</v>
      </c>
      <c r="F1786" s="34" t="s">
        <v>2375</v>
      </c>
      <c r="G1786" s="34" t="s">
        <v>2376</v>
      </c>
      <c r="H1786" s="34" t="s">
        <v>2375</v>
      </c>
      <c r="J1786" s="40" t="s">
        <v>580</v>
      </c>
      <c r="K1786" s="11" t="str">
        <v>Obesity</v>
      </c>
      <c r="L1786" s="11" t="str">
        <v>Normal</v>
      </c>
      <c r="M1786" s="11">
        <v>0</v>
      </c>
      <c r="N1786" s="11" t="str">
        <v>Yes</v>
      </c>
      <c r="O1786" s="11" t="str">
        <v>No</v>
      </c>
      <c r="P1786" s="36" t="str">
        <v>No</v>
      </c>
      <c r="Q1786" s="37"/>
    </row>
    <row r="1787" spans="1:17" x14ac:dyDescent="0.3">
      <c r="A1787" s="34" t="s">
        <v>579</v>
      </c>
      <c r="B1787" s="34">
        <v>16.57</v>
      </c>
      <c r="C1787" s="34">
        <v>9.99</v>
      </c>
      <c r="D1787" s="34" t="s">
        <v>2375</v>
      </c>
      <c r="E1787" s="35" t="s">
        <v>2375</v>
      </c>
      <c r="F1787" s="34" t="s">
        <v>2375</v>
      </c>
      <c r="G1787" s="34" t="s">
        <v>2376</v>
      </c>
      <c r="H1787" s="34" t="s">
        <v>2375</v>
      </c>
      <c r="J1787" s="40" t="s">
        <v>579</v>
      </c>
      <c r="K1787" s="11" t="str">
        <v>Underweight</v>
      </c>
      <c r="L1787" s="11" t="str">
        <v>Diabetes</v>
      </c>
      <c r="M1787" s="11">
        <v>0</v>
      </c>
      <c r="N1787" s="11" t="str">
        <v>No</v>
      </c>
      <c r="O1787" s="11" t="str">
        <v>No</v>
      </c>
      <c r="P1787" s="36" t="str">
        <v>No</v>
      </c>
      <c r="Q1787" s="37"/>
    </row>
    <row r="1788" spans="1:17" x14ac:dyDescent="0.3">
      <c r="A1788" s="34" t="s">
        <v>578</v>
      </c>
      <c r="B1788" s="34">
        <v>17.55</v>
      </c>
      <c r="C1788" s="34">
        <v>5.93</v>
      </c>
      <c r="D1788" s="34" t="s">
        <v>2375</v>
      </c>
      <c r="E1788" s="35" t="s">
        <v>2375</v>
      </c>
      <c r="F1788" s="34" t="s">
        <v>2378</v>
      </c>
      <c r="G1788" s="34">
        <v>1</v>
      </c>
      <c r="H1788" s="34" t="s">
        <v>2375</v>
      </c>
      <c r="J1788" s="40" t="s">
        <v>578</v>
      </c>
      <c r="K1788" s="11" t="str">
        <v>Underweight</v>
      </c>
      <c r="L1788" s="11" t="str">
        <v>Prediabetes</v>
      </c>
      <c r="M1788" s="11">
        <v>1</v>
      </c>
      <c r="N1788" s="11" t="str">
        <v>No</v>
      </c>
      <c r="O1788" s="11" t="str">
        <v>No</v>
      </c>
      <c r="P1788" s="36" t="str">
        <v>No</v>
      </c>
      <c r="Q1788" s="37"/>
    </row>
    <row r="1789" spans="1:17" x14ac:dyDescent="0.3">
      <c r="A1789" s="34" t="s">
        <v>577</v>
      </c>
      <c r="B1789" s="34">
        <v>29.41</v>
      </c>
      <c r="C1789" s="34">
        <v>6.29</v>
      </c>
      <c r="D1789" s="34" t="s">
        <v>2377</v>
      </c>
      <c r="E1789" s="35" t="s">
        <v>2375</v>
      </c>
      <c r="F1789" s="34" t="s">
        <v>2375</v>
      </c>
      <c r="G1789" s="34">
        <v>1</v>
      </c>
      <c r="H1789" s="34" t="s">
        <v>2375</v>
      </c>
      <c r="J1789" s="40" t="s">
        <v>577</v>
      </c>
      <c r="K1789" s="11" t="str">
        <v>Overweight</v>
      </c>
      <c r="L1789" s="11" t="str">
        <v>Prediabetes</v>
      </c>
      <c r="M1789" s="11">
        <v>1</v>
      </c>
      <c r="N1789" s="11" t="str">
        <v>Yes</v>
      </c>
      <c r="O1789" s="11" t="str">
        <v>No</v>
      </c>
      <c r="P1789" s="36" t="str">
        <v>No</v>
      </c>
      <c r="Q1789" s="37"/>
    </row>
    <row r="1790" spans="1:17" x14ac:dyDescent="0.3">
      <c r="A1790" s="34" t="s">
        <v>576</v>
      </c>
      <c r="B1790" s="34">
        <v>17.91</v>
      </c>
      <c r="C1790" s="34">
        <v>5.65</v>
      </c>
      <c r="D1790" s="34" t="s">
        <v>2375</v>
      </c>
      <c r="E1790" s="35" t="s">
        <v>2375</v>
      </c>
      <c r="F1790" s="34" t="s">
        <v>2375</v>
      </c>
      <c r="G1790" s="34">
        <v>1</v>
      </c>
      <c r="H1790" s="34" t="s">
        <v>2375</v>
      </c>
      <c r="J1790" s="40" t="s">
        <v>576</v>
      </c>
      <c r="K1790" s="11" t="str">
        <v>Underweight</v>
      </c>
      <c r="L1790" s="11" t="str">
        <v>Normal</v>
      </c>
      <c r="M1790" s="11">
        <v>1</v>
      </c>
      <c r="N1790" s="11" t="str">
        <v>No</v>
      </c>
      <c r="O1790" s="11" t="str">
        <v>No</v>
      </c>
      <c r="P1790" s="36" t="str">
        <v>No</v>
      </c>
      <c r="Q1790" s="37"/>
    </row>
    <row r="1791" spans="1:17" x14ac:dyDescent="0.3">
      <c r="A1791" s="34" t="s">
        <v>575</v>
      </c>
      <c r="B1791" s="34">
        <v>31.57</v>
      </c>
      <c r="C1791" s="34">
        <v>6.15</v>
      </c>
      <c r="D1791" s="34" t="s">
        <v>2375</v>
      </c>
      <c r="E1791" s="35" t="s">
        <v>2375</v>
      </c>
      <c r="F1791" s="34" t="s">
        <v>2375</v>
      </c>
      <c r="G1791" s="34">
        <v>1</v>
      </c>
      <c r="H1791" s="34" t="s">
        <v>2375</v>
      </c>
      <c r="J1791" s="40" t="s">
        <v>575</v>
      </c>
      <c r="K1791" s="11" t="str">
        <v>Obesity</v>
      </c>
      <c r="L1791" s="11" t="str">
        <v>Prediabetes</v>
      </c>
      <c r="M1791" s="11">
        <v>1</v>
      </c>
      <c r="N1791" s="11" t="str">
        <v>No</v>
      </c>
      <c r="O1791" s="11" t="str">
        <v>No</v>
      </c>
      <c r="P1791" s="36" t="str">
        <v>No</v>
      </c>
      <c r="Q1791" s="37"/>
    </row>
    <row r="1792" spans="1:17" x14ac:dyDescent="0.3">
      <c r="A1792" s="34" t="s">
        <v>574</v>
      </c>
      <c r="B1792" s="34">
        <v>33.18</v>
      </c>
      <c r="C1792" s="34">
        <v>5.22</v>
      </c>
      <c r="D1792" s="34" t="s">
        <v>2375</v>
      </c>
      <c r="E1792" s="35" t="s">
        <v>2378</v>
      </c>
      <c r="F1792" s="34" t="s">
        <v>2375</v>
      </c>
      <c r="G1792" s="34">
        <v>1</v>
      </c>
      <c r="H1792" s="34" t="s">
        <v>2375</v>
      </c>
      <c r="J1792" s="40" t="s">
        <v>574</v>
      </c>
      <c r="K1792" s="11" t="str">
        <v>Obesity</v>
      </c>
      <c r="L1792" s="11" t="str">
        <v>Normal</v>
      </c>
      <c r="M1792" s="11">
        <v>1</v>
      </c>
      <c r="N1792" s="11" t="str">
        <v>No</v>
      </c>
      <c r="O1792" s="11" t="str">
        <v>No</v>
      </c>
      <c r="P1792" s="36" t="str">
        <v>No</v>
      </c>
      <c r="Q1792" s="37"/>
    </row>
    <row r="1793" spans="1:17" x14ac:dyDescent="0.3">
      <c r="A1793" s="34" t="s">
        <v>573</v>
      </c>
      <c r="B1793" s="34">
        <v>37</v>
      </c>
      <c r="C1793" s="34">
        <v>11.66</v>
      </c>
      <c r="D1793" s="34" t="s">
        <v>2375</v>
      </c>
      <c r="E1793" s="35" t="s">
        <v>2375</v>
      </c>
      <c r="F1793" s="34" t="s">
        <v>2375</v>
      </c>
      <c r="G1793" s="34" t="s">
        <v>2376</v>
      </c>
      <c r="H1793" s="34" t="s">
        <v>2375</v>
      </c>
      <c r="J1793" s="40" t="s">
        <v>573</v>
      </c>
      <c r="K1793" s="11" t="str">
        <v>Obesity</v>
      </c>
      <c r="L1793" s="11" t="str">
        <v>Diabetes</v>
      </c>
      <c r="M1793" s="11">
        <v>0</v>
      </c>
      <c r="N1793" s="11" t="str">
        <v>No</v>
      </c>
      <c r="O1793" s="11" t="str">
        <v>No</v>
      </c>
      <c r="P1793" s="36" t="str">
        <v>No</v>
      </c>
      <c r="Q1793" s="37"/>
    </row>
    <row r="1794" spans="1:17" x14ac:dyDescent="0.3">
      <c r="A1794" s="34" t="s">
        <v>572</v>
      </c>
      <c r="B1794" s="34">
        <v>18.905000000000001</v>
      </c>
      <c r="C1794" s="34">
        <v>4.91</v>
      </c>
      <c r="D1794" s="34" t="s">
        <v>2377</v>
      </c>
      <c r="E1794" s="35" t="s">
        <v>2375</v>
      </c>
      <c r="F1794" s="34" t="s">
        <v>2375</v>
      </c>
      <c r="G1794" s="34">
        <v>1</v>
      </c>
      <c r="H1794" s="34" t="s">
        <v>2375</v>
      </c>
      <c r="J1794" s="40" t="s">
        <v>572</v>
      </c>
      <c r="K1794" s="11" t="str">
        <v>Normal Weight</v>
      </c>
      <c r="L1794" s="11" t="str">
        <v>Normal</v>
      </c>
      <c r="M1794" s="11">
        <v>1</v>
      </c>
      <c r="N1794" s="11" t="str">
        <v>Yes</v>
      </c>
      <c r="O1794" s="11" t="str">
        <v>No</v>
      </c>
      <c r="P1794" s="36" t="str">
        <v>No</v>
      </c>
      <c r="Q1794" s="37"/>
    </row>
    <row r="1795" spans="1:17" x14ac:dyDescent="0.3">
      <c r="A1795" s="34" t="s">
        <v>571</v>
      </c>
      <c r="B1795" s="34">
        <v>20.03</v>
      </c>
      <c r="C1795" s="34">
        <v>9.25</v>
      </c>
      <c r="D1795" s="34" t="s">
        <v>2377</v>
      </c>
      <c r="E1795" s="35" t="s">
        <v>2375</v>
      </c>
      <c r="F1795" s="34" t="s">
        <v>2375</v>
      </c>
      <c r="G1795" s="34" t="s">
        <v>2376</v>
      </c>
      <c r="H1795" s="34" t="s">
        <v>2375</v>
      </c>
      <c r="J1795" s="40" t="s">
        <v>571</v>
      </c>
      <c r="K1795" s="11" t="str">
        <v>Normal Weight</v>
      </c>
      <c r="L1795" s="11" t="str">
        <v>Diabetes</v>
      </c>
      <c r="M1795" s="11">
        <v>0</v>
      </c>
      <c r="N1795" s="11" t="str">
        <v>Yes</v>
      </c>
      <c r="O1795" s="11" t="str">
        <v>No</v>
      </c>
      <c r="P1795" s="36" t="str">
        <v>No</v>
      </c>
      <c r="Q1795" s="37"/>
    </row>
    <row r="1796" spans="1:17" x14ac:dyDescent="0.3">
      <c r="A1796" s="34" t="s">
        <v>570</v>
      </c>
      <c r="B1796" s="34">
        <v>16.7</v>
      </c>
      <c r="C1796" s="34">
        <v>11.48</v>
      </c>
      <c r="D1796" s="34" t="s">
        <v>2375</v>
      </c>
      <c r="E1796" s="35" t="s">
        <v>2375</v>
      </c>
      <c r="F1796" s="34" t="s">
        <v>2375</v>
      </c>
      <c r="G1796" s="34" t="s">
        <v>2376</v>
      </c>
      <c r="H1796" s="34" t="s">
        <v>2375</v>
      </c>
      <c r="J1796" s="40" t="s">
        <v>570</v>
      </c>
      <c r="K1796" s="11" t="str">
        <v>Underweight</v>
      </c>
      <c r="L1796" s="11" t="str">
        <v>Diabetes</v>
      </c>
      <c r="M1796" s="11">
        <v>0</v>
      </c>
      <c r="N1796" s="11" t="str">
        <v>No</v>
      </c>
      <c r="O1796" s="11" t="str">
        <v>No</v>
      </c>
      <c r="P1796" s="36" t="str">
        <v>No</v>
      </c>
      <c r="Q1796" s="37"/>
    </row>
    <row r="1797" spans="1:17" x14ac:dyDescent="0.3">
      <c r="A1797" s="34" t="s">
        <v>569</v>
      </c>
      <c r="B1797" s="34">
        <v>39.82</v>
      </c>
      <c r="C1797" s="34">
        <v>6.06</v>
      </c>
      <c r="D1797" s="34" t="s">
        <v>2375</v>
      </c>
      <c r="E1797" s="35" t="s">
        <v>2375</v>
      </c>
      <c r="F1797" s="34" t="s">
        <v>2375</v>
      </c>
      <c r="G1797" s="34" t="s">
        <v>2376</v>
      </c>
      <c r="H1797" s="34" t="s">
        <v>2375</v>
      </c>
      <c r="J1797" s="40" t="s">
        <v>569</v>
      </c>
      <c r="K1797" s="11" t="str">
        <v>Obesity</v>
      </c>
      <c r="L1797" s="11" t="str">
        <v>Prediabetes</v>
      </c>
      <c r="M1797" s="11">
        <v>0</v>
      </c>
      <c r="N1797" s="11" t="str">
        <v>No</v>
      </c>
      <c r="O1797" s="11" t="str">
        <v>No</v>
      </c>
      <c r="P1797" s="36" t="str">
        <v>No</v>
      </c>
      <c r="Q1797" s="37"/>
    </row>
    <row r="1798" spans="1:17" x14ac:dyDescent="0.3">
      <c r="A1798" s="34" t="s">
        <v>568</v>
      </c>
      <c r="B1798" s="34">
        <v>22.04</v>
      </c>
      <c r="C1798" s="34">
        <v>5.86</v>
      </c>
      <c r="D1798" s="34" t="s">
        <v>2375</v>
      </c>
      <c r="E1798" s="35" t="s">
        <v>2375</v>
      </c>
      <c r="F1798" s="34" t="s">
        <v>2375</v>
      </c>
      <c r="G1798" s="34">
        <v>1</v>
      </c>
      <c r="H1798" s="34" t="s">
        <v>2375</v>
      </c>
      <c r="J1798" s="40" t="s">
        <v>568</v>
      </c>
      <c r="K1798" s="11" t="str">
        <v>Normal Weight</v>
      </c>
      <c r="L1798" s="11" t="str">
        <v>Prediabetes</v>
      </c>
      <c r="M1798" s="11">
        <v>1</v>
      </c>
      <c r="N1798" s="11" t="str">
        <v>No</v>
      </c>
      <c r="O1798" s="11" t="str">
        <v>No</v>
      </c>
      <c r="P1798" s="36" t="str">
        <v>No</v>
      </c>
      <c r="Q1798" s="37"/>
    </row>
    <row r="1799" spans="1:17" x14ac:dyDescent="0.3">
      <c r="A1799" s="34" t="s">
        <v>567</v>
      </c>
      <c r="B1799" s="34">
        <v>28.27</v>
      </c>
      <c r="C1799" s="34">
        <v>5.33</v>
      </c>
      <c r="D1799" s="34" t="s">
        <v>2375</v>
      </c>
      <c r="E1799" s="35" t="s">
        <v>2375</v>
      </c>
      <c r="F1799" s="34" t="s">
        <v>2375</v>
      </c>
      <c r="G1799" s="34" t="s">
        <v>2376</v>
      </c>
      <c r="H1799" s="34" t="s">
        <v>2375</v>
      </c>
      <c r="J1799" s="40" t="s">
        <v>567</v>
      </c>
      <c r="K1799" s="11" t="str">
        <v>Overweight</v>
      </c>
      <c r="L1799" s="11" t="str">
        <v>Normal</v>
      </c>
      <c r="M1799" s="11">
        <v>0</v>
      </c>
      <c r="N1799" s="11" t="str">
        <v>No</v>
      </c>
      <c r="O1799" s="11" t="str">
        <v>No</v>
      </c>
      <c r="P1799" s="36" t="str">
        <v>No</v>
      </c>
      <c r="Q1799" s="37"/>
    </row>
    <row r="1800" spans="1:17" x14ac:dyDescent="0.3">
      <c r="A1800" s="34" t="s">
        <v>566</v>
      </c>
      <c r="B1800" s="34">
        <v>18.5</v>
      </c>
      <c r="C1800" s="34">
        <v>5.33</v>
      </c>
      <c r="D1800" s="34" t="s">
        <v>2375</v>
      </c>
      <c r="E1800" s="35" t="s">
        <v>2375</v>
      </c>
      <c r="F1800" s="34" t="s">
        <v>2375</v>
      </c>
      <c r="G1800" s="34" t="s">
        <v>2376</v>
      </c>
      <c r="H1800" s="34" t="s">
        <v>2375</v>
      </c>
      <c r="J1800" s="40" t="s">
        <v>566</v>
      </c>
      <c r="K1800" s="11" t="str">
        <v>Normal Weight</v>
      </c>
      <c r="L1800" s="11" t="str">
        <v>Normal</v>
      </c>
      <c r="M1800" s="11">
        <v>0</v>
      </c>
      <c r="N1800" s="11" t="str">
        <v>No</v>
      </c>
      <c r="O1800" s="11" t="str">
        <v>No</v>
      </c>
      <c r="P1800" s="36" t="str">
        <v>No</v>
      </c>
      <c r="Q1800" s="37"/>
    </row>
    <row r="1801" spans="1:17" x14ac:dyDescent="0.3">
      <c r="A1801" s="34" t="s">
        <v>565</v>
      </c>
      <c r="B1801" s="34">
        <v>38.6</v>
      </c>
      <c r="C1801" s="34">
        <v>6.02</v>
      </c>
      <c r="D1801" s="34" t="s">
        <v>2375</v>
      </c>
      <c r="E1801" s="35" t="s">
        <v>2375</v>
      </c>
      <c r="F1801" s="34" t="s">
        <v>2375</v>
      </c>
      <c r="G1801" s="34">
        <v>1</v>
      </c>
      <c r="H1801" s="34" t="s">
        <v>2375</v>
      </c>
      <c r="J1801" s="40" t="s">
        <v>565</v>
      </c>
      <c r="K1801" s="11" t="str">
        <v>Obesity</v>
      </c>
      <c r="L1801" s="11" t="str">
        <v>Prediabetes</v>
      </c>
      <c r="M1801" s="11">
        <v>1</v>
      </c>
      <c r="N1801" s="11" t="str">
        <v>No</v>
      </c>
      <c r="O1801" s="11" t="str">
        <v>No</v>
      </c>
      <c r="P1801" s="36" t="str">
        <v>No</v>
      </c>
      <c r="Q1801" s="37"/>
    </row>
    <row r="1802" spans="1:17" x14ac:dyDescent="0.3">
      <c r="A1802" s="34" t="s">
        <v>564</v>
      </c>
      <c r="B1802" s="34">
        <v>43.12</v>
      </c>
      <c r="C1802" s="34">
        <v>6.25</v>
      </c>
      <c r="D1802" s="34" t="s">
        <v>2375</v>
      </c>
      <c r="E1802" s="35" t="s">
        <v>2375</v>
      </c>
      <c r="F1802" s="34" t="s">
        <v>2375</v>
      </c>
      <c r="G1802" s="34">
        <v>1</v>
      </c>
      <c r="H1802" s="34" t="s">
        <v>2375</v>
      </c>
      <c r="J1802" s="40" t="s">
        <v>564</v>
      </c>
      <c r="K1802" s="11" t="str">
        <v>Obesity</v>
      </c>
      <c r="L1802" s="11" t="str">
        <v>Prediabetes</v>
      </c>
      <c r="M1802" s="11">
        <v>1</v>
      </c>
      <c r="N1802" s="11" t="str">
        <v>No</v>
      </c>
      <c r="O1802" s="11" t="str">
        <v>No</v>
      </c>
      <c r="P1802" s="36" t="str">
        <v>No</v>
      </c>
      <c r="Q1802" s="37"/>
    </row>
    <row r="1803" spans="1:17" x14ac:dyDescent="0.3">
      <c r="A1803" s="34" t="s">
        <v>563</v>
      </c>
      <c r="B1803" s="34">
        <v>30.5</v>
      </c>
      <c r="C1803" s="34">
        <v>4.8099999999999996</v>
      </c>
      <c r="D1803" s="34" t="s">
        <v>2375</v>
      </c>
      <c r="E1803" s="35" t="s">
        <v>2375</v>
      </c>
      <c r="F1803" s="34" t="s">
        <v>2375</v>
      </c>
      <c r="G1803" s="34">
        <v>1</v>
      </c>
      <c r="H1803" s="34" t="s">
        <v>2375</v>
      </c>
      <c r="J1803" s="40" t="s">
        <v>563</v>
      </c>
      <c r="K1803" s="11" t="str">
        <v>Obesity</v>
      </c>
      <c r="L1803" s="11" t="str">
        <v>Normal</v>
      </c>
      <c r="M1803" s="11">
        <v>1</v>
      </c>
      <c r="N1803" s="11" t="str">
        <v>No</v>
      </c>
      <c r="O1803" s="11" t="str">
        <v>No</v>
      </c>
      <c r="P1803" s="36" t="str">
        <v>No</v>
      </c>
      <c r="Q1803" s="37"/>
    </row>
    <row r="1804" spans="1:17" x14ac:dyDescent="0.3">
      <c r="A1804" s="34" t="s">
        <v>562</v>
      </c>
      <c r="B1804" s="34">
        <v>27.61</v>
      </c>
      <c r="C1804" s="34">
        <v>4.5999999999999996</v>
      </c>
      <c r="D1804" s="34" t="s">
        <v>2375</v>
      </c>
      <c r="E1804" s="35" t="s">
        <v>2375</v>
      </c>
      <c r="F1804" s="34" t="s">
        <v>2375</v>
      </c>
      <c r="G1804" s="34">
        <v>1</v>
      </c>
      <c r="H1804" s="34" t="s">
        <v>2375</v>
      </c>
      <c r="J1804" s="40" t="s">
        <v>562</v>
      </c>
      <c r="K1804" s="11" t="str">
        <v>Overweight</v>
      </c>
      <c r="L1804" s="11" t="str">
        <v>Normal</v>
      </c>
      <c r="M1804" s="11">
        <v>1</v>
      </c>
      <c r="N1804" s="11" t="str">
        <v>No</v>
      </c>
      <c r="O1804" s="11" t="str">
        <v>No</v>
      </c>
      <c r="P1804" s="36" t="str">
        <v>No</v>
      </c>
      <c r="Q1804" s="37"/>
    </row>
    <row r="1805" spans="1:17" x14ac:dyDescent="0.3">
      <c r="A1805" s="34" t="s">
        <v>561</v>
      </c>
      <c r="B1805" s="34">
        <v>27.1</v>
      </c>
      <c r="C1805" s="34">
        <v>5.08</v>
      </c>
      <c r="D1805" s="34" t="s">
        <v>2375</v>
      </c>
      <c r="E1805" s="35" t="s">
        <v>2375</v>
      </c>
      <c r="F1805" s="34" t="s">
        <v>2375</v>
      </c>
      <c r="G1805" s="34">
        <v>1</v>
      </c>
      <c r="H1805" s="34" t="s">
        <v>2375</v>
      </c>
      <c r="J1805" s="40" t="s">
        <v>561</v>
      </c>
      <c r="K1805" s="11" t="str">
        <v>Overweight</v>
      </c>
      <c r="L1805" s="11" t="str">
        <v>Normal</v>
      </c>
      <c r="M1805" s="11">
        <v>1</v>
      </c>
      <c r="N1805" s="11" t="str">
        <v>No</v>
      </c>
      <c r="O1805" s="11" t="str">
        <v>No</v>
      </c>
      <c r="P1805" s="36" t="str">
        <v>No</v>
      </c>
      <c r="Q1805" s="37"/>
    </row>
    <row r="1806" spans="1:17" x14ac:dyDescent="0.3">
      <c r="A1806" s="34" t="s">
        <v>560</v>
      </c>
      <c r="B1806" s="34">
        <v>35.93</v>
      </c>
      <c r="C1806" s="34">
        <v>5.43</v>
      </c>
      <c r="D1806" s="34" t="s">
        <v>2375</v>
      </c>
      <c r="E1806" s="35" t="s">
        <v>2378</v>
      </c>
      <c r="F1806" s="34" t="s">
        <v>2375</v>
      </c>
      <c r="G1806" s="34">
        <v>1</v>
      </c>
      <c r="H1806" s="34" t="s">
        <v>2375</v>
      </c>
      <c r="J1806" s="40" t="s">
        <v>560</v>
      </c>
      <c r="K1806" s="11" t="str">
        <v>Obesity</v>
      </c>
      <c r="L1806" s="11" t="str">
        <v>Normal</v>
      </c>
      <c r="M1806" s="11">
        <v>1</v>
      </c>
      <c r="N1806" s="11" t="str">
        <v>No</v>
      </c>
      <c r="O1806" s="11" t="str">
        <v>No</v>
      </c>
      <c r="P1806" s="36" t="str">
        <v>No</v>
      </c>
      <c r="Q1806" s="37"/>
    </row>
    <row r="1807" spans="1:17" x14ac:dyDescent="0.3">
      <c r="A1807" s="34" t="s">
        <v>559</v>
      </c>
      <c r="B1807" s="34">
        <v>32.68</v>
      </c>
      <c r="C1807" s="34">
        <v>5.44</v>
      </c>
      <c r="D1807" s="34" t="s">
        <v>2375</v>
      </c>
      <c r="E1807" s="35" t="s">
        <v>2375</v>
      </c>
      <c r="F1807" s="34" t="s">
        <v>2375</v>
      </c>
      <c r="G1807" s="34" t="s">
        <v>2376</v>
      </c>
      <c r="H1807" s="34" t="s">
        <v>2375</v>
      </c>
      <c r="J1807" s="40" t="s">
        <v>559</v>
      </c>
      <c r="K1807" s="11" t="str">
        <v>Obesity</v>
      </c>
      <c r="L1807" s="11" t="str">
        <v>Normal</v>
      </c>
      <c r="M1807" s="11">
        <v>0</v>
      </c>
      <c r="N1807" s="11" t="str">
        <v>No</v>
      </c>
      <c r="O1807" s="11" t="str">
        <v>No</v>
      </c>
      <c r="P1807" s="36" t="str">
        <v>No</v>
      </c>
      <c r="Q1807" s="37"/>
    </row>
    <row r="1808" spans="1:17" x14ac:dyDescent="0.3">
      <c r="A1808" s="34" t="s">
        <v>558</v>
      </c>
      <c r="B1808" s="34">
        <v>20.74</v>
      </c>
      <c r="C1808" s="34">
        <v>11.69</v>
      </c>
      <c r="D1808" s="34" t="s">
        <v>2377</v>
      </c>
      <c r="E1808" s="35" t="s">
        <v>2375</v>
      </c>
      <c r="F1808" s="34" t="s">
        <v>2375</v>
      </c>
      <c r="G1808" s="34">
        <v>1</v>
      </c>
      <c r="H1808" s="34" t="s">
        <v>2375</v>
      </c>
      <c r="J1808" s="40" t="s">
        <v>558</v>
      </c>
      <c r="K1808" s="11" t="str">
        <v>Normal Weight</v>
      </c>
      <c r="L1808" s="11" t="str">
        <v>Diabetes</v>
      </c>
      <c r="M1808" s="11">
        <v>1</v>
      </c>
      <c r="N1808" s="11" t="str">
        <v>Yes</v>
      </c>
      <c r="O1808" s="11" t="str">
        <v>No</v>
      </c>
      <c r="P1808" s="36" t="str">
        <v>No</v>
      </c>
      <c r="Q1808" s="37"/>
    </row>
    <row r="1809" spans="1:17" x14ac:dyDescent="0.3">
      <c r="A1809" s="34" t="s">
        <v>557</v>
      </c>
      <c r="B1809" s="34">
        <v>15.57</v>
      </c>
      <c r="C1809" s="34">
        <v>6.07</v>
      </c>
      <c r="D1809" s="34" t="s">
        <v>2375</v>
      </c>
      <c r="E1809" s="35" t="s">
        <v>2375</v>
      </c>
      <c r="F1809" s="34" t="s">
        <v>2375</v>
      </c>
      <c r="G1809" s="34" t="s">
        <v>2376</v>
      </c>
      <c r="H1809" s="34" t="s">
        <v>2375</v>
      </c>
      <c r="J1809" s="40" t="s">
        <v>557</v>
      </c>
      <c r="K1809" s="11" t="str">
        <v>Underweight</v>
      </c>
      <c r="L1809" s="11" t="str">
        <v>Prediabetes</v>
      </c>
      <c r="M1809" s="11">
        <v>0</v>
      </c>
      <c r="N1809" s="11" t="str">
        <v>No</v>
      </c>
      <c r="O1809" s="11" t="str">
        <v>No</v>
      </c>
      <c r="P1809" s="36" t="str">
        <v>No</v>
      </c>
      <c r="Q1809" s="37"/>
    </row>
    <row r="1810" spans="1:17" x14ac:dyDescent="0.3">
      <c r="A1810" s="34" t="s">
        <v>556</v>
      </c>
      <c r="B1810" s="34">
        <v>23.844999999999999</v>
      </c>
      <c r="C1810" s="34">
        <v>4.3600000000000003</v>
      </c>
      <c r="D1810" s="34" t="s">
        <v>2375</v>
      </c>
      <c r="E1810" s="35" t="s">
        <v>2375</v>
      </c>
      <c r="F1810" s="34" t="s">
        <v>2375</v>
      </c>
      <c r="G1810" s="34" t="s">
        <v>2376</v>
      </c>
      <c r="H1810" s="34" t="s">
        <v>2375</v>
      </c>
      <c r="J1810" s="40" t="s">
        <v>556</v>
      </c>
      <c r="K1810" s="11" t="str">
        <v>Normal Weight</v>
      </c>
      <c r="L1810" s="11" t="str">
        <v>Normal</v>
      </c>
      <c r="M1810" s="11">
        <v>0</v>
      </c>
      <c r="N1810" s="11" t="str">
        <v>No</v>
      </c>
      <c r="O1810" s="11" t="str">
        <v>No</v>
      </c>
      <c r="P1810" s="36" t="str">
        <v>No</v>
      </c>
      <c r="Q1810" s="37"/>
    </row>
    <row r="1811" spans="1:17" x14ac:dyDescent="0.3">
      <c r="A1811" s="34" t="s">
        <v>555</v>
      </c>
      <c r="B1811" s="34">
        <v>22.895</v>
      </c>
      <c r="C1811" s="34">
        <v>5.24</v>
      </c>
      <c r="D1811" s="34" t="s">
        <v>2375</v>
      </c>
      <c r="E1811" s="35" t="s">
        <v>2375</v>
      </c>
      <c r="F1811" s="34" t="s">
        <v>2375</v>
      </c>
      <c r="G1811" s="34">
        <v>1</v>
      </c>
      <c r="H1811" s="34" t="s">
        <v>2375</v>
      </c>
      <c r="J1811" s="40" t="s">
        <v>555</v>
      </c>
      <c r="K1811" s="11" t="str">
        <v>Normal Weight</v>
      </c>
      <c r="L1811" s="11" t="str">
        <v>Normal</v>
      </c>
      <c r="M1811" s="11">
        <v>1</v>
      </c>
      <c r="N1811" s="11" t="str">
        <v>No</v>
      </c>
      <c r="O1811" s="11" t="str">
        <v>No</v>
      </c>
      <c r="P1811" s="36" t="str">
        <v>No</v>
      </c>
      <c r="Q1811" s="37"/>
    </row>
    <row r="1812" spans="1:17" x14ac:dyDescent="0.3">
      <c r="A1812" s="34" t="s">
        <v>554</v>
      </c>
      <c r="B1812" s="34">
        <v>21.945</v>
      </c>
      <c r="C1812" s="34">
        <v>5.37</v>
      </c>
      <c r="D1812" s="34" t="s">
        <v>2375</v>
      </c>
      <c r="E1812" s="35" t="s">
        <v>2375</v>
      </c>
      <c r="F1812" s="34" t="s">
        <v>2375</v>
      </c>
      <c r="G1812" s="34">
        <v>1</v>
      </c>
      <c r="H1812" s="34" t="s">
        <v>2375</v>
      </c>
      <c r="J1812" s="40" t="s">
        <v>554</v>
      </c>
      <c r="K1812" s="11" t="str">
        <v>Normal Weight</v>
      </c>
      <c r="L1812" s="11" t="str">
        <v>Normal</v>
      </c>
      <c r="M1812" s="11">
        <v>1</v>
      </c>
      <c r="N1812" s="11" t="str">
        <v>No</v>
      </c>
      <c r="O1812" s="11" t="str">
        <v>No</v>
      </c>
      <c r="P1812" s="36" t="str">
        <v>No</v>
      </c>
      <c r="Q1812" s="37"/>
    </row>
    <row r="1813" spans="1:17" x14ac:dyDescent="0.3">
      <c r="A1813" s="34" t="s">
        <v>553</v>
      </c>
      <c r="B1813" s="34">
        <v>19.47</v>
      </c>
      <c r="C1813" s="34">
        <v>6.6</v>
      </c>
      <c r="D1813" s="34" t="s">
        <v>2377</v>
      </c>
      <c r="E1813" s="35" t="s">
        <v>2375</v>
      </c>
      <c r="F1813" s="34" t="s">
        <v>2375</v>
      </c>
      <c r="G1813" s="34" t="s">
        <v>2376</v>
      </c>
      <c r="H1813" s="34" t="s">
        <v>2375</v>
      </c>
      <c r="J1813" s="40" t="s">
        <v>553</v>
      </c>
      <c r="K1813" s="11" t="str">
        <v>Normal Weight</v>
      </c>
      <c r="L1813" s="11" t="str">
        <v>Diabetes</v>
      </c>
      <c r="M1813" s="11">
        <v>0</v>
      </c>
      <c r="N1813" s="11" t="str">
        <v>Yes</v>
      </c>
      <c r="O1813" s="11" t="str">
        <v>No</v>
      </c>
      <c r="P1813" s="36" t="str">
        <v>No</v>
      </c>
      <c r="Q1813" s="37"/>
    </row>
    <row r="1814" spans="1:17" x14ac:dyDescent="0.3">
      <c r="A1814" s="34" t="s">
        <v>552</v>
      </c>
      <c r="B1814" s="34">
        <v>15.61</v>
      </c>
      <c r="C1814" s="34">
        <v>5.77</v>
      </c>
      <c r="D1814" s="34" t="s">
        <v>2375</v>
      </c>
      <c r="E1814" s="35" t="s">
        <v>2375</v>
      </c>
      <c r="F1814" s="34" t="s">
        <v>2375</v>
      </c>
      <c r="G1814" s="34" t="s">
        <v>2376</v>
      </c>
      <c r="H1814" s="34" t="s">
        <v>2375</v>
      </c>
      <c r="J1814" s="40" t="s">
        <v>552</v>
      </c>
      <c r="K1814" s="11" t="str">
        <v>Underweight</v>
      </c>
      <c r="L1814" s="11" t="str">
        <v>Prediabetes</v>
      </c>
      <c r="M1814" s="11">
        <v>0</v>
      </c>
      <c r="N1814" s="11" t="str">
        <v>No</v>
      </c>
      <c r="O1814" s="11" t="str">
        <v>No</v>
      </c>
      <c r="P1814" s="36" t="str">
        <v>No</v>
      </c>
      <c r="Q1814" s="37"/>
    </row>
    <row r="1815" spans="1:17" x14ac:dyDescent="0.3">
      <c r="A1815" s="34" t="s">
        <v>551</v>
      </c>
      <c r="B1815" s="34">
        <v>28.6</v>
      </c>
      <c r="C1815" s="34">
        <v>6.08</v>
      </c>
      <c r="D1815" s="34" t="s">
        <v>2375</v>
      </c>
      <c r="E1815" s="35" t="s">
        <v>2375</v>
      </c>
      <c r="F1815" s="34" t="s">
        <v>2378</v>
      </c>
      <c r="G1815" s="34">
        <v>1</v>
      </c>
      <c r="H1815" s="34" t="s">
        <v>2375</v>
      </c>
      <c r="J1815" s="40" t="s">
        <v>551</v>
      </c>
      <c r="K1815" s="11" t="str">
        <v>Overweight</v>
      </c>
      <c r="L1815" s="11" t="str">
        <v>Prediabetes</v>
      </c>
      <c r="M1815" s="11">
        <v>1</v>
      </c>
      <c r="N1815" s="11" t="str">
        <v>No</v>
      </c>
      <c r="O1815" s="11" t="str">
        <v>No</v>
      </c>
      <c r="P1815" s="36" t="str">
        <v>No</v>
      </c>
      <c r="Q1815" s="37"/>
    </row>
    <row r="1816" spans="1:17" x14ac:dyDescent="0.3">
      <c r="A1816" s="34" t="s">
        <v>550</v>
      </c>
      <c r="B1816" s="34">
        <v>46.53</v>
      </c>
      <c r="C1816" s="34">
        <v>4.16</v>
      </c>
      <c r="D1816" s="34" t="s">
        <v>2375</v>
      </c>
      <c r="E1816" s="35" t="s">
        <v>2375</v>
      </c>
      <c r="F1816" s="34" t="s">
        <v>2375</v>
      </c>
      <c r="G1816" s="34" t="s">
        <v>2376</v>
      </c>
      <c r="H1816" s="34" t="s">
        <v>2375</v>
      </c>
      <c r="J1816" s="40" t="s">
        <v>550</v>
      </c>
      <c r="K1816" s="11" t="str">
        <v>Obesity</v>
      </c>
      <c r="L1816" s="11" t="str">
        <v>Normal</v>
      </c>
      <c r="M1816" s="11">
        <v>0</v>
      </c>
      <c r="N1816" s="11" t="str">
        <v>No</v>
      </c>
      <c r="O1816" s="11" t="str">
        <v>No</v>
      </c>
      <c r="P1816" s="36" t="str">
        <v>No</v>
      </c>
      <c r="Q1816" s="37"/>
    </row>
    <row r="1817" spans="1:17" x14ac:dyDescent="0.3">
      <c r="A1817" s="34" t="s">
        <v>549</v>
      </c>
      <c r="B1817" s="34">
        <v>34.99</v>
      </c>
      <c r="C1817" s="34">
        <v>5.0999999999999996</v>
      </c>
      <c r="D1817" s="34" t="s">
        <v>2375</v>
      </c>
      <c r="E1817" s="35" t="s">
        <v>2375</v>
      </c>
      <c r="F1817" s="34" t="s">
        <v>2378</v>
      </c>
      <c r="G1817" s="34">
        <v>1</v>
      </c>
      <c r="H1817" s="34" t="s">
        <v>2375</v>
      </c>
      <c r="J1817" s="40" t="s">
        <v>549</v>
      </c>
      <c r="K1817" s="11" t="str">
        <v>Obesity</v>
      </c>
      <c r="L1817" s="11" t="str">
        <v>Normal</v>
      </c>
      <c r="M1817" s="11">
        <v>1</v>
      </c>
      <c r="N1817" s="11" t="str">
        <v>No</v>
      </c>
      <c r="O1817" s="11" t="str">
        <v>No</v>
      </c>
      <c r="P1817" s="36" t="str">
        <v>No</v>
      </c>
      <c r="Q1817" s="37"/>
    </row>
    <row r="1818" spans="1:17" x14ac:dyDescent="0.3">
      <c r="A1818" s="34" t="s">
        <v>548</v>
      </c>
      <c r="B1818" s="34">
        <v>17.05</v>
      </c>
      <c r="C1818" s="34">
        <v>5.3</v>
      </c>
      <c r="D1818" s="34" t="s">
        <v>2375</v>
      </c>
      <c r="E1818" s="35" t="s">
        <v>2375</v>
      </c>
      <c r="F1818" s="34" t="s">
        <v>2378</v>
      </c>
      <c r="G1818" s="34">
        <v>1</v>
      </c>
      <c r="H1818" s="34" t="s">
        <v>2375</v>
      </c>
      <c r="J1818" s="40" t="s">
        <v>548</v>
      </c>
      <c r="K1818" s="11" t="str">
        <v>Underweight</v>
      </c>
      <c r="L1818" s="11" t="str">
        <v>Normal</v>
      </c>
      <c r="M1818" s="11">
        <v>1</v>
      </c>
      <c r="N1818" s="11" t="str">
        <v>No</v>
      </c>
      <c r="O1818" s="11" t="str">
        <v>No</v>
      </c>
      <c r="P1818" s="36" t="str">
        <v>No</v>
      </c>
      <c r="Q1818" s="37"/>
    </row>
    <row r="1819" spans="1:17" x14ac:dyDescent="0.3">
      <c r="A1819" s="34" t="s">
        <v>547</v>
      </c>
      <c r="B1819" s="34">
        <v>37.18</v>
      </c>
      <c r="C1819" s="34">
        <v>4.9000000000000004</v>
      </c>
      <c r="D1819" s="34" t="s">
        <v>2375</v>
      </c>
      <c r="E1819" s="35" t="s">
        <v>2375</v>
      </c>
      <c r="F1819" s="34" t="s">
        <v>2375</v>
      </c>
      <c r="G1819" s="34" t="s">
        <v>2376</v>
      </c>
      <c r="H1819" s="34" t="s">
        <v>2375</v>
      </c>
      <c r="J1819" s="40" t="s">
        <v>547</v>
      </c>
      <c r="K1819" s="11" t="str">
        <v>Obesity</v>
      </c>
      <c r="L1819" s="11" t="str">
        <v>Normal</v>
      </c>
      <c r="M1819" s="11">
        <v>0</v>
      </c>
      <c r="N1819" s="11" t="str">
        <v>No</v>
      </c>
      <c r="O1819" s="11" t="str">
        <v>No</v>
      </c>
      <c r="P1819" s="36" t="str">
        <v>No</v>
      </c>
      <c r="Q1819" s="37"/>
    </row>
    <row r="1820" spans="1:17" x14ac:dyDescent="0.3">
      <c r="A1820" s="34" t="s">
        <v>546</v>
      </c>
      <c r="B1820" s="34">
        <v>35.200000000000003</v>
      </c>
      <c r="C1820" s="34">
        <v>5.55</v>
      </c>
      <c r="D1820" s="34" t="s">
        <v>2375</v>
      </c>
      <c r="E1820" s="35" t="s">
        <v>2375</v>
      </c>
      <c r="F1820" s="34" t="s">
        <v>2375</v>
      </c>
      <c r="G1820" s="34" t="s">
        <v>2376</v>
      </c>
      <c r="H1820" s="34" t="s">
        <v>2375</v>
      </c>
      <c r="J1820" s="40" t="s">
        <v>546</v>
      </c>
      <c r="K1820" s="11" t="str">
        <v>Obesity</v>
      </c>
      <c r="L1820" s="11" t="str">
        <v>Normal</v>
      </c>
      <c r="M1820" s="11">
        <v>0</v>
      </c>
      <c r="N1820" s="11" t="str">
        <v>No</v>
      </c>
      <c r="O1820" s="11" t="str">
        <v>No</v>
      </c>
      <c r="P1820" s="36" t="str">
        <v>No</v>
      </c>
      <c r="Q1820" s="37"/>
    </row>
    <row r="1821" spans="1:17" x14ac:dyDescent="0.3">
      <c r="A1821" s="34" t="s">
        <v>545</v>
      </c>
      <c r="B1821" s="34">
        <v>37.335000000000001</v>
      </c>
      <c r="C1821" s="34">
        <v>4.95</v>
      </c>
      <c r="D1821" s="34" t="s">
        <v>2375</v>
      </c>
      <c r="E1821" s="35" t="s">
        <v>2375</v>
      </c>
      <c r="F1821" s="34" t="s">
        <v>2375</v>
      </c>
      <c r="G1821" s="34" t="s">
        <v>2376</v>
      </c>
      <c r="H1821" s="34" t="s">
        <v>2375</v>
      </c>
      <c r="J1821" s="40" t="s">
        <v>545</v>
      </c>
      <c r="K1821" s="11" t="str">
        <v>Obesity</v>
      </c>
      <c r="L1821" s="11" t="str">
        <v>Normal</v>
      </c>
      <c r="M1821" s="11">
        <v>0</v>
      </c>
      <c r="N1821" s="11" t="str">
        <v>No</v>
      </c>
      <c r="O1821" s="11" t="str">
        <v>No</v>
      </c>
      <c r="P1821" s="36" t="str">
        <v>No</v>
      </c>
      <c r="Q1821" s="37"/>
    </row>
    <row r="1822" spans="1:17" x14ac:dyDescent="0.3">
      <c r="A1822" s="34" t="s">
        <v>544</v>
      </c>
      <c r="B1822" s="34">
        <v>27.265000000000001</v>
      </c>
      <c r="C1822" s="34">
        <v>6.46</v>
      </c>
      <c r="D1822" s="34" t="s">
        <v>2377</v>
      </c>
      <c r="E1822" s="35" t="s">
        <v>2375</v>
      </c>
      <c r="F1822" s="34" t="s">
        <v>2375</v>
      </c>
      <c r="G1822" s="34" t="s">
        <v>2376</v>
      </c>
      <c r="H1822" s="34" t="s">
        <v>2375</v>
      </c>
      <c r="J1822" s="40" t="s">
        <v>544</v>
      </c>
      <c r="K1822" s="11" t="str">
        <v>Overweight</v>
      </c>
      <c r="L1822" s="11" t="str">
        <v>Diabetes</v>
      </c>
      <c r="M1822" s="11">
        <v>0</v>
      </c>
      <c r="N1822" s="11" t="str">
        <v>Yes</v>
      </c>
      <c r="O1822" s="11" t="str">
        <v>No</v>
      </c>
      <c r="P1822" s="36" t="str">
        <v>No</v>
      </c>
      <c r="Q1822" s="37"/>
    </row>
    <row r="1823" spans="1:17" x14ac:dyDescent="0.3">
      <c r="A1823" s="34" t="s">
        <v>543</v>
      </c>
      <c r="B1823" s="34">
        <v>30.8</v>
      </c>
      <c r="C1823" s="34">
        <v>4.9000000000000004</v>
      </c>
      <c r="D1823" s="34" t="s">
        <v>2377</v>
      </c>
      <c r="E1823" s="35" t="s">
        <v>2375</v>
      </c>
      <c r="F1823" s="34" t="s">
        <v>2375</v>
      </c>
      <c r="G1823" s="34" t="s">
        <v>2376</v>
      </c>
      <c r="H1823" s="34" t="s">
        <v>2375</v>
      </c>
      <c r="J1823" s="40" t="s">
        <v>543</v>
      </c>
      <c r="K1823" s="11" t="str">
        <v>Obesity</v>
      </c>
      <c r="L1823" s="11" t="str">
        <v>Normal</v>
      </c>
      <c r="M1823" s="11">
        <v>0</v>
      </c>
      <c r="N1823" s="11" t="str">
        <v>Yes</v>
      </c>
      <c r="O1823" s="11" t="str">
        <v>No</v>
      </c>
      <c r="P1823" s="36" t="str">
        <v>No</v>
      </c>
      <c r="Q1823" s="37"/>
    </row>
    <row r="1824" spans="1:17" x14ac:dyDescent="0.3">
      <c r="A1824" s="34" t="s">
        <v>542</v>
      </c>
      <c r="B1824" s="34">
        <v>30.21</v>
      </c>
      <c r="C1824" s="34">
        <v>5.21</v>
      </c>
      <c r="D1824" s="34" t="s">
        <v>2375</v>
      </c>
      <c r="E1824" s="35" t="s">
        <v>2375</v>
      </c>
      <c r="F1824" s="34" t="s">
        <v>2375</v>
      </c>
      <c r="G1824" s="34">
        <v>1</v>
      </c>
      <c r="H1824" s="34" t="s">
        <v>2375</v>
      </c>
      <c r="J1824" s="40" t="s">
        <v>542</v>
      </c>
      <c r="K1824" s="11" t="str">
        <v>Obesity</v>
      </c>
      <c r="L1824" s="11" t="str">
        <v>Normal</v>
      </c>
      <c r="M1824" s="11">
        <v>1</v>
      </c>
      <c r="N1824" s="11" t="str">
        <v>No</v>
      </c>
      <c r="O1824" s="11" t="str">
        <v>No</v>
      </c>
      <c r="P1824" s="36" t="str">
        <v>No</v>
      </c>
      <c r="Q1824" s="37"/>
    </row>
    <row r="1825" spans="1:17" x14ac:dyDescent="0.3">
      <c r="A1825" s="34" t="s">
        <v>541</v>
      </c>
      <c r="B1825" s="34">
        <v>35.340000000000003</v>
      </c>
      <c r="C1825" s="34">
        <v>4.13</v>
      </c>
      <c r="D1825" s="34" t="s">
        <v>2375</v>
      </c>
      <c r="E1825" s="35" t="s">
        <v>2378</v>
      </c>
      <c r="F1825" s="34" t="s">
        <v>2375</v>
      </c>
      <c r="G1825" s="34">
        <v>1</v>
      </c>
      <c r="H1825" s="34" t="s">
        <v>2375</v>
      </c>
      <c r="J1825" s="40" t="s">
        <v>541</v>
      </c>
      <c r="K1825" s="11" t="str">
        <v>Obesity</v>
      </c>
      <c r="L1825" s="11" t="str">
        <v>Normal</v>
      </c>
      <c r="M1825" s="11">
        <v>1</v>
      </c>
      <c r="N1825" s="11" t="str">
        <v>No</v>
      </c>
      <c r="O1825" s="11" t="str">
        <v>No</v>
      </c>
      <c r="P1825" s="36" t="str">
        <v>No</v>
      </c>
      <c r="Q1825" s="37"/>
    </row>
    <row r="1826" spans="1:17" x14ac:dyDescent="0.3">
      <c r="A1826" s="34" t="s">
        <v>540</v>
      </c>
      <c r="B1826" s="34">
        <v>26.695</v>
      </c>
      <c r="C1826" s="34">
        <v>5.28</v>
      </c>
      <c r="D1826" s="34" t="s">
        <v>2375</v>
      </c>
      <c r="E1826" s="35" t="s">
        <v>2375</v>
      </c>
      <c r="F1826" s="34" t="s">
        <v>2375</v>
      </c>
      <c r="G1826" s="34" t="s">
        <v>2376</v>
      </c>
      <c r="H1826" s="34" t="s">
        <v>2375</v>
      </c>
      <c r="J1826" s="40" t="s">
        <v>540</v>
      </c>
      <c r="K1826" s="11" t="str">
        <v>Overweight</v>
      </c>
      <c r="L1826" s="11" t="str">
        <v>Normal</v>
      </c>
      <c r="M1826" s="11">
        <v>0</v>
      </c>
      <c r="N1826" s="11" t="str">
        <v>No</v>
      </c>
      <c r="O1826" s="11" t="str">
        <v>No</v>
      </c>
      <c r="P1826" s="36" t="str">
        <v>No</v>
      </c>
      <c r="Q1826" s="37"/>
    </row>
    <row r="1827" spans="1:17" x14ac:dyDescent="0.3">
      <c r="A1827" s="34" t="s">
        <v>539</v>
      </c>
      <c r="B1827" s="34">
        <v>29.355</v>
      </c>
      <c r="C1827" s="34">
        <v>4.68</v>
      </c>
      <c r="D1827" s="34" t="s">
        <v>2377</v>
      </c>
      <c r="E1827" s="35" t="s">
        <v>2375</v>
      </c>
      <c r="F1827" s="34" t="s">
        <v>2375</v>
      </c>
      <c r="G1827" s="34" t="s">
        <v>2376</v>
      </c>
      <c r="H1827" s="34" t="s">
        <v>2375</v>
      </c>
      <c r="J1827" s="40" t="s">
        <v>539</v>
      </c>
      <c r="K1827" s="11" t="str">
        <v>Overweight</v>
      </c>
      <c r="L1827" s="11" t="str">
        <v>Normal</v>
      </c>
      <c r="M1827" s="11">
        <v>0</v>
      </c>
      <c r="N1827" s="11" t="str">
        <v>Yes</v>
      </c>
      <c r="O1827" s="11" t="str">
        <v>No</v>
      </c>
      <c r="P1827" s="36" t="str">
        <v>No</v>
      </c>
      <c r="Q1827" s="37"/>
    </row>
    <row r="1828" spans="1:17" x14ac:dyDescent="0.3">
      <c r="A1828" s="34" t="s">
        <v>538</v>
      </c>
      <c r="B1828" s="34">
        <v>29.59</v>
      </c>
      <c r="C1828" s="34">
        <v>4.0599999999999996</v>
      </c>
      <c r="D1828" s="34" t="s">
        <v>2375</v>
      </c>
      <c r="E1828" s="35" t="s">
        <v>2375</v>
      </c>
      <c r="F1828" s="34" t="s">
        <v>2375</v>
      </c>
      <c r="G1828" s="34" t="s">
        <v>2376</v>
      </c>
      <c r="H1828" s="34" t="s">
        <v>2375</v>
      </c>
      <c r="J1828" s="40" t="s">
        <v>538</v>
      </c>
      <c r="K1828" s="11" t="str">
        <v>Overweight</v>
      </c>
      <c r="L1828" s="11" t="str">
        <v>Normal</v>
      </c>
      <c r="M1828" s="11">
        <v>0</v>
      </c>
      <c r="N1828" s="11" t="str">
        <v>No</v>
      </c>
      <c r="O1828" s="11" t="str">
        <v>No</v>
      </c>
      <c r="P1828" s="36" t="str">
        <v>No</v>
      </c>
      <c r="Q1828" s="37"/>
    </row>
    <row r="1829" spans="1:17" x14ac:dyDescent="0.3">
      <c r="A1829" s="34" t="s">
        <v>537</v>
      </c>
      <c r="B1829" s="34">
        <v>31.35</v>
      </c>
      <c r="C1829" s="34">
        <v>4.2</v>
      </c>
      <c r="D1829" s="34" t="s">
        <v>2375</v>
      </c>
      <c r="E1829" s="35" t="s">
        <v>2378</v>
      </c>
      <c r="F1829" s="34" t="s">
        <v>2375</v>
      </c>
      <c r="G1829" s="34">
        <v>1</v>
      </c>
      <c r="H1829" s="34" t="s">
        <v>2375</v>
      </c>
      <c r="J1829" s="40" t="s">
        <v>537</v>
      </c>
      <c r="K1829" s="11" t="str">
        <v>Obesity</v>
      </c>
      <c r="L1829" s="11" t="str">
        <v>Normal</v>
      </c>
      <c r="M1829" s="11">
        <v>1</v>
      </c>
      <c r="N1829" s="11" t="str">
        <v>No</v>
      </c>
      <c r="O1829" s="11" t="str">
        <v>No</v>
      </c>
      <c r="P1829" s="36" t="str">
        <v>No</v>
      </c>
      <c r="Q1829" s="37"/>
    </row>
    <row r="1830" spans="1:17" x14ac:dyDescent="0.3">
      <c r="A1830" s="34" t="s">
        <v>536</v>
      </c>
      <c r="B1830" s="34">
        <v>20.52</v>
      </c>
      <c r="C1830" s="34">
        <v>4.83</v>
      </c>
      <c r="D1830" s="34" t="s">
        <v>2375</v>
      </c>
      <c r="E1830" s="35" t="s">
        <v>2375</v>
      </c>
      <c r="F1830" s="34" t="s">
        <v>2375</v>
      </c>
      <c r="G1830" s="34" t="s">
        <v>2376</v>
      </c>
      <c r="H1830" s="34" t="s">
        <v>2375</v>
      </c>
      <c r="J1830" s="40" t="s">
        <v>536</v>
      </c>
      <c r="K1830" s="11" t="str">
        <v>Normal Weight</v>
      </c>
      <c r="L1830" s="11" t="str">
        <v>Normal</v>
      </c>
      <c r="M1830" s="11">
        <v>0</v>
      </c>
      <c r="N1830" s="11" t="str">
        <v>No</v>
      </c>
      <c r="O1830" s="11" t="str">
        <v>No</v>
      </c>
      <c r="P1830" s="36" t="str">
        <v>No</v>
      </c>
      <c r="Q1830" s="37"/>
    </row>
    <row r="1831" spans="1:17" x14ac:dyDescent="0.3">
      <c r="A1831" s="34" t="s">
        <v>535</v>
      </c>
      <c r="B1831" s="34">
        <v>42.9</v>
      </c>
      <c r="C1831" s="34">
        <v>4.87</v>
      </c>
      <c r="D1831" s="34" t="s">
        <v>2377</v>
      </c>
      <c r="E1831" s="35" t="s">
        <v>2375</v>
      </c>
      <c r="F1831" s="34" t="s">
        <v>2375</v>
      </c>
      <c r="G1831" s="34">
        <v>1</v>
      </c>
      <c r="H1831" s="34" t="s">
        <v>2375</v>
      </c>
      <c r="J1831" s="40" t="s">
        <v>535</v>
      </c>
      <c r="K1831" s="11" t="str">
        <v>Obesity</v>
      </c>
      <c r="L1831" s="11" t="str">
        <v>Normal</v>
      </c>
      <c r="M1831" s="11">
        <v>1</v>
      </c>
      <c r="N1831" s="11" t="str">
        <v>Yes</v>
      </c>
      <c r="O1831" s="11" t="str">
        <v>No</v>
      </c>
      <c r="P1831" s="36" t="str">
        <v>No</v>
      </c>
      <c r="Q1831" s="37"/>
    </row>
    <row r="1832" spans="1:17" x14ac:dyDescent="0.3">
      <c r="A1832" s="34" t="s">
        <v>534</v>
      </c>
      <c r="B1832" s="34">
        <v>24.6</v>
      </c>
      <c r="C1832" s="34">
        <v>5.86</v>
      </c>
      <c r="D1832" s="34" t="s">
        <v>2375</v>
      </c>
      <c r="E1832" s="35" t="s">
        <v>2375</v>
      </c>
      <c r="F1832" s="34" t="s">
        <v>2378</v>
      </c>
      <c r="G1832" s="34">
        <v>1</v>
      </c>
      <c r="H1832" s="34" t="s">
        <v>2375</v>
      </c>
      <c r="J1832" s="40" t="s">
        <v>534</v>
      </c>
      <c r="K1832" s="11" t="str">
        <v>Normal Weight</v>
      </c>
      <c r="L1832" s="11" t="str">
        <v>Prediabetes</v>
      </c>
      <c r="M1832" s="11">
        <v>1</v>
      </c>
      <c r="N1832" s="11" t="str">
        <v>No</v>
      </c>
      <c r="O1832" s="11" t="str">
        <v>No</v>
      </c>
      <c r="P1832" s="36" t="str">
        <v>No</v>
      </c>
      <c r="Q1832" s="37"/>
    </row>
    <row r="1833" spans="1:17" x14ac:dyDescent="0.3">
      <c r="A1833" s="34" t="s">
        <v>533</v>
      </c>
      <c r="B1833" s="34">
        <v>28.405000000000001</v>
      </c>
      <c r="C1833" s="34">
        <v>4.12</v>
      </c>
      <c r="D1833" s="34" t="s">
        <v>2375</v>
      </c>
      <c r="E1833" s="35" t="s">
        <v>2375</v>
      </c>
      <c r="F1833" s="34" t="s">
        <v>2375</v>
      </c>
      <c r="G1833" s="34">
        <v>1</v>
      </c>
      <c r="H1833" s="34" t="s">
        <v>2375</v>
      </c>
      <c r="J1833" s="40" t="s">
        <v>533</v>
      </c>
      <c r="K1833" s="11" t="str">
        <v>Overweight</v>
      </c>
      <c r="L1833" s="11" t="str">
        <v>Normal</v>
      </c>
      <c r="M1833" s="11">
        <v>1</v>
      </c>
      <c r="N1833" s="11" t="str">
        <v>No</v>
      </c>
      <c r="O1833" s="11" t="str">
        <v>No</v>
      </c>
      <c r="P1833" s="36" t="str">
        <v>No</v>
      </c>
      <c r="Q1833" s="37"/>
    </row>
    <row r="1834" spans="1:17" x14ac:dyDescent="0.3">
      <c r="A1834" s="34" t="s">
        <v>532</v>
      </c>
      <c r="B1834" s="34">
        <v>34.674999999999997</v>
      </c>
      <c r="C1834" s="34">
        <v>5.71</v>
      </c>
      <c r="D1834" s="34" t="s">
        <v>2377</v>
      </c>
      <c r="E1834" s="35" t="s">
        <v>2375</v>
      </c>
      <c r="F1834" s="34" t="s">
        <v>2375</v>
      </c>
      <c r="G1834" s="34">
        <v>1</v>
      </c>
      <c r="H1834" s="34" t="s">
        <v>2375</v>
      </c>
      <c r="J1834" s="40" t="s">
        <v>532</v>
      </c>
      <c r="K1834" s="11" t="str">
        <v>Obesity</v>
      </c>
      <c r="L1834" s="11" t="str">
        <v>Prediabetes</v>
      </c>
      <c r="M1834" s="11">
        <v>1</v>
      </c>
      <c r="N1834" s="11" t="str">
        <v>Yes</v>
      </c>
      <c r="O1834" s="11" t="str">
        <v>No</v>
      </c>
      <c r="P1834" s="36" t="str">
        <v>No</v>
      </c>
      <c r="Q1834" s="37"/>
    </row>
    <row r="1835" spans="1:17" x14ac:dyDescent="0.3">
      <c r="A1835" s="34" t="s">
        <v>531</v>
      </c>
      <c r="B1835" s="34">
        <v>18.850000000000001</v>
      </c>
      <c r="C1835" s="34">
        <v>6.03</v>
      </c>
      <c r="D1835" s="34" t="s">
        <v>2375</v>
      </c>
      <c r="E1835" s="35" t="s">
        <v>2375</v>
      </c>
      <c r="F1835" s="34" t="s">
        <v>2375</v>
      </c>
      <c r="G1835" s="34">
        <v>1</v>
      </c>
      <c r="H1835" s="34" t="s">
        <v>2375</v>
      </c>
      <c r="J1835" s="40" t="s">
        <v>531</v>
      </c>
      <c r="K1835" s="11" t="str">
        <v>Normal Weight</v>
      </c>
      <c r="L1835" s="11" t="str">
        <v>Prediabetes</v>
      </c>
      <c r="M1835" s="11">
        <v>1</v>
      </c>
      <c r="N1835" s="11" t="str">
        <v>No</v>
      </c>
      <c r="O1835" s="11" t="str">
        <v>No</v>
      </c>
      <c r="P1835" s="36" t="str">
        <v>No</v>
      </c>
      <c r="Q1835" s="37"/>
    </row>
    <row r="1836" spans="1:17" x14ac:dyDescent="0.3">
      <c r="A1836" s="34" t="s">
        <v>529</v>
      </c>
      <c r="B1836" s="34">
        <v>34.130000000000003</v>
      </c>
      <c r="C1836" s="34">
        <v>5.65</v>
      </c>
      <c r="D1836" s="34" t="s">
        <v>2375</v>
      </c>
      <c r="E1836" s="35" t="s">
        <v>2375</v>
      </c>
      <c r="F1836" s="34" t="s">
        <v>2378</v>
      </c>
      <c r="G1836" s="34">
        <v>1</v>
      </c>
      <c r="H1836" s="34" t="s">
        <v>2375</v>
      </c>
      <c r="J1836" s="40" t="s">
        <v>529</v>
      </c>
      <c r="K1836" s="11" t="str">
        <v>Obesity</v>
      </c>
      <c r="L1836" s="11" t="str">
        <v>Normal</v>
      </c>
      <c r="M1836" s="11">
        <v>1</v>
      </c>
      <c r="N1836" s="11" t="str">
        <v>No</v>
      </c>
      <c r="O1836" s="11" t="str">
        <v>No</v>
      </c>
      <c r="P1836" s="36" t="str">
        <v>No</v>
      </c>
      <c r="Q1836" s="37"/>
    </row>
    <row r="1837" spans="1:17" x14ac:dyDescent="0.3">
      <c r="A1837" s="34" t="s">
        <v>528</v>
      </c>
      <c r="B1837" s="34">
        <v>17.34</v>
      </c>
      <c r="C1837" s="34">
        <v>5.05</v>
      </c>
      <c r="D1837" s="34" t="s">
        <v>2375</v>
      </c>
      <c r="E1837" s="35" t="s">
        <v>2375</v>
      </c>
      <c r="F1837" s="34" t="s">
        <v>2375</v>
      </c>
      <c r="G1837" s="34" t="s">
        <v>2376</v>
      </c>
      <c r="H1837" s="34" t="s">
        <v>2375</v>
      </c>
      <c r="J1837" s="40" t="s">
        <v>528</v>
      </c>
      <c r="K1837" s="11" t="str">
        <v>Underweight</v>
      </c>
      <c r="L1837" s="11" t="str">
        <v>Normal</v>
      </c>
      <c r="M1837" s="11">
        <v>0</v>
      </c>
      <c r="N1837" s="11" t="str">
        <v>No</v>
      </c>
      <c r="O1837" s="11" t="str">
        <v>No</v>
      </c>
      <c r="P1837" s="36" t="str">
        <v>No</v>
      </c>
      <c r="Q1837" s="37"/>
    </row>
    <row r="1838" spans="1:17" x14ac:dyDescent="0.3">
      <c r="A1838" s="34" t="s">
        <v>527</v>
      </c>
      <c r="B1838" s="34">
        <v>17.440000000000001</v>
      </c>
      <c r="C1838" s="34">
        <v>6.26</v>
      </c>
      <c r="D1838" s="34" t="s">
        <v>2375</v>
      </c>
      <c r="E1838" s="35" t="s">
        <v>2375</v>
      </c>
      <c r="F1838" s="34" t="s">
        <v>2375</v>
      </c>
      <c r="G1838" s="34" t="s">
        <v>2376</v>
      </c>
      <c r="H1838" s="34" t="s">
        <v>2375</v>
      </c>
      <c r="J1838" s="40" t="s">
        <v>527</v>
      </c>
      <c r="K1838" s="11" t="str">
        <v>Underweight</v>
      </c>
      <c r="L1838" s="11" t="str">
        <v>Prediabetes</v>
      </c>
      <c r="M1838" s="11">
        <v>0</v>
      </c>
      <c r="N1838" s="11" t="str">
        <v>No</v>
      </c>
      <c r="O1838" s="11" t="str">
        <v>No</v>
      </c>
      <c r="P1838" s="36" t="str">
        <v>No</v>
      </c>
      <c r="Q1838" s="37"/>
    </row>
    <row r="1839" spans="1:17" x14ac:dyDescent="0.3">
      <c r="A1839" s="34" t="s">
        <v>526</v>
      </c>
      <c r="B1839" s="34">
        <v>33.659999999999997</v>
      </c>
      <c r="C1839" s="34">
        <v>4.08</v>
      </c>
      <c r="D1839" s="34" t="s">
        <v>2377</v>
      </c>
      <c r="E1839" s="35" t="s">
        <v>2375</v>
      </c>
      <c r="F1839" s="34" t="s">
        <v>2378</v>
      </c>
      <c r="G1839" s="34">
        <v>1</v>
      </c>
      <c r="H1839" s="34" t="s">
        <v>2375</v>
      </c>
      <c r="J1839" s="40" t="s">
        <v>526</v>
      </c>
      <c r="K1839" s="11" t="str">
        <v>Obesity</v>
      </c>
      <c r="L1839" s="11" t="str">
        <v>Normal</v>
      </c>
      <c r="M1839" s="11">
        <v>1</v>
      </c>
      <c r="N1839" s="11" t="str">
        <v>Yes</v>
      </c>
      <c r="O1839" s="11" t="str">
        <v>No</v>
      </c>
      <c r="P1839" s="36" t="str">
        <v>No</v>
      </c>
      <c r="Q1839" s="37"/>
    </row>
    <row r="1840" spans="1:17" x14ac:dyDescent="0.3">
      <c r="A1840" s="34" t="s">
        <v>525</v>
      </c>
      <c r="B1840" s="34">
        <v>21.375</v>
      </c>
      <c r="C1840" s="34">
        <v>6.19</v>
      </c>
      <c r="D1840" s="34" t="s">
        <v>2377</v>
      </c>
      <c r="E1840" s="35" t="s">
        <v>2375</v>
      </c>
      <c r="F1840" s="34" t="s">
        <v>2375</v>
      </c>
      <c r="G1840" s="34">
        <v>1</v>
      </c>
      <c r="H1840" s="34" t="s">
        <v>2375</v>
      </c>
      <c r="J1840" s="40" t="s">
        <v>525</v>
      </c>
      <c r="K1840" s="11" t="str">
        <v>Normal Weight</v>
      </c>
      <c r="L1840" s="11" t="str">
        <v>Prediabetes</v>
      </c>
      <c r="M1840" s="11">
        <v>1</v>
      </c>
      <c r="N1840" s="11" t="str">
        <v>Yes</v>
      </c>
      <c r="O1840" s="11" t="str">
        <v>No</v>
      </c>
      <c r="P1840" s="36" t="str">
        <v>No</v>
      </c>
      <c r="Q1840" s="37"/>
    </row>
    <row r="1841" spans="1:17" x14ac:dyDescent="0.3">
      <c r="A1841" s="34" t="s">
        <v>524</v>
      </c>
      <c r="B1841" s="34">
        <v>27.14</v>
      </c>
      <c r="C1841" s="34">
        <v>6.01</v>
      </c>
      <c r="D1841" s="34" t="s">
        <v>2375</v>
      </c>
      <c r="E1841" s="35" t="s">
        <v>2375</v>
      </c>
      <c r="F1841" s="34" t="s">
        <v>2375</v>
      </c>
      <c r="G1841" s="34">
        <v>1</v>
      </c>
      <c r="H1841" s="34" t="s">
        <v>2375</v>
      </c>
      <c r="J1841" s="40" t="s">
        <v>524</v>
      </c>
      <c r="K1841" s="11" t="str">
        <v>Overweight</v>
      </c>
      <c r="L1841" s="11" t="str">
        <v>Prediabetes</v>
      </c>
      <c r="M1841" s="11">
        <v>1</v>
      </c>
      <c r="N1841" s="11" t="str">
        <v>No</v>
      </c>
      <c r="O1841" s="11" t="str">
        <v>No</v>
      </c>
      <c r="P1841" s="36" t="str">
        <v>No</v>
      </c>
      <c r="Q1841" s="37"/>
    </row>
    <row r="1842" spans="1:17" x14ac:dyDescent="0.3">
      <c r="A1842" s="34" t="s">
        <v>523</v>
      </c>
      <c r="B1842" s="34">
        <v>35.78</v>
      </c>
      <c r="C1842" s="34">
        <v>6.07</v>
      </c>
      <c r="D1842" s="34" t="s">
        <v>2375</v>
      </c>
      <c r="E1842" s="35" t="s">
        <v>2378</v>
      </c>
      <c r="F1842" s="34" t="s">
        <v>2375</v>
      </c>
      <c r="G1842" s="34">
        <v>1</v>
      </c>
      <c r="H1842" s="34" t="s">
        <v>2375</v>
      </c>
      <c r="J1842" s="40" t="s">
        <v>523</v>
      </c>
      <c r="K1842" s="11" t="str">
        <v>Obesity</v>
      </c>
      <c r="L1842" s="11" t="str">
        <v>Prediabetes</v>
      </c>
      <c r="M1842" s="11">
        <v>1</v>
      </c>
      <c r="N1842" s="11" t="str">
        <v>No</v>
      </c>
      <c r="O1842" s="11" t="str">
        <v>No</v>
      </c>
      <c r="P1842" s="36" t="str">
        <v>No</v>
      </c>
      <c r="Q1842" s="37"/>
    </row>
    <row r="1843" spans="1:17" x14ac:dyDescent="0.3">
      <c r="A1843" s="34" t="s">
        <v>522</v>
      </c>
      <c r="B1843" s="34">
        <v>34.96</v>
      </c>
      <c r="C1843" s="34">
        <v>5.63</v>
      </c>
      <c r="D1843" s="34" t="s">
        <v>2375</v>
      </c>
      <c r="E1843" s="35" t="s">
        <v>2375</v>
      </c>
      <c r="F1843" s="34" t="s">
        <v>2375</v>
      </c>
      <c r="G1843" s="34" t="s">
        <v>2376</v>
      </c>
      <c r="H1843" s="34" t="s">
        <v>2375</v>
      </c>
      <c r="J1843" s="40" t="s">
        <v>522</v>
      </c>
      <c r="K1843" s="11" t="str">
        <v>Obesity</v>
      </c>
      <c r="L1843" s="11" t="str">
        <v>Normal</v>
      </c>
      <c r="M1843" s="11">
        <v>0</v>
      </c>
      <c r="N1843" s="11" t="str">
        <v>No</v>
      </c>
      <c r="O1843" s="11" t="str">
        <v>No</v>
      </c>
      <c r="P1843" s="36" t="str">
        <v>No</v>
      </c>
      <c r="Q1843" s="37"/>
    </row>
    <row r="1844" spans="1:17" x14ac:dyDescent="0.3">
      <c r="A1844" s="34" t="s">
        <v>521</v>
      </c>
      <c r="B1844" s="34">
        <v>38.39</v>
      </c>
      <c r="C1844" s="34">
        <v>6.05</v>
      </c>
      <c r="D1844" s="34" t="s">
        <v>2375</v>
      </c>
      <c r="E1844" s="35" t="s">
        <v>2375</v>
      </c>
      <c r="F1844" s="34" t="s">
        <v>2375</v>
      </c>
      <c r="G1844" s="34" t="s">
        <v>2376</v>
      </c>
      <c r="H1844" s="34" t="s">
        <v>2375</v>
      </c>
      <c r="J1844" s="40" t="s">
        <v>521</v>
      </c>
      <c r="K1844" s="11" t="str">
        <v>Obesity</v>
      </c>
      <c r="L1844" s="11" t="str">
        <v>Prediabetes</v>
      </c>
      <c r="M1844" s="11">
        <v>0</v>
      </c>
      <c r="N1844" s="11" t="str">
        <v>No</v>
      </c>
      <c r="O1844" s="11" t="str">
        <v>No</v>
      </c>
      <c r="P1844" s="36" t="str">
        <v>No</v>
      </c>
      <c r="Q1844" s="37"/>
    </row>
    <row r="1845" spans="1:17" x14ac:dyDescent="0.3">
      <c r="A1845" s="34" t="s">
        <v>520</v>
      </c>
      <c r="B1845" s="34">
        <v>33.82</v>
      </c>
      <c r="C1845" s="34">
        <v>4.6500000000000004</v>
      </c>
      <c r="D1845" s="34" t="s">
        <v>2375</v>
      </c>
      <c r="E1845" s="35" t="s">
        <v>2375</v>
      </c>
      <c r="F1845" s="34" t="s">
        <v>2375</v>
      </c>
      <c r="G1845" s="34" t="s">
        <v>2376</v>
      </c>
      <c r="H1845" s="34" t="s">
        <v>2375</v>
      </c>
      <c r="J1845" s="40" t="s">
        <v>520</v>
      </c>
      <c r="K1845" s="11" t="str">
        <v>Obesity</v>
      </c>
      <c r="L1845" s="11" t="str">
        <v>Normal</v>
      </c>
      <c r="M1845" s="11">
        <v>0</v>
      </c>
      <c r="N1845" s="11" t="str">
        <v>No</v>
      </c>
      <c r="O1845" s="11" t="str">
        <v>No</v>
      </c>
      <c r="P1845" s="36" t="str">
        <v>No</v>
      </c>
      <c r="Q1845" s="37"/>
    </row>
    <row r="1846" spans="1:17" x14ac:dyDescent="0.3">
      <c r="A1846" s="34" t="s">
        <v>519</v>
      </c>
      <c r="B1846" s="34">
        <v>27.835000000000001</v>
      </c>
      <c r="C1846" s="34">
        <v>5.37</v>
      </c>
      <c r="D1846" s="34" t="s">
        <v>2375</v>
      </c>
      <c r="E1846" s="35" t="s">
        <v>2375</v>
      </c>
      <c r="F1846" s="34" t="s">
        <v>2375</v>
      </c>
      <c r="G1846" s="34" t="s">
        <v>2376</v>
      </c>
      <c r="H1846" s="34" t="s">
        <v>2375</v>
      </c>
      <c r="J1846" s="40" t="s">
        <v>519</v>
      </c>
      <c r="K1846" s="11" t="str">
        <v>Overweight</v>
      </c>
      <c r="L1846" s="11" t="str">
        <v>Normal</v>
      </c>
      <c r="M1846" s="11">
        <v>0</v>
      </c>
      <c r="N1846" s="11" t="str">
        <v>No</v>
      </c>
      <c r="O1846" s="11" t="str">
        <v>No</v>
      </c>
      <c r="P1846" s="36" t="str">
        <v>No</v>
      </c>
      <c r="Q1846" s="37"/>
    </row>
    <row r="1847" spans="1:17" x14ac:dyDescent="0.3">
      <c r="A1847" s="34" t="s">
        <v>518</v>
      </c>
      <c r="B1847" s="34">
        <v>33</v>
      </c>
      <c r="C1847" s="34">
        <v>5.39</v>
      </c>
      <c r="D1847" s="34" t="s">
        <v>2375</v>
      </c>
      <c r="E1847" s="35" t="s">
        <v>2375</v>
      </c>
      <c r="F1847" s="34" t="s">
        <v>2375</v>
      </c>
      <c r="G1847" s="34" t="s">
        <v>2376</v>
      </c>
      <c r="H1847" s="34" t="s">
        <v>2375</v>
      </c>
      <c r="J1847" s="40" t="s">
        <v>518</v>
      </c>
      <c r="K1847" s="11" t="str">
        <v>Obesity</v>
      </c>
      <c r="L1847" s="11" t="str">
        <v>Normal</v>
      </c>
      <c r="M1847" s="11">
        <v>0</v>
      </c>
      <c r="N1847" s="11" t="str">
        <v>No</v>
      </c>
      <c r="O1847" s="11" t="str">
        <v>No</v>
      </c>
      <c r="P1847" s="36" t="str">
        <v>No</v>
      </c>
      <c r="Q1847" s="37"/>
    </row>
    <row r="1848" spans="1:17" x14ac:dyDescent="0.3">
      <c r="A1848" s="34" t="s">
        <v>517</v>
      </c>
      <c r="B1848" s="34">
        <v>26.885000000000002</v>
      </c>
      <c r="C1848" s="34">
        <v>5.86</v>
      </c>
      <c r="D1848" s="34" t="s">
        <v>2375</v>
      </c>
      <c r="E1848" s="35" t="s">
        <v>2375</v>
      </c>
      <c r="F1848" s="34" t="s">
        <v>2375</v>
      </c>
      <c r="G1848" s="34" t="s">
        <v>2376</v>
      </c>
      <c r="H1848" s="34" t="s">
        <v>2375</v>
      </c>
      <c r="J1848" s="40" t="s">
        <v>517</v>
      </c>
      <c r="K1848" s="11" t="str">
        <v>Overweight</v>
      </c>
      <c r="L1848" s="11" t="str">
        <v>Prediabetes</v>
      </c>
      <c r="M1848" s="11">
        <v>0</v>
      </c>
      <c r="N1848" s="11" t="str">
        <v>No</v>
      </c>
      <c r="O1848" s="11" t="str">
        <v>No</v>
      </c>
      <c r="P1848" s="36" t="str">
        <v>No</v>
      </c>
      <c r="Q1848" s="37"/>
    </row>
    <row r="1849" spans="1:17" x14ac:dyDescent="0.3">
      <c r="A1849" s="34" t="s">
        <v>516</v>
      </c>
      <c r="B1849" s="34">
        <v>29.26</v>
      </c>
      <c r="C1849" s="34">
        <v>4.4400000000000004</v>
      </c>
      <c r="D1849" s="34" t="s">
        <v>2375</v>
      </c>
      <c r="E1849" s="35" t="s">
        <v>2375</v>
      </c>
      <c r="F1849" s="34" t="s">
        <v>2375</v>
      </c>
      <c r="G1849" s="34" t="s">
        <v>2376</v>
      </c>
      <c r="H1849" s="34" t="s">
        <v>2375</v>
      </c>
      <c r="J1849" s="40" t="s">
        <v>516</v>
      </c>
      <c r="K1849" s="11" t="str">
        <v>Overweight</v>
      </c>
      <c r="L1849" s="11" t="str">
        <v>Normal</v>
      </c>
      <c r="M1849" s="11">
        <v>0</v>
      </c>
      <c r="N1849" s="11" t="str">
        <v>No</v>
      </c>
      <c r="O1849" s="11" t="str">
        <v>No</v>
      </c>
      <c r="P1849" s="36" t="str">
        <v>No</v>
      </c>
      <c r="Q1849" s="37"/>
    </row>
    <row r="1850" spans="1:17" x14ac:dyDescent="0.3">
      <c r="A1850" s="34" t="s">
        <v>515</v>
      </c>
      <c r="B1850" s="34">
        <v>26.98</v>
      </c>
      <c r="C1850" s="34">
        <v>4.41</v>
      </c>
      <c r="D1850" s="34" t="s">
        <v>2375</v>
      </c>
      <c r="E1850" s="35" t="s">
        <v>2375</v>
      </c>
      <c r="F1850" s="34" t="s">
        <v>2375</v>
      </c>
      <c r="G1850" s="34" t="s">
        <v>2376</v>
      </c>
      <c r="H1850" s="34" t="s">
        <v>2375</v>
      </c>
      <c r="J1850" s="40" t="s">
        <v>515</v>
      </c>
      <c r="K1850" s="11" t="str">
        <v>Overweight</v>
      </c>
      <c r="L1850" s="11" t="str">
        <v>Normal</v>
      </c>
      <c r="M1850" s="11">
        <v>0</v>
      </c>
      <c r="N1850" s="11" t="str">
        <v>No</v>
      </c>
      <c r="O1850" s="11" t="str">
        <v>No</v>
      </c>
      <c r="P1850" s="36" t="str">
        <v>No</v>
      </c>
      <c r="Q1850" s="37"/>
    </row>
    <row r="1851" spans="1:17" x14ac:dyDescent="0.3">
      <c r="A1851" s="34" t="s">
        <v>514</v>
      </c>
      <c r="B1851" s="34">
        <v>32.11</v>
      </c>
      <c r="C1851" s="34">
        <v>5.19</v>
      </c>
      <c r="D1851" s="34" t="s">
        <v>2375</v>
      </c>
      <c r="E1851" s="35" t="s">
        <v>2375</v>
      </c>
      <c r="F1851" s="34" t="s">
        <v>2378</v>
      </c>
      <c r="G1851" s="34">
        <v>1</v>
      </c>
      <c r="H1851" s="34" t="s">
        <v>2375</v>
      </c>
      <c r="J1851" s="40" t="s">
        <v>514</v>
      </c>
      <c r="K1851" s="11" t="str">
        <v>Obesity</v>
      </c>
      <c r="L1851" s="11" t="str">
        <v>Normal</v>
      </c>
      <c r="M1851" s="11">
        <v>1</v>
      </c>
      <c r="N1851" s="11" t="str">
        <v>No</v>
      </c>
      <c r="O1851" s="11" t="str">
        <v>No</v>
      </c>
      <c r="P1851" s="36" t="str">
        <v>No</v>
      </c>
      <c r="Q1851" s="37"/>
    </row>
    <row r="1852" spans="1:17" x14ac:dyDescent="0.3">
      <c r="A1852" s="34" t="s">
        <v>513</v>
      </c>
      <c r="B1852" s="34">
        <v>31.73</v>
      </c>
      <c r="C1852" s="34">
        <v>5.16</v>
      </c>
      <c r="D1852" s="34" t="s">
        <v>2375</v>
      </c>
      <c r="E1852" s="35" t="s">
        <v>2375</v>
      </c>
      <c r="F1852" s="34" t="s">
        <v>2378</v>
      </c>
      <c r="G1852" s="34">
        <v>1</v>
      </c>
      <c r="H1852" s="34" t="s">
        <v>2375</v>
      </c>
      <c r="J1852" s="40" t="s">
        <v>513</v>
      </c>
      <c r="K1852" s="11" t="str">
        <v>Obesity</v>
      </c>
      <c r="L1852" s="11" t="str">
        <v>Normal</v>
      </c>
      <c r="M1852" s="11">
        <v>1</v>
      </c>
      <c r="N1852" s="11" t="str">
        <v>No</v>
      </c>
      <c r="O1852" s="11" t="str">
        <v>No</v>
      </c>
      <c r="P1852" s="36" t="str">
        <v>No</v>
      </c>
      <c r="Q1852" s="37"/>
    </row>
    <row r="1853" spans="1:17" x14ac:dyDescent="0.3">
      <c r="A1853" s="34" t="s">
        <v>512</v>
      </c>
      <c r="B1853" s="34">
        <v>22.515000000000001</v>
      </c>
      <c r="C1853" s="34">
        <v>4.24</v>
      </c>
      <c r="D1853" s="34" t="s">
        <v>2375</v>
      </c>
      <c r="E1853" s="35" t="s">
        <v>2375</v>
      </c>
      <c r="F1853" s="34" t="s">
        <v>2375</v>
      </c>
      <c r="G1853" s="34" t="s">
        <v>2376</v>
      </c>
      <c r="H1853" s="34" t="s">
        <v>2375</v>
      </c>
      <c r="J1853" s="40" t="s">
        <v>512</v>
      </c>
      <c r="K1853" s="11" t="str">
        <v>Normal Weight</v>
      </c>
      <c r="L1853" s="11" t="str">
        <v>Normal</v>
      </c>
      <c r="M1853" s="11">
        <v>0</v>
      </c>
      <c r="N1853" s="11" t="str">
        <v>No</v>
      </c>
      <c r="O1853" s="11" t="str">
        <v>No</v>
      </c>
      <c r="P1853" s="36" t="str">
        <v>No</v>
      </c>
      <c r="Q1853" s="37"/>
    </row>
    <row r="1854" spans="1:17" x14ac:dyDescent="0.3">
      <c r="A1854" s="34" t="s">
        <v>510</v>
      </c>
      <c r="B1854" s="34">
        <v>25.9</v>
      </c>
      <c r="C1854" s="34">
        <v>5.45</v>
      </c>
      <c r="D1854" s="34" t="s">
        <v>2375</v>
      </c>
      <c r="E1854" s="35" t="s">
        <v>2375</v>
      </c>
      <c r="F1854" s="34" t="s">
        <v>2375</v>
      </c>
      <c r="G1854" s="34">
        <v>1</v>
      </c>
      <c r="H1854" s="34" t="s">
        <v>2375</v>
      </c>
      <c r="J1854" s="40" t="s">
        <v>510</v>
      </c>
      <c r="K1854" s="11" t="str">
        <v>Overweight</v>
      </c>
      <c r="L1854" s="11" t="str">
        <v>Normal</v>
      </c>
      <c r="M1854" s="11">
        <v>1</v>
      </c>
      <c r="N1854" s="11" t="str">
        <v>No</v>
      </c>
      <c r="O1854" s="11" t="str">
        <v>No</v>
      </c>
      <c r="P1854" s="36" t="str">
        <v>No</v>
      </c>
      <c r="Q1854" s="37"/>
    </row>
    <row r="1855" spans="1:17" x14ac:dyDescent="0.3">
      <c r="A1855" s="34" t="s">
        <v>509</v>
      </c>
      <c r="B1855" s="34">
        <v>27.72</v>
      </c>
      <c r="C1855" s="34">
        <v>5.03</v>
      </c>
      <c r="D1855" s="34" t="s">
        <v>2377</v>
      </c>
      <c r="E1855" s="35" t="s">
        <v>2375</v>
      </c>
      <c r="F1855" s="34" t="s">
        <v>2375</v>
      </c>
      <c r="G1855" s="34">
        <v>1</v>
      </c>
      <c r="H1855" s="34" t="s">
        <v>2375</v>
      </c>
      <c r="J1855" s="40" t="s">
        <v>509</v>
      </c>
      <c r="K1855" s="11" t="str">
        <v>Overweight</v>
      </c>
      <c r="L1855" s="11" t="str">
        <v>Normal</v>
      </c>
      <c r="M1855" s="11">
        <v>1</v>
      </c>
      <c r="N1855" s="11" t="str">
        <v>Yes</v>
      </c>
      <c r="O1855" s="11" t="str">
        <v>No</v>
      </c>
      <c r="P1855" s="36" t="str">
        <v>No</v>
      </c>
      <c r="Q1855" s="37"/>
    </row>
    <row r="1856" spans="1:17" x14ac:dyDescent="0.3">
      <c r="A1856" s="34" t="s">
        <v>508</v>
      </c>
      <c r="B1856" s="34">
        <v>31.5</v>
      </c>
      <c r="C1856" s="34">
        <v>9.6199999999999992</v>
      </c>
      <c r="D1856" s="34" t="s">
        <v>2377</v>
      </c>
      <c r="E1856" s="35" t="s">
        <v>2375</v>
      </c>
      <c r="F1856" s="34" t="s">
        <v>2375</v>
      </c>
      <c r="G1856" s="34">
        <v>1</v>
      </c>
      <c r="H1856" s="34" t="s">
        <v>2375</v>
      </c>
      <c r="J1856" s="40" t="s">
        <v>508</v>
      </c>
      <c r="K1856" s="11" t="str">
        <v>Obesity</v>
      </c>
      <c r="L1856" s="11" t="str">
        <v>Diabetes</v>
      </c>
      <c r="M1856" s="11">
        <v>1</v>
      </c>
      <c r="N1856" s="11" t="str">
        <v>Yes</v>
      </c>
      <c r="O1856" s="11" t="str">
        <v>No</v>
      </c>
      <c r="P1856" s="36" t="str">
        <v>No</v>
      </c>
      <c r="Q1856" s="37"/>
    </row>
    <row r="1857" spans="1:17" x14ac:dyDescent="0.3">
      <c r="A1857" s="34" t="s">
        <v>507</v>
      </c>
      <c r="B1857" s="34">
        <v>29.7</v>
      </c>
      <c r="C1857" s="34">
        <v>6.77</v>
      </c>
      <c r="D1857" s="34" t="s">
        <v>2377</v>
      </c>
      <c r="E1857" s="35" t="s">
        <v>2375</v>
      </c>
      <c r="F1857" s="34" t="s">
        <v>2375</v>
      </c>
      <c r="G1857" s="34">
        <v>1</v>
      </c>
      <c r="H1857" s="34" t="s">
        <v>2375</v>
      </c>
      <c r="J1857" s="40" t="s">
        <v>507</v>
      </c>
      <c r="K1857" s="11" t="str">
        <v>Overweight</v>
      </c>
      <c r="L1857" s="11" t="str">
        <v>Diabetes</v>
      </c>
      <c r="M1857" s="11">
        <v>1</v>
      </c>
      <c r="N1857" s="11" t="str">
        <v>Yes</v>
      </c>
      <c r="O1857" s="11" t="str">
        <v>No</v>
      </c>
      <c r="P1857" s="36" t="str">
        <v>No</v>
      </c>
      <c r="Q1857" s="37"/>
    </row>
    <row r="1858" spans="1:17" x14ac:dyDescent="0.3">
      <c r="A1858" s="34" t="s">
        <v>506</v>
      </c>
      <c r="B1858" s="34">
        <v>21.26</v>
      </c>
      <c r="C1858" s="34">
        <v>5.36</v>
      </c>
      <c r="D1858" s="34" t="s">
        <v>2377</v>
      </c>
      <c r="E1858" s="35" t="s">
        <v>2375</v>
      </c>
      <c r="F1858" s="34" t="s">
        <v>2375</v>
      </c>
      <c r="G1858" s="34">
        <v>1</v>
      </c>
      <c r="H1858" s="34" t="s">
        <v>2375</v>
      </c>
      <c r="J1858" s="40" t="s">
        <v>506</v>
      </c>
      <c r="K1858" s="11" t="str">
        <v>Normal Weight</v>
      </c>
      <c r="L1858" s="11" t="str">
        <v>Normal</v>
      </c>
      <c r="M1858" s="11">
        <v>1</v>
      </c>
      <c r="N1858" s="11" t="str">
        <v>Yes</v>
      </c>
      <c r="O1858" s="11" t="str">
        <v>No</v>
      </c>
      <c r="P1858" s="36" t="str">
        <v>No</v>
      </c>
      <c r="Q1858" s="37"/>
    </row>
    <row r="1859" spans="1:17" x14ac:dyDescent="0.3">
      <c r="A1859" s="34" t="s">
        <v>505</v>
      </c>
      <c r="B1859" s="34">
        <v>17.09</v>
      </c>
      <c r="C1859" s="34">
        <v>5.69</v>
      </c>
      <c r="D1859" s="34" t="s">
        <v>2375</v>
      </c>
      <c r="E1859" s="35" t="s">
        <v>2375</v>
      </c>
      <c r="F1859" s="34" t="s">
        <v>2375</v>
      </c>
      <c r="G1859" s="34" t="s">
        <v>2376</v>
      </c>
      <c r="H1859" s="34" t="s">
        <v>2375</v>
      </c>
      <c r="J1859" s="40" t="s">
        <v>505</v>
      </c>
      <c r="K1859" s="11" t="str">
        <v>Underweight</v>
      </c>
      <c r="L1859" s="11" t="str">
        <v>Normal</v>
      </c>
      <c r="M1859" s="11">
        <v>0</v>
      </c>
      <c r="N1859" s="11" t="str">
        <v>No</v>
      </c>
      <c r="O1859" s="11" t="str">
        <v>No</v>
      </c>
      <c r="P1859" s="36" t="str">
        <v>No</v>
      </c>
      <c r="Q1859" s="37"/>
    </row>
    <row r="1860" spans="1:17" x14ac:dyDescent="0.3">
      <c r="A1860" s="34" t="s">
        <v>504</v>
      </c>
      <c r="B1860" s="34">
        <v>24.3</v>
      </c>
      <c r="C1860" s="34">
        <v>4.9000000000000004</v>
      </c>
      <c r="D1860" s="34" t="s">
        <v>2377</v>
      </c>
      <c r="E1860" s="35" t="s">
        <v>2375</v>
      </c>
      <c r="F1860" s="34" t="s">
        <v>2378</v>
      </c>
      <c r="G1860" s="34">
        <v>1</v>
      </c>
      <c r="H1860" s="34" t="s">
        <v>2375</v>
      </c>
      <c r="J1860" s="40" t="s">
        <v>504</v>
      </c>
      <c r="K1860" s="11" t="str">
        <v>Normal Weight</v>
      </c>
      <c r="L1860" s="11" t="str">
        <v>Normal</v>
      </c>
      <c r="M1860" s="11">
        <v>1</v>
      </c>
      <c r="N1860" s="11" t="str">
        <v>Yes</v>
      </c>
      <c r="O1860" s="11" t="str">
        <v>No</v>
      </c>
      <c r="P1860" s="36" t="str">
        <v>No</v>
      </c>
      <c r="Q1860" s="37"/>
    </row>
    <row r="1861" spans="1:17" x14ac:dyDescent="0.3">
      <c r="A1861" s="34" t="s">
        <v>503</v>
      </c>
      <c r="B1861" s="34">
        <v>29.734999999999999</v>
      </c>
      <c r="C1861" s="34">
        <v>5.78</v>
      </c>
      <c r="D1861" s="34" t="s">
        <v>2375</v>
      </c>
      <c r="E1861" s="35" t="s">
        <v>2375</v>
      </c>
      <c r="F1861" s="34" t="s">
        <v>2375</v>
      </c>
      <c r="G1861" s="34" t="s">
        <v>2376</v>
      </c>
      <c r="H1861" s="34" t="s">
        <v>2375</v>
      </c>
      <c r="J1861" s="40" t="s">
        <v>503</v>
      </c>
      <c r="K1861" s="11" t="str">
        <v>Overweight</v>
      </c>
      <c r="L1861" s="11" t="str">
        <v>Prediabetes</v>
      </c>
      <c r="M1861" s="11">
        <v>0</v>
      </c>
      <c r="N1861" s="11" t="str">
        <v>No</v>
      </c>
      <c r="O1861" s="11" t="str">
        <v>No</v>
      </c>
      <c r="P1861" s="36" t="str">
        <v>No</v>
      </c>
      <c r="Q1861" s="37"/>
    </row>
    <row r="1862" spans="1:17" x14ac:dyDescent="0.3">
      <c r="A1862" s="34" t="s">
        <v>502</v>
      </c>
      <c r="B1862" s="34">
        <v>29.26</v>
      </c>
      <c r="C1862" s="34">
        <v>4.7</v>
      </c>
      <c r="D1862" s="34" t="s">
        <v>2375</v>
      </c>
      <c r="E1862" s="35" t="s">
        <v>2375</v>
      </c>
      <c r="F1862" s="34" t="s">
        <v>2375</v>
      </c>
      <c r="G1862" s="34" t="s">
        <v>2376</v>
      </c>
      <c r="H1862" s="34" t="s">
        <v>2375</v>
      </c>
      <c r="J1862" s="40" t="s">
        <v>502</v>
      </c>
      <c r="K1862" s="11" t="str">
        <v>Overweight</v>
      </c>
      <c r="L1862" s="11" t="str">
        <v>Normal</v>
      </c>
      <c r="M1862" s="11">
        <v>0</v>
      </c>
      <c r="N1862" s="11" t="str">
        <v>No</v>
      </c>
      <c r="O1862" s="11" t="str">
        <v>No</v>
      </c>
      <c r="P1862" s="36" t="str">
        <v>No</v>
      </c>
      <c r="Q1862" s="37"/>
    </row>
    <row r="1863" spans="1:17" x14ac:dyDescent="0.3">
      <c r="A1863" s="34" t="s">
        <v>501</v>
      </c>
      <c r="B1863" s="34">
        <v>33</v>
      </c>
      <c r="C1863" s="34">
        <v>6.28</v>
      </c>
      <c r="D1863" s="34" t="s">
        <v>2375</v>
      </c>
      <c r="E1863" s="35" t="s">
        <v>2375</v>
      </c>
      <c r="F1863" s="34" t="s">
        <v>2375</v>
      </c>
      <c r="G1863" s="34" t="s">
        <v>2376</v>
      </c>
      <c r="H1863" s="34" t="s">
        <v>2375</v>
      </c>
      <c r="J1863" s="40" t="s">
        <v>501</v>
      </c>
      <c r="K1863" s="11" t="str">
        <v>Obesity</v>
      </c>
      <c r="L1863" s="11" t="str">
        <v>Prediabetes</v>
      </c>
      <c r="M1863" s="11">
        <v>0</v>
      </c>
      <c r="N1863" s="11" t="str">
        <v>No</v>
      </c>
      <c r="O1863" s="11" t="str">
        <v>No</v>
      </c>
      <c r="P1863" s="36" t="str">
        <v>No</v>
      </c>
      <c r="Q1863" s="37"/>
    </row>
    <row r="1864" spans="1:17" x14ac:dyDescent="0.3">
      <c r="A1864" s="34" t="s">
        <v>500</v>
      </c>
      <c r="B1864" s="34">
        <v>31.065000000000001</v>
      </c>
      <c r="C1864" s="34">
        <v>4.2300000000000004</v>
      </c>
      <c r="D1864" s="34" t="s">
        <v>2375</v>
      </c>
      <c r="E1864" s="35" t="s">
        <v>2375</v>
      </c>
      <c r="F1864" s="34" t="s">
        <v>2375</v>
      </c>
      <c r="G1864" s="34" t="s">
        <v>2376</v>
      </c>
      <c r="H1864" s="34" t="s">
        <v>2375</v>
      </c>
      <c r="J1864" s="40" t="s">
        <v>500</v>
      </c>
      <c r="K1864" s="11" t="str">
        <v>Obesity</v>
      </c>
      <c r="L1864" s="11" t="str">
        <v>Normal</v>
      </c>
      <c r="M1864" s="11">
        <v>0</v>
      </c>
      <c r="N1864" s="11" t="str">
        <v>No</v>
      </c>
      <c r="O1864" s="11" t="str">
        <v>No</v>
      </c>
      <c r="P1864" s="36" t="str">
        <v>No</v>
      </c>
      <c r="Q1864" s="37"/>
    </row>
    <row r="1865" spans="1:17" x14ac:dyDescent="0.3">
      <c r="A1865" s="34" t="s">
        <v>499</v>
      </c>
      <c r="B1865" s="34">
        <v>26.51</v>
      </c>
      <c r="C1865" s="34">
        <v>6.17</v>
      </c>
      <c r="D1865" s="34" t="s">
        <v>2375</v>
      </c>
      <c r="E1865" s="35" t="s">
        <v>2375</v>
      </c>
      <c r="F1865" s="34" t="s">
        <v>2375</v>
      </c>
      <c r="G1865" s="34" t="s">
        <v>2376</v>
      </c>
      <c r="H1865" s="34" t="s">
        <v>2375</v>
      </c>
      <c r="J1865" s="40" t="s">
        <v>499</v>
      </c>
      <c r="K1865" s="11" t="str">
        <v>Overweight</v>
      </c>
      <c r="L1865" s="11" t="str">
        <v>Prediabetes</v>
      </c>
      <c r="M1865" s="11">
        <v>0</v>
      </c>
      <c r="N1865" s="11" t="str">
        <v>No</v>
      </c>
      <c r="O1865" s="11" t="str">
        <v>No</v>
      </c>
      <c r="P1865" s="36" t="str">
        <v>No</v>
      </c>
      <c r="Q1865" s="37"/>
    </row>
    <row r="1866" spans="1:17" x14ac:dyDescent="0.3">
      <c r="A1866" s="34" t="s">
        <v>498</v>
      </c>
      <c r="B1866" s="34">
        <v>28.88</v>
      </c>
      <c r="C1866" s="34">
        <v>4.96</v>
      </c>
      <c r="D1866" s="34" t="s">
        <v>2375</v>
      </c>
      <c r="E1866" s="35" t="s">
        <v>2375</v>
      </c>
      <c r="F1866" s="34" t="s">
        <v>2375</v>
      </c>
      <c r="G1866" s="34" t="s">
        <v>2376</v>
      </c>
      <c r="H1866" s="34" t="s">
        <v>2375</v>
      </c>
      <c r="J1866" s="40" t="s">
        <v>498</v>
      </c>
      <c r="K1866" s="11" t="str">
        <v>Overweight</v>
      </c>
      <c r="L1866" s="11" t="str">
        <v>Normal</v>
      </c>
      <c r="M1866" s="11">
        <v>0</v>
      </c>
      <c r="N1866" s="11" t="str">
        <v>No</v>
      </c>
      <c r="O1866" s="11" t="str">
        <v>No</v>
      </c>
      <c r="P1866" s="36" t="str">
        <v>No</v>
      </c>
      <c r="Q1866" s="37"/>
    </row>
    <row r="1867" spans="1:17" x14ac:dyDescent="0.3">
      <c r="A1867" s="34" t="s">
        <v>497</v>
      </c>
      <c r="B1867" s="34">
        <v>35.814999999999998</v>
      </c>
      <c r="C1867" s="34">
        <v>5.1100000000000003</v>
      </c>
      <c r="D1867" s="34" t="s">
        <v>2377</v>
      </c>
      <c r="E1867" s="35" t="s">
        <v>2375</v>
      </c>
      <c r="F1867" s="34" t="s">
        <v>2375</v>
      </c>
      <c r="G1867" s="34">
        <v>1</v>
      </c>
      <c r="H1867" s="34" t="s">
        <v>2375</v>
      </c>
      <c r="J1867" s="40" t="s">
        <v>497</v>
      </c>
      <c r="K1867" s="11" t="str">
        <v>Obesity</v>
      </c>
      <c r="L1867" s="11" t="str">
        <v>Normal</v>
      </c>
      <c r="M1867" s="11">
        <v>1</v>
      </c>
      <c r="N1867" s="11" t="str">
        <v>Yes</v>
      </c>
      <c r="O1867" s="11" t="str">
        <v>No</v>
      </c>
      <c r="P1867" s="36" t="str">
        <v>No</v>
      </c>
      <c r="Q1867" s="37"/>
    </row>
    <row r="1868" spans="1:17" x14ac:dyDescent="0.3">
      <c r="A1868" s="34" t="s">
        <v>496</v>
      </c>
      <c r="B1868" s="34">
        <v>21.28</v>
      </c>
      <c r="C1868" s="34">
        <v>4.05</v>
      </c>
      <c r="D1868" s="34" t="s">
        <v>2375</v>
      </c>
      <c r="E1868" s="35" t="s">
        <v>2378</v>
      </c>
      <c r="F1868" s="34" t="s">
        <v>2375</v>
      </c>
      <c r="G1868" s="34">
        <v>1</v>
      </c>
      <c r="H1868" s="34" t="s">
        <v>2375</v>
      </c>
      <c r="J1868" s="40" t="s">
        <v>496</v>
      </c>
      <c r="K1868" s="11" t="str">
        <v>Normal Weight</v>
      </c>
      <c r="L1868" s="11" t="str">
        <v>Normal</v>
      </c>
      <c r="M1868" s="11">
        <v>1</v>
      </c>
      <c r="N1868" s="11" t="str">
        <v>No</v>
      </c>
      <c r="O1868" s="11" t="str">
        <v>No</v>
      </c>
      <c r="P1868" s="36" t="str">
        <v>No</v>
      </c>
      <c r="Q1868" s="37"/>
    </row>
    <row r="1869" spans="1:17" x14ac:dyDescent="0.3">
      <c r="A1869" s="34" t="s">
        <v>495</v>
      </c>
      <c r="B1869" s="34">
        <v>33.81</v>
      </c>
      <c r="C1869" s="34">
        <v>6.49</v>
      </c>
      <c r="D1869" s="34" t="s">
        <v>2375</v>
      </c>
      <c r="E1869" s="35" t="s">
        <v>2375</v>
      </c>
      <c r="F1869" s="34" t="s">
        <v>2378</v>
      </c>
      <c r="G1869" s="34">
        <v>1</v>
      </c>
      <c r="H1869" s="34" t="s">
        <v>2375</v>
      </c>
      <c r="J1869" s="40" t="s">
        <v>495</v>
      </c>
      <c r="K1869" s="11" t="str">
        <v>Obesity</v>
      </c>
      <c r="L1869" s="11" t="str">
        <v>Diabetes</v>
      </c>
      <c r="M1869" s="11">
        <v>1</v>
      </c>
      <c r="N1869" s="11" t="str">
        <v>No</v>
      </c>
      <c r="O1869" s="11" t="str">
        <v>No</v>
      </c>
      <c r="P1869" s="36" t="str">
        <v>No</v>
      </c>
      <c r="Q1869" s="37"/>
    </row>
    <row r="1870" spans="1:17" x14ac:dyDescent="0.3">
      <c r="A1870" s="34" t="s">
        <v>494</v>
      </c>
      <c r="B1870" s="34">
        <v>44.22</v>
      </c>
      <c r="C1870" s="34">
        <v>4.1900000000000004</v>
      </c>
      <c r="D1870" s="34" t="s">
        <v>2375</v>
      </c>
      <c r="E1870" s="35" t="s">
        <v>2375</v>
      </c>
      <c r="F1870" s="34" t="s">
        <v>2375</v>
      </c>
      <c r="G1870" s="34">
        <v>1</v>
      </c>
      <c r="H1870" s="34" t="s">
        <v>2375</v>
      </c>
      <c r="J1870" s="40" t="s">
        <v>494</v>
      </c>
      <c r="K1870" s="11" t="str">
        <v>Obesity</v>
      </c>
      <c r="L1870" s="11" t="str">
        <v>Normal</v>
      </c>
      <c r="M1870" s="11">
        <v>1</v>
      </c>
      <c r="N1870" s="11" t="str">
        <v>No</v>
      </c>
      <c r="O1870" s="11" t="str">
        <v>No</v>
      </c>
      <c r="P1870" s="36" t="str">
        <v>No</v>
      </c>
      <c r="Q1870" s="37"/>
    </row>
    <row r="1871" spans="1:17" x14ac:dyDescent="0.3">
      <c r="A1871" s="34" t="s">
        <v>493</v>
      </c>
      <c r="B1871" s="34">
        <v>15.46</v>
      </c>
      <c r="C1871" s="34">
        <v>4.99</v>
      </c>
      <c r="D1871" s="34" t="s">
        <v>2377</v>
      </c>
      <c r="E1871" s="35" t="s">
        <v>2375</v>
      </c>
      <c r="F1871" s="34" t="s">
        <v>2378</v>
      </c>
      <c r="G1871" s="34">
        <v>1</v>
      </c>
      <c r="H1871" s="34" t="s">
        <v>2375</v>
      </c>
      <c r="J1871" s="40" t="s">
        <v>493</v>
      </c>
      <c r="K1871" s="11" t="str">
        <v>Underweight</v>
      </c>
      <c r="L1871" s="11" t="str">
        <v>Normal</v>
      </c>
      <c r="M1871" s="11">
        <v>1</v>
      </c>
      <c r="N1871" s="11" t="str">
        <v>Yes</v>
      </c>
      <c r="O1871" s="11" t="str">
        <v>No</v>
      </c>
      <c r="P1871" s="36" t="str">
        <v>No</v>
      </c>
      <c r="Q1871" s="37"/>
    </row>
    <row r="1872" spans="1:17" x14ac:dyDescent="0.3">
      <c r="A1872" s="34" t="s">
        <v>492</v>
      </c>
      <c r="B1872" s="34">
        <v>30.3</v>
      </c>
      <c r="C1872" s="34">
        <v>4.7699999999999996</v>
      </c>
      <c r="D1872" s="34" t="s">
        <v>2377</v>
      </c>
      <c r="E1872" s="35" t="s">
        <v>2375</v>
      </c>
      <c r="F1872" s="34" t="s">
        <v>2375</v>
      </c>
      <c r="G1872" s="34">
        <v>1</v>
      </c>
      <c r="H1872" s="34" t="s">
        <v>2375</v>
      </c>
      <c r="J1872" s="40" t="s">
        <v>492</v>
      </c>
      <c r="K1872" s="11" t="str">
        <v>Obesity</v>
      </c>
      <c r="L1872" s="11" t="str">
        <v>Normal</v>
      </c>
      <c r="M1872" s="11">
        <v>1</v>
      </c>
      <c r="N1872" s="11" t="str">
        <v>Yes</v>
      </c>
      <c r="O1872" s="11" t="str">
        <v>No</v>
      </c>
      <c r="P1872" s="36" t="str">
        <v>No</v>
      </c>
      <c r="Q1872" s="37"/>
    </row>
    <row r="1873" spans="1:17" x14ac:dyDescent="0.3">
      <c r="A1873" s="34" t="s">
        <v>491</v>
      </c>
      <c r="B1873" s="34">
        <v>16.670000000000002</v>
      </c>
      <c r="C1873" s="34">
        <v>5.46</v>
      </c>
      <c r="D1873" s="34" t="s">
        <v>2375</v>
      </c>
      <c r="E1873" s="35" t="s">
        <v>2375</v>
      </c>
      <c r="F1873" s="34" t="s">
        <v>2375</v>
      </c>
      <c r="G1873" s="34" t="s">
        <v>2376</v>
      </c>
      <c r="H1873" s="34" t="s">
        <v>2375</v>
      </c>
      <c r="J1873" s="40" t="s">
        <v>491</v>
      </c>
      <c r="K1873" s="11" t="str">
        <v>Underweight</v>
      </c>
      <c r="L1873" s="11" t="str">
        <v>Normal</v>
      </c>
      <c r="M1873" s="11">
        <v>0</v>
      </c>
      <c r="N1873" s="11" t="str">
        <v>No</v>
      </c>
      <c r="O1873" s="11" t="str">
        <v>No</v>
      </c>
      <c r="P1873" s="36" t="str">
        <v>No</v>
      </c>
      <c r="Q1873" s="37"/>
    </row>
    <row r="1874" spans="1:17" x14ac:dyDescent="0.3">
      <c r="A1874" s="34" t="s">
        <v>490</v>
      </c>
      <c r="B1874" s="34">
        <v>28.594999999999999</v>
      </c>
      <c r="C1874" s="34">
        <v>5.43</v>
      </c>
      <c r="D1874" s="34" t="s">
        <v>2375</v>
      </c>
      <c r="E1874" s="35" t="s">
        <v>2375</v>
      </c>
      <c r="F1874" s="34" t="s">
        <v>2375</v>
      </c>
      <c r="G1874" s="34" t="s">
        <v>2376</v>
      </c>
      <c r="H1874" s="34" t="s">
        <v>2375</v>
      </c>
      <c r="J1874" s="40" t="s">
        <v>490</v>
      </c>
      <c r="K1874" s="11" t="str">
        <v>Overweight</v>
      </c>
      <c r="L1874" s="11" t="str">
        <v>Normal</v>
      </c>
      <c r="M1874" s="11">
        <v>0</v>
      </c>
      <c r="N1874" s="11" t="str">
        <v>No</v>
      </c>
      <c r="O1874" s="11" t="str">
        <v>No</v>
      </c>
      <c r="P1874" s="36" t="str">
        <v>No</v>
      </c>
      <c r="Q1874" s="37"/>
    </row>
    <row r="1875" spans="1:17" x14ac:dyDescent="0.3">
      <c r="A1875" s="34" t="s">
        <v>489</v>
      </c>
      <c r="B1875" s="34">
        <v>25.934999999999999</v>
      </c>
      <c r="C1875" s="34">
        <v>4.29</v>
      </c>
      <c r="D1875" s="34" t="s">
        <v>2375</v>
      </c>
      <c r="E1875" s="35" t="s">
        <v>2375</v>
      </c>
      <c r="F1875" s="34" t="s">
        <v>2375</v>
      </c>
      <c r="G1875" s="34" t="s">
        <v>2376</v>
      </c>
      <c r="H1875" s="34" t="s">
        <v>2375</v>
      </c>
      <c r="J1875" s="40" t="s">
        <v>489</v>
      </c>
      <c r="K1875" s="11" t="str">
        <v>Overweight</v>
      </c>
      <c r="L1875" s="11" t="str">
        <v>Normal</v>
      </c>
      <c r="M1875" s="11">
        <v>0</v>
      </c>
      <c r="N1875" s="11" t="str">
        <v>No</v>
      </c>
      <c r="O1875" s="11" t="str">
        <v>No</v>
      </c>
      <c r="P1875" s="36" t="str">
        <v>No</v>
      </c>
      <c r="Q1875" s="37"/>
    </row>
    <row r="1876" spans="1:17" x14ac:dyDescent="0.3">
      <c r="A1876" s="34" t="s">
        <v>488</v>
      </c>
      <c r="B1876" s="34">
        <v>27.645</v>
      </c>
      <c r="C1876" s="34">
        <v>5.25</v>
      </c>
      <c r="D1876" s="34" t="s">
        <v>2375</v>
      </c>
      <c r="E1876" s="35" t="s">
        <v>2375</v>
      </c>
      <c r="F1876" s="34" t="s">
        <v>2375</v>
      </c>
      <c r="G1876" s="34">
        <v>1</v>
      </c>
      <c r="H1876" s="34" t="s">
        <v>2375</v>
      </c>
      <c r="J1876" s="40" t="s">
        <v>488</v>
      </c>
      <c r="K1876" s="11" t="str">
        <v>Overweight</v>
      </c>
      <c r="L1876" s="11" t="str">
        <v>Normal</v>
      </c>
      <c r="M1876" s="11">
        <v>1</v>
      </c>
      <c r="N1876" s="11" t="str">
        <v>No</v>
      </c>
      <c r="O1876" s="11" t="str">
        <v>No</v>
      </c>
      <c r="P1876" s="36" t="str">
        <v>No</v>
      </c>
      <c r="Q1876" s="37"/>
    </row>
    <row r="1877" spans="1:17" x14ac:dyDescent="0.3">
      <c r="A1877" s="34" t="s">
        <v>487</v>
      </c>
      <c r="B1877" s="34">
        <v>30.1</v>
      </c>
      <c r="C1877" s="34">
        <v>4.04</v>
      </c>
      <c r="D1877" s="34" t="s">
        <v>2375</v>
      </c>
      <c r="E1877" s="35" t="s">
        <v>2375</v>
      </c>
      <c r="F1877" s="34" t="s">
        <v>2375</v>
      </c>
      <c r="G1877" s="34">
        <v>1</v>
      </c>
      <c r="H1877" s="34" t="s">
        <v>2375</v>
      </c>
      <c r="J1877" s="40" t="s">
        <v>487</v>
      </c>
      <c r="K1877" s="11" t="str">
        <v>Obesity</v>
      </c>
      <c r="L1877" s="11" t="str">
        <v>Normal</v>
      </c>
      <c r="M1877" s="11">
        <v>1</v>
      </c>
      <c r="N1877" s="11" t="str">
        <v>No</v>
      </c>
      <c r="O1877" s="11" t="str">
        <v>No</v>
      </c>
      <c r="P1877" s="36" t="str">
        <v>No</v>
      </c>
      <c r="Q1877" s="37"/>
    </row>
    <row r="1878" spans="1:17" x14ac:dyDescent="0.3">
      <c r="A1878" s="34" t="s">
        <v>486</v>
      </c>
      <c r="B1878" s="34">
        <v>26.79</v>
      </c>
      <c r="C1878" s="34">
        <v>5</v>
      </c>
      <c r="D1878" s="34" t="s">
        <v>2377</v>
      </c>
      <c r="E1878" s="35" t="s">
        <v>2375</v>
      </c>
      <c r="F1878" s="34" t="s">
        <v>2378</v>
      </c>
      <c r="G1878" s="34">
        <v>1</v>
      </c>
      <c r="H1878" s="34" t="s">
        <v>2375</v>
      </c>
      <c r="J1878" s="40" t="s">
        <v>486</v>
      </c>
      <c r="K1878" s="11" t="str">
        <v>Overweight</v>
      </c>
      <c r="L1878" s="11" t="str">
        <v>Normal</v>
      </c>
      <c r="M1878" s="11">
        <v>1</v>
      </c>
      <c r="N1878" s="11" t="str">
        <v>Yes</v>
      </c>
      <c r="O1878" s="11" t="str">
        <v>No</v>
      </c>
      <c r="P1878" s="36" t="str">
        <v>No</v>
      </c>
      <c r="Q1878" s="37"/>
    </row>
    <row r="1879" spans="1:17" x14ac:dyDescent="0.3">
      <c r="A1879" s="34" t="s">
        <v>485</v>
      </c>
      <c r="B1879" s="34">
        <v>27.1</v>
      </c>
      <c r="C1879" s="34">
        <v>4.01</v>
      </c>
      <c r="D1879" s="34" t="s">
        <v>2377</v>
      </c>
      <c r="E1879" s="35" t="s">
        <v>2375</v>
      </c>
      <c r="F1879" s="34" t="s">
        <v>2375</v>
      </c>
      <c r="G1879" s="34">
        <v>1</v>
      </c>
      <c r="H1879" s="34" t="s">
        <v>2375</v>
      </c>
      <c r="J1879" s="40" t="s">
        <v>485</v>
      </c>
      <c r="K1879" s="11" t="str">
        <v>Overweight</v>
      </c>
      <c r="L1879" s="11" t="str">
        <v>Normal</v>
      </c>
      <c r="M1879" s="11">
        <v>1</v>
      </c>
      <c r="N1879" s="11" t="str">
        <v>Yes</v>
      </c>
      <c r="O1879" s="11" t="str">
        <v>No</v>
      </c>
      <c r="P1879" s="36" t="str">
        <v>No</v>
      </c>
      <c r="Q1879" s="37"/>
    </row>
    <row r="1880" spans="1:17" x14ac:dyDescent="0.3">
      <c r="A1880" s="34" t="s">
        <v>484</v>
      </c>
      <c r="B1880" s="34">
        <v>24.31</v>
      </c>
      <c r="C1880" s="34">
        <v>5.4</v>
      </c>
      <c r="D1880" s="34" t="s">
        <v>2375</v>
      </c>
      <c r="E1880" s="35" t="s">
        <v>2375</v>
      </c>
      <c r="F1880" s="34" t="s">
        <v>2375</v>
      </c>
      <c r="G1880" s="34" t="s">
        <v>2376</v>
      </c>
      <c r="H1880" s="34" t="s">
        <v>2375</v>
      </c>
      <c r="J1880" s="40" t="s">
        <v>484</v>
      </c>
      <c r="K1880" s="11" t="str">
        <v>Normal Weight</v>
      </c>
      <c r="L1880" s="11" t="str">
        <v>Normal</v>
      </c>
      <c r="M1880" s="11">
        <v>0</v>
      </c>
      <c r="N1880" s="11" t="str">
        <v>No</v>
      </c>
      <c r="O1880" s="11" t="str">
        <v>No</v>
      </c>
      <c r="P1880" s="36" t="str">
        <v>No</v>
      </c>
      <c r="Q1880" s="37"/>
    </row>
    <row r="1881" spans="1:17" x14ac:dyDescent="0.3">
      <c r="A1881" s="34" t="s">
        <v>483</v>
      </c>
      <c r="B1881" s="34">
        <v>15.53</v>
      </c>
      <c r="C1881" s="34">
        <v>5.81</v>
      </c>
      <c r="D1881" s="34" t="s">
        <v>2375</v>
      </c>
      <c r="E1881" s="35" t="s">
        <v>2375</v>
      </c>
      <c r="F1881" s="34" t="s">
        <v>2375</v>
      </c>
      <c r="G1881" s="34">
        <v>1</v>
      </c>
      <c r="H1881" s="34" t="s">
        <v>2375</v>
      </c>
      <c r="J1881" s="40" t="s">
        <v>483</v>
      </c>
      <c r="K1881" s="11" t="str">
        <v>Underweight</v>
      </c>
      <c r="L1881" s="11" t="str">
        <v>Prediabetes</v>
      </c>
      <c r="M1881" s="11">
        <v>1</v>
      </c>
      <c r="N1881" s="11" t="str">
        <v>No</v>
      </c>
      <c r="O1881" s="11" t="str">
        <v>No</v>
      </c>
      <c r="P1881" s="36" t="str">
        <v>No</v>
      </c>
      <c r="Q1881" s="37"/>
    </row>
    <row r="1882" spans="1:17" x14ac:dyDescent="0.3">
      <c r="A1882" s="34" t="s">
        <v>482</v>
      </c>
      <c r="B1882" s="34">
        <v>30.7</v>
      </c>
      <c r="C1882" s="34">
        <v>5.82</v>
      </c>
      <c r="D1882" s="34" t="s">
        <v>2375</v>
      </c>
      <c r="E1882" s="35" t="s">
        <v>2375</v>
      </c>
      <c r="F1882" s="34" t="s">
        <v>2375</v>
      </c>
      <c r="G1882" s="34">
        <v>1</v>
      </c>
      <c r="H1882" s="34" t="s">
        <v>2375</v>
      </c>
      <c r="J1882" s="40" t="s">
        <v>482</v>
      </c>
      <c r="K1882" s="11" t="str">
        <v>Obesity</v>
      </c>
      <c r="L1882" s="11" t="str">
        <v>Prediabetes</v>
      </c>
      <c r="M1882" s="11">
        <v>1</v>
      </c>
      <c r="N1882" s="11" t="str">
        <v>No</v>
      </c>
      <c r="O1882" s="11" t="str">
        <v>No</v>
      </c>
      <c r="P1882" s="36" t="str">
        <v>No</v>
      </c>
      <c r="Q1882" s="37"/>
    </row>
    <row r="1883" spans="1:17" x14ac:dyDescent="0.3">
      <c r="A1883" s="34" t="s">
        <v>481</v>
      </c>
      <c r="B1883" s="34">
        <v>33.33</v>
      </c>
      <c r="C1883" s="34">
        <v>4.82</v>
      </c>
      <c r="D1883" s="34" t="s">
        <v>2375</v>
      </c>
      <c r="E1883" s="35" t="s">
        <v>2375</v>
      </c>
      <c r="F1883" s="34" t="s">
        <v>2375</v>
      </c>
      <c r="G1883" s="34">
        <v>1</v>
      </c>
      <c r="H1883" s="34" t="s">
        <v>2375</v>
      </c>
      <c r="J1883" s="40" t="s">
        <v>481</v>
      </c>
      <c r="K1883" s="11" t="str">
        <v>Obesity</v>
      </c>
      <c r="L1883" s="11" t="str">
        <v>Normal</v>
      </c>
      <c r="M1883" s="11">
        <v>1</v>
      </c>
      <c r="N1883" s="11" t="str">
        <v>No</v>
      </c>
      <c r="O1883" s="11" t="str">
        <v>No</v>
      </c>
      <c r="P1883" s="36" t="str">
        <v>No</v>
      </c>
      <c r="Q1883" s="37"/>
    </row>
    <row r="1884" spans="1:17" x14ac:dyDescent="0.3">
      <c r="A1884" s="34" t="s">
        <v>480</v>
      </c>
      <c r="B1884" s="34">
        <v>32.4</v>
      </c>
      <c r="C1884" s="34">
        <v>5.08</v>
      </c>
      <c r="D1884" s="34" t="s">
        <v>2375</v>
      </c>
      <c r="E1884" s="35" t="s">
        <v>2375</v>
      </c>
      <c r="F1884" s="34" t="s">
        <v>2375</v>
      </c>
      <c r="G1884" s="34">
        <v>1</v>
      </c>
      <c r="H1884" s="34" t="s">
        <v>2375</v>
      </c>
      <c r="J1884" s="40" t="s">
        <v>480</v>
      </c>
      <c r="K1884" s="11" t="str">
        <v>Obesity</v>
      </c>
      <c r="L1884" s="11" t="str">
        <v>Normal</v>
      </c>
      <c r="M1884" s="11">
        <v>1</v>
      </c>
      <c r="N1884" s="11" t="str">
        <v>No</v>
      </c>
      <c r="O1884" s="11" t="str">
        <v>No</v>
      </c>
      <c r="P1884" s="36" t="str">
        <v>No</v>
      </c>
      <c r="Q1884" s="37"/>
    </row>
    <row r="1885" spans="1:17" x14ac:dyDescent="0.3">
      <c r="A1885" s="34" t="s">
        <v>479</v>
      </c>
      <c r="B1885" s="34">
        <v>27.93</v>
      </c>
      <c r="C1885" s="34">
        <v>5.59</v>
      </c>
      <c r="D1885" s="34" t="s">
        <v>2375</v>
      </c>
      <c r="E1885" s="35" t="s">
        <v>2375</v>
      </c>
      <c r="F1885" s="34" t="s">
        <v>2375</v>
      </c>
      <c r="G1885" s="34">
        <v>1</v>
      </c>
      <c r="H1885" s="34" t="s">
        <v>2375</v>
      </c>
      <c r="J1885" s="40" t="s">
        <v>479</v>
      </c>
      <c r="K1885" s="11" t="str">
        <v>Overweight</v>
      </c>
      <c r="L1885" s="11" t="str">
        <v>Normal</v>
      </c>
      <c r="M1885" s="11">
        <v>1</v>
      </c>
      <c r="N1885" s="11" t="str">
        <v>No</v>
      </c>
      <c r="O1885" s="11" t="str">
        <v>No</v>
      </c>
      <c r="P1885" s="36" t="str">
        <v>No</v>
      </c>
      <c r="Q1885" s="37"/>
    </row>
    <row r="1886" spans="1:17" x14ac:dyDescent="0.3">
      <c r="A1886" s="34" t="s">
        <v>478</v>
      </c>
      <c r="B1886" s="34">
        <v>21.754999999999999</v>
      </c>
      <c r="C1886" s="34">
        <v>5.12</v>
      </c>
      <c r="D1886" s="34" t="s">
        <v>2375</v>
      </c>
      <c r="E1886" s="35" t="s">
        <v>2375</v>
      </c>
      <c r="F1886" s="34" t="s">
        <v>2375</v>
      </c>
      <c r="G1886" s="34" t="s">
        <v>2376</v>
      </c>
      <c r="H1886" s="34" t="s">
        <v>2375</v>
      </c>
      <c r="J1886" s="40" t="s">
        <v>478</v>
      </c>
      <c r="K1886" s="11" t="str">
        <v>Normal Weight</v>
      </c>
      <c r="L1886" s="11" t="str">
        <v>Normal</v>
      </c>
      <c r="M1886" s="11">
        <v>0</v>
      </c>
      <c r="N1886" s="11" t="str">
        <v>No</v>
      </c>
      <c r="O1886" s="11" t="str">
        <v>No</v>
      </c>
      <c r="P1886" s="36" t="str">
        <v>No</v>
      </c>
      <c r="Q1886" s="37"/>
    </row>
    <row r="1887" spans="1:17" x14ac:dyDescent="0.3">
      <c r="A1887" s="34" t="s">
        <v>477</v>
      </c>
      <c r="B1887" s="34">
        <v>25.934999999999999</v>
      </c>
      <c r="C1887" s="34">
        <v>4.95</v>
      </c>
      <c r="D1887" s="34" t="s">
        <v>2375</v>
      </c>
      <c r="E1887" s="35" t="s">
        <v>2375</v>
      </c>
      <c r="F1887" s="34" t="s">
        <v>2375</v>
      </c>
      <c r="G1887" s="34" t="s">
        <v>2376</v>
      </c>
      <c r="H1887" s="34" t="s">
        <v>2375</v>
      </c>
      <c r="J1887" s="40" t="s">
        <v>477</v>
      </c>
      <c r="K1887" s="11" t="str">
        <v>Overweight</v>
      </c>
      <c r="L1887" s="11" t="str">
        <v>Normal</v>
      </c>
      <c r="M1887" s="11">
        <v>0</v>
      </c>
      <c r="N1887" s="11" t="str">
        <v>No</v>
      </c>
      <c r="O1887" s="11" t="str">
        <v>No</v>
      </c>
      <c r="P1887" s="36" t="str">
        <v>No</v>
      </c>
      <c r="Q1887" s="37"/>
    </row>
    <row r="1888" spans="1:17" x14ac:dyDescent="0.3">
      <c r="A1888" s="34" t="s">
        <v>476</v>
      </c>
      <c r="B1888" s="34">
        <v>31.5</v>
      </c>
      <c r="C1888" s="34">
        <v>6.16</v>
      </c>
      <c r="D1888" s="34" t="s">
        <v>2375</v>
      </c>
      <c r="E1888" s="35" t="s">
        <v>2375</v>
      </c>
      <c r="F1888" s="34" t="s">
        <v>2375</v>
      </c>
      <c r="G1888" s="34" t="s">
        <v>2376</v>
      </c>
      <c r="H1888" s="34" t="s">
        <v>2375</v>
      </c>
      <c r="J1888" s="40" t="s">
        <v>476</v>
      </c>
      <c r="K1888" s="11" t="str">
        <v>Obesity</v>
      </c>
      <c r="L1888" s="11" t="str">
        <v>Prediabetes</v>
      </c>
      <c r="M1888" s="11">
        <v>0</v>
      </c>
      <c r="N1888" s="11" t="str">
        <v>No</v>
      </c>
      <c r="O1888" s="11" t="str">
        <v>No</v>
      </c>
      <c r="P1888" s="36" t="str">
        <v>No</v>
      </c>
      <c r="Q1888" s="37"/>
    </row>
    <row r="1889" spans="1:17" x14ac:dyDescent="0.3">
      <c r="A1889" s="34" t="s">
        <v>475</v>
      </c>
      <c r="B1889" s="34">
        <v>30.03</v>
      </c>
      <c r="C1889" s="34">
        <v>6.41</v>
      </c>
      <c r="D1889" s="34" t="s">
        <v>2375</v>
      </c>
      <c r="E1889" s="35" t="s">
        <v>2375</v>
      </c>
      <c r="F1889" s="34" t="s">
        <v>2375</v>
      </c>
      <c r="G1889" s="34" t="s">
        <v>2376</v>
      </c>
      <c r="H1889" s="34" t="s">
        <v>2375</v>
      </c>
      <c r="J1889" s="40" t="s">
        <v>475</v>
      </c>
      <c r="K1889" s="11" t="str">
        <v>Obesity</v>
      </c>
      <c r="L1889" s="11" t="str">
        <v>Diabetes</v>
      </c>
      <c r="M1889" s="11">
        <v>0</v>
      </c>
      <c r="N1889" s="11" t="str">
        <v>No</v>
      </c>
      <c r="O1889" s="11" t="str">
        <v>No</v>
      </c>
      <c r="P1889" s="36" t="str">
        <v>No</v>
      </c>
      <c r="Q1889" s="37"/>
    </row>
    <row r="1890" spans="1:17" x14ac:dyDescent="0.3">
      <c r="A1890" s="34" t="s">
        <v>474</v>
      </c>
      <c r="B1890" s="34">
        <v>33.479999999999997</v>
      </c>
      <c r="C1890" s="34">
        <v>8.94</v>
      </c>
      <c r="D1890" s="34" t="s">
        <v>2375</v>
      </c>
      <c r="E1890" s="35" t="s">
        <v>2375</v>
      </c>
      <c r="F1890" s="34" t="s">
        <v>2375</v>
      </c>
      <c r="G1890" s="34" t="s">
        <v>2376</v>
      </c>
      <c r="H1890" s="34" t="s">
        <v>2375</v>
      </c>
      <c r="J1890" s="40" t="s">
        <v>474</v>
      </c>
      <c r="K1890" s="11" t="str">
        <v>Obesity</v>
      </c>
      <c r="L1890" s="11" t="str">
        <v>Diabetes</v>
      </c>
      <c r="M1890" s="11">
        <v>0</v>
      </c>
      <c r="N1890" s="11" t="str">
        <v>No</v>
      </c>
      <c r="O1890" s="11" t="str">
        <v>No</v>
      </c>
      <c r="P1890" s="36" t="str">
        <v>No</v>
      </c>
      <c r="Q1890" s="37"/>
    </row>
    <row r="1891" spans="1:17" x14ac:dyDescent="0.3">
      <c r="A1891" s="34" t="s">
        <v>473</v>
      </c>
      <c r="B1891" s="34">
        <v>16.510000000000002</v>
      </c>
      <c r="C1891" s="34">
        <v>4.42</v>
      </c>
      <c r="D1891" s="34" t="s">
        <v>2377</v>
      </c>
      <c r="E1891" s="35" t="s">
        <v>2375</v>
      </c>
      <c r="F1891" s="34" t="s">
        <v>2378</v>
      </c>
      <c r="G1891" s="34">
        <v>1</v>
      </c>
      <c r="H1891" s="34" t="s">
        <v>2375</v>
      </c>
      <c r="J1891" s="40" t="s">
        <v>473</v>
      </c>
      <c r="K1891" s="11" t="str">
        <v>Underweight</v>
      </c>
      <c r="L1891" s="11" t="str">
        <v>Normal</v>
      </c>
      <c r="M1891" s="11">
        <v>1</v>
      </c>
      <c r="N1891" s="11" t="str">
        <v>Yes</v>
      </c>
      <c r="O1891" s="11" t="str">
        <v>No</v>
      </c>
      <c r="P1891" s="36" t="str">
        <v>No</v>
      </c>
      <c r="Q1891" s="37"/>
    </row>
    <row r="1892" spans="1:17" x14ac:dyDescent="0.3">
      <c r="A1892" s="34" t="s">
        <v>472</v>
      </c>
      <c r="B1892" s="34">
        <v>33.155000000000001</v>
      </c>
      <c r="C1892" s="34">
        <v>5.3</v>
      </c>
      <c r="D1892" s="34" t="s">
        <v>2377</v>
      </c>
      <c r="E1892" s="35" t="s">
        <v>2375</v>
      </c>
      <c r="F1892" s="34" t="s">
        <v>2375</v>
      </c>
      <c r="G1892" s="34">
        <v>1</v>
      </c>
      <c r="H1892" s="34" t="s">
        <v>2375</v>
      </c>
      <c r="J1892" s="40" t="s">
        <v>472</v>
      </c>
      <c r="K1892" s="11" t="str">
        <v>Obesity</v>
      </c>
      <c r="L1892" s="11" t="str">
        <v>Normal</v>
      </c>
      <c r="M1892" s="11">
        <v>1</v>
      </c>
      <c r="N1892" s="11" t="str">
        <v>Yes</v>
      </c>
      <c r="O1892" s="11" t="str">
        <v>No</v>
      </c>
      <c r="P1892" s="36" t="str">
        <v>No</v>
      </c>
      <c r="Q1892" s="37"/>
    </row>
    <row r="1893" spans="1:17" x14ac:dyDescent="0.3">
      <c r="A1893" s="34" t="s">
        <v>471</v>
      </c>
      <c r="B1893" s="34">
        <v>37.29</v>
      </c>
      <c r="C1893" s="34">
        <v>4.6399999999999997</v>
      </c>
      <c r="D1893" s="34" t="s">
        <v>2375</v>
      </c>
      <c r="E1893" s="35" t="s">
        <v>2375</v>
      </c>
      <c r="F1893" s="34" t="s">
        <v>2378</v>
      </c>
      <c r="G1893" s="34">
        <v>1</v>
      </c>
      <c r="H1893" s="34" t="s">
        <v>2375</v>
      </c>
      <c r="J1893" s="40" t="s">
        <v>471</v>
      </c>
      <c r="K1893" s="11" t="str">
        <v>Obesity</v>
      </c>
      <c r="L1893" s="11" t="str">
        <v>Normal</v>
      </c>
      <c r="M1893" s="11">
        <v>1</v>
      </c>
      <c r="N1893" s="11" t="str">
        <v>No</v>
      </c>
      <c r="O1893" s="11" t="str">
        <v>No</v>
      </c>
      <c r="P1893" s="36" t="str">
        <v>No</v>
      </c>
      <c r="Q1893" s="37"/>
    </row>
    <row r="1894" spans="1:17" x14ac:dyDescent="0.3">
      <c r="A1894" s="34" t="s">
        <v>470</v>
      </c>
      <c r="B1894" s="34">
        <v>20.23</v>
      </c>
      <c r="C1894" s="34">
        <v>6.16</v>
      </c>
      <c r="D1894" s="34" t="s">
        <v>2377</v>
      </c>
      <c r="E1894" s="35" t="s">
        <v>2375</v>
      </c>
      <c r="F1894" s="34" t="s">
        <v>2375</v>
      </c>
      <c r="G1894" s="34">
        <v>1</v>
      </c>
      <c r="H1894" s="34" t="s">
        <v>2375</v>
      </c>
      <c r="J1894" s="40" t="s">
        <v>470</v>
      </c>
      <c r="K1894" s="11" t="str">
        <v>Normal Weight</v>
      </c>
      <c r="L1894" s="11" t="str">
        <v>Prediabetes</v>
      </c>
      <c r="M1894" s="11">
        <v>1</v>
      </c>
      <c r="N1894" s="11" t="str">
        <v>Yes</v>
      </c>
      <c r="O1894" s="11" t="str">
        <v>No</v>
      </c>
      <c r="P1894" s="36" t="str">
        <v>No</v>
      </c>
      <c r="Q1894" s="37"/>
    </row>
    <row r="1895" spans="1:17" x14ac:dyDescent="0.3">
      <c r="A1895" s="34" t="s">
        <v>469</v>
      </c>
      <c r="B1895" s="34">
        <v>28.975000000000001</v>
      </c>
      <c r="C1895" s="34">
        <v>4.12</v>
      </c>
      <c r="D1895" s="34" t="s">
        <v>2375</v>
      </c>
      <c r="E1895" s="35" t="s">
        <v>2375</v>
      </c>
      <c r="F1895" s="34" t="s">
        <v>2378</v>
      </c>
      <c r="G1895" s="34">
        <v>1</v>
      </c>
      <c r="H1895" s="34" t="s">
        <v>2375</v>
      </c>
      <c r="J1895" s="40" t="s">
        <v>469</v>
      </c>
      <c r="K1895" s="11" t="str">
        <v>Overweight</v>
      </c>
      <c r="L1895" s="11" t="str">
        <v>Normal</v>
      </c>
      <c r="M1895" s="11">
        <v>1</v>
      </c>
      <c r="N1895" s="11" t="str">
        <v>No</v>
      </c>
      <c r="O1895" s="11" t="str">
        <v>No</v>
      </c>
      <c r="P1895" s="36" t="str">
        <v>No</v>
      </c>
      <c r="Q1895" s="37"/>
    </row>
    <row r="1896" spans="1:17" x14ac:dyDescent="0.3">
      <c r="A1896" s="34" t="s">
        <v>468</v>
      </c>
      <c r="B1896" s="34">
        <v>16.420000000000002</v>
      </c>
      <c r="C1896" s="34">
        <v>5.77</v>
      </c>
      <c r="D1896" s="34" t="s">
        <v>2377</v>
      </c>
      <c r="E1896" s="35" t="s">
        <v>2375</v>
      </c>
      <c r="F1896" s="34" t="s">
        <v>2378</v>
      </c>
      <c r="G1896" s="34">
        <v>1</v>
      </c>
      <c r="H1896" s="34" t="s">
        <v>2375</v>
      </c>
      <c r="J1896" s="40" t="s">
        <v>468</v>
      </c>
      <c r="K1896" s="11" t="str">
        <v>Underweight</v>
      </c>
      <c r="L1896" s="11" t="str">
        <v>Prediabetes</v>
      </c>
      <c r="M1896" s="11">
        <v>1</v>
      </c>
      <c r="N1896" s="11" t="str">
        <v>Yes</v>
      </c>
      <c r="O1896" s="11" t="str">
        <v>No</v>
      </c>
      <c r="P1896" s="36" t="str">
        <v>No</v>
      </c>
      <c r="Q1896" s="37"/>
    </row>
    <row r="1897" spans="1:17" x14ac:dyDescent="0.3">
      <c r="A1897" s="34" t="s">
        <v>467</v>
      </c>
      <c r="B1897" s="34">
        <v>17.559999999999999</v>
      </c>
      <c r="C1897" s="34">
        <v>6.2</v>
      </c>
      <c r="D1897" s="34" t="s">
        <v>2375</v>
      </c>
      <c r="E1897" s="35" t="s">
        <v>2375</v>
      </c>
      <c r="F1897" s="34" t="s">
        <v>2375</v>
      </c>
      <c r="G1897" s="34">
        <v>1</v>
      </c>
      <c r="H1897" s="34" t="s">
        <v>2375</v>
      </c>
      <c r="J1897" s="40" t="s">
        <v>467</v>
      </c>
      <c r="K1897" s="11" t="str">
        <v>Underweight</v>
      </c>
      <c r="L1897" s="11" t="str">
        <v>Prediabetes</v>
      </c>
      <c r="M1897" s="11">
        <v>1</v>
      </c>
      <c r="N1897" s="11" t="str">
        <v>No</v>
      </c>
      <c r="O1897" s="11" t="str">
        <v>No</v>
      </c>
      <c r="P1897" s="36" t="str">
        <v>No</v>
      </c>
      <c r="Q1897" s="37"/>
    </row>
    <row r="1898" spans="1:17" x14ac:dyDescent="0.3">
      <c r="A1898" s="34" t="s">
        <v>466</v>
      </c>
      <c r="B1898" s="34">
        <v>24.13</v>
      </c>
      <c r="C1898" s="34">
        <v>4.3899999999999997</v>
      </c>
      <c r="D1898" s="34" t="s">
        <v>2375</v>
      </c>
      <c r="E1898" s="35" t="s">
        <v>2375</v>
      </c>
      <c r="F1898" s="34" t="s">
        <v>2375</v>
      </c>
      <c r="G1898" s="34">
        <v>1</v>
      </c>
      <c r="H1898" s="34" t="s">
        <v>2375</v>
      </c>
      <c r="J1898" s="40" t="s">
        <v>466</v>
      </c>
      <c r="K1898" s="11" t="str">
        <v>Normal Weight</v>
      </c>
      <c r="L1898" s="11" t="str">
        <v>Normal</v>
      </c>
      <c r="M1898" s="11">
        <v>1</v>
      </c>
      <c r="N1898" s="11" t="str">
        <v>No</v>
      </c>
      <c r="O1898" s="11" t="str">
        <v>No</v>
      </c>
      <c r="P1898" s="36" t="str">
        <v>No</v>
      </c>
      <c r="Q1898" s="37"/>
    </row>
    <row r="1899" spans="1:17" x14ac:dyDescent="0.3">
      <c r="A1899" s="34" t="s">
        <v>465</v>
      </c>
      <c r="B1899" s="34">
        <v>19.95</v>
      </c>
      <c r="C1899" s="34">
        <v>5.13</v>
      </c>
      <c r="D1899" s="34" t="s">
        <v>2375</v>
      </c>
      <c r="E1899" s="35" t="s">
        <v>2378</v>
      </c>
      <c r="F1899" s="34" t="s">
        <v>2375</v>
      </c>
      <c r="G1899" s="34">
        <v>2</v>
      </c>
      <c r="H1899" s="34" t="s">
        <v>2375</v>
      </c>
      <c r="J1899" s="40" t="s">
        <v>465</v>
      </c>
      <c r="K1899" s="11" t="str">
        <v>Normal Weight</v>
      </c>
      <c r="L1899" s="11" t="str">
        <v>Normal</v>
      </c>
      <c r="M1899" s="11">
        <v>2</v>
      </c>
      <c r="N1899" s="11" t="str">
        <v>No</v>
      </c>
      <c r="O1899" s="11" t="str">
        <v>No</v>
      </c>
      <c r="P1899" s="36" t="str">
        <v>No</v>
      </c>
      <c r="Q1899" s="37"/>
    </row>
    <row r="1900" spans="1:17" x14ac:dyDescent="0.3">
      <c r="A1900" s="34" t="s">
        <v>464</v>
      </c>
      <c r="B1900" s="34">
        <v>21.24</v>
      </c>
      <c r="C1900" s="34">
        <v>4.49</v>
      </c>
      <c r="D1900" s="34" t="s">
        <v>2375</v>
      </c>
      <c r="E1900" s="35" t="s">
        <v>2375</v>
      </c>
      <c r="F1900" s="34" t="s">
        <v>2375</v>
      </c>
      <c r="G1900" s="34" t="s">
        <v>2376</v>
      </c>
      <c r="H1900" s="34" t="s">
        <v>2375</v>
      </c>
      <c r="J1900" s="40" t="s">
        <v>464</v>
      </c>
      <c r="K1900" s="11" t="str">
        <v>Normal Weight</v>
      </c>
      <c r="L1900" s="11" t="str">
        <v>Normal</v>
      </c>
      <c r="M1900" s="11">
        <v>0</v>
      </c>
      <c r="N1900" s="11" t="str">
        <v>No</v>
      </c>
      <c r="O1900" s="11" t="str">
        <v>No</v>
      </c>
      <c r="P1900" s="36" t="str">
        <v>No</v>
      </c>
      <c r="Q1900" s="37"/>
    </row>
    <row r="1901" spans="1:17" x14ac:dyDescent="0.3">
      <c r="A1901" s="34" t="s">
        <v>463</v>
      </c>
      <c r="B1901" s="34">
        <v>44.22</v>
      </c>
      <c r="C1901" s="34">
        <v>6.35</v>
      </c>
      <c r="D1901" s="34" t="s">
        <v>2375</v>
      </c>
      <c r="E1901" s="35" t="s">
        <v>2375</v>
      </c>
      <c r="F1901" s="34" t="s">
        <v>2375</v>
      </c>
      <c r="G1901" s="34" t="s">
        <v>2376</v>
      </c>
      <c r="H1901" s="34" t="s">
        <v>2375</v>
      </c>
      <c r="J1901" s="40" t="s">
        <v>463</v>
      </c>
      <c r="K1901" s="11" t="str">
        <v>Obesity</v>
      </c>
      <c r="L1901" s="11" t="str">
        <v>Prediabetes</v>
      </c>
      <c r="M1901" s="11">
        <v>0</v>
      </c>
      <c r="N1901" s="11" t="str">
        <v>No</v>
      </c>
      <c r="O1901" s="11" t="str">
        <v>No</v>
      </c>
      <c r="P1901" s="36" t="str">
        <v>No</v>
      </c>
      <c r="Q1901" s="37"/>
    </row>
    <row r="1902" spans="1:17" x14ac:dyDescent="0.3">
      <c r="A1902" s="34" t="s">
        <v>462</v>
      </c>
      <c r="B1902" s="34">
        <v>41.1</v>
      </c>
      <c r="C1902" s="34">
        <v>5.79</v>
      </c>
      <c r="D1902" s="34" t="s">
        <v>2375</v>
      </c>
      <c r="E1902" s="35" t="s">
        <v>2375</v>
      </c>
      <c r="F1902" s="34" t="s">
        <v>2375</v>
      </c>
      <c r="G1902" s="34" t="s">
        <v>2376</v>
      </c>
      <c r="H1902" s="34" t="s">
        <v>2375</v>
      </c>
      <c r="J1902" s="40" t="s">
        <v>462</v>
      </c>
      <c r="K1902" s="11" t="str">
        <v>Obesity</v>
      </c>
      <c r="L1902" s="11" t="str">
        <v>Prediabetes</v>
      </c>
      <c r="M1902" s="11">
        <v>0</v>
      </c>
      <c r="N1902" s="11" t="str">
        <v>No</v>
      </c>
      <c r="O1902" s="11" t="str">
        <v>No</v>
      </c>
      <c r="P1902" s="36" t="str">
        <v>No</v>
      </c>
      <c r="Q1902" s="37"/>
    </row>
    <row r="1903" spans="1:17" x14ac:dyDescent="0.3">
      <c r="A1903" s="34" t="s">
        <v>461</v>
      </c>
      <c r="B1903" s="34">
        <v>34.200000000000003</v>
      </c>
      <c r="C1903" s="34">
        <v>4.78</v>
      </c>
      <c r="D1903" s="34" t="s">
        <v>2377</v>
      </c>
      <c r="E1903" s="35" t="s">
        <v>2375</v>
      </c>
      <c r="F1903" s="34" t="s">
        <v>2375</v>
      </c>
      <c r="G1903" s="34" t="s">
        <v>2376</v>
      </c>
      <c r="H1903" s="34" t="s">
        <v>2375</v>
      </c>
      <c r="J1903" s="40" t="s">
        <v>461</v>
      </c>
      <c r="K1903" s="11" t="str">
        <v>Obesity</v>
      </c>
      <c r="L1903" s="11" t="str">
        <v>Normal</v>
      </c>
      <c r="M1903" s="11">
        <v>0</v>
      </c>
      <c r="N1903" s="11" t="str">
        <v>Yes</v>
      </c>
      <c r="O1903" s="11" t="str">
        <v>No</v>
      </c>
      <c r="P1903" s="36" t="str">
        <v>No</v>
      </c>
      <c r="Q1903" s="37"/>
    </row>
    <row r="1904" spans="1:17" x14ac:dyDescent="0.3">
      <c r="A1904" s="34" t="s">
        <v>460</v>
      </c>
      <c r="B1904" s="34">
        <v>29.92</v>
      </c>
      <c r="C1904" s="34">
        <v>6.02</v>
      </c>
      <c r="D1904" s="34" t="s">
        <v>2377</v>
      </c>
      <c r="E1904" s="35" t="s">
        <v>2375</v>
      </c>
      <c r="F1904" s="34" t="s">
        <v>2375</v>
      </c>
      <c r="G1904" s="34" t="s">
        <v>2376</v>
      </c>
      <c r="H1904" s="34" t="s">
        <v>2375</v>
      </c>
      <c r="J1904" s="40" t="s">
        <v>460</v>
      </c>
      <c r="K1904" s="11" t="str">
        <v>Obesity</v>
      </c>
      <c r="L1904" s="11" t="str">
        <v>Prediabetes</v>
      </c>
      <c r="M1904" s="11">
        <v>0</v>
      </c>
      <c r="N1904" s="11" t="str">
        <v>Yes</v>
      </c>
      <c r="O1904" s="11" t="str">
        <v>No</v>
      </c>
      <c r="P1904" s="36" t="str">
        <v>No</v>
      </c>
      <c r="Q1904" s="37"/>
    </row>
    <row r="1905" spans="1:17" x14ac:dyDescent="0.3">
      <c r="A1905" s="34" t="s">
        <v>459</v>
      </c>
      <c r="B1905" s="34">
        <v>28.93</v>
      </c>
      <c r="C1905" s="34">
        <v>4.4400000000000004</v>
      </c>
      <c r="D1905" s="34" t="s">
        <v>2375</v>
      </c>
      <c r="E1905" s="35" t="s">
        <v>2375</v>
      </c>
      <c r="F1905" s="34" t="s">
        <v>2375</v>
      </c>
      <c r="G1905" s="34" t="s">
        <v>2376</v>
      </c>
      <c r="H1905" s="34" t="s">
        <v>2375</v>
      </c>
      <c r="J1905" s="40" t="s">
        <v>459</v>
      </c>
      <c r="K1905" s="11" t="str">
        <v>Overweight</v>
      </c>
      <c r="L1905" s="11" t="str">
        <v>Normal</v>
      </c>
      <c r="M1905" s="11">
        <v>0</v>
      </c>
      <c r="N1905" s="11" t="str">
        <v>No</v>
      </c>
      <c r="O1905" s="11" t="str">
        <v>No</v>
      </c>
      <c r="P1905" s="36" t="str">
        <v>No</v>
      </c>
      <c r="Q1905" s="37"/>
    </row>
    <row r="1906" spans="1:17" x14ac:dyDescent="0.3">
      <c r="A1906" s="34" t="s">
        <v>458</v>
      </c>
      <c r="B1906" s="34">
        <v>31.254999999999999</v>
      </c>
      <c r="C1906" s="34">
        <v>5.84</v>
      </c>
      <c r="D1906" s="34" t="s">
        <v>2377</v>
      </c>
      <c r="E1906" s="35" t="s">
        <v>2375</v>
      </c>
      <c r="F1906" s="34" t="s">
        <v>2375</v>
      </c>
      <c r="G1906" s="34">
        <v>1</v>
      </c>
      <c r="H1906" s="34" t="s">
        <v>2375</v>
      </c>
      <c r="J1906" s="40" t="s">
        <v>458</v>
      </c>
      <c r="K1906" s="11" t="str">
        <v>Obesity</v>
      </c>
      <c r="L1906" s="11" t="str">
        <v>Prediabetes</v>
      </c>
      <c r="M1906" s="11">
        <v>1</v>
      </c>
      <c r="N1906" s="11" t="str">
        <v>Yes</v>
      </c>
      <c r="O1906" s="11" t="str">
        <v>No</v>
      </c>
      <c r="P1906" s="36" t="str">
        <v>No</v>
      </c>
      <c r="Q1906" s="37"/>
    </row>
    <row r="1907" spans="1:17" x14ac:dyDescent="0.3">
      <c r="A1907" s="34" t="s">
        <v>457</v>
      </c>
      <c r="B1907" s="34">
        <v>29.83</v>
      </c>
      <c r="C1907" s="34">
        <v>5.39</v>
      </c>
      <c r="D1907" s="34" t="s">
        <v>2375</v>
      </c>
      <c r="E1907" s="35" t="s">
        <v>2375</v>
      </c>
      <c r="F1907" s="34" t="s">
        <v>2375</v>
      </c>
      <c r="G1907" s="34" t="s">
        <v>2376</v>
      </c>
      <c r="H1907" s="34" t="s">
        <v>2375</v>
      </c>
      <c r="J1907" s="40" t="s">
        <v>457</v>
      </c>
      <c r="K1907" s="11" t="str">
        <v>Overweight</v>
      </c>
      <c r="L1907" s="11" t="str">
        <v>Normal</v>
      </c>
      <c r="M1907" s="11">
        <v>0</v>
      </c>
      <c r="N1907" s="11" t="str">
        <v>No</v>
      </c>
      <c r="O1907" s="11" t="str">
        <v>No</v>
      </c>
      <c r="P1907" s="36" t="str">
        <v>No</v>
      </c>
      <c r="Q1907" s="37"/>
    </row>
    <row r="1908" spans="1:17" x14ac:dyDescent="0.3">
      <c r="A1908" s="34" t="s">
        <v>456</v>
      </c>
      <c r="B1908" s="34">
        <v>29.59</v>
      </c>
      <c r="C1908" s="34">
        <v>6.16</v>
      </c>
      <c r="D1908" s="34" t="s">
        <v>2375</v>
      </c>
      <c r="E1908" s="35" t="s">
        <v>2375</v>
      </c>
      <c r="F1908" s="34" t="s">
        <v>2378</v>
      </c>
      <c r="G1908" s="34">
        <v>1</v>
      </c>
      <c r="H1908" s="34" t="s">
        <v>2375</v>
      </c>
      <c r="J1908" s="40" t="s">
        <v>456</v>
      </c>
      <c r="K1908" s="11" t="str">
        <v>Overweight</v>
      </c>
      <c r="L1908" s="11" t="str">
        <v>Prediabetes</v>
      </c>
      <c r="M1908" s="11">
        <v>1</v>
      </c>
      <c r="N1908" s="11" t="str">
        <v>No</v>
      </c>
      <c r="O1908" s="11" t="str">
        <v>No</v>
      </c>
      <c r="P1908" s="36" t="str">
        <v>No</v>
      </c>
      <c r="Q1908" s="37"/>
    </row>
    <row r="1909" spans="1:17" x14ac:dyDescent="0.3">
      <c r="A1909" s="34" t="s">
        <v>455</v>
      </c>
      <c r="B1909" s="34">
        <v>31.16</v>
      </c>
      <c r="C1909" s="34">
        <v>4.49</v>
      </c>
      <c r="D1909" s="34" t="s">
        <v>2375</v>
      </c>
      <c r="E1909" s="35" t="s">
        <v>2375</v>
      </c>
      <c r="F1909" s="34" t="s">
        <v>2378</v>
      </c>
      <c r="G1909" s="34">
        <v>1</v>
      </c>
      <c r="H1909" s="34" t="s">
        <v>2375</v>
      </c>
      <c r="J1909" s="40" t="s">
        <v>455</v>
      </c>
      <c r="K1909" s="11" t="str">
        <v>Obesity</v>
      </c>
      <c r="L1909" s="11" t="str">
        <v>Normal</v>
      </c>
      <c r="M1909" s="11">
        <v>1</v>
      </c>
      <c r="N1909" s="11" t="str">
        <v>No</v>
      </c>
      <c r="O1909" s="11" t="str">
        <v>No</v>
      </c>
      <c r="P1909" s="36" t="str">
        <v>No</v>
      </c>
      <c r="Q1909" s="37"/>
    </row>
    <row r="1910" spans="1:17" x14ac:dyDescent="0.3">
      <c r="A1910" s="34" t="s">
        <v>454</v>
      </c>
      <c r="B1910" s="34">
        <v>34.21</v>
      </c>
      <c r="C1910" s="34">
        <v>4.4800000000000004</v>
      </c>
      <c r="D1910" s="34" t="s">
        <v>2377</v>
      </c>
      <c r="E1910" s="35" t="s">
        <v>2375</v>
      </c>
      <c r="F1910" s="34" t="s">
        <v>2375</v>
      </c>
      <c r="G1910" s="34">
        <v>1</v>
      </c>
      <c r="H1910" s="34" t="s">
        <v>2375</v>
      </c>
      <c r="J1910" s="40" t="s">
        <v>454</v>
      </c>
      <c r="K1910" s="11" t="str">
        <v>Obesity</v>
      </c>
      <c r="L1910" s="11" t="str">
        <v>Normal</v>
      </c>
      <c r="M1910" s="11">
        <v>1</v>
      </c>
      <c r="N1910" s="11" t="str">
        <v>Yes</v>
      </c>
      <c r="O1910" s="11" t="str">
        <v>No</v>
      </c>
      <c r="P1910" s="36" t="str">
        <v>No</v>
      </c>
      <c r="Q1910" s="37"/>
    </row>
    <row r="1911" spans="1:17" x14ac:dyDescent="0.3">
      <c r="A1911" s="34" t="s">
        <v>453</v>
      </c>
      <c r="B1911" s="34">
        <v>34.86</v>
      </c>
      <c r="C1911" s="34">
        <v>10.97</v>
      </c>
      <c r="D1911" s="34" t="s">
        <v>2375</v>
      </c>
      <c r="E1911" s="35" t="s">
        <v>2375</v>
      </c>
      <c r="F1911" s="34" t="s">
        <v>2375</v>
      </c>
      <c r="G1911" s="34" t="s">
        <v>2376</v>
      </c>
      <c r="H1911" s="34" t="s">
        <v>2375</v>
      </c>
      <c r="J1911" s="40" t="s">
        <v>453</v>
      </c>
      <c r="K1911" s="11" t="str">
        <v>Obesity</v>
      </c>
      <c r="L1911" s="11" t="str">
        <v>Diabetes</v>
      </c>
      <c r="M1911" s="11">
        <v>0</v>
      </c>
      <c r="N1911" s="11" t="str">
        <v>No</v>
      </c>
      <c r="O1911" s="11" t="str">
        <v>No</v>
      </c>
      <c r="P1911" s="36" t="str">
        <v>No</v>
      </c>
      <c r="Q1911" s="37"/>
    </row>
    <row r="1912" spans="1:17" x14ac:dyDescent="0.3">
      <c r="A1912" s="34" t="s">
        <v>452</v>
      </c>
      <c r="B1912" s="34">
        <v>34.58</v>
      </c>
      <c r="C1912" s="34">
        <v>5.14</v>
      </c>
      <c r="D1912" s="34" t="s">
        <v>2375</v>
      </c>
      <c r="E1912" s="35" t="s">
        <v>2378</v>
      </c>
      <c r="F1912" s="34" t="s">
        <v>2375</v>
      </c>
      <c r="G1912" s="34">
        <v>2</v>
      </c>
      <c r="H1912" s="34" t="s">
        <v>2375</v>
      </c>
      <c r="J1912" s="40" t="s">
        <v>452</v>
      </c>
      <c r="K1912" s="11" t="str">
        <v>Obesity</v>
      </c>
      <c r="L1912" s="11" t="str">
        <v>Normal</v>
      </c>
      <c r="M1912" s="11">
        <v>2</v>
      </c>
      <c r="N1912" s="11" t="str">
        <v>No</v>
      </c>
      <c r="O1912" s="11" t="str">
        <v>No</v>
      </c>
      <c r="P1912" s="36" t="str">
        <v>No</v>
      </c>
      <c r="Q1912" s="37"/>
    </row>
    <row r="1913" spans="1:17" x14ac:dyDescent="0.3">
      <c r="A1913" s="34" t="s">
        <v>451</v>
      </c>
      <c r="B1913" s="34">
        <v>17.940000000000001</v>
      </c>
      <c r="C1913" s="34">
        <v>5.17</v>
      </c>
      <c r="D1913" s="34" t="s">
        <v>2377</v>
      </c>
      <c r="E1913" s="35" t="s">
        <v>2375</v>
      </c>
      <c r="F1913" s="34" t="s">
        <v>2375</v>
      </c>
      <c r="G1913" s="34" t="s">
        <v>2376</v>
      </c>
      <c r="H1913" s="34" t="s">
        <v>2375</v>
      </c>
      <c r="J1913" s="40" t="s">
        <v>451</v>
      </c>
      <c r="K1913" s="11" t="str">
        <v>Underweight</v>
      </c>
      <c r="L1913" s="11" t="str">
        <v>Normal</v>
      </c>
      <c r="M1913" s="11">
        <v>0</v>
      </c>
      <c r="N1913" s="11" t="str">
        <v>Yes</v>
      </c>
      <c r="O1913" s="11" t="str">
        <v>No</v>
      </c>
      <c r="P1913" s="36" t="str">
        <v>No</v>
      </c>
      <c r="Q1913" s="37"/>
    </row>
    <row r="1914" spans="1:17" x14ac:dyDescent="0.3">
      <c r="A1914" s="34" t="s">
        <v>450</v>
      </c>
      <c r="B1914" s="34">
        <v>26.8</v>
      </c>
      <c r="C1914" s="34">
        <v>6.18</v>
      </c>
      <c r="D1914" s="34" t="s">
        <v>2377</v>
      </c>
      <c r="E1914" s="35" t="s">
        <v>2375</v>
      </c>
      <c r="F1914" s="34" t="s">
        <v>2378</v>
      </c>
      <c r="G1914" s="34">
        <v>1</v>
      </c>
      <c r="H1914" s="34" t="s">
        <v>2375</v>
      </c>
      <c r="J1914" s="40" t="s">
        <v>450</v>
      </c>
      <c r="K1914" s="11" t="str">
        <v>Overweight</v>
      </c>
      <c r="L1914" s="11" t="str">
        <v>Prediabetes</v>
      </c>
      <c r="M1914" s="11">
        <v>1</v>
      </c>
      <c r="N1914" s="11" t="str">
        <v>Yes</v>
      </c>
      <c r="O1914" s="11" t="str">
        <v>No</v>
      </c>
      <c r="P1914" s="36" t="str">
        <v>No</v>
      </c>
      <c r="Q1914" s="37"/>
    </row>
    <row r="1915" spans="1:17" x14ac:dyDescent="0.3">
      <c r="A1915" s="34" t="s">
        <v>449</v>
      </c>
      <c r="B1915" s="34">
        <v>17.690000000000001</v>
      </c>
      <c r="C1915" s="34">
        <v>9.07</v>
      </c>
      <c r="D1915" s="34" t="s">
        <v>2377</v>
      </c>
      <c r="E1915" s="35" t="s">
        <v>2375</v>
      </c>
      <c r="F1915" s="34" t="s">
        <v>2375</v>
      </c>
      <c r="G1915" s="34" t="s">
        <v>2376</v>
      </c>
      <c r="H1915" s="34" t="s">
        <v>2375</v>
      </c>
      <c r="J1915" s="40" t="s">
        <v>449</v>
      </c>
      <c r="K1915" s="11" t="str">
        <v>Underweight</v>
      </c>
      <c r="L1915" s="11" t="str">
        <v>Diabetes</v>
      </c>
      <c r="M1915" s="11">
        <v>0</v>
      </c>
      <c r="N1915" s="11" t="str">
        <v>Yes</v>
      </c>
      <c r="O1915" s="11" t="str">
        <v>No</v>
      </c>
      <c r="P1915" s="36" t="str">
        <v>No</v>
      </c>
      <c r="Q1915" s="37"/>
    </row>
    <row r="1916" spans="1:17" x14ac:dyDescent="0.3">
      <c r="A1916" s="34" t="s">
        <v>448</v>
      </c>
      <c r="B1916" s="34">
        <v>25.77</v>
      </c>
      <c r="C1916" s="34">
        <v>4.43</v>
      </c>
      <c r="D1916" s="34" t="s">
        <v>2375</v>
      </c>
      <c r="E1916" s="35" t="s">
        <v>2375</v>
      </c>
      <c r="F1916" s="34" t="s">
        <v>2378</v>
      </c>
      <c r="G1916" s="34">
        <v>1</v>
      </c>
      <c r="H1916" s="34" t="s">
        <v>2375</v>
      </c>
      <c r="J1916" s="40" t="s">
        <v>448</v>
      </c>
      <c r="K1916" s="11" t="str">
        <v>Overweight</v>
      </c>
      <c r="L1916" s="11" t="str">
        <v>Normal</v>
      </c>
      <c r="M1916" s="11">
        <v>1</v>
      </c>
      <c r="N1916" s="11" t="str">
        <v>No</v>
      </c>
      <c r="O1916" s="11" t="str">
        <v>No</v>
      </c>
      <c r="P1916" s="36" t="str">
        <v>No</v>
      </c>
      <c r="Q1916" s="37"/>
    </row>
    <row r="1917" spans="1:17" x14ac:dyDescent="0.3">
      <c r="A1917" s="34" t="s">
        <v>447</v>
      </c>
      <c r="B1917" s="34">
        <v>34.46</v>
      </c>
      <c r="C1917" s="34">
        <v>4.17</v>
      </c>
      <c r="D1917" s="34" t="s">
        <v>2375</v>
      </c>
      <c r="E1917" s="35" t="s">
        <v>2378</v>
      </c>
      <c r="F1917" s="34" t="s">
        <v>2375</v>
      </c>
      <c r="G1917" s="34">
        <v>1</v>
      </c>
      <c r="H1917" s="34" t="s">
        <v>2375</v>
      </c>
      <c r="J1917" s="40" t="s">
        <v>447</v>
      </c>
      <c r="K1917" s="11" t="str">
        <v>Obesity</v>
      </c>
      <c r="L1917" s="11" t="str">
        <v>Normal</v>
      </c>
      <c r="M1917" s="11">
        <v>1</v>
      </c>
      <c r="N1917" s="11" t="str">
        <v>No</v>
      </c>
      <c r="O1917" s="11" t="str">
        <v>No</v>
      </c>
      <c r="P1917" s="36" t="str">
        <v>No</v>
      </c>
      <c r="Q1917" s="37"/>
    </row>
    <row r="1918" spans="1:17" x14ac:dyDescent="0.3">
      <c r="A1918" s="34" t="s">
        <v>446</v>
      </c>
      <c r="B1918" s="34">
        <v>30.875</v>
      </c>
      <c r="C1918" s="34">
        <v>4.95</v>
      </c>
      <c r="D1918" s="34" t="s">
        <v>2377</v>
      </c>
      <c r="E1918" s="35" t="s">
        <v>2375</v>
      </c>
      <c r="F1918" s="34" t="s">
        <v>2375</v>
      </c>
      <c r="G1918" s="34" t="s">
        <v>2376</v>
      </c>
      <c r="H1918" s="34" t="s">
        <v>2375</v>
      </c>
      <c r="J1918" s="40" t="s">
        <v>446</v>
      </c>
      <c r="K1918" s="11" t="str">
        <v>Obesity</v>
      </c>
      <c r="L1918" s="11" t="str">
        <v>Normal</v>
      </c>
      <c r="M1918" s="11">
        <v>0</v>
      </c>
      <c r="N1918" s="11" t="str">
        <v>Yes</v>
      </c>
      <c r="O1918" s="11" t="str">
        <v>No</v>
      </c>
      <c r="P1918" s="36" t="str">
        <v>No</v>
      </c>
      <c r="Q1918" s="37"/>
    </row>
    <row r="1919" spans="1:17" x14ac:dyDescent="0.3">
      <c r="A1919" s="34" t="s">
        <v>445</v>
      </c>
      <c r="B1919" s="34">
        <v>39.49</v>
      </c>
      <c r="C1919" s="34">
        <v>5.13</v>
      </c>
      <c r="D1919" s="34" t="s">
        <v>2375</v>
      </c>
      <c r="E1919" s="35" t="s">
        <v>2375</v>
      </c>
      <c r="F1919" s="34" t="s">
        <v>2375</v>
      </c>
      <c r="G1919" s="34" t="s">
        <v>2376</v>
      </c>
      <c r="H1919" s="34" t="s">
        <v>2375</v>
      </c>
      <c r="J1919" s="40" t="s">
        <v>445</v>
      </c>
      <c r="K1919" s="11" t="str">
        <v>Obesity</v>
      </c>
      <c r="L1919" s="11" t="str">
        <v>Normal</v>
      </c>
      <c r="M1919" s="11">
        <v>0</v>
      </c>
      <c r="N1919" s="11" t="str">
        <v>No</v>
      </c>
      <c r="O1919" s="11" t="str">
        <v>No</v>
      </c>
      <c r="P1919" s="36" t="str">
        <v>No</v>
      </c>
      <c r="Q1919" s="37"/>
    </row>
    <row r="1920" spans="1:17" x14ac:dyDescent="0.3">
      <c r="A1920" s="34" t="s">
        <v>444</v>
      </c>
      <c r="B1920" s="34">
        <v>28.88</v>
      </c>
      <c r="C1920" s="34">
        <v>4.0999999999999996</v>
      </c>
      <c r="D1920" s="34" t="s">
        <v>2375</v>
      </c>
      <c r="E1920" s="35" t="s">
        <v>2375</v>
      </c>
      <c r="F1920" s="34" t="s">
        <v>2375</v>
      </c>
      <c r="G1920" s="34" t="s">
        <v>2376</v>
      </c>
      <c r="H1920" s="34" t="s">
        <v>2375</v>
      </c>
      <c r="J1920" s="40" t="s">
        <v>444</v>
      </c>
      <c r="K1920" s="11" t="str">
        <v>Overweight</v>
      </c>
      <c r="L1920" s="11" t="str">
        <v>Normal</v>
      </c>
      <c r="M1920" s="11">
        <v>0</v>
      </c>
      <c r="N1920" s="11" t="str">
        <v>No</v>
      </c>
      <c r="O1920" s="11" t="str">
        <v>No</v>
      </c>
      <c r="P1920" s="36" t="str">
        <v>No</v>
      </c>
      <c r="Q1920" s="37"/>
    </row>
    <row r="1921" spans="1:17" x14ac:dyDescent="0.3">
      <c r="A1921" s="34" t="s">
        <v>443</v>
      </c>
      <c r="B1921" s="34">
        <v>20.234999999999999</v>
      </c>
      <c r="C1921" s="34">
        <v>5.01</v>
      </c>
      <c r="D1921" s="34" t="s">
        <v>2377</v>
      </c>
      <c r="E1921" s="35" t="s">
        <v>2375</v>
      </c>
      <c r="F1921" s="34" t="s">
        <v>2375</v>
      </c>
      <c r="G1921" s="34" t="s">
        <v>2376</v>
      </c>
      <c r="H1921" s="34" t="s">
        <v>2375</v>
      </c>
      <c r="J1921" s="40" t="s">
        <v>443</v>
      </c>
      <c r="K1921" s="11" t="str">
        <v>Normal Weight</v>
      </c>
      <c r="L1921" s="11" t="str">
        <v>Normal</v>
      </c>
      <c r="M1921" s="11">
        <v>0</v>
      </c>
      <c r="N1921" s="11" t="str">
        <v>Yes</v>
      </c>
      <c r="O1921" s="11" t="str">
        <v>No</v>
      </c>
      <c r="P1921" s="36" t="str">
        <v>No</v>
      </c>
      <c r="Q1921" s="37"/>
    </row>
    <row r="1922" spans="1:17" x14ac:dyDescent="0.3">
      <c r="A1922" s="34" t="s">
        <v>442</v>
      </c>
      <c r="B1922" s="34">
        <v>30.67</v>
      </c>
      <c r="C1922" s="34">
        <v>5.09</v>
      </c>
      <c r="D1922" s="34" t="s">
        <v>2377</v>
      </c>
      <c r="E1922" s="35" t="s">
        <v>2375</v>
      </c>
      <c r="F1922" s="34" t="s">
        <v>2375</v>
      </c>
      <c r="G1922" s="34" t="s">
        <v>2376</v>
      </c>
      <c r="H1922" s="34" t="s">
        <v>2375</v>
      </c>
      <c r="J1922" s="40" t="s">
        <v>442</v>
      </c>
      <c r="K1922" s="11" t="str">
        <v>Obesity</v>
      </c>
      <c r="L1922" s="11" t="str">
        <v>Normal</v>
      </c>
      <c r="M1922" s="11">
        <v>0</v>
      </c>
      <c r="N1922" s="11" t="str">
        <v>Yes</v>
      </c>
      <c r="O1922" s="11" t="str">
        <v>No</v>
      </c>
      <c r="P1922" s="36" t="str">
        <v>No</v>
      </c>
      <c r="Q1922" s="37"/>
    </row>
    <row r="1923" spans="1:17" x14ac:dyDescent="0.3">
      <c r="A1923" s="34" t="s">
        <v>441</v>
      </c>
      <c r="B1923" s="34">
        <v>30.875</v>
      </c>
      <c r="C1923" s="34">
        <v>6.49</v>
      </c>
      <c r="D1923" s="34" t="s">
        <v>2375</v>
      </c>
      <c r="E1923" s="35" t="s">
        <v>2375</v>
      </c>
      <c r="F1923" s="34" t="s">
        <v>2375</v>
      </c>
      <c r="G1923" s="34" t="s">
        <v>2376</v>
      </c>
      <c r="H1923" s="34" t="s">
        <v>2375</v>
      </c>
      <c r="J1923" s="40" t="s">
        <v>441</v>
      </c>
      <c r="K1923" s="11" t="str">
        <v>Obesity</v>
      </c>
      <c r="L1923" s="11" t="str">
        <v>Diabetes</v>
      </c>
      <c r="M1923" s="11">
        <v>0</v>
      </c>
      <c r="N1923" s="11" t="str">
        <v>No</v>
      </c>
      <c r="O1923" s="11" t="str">
        <v>No</v>
      </c>
      <c r="P1923" s="36" t="str">
        <v>No</v>
      </c>
      <c r="Q1923" s="37"/>
    </row>
    <row r="1924" spans="1:17" x14ac:dyDescent="0.3">
      <c r="A1924" s="34" t="s">
        <v>440</v>
      </c>
      <c r="B1924" s="34">
        <v>23.8</v>
      </c>
      <c r="C1924" s="34">
        <v>4.08</v>
      </c>
      <c r="D1924" s="34" t="s">
        <v>2375</v>
      </c>
      <c r="E1924" s="35" t="s">
        <v>2375</v>
      </c>
      <c r="F1924" s="34" t="s">
        <v>2375</v>
      </c>
      <c r="G1924" s="34" t="s">
        <v>2376</v>
      </c>
      <c r="H1924" s="34" t="s">
        <v>2375</v>
      </c>
      <c r="J1924" s="40" t="s">
        <v>440</v>
      </c>
      <c r="K1924" s="11" t="str">
        <v>Normal Weight</v>
      </c>
      <c r="L1924" s="11" t="str">
        <v>Normal</v>
      </c>
      <c r="M1924" s="11">
        <v>0</v>
      </c>
      <c r="N1924" s="11" t="str">
        <v>No</v>
      </c>
      <c r="O1924" s="11" t="str">
        <v>No</v>
      </c>
      <c r="P1924" s="36" t="str">
        <v>No</v>
      </c>
      <c r="Q1924" s="37"/>
    </row>
    <row r="1925" spans="1:17" x14ac:dyDescent="0.3">
      <c r="A1925" s="34" t="s">
        <v>439</v>
      </c>
      <c r="B1925" s="34">
        <v>15.37</v>
      </c>
      <c r="C1925" s="34">
        <v>8.6300000000000008</v>
      </c>
      <c r="D1925" s="34" t="s">
        <v>2377</v>
      </c>
      <c r="E1925" s="35" t="s">
        <v>2375</v>
      </c>
      <c r="F1925" s="34" t="s">
        <v>2375</v>
      </c>
      <c r="G1925" s="34" t="s">
        <v>2376</v>
      </c>
      <c r="H1925" s="34" t="s">
        <v>2375</v>
      </c>
      <c r="J1925" s="40" t="s">
        <v>439</v>
      </c>
      <c r="K1925" s="11" t="str">
        <v>Underweight</v>
      </c>
      <c r="L1925" s="11" t="str">
        <v>Diabetes</v>
      </c>
      <c r="M1925" s="11">
        <v>0</v>
      </c>
      <c r="N1925" s="11" t="str">
        <v>Yes</v>
      </c>
      <c r="O1925" s="11" t="str">
        <v>No</v>
      </c>
      <c r="P1925" s="36" t="str">
        <v>No</v>
      </c>
      <c r="Q1925" s="37"/>
    </row>
    <row r="1926" spans="1:17" x14ac:dyDescent="0.3">
      <c r="A1926" s="34" t="s">
        <v>438</v>
      </c>
      <c r="B1926" s="34">
        <v>30.4</v>
      </c>
      <c r="C1926" s="34">
        <v>5.28</v>
      </c>
      <c r="D1926" s="34" t="s">
        <v>2375</v>
      </c>
      <c r="E1926" s="35" t="s">
        <v>2375</v>
      </c>
      <c r="F1926" s="34" t="s">
        <v>2375</v>
      </c>
      <c r="G1926" s="34" t="s">
        <v>2376</v>
      </c>
      <c r="H1926" s="34" t="s">
        <v>2375</v>
      </c>
      <c r="J1926" s="40" t="s">
        <v>438</v>
      </c>
      <c r="K1926" s="11" t="str">
        <v>Obesity</v>
      </c>
      <c r="L1926" s="11" t="str">
        <v>Normal</v>
      </c>
      <c r="M1926" s="11">
        <v>0</v>
      </c>
      <c r="N1926" s="11" t="str">
        <v>No</v>
      </c>
      <c r="O1926" s="11" t="str">
        <v>No</v>
      </c>
      <c r="P1926" s="36" t="str">
        <v>No</v>
      </c>
      <c r="Q1926" s="37"/>
    </row>
    <row r="1927" spans="1:17" x14ac:dyDescent="0.3">
      <c r="A1927" s="34" t="s">
        <v>437</v>
      </c>
      <c r="B1927" s="34">
        <v>19.48</v>
      </c>
      <c r="C1927" s="34">
        <v>5.63</v>
      </c>
      <c r="D1927" s="34" t="s">
        <v>2377</v>
      </c>
      <c r="E1927" s="35" t="s">
        <v>2375</v>
      </c>
      <c r="F1927" s="34" t="s">
        <v>2375</v>
      </c>
      <c r="G1927" s="34">
        <v>1</v>
      </c>
      <c r="H1927" s="34" t="s">
        <v>2375</v>
      </c>
      <c r="J1927" s="40" t="s">
        <v>437</v>
      </c>
      <c r="K1927" s="11" t="str">
        <v>Normal Weight</v>
      </c>
      <c r="L1927" s="11" t="str">
        <v>Normal</v>
      </c>
      <c r="M1927" s="11">
        <v>1</v>
      </c>
      <c r="N1927" s="11" t="str">
        <v>Yes</v>
      </c>
      <c r="O1927" s="11" t="str">
        <v>No</v>
      </c>
      <c r="P1927" s="36" t="str">
        <v>No</v>
      </c>
      <c r="Q1927" s="37"/>
    </row>
    <row r="1928" spans="1:17" x14ac:dyDescent="0.3">
      <c r="A1928" s="34" t="s">
        <v>436</v>
      </c>
      <c r="B1928" s="34">
        <v>16.96</v>
      </c>
      <c r="C1928" s="34">
        <v>11.47</v>
      </c>
      <c r="D1928" s="34" t="s">
        <v>2377</v>
      </c>
      <c r="E1928" s="35" t="s">
        <v>2375</v>
      </c>
      <c r="F1928" s="34" t="s">
        <v>2375</v>
      </c>
      <c r="G1928" s="34" t="s">
        <v>2376</v>
      </c>
      <c r="H1928" s="34" t="s">
        <v>2375</v>
      </c>
      <c r="J1928" s="40" t="s">
        <v>436</v>
      </c>
      <c r="K1928" s="11" t="str">
        <v>Underweight</v>
      </c>
      <c r="L1928" s="11" t="str">
        <v>Diabetes</v>
      </c>
      <c r="M1928" s="11">
        <v>0</v>
      </c>
      <c r="N1928" s="11" t="str">
        <v>Yes</v>
      </c>
      <c r="O1928" s="11" t="str">
        <v>No</v>
      </c>
      <c r="P1928" s="36" t="str">
        <v>No</v>
      </c>
      <c r="Q1928" s="37"/>
    </row>
    <row r="1929" spans="1:17" x14ac:dyDescent="0.3">
      <c r="A1929" s="34" t="s">
        <v>435</v>
      </c>
      <c r="B1929" s="34">
        <v>19.05</v>
      </c>
      <c r="C1929" s="34">
        <v>4.92</v>
      </c>
      <c r="D1929" s="34" t="s">
        <v>2375</v>
      </c>
      <c r="E1929" s="35" t="s">
        <v>2375</v>
      </c>
      <c r="F1929" s="34" t="s">
        <v>2375</v>
      </c>
      <c r="G1929" s="34">
        <v>1</v>
      </c>
      <c r="H1929" s="34" t="s">
        <v>2375</v>
      </c>
      <c r="J1929" s="40" t="s">
        <v>435</v>
      </c>
      <c r="K1929" s="11" t="str">
        <v>Normal Weight</v>
      </c>
      <c r="L1929" s="11" t="str">
        <v>Normal</v>
      </c>
      <c r="M1929" s="11">
        <v>1</v>
      </c>
      <c r="N1929" s="11" t="str">
        <v>No</v>
      </c>
      <c r="O1929" s="11" t="str">
        <v>No</v>
      </c>
      <c r="P1929" s="36" t="str">
        <v>No</v>
      </c>
      <c r="Q1929" s="37"/>
    </row>
    <row r="1930" spans="1:17" x14ac:dyDescent="0.3">
      <c r="A1930" s="34" t="s">
        <v>434</v>
      </c>
      <c r="B1930" s="34">
        <v>37.619999999999997</v>
      </c>
      <c r="C1930" s="34">
        <v>4.18</v>
      </c>
      <c r="D1930" s="34" t="s">
        <v>2375</v>
      </c>
      <c r="E1930" s="35" t="s">
        <v>2375</v>
      </c>
      <c r="F1930" s="34" t="s">
        <v>2375</v>
      </c>
      <c r="G1930" s="34" t="s">
        <v>2376</v>
      </c>
      <c r="H1930" s="34" t="s">
        <v>2375</v>
      </c>
      <c r="J1930" s="40" t="s">
        <v>434</v>
      </c>
      <c r="K1930" s="11" t="str">
        <v>Obesity</v>
      </c>
      <c r="L1930" s="11" t="str">
        <v>Normal</v>
      </c>
      <c r="M1930" s="11">
        <v>0</v>
      </c>
      <c r="N1930" s="11" t="str">
        <v>No</v>
      </c>
      <c r="O1930" s="11" t="str">
        <v>No</v>
      </c>
      <c r="P1930" s="36" t="str">
        <v>No</v>
      </c>
      <c r="Q1930" s="37"/>
    </row>
    <row r="1931" spans="1:17" x14ac:dyDescent="0.3">
      <c r="A1931" s="34" t="s">
        <v>433</v>
      </c>
      <c r="B1931" s="34">
        <v>29.1</v>
      </c>
      <c r="C1931" s="34">
        <v>4.67</v>
      </c>
      <c r="D1931" s="34" t="s">
        <v>2375</v>
      </c>
      <c r="E1931" s="35" t="s">
        <v>2375</v>
      </c>
      <c r="F1931" s="34" t="s">
        <v>2375</v>
      </c>
      <c r="G1931" s="34" t="s">
        <v>2376</v>
      </c>
      <c r="H1931" s="34" t="s">
        <v>2375</v>
      </c>
      <c r="J1931" s="40" t="s">
        <v>433</v>
      </c>
      <c r="K1931" s="11" t="str">
        <v>Overweight</v>
      </c>
      <c r="L1931" s="11" t="str">
        <v>Normal</v>
      </c>
      <c r="M1931" s="11">
        <v>0</v>
      </c>
      <c r="N1931" s="11" t="str">
        <v>No</v>
      </c>
      <c r="O1931" s="11" t="str">
        <v>No</v>
      </c>
      <c r="P1931" s="36" t="str">
        <v>No</v>
      </c>
      <c r="Q1931" s="37"/>
    </row>
    <row r="1932" spans="1:17" x14ac:dyDescent="0.3">
      <c r="A1932" s="34" t="s">
        <v>432</v>
      </c>
      <c r="B1932" s="34">
        <v>26.62</v>
      </c>
      <c r="C1932" s="34">
        <v>6.24</v>
      </c>
      <c r="D1932" s="34" t="s">
        <v>2375</v>
      </c>
      <c r="E1932" s="35" t="s">
        <v>2375</v>
      </c>
      <c r="F1932" s="34" t="s">
        <v>2375</v>
      </c>
      <c r="G1932" s="34" t="s">
        <v>2376</v>
      </c>
      <c r="H1932" s="34" t="s">
        <v>2375</v>
      </c>
      <c r="J1932" s="40" t="s">
        <v>432</v>
      </c>
      <c r="K1932" s="11" t="str">
        <v>Overweight</v>
      </c>
      <c r="L1932" s="11" t="str">
        <v>Prediabetes</v>
      </c>
      <c r="M1932" s="11">
        <v>0</v>
      </c>
      <c r="N1932" s="11" t="str">
        <v>No</v>
      </c>
      <c r="O1932" s="11" t="str">
        <v>No</v>
      </c>
      <c r="P1932" s="36" t="str">
        <v>No</v>
      </c>
      <c r="Q1932" s="37"/>
    </row>
    <row r="1933" spans="1:17" x14ac:dyDescent="0.3">
      <c r="A1933" s="34" t="s">
        <v>431</v>
      </c>
      <c r="B1933" s="34">
        <v>25.74</v>
      </c>
      <c r="C1933" s="34">
        <v>5.99</v>
      </c>
      <c r="D1933" s="34" t="s">
        <v>2375</v>
      </c>
      <c r="E1933" s="35" t="s">
        <v>2375</v>
      </c>
      <c r="F1933" s="34" t="s">
        <v>2375</v>
      </c>
      <c r="G1933" s="34" t="s">
        <v>2376</v>
      </c>
      <c r="H1933" s="34" t="s">
        <v>2375</v>
      </c>
      <c r="J1933" s="40" t="s">
        <v>431</v>
      </c>
      <c r="K1933" s="11" t="str">
        <v>Overweight</v>
      </c>
      <c r="L1933" s="11" t="str">
        <v>Prediabetes</v>
      </c>
      <c r="M1933" s="11">
        <v>0</v>
      </c>
      <c r="N1933" s="11" t="str">
        <v>No</v>
      </c>
      <c r="O1933" s="11" t="str">
        <v>No</v>
      </c>
      <c r="P1933" s="36" t="str">
        <v>No</v>
      </c>
      <c r="Q1933" s="37"/>
    </row>
    <row r="1934" spans="1:17" x14ac:dyDescent="0.3">
      <c r="A1934" s="34" t="s">
        <v>430</v>
      </c>
      <c r="B1934" s="34">
        <v>18.22</v>
      </c>
      <c r="C1934" s="34">
        <v>10.27</v>
      </c>
      <c r="D1934" s="34" t="s">
        <v>2377</v>
      </c>
      <c r="E1934" s="35" t="s">
        <v>2375</v>
      </c>
      <c r="F1934" s="34" t="s">
        <v>2375</v>
      </c>
      <c r="G1934" s="34">
        <v>1</v>
      </c>
      <c r="H1934" s="34" t="s">
        <v>2375</v>
      </c>
      <c r="J1934" s="40" t="s">
        <v>430</v>
      </c>
      <c r="K1934" s="11" t="str">
        <v>Underweight</v>
      </c>
      <c r="L1934" s="11" t="str">
        <v>Diabetes</v>
      </c>
      <c r="M1934" s="11">
        <v>1</v>
      </c>
      <c r="N1934" s="11" t="str">
        <v>Yes</v>
      </c>
      <c r="O1934" s="11" t="str">
        <v>No</v>
      </c>
      <c r="P1934" s="36" t="str">
        <v>No</v>
      </c>
      <c r="Q1934" s="37"/>
    </row>
    <row r="1935" spans="1:17" x14ac:dyDescent="0.3">
      <c r="A1935" s="34" t="s">
        <v>429</v>
      </c>
      <c r="B1935" s="34">
        <v>26.03</v>
      </c>
      <c r="C1935" s="34">
        <v>5.97</v>
      </c>
      <c r="D1935" s="34" t="s">
        <v>2375</v>
      </c>
      <c r="E1935" s="35" t="s">
        <v>2375</v>
      </c>
      <c r="F1935" s="34" t="s">
        <v>2378</v>
      </c>
      <c r="G1935" s="34">
        <v>1</v>
      </c>
      <c r="H1935" s="34" t="s">
        <v>2375</v>
      </c>
      <c r="J1935" s="40" t="s">
        <v>429</v>
      </c>
      <c r="K1935" s="11" t="str">
        <v>Overweight</v>
      </c>
      <c r="L1935" s="11" t="str">
        <v>Prediabetes</v>
      </c>
      <c r="M1935" s="11">
        <v>1</v>
      </c>
      <c r="N1935" s="11" t="str">
        <v>No</v>
      </c>
      <c r="O1935" s="11" t="str">
        <v>No</v>
      </c>
      <c r="P1935" s="36" t="str">
        <v>No</v>
      </c>
      <c r="Q1935" s="37"/>
    </row>
    <row r="1936" spans="1:17" x14ac:dyDescent="0.3">
      <c r="A1936" s="34" t="s">
        <v>428</v>
      </c>
      <c r="B1936" s="34">
        <v>17.29</v>
      </c>
      <c r="C1936" s="34">
        <v>4.9800000000000004</v>
      </c>
      <c r="D1936" s="34" t="s">
        <v>2375</v>
      </c>
      <c r="E1936" s="35" t="s">
        <v>2375</v>
      </c>
      <c r="F1936" s="34" t="s">
        <v>2375</v>
      </c>
      <c r="G1936" s="34" t="s">
        <v>2376</v>
      </c>
      <c r="H1936" s="34" t="s">
        <v>2375</v>
      </c>
      <c r="J1936" s="40" t="s">
        <v>428</v>
      </c>
      <c r="K1936" s="11" t="str">
        <v>Underweight</v>
      </c>
      <c r="L1936" s="11" t="str">
        <v>Normal</v>
      </c>
      <c r="M1936" s="11">
        <v>0</v>
      </c>
      <c r="N1936" s="11" t="str">
        <v>No</v>
      </c>
      <c r="O1936" s="11" t="str">
        <v>No</v>
      </c>
      <c r="P1936" s="36" t="str">
        <v>No</v>
      </c>
      <c r="Q1936" s="37"/>
    </row>
    <row r="1937" spans="1:17" x14ac:dyDescent="0.3">
      <c r="A1937" s="34" t="s">
        <v>427</v>
      </c>
      <c r="B1937" s="34">
        <v>18.170000000000002</v>
      </c>
      <c r="C1937" s="34">
        <v>6.91</v>
      </c>
      <c r="D1937" s="34" t="s">
        <v>2377</v>
      </c>
      <c r="E1937" s="35" t="s">
        <v>2375</v>
      </c>
      <c r="F1937" s="34" t="s">
        <v>2375</v>
      </c>
      <c r="G1937" s="34">
        <v>1</v>
      </c>
      <c r="H1937" s="34" t="s">
        <v>2375</v>
      </c>
      <c r="J1937" s="40" t="s">
        <v>427</v>
      </c>
      <c r="K1937" s="11" t="str">
        <v>Underweight</v>
      </c>
      <c r="L1937" s="11" t="str">
        <v>Diabetes</v>
      </c>
      <c r="M1937" s="11">
        <v>1</v>
      </c>
      <c r="N1937" s="11" t="str">
        <v>Yes</v>
      </c>
      <c r="O1937" s="11" t="str">
        <v>No</v>
      </c>
      <c r="P1937" s="36" t="str">
        <v>No</v>
      </c>
      <c r="Q1937" s="37"/>
    </row>
    <row r="1938" spans="1:17" x14ac:dyDescent="0.3">
      <c r="A1938" s="34" t="s">
        <v>426</v>
      </c>
      <c r="B1938" s="34">
        <v>32.54</v>
      </c>
      <c r="C1938" s="34">
        <v>6.38</v>
      </c>
      <c r="D1938" s="34" t="s">
        <v>2375</v>
      </c>
      <c r="E1938" s="35" t="s">
        <v>2378</v>
      </c>
      <c r="F1938" s="34" t="s">
        <v>2375</v>
      </c>
      <c r="G1938" s="34">
        <v>1</v>
      </c>
      <c r="H1938" s="34" t="s">
        <v>2375</v>
      </c>
      <c r="J1938" s="40" t="s">
        <v>426</v>
      </c>
      <c r="K1938" s="11" t="str">
        <v>Obesity</v>
      </c>
      <c r="L1938" s="11" t="str">
        <v>Prediabetes</v>
      </c>
      <c r="M1938" s="11">
        <v>1</v>
      </c>
      <c r="N1938" s="11" t="str">
        <v>No</v>
      </c>
      <c r="O1938" s="11" t="str">
        <v>No</v>
      </c>
      <c r="P1938" s="36" t="str">
        <v>No</v>
      </c>
      <c r="Q1938" s="37"/>
    </row>
    <row r="1939" spans="1:17" x14ac:dyDescent="0.3">
      <c r="A1939" s="34" t="s">
        <v>425</v>
      </c>
      <c r="B1939" s="34">
        <v>30.25</v>
      </c>
      <c r="C1939" s="34">
        <v>4.7699999999999996</v>
      </c>
      <c r="D1939" s="34" t="s">
        <v>2375</v>
      </c>
      <c r="E1939" s="35" t="s">
        <v>2375</v>
      </c>
      <c r="F1939" s="34" t="s">
        <v>2375</v>
      </c>
      <c r="G1939" s="34" t="s">
        <v>2376</v>
      </c>
      <c r="H1939" s="34" t="s">
        <v>2375</v>
      </c>
      <c r="J1939" s="40" t="s">
        <v>425</v>
      </c>
      <c r="K1939" s="11" t="str">
        <v>Obesity</v>
      </c>
      <c r="L1939" s="11" t="str">
        <v>Normal</v>
      </c>
      <c r="M1939" s="11">
        <v>0</v>
      </c>
      <c r="N1939" s="11" t="str">
        <v>No</v>
      </c>
      <c r="O1939" s="11" t="str">
        <v>No</v>
      </c>
      <c r="P1939" s="36" t="str">
        <v>No</v>
      </c>
      <c r="Q1939" s="37"/>
    </row>
    <row r="1940" spans="1:17" x14ac:dyDescent="0.3">
      <c r="A1940" s="34" t="s">
        <v>424</v>
      </c>
      <c r="B1940" s="34">
        <v>19.59</v>
      </c>
      <c r="C1940" s="34">
        <v>6.04</v>
      </c>
      <c r="D1940" s="34" t="s">
        <v>2377</v>
      </c>
      <c r="E1940" s="35" t="s">
        <v>2375</v>
      </c>
      <c r="F1940" s="34" t="s">
        <v>2375</v>
      </c>
      <c r="G1940" s="34">
        <v>1</v>
      </c>
      <c r="H1940" s="34" t="s">
        <v>2375</v>
      </c>
      <c r="J1940" s="40" t="s">
        <v>424</v>
      </c>
      <c r="K1940" s="11" t="str">
        <v>Normal Weight</v>
      </c>
      <c r="L1940" s="11" t="str">
        <v>Prediabetes</v>
      </c>
      <c r="M1940" s="11">
        <v>1</v>
      </c>
      <c r="N1940" s="11" t="str">
        <v>Yes</v>
      </c>
      <c r="O1940" s="11" t="str">
        <v>No</v>
      </c>
      <c r="P1940" s="36" t="str">
        <v>No</v>
      </c>
      <c r="Q1940" s="37"/>
    </row>
    <row r="1941" spans="1:17" x14ac:dyDescent="0.3">
      <c r="A1941" s="34" t="s">
        <v>423</v>
      </c>
      <c r="B1941" s="34">
        <v>45.9</v>
      </c>
      <c r="C1941" s="34">
        <v>4.3</v>
      </c>
      <c r="D1941" s="34" t="s">
        <v>2377</v>
      </c>
      <c r="E1941" s="35" t="s">
        <v>2375</v>
      </c>
      <c r="F1941" s="34" t="s">
        <v>2375</v>
      </c>
      <c r="G1941" s="34">
        <v>1</v>
      </c>
      <c r="H1941" s="34" t="s">
        <v>2375</v>
      </c>
      <c r="J1941" s="40" t="s">
        <v>423</v>
      </c>
      <c r="K1941" s="11" t="str">
        <v>Obesity</v>
      </c>
      <c r="L1941" s="11" t="str">
        <v>Normal</v>
      </c>
      <c r="M1941" s="11">
        <v>1</v>
      </c>
      <c r="N1941" s="11" t="str">
        <v>Yes</v>
      </c>
      <c r="O1941" s="11" t="str">
        <v>No</v>
      </c>
      <c r="P1941" s="36" t="str">
        <v>No</v>
      </c>
      <c r="Q1941" s="37"/>
    </row>
    <row r="1942" spans="1:17" x14ac:dyDescent="0.3">
      <c r="A1942" s="34" t="s">
        <v>422</v>
      </c>
      <c r="B1942" s="34">
        <v>17.059999999999999</v>
      </c>
      <c r="C1942" s="34">
        <v>8.75</v>
      </c>
      <c r="D1942" s="34" t="s">
        <v>2377</v>
      </c>
      <c r="E1942" s="35" t="s">
        <v>2375</v>
      </c>
      <c r="F1942" s="34" t="s">
        <v>2375</v>
      </c>
      <c r="G1942" s="34" t="s">
        <v>2376</v>
      </c>
      <c r="H1942" s="34" t="s">
        <v>2375</v>
      </c>
      <c r="J1942" s="40" t="s">
        <v>422</v>
      </c>
      <c r="K1942" s="11" t="str">
        <v>Underweight</v>
      </c>
      <c r="L1942" s="11" t="str">
        <v>Diabetes</v>
      </c>
      <c r="M1942" s="11">
        <v>0</v>
      </c>
      <c r="N1942" s="11" t="str">
        <v>Yes</v>
      </c>
      <c r="O1942" s="11" t="str">
        <v>No</v>
      </c>
      <c r="P1942" s="36" t="str">
        <v>No</v>
      </c>
      <c r="Q1942" s="37"/>
    </row>
    <row r="1943" spans="1:17" x14ac:dyDescent="0.3">
      <c r="A1943" s="34" t="s">
        <v>421</v>
      </c>
      <c r="B1943" s="34">
        <v>32.07</v>
      </c>
      <c r="C1943" s="34">
        <v>5.25</v>
      </c>
      <c r="D1943" s="34" t="s">
        <v>2375</v>
      </c>
      <c r="E1943" s="35" t="s">
        <v>2375</v>
      </c>
      <c r="F1943" s="34" t="s">
        <v>2378</v>
      </c>
      <c r="G1943" s="34">
        <v>1</v>
      </c>
      <c r="H1943" s="34" t="s">
        <v>2375</v>
      </c>
      <c r="J1943" s="40" t="s">
        <v>421</v>
      </c>
      <c r="K1943" s="11" t="str">
        <v>Obesity</v>
      </c>
      <c r="L1943" s="11" t="str">
        <v>Normal</v>
      </c>
      <c r="M1943" s="11">
        <v>1</v>
      </c>
      <c r="N1943" s="11" t="str">
        <v>No</v>
      </c>
      <c r="O1943" s="11" t="str">
        <v>No</v>
      </c>
      <c r="P1943" s="36" t="str">
        <v>No</v>
      </c>
      <c r="Q1943" s="37"/>
    </row>
    <row r="1944" spans="1:17" x14ac:dyDescent="0.3">
      <c r="A1944" s="34" t="s">
        <v>420</v>
      </c>
      <c r="B1944" s="34">
        <v>16.5</v>
      </c>
      <c r="C1944" s="34">
        <v>5.03</v>
      </c>
      <c r="D1944" s="34" t="s">
        <v>2375</v>
      </c>
      <c r="E1944" s="35" t="s">
        <v>2375</v>
      </c>
      <c r="F1944" s="34" t="s">
        <v>2375</v>
      </c>
      <c r="G1944" s="34">
        <v>1</v>
      </c>
      <c r="H1944" s="34" t="s">
        <v>2375</v>
      </c>
      <c r="J1944" s="40" t="s">
        <v>420</v>
      </c>
      <c r="K1944" s="11" t="str">
        <v>Underweight</v>
      </c>
      <c r="L1944" s="11" t="str">
        <v>Normal</v>
      </c>
      <c r="M1944" s="11">
        <v>1</v>
      </c>
      <c r="N1944" s="11" t="str">
        <v>No</v>
      </c>
      <c r="O1944" s="11" t="str">
        <v>No</v>
      </c>
      <c r="P1944" s="36" t="str">
        <v>No</v>
      </c>
      <c r="Q1944" s="37"/>
    </row>
    <row r="1945" spans="1:17" x14ac:dyDescent="0.3">
      <c r="A1945" s="34" t="s">
        <v>419</v>
      </c>
      <c r="B1945" s="34">
        <v>31.4</v>
      </c>
      <c r="C1945" s="34">
        <v>5.88</v>
      </c>
      <c r="D1945" s="34" t="s">
        <v>2375</v>
      </c>
      <c r="E1945" s="35" t="s">
        <v>2375</v>
      </c>
      <c r="F1945" s="34" t="s">
        <v>2375</v>
      </c>
      <c r="G1945" s="34">
        <v>1</v>
      </c>
      <c r="H1945" s="34" t="s">
        <v>2375</v>
      </c>
      <c r="J1945" s="40" t="s">
        <v>419</v>
      </c>
      <c r="K1945" s="11" t="str">
        <v>Obesity</v>
      </c>
      <c r="L1945" s="11" t="str">
        <v>Prediabetes</v>
      </c>
      <c r="M1945" s="11">
        <v>1</v>
      </c>
      <c r="N1945" s="11" t="str">
        <v>No</v>
      </c>
      <c r="O1945" s="11" t="str">
        <v>No</v>
      </c>
      <c r="P1945" s="36" t="str">
        <v>No</v>
      </c>
      <c r="Q1945" s="37"/>
    </row>
    <row r="1946" spans="1:17" x14ac:dyDescent="0.3">
      <c r="A1946" s="34" t="s">
        <v>418</v>
      </c>
      <c r="B1946" s="34">
        <v>20.36</v>
      </c>
      <c r="C1946" s="34">
        <v>4.49</v>
      </c>
      <c r="D1946" s="34" t="s">
        <v>2375</v>
      </c>
      <c r="E1946" s="35" t="s">
        <v>2375</v>
      </c>
      <c r="F1946" s="34" t="s">
        <v>2375</v>
      </c>
      <c r="G1946" s="34" t="s">
        <v>2376</v>
      </c>
      <c r="H1946" s="34" t="s">
        <v>2375</v>
      </c>
      <c r="J1946" s="40" t="s">
        <v>418</v>
      </c>
      <c r="K1946" s="11" t="str">
        <v>Normal Weight</v>
      </c>
      <c r="L1946" s="11" t="str">
        <v>Normal</v>
      </c>
      <c r="M1946" s="11">
        <v>0</v>
      </c>
      <c r="N1946" s="11" t="str">
        <v>No</v>
      </c>
      <c r="O1946" s="11" t="str">
        <v>No</v>
      </c>
      <c r="P1946" s="36" t="str">
        <v>No</v>
      </c>
      <c r="Q1946" s="37"/>
    </row>
    <row r="1947" spans="1:17" x14ac:dyDescent="0.3">
      <c r="A1947" s="34" t="s">
        <v>417</v>
      </c>
      <c r="B1947" s="34">
        <v>25.46</v>
      </c>
      <c r="C1947" s="34">
        <v>4.1399999999999997</v>
      </c>
      <c r="D1947" s="34" t="s">
        <v>2375</v>
      </c>
      <c r="E1947" s="35" t="s">
        <v>2375</v>
      </c>
      <c r="F1947" s="34" t="s">
        <v>2375</v>
      </c>
      <c r="G1947" s="34">
        <v>1</v>
      </c>
      <c r="H1947" s="34" t="s">
        <v>2375</v>
      </c>
      <c r="J1947" s="40" t="s">
        <v>417</v>
      </c>
      <c r="K1947" s="11" t="str">
        <v>Overweight</v>
      </c>
      <c r="L1947" s="11" t="str">
        <v>Normal</v>
      </c>
      <c r="M1947" s="11">
        <v>1</v>
      </c>
      <c r="N1947" s="11" t="str">
        <v>No</v>
      </c>
      <c r="O1947" s="11" t="str">
        <v>No</v>
      </c>
      <c r="P1947" s="36" t="str">
        <v>No</v>
      </c>
      <c r="Q1947" s="37"/>
    </row>
    <row r="1948" spans="1:17" x14ac:dyDescent="0.3">
      <c r="A1948" s="34" t="s">
        <v>416</v>
      </c>
      <c r="B1948" s="34">
        <v>17.09</v>
      </c>
      <c r="C1948" s="34">
        <v>5.8</v>
      </c>
      <c r="D1948" s="34" t="s">
        <v>2377</v>
      </c>
      <c r="E1948" s="35" t="s">
        <v>2375</v>
      </c>
      <c r="F1948" s="34" t="s">
        <v>2375</v>
      </c>
      <c r="G1948" s="34" t="s">
        <v>2376</v>
      </c>
      <c r="H1948" s="34" t="s">
        <v>2375</v>
      </c>
      <c r="J1948" s="40" t="s">
        <v>416</v>
      </c>
      <c r="K1948" s="11" t="str">
        <v>Underweight</v>
      </c>
      <c r="L1948" s="11" t="str">
        <v>Prediabetes</v>
      </c>
      <c r="M1948" s="11">
        <v>0</v>
      </c>
      <c r="N1948" s="11" t="str">
        <v>Yes</v>
      </c>
      <c r="O1948" s="11" t="str">
        <v>No</v>
      </c>
      <c r="P1948" s="36" t="str">
        <v>No</v>
      </c>
      <c r="Q1948" s="37"/>
    </row>
    <row r="1949" spans="1:17" x14ac:dyDescent="0.3">
      <c r="A1949" s="34" t="s">
        <v>415</v>
      </c>
      <c r="B1949" s="34">
        <v>20.83</v>
      </c>
      <c r="C1949" s="34">
        <v>5.12</v>
      </c>
      <c r="D1949" s="34" t="s">
        <v>2375</v>
      </c>
      <c r="E1949" s="35" t="s">
        <v>2375</v>
      </c>
      <c r="F1949" s="34" t="s">
        <v>2375</v>
      </c>
      <c r="G1949" s="34" t="s">
        <v>2376</v>
      </c>
      <c r="H1949" s="34" t="s">
        <v>2375</v>
      </c>
      <c r="J1949" s="40" t="s">
        <v>415</v>
      </c>
      <c r="K1949" s="11" t="str">
        <v>Normal Weight</v>
      </c>
      <c r="L1949" s="11" t="str">
        <v>Normal</v>
      </c>
      <c r="M1949" s="11">
        <v>0</v>
      </c>
      <c r="N1949" s="11" t="str">
        <v>No</v>
      </c>
      <c r="O1949" s="11" t="str">
        <v>No</v>
      </c>
      <c r="P1949" s="36" t="str">
        <v>No</v>
      </c>
      <c r="Q1949" s="37"/>
    </row>
    <row r="1950" spans="1:17" x14ac:dyDescent="0.3">
      <c r="A1950" s="34" t="s">
        <v>414</v>
      </c>
      <c r="B1950" s="34">
        <v>18.920000000000002</v>
      </c>
      <c r="C1950" s="34">
        <v>5.98</v>
      </c>
      <c r="D1950" s="34" t="s">
        <v>2377</v>
      </c>
      <c r="E1950" s="35" t="s">
        <v>2375</v>
      </c>
      <c r="F1950" s="34" t="s">
        <v>2375</v>
      </c>
      <c r="G1950" s="34">
        <v>1</v>
      </c>
      <c r="H1950" s="34" t="s">
        <v>2375</v>
      </c>
      <c r="J1950" s="40" t="s">
        <v>414</v>
      </c>
      <c r="K1950" s="11" t="str">
        <v>Normal Weight</v>
      </c>
      <c r="L1950" s="11" t="str">
        <v>Prediabetes</v>
      </c>
      <c r="M1950" s="11">
        <v>1</v>
      </c>
      <c r="N1950" s="11" t="str">
        <v>Yes</v>
      </c>
      <c r="O1950" s="11" t="str">
        <v>No</v>
      </c>
      <c r="P1950" s="36" t="str">
        <v>No</v>
      </c>
      <c r="Q1950" s="37"/>
    </row>
    <row r="1951" spans="1:17" x14ac:dyDescent="0.3">
      <c r="A1951" s="34" t="s">
        <v>413</v>
      </c>
      <c r="B1951" s="34">
        <v>37.1</v>
      </c>
      <c r="C1951" s="34">
        <v>5.46</v>
      </c>
      <c r="D1951" s="34" t="s">
        <v>2375</v>
      </c>
      <c r="E1951" s="35" t="s">
        <v>2375</v>
      </c>
      <c r="F1951" s="34" t="s">
        <v>2375</v>
      </c>
      <c r="G1951" s="34" t="s">
        <v>2376</v>
      </c>
      <c r="H1951" s="34" t="s">
        <v>2375</v>
      </c>
      <c r="J1951" s="40" t="s">
        <v>413</v>
      </c>
      <c r="K1951" s="11" t="str">
        <v>Obesity</v>
      </c>
      <c r="L1951" s="11" t="str">
        <v>Normal</v>
      </c>
      <c r="M1951" s="11">
        <v>0</v>
      </c>
      <c r="N1951" s="11" t="str">
        <v>No</v>
      </c>
      <c r="O1951" s="11" t="str">
        <v>No</v>
      </c>
      <c r="P1951" s="36" t="str">
        <v>No</v>
      </c>
      <c r="Q1951" s="37"/>
    </row>
    <row r="1952" spans="1:17" x14ac:dyDescent="0.3">
      <c r="A1952" s="34" t="s">
        <v>412</v>
      </c>
      <c r="B1952" s="34">
        <v>22.515000000000001</v>
      </c>
      <c r="C1952" s="34">
        <v>4.91</v>
      </c>
      <c r="D1952" s="34" t="s">
        <v>2377</v>
      </c>
      <c r="E1952" s="35" t="s">
        <v>2375</v>
      </c>
      <c r="F1952" s="34" t="s">
        <v>2378</v>
      </c>
      <c r="G1952" s="34">
        <v>1</v>
      </c>
      <c r="H1952" s="34" t="s">
        <v>2375</v>
      </c>
      <c r="J1952" s="40" t="s">
        <v>412</v>
      </c>
      <c r="K1952" s="11" t="str">
        <v>Normal Weight</v>
      </c>
      <c r="L1952" s="11" t="str">
        <v>Normal</v>
      </c>
      <c r="M1952" s="11">
        <v>1</v>
      </c>
      <c r="N1952" s="11" t="str">
        <v>Yes</v>
      </c>
      <c r="O1952" s="11" t="str">
        <v>No</v>
      </c>
      <c r="P1952" s="36" t="str">
        <v>No</v>
      </c>
      <c r="Q1952" s="37"/>
    </row>
    <row r="1953" spans="1:17" x14ac:dyDescent="0.3">
      <c r="A1953" s="34" t="s">
        <v>411</v>
      </c>
      <c r="B1953" s="34">
        <v>32.700000000000003</v>
      </c>
      <c r="C1953" s="34">
        <v>4.66</v>
      </c>
      <c r="D1953" s="34" t="s">
        <v>2375</v>
      </c>
      <c r="E1953" s="35" t="s">
        <v>2375</v>
      </c>
      <c r="F1953" s="34" t="s">
        <v>2375</v>
      </c>
      <c r="G1953" s="34" t="s">
        <v>2376</v>
      </c>
      <c r="H1953" s="34" t="s">
        <v>2375</v>
      </c>
      <c r="J1953" s="40" t="s">
        <v>411</v>
      </c>
      <c r="K1953" s="11" t="str">
        <v>Obesity</v>
      </c>
      <c r="L1953" s="11" t="str">
        <v>Normal</v>
      </c>
      <c r="M1953" s="11">
        <v>0</v>
      </c>
      <c r="N1953" s="11" t="str">
        <v>No</v>
      </c>
      <c r="O1953" s="11" t="str">
        <v>No</v>
      </c>
      <c r="P1953" s="36" t="str">
        <v>No</v>
      </c>
      <c r="Q1953" s="37"/>
    </row>
    <row r="1954" spans="1:17" x14ac:dyDescent="0.3">
      <c r="A1954" s="34" t="s">
        <v>410</v>
      </c>
      <c r="B1954" s="34">
        <v>17.75</v>
      </c>
      <c r="C1954" s="34">
        <v>6.8</v>
      </c>
      <c r="D1954" s="34" t="s">
        <v>2377</v>
      </c>
      <c r="E1954" s="35" t="s">
        <v>2375</v>
      </c>
      <c r="F1954" s="34" t="s">
        <v>2375</v>
      </c>
      <c r="G1954" s="34">
        <v>1</v>
      </c>
      <c r="H1954" s="34" t="s">
        <v>2375</v>
      </c>
      <c r="J1954" s="40" t="s">
        <v>410</v>
      </c>
      <c r="K1954" s="11" t="str">
        <v>Underweight</v>
      </c>
      <c r="L1954" s="11" t="str">
        <v>Diabetes</v>
      </c>
      <c r="M1954" s="11">
        <v>1</v>
      </c>
      <c r="N1954" s="11" t="str">
        <v>Yes</v>
      </c>
      <c r="O1954" s="11" t="str">
        <v>No</v>
      </c>
      <c r="P1954" s="36" t="str">
        <v>No</v>
      </c>
      <c r="Q1954" s="37"/>
    </row>
    <row r="1955" spans="1:17" x14ac:dyDescent="0.3">
      <c r="A1955" s="34" t="s">
        <v>409</v>
      </c>
      <c r="B1955" s="34">
        <v>33.630000000000003</v>
      </c>
      <c r="C1955" s="34">
        <v>4.47</v>
      </c>
      <c r="D1955" s="34" t="s">
        <v>2377</v>
      </c>
      <c r="E1955" s="35" t="s">
        <v>2375</v>
      </c>
      <c r="F1955" s="34" t="s">
        <v>2375</v>
      </c>
      <c r="G1955" s="34" t="s">
        <v>2376</v>
      </c>
      <c r="H1955" s="34" t="s">
        <v>2375</v>
      </c>
      <c r="J1955" s="40" t="s">
        <v>409</v>
      </c>
      <c r="K1955" s="11" t="str">
        <v>Obesity</v>
      </c>
      <c r="L1955" s="11" t="str">
        <v>Normal</v>
      </c>
      <c r="M1955" s="11">
        <v>0</v>
      </c>
      <c r="N1955" s="11" t="str">
        <v>Yes</v>
      </c>
      <c r="O1955" s="11" t="str">
        <v>No</v>
      </c>
      <c r="P1955" s="36" t="str">
        <v>No</v>
      </c>
      <c r="Q1955" s="37"/>
    </row>
    <row r="1956" spans="1:17" x14ac:dyDescent="0.3">
      <c r="A1956" s="34" t="s">
        <v>408</v>
      </c>
      <c r="B1956" s="34">
        <v>34.799999999999997</v>
      </c>
      <c r="C1956" s="34">
        <v>4.08</v>
      </c>
      <c r="D1956" s="34" t="s">
        <v>2377</v>
      </c>
      <c r="E1956" s="35" t="s">
        <v>2375</v>
      </c>
      <c r="F1956" s="34" t="s">
        <v>2375</v>
      </c>
      <c r="G1956" s="34">
        <v>1</v>
      </c>
      <c r="H1956" s="34" t="s">
        <v>2375</v>
      </c>
      <c r="J1956" s="40" t="s">
        <v>408</v>
      </c>
      <c r="K1956" s="11" t="str">
        <v>Obesity</v>
      </c>
      <c r="L1956" s="11" t="str">
        <v>Normal</v>
      </c>
      <c r="M1956" s="11">
        <v>1</v>
      </c>
      <c r="N1956" s="11" t="str">
        <v>Yes</v>
      </c>
      <c r="O1956" s="11" t="str">
        <v>No</v>
      </c>
      <c r="P1956" s="36" t="str">
        <v>No</v>
      </c>
      <c r="Q1956" s="37"/>
    </row>
    <row r="1957" spans="1:17" x14ac:dyDescent="0.3">
      <c r="A1957" s="34" t="s">
        <v>407</v>
      </c>
      <c r="B1957" s="34">
        <v>16.809999999999999</v>
      </c>
      <c r="C1957" s="34">
        <v>5.51</v>
      </c>
      <c r="D1957" s="34" t="s">
        <v>2377</v>
      </c>
      <c r="E1957" s="35" t="s">
        <v>2375</v>
      </c>
      <c r="F1957" s="34" t="s">
        <v>2375</v>
      </c>
      <c r="G1957" s="34">
        <v>1</v>
      </c>
      <c r="H1957" s="34" t="s">
        <v>2375</v>
      </c>
      <c r="J1957" s="40" t="s">
        <v>407</v>
      </c>
      <c r="K1957" s="11" t="str">
        <v>Underweight</v>
      </c>
      <c r="L1957" s="11" t="str">
        <v>Normal</v>
      </c>
      <c r="M1957" s="11">
        <v>1</v>
      </c>
      <c r="N1957" s="11" t="str">
        <v>Yes</v>
      </c>
      <c r="O1957" s="11" t="str">
        <v>No</v>
      </c>
      <c r="P1957" s="36" t="str">
        <v>No</v>
      </c>
      <c r="Q1957" s="37"/>
    </row>
    <row r="1958" spans="1:17" x14ac:dyDescent="0.3">
      <c r="A1958" s="34" t="s">
        <v>406</v>
      </c>
      <c r="B1958" s="34">
        <v>16.690000000000001</v>
      </c>
      <c r="C1958" s="34">
        <v>8.4</v>
      </c>
      <c r="D1958" s="34" t="s">
        <v>2377</v>
      </c>
      <c r="E1958" s="35" t="s">
        <v>2375</v>
      </c>
      <c r="F1958" s="34" t="s">
        <v>2375</v>
      </c>
      <c r="G1958" s="34" t="s">
        <v>2376</v>
      </c>
      <c r="H1958" s="34" t="s">
        <v>2375</v>
      </c>
      <c r="J1958" s="40" t="s">
        <v>406</v>
      </c>
      <c r="K1958" s="11" t="str">
        <v>Underweight</v>
      </c>
      <c r="L1958" s="11" t="str">
        <v>Diabetes</v>
      </c>
      <c r="M1958" s="11">
        <v>0</v>
      </c>
      <c r="N1958" s="11" t="str">
        <v>Yes</v>
      </c>
      <c r="O1958" s="11" t="str">
        <v>No</v>
      </c>
      <c r="P1958" s="36" t="str">
        <v>No</v>
      </c>
      <c r="Q1958" s="37"/>
    </row>
    <row r="1959" spans="1:17" x14ac:dyDescent="0.3">
      <c r="A1959" s="34" t="s">
        <v>405</v>
      </c>
      <c r="B1959" s="34">
        <v>23.21</v>
      </c>
      <c r="C1959" s="34">
        <v>5.14</v>
      </c>
      <c r="D1959" s="34" t="s">
        <v>2377</v>
      </c>
      <c r="E1959" s="35" t="s">
        <v>2375</v>
      </c>
      <c r="F1959" s="34" t="s">
        <v>2375</v>
      </c>
      <c r="G1959" s="34">
        <v>1</v>
      </c>
      <c r="H1959" s="34" t="s">
        <v>2375</v>
      </c>
      <c r="J1959" s="40" t="s">
        <v>405</v>
      </c>
      <c r="K1959" s="11" t="str">
        <v>Normal Weight</v>
      </c>
      <c r="L1959" s="11" t="str">
        <v>Normal</v>
      </c>
      <c r="M1959" s="11">
        <v>1</v>
      </c>
      <c r="N1959" s="11" t="str">
        <v>Yes</v>
      </c>
      <c r="O1959" s="11" t="str">
        <v>No</v>
      </c>
      <c r="P1959" s="36" t="str">
        <v>No</v>
      </c>
      <c r="Q1959" s="37"/>
    </row>
    <row r="1960" spans="1:17" x14ac:dyDescent="0.3">
      <c r="A1960" s="34" t="s">
        <v>404</v>
      </c>
      <c r="B1960" s="34">
        <v>25.175000000000001</v>
      </c>
      <c r="C1960" s="34">
        <v>5.21</v>
      </c>
      <c r="D1960" s="34" t="s">
        <v>2377</v>
      </c>
      <c r="E1960" s="35" t="s">
        <v>2375</v>
      </c>
      <c r="F1960" s="34" t="s">
        <v>2375</v>
      </c>
      <c r="G1960" s="34">
        <v>1</v>
      </c>
      <c r="H1960" s="34" t="s">
        <v>2375</v>
      </c>
      <c r="J1960" s="40" t="s">
        <v>404</v>
      </c>
      <c r="K1960" s="11" t="str">
        <v>Overweight</v>
      </c>
      <c r="L1960" s="11" t="str">
        <v>Normal</v>
      </c>
      <c r="M1960" s="11">
        <v>1</v>
      </c>
      <c r="N1960" s="11" t="str">
        <v>Yes</v>
      </c>
      <c r="O1960" s="11" t="str">
        <v>No</v>
      </c>
      <c r="P1960" s="36" t="str">
        <v>No</v>
      </c>
      <c r="Q1960" s="37"/>
    </row>
    <row r="1961" spans="1:17" x14ac:dyDescent="0.3">
      <c r="A1961" s="34" t="s">
        <v>403</v>
      </c>
      <c r="B1961" s="34">
        <v>34.770000000000003</v>
      </c>
      <c r="C1961" s="34">
        <v>6.23</v>
      </c>
      <c r="D1961" s="34" t="s">
        <v>2375</v>
      </c>
      <c r="E1961" s="35" t="s">
        <v>2375</v>
      </c>
      <c r="F1961" s="34" t="s">
        <v>2375</v>
      </c>
      <c r="G1961" s="34" t="s">
        <v>2376</v>
      </c>
      <c r="H1961" s="34" t="s">
        <v>2375</v>
      </c>
      <c r="J1961" s="40" t="s">
        <v>403</v>
      </c>
      <c r="K1961" s="11" t="str">
        <v>Obesity</v>
      </c>
      <c r="L1961" s="11" t="str">
        <v>Prediabetes</v>
      </c>
      <c r="M1961" s="11">
        <v>0</v>
      </c>
      <c r="N1961" s="11" t="str">
        <v>No</v>
      </c>
      <c r="O1961" s="11" t="str">
        <v>No</v>
      </c>
      <c r="P1961" s="36" t="str">
        <v>No</v>
      </c>
      <c r="Q1961" s="37"/>
    </row>
    <row r="1962" spans="1:17" x14ac:dyDescent="0.3">
      <c r="A1962" s="34" t="s">
        <v>402</v>
      </c>
      <c r="B1962" s="34">
        <v>27.7</v>
      </c>
      <c r="C1962" s="34">
        <v>5.6</v>
      </c>
      <c r="D1962" s="34" t="s">
        <v>2375</v>
      </c>
      <c r="E1962" s="35" t="s">
        <v>2375</v>
      </c>
      <c r="F1962" s="34" t="s">
        <v>2375</v>
      </c>
      <c r="G1962" s="34">
        <v>1</v>
      </c>
      <c r="H1962" s="34" t="s">
        <v>2375</v>
      </c>
      <c r="J1962" s="40" t="s">
        <v>402</v>
      </c>
      <c r="K1962" s="11" t="str">
        <v>Overweight</v>
      </c>
      <c r="L1962" s="11" t="str">
        <v>Normal</v>
      </c>
      <c r="M1962" s="11">
        <v>1</v>
      </c>
      <c r="N1962" s="11" t="str">
        <v>No</v>
      </c>
      <c r="O1962" s="11" t="str">
        <v>No</v>
      </c>
      <c r="P1962" s="36" t="str">
        <v>No</v>
      </c>
      <c r="Q1962" s="37"/>
    </row>
    <row r="1963" spans="1:17" x14ac:dyDescent="0.3">
      <c r="A1963" s="34" t="s">
        <v>401</v>
      </c>
      <c r="B1963" s="34">
        <v>19.12</v>
      </c>
      <c r="C1963" s="34">
        <v>4.72</v>
      </c>
      <c r="D1963" s="34" t="s">
        <v>2377</v>
      </c>
      <c r="E1963" s="35" t="s">
        <v>2375</v>
      </c>
      <c r="F1963" s="34" t="s">
        <v>2375</v>
      </c>
      <c r="G1963" s="34">
        <v>1</v>
      </c>
      <c r="H1963" s="34" t="s">
        <v>2375</v>
      </c>
      <c r="J1963" s="40" t="s">
        <v>401</v>
      </c>
      <c r="K1963" s="11" t="str">
        <v>Normal Weight</v>
      </c>
      <c r="L1963" s="11" t="str">
        <v>Normal</v>
      </c>
      <c r="M1963" s="11">
        <v>1</v>
      </c>
      <c r="N1963" s="11" t="str">
        <v>Yes</v>
      </c>
      <c r="O1963" s="11" t="str">
        <v>No</v>
      </c>
      <c r="P1963" s="36" t="str">
        <v>No</v>
      </c>
      <c r="Q1963" s="37"/>
    </row>
    <row r="1964" spans="1:17" x14ac:dyDescent="0.3">
      <c r="A1964" s="34" t="s">
        <v>400</v>
      </c>
      <c r="B1964" s="34">
        <v>32.67</v>
      </c>
      <c r="C1964" s="34">
        <v>4.67</v>
      </c>
      <c r="D1964" s="34" t="s">
        <v>2375</v>
      </c>
      <c r="E1964" s="35" t="s">
        <v>2375</v>
      </c>
      <c r="F1964" s="34" t="s">
        <v>2378</v>
      </c>
      <c r="G1964" s="34">
        <v>1</v>
      </c>
      <c r="H1964" s="34" t="s">
        <v>2375</v>
      </c>
      <c r="J1964" s="40" t="s">
        <v>400</v>
      </c>
      <c r="K1964" s="11" t="str">
        <v>Obesity</v>
      </c>
      <c r="L1964" s="11" t="str">
        <v>Normal</v>
      </c>
      <c r="M1964" s="11">
        <v>1</v>
      </c>
      <c r="N1964" s="11" t="str">
        <v>No</v>
      </c>
      <c r="O1964" s="11" t="str">
        <v>No</v>
      </c>
      <c r="P1964" s="36" t="str">
        <v>No</v>
      </c>
      <c r="Q1964" s="37"/>
    </row>
    <row r="1965" spans="1:17" x14ac:dyDescent="0.3">
      <c r="A1965" s="34" t="s">
        <v>399</v>
      </c>
      <c r="B1965" s="34">
        <v>28.5</v>
      </c>
      <c r="C1965" s="34">
        <v>6.11</v>
      </c>
      <c r="D1965" s="34" t="s">
        <v>2375</v>
      </c>
      <c r="E1965" s="35" t="s">
        <v>2375</v>
      </c>
      <c r="F1965" s="34" t="s">
        <v>2375</v>
      </c>
      <c r="G1965" s="34">
        <v>1</v>
      </c>
      <c r="H1965" s="34" t="s">
        <v>2375</v>
      </c>
      <c r="J1965" s="40" t="s">
        <v>399</v>
      </c>
      <c r="K1965" s="11" t="str">
        <v>Overweight</v>
      </c>
      <c r="L1965" s="11" t="str">
        <v>Prediabetes</v>
      </c>
      <c r="M1965" s="11">
        <v>1</v>
      </c>
      <c r="N1965" s="11" t="str">
        <v>No</v>
      </c>
      <c r="O1965" s="11" t="str">
        <v>No</v>
      </c>
      <c r="P1965" s="36" t="str">
        <v>No</v>
      </c>
      <c r="Q1965" s="37"/>
    </row>
    <row r="1966" spans="1:17" x14ac:dyDescent="0.3">
      <c r="A1966" s="34" t="s">
        <v>398</v>
      </c>
      <c r="B1966" s="34">
        <v>39.270000000000003</v>
      </c>
      <c r="C1966" s="34">
        <v>6.25</v>
      </c>
      <c r="D1966" s="34" t="s">
        <v>2375</v>
      </c>
      <c r="E1966" s="35" t="s">
        <v>2375</v>
      </c>
      <c r="F1966" s="34" t="s">
        <v>2375</v>
      </c>
      <c r="G1966" s="34" t="s">
        <v>2376</v>
      </c>
      <c r="H1966" s="34" t="s">
        <v>2375</v>
      </c>
      <c r="J1966" s="40" t="s">
        <v>398</v>
      </c>
      <c r="K1966" s="11" t="str">
        <v>Obesity</v>
      </c>
      <c r="L1966" s="11" t="str">
        <v>Prediabetes</v>
      </c>
      <c r="M1966" s="11">
        <v>0</v>
      </c>
      <c r="N1966" s="11" t="str">
        <v>No</v>
      </c>
      <c r="O1966" s="11" t="str">
        <v>No</v>
      </c>
      <c r="P1966" s="36" t="str">
        <v>No</v>
      </c>
      <c r="Q1966" s="37"/>
    </row>
    <row r="1967" spans="1:17" x14ac:dyDescent="0.3">
      <c r="A1967" s="34" t="s">
        <v>397</v>
      </c>
      <c r="B1967" s="34">
        <v>32.49</v>
      </c>
      <c r="C1967" s="34">
        <v>4</v>
      </c>
      <c r="D1967" s="34" t="s">
        <v>2377</v>
      </c>
      <c r="E1967" s="35" t="s">
        <v>2375</v>
      </c>
      <c r="F1967" s="34" t="s">
        <v>2375</v>
      </c>
      <c r="G1967" s="34" t="s">
        <v>2376</v>
      </c>
      <c r="H1967" s="34" t="s">
        <v>2375</v>
      </c>
      <c r="J1967" s="40" t="s">
        <v>397</v>
      </c>
      <c r="K1967" s="11" t="str">
        <v>Obesity</v>
      </c>
      <c r="L1967" s="11" t="str">
        <v>Normal</v>
      </c>
      <c r="M1967" s="11">
        <v>0</v>
      </c>
      <c r="N1967" s="11" t="str">
        <v>Yes</v>
      </c>
      <c r="O1967" s="11" t="str">
        <v>No</v>
      </c>
      <c r="P1967" s="36" t="str">
        <v>No</v>
      </c>
      <c r="Q1967" s="37"/>
    </row>
    <row r="1968" spans="1:17" x14ac:dyDescent="0.3">
      <c r="A1968" s="34" t="s">
        <v>396</v>
      </c>
      <c r="B1968" s="34">
        <v>23.7</v>
      </c>
      <c r="C1968" s="34">
        <v>5.55</v>
      </c>
      <c r="D1968" s="34" t="s">
        <v>2377</v>
      </c>
      <c r="E1968" s="35" t="s">
        <v>2375</v>
      </c>
      <c r="F1968" s="34" t="s">
        <v>2375</v>
      </c>
      <c r="G1968" s="34" t="s">
        <v>2376</v>
      </c>
      <c r="H1968" s="34" t="s">
        <v>2375</v>
      </c>
      <c r="J1968" s="40" t="s">
        <v>396</v>
      </c>
      <c r="K1968" s="11" t="str">
        <v>Normal Weight</v>
      </c>
      <c r="L1968" s="11" t="str">
        <v>Normal</v>
      </c>
      <c r="M1968" s="11">
        <v>0</v>
      </c>
      <c r="N1968" s="11" t="str">
        <v>Yes</v>
      </c>
      <c r="O1968" s="11" t="str">
        <v>No</v>
      </c>
      <c r="P1968" s="36" t="str">
        <v>No</v>
      </c>
      <c r="Q1968" s="37"/>
    </row>
    <row r="1969" spans="1:17" x14ac:dyDescent="0.3">
      <c r="A1969" s="34" t="s">
        <v>395</v>
      </c>
      <c r="B1969" s="34">
        <v>30.4</v>
      </c>
      <c r="C1969" s="34">
        <v>5.95</v>
      </c>
      <c r="D1969" s="34" t="s">
        <v>2375</v>
      </c>
      <c r="E1969" s="35" t="s">
        <v>2378</v>
      </c>
      <c r="F1969" s="34" t="s">
        <v>2375</v>
      </c>
      <c r="G1969" s="34">
        <v>1</v>
      </c>
      <c r="H1969" s="34" t="s">
        <v>2375</v>
      </c>
      <c r="J1969" s="40" t="s">
        <v>395</v>
      </c>
      <c r="K1969" s="11" t="str">
        <v>Obesity</v>
      </c>
      <c r="L1969" s="11" t="str">
        <v>Prediabetes</v>
      </c>
      <c r="M1969" s="11">
        <v>1</v>
      </c>
      <c r="N1969" s="11" t="str">
        <v>No</v>
      </c>
      <c r="O1969" s="11" t="str">
        <v>No</v>
      </c>
      <c r="P1969" s="36" t="str">
        <v>No</v>
      </c>
      <c r="Q1969" s="37"/>
    </row>
    <row r="1970" spans="1:17" x14ac:dyDescent="0.3">
      <c r="A1970" s="34" t="s">
        <v>394</v>
      </c>
      <c r="B1970" s="34">
        <v>38.94</v>
      </c>
      <c r="C1970" s="34">
        <v>4.3600000000000003</v>
      </c>
      <c r="D1970" s="34" t="s">
        <v>2375</v>
      </c>
      <c r="E1970" s="35" t="s">
        <v>2375</v>
      </c>
      <c r="F1970" s="34" t="s">
        <v>2378</v>
      </c>
      <c r="G1970" s="34">
        <v>1</v>
      </c>
      <c r="H1970" s="34" t="s">
        <v>2375</v>
      </c>
      <c r="J1970" s="40" t="s">
        <v>394</v>
      </c>
      <c r="K1970" s="11" t="str">
        <v>Obesity</v>
      </c>
      <c r="L1970" s="11" t="str">
        <v>Normal</v>
      </c>
      <c r="M1970" s="11">
        <v>1</v>
      </c>
      <c r="N1970" s="11" t="str">
        <v>No</v>
      </c>
      <c r="O1970" s="11" t="str">
        <v>No</v>
      </c>
      <c r="P1970" s="36" t="str">
        <v>No</v>
      </c>
      <c r="Q1970" s="37"/>
    </row>
    <row r="1971" spans="1:17" x14ac:dyDescent="0.3">
      <c r="A1971" s="34" t="s">
        <v>393</v>
      </c>
      <c r="B1971" s="34">
        <v>31.02</v>
      </c>
      <c r="C1971" s="34">
        <v>4.84</v>
      </c>
      <c r="D1971" s="34" t="s">
        <v>2375</v>
      </c>
      <c r="E1971" s="35" t="s">
        <v>2375</v>
      </c>
      <c r="F1971" s="34" t="s">
        <v>2378</v>
      </c>
      <c r="G1971" s="34">
        <v>1</v>
      </c>
      <c r="H1971" s="34" t="s">
        <v>2375</v>
      </c>
      <c r="J1971" s="40" t="s">
        <v>393</v>
      </c>
      <c r="K1971" s="11" t="str">
        <v>Obesity</v>
      </c>
      <c r="L1971" s="11" t="str">
        <v>Normal</v>
      </c>
      <c r="M1971" s="11">
        <v>1</v>
      </c>
      <c r="N1971" s="11" t="str">
        <v>No</v>
      </c>
      <c r="O1971" s="11" t="str">
        <v>No</v>
      </c>
      <c r="P1971" s="36" t="str">
        <v>No</v>
      </c>
      <c r="Q1971" s="37"/>
    </row>
    <row r="1972" spans="1:17" x14ac:dyDescent="0.3">
      <c r="A1972" s="34" t="s">
        <v>392</v>
      </c>
      <c r="B1972" s="34">
        <v>17.5</v>
      </c>
      <c r="C1972" s="34">
        <v>4.5599999999999996</v>
      </c>
      <c r="D1972" s="34" t="s">
        <v>2375</v>
      </c>
      <c r="E1972" s="35" t="s">
        <v>2375</v>
      </c>
      <c r="F1972" s="34" t="s">
        <v>2375</v>
      </c>
      <c r="G1972" s="34">
        <v>1</v>
      </c>
      <c r="H1972" s="34" t="s">
        <v>2375</v>
      </c>
      <c r="J1972" s="40" t="s">
        <v>392</v>
      </c>
      <c r="K1972" s="11" t="str">
        <v>Underweight</v>
      </c>
      <c r="L1972" s="11" t="str">
        <v>Normal</v>
      </c>
      <c r="M1972" s="11">
        <v>1</v>
      </c>
      <c r="N1972" s="11" t="str">
        <v>No</v>
      </c>
      <c r="O1972" s="11" t="str">
        <v>No</v>
      </c>
      <c r="P1972" s="36" t="str">
        <v>No</v>
      </c>
      <c r="Q1972" s="37"/>
    </row>
    <row r="1973" spans="1:17" x14ac:dyDescent="0.3">
      <c r="A1973" s="34" t="s">
        <v>391</v>
      </c>
      <c r="B1973" s="34">
        <v>34.799999999999997</v>
      </c>
      <c r="C1973" s="34">
        <v>4.42</v>
      </c>
      <c r="D1973" s="34" t="s">
        <v>2377</v>
      </c>
      <c r="E1973" s="35" t="s">
        <v>2378</v>
      </c>
      <c r="F1973" s="34" t="s">
        <v>2375</v>
      </c>
      <c r="G1973" s="34">
        <v>2</v>
      </c>
      <c r="H1973" s="34" t="s">
        <v>2375</v>
      </c>
      <c r="J1973" s="40" t="s">
        <v>391</v>
      </c>
      <c r="K1973" s="11" t="str">
        <v>Obesity</v>
      </c>
      <c r="L1973" s="11" t="str">
        <v>Normal</v>
      </c>
      <c r="M1973" s="11">
        <v>2</v>
      </c>
      <c r="N1973" s="11" t="str">
        <v>Yes</v>
      </c>
      <c r="O1973" s="11" t="str">
        <v>No</v>
      </c>
      <c r="P1973" s="36" t="str">
        <v>No</v>
      </c>
      <c r="Q1973" s="37"/>
    </row>
    <row r="1974" spans="1:17" x14ac:dyDescent="0.3">
      <c r="A1974" s="34" t="s">
        <v>390</v>
      </c>
      <c r="B1974" s="34">
        <v>17.3</v>
      </c>
      <c r="C1974" s="34">
        <v>7.66</v>
      </c>
      <c r="D1974" s="34" t="s">
        <v>2377</v>
      </c>
      <c r="E1974" s="35" t="s">
        <v>2375</v>
      </c>
      <c r="F1974" s="34" t="s">
        <v>2375</v>
      </c>
      <c r="G1974" s="34">
        <v>1</v>
      </c>
      <c r="H1974" s="34" t="s">
        <v>2375</v>
      </c>
      <c r="J1974" s="40" t="s">
        <v>390</v>
      </c>
      <c r="K1974" s="11" t="str">
        <v>Underweight</v>
      </c>
      <c r="L1974" s="11" t="str">
        <v>Diabetes</v>
      </c>
      <c r="M1974" s="11">
        <v>1</v>
      </c>
      <c r="N1974" s="11" t="str">
        <v>Yes</v>
      </c>
      <c r="O1974" s="11" t="str">
        <v>No</v>
      </c>
      <c r="P1974" s="36" t="str">
        <v>No</v>
      </c>
      <c r="Q1974" s="37"/>
    </row>
    <row r="1975" spans="1:17" x14ac:dyDescent="0.3">
      <c r="A1975" s="34" t="s">
        <v>389</v>
      </c>
      <c r="B1975" s="34">
        <v>32.25</v>
      </c>
      <c r="C1975" s="34">
        <v>5.2</v>
      </c>
      <c r="D1975" s="34" t="s">
        <v>2377</v>
      </c>
      <c r="E1975" s="35" t="s">
        <v>2375</v>
      </c>
      <c r="F1975" s="34" t="s">
        <v>2375</v>
      </c>
      <c r="G1975" s="34" t="s">
        <v>2376</v>
      </c>
      <c r="H1975" s="34" t="s">
        <v>2375</v>
      </c>
      <c r="J1975" s="40" t="s">
        <v>389</v>
      </c>
      <c r="K1975" s="11" t="str">
        <v>Obesity</v>
      </c>
      <c r="L1975" s="11" t="str">
        <v>Normal</v>
      </c>
      <c r="M1975" s="11">
        <v>0</v>
      </c>
      <c r="N1975" s="11" t="str">
        <v>Yes</v>
      </c>
      <c r="O1975" s="11" t="str">
        <v>No</v>
      </c>
      <c r="P1975" s="36" t="str">
        <v>No</v>
      </c>
      <c r="Q1975" s="37"/>
    </row>
    <row r="1976" spans="1:17" x14ac:dyDescent="0.3">
      <c r="A1976" s="34" t="s">
        <v>388</v>
      </c>
      <c r="B1976" s="34">
        <v>42.4</v>
      </c>
      <c r="C1976" s="34">
        <v>5.53</v>
      </c>
      <c r="D1976" s="34" t="s">
        <v>2377</v>
      </c>
      <c r="E1976" s="35" t="s">
        <v>2375</v>
      </c>
      <c r="F1976" s="34" t="s">
        <v>2375</v>
      </c>
      <c r="G1976" s="34" t="s">
        <v>2376</v>
      </c>
      <c r="H1976" s="34" t="s">
        <v>2375</v>
      </c>
      <c r="J1976" s="40" t="s">
        <v>388</v>
      </c>
      <c r="K1976" s="11" t="str">
        <v>Obesity</v>
      </c>
      <c r="L1976" s="11" t="str">
        <v>Normal</v>
      </c>
      <c r="M1976" s="11">
        <v>0</v>
      </c>
      <c r="N1976" s="11" t="str">
        <v>Yes</v>
      </c>
      <c r="O1976" s="11" t="str">
        <v>No</v>
      </c>
      <c r="P1976" s="36" t="str">
        <v>No</v>
      </c>
      <c r="Q1976" s="37"/>
    </row>
    <row r="1977" spans="1:17" x14ac:dyDescent="0.3">
      <c r="A1977" s="34" t="s">
        <v>387</v>
      </c>
      <c r="B1977" s="34">
        <v>38.664999999999999</v>
      </c>
      <c r="C1977" s="34">
        <v>4.8600000000000003</v>
      </c>
      <c r="D1977" s="34" t="s">
        <v>2375</v>
      </c>
      <c r="E1977" s="35" t="s">
        <v>2378</v>
      </c>
      <c r="F1977" s="34" t="s">
        <v>2375</v>
      </c>
      <c r="G1977" s="34">
        <v>1</v>
      </c>
      <c r="H1977" s="34" t="s">
        <v>2375</v>
      </c>
      <c r="J1977" s="40" t="s">
        <v>387</v>
      </c>
      <c r="K1977" s="11" t="str">
        <v>Obesity</v>
      </c>
      <c r="L1977" s="11" t="str">
        <v>Normal</v>
      </c>
      <c r="M1977" s="11">
        <v>1</v>
      </c>
      <c r="N1977" s="11" t="str">
        <v>No</v>
      </c>
      <c r="O1977" s="11" t="str">
        <v>No</v>
      </c>
      <c r="P1977" s="36" t="str">
        <v>No</v>
      </c>
      <c r="Q1977" s="37"/>
    </row>
    <row r="1978" spans="1:17" x14ac:dyDescent="0.3">
      <c r="A1978" s="34" t="s">
        <v>386</v>
      </c>
      <c r="B1978" s="34">
        <v>29.92</v>
      </c>
      <c r="C1978" s="34">
        <v>5.49</v>
      </c>
      <c r="D1978" s="34" t="s">
        <v>2377</v>
      </c>
      <c r="E1978" s="35" t="s">
        <v>2375</v>
      </c>
      <c r="F1978" s="34" t="s">
        <v>2375</v>
      </c>
      <c r="G1978" s="34" t="s">
        <v>2376</v>
      </c>
      <c r="H1978" s="34" t="s">
        <v>2375</v>
      </c>
      <c r="J1978" s="40" t="s">
        <v>386</v>
      </c>
      <c r="K1978" s="11" t="str">
        <v>Obesity</v>
      </c>
      <c r="L1978" s="11" t="str">
        <v>Normal</v>
      </c>
      <c r="M1978" s="11">
        <v>0</v>
      </c>
      <c r="N1978" s="11" t="str">
        <v>Yes</v>
      </c>
      <c r="O1978" s="11" t="str">
        <v>No</v>
      </c>
      <c r="P1978" s="36" t="str">
        <v>No</v>
      </c>
      <c r="Q1978" s="37"/>
    </row>
    <row r="1979" spans="1:17" x14ac:dyDescent="0.3">
      <c r="A1979" s="34" t="s">
        <v>385</v>
      </c>
      <c r="B1979" s="34">
        <v>29.48</v>
      </c>
      <c r="C1979" s="34">
        <v>4.09</v>
      </c>
      <c r="D1979" s="34" t="s">
        <v>2377</v>
      </c>
      <c r="E1979" s="35" t="s">
        <v>2375</v>
      </c>
      <c r="F1979" s="34" t="s">
        <v>2375</v>
      </c>
      <c r="G1979" s="34" t="s">
        <v>2376</v>
      </c>
      <c r="H1979" s="34" t="s">
        <v>2375</v>
      </c>
      <c r="J1979" s="40" t="s">
        <v>385</v>
      </c>
      <c r="K1979" s="11" t="str">
        <v>Overweight</v>
      </c>
      <c r="L1979" s="11" t="str">
        <v>Normal</v>
      </c>
      <c r="M1979" s="11">
        <v>0</v>
      </c>
      <c r="N1979" s="11" t="str">
        <v>Yes</v>
      </c>
      <c r="O1979" s="11" t="str">
        <v>No</v>
      </c>
      <c r="P1979" s="36" t="str">
        <v>No</v>
      </c>
      <c r="Q1979" s="37"/>
    </row>
    <row r="1980" spans="1:17" x14ac:dyDescent="0.3">
      <c r="A1980" s="34" t="s">
        <v>384</v>
      </c>
      <c r="B1980" s="34">
        <v>28.785</v>
      </c>
      <c r="C1980" s="34">
        <v>4.3099999999999996</v>
      </c>
      <c r="D1980" s="34" t="s">
        <v>2377</v>
      </c>
      <c r="E1980" s="35" t="s">
        <v>2375</v>
      </c>
      <c r="F1980" s="34" t="s">
        <v>2375</v>
      </c>
      <c r="G1980" s="34" t="s">
        <v>2376</v>
      </c>
      <c r="H1980" s="34" t="s">
        <v>2375</v>
      </c>
      <c r="J1980" s="40" t="s">
        <v>384</v>
      </c>
      <c r="K1980" s="11" t="str">
        <v>Overweight</v>
      </c>
      <c r="L1980" s="11" t="str">
        <v>Normal</v>
      </c>
      <c r="M1980" s="11">
        <v>0</v>
      </c>
      <c r="N1980" s="11" t="str">
        <v>Yes</v>
      </c>
      <c r="O1980" s="11" t="str">
        <v>No</v>
      </c>
      <c r="P1980" s="36" t="str">
        <v>No</v>
      </c>
      <c r="Q1980" s="37"/>
    </row>
    <row r="1981" spans="1:17" x14ac:dyDescent="0.3">
      <c r="A1981" s="34" t="s">
        <v>383</v>
      </c>
      <c r="B1981" s="34">
        <v>19.8</v>
      </c>
      <c r="C1981" s="34">
        <v>4</v>
      </c>
      <c r="D1981" s="34" t="s">
        <v>2377</v>
      </c>
      <c r="E1981" s="35" t="s">
        <v>2375</v>
      </c>
      <c r="F1981" s="34" t="s">
        <v>2375</v>
      </c>
      <c r="G1981" s="34" t="s">
        <v>2376</v>
      </c>
      <c r="H1981" s="34" t="s">
        <v>2375</v>
      </c>
      <c r="J1981" s="40" t="s">
        <v>383</v>
      </c>
      <c r="K1981" s="11" t="str">
        <v>Normal Weight</v>
      </c>
      <c r="L1981" s="11" t="str">
        <v>Normal</v>
      </c>
      <c r="M1981" s="11">
        <v>0</v>
      </c>
      <c r="N1981" s="11" t="str">
        <v>Yes</v>
      </c>
      <c r="O1981" s="11" t="str">
        <v>No</v>
      </c>
      <c r="P1981" s="36" t="str">
        <v>No</v>
      </c>
      <c r="Q1981" s="37"/>
    </row>
    <row r="1982" spans="1:17" x14ac:dyDescent="0.3">
      <c r="A1982" s="34" t="s">
        <v>382</v>
      </c>
      <c r="B1982" s="34">
        <v>35.53</v>
      </c>
      <c r="C1982" s="34">
        <v>4.68</v>
      </c>
      <c r="D1982" s="34" t="s">
        <v>2375</v>
      </c>
      <c r="E1982" s="35" t="s">
        <v>2375</v>
      </c>
      <c r="F1982" s="34" t="s">
        <v>2378</v>
      </c>
      <c r="G1982" s="34">
        <v>1</v>
      </c>
      <c r="H1982" s="34" t="s">
        <v>2375</v>
      </c>
      <c r="J1982" s="40" t="s">
        <v>382</v>
      </c>
      <c r="K1982" s="11" t="str">
        <v>Obesity</v>
      </c>
      <c r="L1982" s="11" t="str">
        <v>Normal</v>
      </c>
      <c r="M1982" s="11">
        <v>1</v>
      </c>
      <c r="N1982" s="11" t="str">
        <v>No</v>
      </c>
      <c r="O1982" s="11" t="str">
        <v>No</v>
      </c>
      <c r="P1982" s="36" t="str">
        <v>No</v>
      </c>
      <c r="Q1982" s="37"/>
    </row>
    <row r="1983" spans="1:17" x14ac:dyDescent="0.3">
      <c r="A1983" s="34" t="s">
        <v>381</v>
      </c>
      <c r="B1983" s="34">
        <v>21.47</v>
      </c>
      <c r="C1983" s="34">
        <v>4.0199999999999996</v>
      </c>
      <c r="D1983" s="34" t="s">
        <v>2377</v>
      </c>
      <c r="E1983" s="35" t="s">
        <v>2375</v>
      </c>
      <c r="F1983" s="34" t="s">
        <v>2375</v>
      </c>
      <c r="G1983" s="34">
        <v>1</v>
      </c>
      <c r="H1983" s="34" t="s">
        <v>2375</v>
      </c>
      <c r="J1983" s="40" t="s">
        <v>381</v>
      </c>
      <c r="K1983" s="11" t="str">
        <v>Normal Weight</v>
      </c>
      <c r="L1983" s="11" t="str">
        <v>Normal</v>
      </c>
      <c r="M1983" s="11">
        <v>1</v>
      </c>
      <c r="N1983" s="11" t="str">
        <v>Yes</v>
      </c>
      <c r="O1983" s="11" t="str">
        <v>No</v>
      </c>
      <c r="P1983" s="36" t="str">
        <v>No</v>
      </c>
      <c r="Q1983" s="37"/>
    </row>
    <row r="1984" spans="1:17" x14ac:dyDescent="0.3">
      <c r="A1984" s="34" t="s">
        <v>380</v>
      </c>
      <c r="B1984" s="34">
        <v>25.9</v>
      </c>
      <c r="C1984" s="34">
        <v>5.12</v>
      </c>
      <c r="D1984" s="34" t="s">
        <v>2375</v>
      </c>
      <c r="E1984" s="35" t="s">
        <v>2375</v>
      </c>
      <c r="F1984" s="34" t="s">
        <v>2378</v>
      </c>
      <c r="G1984" s="34">
        <v>1</v>
      </c>
      <c r="H1984" s="34" t="s">
        <v>2375</v>
      </c>
      <c r="J1984" s="40" t="s">
        <v>380</v>
      </c>
      <c r="K1984" s="11" t="str">
        <v>Overweight</v>
      </c>
      <c r="L1984" s="11" t="str">
        <v>Normal</v>
      </c>
      <c r="M1984" s="11">
        <v>1</v>
      </c>
      <c r="N1984" s="11" t="str">
        <v>No</v>
      </c>
      <c r="O1984" s="11" t="str">
        <v>No</v>
      </c>
      <c r="P1984" s="36" t="str">
        <v>No</v>
      </c>
      <c r="Q1984" s="37"/>
    </row>
    <row r="1985" spans="1:17" x14ac:dyDescent="0.3">
      <c r="A1985" s="34" t="s">
        <v>379</v>
      </c>
      <c r="B1985" s="34">
        <v>20.81</v>
      </c>
      <c r="C1985" s="34">
        <v>5.52</v>
      </c>
      <c r="D1985" s="34" t="s">
        <v>2375</v>
      </c>
      <c r="E1985" s="35" t="s">
        <v>2375</v>
      </c>
      <c r="F1985" s="34" t="s">
        <v>2375</v>
      </c>
      <c r="G1985" s="34" t="s">
        <v>2376</v>
      </c>
      <c r="H1985" s="34" t="s">
        <v>2375</v>
      </c>
      <c r="J1985" s="40" t="s">
        <v>379</v>
      </c>
      <c r="K1985" s="11" t="str">
        <v>Normal Weight</v>
      </c>
      <c r="L1985" s="11" t="str">
        <v>Normal</v>
      </c>
      <c r="M1985" s="11">
        <v>0</v>
      </c>
      <c r="N1985" s="11" t="str">
        <v>No</v>
      </c>
      <c r="O1985" s="11" t="str">
        <v>No</v>
      </c>
      <c r="P1985" s="36" t="str">
        <v>No</v>
      </c>
      <c r="Q1985" s="37"/>
    </row>
    <row r="1986" spans="1:17" x14ac:dyDescent="0.3">
      <c r="A1986" s="34" t="s">
        <v>378</v>
      </c>
      <c r="B1986" s="34">
        <v>25.84</v>
      </c>
      <c r="C1986" s="34">
        <v>5.81</v>
      </c>
      <c r="D1986" s="34" t="s">
        <v>2377</v>
      </c>
      <c r="E1986" s="35" t="s">
        <v>2375</v>
      </c>
      <c r="F1986" s="34" t="s">
        <v>2378</v>
      </c>
      <c r="G1986" s="34">
        <v>1</v>
      </c>
      <c r="H1986" s="34" t="s">
        <v>2375</v>
      </c>
      <c r="J1986" s="40" t="s">
        <v>378</v>
      </c>
      <c r="K1986" s="11" t="str">
        <v>Overweight</v>
      </c>
      <c r="L1986" s="11" t="str">
        <v>Prediabetes</v>
      </c>
      <c r="M1986" s="11">
        <v>1</v>
      </c>
      <c r="N1986" s="11" t="str">
        <v>Yes</v>
      </c>
      <c r="O1986" s="11" t="str">
        <v>No</v>
      </c>
      <c r="P1986" s="36" t="str">
        <v>No</v>
      </c>
      <c r="Q1986" s="37"/>
    </row>
    <row r="1987" spans="1:17" x14ac:dyDescent="0.3">
      <c r="A1987" s="34" t="s">
        <v>377</v>
      </c>
      <c r="B1987" s="34">
        <v>30.95</v>
      </c>
      <c r="C1987" s="34">
        <v>5.16</v>
      </c>
      <c r="D1987" s="34" t="s">
        <v>2375</v>
      </c>
      <c r="E1987" s="35" t="s">
        <v>2375</v>
      </c>
      <c r="F1987" s="34" t="s">
        <v>2378</v>
      </c>
      <c r="G1987" s="34">
        <v>1</v>
      </c>
      <c r="H1987" s="34" t="s">
        <v>2375</v>
      </c>
      <c r="J1987" s="40" t="s">
        <v>377</v>
      </c>
      <c r="K1987" s="11" t="str">
        <v>Obesity</v>
      </c>
      <c r="L1987" s="11" t="str">
        <v>Normal</v>
      </c>
      <c r="M1987" s="11">
        <v>1</v>
      </c>
      <c r="N1987" s="11" t="str">
        <v>No</v>
      </c>
      <c r="O1987" s="11" t="str">
        <v>No</v>
      </c>
      <c r="P1987" s="36" t="str">
        <v>No</v>
      </c>
      <c r="Q1987" s="37"/>
    </row>
    <row r="1988" spans="1:17" x14ac:dyDescent="0.3">
      <c r="A1988" s="34" t="s">
        <v>376</v>
      </c>
      <c r="B1988" s="34">
        <v>30.54</v>
      </c>
      <c r="C1988" s="34">
        <v>5</v>
      </c>
      <c r="D1988" s="34" t="s">
        <v>2375</v>
      </c>
      <c r="E1988" s="35" t="s">
        <v>2375</v>
      </c>
      <c r="F1988" s="34" t="s">
        <v>2378</v>
      </c>
      <c r="G1988" s="34">
        <v>1</v>
      </c>
      <c r="H1988" s="34" t="s">
        <v>2375</v>
      </c>
      <c r="J1988" s="40" t="s">
        <v>376</v>
      </c>
      <c r="K1988" s="11" t="str">
        <v>Obesity</v>
      </c>
      <c r="L1988" s="11" t="str">
        <v>Normal</v>
      </c>
      <c r="M1988" s="11">
        <v>1</v>
      </c>
      <c r="N1988" s="11" t="str">
        <v>No</v>
      </c>
      <c r="O1988" s="11" t="str">
        <v>No</v>
      </c>
      <c r="P1988" s="36" t="str">
        <v>No</v>
      </c>
      <c r="Q1988" s="37"/>
    </row>
    <row r="1989" spans="1:17" x14ac:dyDescent="0.3">
      <c r="A1989" s="34" t="s">
        <v>375</v>
      </c>
      <c r="B1989" s="34">
        <v>33.914999999999999</v>
      </c>
      <c r="C1989" s="34">
        <v>5.84</v>
      </c>
      <c r="D1989" s="34" t="s">
        <v>2377</v>
      </c>
      <c r="E1989" s="35" t="s">
        <v>2375</v>
      </c>
      <c r="F1989" s="34" t="s">
        <v>2375</v>
      </c>
      <c r="G1989" s="34" t="s">
        <v>2376</v>
      </c>
      <c r="H1989" s="34" t="s">
        <v>2375</v>
      </c>
      <c r="J1989" s="40" t="s">
        <v>375</v>
      </c>
      <c r="K1989" s="11" t="str">
        <v>Obesity</v>
      </c>
      <c r="L1989" s="11" t="str">
        <v>Prediabetes</v>
      </c>
      <c r="M1989" s="11">
        <v>0</v>
      </c>
      <c r="N1989" s="11" t="str">
        <v>Yes</v>
      </c>
      <c r="O1989" s="11" t="str">
        <v>No</v>
      </c>
      <c r="P1989" s="36" t="str">
        <v>No</v>
      </c>
      <c r="Q1989" s="37"/>
    </row>
    <row r="1990" spans="1:17" x14ac:dyDescent="0.3">
      <c r="A1990" s="34" t="s">
        <v>374</v>
      </c>
      <c r="B1990" s="34">
        <v>33.31</v>
      </c>
      <c r="C1990" s="34">
        <v>4.1900000000000004</v>
      </c>
      <c r="D1990" s="34" t="s">
        <v>2375</v>
      </c>
      <c r="E1990" s="35" t="s">
        <v>2375</v>
      </c>
      <c r="F1990" s="34" t="s">
        <v>2378</v>
      </c>
      <c r="G1990" s="34">
        <v>1</v>
      </c>
      <c r="H1990" s="34" t="s">
        <v>2375</v>
      </c>
      <c r="J1990" s="40" t="s">
        <v>374</v>
      </c>
      <c r="K1990" s="11" t="str">
        <v>Obesity</v>
      </c>
      <c r="L1990" s="11" t="str">
        <v>Normal</v>
      </c>
      <c r="M1990" s="11">
        <v>1</v>
      </c>
      <c r="N1990" s="11" t="str">
        <v>No</v>
      </c>
      <c r="O1990" s="11" t="str">
        <v>No</v>
      </c>
      <c r="P1990" s="36" t="str">
        <v>No</v>
      </c>
      <c r="Q1990" s="37"/>
    </row>
    <row r="1991" spans="1:17" x14ac:dyDescent="0.3">
      <c r="A1991" s="34" t="s">
        <v>373</v>
      </c>
      <c r="B1991" s="34">
        <v>25.745000000000001</v>
      </c>
      <c r="C1991" s="34">
        <v>4.62</v>
      </c>
      <c r="D1991" s="34" t="s">
        <v>2377</v>
      </c>
      <c r="E1991" s="35" t="s">
        <v>2375</v>
      </c>
      <c r="F1991" s="34" t="s">
        <v>2375</v>
      </c>
      <c r="G1991" s="34" t="s">
        <v>2376</v>
      </c>
      <c r="H1991" s="34" t="s">
        <v>2375</v>
      </c>
      <c r="J1991" s="40" t="s">
        <v>373</v>
      </c>
      <c r="K1991" s="11" t="str">
        <v>Overweight</v>
      </c>
      <c r="L1991" s="11" t="str">
        <v>Normal</v>
      </c>
      <c r="M1991" s="11">
        <v>0</v>
      </c>
      <c r="N1991" s="11" t="str">
        <v>Yes</v>
      </c>
      <c r="O1991" s="11" t="str">
        <v>No</v>
      </c>
      <c r="P1991" s="36" t="str">
        <v>No</v>
      </c>
      <c r="Q1991" s="37"/>
    </row>
    <row r="1992" spans="1:17" x14ac:dyDescent="0.3">
      <c r="A1992" s="34" t="s">
        <v>372</v>
      </c>
      <c r="B1992" s="34">
        <v>37.1</v>
      </c>
      <c r="C1992" s="34">
        <v>6.24</v>
      </c>
      <c r="D1992" s="34" t="s">
        <v>2375</v>
      </c>
      <c r="E1992" s="35" t="s">
        <v>2375</v>
      </c>
      <c r="F1992" s="34" t="s">
        <v>2375</v>
      </c>
      <c r="G1992" s="34" t="s">
        <v>2376</v>
      </c>
      <c r="H1992" s="34" t="s">
        <v>2375</v>
      </c>
      <c r="J1992" s="40" t="s">
        <v>372</v>
      </c>
      <c r="K1992" s="11" t="str">
        <v>Obesity</v>
      </c>
      <c r="L1992" s="11" t="str">
        <v>Prediabetes</v>
      </c>
      <c r="M1992" s="11">
        <v>0</v>
      </c>
      <c r="N1992" s="11" t="str">
        <v>No</v>
      </c>
      <c r="O1992" s="11" t="str">
        <v>No</v>
      </c>
      <c r="P1992" s="36" t="str">
        <v>No</v>
      </c>
      <c r="Q1992" s="37"/>
    </row>
    <row r="1993" spans="1:17" x14ac:dyDescent="0.3">
      <c r="A1993" s="34" t="s">
        <v>371</v>
      </c>
      <c r="B1993" s="34">
        <v>35.435000000000002</v>
      </c>
      <c r="C1993" s="34">
        <v>5.81</v>
      </c>
      <c r="D1993" s="34" t="s">
        <v>2375</v>
      </c>
      <c r="E1993" s="35" t="s">
        <v>2375</v>
      </c>
      <c r="F1993" s="34" t="s">
        <v>2375</v>
      </c>
      <c r="G1993" s="34" t="s">
        <v>2376</v>
      </c>
      <c r="H1993" s="34" t="s">
        <v>2375</v>
      </c>
      <c r="J1993" s="40" t="s">
        <v>371</v>
      </c>
      <c r="K1993" s="11" t="str">
        <v>Obesity</v>
      </c>
      <c r="L1993" s="11" t="str">
        <v>Prediabetes</v>
      </c>
      <c r="M1993" s="11">
        <v>0</v>
      </c>
      <c r="N1993" s="11" t="str">
        <v>No</v>
      </c>
      <c r="O1993" s="11" t="str">
        <v>No</v>
      </c>
      <c r="P1993" s="36" t="str">
        <v>No</v>
      </c>
      <c r="Q1993" s="37"/>
    </row>
    <row r="1994" spans="1:17" x14ac:dyDescent="0.3">
      <c r="A1994" s="34" t="s">
        <v>370</v>
      </c>
      <c r="B1994" s="34">
        <v>20.399999999999999</v>
      </c>
      <c r="C1994" s="34">
        <v>4.83</v>
      </c>
      <c r="D1994" s="34" t="s">
        <v>2375</v>
      </c>
      <c r="E1994" s="35" t="s">
        <v>2375</v>
      </c>
      <c r="F1994" s="34" t="s">
        <v>2375</v>
      </c>
      <c r="G1994" s="34" t="s">
        <v>2376</v>
      </c>
      <c r="H1994" s="34" t="s">
        <v>2375</v>
      </c>
      <c r="J1994" s="40" t="s">
        <v>370</v>
      </c>
      <c r="K1994" s="11" t="str">
        <v>Normal Weight</v>
      </c>
      <c r="L1994" s="11" t="str">
        <v>Normal</v>
      </c>
      <c r="M1994" s="11">
        <v>0</v>
      </c>
      <c r="N1994" s="11" t="str">
        <v>No</v>
      </c>
      <c r="O1994" s="11" t="str">
        <v>No</v>
      </c>
      <c r="P1994" s="36" t="str">
        <v>No</v>
      </c>
      <c r="Q1994" s="37"/>
    </row>
    <row r="1995" spans="1:17" x14ac:dyDescent="0.3">
      <c r="A1995" s="34" t="s">
        <v>369</v>
      </c>
      <c r="B1995" s="34">
        <v>42.13</v>
      </c>
      <c r="C1995" s="34">
        <v>5.72</v>
      </c>
      <c r="D1995" s="34" t="s">
        <v>2377</v>
      </c>
      <c r="E1995" s="35" t="s">
        <v>2375</v>
      </c>
      <c r="F1995" s="34" t="s">
        <v>2378</v>
      </c>
      <c r="G1995" s="34">
        <v>1</v>
      </c>
      <c r="H1995" s="34" t="s">
        <v>2375</v>
      </c>
      <c r="J1995" s="40" t="s">
        <v>369</v>
      </c>
      <c r="K1995" s="11" t="str">
        <v>Obesity</v>
      </c>
      <c r="L1995" s="11" t="str">
        <v>Prediabetes</v>
      </c>
      <c r="M1995" s="11">
        <v>1</v>
      </c>
      <c r="N1995" s="11" t="str">
        <v>Yes</v>
      </c>
      <c r="O1995" s="11" t="str">
        <v>No</v>
      </c>
      <c r="P1995" s="36" t="str">
        <v>No</v>
      </c>
      <c r="Q1995" s="37"/>
    </row>
    <row r="1996" spans="1:17" x14ac:dyDescent="0.3">
      <c r="A1996" s="34" t="s">
        <v>368</v>
      </c>
      <c r="B1996" s="34">
        <v>33.99</v>
      </c>
      <c r="C1996" s="34">
        <v>4.83</v>
      </c>
      <c r="D1996" s="34" t="s">
        <v>2377</v>
      </c>
      <c r="E1996" s="35" t="s">
        <v>2375</v>
      </c>
      <c r="F1996" s="34" t="s">
        <v>2378</v>
      </c>
      <c r="G1996" s="34">
        <v>1</v>
      </c>
      <c r="H1996" s="34" t="s">
        <v>2375</v>
      </c>
      <c r="J1996" s="40" t="s">
        <v>368</v>
      </c>
      <c r="K1996" s="11" t="str">
        <v>Obesity</v>
      </c>
      <c r="L1996" s="11" t="str">
        <v>Normal</v>
      </c>
      <c r="M1996" s="11">
        <v>1</v>
      </c>
      <c r="N1996" s="11" t="str">
        <v>Yes</v>
      </c>
      <c r="O1996" s="11" t="str">
        <v>No</v>
      </c>
      <c r="P1996" s="36" t="str">
        <v>No</v>
      </c>
      <c r="Q1996" s="37"/>
    </row>
    <row r="1997" spans="1:17" x14ac:dyDescent="0.3">
      <c r="A1997" s="34" t="s">
        <v>367</v>
      </c>
      <c r="B1997" s="34">
        <v>28.594999999999999</v>
      </c>
      <c r="C1997" s="34">
        <v>4.1399999999999997</v>
      </c>
      <c r="D1997" s="34" t="s">
        <v>2377</v>
      </c>
      <c r="E1997" s="35" t="s">
        <v>2375</v>
      </c>
      <c r="F1997" s="34" t="s">
        <v>2378</v>
      </c>
      <c r="G1997" s="34">
        <v>1</v>
      </c>
      <c r="H1997" s="34" t="s">
        <v>2375</v>
      </c>
      <c r="J1997" s="40" t="s">
        <v>367</v>
      </c>
      <c r="K1997" s="11" t="str">
        <v>Overweight</v>
      </c>
      <c r="L1997" s="11" t="str">
        <v>Normal</v>
      </c>
      <c r="M1997" s="11">
        <v>1</v>
      </c>
      <c r="N1997" s="11" t="str">
        <v>Yes</v>
      </c>
      <c r="O1997" s="11" t="str">
        <v>No</v>
      </c>
      <c r="P1997" s="36" t="str">
        <v>No</v>
      </c>
      <c r="Q1997" s="37"/>
    </row>
    <row r="1998" spans="1:17" x14ac:dyDescent="0.3">
      <c r="A1998" s="34" t="s">
        <v>366</v>
      </c>
      <c r="B1998" s="34">
        <v>20.8</v>
      </c>
      <c r="C1998" s="34">
        <v>4.07</v>
      </c>
      <c r="D1998" s="34" t="s">
        <v>2377</v>
      </c>
      <c r="E1998" s="35" t="s">
        <v>2375</v>
      </c>
      <c r="F1998" s="34" t="s">
        <v>2378</v>
      </c>
      <c r="G1998" s="34">
        <v>1</v>
      </c>
      <c r="H1998" s="34" t="s">
        <v>2375</v>
      </c>
      <c r="J1998" s="40" t="s">
        <v>366</v>
      </c>
      <c r="K1998" s="11" t="str">
        <v>Normal Weight</v>
      </c>
      <c r="L1998" s="11" t="str">
        <v>Normal</v>
      </c>
      <c r="M1998" s="11">
        <v>1</v>
      </c>
      <c r="N1998" s="11" t="str">
        <v>Yes</v>
      </c>
      <c r="O1998" s="11" t="str">
        <v>No</v>
      </c>
      <c r="P1998" s="36" t="str">
        <v>No</v>
      </c>
      <c r="Q1998" s="37"/>
    </row>
    <row r="1999" spans="1:17" x14ac:dyDescent="0.3">
      <c r="A1999" s="34" t="s">
        <v>365</v>
      </c>
      <c r="B1999" s="34">
        <v>23.465</v>
      </c>
      <c r="C1999" s="34">
        <v>6.26</v>
      </c>
      <c r="D1999" s="34" t="s">
        <v>2377</v>
      </c>
      <c r="E1999" s="35" t="s">
        <v>2375</v>
      </c>
      <c r="F1999" s="34" t="s">
        <v>2378</v>
      </c>
      <c r="G1999" s="34">
        <v>1</v>
      </c>
      <c r="H1999" s="34" t="s">
        <v>2375</v>
      </c>
      <c r="J1999" s="40" t="s">
        <v>365</v>
      </c>
      <c r="K1999" s="11" t="str">
        <v>Normal Weight</v>
      </c>
      <c r="L1999" s="11" t="str">
        <v>Prediabetes</v>
      </c>
      <c r="M1999" s="11">
        <v>1</v>
      </c>
      <c r="N1999" s="11" t="str">
        <v>Yes</v>
      </c>
      <c r="O1999" s="11" t="str">
        <v>No</v>
      </c>
      <c r="P1999" s="36" t="str">
        <v>No</v>
      </c>
      <c r="Q1999" s="37"/>
    </row>
    <row r="2000" spans="1:17" x14ac:dyDescent="0.3">
      <c r="A2000" s="34" t="s">
        <v>364</v>
      </c>
      <c r="B2000" s="34">
        <v>40.185000000000002</v>
      </c>
      <c r="C2000" s="34">
        <v>5.88</v>
      </c>
      <c r="D2000" s="34" t="s">
        <v>2377</v>
      </c>
      <c r="E2000" s="35" t="s">
        <v>2375</v>
      </c>
      <c r="F2000" s="34" t="s">
        <v>2375</v>
      </c>
      <c r="G2000" s="34" t="s">
        <v>2376</v>
      </c>
      <c r="H2000" s="34" t="s">
        <v>2375</v>
      </c>
      <c r="J2000" s="40" t="s">
        <v>364</v>
      </c>
      <c r="K2000" s="11" t="str">
        <v>Obesity</v>
      </c>
      <c r="L2000" s="11" t="str">
        <v>Prediabetes</v>
      </c>
      <c r="M2000" s="11">
        <v>0</v>
      </c>
      <c r="N2000" s="11" t="str">
        <v>Yes</v>
      </c>
      <c r="O2000" s="11" t="str">
        <v>No</v>
      </c>
      <c r="P2000" s="36" t="str">
        <v>No</v>
      </c>
      <c r="Q2000" s="37"/>
    </row>
    <row r="2001" spans="1:17" x14ac:dyDescent="0.3">
      <c r="A2001" s="34" t="s">
        <v>363</v>
      </c>
      <c r="B2001" s="34">
        <v>21.89</v>
      </c>
      <c r="C2001" s="34">
        <v>5.72</v>
      </c>
      <c r="D2001" s="34" t="s">
        <v>2377</v>
      </c>
      <c r="E2001" s="35" t="s">
        <v>2375</v>
      </c>
      <c r="F2001" s="34" t="s">
        <v>2375</v>
      </c>
      <c r="G2001" s="34" t="s">
        <v>2376</v>
      </c>
      <c r="H2001" s="34" t="s">
        <v>2375</v>
      </c>
      <c r="J2001" s="40" t="s">
        <v>363</v>
      </c>
      <c r="K2001" s="11" t="str">
        <v>Normal Weight</v>
      </c>
      <c r="L2001" s="11" t="str">
        <v>Prediabetes</v>
      </c>
      <c r="M2001" s="11">
        <v>0</v>
      </c>
      <c r="N2001" s="11" t="str">
        <v>Yes</v>
      </c>
      <c r="O2001" s="11" t="str">
        <v>No</v>
      </c>
      <c r="P2001" s="36" t="str">
        <v>No</v>
      </c>
      <c r="Q2001" s="37"/>
    </row>
    <row r="2002" spans="1:17" x14ac:dyDescent="0.3">
      <c r="A2002" s="34" t="s">
        <v>362</v>
      </c>
      <c r="B2002" s="34">
        <v>29.34</v>
      </c>
      <c r="C2002" s="34">
        <v>6.09</v>
      </c>
      <c r="D2002" s="34" t="s">
        <v>2377</v>
      </c>
      <c r="E2002" s="35" t="s">
        <v>2378</v>
      </c>
      <c r="F2002" s="34" t="s">
        <v>2375</v>
      </c>
      <c r="G2002" s="34">
        <v>2</v>
      </c>
      <c r="H2002" s="34" t="s">
        <v>2375</v>
      </c>
      <c r="J2002" s="40" t="s">
        <v>362</v>
      </c>
      <c r="K2002" s="11" t="str">
        <v>Overweight</v>
      </c>
      <c r="L2002" s="11" t="str">
        <v>Prediabetes</v>
      </c>
      <c r="M2002" s="11">
        <v>2</v>
      </c>
      <c r="N2002" s="11" t="str">
        <v>Yes</v>
      </c>
      <c r="O2002" s="11" t="str">
        <v>No</v>
      </c>
      <c r="P2002" s="36" t="str">
        <v>No</v>
      </c>
      <c r="Q2002" s="37"/>
    </row>
    <row r="2003" spans="1:17" x14ac:dyDescent="0.3">
      <c r="A2003" s="34" t="s">
        <v>361</v>
      </c>
      <c r="B2003" s="34">
        <v>22.61</v>
      </c>
      <c r="C2003" s="34">
        <v>4.25</v>
      </c>
      <c r="D2003" s="34" t="s">
        <v>2377</v>
      </c>
      <c r="E2003" s="35" t="s">
        <v>2375</v>
      </c>
      <c r="F2003" s="34" t="s">
        <v>2375</v>
      </c>
      <c r="G2003" s="34" t="s">
        <v>2376</v>
      </c>
      <c r="H2003" s="34" t="s">
        <v>2375</v>
      </c>
      <c r="J2003" s="40" t="s">
        <v>361</v>
      </c>
      <c r="K2003" s="11" t="str">
        <v>Normal Weight</v>
      </c>
      <c r="L2003" s="11" t="str">
        <v>Normal</v>
      </c>
      <c r="M2003" s="11">
        <v>0</v>
      </c>
      <c r="N2003" s="11" t="str">
        <v>Yes</v>
      </c>
      <c r="O2003" s="11" t="str">
        <v>No</v>
      </c>
      <c r="P2003" s="36" t="str">
        <v>No</v>
      </c>
      <c r="Q2003" s="37"/>
    </row>
    <row r="2004" spans="1:17" x14ac:dyDescent="0.3">
      <c r="A2004" s="34" t="s">
        <v>360</v>
      </c>
      <c r="B2004" s="34">
        <v>22.23</v>
      </c>
      <c r="C2004" s="34">
        <v>6.09</v>
      </c>
      <c r="D2004" s="34" t="s">
        <v>2377</v>
      </c>
      <c r="E2004" s="35" t="s">
        <v>2375</v>
      </c>
      <c r="F2004" s="34" t="s">
        <v>2375</v>
      </c>
      <c r="G2004" s="34" t="s">
        <v>2376</v>
      </c>
      <c r="H2004" s="34" t="s">
        <v>2375</v>
      </c>
      <c r="J2004" s="40" t="s">
        <v>360</v>
      </c>
      <c r="K2004" s="11" t="str">
        <v>Normal Weight</v>
      </c>
      <c r="L2004" s="11" t="str">
        <v>Prediabetes</v>
      </c>
      <c r="M2004" s="11">
        <v>0</v>
      </c>
      <c r="N2004" s="11" t="str">
        <v>Yes</v>
      </c>
      <c r="O2004" s="11" t="str">
        <v>No</v>
      </c>
      <c r="P2004" s="36" t="str">
        <v>No</v>
      </c>
      <c r="Q2004" s="37"/>
    </row>
    <row r="2005" spans="1:17" x14ac:dyDescent="0.3">
      <c r="A2005" s="34" t="s">
        <v>359</v>
      </c>
      <c r="B2005" s="34">
        <v>33.4</v>
      </c>
      <c r="C2005" s="34">
        <v>5.51</v>
      </c>
      <c r="D2005" s="34" t="s">
        <v>2375</v>
      </c>
      <c r="E2005" s="35" t="s">
        <v>2375</v>
      </c>
      <c r="F2005" s="34" t="s">
        <v>2375</v>
      </c>
      <c r="G2005" s="34" t="s">
        <v>2376</v>
      </c>
      <c r="H2005" s="34" t="s">
        <v>2375</v>
      </c>
      <c r="J2005" s="40" t="s">
        <v>359</v>
      </c>
      <c r="K2005" s="11" t="str">
        <v>Obesity</v>
      </c>
      <c r="L2005" s="11" t="str">
        <v>Normal</v>
      </c>
      <c r="M2005" s="11">
        <v>0</v>
      </c>
      <c r="N2005" s="11" t="str">
        <v>No</v>
      </c>
      <c r="O2005" s="11" t="str">
        <v>No</v>
      </c>
      <c r="P2005" s="36" t="str">
        <v>No</v>
      </c>
      <c r="Q2005" s="37"/>
    </row>
    <row r="2006" spans="1:17" x14ac:dyDescent="0.3">
      <c r="A2006" s="34" t="s">
        <v>358</v>
      </c>
      <c r="B2006" s="34">
        <v>33.11</v>
      </c>
      <c r="C2006" s="34">
        <v>5.63</v>
      </c>
      <c r="D2006" s="34" t="s">
        <v>2375</v>
      </c>
      <c r="E2006" s="35" t="s">
        <v>2375</v>
      </c>
      <c r="F2006" s="34" t="s">
        <v>2375</v>
      </c>
      <c r="G2006" s="34" t="s">
        <v>2376</v>
      </c>
      <c r="H2006" s="34" t="s">
        <v>2375</v>
      </c>
      <c r="J2006" s="40" t="s">
        <v>358</v>
      </c>
      <c r="K2006" s="11" t="str">
        <v>Obesity</v>
      </c>
      <c r="L2006" s="11" t="str">
        <v>Normal</v>
      </c>
      <c r="M2006" s="11">
        <v>0</v>
      </c>
      <c r="N2006" s="11" t="str">
        <v>No</v>
      </c>
      <c r="O2006" s="11" t="str">
        <v>No</v>
      </c>
      <c r="P2006" s="36" t="str">
        <v>No</v>
      </c>
      <c r="Q2006" s="37"/>
    </row>
    <row r="2007" spans="1:17" x14ac:dyDescent="0.3">
      <c r="A2007" s="34" t="s">
        <v>357</v>
      </c>
      <c r="B2007" s="34">
        <v>16.815000000000001</v>
      </c>
      <c r="C2007" s="34">
        <v>5.29</v>
      </c>
      <c r="D2007" s="34" t="s">
        <v>2377</v>
      </c>
      <c r="E2007" s="35" t="s">
        <v>2375</v>
      </c>
      <c r="F2007" s="34" t="s">
        <v>2375</v>
      </c>
      <c r="G2007" s="34" t="s">
        <v>2376</v>
      </c>
      <c r="H2007" s="34" t="s">
        <v>2375</v>
      </c>
      <c r="J2007" s="40" t="s">
        <v>357</v>
      </c>
      <c r="K2007" s="11" t="str">
        <v>Underweight</v>
      </c>
      <c r="L2007" s="11" t="str">
        <v>Normal</v>
      </c>
      <c r="M2007" s="11">
        <v>0</v>
      </c>
      <c r="N2007" s="11" t="str">
        <v>Yes</v>
      </c>
      <c r="O2007" s="11" t="str">
        <v>No</v>
      </c>
      <c r="P2007" s="36" t="str">
        <v>No</v>
      </c>
      <c r="Q2007" s="37"/>
    </row>
    <row r="2008" spans="1:17" x14ac:dyDescent="0.3">
      <c r="A2008" s="34" t="s">
        <v>356</v>
      </c>
      <c r="B2008" s="34">
        <v>25.61</v>
      </c>
      <c r="C2008" s="34">
        <v>4</v>
      </c>
      <c r="D2008" s="34" t="s">
        <v>2375</v>
      </c>
      <c r="E2008" s="35" t="s">
        <v>2375</v>
      </c>
      <c r="F2008" s="34" t="s">
        <v>2378</v>
      </c>
      <c r="G2008" s="34">
        <v>1</v>
      </c>
      <c r="H2008" s="34" t="s">
        <v>2375</v>
      </c>
      <c r="J2008" s="40" t="s">
        <v>356</v>
      </c>
      <c r="K2008" s="11" t="str">
        <v>Overweight</v>
      </c>
      <c r="L2008" s="11" t="str">
        <v>Normal</v>
      </c>
      <c r="M2008" s="11">
        <v>1</v>
      </c>
      <c r="N2008" s="11" t="str">
        <v>No</v>
      </c>
      <c r="O2008" s="11" t="str">
        <v>No</v>
      </c>
      <c r="P2008" s="36" t="str">
        <v>No</v>
      </c>
      <c r="Q2008" s="37"/>
    </row>
    <row r="2009" spans="1:17" x14ac:dyDescent="0.3">
      <c r="A2009" s="34" t="s">
        <v>355</v>
      </c>
      <c r="B2009" s="34">
        <v>25.8</v>
      </c>
      <c r="C2009" s="34">
        <v>5.49</v>
      </c>
      <c r="D2009" s="34" t="s">
        <v>2375</v>
      </c>
      <c r="E2009" s="35" t="s">
        <v>2375</v>
      </c>
      <c r="F2009" s="34" t="s">
        <v>2375</v>
      </c>
      <c r="G2009" s="34" t="s">
        <v>2376</v>
      </c>
      <c r="H2009" s="34" t="s">
        <v>2375</v>
      </c>
      <c r="J2009" s="40" t="s">
        <v>355</v>
      </c>
      <c r="K2009" s="11" t="str">
        <v>Overweight</v>
      </c>
      <c r="L2009" s="11" t="str">
        <v>Normal</v>
      </c>
      <c r="M2009" s="11">
        <v>0</v>
      </c>
      <c r="N2009" s="11" t="str">
        <v>No</v>
      </c>
      <c r="O2009" s="11" t="str">
        <v>No</v>
      </c>
      <c r="P2009" s="36" t="str">
        <v>No</v>
      </c>
      <c r="Q2009" s="37"/>
    </row>
    <row r="2010" spans="1:17" x14ac:dyDescent="0.3">
      <c r="A2010" s="34" t="s">
        <v>354</v>
      </c>
      <c r="B2010" s="34">
        <v>27.39</v>
      </c>
      <c r="C2010" s="34">
        <v>5.34</v>
      </c>
      <c r="D2010" s="34" t="s">
        <v>2375</v>
      </c>
      <c r="E2010" s="35" t="s">
        <v>2375</v>
      </c>
      <c r="F2010" s="34" t="s">
        <v>2375</v>
      </c>
      <c r="G2010" s="34" t="s">
        <v>2376</v>
      </c>
      <c r="H2010" s="34" t="s">
        <v>2375</v>
      </c>
      <c r="J2010" s="40" t="s">
        <v>354</v>
      </c>
      <c r="K2010" s="11" t="str">
        <v>Overweight</v>
      </c>
      <c r="L2010" s="11" t="str">
        <v>Normal</v>
      </c>
      <c r="M2010" s="11">
        <v>0</v>
      </c>
      <c r="N2010" s="11" t="str">
        <v>No</v>
      </c>
      <c r="O2010" s="11" t="str">
        <v>No</v>
      </c>
      <c r="P2010" s="36" t="str">
        <v>No</v>
      </c>
      <c r="Q2010" s="37"/>
    </row>
    <row r="2011" spans="1:17" x14ac:dyDescent="0.3">
      <c r="A2011" s="34" t="s">
        <v>353</v>
      </c>
      <c r="B2011" s="34">
        <v>17.03</v>
      </c>
      <c r="C2011" s="34">
        <v>4.12</v>
      </c>
      <c r="D2011" s="34" t="s">
        <v>2375</v>
      </c>
      <c r="E2011" s="35" t="s">
        <v>2375</v>
      </c>
      <c r="F2011" s="34" t="s">
        <v>2375</v>
      </c>
      <c r="G2011" s="34">
        <v>1</v>
      </c>
      <c r="H2011" s="34" t="s">
        <v>2375</v>
      </c>
      <c r="J2011" s="40" t="s">
        <v>353</v>
      </c>
      <c r="K2011" s="11" t="str">
        <v>Underweight</v>
      </c>
      <c r="L2011" s="11" t="str">
        <v>Normal</v>
      </c>
      <c r="M2011" s="11">
        <v>1</v>
      </c>
      <c r="N2011" s="11" t="str">
        <v>No</v>
      </c>
      <c r="O2011" s="11" t="str">
        <v>No</v>
      </c>
      <c r="P2011" s="36" t="str">
        <v>No</v>
      </c>
      <c r="Q2011" s="37"/>
    </row>
    <row r="2012" spans="1:17" x14ac:dyDescent="0.3">
      <c r="A2012" s="34" t="s">
        <v>352</v>
      </c>
      <c r="B2012" s="34">
        <v>23.75</v>
      </c>
      <c r="C2012" s="34">
        <v>5.49</v>
      </c>
      <c r="D2012" s="34" t="s">
        <v>2377</v>
      </c>
      <c r="E2012" s="35" t="s">
        <v>2375</v>
      </c>
      <c r="F2012" s="34" t="s">
        <v>2375</v>
      </c>
      <c r="G2012" s="34" t="s">
        <v>2376</v>
      </c>
      <c r="H2012" s="34" t="s">
        <v>2375</v>
      </c>
      <c r="J2012" s="40" t="s">
        <v>352</v>
      </c>
      <c r="K2012" s="11" t="str">
        <v>Normal Weight</v>
      </c>
      <c r="L2012" s="11" t="str">
        <v>Normal</v>
      </c>
      <c r="M2012" s="11">
        <v>0</v>
      </c>
      <c r="N2012" s="11" t="str">
        <v>Yes</v>
      </c>
      <c r="O2012" s="11" t="str">
        <v>No</v>
      </c>
      <c r="P2012" s="36" t="str">
        <v>No</v>
      </c>
      <c r="Q2012" s="37"/>
    </row>
    <row r="2013" spans="1:17" x14ac:dyDescent="0.3">
      <c r="A2013" s="34" t="s">
        <v>350</v>
      </c>
      <c r="B2013" s="34">
        <v>26.03</v>
      </c>
      <c r="C2013" s="34">
        <v>5.1100000000000003</v>
      </c>
      <c r="D2013" s="34" t="s">
        <v>2377</v>
      </c>
      <c r="E2013" s="35" t="s">
        <v>2375</v>
      </c>
      <c r="F2013" s="34" t="s">
        <v>2375</v>
      </c>
      <c r="G2013" s="34">
        <v>1</v>
      </c>
      <c r="H2013" s="34" t="s">
        <v>2375</v>
      </c>
      <c r="J2013" s="40" t="s">
        <v>350</v>
      </c>
      <c r="K2013" s="11" t="str">
        <v>Overweight</v>
      </c>
      <c r="L2013" s="11" t="str">
        <v>Normal</v>
      </c>
      <c r="M2013" s="11">
        <v>1</v>
      </c>
      <c r="N2013" s="11" t="str">
        <v>Yes</v>
      </c>
      <c r="O2013" s="11" t="str">
        <v>No</v>
      </c>
      <c r="P2013" s="36" t="str">
        <v>No</v>
      </c>
      <c r="Q2013" s="37"/>
    </row>
    <row r="2014" spans="1:17" x14ac:dyDescent="0.3">
      <c r="A2014" s="34" t="s">
        <v>349</v>
      </c>
      <c r="B2014" s="34">
        <v>16.079999999999998</v>
      </c>
      <c r="C2014" s="34">
        <v>5.94</v>
      </c>
      <c r="D2014" s="34" t="s">
        <v>2375</v>
      </c>
      <c r="E2014" s="35" t="s">
        <v>2375</v>
      </c>
      <c r="F2014" s="34" t="s">
        <v>2375</v>
      </c>
      <c r="G2014" s="34" t="s">
        <v>2376</v>
      </c>
      <c r="H2014" s="34" t="s">
        <v>2375</v>
      </c>
      <c r="J2014" s="40" t="s">
        <v>349</v>
      </c>
      <c r="K2014" s="11" t="str">
        <v>Underweight</v>
      </c>
      <c r="L2014" s="11" t="str">
        <v>Prediabetes</v>
      </c>
      <c r="M2014" s="11">
        <v>0</v>
      </c>
      <c r="N2014" s="11" t="str">
        <v>No</v>
      </c>
      <c r="O2014" s="11" t="str">
        <v>No</v>
      </c>
      <c r="P2014" s="36" t="str">
        <v>No</v>
      </c>
      <c r="Q2014" s="37"/>
    </row>
    <row r="2015" spans="1:17" x14ac:dyDescent="0.3">
      <c r="A2015" s="34" t="s">
        <v>348</v>
      </c>
      <c r="B2015" s="34">
        <v>30.875</v>
      </c>
      <c r="C2015" s="34">
        <v>5.54</v>
      </c>
      <c r="D2015" s="34" t="s">
        <v>2375</v>
      </c>
      <c r="E2015" s="35" t="s">
        <v>2375</v>
      </c>
      <c r="F2015" s="34" t="s">
        <v>2375</v>
      </c>
      <c r="G2015" s="34" t="s">
        <v>2376</v>
      </c>
      <c r="H2015" s="34" t="s">
        <v>2375</v>
      </c>
      <c r="J2015" s="40" t="s">
        <v>348</v>
      </c>
      <c r="K2015" s="11" t="str">
        <v>Obesity</v>
      </c>
      <c r="L2015" s="11" t="str">
        <v>Normal</v>
      </c>
      <c r="M2015" s="11">
        <v>0</v>
      </c>
      <c r="N2015" s="11" t="str">
        <v>No</v>
      </c>
      <c r="O2015" s="11" t="str">
        <v>No</v>
      </c>
      <c r="P2015" s="36" t="str">
        <v>No</v>
      </c>
      <c r="Q2015" s="37"/>
    </row>
    <row r="2016" spans="1:17" x14ac:dyDescent="0.3">
      <c r="A2016" s="34" t="s">
        <v>347</v>
      </c>
      <c r="B2016" s="34">
        <v>31.79</v>
      </c>
      <c r="C2016" s="34">
        <v>7.09</v>
      </c>
      <c r="D2016" s="34" t="s">
        <v>2375</v>
      </c>
      <c r="E2016" s="35" t="s">
        <v>2375</v>
      </c>
      <c r="F2016" s="34" t="s">
        <v>2375</v>
      </c>
      <c r="G2016" s="34" t="s">
        <v>2376</v>
      </c>
      <c r="H2016" s="34" t="s">
        <v>2375</v>
      </c>
      <c r="J2016" s="40" t="s">
        <v>347</v>
      </c>
      <c r="K2016" s="11" t="str">
        <v>Obesity</v>
      </c>
      <c r="L2016" s="11" t="str">
        <v>Diabetes</v>
      </c>
      <c r="M2016" s="11">
        <v>0</v>
      </c>
      <c r="N2016" s="11" t="str">
        <v>No</v>
      </c>
      <c r="O2016" s="11" t="str">
        <v>No</v>
      </c>
      <c r="P2016" s="36" t="str">
        <v>No</v>
      </c>
      <c r="Q2016" s="37"/>
    </row>
    <row r="2017" spans="1:17" x14ac:dyDescent="0.3">
      <c r="A2017" s="34" t="s">
        <v>346</v>
      </c>
      <c r="B2017" s="34">
        <v>28.48</v>
      </c>
      <c r="C2017" s="34">
        <v>6.22</v>
      </c>
      <c r="D2017" s="34" t="s">
        <v>2377</v>
      </c>
      <c r="E2017" s="35" t="s">
        <v>2375</v>
      </c>
      <c r="F2017" s="34" t="s">
        <v>2378</v>
      </c>
      <c r="G2017" s="34">
        <v>1</v>
      </c>
      <c r="H2017" s="34" t="s">
        <v>2375</v>
      </c>
      <c r="J2017" s="40" t="s">
        <v>346</v>
      </c>
      <c r="K2017" s="11" t="str">
        <v>Overweight</v>
      </c>
      <c r="L2017" s="11" t="str">
        <v>Prediabetes</v>
      </c>
      <c r="M2017" s="11">
        <v>1</v>
      </c>
      <c r="N2017" s="11" t="str">
        <v>Yes</v>
      </c>
      <c r="O2017" s="11" t="str">
        <v>No</v>
      </c>
      <c r="P2017" s="36" t="str">
        <v>No</v>
      </c>
      <c r="Q2017" s="37"/>
    </row>
    <row r="2018" spans="1:17" x14ac:dyDescent="0.3">
      <c r="A2018" s="34" t="s">
        <v>345</v>
      </c>
      <c r="B2018" s="34">
        <v>26.6</v>
      </c>
      <c r="C2018" s="34">
        <v>4.33</v>
      </c>
      <c r="D2018" s="34" t="s">
        <v>2375</v>
      </c>
      <c r="E2018" s="35" t="s">
        <v>2375</v>
      </c>
      <c r="F2018" s="34" t="s">
        <v>2375</v>
      </c>
      <c r="G2018" s="34">
        <v>1</v>
      </c>
      <c r="H2018" s="34" t="s">
        <v>2375</v>
      </c>
      <c r="J2018" s="40" t="s">
        <v>345</v>
      </c>
      <c r="K2018" s="11" t="str">
        <v>Overweight</v>
      </c>
      <c r="L2018" s="11" t="str">
        <v>Normal</v>
      </c>
      <c r="M2018" s="11">
        <v>1</v>
      </c>
      <c r="N2018" s="11" t="str">
        <v>No</v>
      </c>
      <c r="O2018" s="11" t="str">
        <v>No</v>
      </c>
      <c r="P2018" s="36" t="str">
        <v>No</v>
      </c>
      <c r="Q2018" s="37"/>
    </row>
    <row r="2019" spans="1:17" x14ac:dyDescent="0.3">
      <c r="A2019" s="34" t="s">
        <v>344</v>
      </c>
      <c r="B2019" s="34">
        <v>25.27</v>
      </c>
      <c r="C2019" s="34">
        <v>5.83</v>
      </c>
      <c r="D2019" s="34" t="s">
        <v>2375</v>
      </c>
      <c r="E2019" s="35" t="s">
        <v>2375</v>
      </c>
      <c r="F2019" s="34" t="s">
        <v>2375</v>
      </c>
      <c r="G2019" s="34">
        <v>1</v>
      </c>
      <c r="H2019" s="34" t="s">
        <v>2375</v>
      </c>
      <c r="J2019" s="40" t="s">
        <v>344</v>
      </c>
      <c r="K2019" s="11" t="str">
        <v>Overweight</v>
      </c>
      <c r="L2019" s="11" t="str">
        <v>Prediabetes</v>
      </c>
      <c r="M2019" s="11">
        <v>1</v>
      </c>
      <c r="N2019" s="11" t="str">
        <v>No</v>
      </c>
      <c r="O2019" s="11" t="str">
        <v>No</v>
      </c>
      <c r="P2019" s="36" t="str">
        <v>No</v>
      </c>
      <c r="Q2019" s="37"/>
    </row>
    <row r="2020" spans="1:17" x14ac:dyDescent="0.3">
      <c r="A2020" s="34" t="s">
        <v>343</v>
      </c>
      <c r="B2020" s="34">
        <v>34.484999999999999</v>
      </c>
      <c r="C2020" s="34">
        <v>4.7</v>
      </c>
      <c r="D2020" s="34" t="s">
        <v>2377</v>
      </c>
      <c r="E2020" s="35" t="s">
        <v>2375</v>
      </c>
      <c r="F2020" s="34" t="s">
        <v>2378</v>
      </c>
      <c r="G2020" s="34">
        <v>1</v>
      </c>
      <c r="H2020" s="34" t="s">
        <v>2375</v>
      </c>
      <c r="J2020" s="40" t="s">
        <v>343</v>
      </c>
      <c r="K2020" s="11" t="str">
        <v>Obesity</v>
      </c>
      <c r="L2020" s="11" t="str">
        <v>Normal</v>
      </c>
      <c r="M2020" s="11">
        <v>1</v>
      </c>
      <c r="N2020" s="11" t="str">
        <v>Yes</v>
      </c>
      <c r="O2020" s="11" t="str">
        <v>No</v>
      </c>
      <c r="P2020" s="36" t="str">
        <v>No</v>
      </c>
      <c r="Q2020" s="37"/>
    </row>
    <row r="2021" spans="1:17" x14ac:dyDescent="0.3">
      <c r="A2021" s="34" t="s">
        <v>342</v>
      </c>
      <c r="B2021" s="34">
        <v>15.57</v>
      </c>
      <c r="C2021" s="34">
        <v>4.07</v>
      </c>
      <c r="D2021" s="34" t="s">
        <v>2377</v>
      </c>
      <c r="E2021" s="35" t="s">
        <v>2375</v>
      </c>
      <c r="F2021" s="34" t="s">
        <v>2375</v>
      </c>
      <c r="G2021" s="34">
        <v>1</v>
      </c>
      <c r="H2021" s="34" t="s">
        <v>2375</v>
      </c>
      <c r="J2021" s="40" t="s">
        <v>342</v>
      </c>
      <c r="K2021" s="11" t="str">
        <v>Underweight</v>
      </c>
      <c r="L2021" s="11" t="str">
        <v>Normal</v>
      </c>
      <c r="M2021" s="11">
        <v>1</v>
      </c>
      <c r="N2021" s="11" t="str">
        <v>Yes</v>
      </c>
      <c r="O2021" s="11" t="str">
        <v>No</v>
      </c>
      <c r="P2021" s="36" t="str">
        <v>No</v>
      </c>
      <c r="Q2021" s="37"/>
    </row>
    <row r="2022" spans="1:17" x14ac:dyDescent="0.3">
      <c r="A2022" s="34" t="s">
        <v>341</v>
      </c>
      <c r="B2022" s="34">
        <v>30.36</v>
      </c>
      <c r="C2022" s="34">
        <v>9.39</v>
      </c>
      <c r="D2022" s="34" t="s">
        <v>2375</v>
      </c>
      <c r="E2022" s="35" t="s">
        <v>2375</v>
      </c>
      <c r="F2022" s="34" t="s">
        <v>2375</v>
      </c>
      <c r="G2022" s="34" t="s">
        <v>2376</v>
      </c>
      <c r="H2022" s="34" t="s">
        <v>2375</v>
      </c>
      <c r="J2022" s="40" t="s">
        <v>341</v>
      </c>
      <c r="K2022" s="11" t="str">
        <v>Obesity</v>
      </c>
      <c r="L2022" s="11" t="str">
        <v>Diabetes</v>
      </c>
      <c r="M2022" s="11">
        <v>0</v>
      </c>
      <c r="N2022" s="11" t="str">
        <v>No</v>
      </c>
      <c r="O2022" s="11" t="str">
        <v>No</v>
      </c>
      <c r="P2022" s="36" t="str">
        <v>No</v>
      </c>
      <c r="Q2022" s="37"/>
    </row>
    <row r="2023" spans="1:17" x14ac:dyDescent="0.3">
      <c r="A2023" s="34" t="s">
        <v>340</v>
      </c>
      <c r="B2023" s="34">
        <v>19.37</v>
      </c>
      <c r="C2023" s="34">
        <v>4.18</v>
      </c>
      <c r="D2023" s="34" t="s">
        <v>2375</v>
      </c>
      <c r="E2023" s="35" t="s">
        <v>2375</v>
      </c>
      <c r="F2023" s="34" t="s">
        <v>2375</v>
      </c>
      <c r="G2023" s="34" t="s">
        <v>2376</v>
      </c>
      <c r="H2023" s="34" t="s">
        <v>2375</v>
      </c>
      <c r="J2023" s="40" t="s">
        <v>340</v>
      </c>
      <c r="K2023" s="11" t="str">
        <v>Normal Weight</v>
      </c>
      <c r="L2023" s="11" t="str">
        <v>Normal</v>
      </c>
      <c r="M2023" s="11">
        <v>0</v>
      </c>
      <c r="N2023" s="11" t="str">
        <v>No</v>
      </c>
      <c r="O2023" s="11" t="str">
        <v>No</v>
      </c>
      <c r="P2023" s="36" t="str">
        <v>No</v>
      </c>
      <c r="Q2023" s="37"/>
    </row>
    <row r="2024" spans="1:17" x14ac:dyDescent="0.3">
      <c r="A2024" s="34" t="s">
        <v>339</v>
      </c>
      <c r="B2024" s="34">
        <v>16.71</v>
      </c>
      <c r="C2024" s="34">
        <v>4.18</v>
      </c>
      <c r="D2024" s="34" t="s">
        <v>2375</v>
      </c>
      <c r="E2024" s="35" t="s">
        <v>2375</v>
      </c>
      <c r="F2024" s="34" t="s">
        <v>2375</v>
      </c>
      <c r="G2024" s="34">
        <v>1</v>
      </c>
      <c r="H2024" s="34" t="s">
        <v>2375</v>
      </c>
      <c r="J2024" s="40" t="s">
        <v>339</v>
      </c>
      <c r="K2024" s="11" t="str">
        <v>Underweight</v>
      </c>
      <c r="L2024" s="11" t="str">
        <v>Normal</v>
      </c>
      <c r="M2024" s="11">
        <v>1</v>
      </c>
      <c r="N2024" s="11" t="str">
        <v>No</v>
      </c>
      <c r="O2024" s="11" t="str">
        <v>No</v>
      </c>
      <c r="P2024" s="36" t="str">
        <v>No</v>
      </c>
      <c r="Q2024" s="37"/>
    </row>
    <row r="2025" spans="1:17" x14ac:dyDescent="0.3">
      <c r="A2025" s="34" t="s">
        <v>338</v>
      </c>
      <c r="B2025" s="34">
        <v>24.1</v>
      </c>
      <c r="C2025" s="34">
        <v>4.4000000000000004</v>
      </c>
      <c r="D2025" s="34" t="s">
        <v>2377</v>
      </c>
      <c r="E2025" s="35" t="s">
        <v>2375</v>
      </c>
      <c r="F2025" s="34" t="s">
        <v>2375</v>
      </c>
      <c r="G2025" s="34">
        <v>1</v>
      </c>
      <c r="H2025" s="34" t="s">
        <v>2375</v>
      </c>
      <c r="J2025" s="40" t="s">
        <v>338</v>
      </c>
      <c r="K2025" s="11" t="str">
        <v>Normal Weight</v>
      </c>
      <c r="L2025" s="11" t="str">
        <v>Normal</v>
      </c>
      <c r="M2025" s="11">
        <v>1</v>
      </c>
      <c r="N2025" s="11" t="str">
        <v>Yes</v>
      </c>
      <c r="O2025" s="11" t="str">
        <v>No</v>
      </c>
      <c r="P2025" s="36" t="str">
        <v>No</v>
      </c>
      <c r="Q2025" s="37"/>
    </row>
    <row r="2026" spans="1:17" x14ac:dyDescent="0.3">
      <c r="A2026" s="34" t="s">
        <v>337</v>
      </c>
      <c r="B2026" s="34">
        <v>29.77</v>
      </c>
      <c r="C2026" s="34">
        <v>9.9</v>
      </c>
      <c r="D2026" s="34" t="s">
        <v>2375</v>
      </c>
      <c r="E2026" s="35" t="s">
        <v>2375</v>
      </c>
      <c r="F2026" s="34" t="s">
        <v>2375</v>
      </c>
      <c r="G2026" s="34" t="s">
        <v>2376</v>
      </c>
      <c r="H2026" s="34" t="s">
        <v>2375</v>
      </c>
      <c r="J2026" s="40" t="s">
        <v>337</v>
      </c>
      <c r="K2026" s="11" t="str">
        <v>Overweight</v>
      </c>
      <c r="L2026" s="11" t="str">
        <v>Diabetes</v>
      </c>
      <c r="M2026" s="11">
        <v>0</v>
      </c>
      <c r="N2026" s="11" t="str">
        <v>No</v>
      </c>
      <c r="O2026" s="11" t="str">
        <v>No</v>
      </c>
      <c r="P2026" s="36" t="str">
        <v>No</v>
      </c>
      <c r="Q2026" s="37"/>
    </row>
    <row r="2027" spans="1:17" x14ac:dyDescent="0.3">
      <c r="A2027" s="34" t="s">
        <v>336</v>
      </c>
      <c r="B2027" s="34">
        <v>46.53</v>
      </c>
      <c r="C2027" s="34">
        <v>4.84</v>
      </c>
      <c r="D2027" s="34" t="s">
        <v>2377</v>
      </c>
      <c r="E2027" s="35" t="s">
        <v>2375</v>
      </c>
      <c r="F2027" s="34" t="s">
        <v>2375</v>
      </c>
      <c r="G2027" s="34" t="s">
        <v>2376</v>
      </c>
      <c r="H2027" s="34" t="s">
        <v>2375</v>
      </c>
      <c r="J2027" s="40" t="s">
        <v>336</v>
      </c>
      <c r="K2027" s="11" t="str">
        <v>Obesity</v>
      </c>
      <c r="L2027" s="11" t="str">
        <v>Normal</v>
      </c>
      <c r="M2027" s="11">
        <v>0</v>
      </c>
      <c r="N2027" s="11" t="str">
        <v>Yes</v>
      </c>
      <c r="O2027" s="11" t="str">
        <v>No</v>
      </c>
      <c r="P2027" s="36" t="str">
        <v>No</v>
      </c>
      <c r="Q2027" s="37"/>
    </row>
    <row r="2028" spans="1:17" x14ac:dyDescent="0.3">
      <c r="A2028" s="34" t="s">
        <v>335</v>
      </c>
      <c r="B2028" s="34">
        <v>23.4</v>
      </c>
      <c r="C2028" s="34">
        <v>5.53</v>
      </c>
      <c r="D2028" s="34" t="s">
        <v>2375</v>
      </c>
      <c r="E2028" s="35" t="s">
        <v>2375</v>
      </c>
      <c r="F2028" s="34" t="s">
        <v>2378</v>
      </c>
      <c r="G2028" s="34">
        <v>1</v>
      </c>
      <c r="H2028" s="34" t="s">
        <v>2375</v>
      </c>
      <c r="J2028" s="40" t="s">
        <v>335</v>
      </c>
      <c r="K2028" s="11" t="str">
        <v>Normal Weight</v>
      </c>
      <c r="L2028" s="11" t="str">
        <v>Normal</v>
      </c>
      <c r="M2028" s="11">
        <v>1</v>
      </c>
      <c r="N2028" s="11" t="str">
        <v>No</v>
      </c>
      <c r="O2028" s="11" t="str">
        <v>No</v>
      </c>
      <c r="P2028" s="36" t="str">
        <v>No</v>
      </c>
      <c r="Q2028" s="37"/>
    </row>
    <row r="2029" spans="1:17" x14ac:dyDescent="0.3">
      <c r="A2029" s="34" t="s">
        <v>334</v>
      </c>
      <c r="B2029" s="34">
        <v>30</v>
      </c>
      <c r="C2029" s="34">
        <v>4.33</v>
      </c>
      <c r="D2029" s="34" t="s">
        <v>2377</v>
      </c>
      <c r="E2029" s="35" t="s">
        <v>2375</v>
      </c>
      <c r="F2029" s="34" t="s">
        <v>2375</v>
      </c>
      <c r="G2029" s="34" t="s">
        <v>2376</v>
      </c>
      <c r="H2029" s="34" t="s">
        <v>2375</v>
      </c>
      <c r="J2029" s="40" t="s">
        <v>334</v>
      </c>
      <c r="K2029" s="11" t="str">
        <v>Obesity</v>
      </c>
      <c r="L2029" s="11" t="str">
        <v>Normal</v>
      </c>
      <c r="M2029" s="11">
        <v>0</v>
      </c>
      <c r="N2029" s="11" t="str">
        <v>Yes</v>
      </c>
      <c r="O2029" s="11" t="str">
        <v>No</v>
      </c>
      <c r="P2029" s="36" t="str">
        <v>No</v>
      </c>
      <c r="Q2029" s="37"/>
    </row>
    <row r="2030" spans="1:17" x14ac:dyDescent="0.3">
      <c r="A2030" s="34" t="s">
        <v>333</v>
      </c>
      <c r="B2030" s="34">
        <v>29.15</v>
      </c>
      <c r="C2030" s="34">
        <v>4.91</v>
      </c>
      <c r="D2030" s="34" t="s">
        <v>2377</v>
      </c>
      <c r="E2030" s="35" t="s">
        <v>2375</v>
      </c>
      <c r="F2030" s="34" t="s">
        <v>2375</v>
      </c>
      <c r="G2030" s="34" t="s">
        <v>2376</v>
      </c>
      <c r="H2030" s="34" t="s">
        <v>2375</v>
      </c>
      <c r="J2030" s="40" t="s">
        <v>333</v>
      </c>
      <c r="K2030" s="11" t="str">
        <v>Overweight</v>
      </c>
      <c r="L2030" s="11" t="str">
        <v>Normal</v>
      </c>
      <c r="M2030" s="11">
        <v>0</v>
      </c>
      <c r="N2030" s="11" t="str">
        <v>Yes</v>
      </c>
      <c r="O2030" s="11" t="str">
        <v>No</v>
      </c>
      <c r="P2030" s="36" t="str">
        <v>No</v>
      </c>
      <c r="Q2030" s="37"/>
    </row>
    <row r="2031" spans="1:17" x14ac:dyDescent="0.3">
      <c r="A2031" s="34" t="s">
        <v>332</v>
      </c>
      <c r="B2031" s="34">
        <v>34.865000000000002</v>
      </c>
      <c r="C2031" s="34">
        <v>4.8</v>
      </c>
      <c r="D2031" s="34" t="s">
        <v>2375</v>
      </c>
      <c r="E2031" s="35" t="s">
        <v>2375</v>
      </c>
      <c r="F2031" s="34" t="s">
        <v>2375</v>
      </c>
      <c r="G2031" s="34" t="s">
        <v>2376</v>
      </c>
      <c r="H2031" s="34" t="s">
        <v>2375</v>
      </c>
      <c r="J2031" s="40" t="s">
        <v>332</v>
      </c>
      <c r="K2031" s="11" t="str">
        <v>Obesity</v>
      </c>
      <c r="L2031" s="11" t="str">
        <v>Normal</v>
      </c>
      <c r="M2031" s="11">
        <v>0</v>
      </c>
      <c r="N2031" s="11" t="str">
        <v>No</v>
      </c>
      <c r="O2031" s="11" t="str">
        <v>No</v>
      </c>
      <c r="P2031" s="36" t="str">
        <v>No</v>
      </c>
      <c r="Q2031" s="37"/>
    </row>
    <row r="2032" spans="1:17" x14ac:dyDescent="0.3">
      <c r="A2032" s="34" t="s">
        <v>331</v>
      </c>
      <c r="B2032" s="34">
        <v>28.12</v>
      </c>
      <c r="C2032" s="34">
        <v>5.55</v>
      </c>
      <c r="D2032" s="34" t="s">
        <v>2377</v>
      </c>
      <c r="E2032" s="35" t="s">
        <v>2378</v>
      </c>
      <c r="F2032" s="34" t="s">
        <v>2375</v>
      </c>
      <c r="G2032" s="34">
        <v>2</v>
      </c>
      <c r="H2032" s="34" t="s">
        <v>2375</v>
      </c>
      <c r="J2032" s="40" t="s">
        <v>331</v>
      </c>
      <c r="K2032" s="11" t="str">
        <v>Overweight</v>
      </c>
      <c r="L2032" s="11" t="str">
        <v>Normal</v>
      </c>
      <c r="M2032" s="11">
        <v>2</v>
      </c>
      <c r="N2032" s="11" t="str">
        <v>Yes</v>
      </c>
      <c r="O2032" s="11" t="str">
        <v>No</v>
      </c>
      <c r="P2032" s="36" t="str">
        <v>No</v>
      </c>
      <c r="Q2032" s="37"/>
    </row>
    <row r="2033" spans="1:17" x14ac:dyDescent="0.3">
      <c r="A2033" s="34" t="s">
        <v>330</v>
      </c>
      <c r="B2033" s="34">
        <v>29.45</v>
      </c>
      <c r="C2033" s="34">
        <v>5.24</v>
      </c>
      <c r="D2033" s="34" t="s">
        <v>2377</v>
      </c>
      <c r="E2033" s="35" t="s">
        <v>2375</v>
      </c>
      <c r="F2033" s="34" t="s">
        <v>2375</v>
      </c>
      <c r="G2033" s="34" t="s">
        <v>2376</v>
      </c>
      <c r="H2033" s="34" t="s">
        <v>2375</v>
      </c>
      <c r="J2033" s="40" t="s">
        <v>330</v>
      </c>
      <c r="K2033" s="11" t="str">
        <v>Overweight</v>
      </c>
      <c r="L2033" s="11" t="str">
        <v>Normal</v>
      </c>
      <c r="M2033" s="11">
        <v>0</v>
      </c>
      <c r="N2033" s="11" t="str">
        <v>Yes</v>
      </c>
      <c r="O2033" s="11" t="str">
        <v>No</v>
      </c>
      <c r="P2033" s="36" t="str">
        <v>No</v>
      </c>
      <c r="Q2033" s="37"/>
    </row>
    <row r="2034" spans="1:17" x14ac:dyDescent="0.3">
      <c r="A2034" s="34" t="s">
        <v>329</v>
      </c>
      <c r="B2034" s="34">
        <v>27.94</v>
      </c>
      <c r="C2034" s="34">
        <v>6.08</v>
      </c>
      <c r="D2034" s="34" t="s">
        <v>2375</v>
      </c>
      <c r="E2034" s="35" t="s">
        <v>2375</v>
      </c>
      <c r="F2034" s="34" t="s">
        <v>2378</v>
      </c>
      <c r="G2034" s="34">
        <v>1</v>
      </c>
      <c r="H2034" s="34" t="s">
        <v>2375</v>
      </c>
      <c r="J2034" s="40" t="s">
        <v>329</v>
      </c>
      <c r="K2034" s="11" t="str">
        <v>Overweight</v>
      </c>
      <c r="L2034" s="11" t="str">
        <v>Prediabetes</v>
      </c>
      <c r="M2034" s="11">
        <v>1</v>
      </c>
      <c r="N2034" s="11" t="str">
        <v>No</v>
      </c>
      <c r="O2034" s="11" t="str">
        <v>No</v>
      </c>
      <c r="P2034" s="36" t="str">
        <v>No</v>
      </c>
      <c r="Q2034" s="37"/>
    </row>
    <row r="2035" spans="1:17" x14ac:dyDescent="0.3">
      <c r="A2035" s="34" t="s">
        <v>328</v>
      </c>
      <c r="B2035" s="34">
        <v>27.2</v>
      </c>
      <c r="C2035" s="34">
        <v>5.83</v>
      </c>
      <c r="D2035" s="34" t="s">
        <v>2375</v>
      </c>
      <c r="E2035" s="35" t="s">
        <v>2375</v>
      </c>
      <c r="F2035" s="34" t="s">
        <v>2378</v>
      </c>
      <c r="G2035" s="34">
        <v>1</v>
      </c>
      <c r="H2035" s="34" t="s">
        <v>2375</v>
      </c>
      <c r="J2035" s="40" t="s">
        <v>328</v>
      </c>
      <c r="K2035" s="11" t="str">
        <v>Overweight</v>
      </c>
      <c r="L2035" s="11" t="str">
        <v>Prediabetes</v>
      </c>
      <c r="M2035" s="11">
        <v>1</v>
      </c>
      <c r="N2035" s="11" t="str">
        <v>No</v>
      </c>
      <c r="O2035" s="11" t="str">
        <v>No</v>
      </c>
      <c r="P2035" s="36" t="str">
        <v>No</v>
      </c>
      <c r="Q2035" s="37"/>
    </row>
    <row r="2036" spans="1:17" x14ac:dyDescent="0.3">
      <c r="A2036" s="34" t="s">
        <v>327</v>
      </c>
      <c r="B2036" s="34">
        <v>33.344999999999999</v>
      </c>
      <c r="C2036" s="34">
        <v>4.29</v>
      </c>
      <c r="D2036" s="34" t="s">
        <v>2375</v>
      </c>
      <c r="E2036" s="35" t="s">
        <v>2375</v>
      </c>
      <c r="F2036" s="34" t="s">
        <v>2375</v>
      </c>
      <c r="G2036" s="34">
        <v>1</v>
      </c>
      <c r="H2036" s="34" t="s">
        <v>2375</v>
      </c>
      <c r="J2036" s="40" t="s">
        <v>327</v>
      </c>
      <c r="K2036" s="11" t="str">
        <v>Obesity</v>
      </c>
      <c r="L2036" s="11" t="str">
        <v>Normal</v>
      </c>
      <c r="M2036" s="11">
        <v>1</v>
      </c>
      <c r="N2036" s="11" t="str">
        <v>No</v>
      </c>
      <c r="O2036" s="11" t="str">
        <v>No</v>
      </c>
      <c r="P2036" s="36" t="str">
        <v>No</v>
      </c>
      <c r="Q2036" s="37"/>
    </row>
    <row r="2037" spans="1:17" x14ac:dyDescent="0.3">
      <c r="A2037" s="34" t="s">
        <v>326</v>
      </c>
      <c r="B2037" s="34">
        <v>29.925000000000001</v>
      </c>
      <c r="C2037" s="34">
        <v>5.3</v>
      </c>
      <c r="D2037" s="34" t="s">
        <v>2375</v>
      </c>
      <c r="E2037" s="35" t="s">
        <v>2375</v>
      </c>
      <c r="F2037" s="34" t="s">
        <v>2375</v>
      </c>
      <c r="G2037" s="34">
        <v>1</v>
      </c>
      <c r="H2037" s="34" t="s">
        <v>2375</v>
      </c>
      <c r="J2037" s="40" t="s">
        <v>326</v>
      </c>
      <c r="K2037" s="11" t="str">
        <v>Obesity</v>
      </c>
      <c r="L2037" s="11" t="str">
        <v>Normal</v>
      </c>
      <c r="M2037" s="11">
        <v>1</v>
      </c>
      <c r="N2037" s="11" t="str">
        <v>No</v>
      </c>
      <c r="O2037" s="11" t="str">
        <v>No</v>
      </c>
      <c r="P2037" s="36" t="str">
        <v>No</v>
      </c>
      <c r="Q2037" s="37"/>
    </row>
    <row r="2038" spans="1:17" x14ac:dyDescent="0.3">
      <c r="A2038" s="34" t="s">
        <v>325</v>
      </c>
      <c r="B2038" s="34">
        <v>24.225000000000001</v>
      </c>
      <c r="C2038" s="34">
        <v>4.42</v>
      </c>
      <c r="D2038" s="34" t="s">
        <v>2375</v>
      </c>
      <c r="E2038" s="35" t="s">
        <v>2375</v>
      </c>
      <c r="F2038" s="34" t="s">
        <v>2375</v>
      </c>
      <c r="G2038" s="34">
        <v>1</v>
      </c>
      <c r="H2038" s="34" t="s">
        <v>2375</v>
      </c>
      <c r="J2038" s="40" t="s">
        <v>325</v>
      </c>
      <c r="K2038" s="11" t="str">
        <v>Normal Weight</v>
      </c>
      <c r="L2038" s="11" t="str">
        <v>Normal</v>
      </c>
      <c r="M2038" s="11">
        <v>1</v>
      </c>
      <c r="N2038" s="11" t="str">
        <v>No</v>
      </c>
      <c r="O2038" s="11" t="str">
        <v>No</v>
      </c>
      <c r="P2038" s="36" t="str">
        <v>No</v>
      </c>
      <c r="Q2038" s="37"/>
    </row>
    <row r="2039" spans="1:17" x14ac:dyDescent="0.3">
      <c r="A2039" s="34" t="s">
        <v>324</v>
      </c>
      <c r="B2039" s="34">
        <v>29.68</v>
      </c>
      <c r="C2039" s="34">
        <v>5.68</v>
      </c>
      <c r="D2039" s="34" t="s">
        <v>2375</v>
      </c>
      <c r="E2039" s="35" t="s">
        <v>2378</v>
      </c>
      <c r="F2039" s="34" t="s">
        <v>2375</v>
      </c>
      <c r="G2039" s="34">
        <v>1</v>
      </c>
      <c r="H2039" s="34" t="s">
        <v>2375</v>
      </c>
      <c r="J2039" s="40" t="s">
        <v>324</v>
      </c>
      <c r="K2039" s="11" t="str">
        <v>Overweight</v>
      </c>
      <c r="L2039" s="11" t="str">
        <v>Normal</v>
      </c>
      <c r="M2039" s="11">
        <v>1</v>
      </c>
      <c r="N2039" s="11" t="str">
        <v>No</v>
      </c>
      <c r="O2039" s="11" t="str">
        <v>No</v>
      </c>
      <c r="P2039" s="36" t="str">
        <v>No</v>
      </c>
      <c r="Q2039" s="37"/>
    </row>
    <row r="2040" spans="1:17" x14ac:dyDescent="0.3">
      <c r="A2040" s="34" t="s">
        <v>323</v>
      </c>
      <c r="B2040" s="34">
        <v>20.614999999999998</v>
      </c>
      <c r="C2040" s="34">
        <v>6.05</v>
      </c>
      <c r="D2040" s="34" t="s">
        <v>2375</v>
      </c>
      <c r="E2040" s="35" t="s">
        <v>2375</v>
      </c>
      <c r="F2040" s="34" t="s">
        <v>2378</v>
      </c>
      <c r="G2040" s="34">
        <v>1</v>
      </c>
      <c r="H2040" s="34" t="s">
        <v>2375</v>
      </c>
      <c r="J2040" s="40" t="s">
        <v>323</v>
      </c>
      <c r="K2040" s="11" t="str">
        <v>Normal Weight</v>
      </c>
      <c r="L2040" s="11" t="str">
        <v>Prediabetes</v>
      </c>
      <c r="M2040" s="11">
        <v>1</v>
      </c>
      <c r="N2040" s="11" t="str">
        <v>No</v>
      </c>
      <c r="O2040" s="11" t="str">
        <v>No</v>
      </c>
      <c r="P2040" s="36" t="str">
        <v>No</v>
      </c>
      <c r="Q2040" s="37"/>
    </row>
    <row r="2041" spans="1:17" x14ac:dyDescent="0.3">
      <c r="A2041" s="34" t="s">
        <v>322</v>
      </c>
      <c r="B2041" s="34">
        <v>32.119999999999997</v>
      </c>
      <c r="C2041" s="34">
        <v>5.33</v>
      </c>
      <c r="D2041" s="34" t="s">
        <v>2375</v>
      </c>
      <c r="E2041" s="35" t="s">
        <v>2378</v>
      </c>
      <c r="F2041" s="34" t="s">
        <v>2375</v>
      </c>
      <c r="G2041" s="34">
        <v>1</v>
      </c>
      <c r="H2041" s="34" t="s">
        <v>2375</v>
      </c>
      <c r="J2041" s="40" t="s">
        <v>322</v>
      </c>
      <c r="K2041" s="11" t="str">
        <v>Obesity</v>
      </c>
      <c r="L2041" s="11" t="str">
        <v>Normal</v>
      </c>
      <c r="M2041" s="11">
        <v>1</v>
      </c>
      <c r="N2041" s="11" t="str">
        <v>No</v>
      </c>
      <c r="O2041" s="11" t="str">
        <v>No</v>
      </c>
      <c r="P2041" s="36" t="str">
        <v>No</v>
      </c>
      <c r="Q2041" s="37"/>
    </row>
    <row r="2042" spans="1:17" x14ac:dyDescent="0.3">
      <c r="A2042" s="34" t="s">
        <v>321</v>
      </c>
      <c r="B2042" s="34">
        <v>27.36</v>
      </c>
      <c r="C2042" s="34">
        <v>6.22</v>
      </c>
      <c r="D2042" s="34" t="s">
        <v>2375</v>
      </c>
      <c r="E2042" s="35" t="s">
        <v>2375</v>
      </c>
      <c r="F2042" s="34" t="s">
        <v>2375</v>
      </c>
      <c r="G2042" s="34" t="s">
        <v>2376</v>
      </c>
      <c r="H2042" s="34" t="s">
        <v>2375</v>
      </c>
      <c r="J2042" s="40" t="s">
        <v>321</v>
      </c>
      <c r="K2042" s="11" t="str">
        <v>Overweight</v>
      </c>
      <c r="L2042" s="11" t="str">
        <v>Prediabetes</v>
      </c>
      <c r="M2042" s="11">
        <v>0</v>
      </c>
      <c r="N2042" s="11" t="str">
        <v>No</v>
      </c>
      <c r="O2042" s="11" t="str">
        <v>No</v>
      </c>
      <c r="P2042" s="36" t="str">
        <v>No</v>
      </c>
      <c r="Q2042" s="37"/>
    </row>
    <row r="2043" spans="1:17" x14ac:dyDescent="0.3">
      <c r="A2043" s="34" t="s">
        <v>320</v>
      </c>
      <c r="B2043" s="34">
        <v>17.385000000000002</v>
      </c>
      <c r="C2043" s="34">
        <v>5.84</v>
      </c>
      <c r="D2043" s="34" t="s">
        <v>2375</v>
      </c>
      <c r="E2043" s="35" t="s">
        <v>2375</v>
      </c>
      <c r="F2043" s="34" t="s">
        <v>2375</v>
      </c>
      <c r="G2043" s="34" t="s">
        <v>2376</v>
      </c>
      <c r="H2043" s="34" t="s">
        <v>2375</v>
      </c>
      <c r="J2043" s="40" t="s">
        <v>320</v>
      </c>
      <c r="K2043" s="11" t="str">
        <v>Underweight</v>
      </c>
      <c r="L2043" s="11" t="str">
        <v>Prediabetes</v>
      </c>
      <c r="M2043" s="11">
        <v>0</v>
      </c>
      <c r="N2043" s="11" t="str">
        <v>No</v>
      </c>
      <c r="O2043" s="11" t="str">
        <v>No</v>
      </c>
      <c r="P2043" s="36" t="str">
        <v>No</v>
      </c>
      <c r="Q2043" s="37"/>
    </row>
    <row r="2044" spans="1:17" x14ac:dyDescent="0.3">
      <c r="A2044" s="34" t="s">
        <v>319</v>
      </c>
      <c r="B2044" s="34">
        <v>30.13</v>
      </c>
      <c r="C2044" s="34">
        <v>5.71</v>
      </c>
      <c r="D2044" s="34" t="s">
        <v>2375</v>
      </c>
      <c r="E2044" s="35" t="s">
        <v>2378</v>
      </c>
      <c r="F2044" s="34" t="s">
        <v>2375</v>
      </c>
      <c r="G2044" s="34">
        <v>1</v>
      </c>
      <c r="H2044" s="34" t="s">
        <v>2375</v>
      </c>
      <c r="J2044" s="40" t="s">
        <v>319</v>
      </c>
      <c r="K2044" s="11" t="str">
        <v>Obesity</v>
      </c>
      <c r="L2044" s="11" t="str">
        <v>Prediabetes</v>
      </c>
      <c r="M2044" s="11">
        <v>1</v>
      </c>
      <c r="N2044" s="11" t="str">
        <v>No</v>
      </c>
      <c r="O2044" s="11" t="str">
        <v>No</v>
      </c>
      <c r="P2044" s="36" t="str">
        <v>No</v>
      </c>
      <c r="Q2044" s="37"/>
    </row>
    <row r="2045" spans="1:17" x14ac:dyDescent="0.3">
      <c r="A2045" s="34" t="s">
        <v>318</v>
      </c>
      <c r="B2045" s="34">
        <v>25.44</v>
      </c>
      <c r="C2045" s="34">
        <v>6.04</v>
      </c>
      <c r="D2045" s="34" t="s">
        <v>2377</v>
      </c>
      <c r="E2045" s="35" t="s">
        <v>2375</v>
      </c>
      <c r="F2045" s="34" t="s">
        <v>2378</v>
      </c>
      <c r="G2045" s="34">
        <v>1</v>
      </c>
      <c r="H2045" s="34" t="s">
        <v>2375</v>
      </c>
      <c r="J2045" s="40" t="s">
        <v>318</v>
      </c>
      <c r="K2045" s="11" t="str">
        <v>Overweight</v>
      </c>
      <c r="L2045" s="11" t="str">
        <v>Prediabetes</v>
      </c>
      <c r="M2045" s="11">
        <v>1</v>
      </c>
      <c r="N2045" s="11" t="str">
        <v>Yes</v>
      </c>
      <c r="O2045" s="11" t="str">
        <v>No</v>
      </c>
      <c r="P2045" s="36" t="str">
        <v>No</v>
      </c>
      <c r="Q2045" s="37"/>
    </row>
    <row r="2046" spans="1:17" x14ac:dyDescent="0.3">
      <c r="A2046" s="34" t="s">
        <v>317</v>
      </c>
      <c r="B2046" s="34">
        <v>39.805</v>
      </c>
      <c r="C2046" s="34">
        <v>4.38</v>
      </c>
      <c r="D2046" s="34" t="s">
        <v>2375</v>
      </c>
      <c r="E2046" s="35" t="s">
        <v>2378</v>
      </c>
      <c r="F2046" s="34" t="s">
        <v>2375</v>
      </c>
      <c r="G2046" s="34">
        <v>1</v>
      </c>
      <c r="H2046" s="34" t="s">
        <v>2375</v>
      </c>
      <c r="J2046" s="40" t="s">
        <v>317</v>
      </c>
      <c r="K2046" s="11" t="str">
        <v>Obesity</v>
      </c>
      <c r="L2046" s="11" t="str">
        <v>Normal</v>
      </c>
      <c r="M2046" s="11">
        <v>1</v>
      </c>
      <c r="N2046" s="11" t="str">
        <v>No</v>
      </c>
      <c r="O2046" s="11" t="str">
        <v>No</v>
      </c>
      <c r="P2046" s="36" t="str">
        <v>No</v>
      </c>
      <c r="Q2046" s="37"/>
    </row>
    <row r="2047" spans="1:17" x14ac:dyDescent="0.3">
      <c r="A2047" s="34" t="s">
        <v>316</v>
      </c>
      <c r="B2047" s="34">
        <v>30.4</v>
      </c>
      <c r="C2047" s="34">
        <v>5.56</v>
      </c>
      <c r="D2047" s="34" t="s">
        <v>2377</v>
      </c>
      <c r="E2047" s="35" t="s">
        <v>2378</v>
      </c>
      <c r="F2047" s="34" t="s">
        <v>2375</v>
      </c>
      <c r="G2047" s="34">
        <v>1</v>
      </c>
      <c r="H2047" s="34" t="s">
        <v>2375</v>
      </c>
      <c r="J2047" s="40" t="s">
        <v>316</v>
      </c>
      <c r="K2047" s="11" t="str">
        <v>Obesity</v>
      </c>
      <c r="L2047" s="11" t="str">
        <v>Normal</v>
      </c>
      <c r="M2047" s="11">
        <v>1</v>
      </c>
      <c r="N2047" s="11" t="str">
        <v>Yes</v>
      </c>
      <c r="O2047" s="11" t="str">
        <v>No</v>
      </c>
      <c r="P2047" s="36" t="str">
        <v>No</v>
      </c>
      <c r="Q2047" s="37"/>
    </row>
    <row r="2048" spans="1:17" x14ac:dyDescent="0.3">
      <c r="A2048" s="34" t="s">
        <v>315</v>
      </c>
      <c r="B2048" s="34">
        <v>23.18</v>
      </c>
      <c r="C2048" s="34">
        <v>4.24</v>
      </c>
      <c r="D2048" s="34" t="s">
        <v>2375</v>
      </c>
      <c r="E2048" s="35" t="s">
        <v>2378</v>
      </c>
      <c r="F2048" s="34" t="s">
        <v>2375</v>
      </c>
      <c r="G2048" s="34">
        <v>1</v>
      </c>
      <c r="H2048" s="34" t="s">
        <v>2375</v>
      </c>
      <c r="J2048" s="40" t="s">
        <v>315</v>
      </c>
      <c r="K2048" s="11" t="str">
        <v>Normal Weight</v>
      </c>
      <c r="L2048" s="11" t="str">
        <v>Normal</v>
      </c>
      <c r="M2048" s="11">
        <v>1</v>
      </c>
      <c r="N2048" s="11" t="str">
        <v>No</v>
      </c>
      <c r="O2048" s="11" t="str">
        <v>No</v>
      </c>
      <c r="P2048" s="36" t="str">
        <v>No</v>
      </c>
      <c r="Q2048" s="37"/>
    </row>
    <row r="2049" spans="1:17" x14ac:dyDescent="0.3">
      <c r="A2049" s="34" t="s">
        <v>314</v>
      </c>
      <c r="B2049" s="34">
        <v>39.615000000000002</v>
      </c>
      <c r="C2049" s="34">
        <v>6.32</v>
      </c>
      <c r="D2049" s="34" t="s">
        <v>2375</v>
      </c>
      <c r="E2049" s="35" t="s">
        <v>2375</v>
      </c>
      <c r="F2049" s="34" t="s">
        <v>2378</v>
      </c>
      <c r="G2049" s="34">
        <v>1</v>
      </c>
      <c r="H2049" s="34" t="s">
        <v>2375</v>
      </c>
      <c r="J2049" s="40" t="s">
        <v>314</v>
      </c>
      <c r="K2049" s="11" t="str">
        <v>Obesity</v>
      </c>
      <c r="L2049" s="11" t="str">
        <v>Prediabetes</v>
      </c>
      <c r="M2049" s="11">
        <v>1</v>
      </c>
      <c r="N2049" s="11" t="str">
        <v>No</v>
      </c>
      <c r="O2049" s="11" t="str">
        <v>No</v>
      </c>
      <c r="P2049" s="36" t="str">
        <v>No</v>
      </c>
      <c r="Q2049" s="37"/>
    </row>
    <row r="2050" spans="1:17" x14ac:dyDescent="0.3">
      <c r="A2050" s="34" t="s">
        <v>313</v>
      </c>
      <c r="B2050" s="34">
        <v>30.59</v>
      </c>
      <c r="C2050" s="34">
        <v>6.3</v>
      </c>
      <c r="D2050" s="34" t="s">
        <v>2377</v>
      </c>
      <c r="E2050" s="35" t="s">
        <v>2375</v>
      </c>
      <c r="F2050" s="34" t="s">
        <v>2378</v>
      </c>
      <c r="G2050" s="34">
        <v>1</v>
      </c>
      <c r="H2050" s="34" t="s">
        <v>2375</v>
      </c>
      <c r="J2050" s="40" t="s">
        <v>313</v>
      </c>
      <c r="K2050" s="11" t="str">
        <v>Obesity</v>
      </c>
      <c r="L2050" s="11" t="str">
        <v>Prediabetes</v>
      </c>
      <c r="M2050" s="11">
        <v>1</v>
      </c>
      <c r="N2050" s="11" t="str">
        <v>Yes</v>
      </c>
      <c r="O2050" s="11" t="str">
        <v>No</v>
      </c>
      <c r="P2050" s="36" t="str">
        <v>No</v>
      </c>
      <c r="Q2050" s="37"/>
    </row>
    <row r="2051" spans="1:17" x14ac:dyDescent="0.3">
      <c r="A2051" s="34" t="s">
        <v>312</v>
      </c>
      <c r="B2051" s="34">
        <v>16.72</v>
      </c>
      <c r="C2051" s="34">
        <v>4.38</v>
      </c>
      <c r="D2051" s="34" t="s">
        <v>2377</v>
      </c>
      <c r="E2051" s="35" t="s">
        <v>2375</v>
      </c>
      <c r="F2051" s="34" t="s">
        <v>2375</v>
      </c>
      <c r="G2051" s="34">
        <v>1</v>
      </c>
      <c r="H2051" s="34" t="s">
        <v>2375</v>
      </c>
      <c r="J2051" s="40" t="s">
        <v>312</v>
      </c>
      <c r="K2051" s="11" t="str">
        <v>Underweight</v>
      </c>
      <c r="L2051" s="11" t="str">
        <v>Normal</v>
      </c>
      <c r="M2051" s="11">
        <v>1</v>
      </c>
      <c r="N2051" s="11" t="str">
        <v>Yes</v>
      </c>
      <c r="O2051" s="11" t="str">
        <v>No</v>
      </c>
      <c r="P2051" s="36" t="str">
        <v>No</v>
      </c>
      <c r="Q2051" s="37"/>
    </row>
    <row r="2052" spans="1:17" x14ac:dyDescent="0.3">
      <c r="A2052" s="34" t="s">
        <v>311</v>
      </c>
      <c r="B2052" s="34">
        <v>26.22</v>
      </c>
      <c r="C2052" s="34">
        <v>4.6500000000000004</v>
      </c>
      <c r="D2052" s="34" t="s">
        <v>2377</v>
      </c>
      <c r="E2052" s="35" t="s">
        <v>2375</v>
      </c>
      <c r="F2052" s="34" t="s">
        <v>2378</v>
      </c>
      <c r="G2052" s="34">
        <v>1</v>
      </c>
      <c r="H2052" s="34" t="s">
        <v>2375</v>
      </c>
      <c r="J2052" s="40" t="s">
        <v>311</v>
      </c>
      <c r="K2052" s="11" t="str">
        <v>Overweight</v>
      </c>
      <c r="L2052" s="11" t="str">
        <v>Normal</v>
      </c>
      <c r="M2052" s="11">
        <v>1</v>
      </c>
      <c r="N2052" s="11" t="str">
        <v>Yes</v>
      </c>
      <c r="O2052" s="11" t="str">
        <v>No</v>
      </c>
      <c r="P2052" s="36" t="str">
        <v>No</v>
      </c>
      <c r="Q2052" s="37"/>
    </row>
    <row r="2053" spans="1:17" x14ac:dyDescent="0.3">
      <c r="A2053" s="34" t="s">
        <v>310</v>
      </c>
      <c r="B2053" s="34">
        <v>31.824999999999999</v>
      </c>
      <c r="C2053" s="34">
        <v>4.7</v>
      </c>
      <c r="D2053" s="34" t="s">
        <v>2375</v>
      </c>
      <c r="E2053" s="35" t="s">
        <v>2375</v>
      </c>
      <c r="F2053" s="34" t="s">
        <v>2378</v>
      </c>
      <c r="G2053" s="34">
        <v>1</v>
      </c>
      <c r="H2053" s="34" t="s">
        <v>2375</v>
      </c>
      <c r="J2053" s="40" t="s">
        <v>310</v>
      </c>
      <c r="K2053" s="11" t="str">
        <v>Obesity</v>
      </c>
      <c r="L2053" s="11" t="str">
        <v>Normal</v>
      </c>
      <c r="M2053" s="11">
        <v>1</v>
      </c>
      <c r="N2053" s="11" t="str">
        <v>No</v>
      </c>
      <c r="O2053" s="11" t="str">
        <v>No</v>
      </c>
      <c r="P2053" s="36" t="str">
        <v>No</v>
      </c>
      <c r="Q2053" s="37"/>
    </row>
    <row r="2054" spans="1:17" x14ac:dyDescent="0.3">
      <c r="A2054" s="34" t="s">
        <v>309</v>
      </c>
      <c r="B2054" s="34">
        <v>25.745000000000001</v>
      </c>
      <c r="C2054" s="34">
        <v>4.34</v>
      </c>
      <c r="D2054" s="34" t="s">
        <v>2375</v>
      </c>
      <c r="E2054" s="35" t="s">
        <v>2375</v>
      </c>
      <c r="F2054" s="34" t="s">
        <v>2378</v>
      </c>
      <c r="G2054" s="34">
        <v>1</v>
      </c>
      <c r="H2054" s="34" t="s">
        <v>2375</v>
      </c>
      <c r="J2054" s="40" t="s">
        <v>309</v>
      </c>
      <c r="K2054" s="11" t="str">
        <v>Overweight</v>
      </c>
      <c r="L2054" s="11" t="str">
        <v>Normal</v>
      </c>
      <c r="M2054" s="11">
        <v>1</v>
      </c>
      <c r="N2054" s="11" t="str">
        <v>No</v>
      </c>
      <c r="O2054" s="11" t="str">
        <v>No</v>
      </c>
      <c r="P2054" s="36" t="str">
        <v>No</v>
      </c>
      <c r="Q2054" s="37"/>
    </row>
    <row r="2055" spans="1:17" x14ac:dyDescent="0.3">
      <c r="A2055" s="34" t="s">
        <v>308</v>
      </c>
      <c r="B2055" s="34">
        <v>24.605</v>
      </c>
      <c r="C2055" s="34">
        <v>5.62</v>
      </c>
      <c r="D2055" s="34" t="s">
        <v>2375</v>
      </c>
      <c r="E2055" s="35" t="s">
        <v>2375</v>
      </c>
      <c r="F2055" s="34" t="s">
        <v>2378</v>
      </c>
      <c r="G2055" s="34">
        <v>1</v>
      </c>
      <c r="H2055" s="34" t="s">
        <v>2375</v>
      </c>
      <c r="J2055" s="40" t="s">
        <v>308</v>
      </c>
      <c r="K2055" s="11" t="str">
        <v>Normal Weight</v>
      </c>
      <c r="L2055" s="11" t="str">
        <v>Normal</v>
      </c>
      <c r="M2055" s="11">
        <v>1</v>
      </c>
      <c r="N2055" s="11" t="str">
        <v>No</v>
      </c>
      <c r="O2055" s="11" t="str">
        <v>No</v>
      </c>
      <c r="P2055" s="36" t="str">
        <v>No</v>
      </c>
      <c r="Q2055" s="37"/>
    </row>
    <row r="2056" spans="1:17" x14ac:dyDescent="0.3">
      <c r="A2056" s="34" t="s">
        <v>307</v>
      </c>
      <c r="B2056" s="34">
        <v>24.51</v>
      </c>
      <c r="C2056" s="34">
        <v>4.24</v>
      </c>
      <c r="D2056" s="34" t="s">
        <v>2375</v>
      </c>
      <c r="E2056" s="35" t="s">
        <v>2375</v>
      </c>
      <c r="F2056" s="34" t="s">
        <v>2378</v>
      </c>
      <c r="G2056" s="34">
        <v>1</v>
      </c>
      <c r="H2056" s="34" t="s">
        <v>2375</v>
      </c>
      <c r="J2056" s="40" t="s">
        <v>307</v>
      </c>
      <c r="K2056" s="11" t="str">
        <v>Normal Weight</v>
      </c>
      <c r="L2056" s="11" t="str">
        <v>Normal</v>
      </c>
      <c r="M2056" s="11">
        <v>1</v>
      </c>
      <c r="N2056" s="11" t="str">
        <v>No</v>
      </c>
      <c r="O2056" s="11" t="str">
        <v>No</v>
      </c>
      <c r="P2056" s="36" t="str">
        <v>No</v>
      </c>
      <c r="Q2056" s="37"/>
    </row>
    <row r="2057" spans="1:17" x14ac:dyDescent="0.3">
      <c r="A2057" s="34" t="s">
        <v>306</v>
      </c>
      <c r="B2057" s="34">
        <v>31.065000000000001</v>
      </c>
      <c r="C2057" s="34">
        <v>4.57</v>
      </c>
      <c r="D2057" s="34" t="s">
        <v>2377</v>
      </c>
      <c r="E2057" s="35" t="s">
        <v>2375</v>
      </c>
      <c r="F2057" s="34" t="s">
        <v>2375</v>
      </c>
      <c r="G2057" s="34" t="s">
        <v>2376</v>
      </c>
      <c r="H2057" s="34" t="s">
        <v>2375</v>
      </c>
      <c r="J2057" s="40" t="s">
        <v>306</v>
      </c>
      <c r="K2057" s="11" t="str">
        <v>Obesity</v>
      </c>
      <c r="L2057" s="11" t="str">
        <v>Normal</v>
      </c>
      <c r="M2057" s="11">
        <v>0</v>
      </c>
      <c r="N2057" s="11" t="str">
        <v>Yes</v>
      </c>
      <c r="O2057" s="11" t="str">
        <v>No</v>
      </c>
      <c r="P2057" s="36" t="str">
        <v>No</v>
      </c>
      <c r="Q2057" s="37"/>
    </row>
    <row r="2058" spans="1:17" x14ac:dyDescent="0.3">
      <c r="A2058" s="34" t="s">
        <v>305</v>
      </c>
      <c r="B2058" s="34">
        <v>28.12</v>
      </c>
      <c r="C2058" s="34">
        <v>5.05</v>
      </c>
      <c r="D2058" s="34" t="s">
        <v>2375</v>
      </c>
      <c r="E2058" s="35" t="s">
        <v>2375</v>
      </c>
      <c r="F2058" s="34" t="s">
        <v>2375</v>
      </c>
      <c r="G2058" s="34" t="s">
        <v>2376</v>
      </c>
      <c r="H2058" s="34" t="s">
        <v>2375</v>
      </c>
      <c r="J2058" s="40" t="s">
        <v>305</v>
      </c>
      <c r="K2058" s="11" t="str">
        <v>Overweight</v>
      </c>
      <c r="L2058" s="11" t="str">
        <v>Normal</v>
      </c>
      <c r="M2058" s="11">
        <v>0</v>
      </c>
      <c r="N2058" s="11" t="str">
        <v>No</v>
      </c>
      <c r="O2058" s="11" t="str">
        <v>No</v>
      </c>
      <c r="P2058" s="36" t="str">
        <v>No</v>
      </c>
      <c r="Q2058" s="37"/>
    </row>
    <row r="2059" spans="1:17" x14ac:dyDescent="0.3">
      <c r="A2059" s="34" t="s">
        <v>304</v>
      </c>
      <c r="B2059" s="34">
        <v>38.06</v>
      </c>
      <c r="C2059" s="34">
        <v>6.16</v>
      </c>
      <c r="D2059" s="34" t="s">
        <v>2375</v>
      </c>
      <c r="E2059" s="35" t="s">
        <v>2375</v>
      </c>
      <c r="F2059" s="34" t="s">
        <v>2375</v>
      </c>
      <c r="G2059" s="34" t="s">
        <v>2376</v>
      </c>
      <c r="H2059" s="34" t="s">
        <v>2375</v>
      </c>
      <c r="J2059" s="40" t="s">
        <v>304</v>
      </c>
      <c r="K2059" s="11" t="str">
        <v>Obesity</v>
      </c>
      <c r="L2059" s="11" t="str">
        <v>Prediabetes</v>
      </c>
      <c r="M2059" s="11">
        <v>0</v>
      </c>
      <c r="N2059" s="11" t="str">
        <v>No</v>
      </c>
      <c r="O2059" s="11" t="str">
        <v>No</v>
      </c>
      <c r="P2059" s="36" t="str">
        <v>No</v>
      </c>
      <c r="Q2059" s="37"/>
    </row>
    <row r="2060" spans="1:17" x14ac:dyDescent="0.3">
      <c r="A2060" s="34" t="s">
        <v>303</v>
      </c>
      <c r="B2060" s="34">
        <v>24.96</v>
      </c>
      <c r="C2060" s="34">
        <v>4.57</v>
      </c>
      <c r="D2060" s="34" t="s">
        <v>2375</v>
      </c>
      <c r="E2060" s="35" t="s">
        <v>2375</v>
      </c>
      <c r="F2060" s="34" t="s">
        <v>2375</v>
      </c>
      <c r="G2060" s="34" t="s">
        <v>2376</v>
      </c>
      <c r="H2060" s="34" t="s">
        <v>2375</v>
      </c>
      <c r="J2060" s="40" t="s">
        <v>303</v>
      </c>
      <c r="K2060" s="11" t="str">
        <v>Overweight</v>
      </c>
      <c r="L2060" s="11" t="str">
        <v>Normal</v>
      </c>
      <c r="M2060" s="11">
        <v>0</v>
      </c>
      <c r="N2060" s="11" t="str">
        <v>No</v>
      </c>
      <c r="O2060" s="11" t="str">
        <v>No</v>
      </c>
      <c r="P2060" s="36" t="str">
        <v>No</v>
      </c>
      <c r="Q2060" s="37"/>
    </row>
    <row r="2061" spans="1:17" x14ac:dyDescent="0.3">
      <c r="A2061" s="34" t="s">
        <v>302</v>
      </c>
      <c r="B2061" s="34">
        <v>17.670000000000002</v>
      </c>
      <c r="C2061" s="34">
        <v>5.53</v>
      </c>
      <c r="D2061" s="34" t="s">
        <v>2377</v>
      </c>
      <c r="E2061" s="35" t="s">
        <v>2375</v>
      </c>
      <c r="F2061" s="34" t="s">
        <v>2375</v>
      </c>
      <c r="G2061" s="34" t="s">
        <v>2376</v>
      </c>
      <c r="H2061" s="34" t="s">
        <v>2375</v>
      </c>
      <c r="J2061" s="40" t="s">
        <v>302</v>
      </c>
      <c r="K2061" s="11" t="str">
        <v>Underweight</v>
      </c>
      <c r="L2061" s="11" t="str">
        <v>Normal</v>
      </c>
      <c r="M2061" s="11">
        <v>0</v>
      </c>
      <c r="N2061" s="11" t="str">
        <v>Yes</v>
      </c>
      <c r="O2061" s="11" t="str">
        <v>No</v>
      </c>
      <c r="P2061" s="36" t="str">
        <v>No</v>
      </c>
      <c r="Q2061" s="37"/>
    </row>
    <row r="2062" spans="1:17" x14ac:dyDescent="0.3">
      <c r="A2062" s="34" t="s">
        <v>301</v>
      </c>
      <c r="B2062" s="34">
        <v>31.35</v>
      </c>
      <c r="C2062" s="34">
        <v>5.84</v>
      </c>
      <c r="D2062" s="34" t="s">
        <v>2375</v>
      </c>
      <c r="E2062" s="35" t="s">
        <v>2378</v>
      </c>
      <c r="F2062" s="34" t="s">
        <v>2375</v>
      </c>
      <c r="G2062" s="34">
        <v>1</v>
      </c>
      <c r="H2062" s="34" t="s">
        <v>2375</v>
      </c>
      <c r="J2062" s="40" t="s">
        <v>301</v>
      </c>
      <c r="K2062" s="11" t="str">
        <v>Obesity</v>
      </c>
      <c r="L2062" s="11" t="str">
        <v>Prediabetes</v>
      </c>
      <c r="M2062" s="11">
        <v>1</v>
      </c>
      <c r="N2062" s="11" t="str">
        <v>No</v>
      </c>
      <c r="O2062" s="11" t="str">
        <v>No</v>
      </c>
      <c r="P2062" s="36" t="str">
        <v>No</v>
      </c>
      <c r="Q2062" s="37"/>
    </row>
    <row r="2063" spans="1:17" x14ac:dyDescent="0.3">
      <c r="A2063" s="34" t="s">
        <v>300</v>
      </c>
      <c r="B2063" s="34">
        <v>28.31</v>
      </c>
      <c r="C2063" s="34">
        <v>6.41</v>
      </c>
      <c r="D2063" s="34" t="s">
        <v>2375</v>
      </c>
      <c r="E2063" s="35" t="s">
        <v>2378</v>
      </c>
      <c r="F2063" s="34" t="s">
        <v>2375</v>
      </c>
      <c r="G2063" s="34">
        <v>1</v>
      </c>
      <c r="H2063" s="34" t="s">
        <v>2375</v>
      </c>
      <c r="J2063" s="40" t="s">
        <v>300</v>
      </c>
      <c r="K2063" s="11" t="str">
        <v>Overweight</v>
      </c>
      <c r="L2063" s="11" t="str">
        <v>Diabetes</v>
      </c>
      <c r="M2063" s="11">
        <v>1</v>
      </c>
      <c r="N2063" s="11" t="str">
        <v>No</v>
      </c>
      <c r="O2063" s="11" t="str">
        <v>No</v>
      </c>
      <c r="P2063" s="36" t="str">
        <v>No</v>
      </c>
      <c r="Q2063" s="37"/>
    </row>
    <row r="2064" spans="1:17" x14ac:dyDescent="0.3">
      <c r="A2064" s="34" t="s">
        <v>299</v>
      </c>
      <c r="B2064" s="34">
        <v>30.3</v>
      </c>
      <c r="C2064" s="34">
        <v>4.7300000000000004</v>
      </c>
      <c r="D2064" s="34" t="s">
        <v>2377</v>
      </c>
      <c r="E2064" s="35" t="s">
        <v>2375</v>
      </c>
      <c r="F2064" s="34" t="s">
        <v>2378</v>
      </c>
      <c r="G2064" s="34">
        <v>1</v>
      </c>
      <c r="H2064" s="34" t="s">
        <v>2375</v>
      </c>
      <c r="J2064" s="40" t="s">
        <v>299</v>
      </c>
      <c r="K2064" s="11" t="str">
        <v>Obesity</v>
      </c>
      <c r="L2064" s="11" t="str">
        <v>Normal</v>
      </c>
      <c r="M2064" s="11">
        <v>1</v>
      </c>
      <c r="N2064" s="11" t="str">
        <v>Yes</v>
      </c>
      <c r="O2064" s="11" t="str">
        <v>No</v>
      </c>
      <c r="P2064" s="36" t="str">
        <v>No</v>
      </c>
      <c r="Q2064" s="37"/>
    </row>
    <row r="2065" spans="1:17" x14ac:dyDescent="0.3">
      <c r="A2065" s="34" t="s">
        <v>298</v>
      </c>
      <c r="B2065" s="34">
        <v>26.4</v>
      </c>
      <c r="C2065" s="34">
        <v>6.22</v>
      </c>
      <c r="D2065" s="34" t="s">
        <v>2377</v>
      </c>
      <c r="E2065" s="35" t="s">
        <v>2375</v>
      </c>
      <c r="F2065" s="34" t="s">
        <v>2375</v>
      </c>
      <c r="G2065" s="34" t="s">
        <v>2376</v>
      </c>
      <c r="H2065" s="34" t="s">
        <v>2375</v>
      </c>
      <c r="J2065" s="40" t="s">
        <v>298</v>
      </c>
      <c r="K2065" s="11" t="str">
        <v>Overweight</v>
      </c>
      <c r="L2065" s="11" t="str">
        <v>Prediabetes</v>
      </c>
      <c r="M2065" s="11">
        <v>0</v>
      </c>
      <c r="N2065" s="11" t="str">
        <v>Yes</v>
      </c>
      <c r="O2065" s="11" t="str">
        <v>No</v>
      </c>
      <c r="P2065" s="36" t="str">
        <v>No</v>
      </c>
      <c r="Q2065" s="37"/>
    </row>
    <row r="2066" spans="1:17" x14ac:dyDescent="0.3">
      <c r="A2066" s="34" t="s">
        <v>297</v>
      </c>
      <c r="B2066" s="34">
        <v>22.135000000000002</v>
      </c>
      <c r="C2066" s="34">
        <v>4.46</v>
      </c>
      <c r="D2066" s="34" t="s">
        <v>2377</v>
      </c>
      <c r="E2066" s="35" t="s">
        <v>2375</v>
      </c>
      <c r="F2066" s="34" t="s">
        <v>2375</v>
      </c>
      <c r="G2066" s="34" t="s">
        <v>2376</v>
      </c>
      <c r="H2066" s="34" t="s">
        <v>2375</v>
      </c>
      <c r="J2066" s="40" t="s">
        <v>297</v>
      </c>
      <c r="K2066" s="11" t="str">
        <v>Normal Weight</v>
      </c>
      <c r="L2066" s="11" t="str">
        <v>Normal</v>
      </c>
      <c r="M2066" s="11">
        <v>0</v>
      </c>
      <c r="N2066" s="11" t="str">
        <v>Yes</v>
      </c>
      <c r="O2066" s="11" t="str">
        <v>No</v>
      </c>
      <c r="P2066" s="36" t="str">
        <v>No</v>
      </c>
      <c r="Q2066" s="37"/>
    </row>
    <row r="2067" spans="1:17" x14ac:dyDescent="0.3">
      <c r="A2067" s="34" t="s">
        <v>296</v>
      </c>
      <c r="B2067" s="34">
        <v>17.399999999999999</v>
      </c>
      <c r="C2067" s="34">
        <v>4.5</v>
      </c>
      <c r="D2067" s="34" t="s">
        <v>2377</v>
      </c>
      <c r="E2067" s="35" t="s">
        <v>2375</v>
      </c>
      <c r="F2067" s="34" t="s">
        <v>2375</v>
      </c>
      <c r="G2067" s="34" t="s">
        <v>2376</v>
      </c>
      <c r="H2067" s="34" t="s">
        <v>2375</v>
      </c>
      <c r="J2067" s="40" t="s">
        <v>296</v>
      </c>
      <c r="K2067" s="11" t="str">
        <v>Underweight</v>
      </c>
      <c r="L2067" s="11" t="str">
        <v>Normal</v>
      </c>
      <c r="M2067" s="11">
        <v>0</v>
      </c>
      <c r="N2067" s="11" t="str">
        <v>Yes</v>
      </c>
      <c r="O2067" s="11" t="str">
        <v>No</v>
      </c>
      <c r="P2067" s="36" t="str">
        <v>No</v>
      </c>
      <c r="Q2067" s="37"/>
    </row>
    <row r="2068" spans="1:17" x14ac:dyDescent="0.3">
      <c r="A2068" s="34" t="s">
        <v>294</v>
      </c>
      <c r="B2068" s="34">
        <v>28.06</v>
      </c>
      <c r="C2068" s="34">
        <v>8.93</v>
      </c>
      <c r="D2068" s="34" t="s">
        <v>2375</v>
      </c>
      <c r="E2068" s="35" t="s">
        <v>2375</v>
      </c>
      <c r="F2068" s="34" t="s">
        <v>2375</v>
      </c>
      <c r="G2068" s="34" t="s">
        <v>2376</v>
      </c>
      <c r="H2068" s="34" t="s">
        <v>2375</v>
      </c>
      <c r="J2068" s="40" t="s">
        <v>294</v>
      </c>
      <c r="K2068" s="11" t="str">
        <v>Overweight</v>
      </c>
      <c r="L2068" s="11" t="str">
        <v>Diabetes</v>
      </c>
      <c r="M2068" s="11">
        <v>0</v>
      </c>
      <c r="N2068" s="11" t="str">
        <v>No</v>
      </c>
      <c r="O2068" s="11" t="str">
        <v>No</v>
      </c>
      <c r="P2068" s="36" t="str">
        <v>No</v>
      </c>
      <c r="Q2068" s="37"/>
    </row>
    <row r="2069" spans="1:17" x14ac:dyDescent="0.3">
      <c r="A2069" s="34" t="s">
        <v>293</v>
      </c>
      <c r="B2069" s="34">
        <v>31.13</v>
      </c>
      <c r="C2069" s="34">
        <v>11.02</v>
      </c>
      <c r="D2069" s="34" t="s">
        <v>2375</v>
      </c>
      <c r="E2069" s="35" t="s">
        <v>2375</v>
      </c>
      <c r="F2069" s="34" t="s">
        <v>2375</v>
      </c>
      <c r="G2069" s="34" t="s">
        <v>2376</v>
      </c>
      <c r="H2069" s="34" t="s">
        <v>2375</v>
      </c>
      <c r="J2069" s="40" t="s">
        <v>293</v>
      </c>
      <c r="K2069" s="11" t="str">
        <v>Obesity</v>
      </c>
      <c r="L2069" s="11" t="str">
        <v>Diabetes</v>
      </c>
      <c r="M2069" s="11">
        <v>0</v>
      </c>
      <c r="N2069" s="11" t="str">
        <v>No</v>
      </c>
      <c r="O2069" s="11" t="str">
        <v>No</v>
      </c>
      <c r="P2069" s="36" t="str">
        <v>No</v>
      </c>
      <c r="Q2069" s="37"/>
    </row>
    <row r="2070" spans="1:17" x14ac:dyDescent="0.3">
      <c r="A2070" s="34" t="s">
        <v>292</v>
      </c>
      <c r="B2070" s="34">
        <v>18.46</v>
      </c>
      <c r="C2070" s="34">
        <v>5.25</v>
      </c>
      <c r="D2070" s="34" t="s">
        <v>2375</v>
      </c>
      <c r="E2070" s="35" t="s">
        <v>2375</v>
      </c>
      <c r="F2070" s="34" t="s">
        <v>2375</v>
      </c>
      <c r="G2070" s="34" t="s">
        <v>2376</v>
      </c>
      <c r="H2070" s="34" t="s">
        <v>2375</v>
      </c>
      <c r="J2070" s="40" t="s">
        <v>292</v>
      </c>
      <c r="K2070" s="11" t="str">
        <v>Underweight</v>
      </c>
      <c r="L2070" s="11" t="str">
        <v>Normal</v>
      </c>
      <c r="M2070" s="11">
        <v>0</v>
      </c>
      <c r="N2070" s="11" t="str">
        <v>No</v>
      </c>
      <c r="O2070" s="11" t="str">
        <v>No</v>
      </c>
      <c r="P2070" s="36" t="str">
        <v>No</v>
      </c>
      <c r="Q2070" s="37"/>
    </row>
    <row r="2071" spans="1:17" x14ac:dyDescent="0.3">
      <c r="A2071" s="34" t="s">
        <v>291</v>
      </c>
      <c r="B2071" s="34">
        <v>17.3</v>
      </c>
      <c r="C2071" s="34">
        <v>4.75</v>
      </c>
      <c r="D2071" s="34" t="s">
        <v>2375</v>
      </c>
      <c r="E2071" s="35" t="s">
        <v>2375</v>
      </c>
      <c r="F2071" s="34" t="s">
        <v>2375</v>
      </c>
      <c r="G2071" s="34" t="s">
        <v>2376</v>
      </c>
      <c r="H2071" s="34" t="s">
        <v>2375</v>
      </c>
      <c r="J2071" s="40" t="s">
        <v>291</v>
      </c>
      <c r="K2071" s="11" t="str">
        <v>Underweight</v>
      </c>
      <c r="L2071" s="11" t="str">
        <v>Normal</v>
      </c>
      <c r="M2071" s="11">
        <v>0</v>
      </c>
      <c r="N2071" s="11" t="str">
        <v>No</v>
      </c>
      <c r="O2071" s="11" t="str">
        <v>No</v>
      </c>
      <c r="P2071" s="36" t="str">
        <v>No</v>
      </c>
      <c r="Q2071" s="37"/>
    </row>
    <row r="2072" spans="1:17" x14ac:dyDescent="0.3">
      <c r="A2072" s="34" t="s">
        <v>290</v>
      </c>
      <c r="B2072" s="34">
        <v>35.625</v>
      </c>
      <c r="C2072" s="34">
        <v>4.68</v>
      </c>
      <c r="D2072" s="34" t="s">
        <v>2377</v>
      </c>
      <c r="E2072" s="35" t="s">
        <v>2375</v>
      </c>
      <c r="F2072" s="34" t="s">
        <v>2378</v>
      </c>
      <c r="G2072" s="34">
        <v>1</v>
      </c>
      <c r="H2072" s="34" t="s">
        <v>2375</v>
      </c>
      <c r="J2072" s="40" t="s">
        <v>290</v>
      </c>
      <c r="K2072" s="11" t="str">
        <v>Obesity</v>
      </c>
      <c r="L2072" s="11" t="str">
        <v>Normal</v>
      </c>
      <c r="M2072" s="11">
        <v>1</v>
      </c>
      <c r="N2072" s="11" t="str">
        <v>Yes</v>
      </c>
      <c r="O2072" s="11" t="str">
        <v>No</v>
      </c>
      <c r="P2072" s="36" t="str">
        <v>No</v>
      </c>
      <c r="Q2072" s="37"/>
    </row>
    <row r="2073" spans="1:17" x14ac:dyDescent="0.3">
      <c r="A2073" s="34" t="s">
        <v>289</v>
      </c>
      <c r="B2073" s="34">
        <v>20.234999999999999</v>
      </c>
      <c r="C2073" s="34">
        <v>6.17</v>
      </c>
      <c r="D2073" s="34" t="s">
        <v>2377</v>
      </c>
      <c r="E2073" s="35" t="s">
        <v>2378</v>
      </c>
      <c r="F2073" s="34" t="s">
        <v>2375</v>
      </c>
      <c r="G2073" s="34">
        <v>2</v>
      </c>
      <c r="H2073" s="34" t="s">
        <v>2375</v>
      </c>
      <c r="J2073" s="40" t="s">
        <v>289</v>
      </c>
      <c r="K2073" s="11" t="str">
        <v>Normal Weight</v>
      </c>
      <c r="L2073" s="11" t="str">
        <v>Prediabetes</v>
      </c>
      <c r="M2073" s="11">
        <v>2</v>
      </c>
      <c r="N2073" s="11" t="str">
        <v>Yes</v>
      </c>
      <c r="O2073" s="11" t="str">
        <v>No</v>
      </c>
      <c r="P2073" s="36" t="str">
        <v>No</v>
      </c>
      <c r="Q2073" s="37"/>
    </row>
    <row r="2074" spans="1:17" x14ac:dyDescent="0.3">
      <c r="A2074" s="34" t="s">
        <v>288</v>
      </c>
      <c r="B2074" s="34">
        <v>27.55</v>
      </c>
      <c r="C2074" s="34">
        <v>4.5599999999999996</v>
      </c>
      <c r="D2074" s="34" t="s">
        <v>2377</v>
      </c>
      <c r="E2074" s="35" t="s">
        <v>2375</v>
      </c>
      <c r="F2074" s="34" t="s">
        <v>2378</v>
      </c>
      <c r="G2074" s="34">
        <v>1</v>
      </c>
      <c r="H2074" s="34" t="s">
        <v>2375</v>
      </c>
      <c r="J2074" s="40" t="s">
        <v>288</v>
      </c>
      <c r="K2074" s="11" t="str">
        <v>Overweight</v>
      </c>
      <c r="L2074" s="11" t="str">
        <v>Normal</v>
      </c>
      <c r="M2074" s="11">
        <v>1</v>
      </c>
      <c r="N2074" s="11" t="str">
        <v>Yes</v>
      </c>
      <c r="O2074" s="11" t="str">
        <v>No</v>
      </c>
      <c r="P2074" s="36" t="str">
        <v>No</v>
      </c>
      <c r="Q2074" s="37"/>
    </row>
    <row r="2075" spans="1:17" x14ac:dyDescent="0.3">
      <c r="A2075" s="34" t="s">
        <v>287</v>
      </c>
      <c r="B2075" s="34">
        <v>17.97</v>
      </c>
      <c r="C2075" s="34">
        <v>6.3</v>
      </c>
      <c r="D2075" s="34" t="s">
        <v>2375</v>
      </c>
      <c r="E2075" s="35" t="s">
        <v>2375</v>
      </c>
      <c r="F2075" s="34" t="s">
        <v>2375</v>
      </c>
      <c r="G2075" s="34" t="s">
        <v>2376</v>
      </c>
      <c r="H2075" s="34" t="s">
        <v>2375</v>
      </c>
      <c r="J2075" s="40" t="s">
        <v>287</v>
      </c>
      <c r="K2075" s="11" t="str">
        <v>Underweight</v>
      </c>
      <c r="L2075" s="11" t="str">
        <v>Prediabetes</v>
      </c>
      <c r="M2075" s="11">
        <v>0</v>
      </c>
      <c r="N2075" s="11" t="str">
        <v>No</v>
      </c>
      <c r="O2075" s="11" t="str">
        <v>No</v>
      </c>
      <c r="P2075" s="36" t="str">
        <v>No</v>
      </c>
      <c r="Q2075" s="37"/>
    </row>
    <row r="2076" spans="1:17" x14ac:dyDescent="0.3">
      <c r="A2076" s="34" t="s">
        <v>286</v>
      </c>
      <c r="B2076" s="34">
        <v>29.98</v>
      </c>
      <c r="C2076" s="34">
        <v>6.03</v>
      </c>
      <c r="D2076" s="34" t="s">
        <v>2375</v>
      </c>
      <c r="E2076" s="35" t="s">
        <v>2378</v>
      </c>
      <c r="F2076" s="34" t="s">
        <v>2375</v>
      </c>
      <c r="G2076" s="34">
        <v>1</v>
      </c>
      <c r="H2076" s="34" t="s">
        <v>2375</v>
      </c>
      <c r="J2076" s="40" t="s">
        <v>286</v>
      </c>
      <c r="K2076" s="11" t="str">
        <v>Obesity</v>
      </c>
      <c r="L2076" s="11" t="str">
        <v>Prediabetes</v>
      </c>
      <c r="M2076" s="11">
        <v>1</v>
      </c>
      <c r="N2076" s="11" t="str">
        <v>No</v>
      </c>
      <c r="O2076" s="11" t="str">
        <v>No</v>
      </c>
      <c r="P2076" s="36" t="str">
        <v>No</v>
      </c>
      <c r="Q2076" s="37"/>
    </row>
    <row r="2077" spans="1:17" x14ac:dyDescent="0.3">
      <c r="A2077" s="34" t="s">
        <v>285</v>
      </c>
      <c r="B2077" s="34">
        <v>33.659999999999997</v>
      </c>
      <c r="C2077" s="34">
        <v>4.2</v>
      </c>
      <c r="D2077" s="34" t="s">
        <v>2377</v>
      </c>
      <c r="E2077" s="35" t="s">
        <v>2375</v>
      </c>
      <c r="F2077" s="34" t="s">
        <v>2375</v>
      </c>
      <c r="G2077" s="34">
        <v>1</v>
      </c>
      <c r="H2077" s="34" t="s">
        <v>2375</v>
      </c>
      <c r="J2077" s="40" t="s">
        <v>285</v>
      </c>
      <c r="K2077" s="11" t="str">
        <v>Obesity</v>
      </c>
      <c r="L2077" s="11" t="str">
        <v>Normal</v>
      </c>
      <c r="M2077" s="11">
        <v>1</v>
      </c>
      <c r="N2077" s="11" t="str">
        <v>Yes</v>
      </c>
      <c r="O2077" s="11" t="str">
        <v>No</v>
      </c>
      <c r="P2077" s="36" t="str">
        <v>No</v>
      </c>
      <c r="Q2077" s="37"/>
    </row>
    <row r="2078" spans="1:17" x14ac:dyDescent="0.3">
      <c r="A2078" s="34" t="s">
        <v>284</v>
      </c>
      <c r="B2078" s="34">
        <v>32.67</v>
      </c>
      <c r="C2078" s="34">
        <v>5.61</v>
      </c>
      <c r="D2078" s="34" t="s">
        <v>2377</v>
      </c>
      <c r="E2078" s="35" t="s">
        <v>2375</v>
      </c>
      <c r="F2078" s="34" t="s">
        <v>2375</v>
      </c>
      <c r="G2078" s="34">
        <v>1</v>
      </c>
      <c r="H2078" s="34" t="s">
        <v>2375</v>
      </c>
      <c r="J2078" s="40" t="s">
        <v>284</v>
      </c>
      <c r="K2078" s="11" t="str">
        <v>Obesity</v>
      </c>
      <c r="L2078" s="11" t="str">
        <v>Normal</v>
      </c>
      <c r="M2078" s="11">
        <v>1</v>
      </c>
      <c r="N2078" s="11" t="str">
        <v>Yes</v>
      </c>
      <c r="O2078" s="11" t="str">
        <v>No</v>
      </c>
      <c r="P2078" s="36" t="str">
        <v>No</v>
      </c>
      <c r="Q2078" s="37"/>
    </row>
    <row r="2079" spans="1:17" x14ac:dyDescent="0.3">
      <c r="A2079" s="34" t="s">
        <v>283</v>
      </c>
      <c r="B2079" s="34">
        <v>30.5</v>
      </c>
      <c r="C2079" s="34">
        <v>5.88</v>
      </c>
      <c r="D2079" s="34" t="s">
        <v>2377</v>
      </c>
      <c r="E2079" s="35" t="s">
        <v>2375</v>
      </c>
      <c r="F2079" s="34" t="s">
        <v>2375</v>
      </c>
      <c r="G2079" s="34">
        <v>1</v>
      </c>
      <c r="H2079" s="34" t="s">
        <v>2375</v>
      </c>
      <c r="J2079" s="40" t="s">
        <v>283</v>
      </c>
      <c r="K2079" s="11" t="str">
        <v>Obesity</v>
      </c>
      <c r="L2079" s="11" t="str">
        <v>Prediabetes</v>
      </c>
      <c r="M2079" s="11">
        <v>1</v>
      </c>
      <c r="N2079" s="11" t="str">
        <v>Yes</v>
      </c>
      <c r="O2079" s="11" t="str">
        <v>No</v>
      </c>
      <c r="P2079" s="36" t="str">
        <v>No</v>
      </c>
      <c r="Q2079" s="37"/>
    </row>
    <row r="2080" spans="1:17" x14ac:dyDescent="0.3">
      <c r="A2080" s="34" t="s">
        <v>282</v>
      </c>
      <c r="B2080" s="34">
        <v>23.1</v>
      </c>
      <c r="C2080" s="34">
        <v>5.92</v>
      </c>
      <c r="D2080" s="34" t="s">
        <v>2377</v>
      </c>
      <c r="E2080" s="35" t="s">
        <v>2375</v>
      </c>
      <c r="F2080" s="34" t="s">
        <v>2375</v>
      </c>
      <c r="G2080" s="34">
        <v>1</v>
      </c>
      <c r="H2080" s="34" t="s">
        <v>2375</v>
      </c>
      <c r="J2080" s="40" t="s">
        <v>282</v>
      </c>
      <c r="K2080" s="11" t="str">
        <v>Normal Weight</v>
      </c>
      <c r="L2080" s="11" t="str">
        <v>Prediabetes</v>
      </c>
      <c r="M2080" s="11">
        <v>1</v>
      </c>
      <c r="N2080" s="11" t="str">
        <v>Yes</v>
      </c>
      <c r="O2080" s="11" t="str">
        <v>No</v>
      </c>
      <c r="P2080" s="36" t="str">
        <v>No</v>
      </c>
      <c r="Q2080" s="37"/>
    </row>
    <row r="2081" spans="1:17" x14ac:dyDescent="0.3">
      <c r="A2081" s="34" t="s">
        <v>281</v>
      </c>
      <c r="B2081" s="34">
        <v>39.49</v>
      </c>
      <c r="C2081" s="34">
        <v>4.8099999999999996</v>
      </c>
      <c r="D2081" s="34" t="s">
        <v>2375</v>
      </c>
      <c r="E2081" s="35" t="s">
        <v>2375</v>
      </c>
      <c r="F2081" s="34" t="s">
        <v>2375</v>
      </c>
      <c r="G2081" s="34">
        <v>1</v>
      </c>
      <c r="H2081" s="34" t="s">
        <v>2375</v>
      </c>
      <c r="J2081" s="40" t="s">
        <v>281</v>
      </c>
      <c r="K2081" s="11" t="str">
        <v>Obesity</v>
      </c>
      <c r="L2081" s="11" t="str">
        <v>Normal</v>
      </c>
      <c r="M2081" s="11">
        <v>1</v>
      </c>
      <c r="N2081" s="11" t="str">
        <v>No</v>
      </c>
      <c r="O2081" s="11" t="str">
        <v>No</v>
      </c>
      <c r="P2081" s="36" t="str">
        <v>No</v>
      </c>
      <c r="Q2081" s="37"/>
    </row>
    <row r="2082" spans="1:17" x14ac:dyDescent="0.3">
      <c r="A2082" s="34" t="s">
        <v>280</v>
      </c>
      <c r="B2082" s="34">
        <v>33.99</v>
      </c>
      <c r="C2082" s="34">
        <v>4.55</v>
      </c>
      <c r="D2082" s="34" t="s">
        <v>2375</v>
      </c>
      <c r="E2082" s="35" t="s">
        <v>2375</v>
      </c>
      <c r="F2082" s="34" t="s">
        <v>2375</v>
      </c>
      <c r="G2082" s="34">
        <v>1</v>
      </c>
      <c r="H2082" s="34" t="s">
        <v>2375</v>
      </c>
      <c r="J2082" s="40" t="s">
        <v>280</v>
      </c>
      <c r="K2082" s="11" t="str">
        <v>Obesity</v>
      </c>
      <c r="L2082" s="11" t="str">
        <v>Normal</v>
      </c>
      <c r="M2082" s="11">
        <v>1</v>
      </c>
      <c r="N2082" s="11" t="str">
        <v>No</v>
      </c>
      <c r="O2082" s="11" t="str">
        <v>No</v>
      </c>
      <c r="P2082" s="36" t="str">
        <v>No</v>
      </c>
      <c r="Q2082" s="37"/>
    </row>
    <row r="2083" spans="1:17" x14ac:dyDescent="0.3">
      <c r="A2083" s="34" t="s">
        <v>279</v>
      </c>
      <c r="B2083" s="34">
        <v>27.72</v>
      </c>
      <c r="C2083" s="34">
        <v>6.43</v>
      </c>
      <c r="D2083" s="34" t="s">
        <v>2375</v>
      </c>
      <c r="E2083" s="35" t="s">
        <v>2375</v>
      </c>
      <c r="F2083" s="34" t="s">
        <v>2375</v>
      </c>
      <c r="G2083" s="34">
        <v>1</v>
      </c>
      <c r="H2083" s="34" t="s">
        <v>2375</v>
      </c>
      <c r="J2083" s="40" t="s">
        <v>279</v>
      </c>
      <c r="K2083" s="11" t="str">
        <v>Overweight</v>
      </c>
      <c r="L2083" s="11" t="str">
        <v>Diabetes</v>
      </c>
      <c r="M2083" s="11">
        <v>1</v>
      </c>
      <c r="N2083" s="11" t="str">
        <v>No</v>
      </c>
      <c r="O2083" s="11" t="str">
        <v>No</v>
      </c>
      <c r="P2083" s="36" t="str">
        <v>No</v>
      </c>
      <c r="Q2083" s="37"/>
    </row>
    <row r="2084" spans="1:17" x14ac:dyDescent="0.3">
      <c r="A2084" s="34" t="s">
        <v>278</v>
      </c>
      <c r="B2084" s="34">
        <v>30.59</v>
      </c>
      <c r="C2084" s="34">
        <v>11.62</v>
      </c>
      <c r="D2084" s="34" t="s">
        <v>2375</v>
      </c>
      <c r="E2084" s="35" t="s">
        <v>2375</v>
      </c>
      <c r="F2084" s="34" t="s">
        <v>2375</v>
      </c>
      <c r="G2084" s="34" t="s">
        <v>2376</v>
      </c>
      <c r="H2084" s="34" t="s">
        <v>2375</v>
      </c>
      <c r="J2084" s="40" t="s">
        <v>278</v>
      </c>
      <c r="K2084" s="11" t="str">
        <v>Obesity</v>
      </c>
      <c r="L2084" s="11" t="str">
        <v>Diabetes</v>
      </c>
      <c r="M2084" s="11">
        <v>0</v>
      </c>
      <c r="N2084" s="11" t="str">
        <v>No</v>
      </c>
      <c r="O2084" s="11" t="str">
        <v>No</v>
      </c>
      <c r="P2084" s="36" t="str">
        <v>No</v>
      </c>
      <c r="Q2084" s="37"/>
    </row>
    <row r="2085" spans="1:17" x14ac:dyDescent="0.3">
      <c r="A2085" s="34" t="s">
        <v>277</v>
      </c>
      <c r="B2085" s="34">
        <v>22.6</v>
      </c>
      <c r="C2085" s="34">
        <v>6.04</v>
      </c>
      <c r="D2085" s="34" t="s">
        <v>2375</v>
      </c>
      <c r="E2085" s="35" t="s">
        <v>2375</v>
      </c>
      <c r="F2085" s="34" t="s">
        <v>2375</v>
      </c>
      <c r="G2085" s="34">
        <v>1</v>
      </c>
      <c r="H2085" s="34" t="s">
        <v>2375</v>
      </c>
      <c r="J2085" s="40" t="s">
        <v>277</v>
      </c>
      <c r="K2085" s="11" t="str">
        <v>Normal Weight</v>
      </c>
      <c r="L2085" s="11" t="str">
        <v>Prediabetes</v>
      </c>
      <c r="M2085" s="11">
        <v>1</v>
      </c>
      <c r="N2085" s="11" t="str">
        <v>No</v>
      </c>
      <c r="O2085" s="11" t="str">
        <v>No</v>
      </c>
      <c r="P2085" s="36" t="str">
        <v>No</v>
      </c>
      <c r="Q2085" s="37"/>
    </row>
    <row r="2086" spans="1:17" x14ac:dyDescent="0.3">
      <c r="A2086" s="34" t="s">
        <v>276</v>
      </c>
      <c r="B2086" s="34">
        <v>28.785</v>
      </c>
      <c r="C2086" s="34">
        <v>8.82</v>
      </c>
      <c r="D2086" s="34" t="s">
        <v>2375</v>
      </c>
      <c r="E2086" s="35" t="s">
        <v>2375</v>
      </c>
      <c r="F2086" s="34" t="s">
        <v>2375</v>
      </c>
      <c r="G2086" s="34" t="s">
        <v>2376</v>
      </c>
      <c r="H2086" s="34" t="s">
        <v>2375</v>
      </c>
      <c r="J2086" s="40" t="s">
        <v>276</v>
      </c>
      <c r="K2086" s="11" t="str">
        <v>Overweight</v>
      </c>
      <c r="L2086" s="11" t="str">
        <v>Diabetes</v>
      </c>
      <c r="M2086" s="11">
        <v>0</v>
      </c>
      <c r="N2086" s="11" t="str">
        <v>No</v>
      </c>
      <c r="O2086" s="11" t="str">
        <v>No</v>
      </c>
      <c r="P2086" s="36" t="str">
        <v>No</v>
      </c>
      <c r="Q2086" s="37"/>
    </row>
    <row r="2087" spans="1:17" x14ac:dyDescent="0.3">
      <c r="A2087" s="34" t="s">
        <v>275</v>
      </c>
      <c r="B2087" s="34">
        <v>50.38</v>
      </c>
      <c r="C2087" s="34">
        <v>5.8</v>
      </c>
      <c r="D2087" s="34" t="s">
        <v>2375</v>
      </c>
      <c r="E2087" s="35" t="s">
        <v>2375</v>
      </c>
      <c r="F2087" s="34" t="s">
        <v>2375</v>
      </c>
      <c r="G2087" s="34" t="s">
        <v>2376</v>
      </c>
      <c r="H2087" s="34" t="s">
        <v>2375</v>
      </c>
      <c r="J2087" s="40" t="s">
        <v>275</v>
      </c>
      <c r="K2087" s="11" t="str">
        <v>Obesity</v>
      </c>
      <c r="L2087" s="11" t="str">
        <v>Prediabetes</v>
      </c>
      <c r="M2087" s="11">
        <v>0</v>
      </c>
      <c r="N2087" s="11" t="str">
        <v>No</v>
      </c>
      <c r="O2087" s="11" t="str">
        <v>No</v>
      </c>
      <c r="P2087" s="36" t="str">
        <v>No</v>
      </c>
      <c r="Q2087" s="37"/>
    </row>
    <row r="2088" spans="1:17" x14ac:dyDescent="0.3">
      <c r="A2088" s="34" t="s">
        <v>274</v>
      </c>
      <c r="B2088" s="34">
        <v>35.200000000000003</v>
      </c>
      <c r="C2088" s="34">
        <v>4.28</v>
      </c>
      <c r="D2088" s="34" t="s">
        <v>2375</v>
      </c>
      <c r="E2088" s="35" t="s">
        <v>2375</v>
      </c>
      <c r="F2088" s="34" t="s">
        <v>2375</v>
      </c>
      <c r="G2088" s="34" t="s">
        <v>2376</v>
      </c>
      <c r="H2088" s="34" t="s">
        <v>2375</v>
      </c>
      <c r="J2088" s="40" t="s">
        <v>274</v>
      </c>
      <c r="K2088" s="11" t="str">
        <v>Obesity</v>
      </c>
      <c r="L2088" s="11" t="str">
        <v>Normal</v>
      </c>
      <c r="M2088" s="11">
        <v>0</v>
      </c>
      <c r="N2088" s="11" t="str">
        <v>No</v>
      </c>
      <c r="O2088" s="11" t="str">
        <v>No</v>
      </c>
      <c r="P2088" s="36" t="str">
        <v>No</v>
      </c>
      <c r="Q2088" s="37"/>
    </row>
    <row r="2089" spans="1:17" x14ac:dyDescent="0.3">
      <c r="A2089" s="34" t="s">
        <v>273</v>
      </c>
      <c r="B2089" s="34">
        <v>35.72</v>
      </c>
      <c r="C2089" s="34">
        <v>5.5</v>
      </c>
      <c r="D2089" s="34" t="s">
        <v>2377</v>
      </c>
      <c r="E2089" s="35" t="s">
        <v>2375</v>
      </c>
      <c r="F2089" s="34" t="s">
        <v>2375</v>
      </c>
      <c r="G2089" s="34" t="s">
        <v>2376</v>
      </c>
      <c r="H2089" s="34" t="s">
        <v>2375</v>
      </c>
      <c r="J2089" s="40" t="s">
        <v>273</v>
      </c>
      <c r="K2089" s="11" t="str">
        <v>Obesity</v>
      </c>
      <c r="L2089" s="11" t="str">
        <v>Normal</v>
      </c>
      <c r="M2089" s="11">
        <v>0</v>
      </c>
      <c r="N2089" s="11" t="str">
        <v>Yes</v>
      </c>
      <c r="O2089" s="11" t="str">
        <v>No</v>
      </c>
      <c r="P2089" s="36" t="str">
        <v>No</v>
      </c>
      <c r="Q2089" s="37"/>
    </row>
    <row r="2090" spans="1:17" x14ac:dyDescent="0.3">
      <c r="A2090" s="34" t="s">
        <v>272</v>
      </c>
      <c r="B2090" s="34">
        <v>24.51</v>
      </c>
      <c r="C2090" s="34">
        <v>4.6900000000000004</v>
      </c>
      <c r="D2090" s="34" t="s">
        <v>2375</v>
      </c>
      <c r="E2090" s="35" t="s">
        <v>2375</v>
      </c>
      <c r="F2090" s="34" t="s">
        <v>2375</v>
      </c>
      <c r="G2090" s="34" t="s">
        <v>2376</v>
      </c>
      <c r="H2090" s="34" t="s">
        <v>2375</v>
      </c>
      <c r="J2090" s="40" t="s">
        <v>272</v>
      </c>
      <c r="K2090" s="11" t="str">
        <v>Normal Weight</v>
      </c>
      <c r="L2090" s="11" t="str">
        <v>Normal</v>
      </c>
      <c r="M2090" s="11">
        <v>0</v>
      </c>
      <c r="N2090" s="11" t="str">
        <v>No</v>
      </c>
      <c r="O2090" s="11" t="str">
        <v>No</v>
      </c>
      <c r="P2090" s="36" t="str">
        <v>No</v>
      </c>
      <c r="Q2090" s="37"/>
    </row>
    <row r="2091" spans="1:17" x14ac:dyDescent="0.3">
      <c r="A2091" s="34" t="s">
        <v>270</v>
      </c>
      <c r="B2091" s="34">
        <v>23.844999999999999</v>
      </c>
      <c r="C2091" s="34">
        <v>4.43</v>
      </c>
      <c r="D2091" s="34" t="s">
        <v>2375</v>
      </c>
      <c r="E2091" s="35" t="s">
        <v>2375</v>
      </c>
      <c r="F2091" s="34" t="s">
        <v>2375</v>
      </c>
      <c r="G2091" s="34" t="s">
        <v>2376</v>
      </c>
      <c r="H2091" s="34" t="s">
        <v>2375</v>
      </c>
      <c r="J2091" s="40" t="s">
        <v>270</v>
      </c>
      <c r="K2091" s="11" t="str">
        <v>Normal Weight</v>
      </c>
      <c r="L2091" s="11" t="str">
        <v>Normal</v>
      </c>
      <c r="M2091" s="11">
        <v>0</v>
      </c>
      <c r="N2091" s="11" t="str">
        <v>No</v>
      </c>
      <c r="O2091" s="11" t="str">
        <v>No</v>
      </c>
      <c r="P2091" s="36" t="str">
        <v>No</v>
      </c>
      <c r="Q2091" s="37"/>
    </row>
    <row r="2092" spans="1:17" x14ac:dyDescent="0.3">
      <c r="A2092" s="34" t="s">
        <v>269</v>
      </c>
      <c r="B2092" s="34">
        <v>15.68</v>
      </c>
      <c r="C2092" s="34">
        <v>6.16</v>
      </c>
      <c r="D2092" s="34" t="s">
        <v>2377</v>
      </c>
      <c r="E2092" s="35" t="s">
        <v>2375</v>
      </c>
      <c r="F2092" s="34" t="s">
        <v>2375</v>
      </c>
      <c r="G2092" s="34">
        <v>1</v>
      </c>
      <c r="H2092" s="34" t="s">
        <v>2375</v>
      </c>
      <c r="J2092" s="40" t="s">
        <v>269</v>
      </c>
      <c r="K2092" s="11" t="str">
        <v>Underweight</v>
      </c>
      <c r="L2092" s="11" t="str">
        <v>Prediabetes</v>
      </c>
      <c r="M2092" s="11">
        <v>1</v>
      </c>
      <c r="N2092" s="11" t="str">
        <v>Yes</v>
      </c>
      <c r="O2092" s="11" t="str">
        <v>No</v>
      </c>
      <c r="P2092" s="36" t="str">
        <v>No</v>
      </c>
      <c r="Q2092" s="37"/>
    </row>
    <row r="2093" spans="1:17" x14ac:dyDescent="0.3">
      <c r="A2093" s="34" t="s">
        <v>268</v>
      </c>
      <c r="B2093" s="34">
        <v>32.395000000000003</v>
      </c>
      <c r="C2093" s="34">
        <v>6.66</v>
      </c>
      <c r="D2093" s="34" t="s">
        <v>2375</v>
      </c>
      <c r="E2093" s="35" t="s">
        <v>2375</v>
      </c>
      <c r="F2093" s="34" t="s">
        <v>2375</v>
      </c>
      <c r="G2093" s="34" t="s">
        <v>2376</v>
      </c>
      <c r="H2093" s="34" t="s">
        <v>2375</v>
      </c>
      <c r="J2093" s="40" t="s">
        <v>268</v>
      </c>
      <c r="K2093" s="11" t="str">
        <v>Obesity</v>
      </c>
      <c r="L2093" s="11" t="str">
        <v>Diabetes</v>
      </c>
      <c r="M2093" s="11">
        <v>0</v>
      </c>
      <c r="N2093" s="11" t="str">
        <v>No</v>
      </c>
      <c r="O2093" s="11" t="str">
        <v>No</v>
      </c>
      <c r="P2093" s="36" t="str">
        <v>No</v>
      </c>
      <c r="Q2093" s="37"/>
    </row>
    <row r="2094" spans="1:17" x14ac:dyDescent="0.3">
      <c r="A2094" s="34" t="s">
        <v>267</v>
      </c>
      <c r="B2094" s="34">
        <v>23.655000000000001</v>
      </c>
      <c r="C2094" s="34">
        <v>5.92</v>
      </c>
      <c r="D2094" s="34" t="s">
        <v>2375</v>
      </c>
      <c r="E2094" s="35" t="s">
        <v>2375</v>
      </c>
      <c r="F2094" s="34" t="s">
        <v>2375</v>
      </c>
      <c r="G2094" s="34">
        <v>1</v>
      </c>
      <c r="H2094" s="34" t="s">
        <v>2375</v>
      </c>
      <c r="J2094" s="40" t="s">
        <v>267</v>
      </c>
      <c r="K2094" s="11" t="str">
        <v>Normal Weight</v>
      </c>
      <c r="L2094" s="11" t="str">
        <v>Prediabetes</v>
      </c>
      <c r="M2094" s="11">
        <v>1</v>
      </c>
      <c r="N2094" s="11" t="str">
        <v>No</v>
      </c>
      <c r="O2094" s="11" t="str">
        <v>No</v>
      </c>
      <c r="P2094" s="36" t="str">
        <v>No</v>
      </c>
      <c r="Q2094" s="37"/>
    </row>
    <row r="2095" spans="1:17" x14ac:dyDescent="0.3">
      <c r="A2095" s="34" t="s">
        <v>266</v>
      </c>
      <c r="B2095" s="34">
        <v>28.4</v>
      </c>
      <c r="C2095" s="34">
        <v>5.97</v>
      </c>
      <c r="D2095" s="34" t="s">
        <v>2375</v>
      </c>
      <c r="E2095" s="35" t="s">
        <v>2375</v>
      </c>
      <c r="F2095" s="34" t="s">
        <v>2378</v>
      </c>
      <c r="G2095" s="34">
        <v>1</v>
      </c>
      <c r="H2095" s="34" t="s">
        <v>2375</v>
      </c>
      <c r="J2095" s="40" t="s">
        <v>266</v>
      </c>
      <c r="K2095" s="11" t="str">
        <v>Overweight</v>
      </c>
      <c r="L2095" s="11" t="str">
        <v>Prediabetes</v>
      </c>
      <c r="M2095" s="11">
        <v>1</v>
      </c>
      <c r="N2095" s="11" t="str">
        <v>No</v>
      </c>
      <c r="O2095" s="11" t="str">
        <v>No</v>
      </c>
      <c r="P2095" s="36" t="str">
        <v>No</v>
      </c>
      <c r="Q2095" s="37"/>
    </row>
    <row r="2096" spans="1:17" x14ac:dyDescent="0.3">
      <c r="A2096" s="34" t="s">
        <v>265</v>
      </c>
      <c r="B2096" s="34">
        <v>35.42</v>
      </c>
      <c r="C2096" s="34">
        <v>4.6399999999999997</v>
      </c>
      <c r="D2096" s="34" t="s">
        <v>2377</v>
      </c>
      <c r="E2096" s="35" t="s">
        <v>2375</v>
      </c>
      <c r="F2096" s="34" t="s">
        <v>2375</v>
      </c>
      <c r="G2096" s="34" t="s">
        <v>2376</v>
      </c>
      <c r="H2096" s="34" t="s">
        <v>2375</v>
      </c>
      <c r="J2096" s="40" t="s">
        <v>265</v>
      </c>
      <c r="K2096" s="11" t="str">
        <v>Obesity</v>
      </c>
      <c r="L2096" s="11" t="str">
        <v>Normal</v>
      </c>
      <c r="M2096" s="11">
        <v>0</v>
      </c>
      <c r="N2096" s="11" t="str">
        <v>Yes</v>
      </c>
      <c r="O2096" s="11" t="str">
        <v>No</v>
      </c>
      <c r="P2096" s="36" t="str">
        <v>No</v>
      </c>
      <c r="Q2096" s="37"/>
    </row>
    <row r="2097" spans="1:17" x14ac:dyDescent="0.3">
      <c r="A2097" s="34" t="s">
        <v>264</v>
      </c>
      <c r="B2097" s="34">
        <v>26.18</v>
      </c>
      <c r="C2097" s="34">
        <v>6.12</v>
      </c>
      <c r="D2097" s="34" t="s">
        <v>2375</v>
      </c>
      <c r="E2097" s="35" t="s">
        <v>2378</v>
      </c>
      <c r="F2097" s="34" t="s">
        <v>2375</v>
      </c>
      <c r="G2097" s="34">
        <v>1</v>
      </c>
      <c r="H2097" s="34" t="s">
        <v>2375</v>
      </c>
      <c r="J2097" s="40" t="s">
        <v>264</v>
      </c>
      <c r="K2097" s="11" t="str">
        <v>Overweight</v>
      </c>
      <c r="L2097" s="11" t="str">
        <v>Prediabetes</v>
      </c>
      <c r="M2097" s="11">
        <v>1</v>
      </c>
      <c r="N2097" s="11" t="str">
        <v>No</v>
      </c>
      <c r="O2097" s="11" t="str">
        <v>No</v>
      </c>
      <c r="P2097" s="36" t="str">
        <v>No</v>
      </c>
      <c r="Q2097" s="37"/>
    </row>
    <row r="2098" spans="1:17" x14ac:dyDescent="0.3">
      <c r="A2098" s="34" t="s">
        <v>263</v>
      </c>
      <c r="B2098" s="34">
        <v>20.8</v>
      </c>
      <c r="C2098" s="34">
        <v>4.87</v>
      </c>
      <c r="D2098" s="34" t="s">
        <v>2377</v>
      </c>
      <c r="E2098" s="35" t="s">
        <v>2375</v>
      </c>
      <c r="F2098" s="34" t="s">
        <v>2375</v>
      </c>
      <c r="G2098" s="34" t="s">
        <v>2376</v>
      </c>
      <c r="H2098" s="34" t="s">
        <v>2375</v>
      </c>
      <c r="J2098" s="40" t="s">
        <v>263</v>
      </c>
      <c r="K2098" s="11" t="str">
        <v>Normal Weight</v>
      </c>
      <c r="L2098" s="11" t="str">
        <v>Normal</v>
      </c>
      <c r="M2098" s="11">
        <v>0</v>
      </c>
      <c r="N2098" s="11" t="str">
        <v>Yes</v>
      </c>
      <c r="O2098" s="11" t="str">
        <v>No</v>
      </c>
      <c r="P2098" s="36" t="str">
        <v>No</v>
      </c>
      <c r="Q2098" s="37"/>
    </row>
    <row r="2099" spans="1:17" x14ac:dyDescent="0.3">
      <c r="A2099" s="34" t="s">
        <v>262</v>
      </c>
      <c r="B2099" s="34">
        <v>15.82</v>
      </c>
      <c r="C2099" s="34">
        <v>4.5999999999999996</v>
      </c>
      <c r="D2099" s="34" t="s">
        <v>2375</v>
      </c>
      <c r="E2099" s="35" t="s">
        <v>2375</v>
      </c>
      <c r="F2099" s="34" t="s">
        <v>2375</v>
      </c>
      <c r="G2099" s="34" t="s">
        <v>2376</v>
      </c>
      <c r="H2099" s="34" t="s">
        <v>2375</v>
      </c>
      <c r="J2099" s="40" t="s">
        <v>262</v>
      </c>
      <c r="K2099" s="11" t="str">
        <v>Underweight</v>
      </c>
      <c r="L2099" s="11" t="str">
        <v>Normal</v>
      </c>
      <c r="M2099" s="11">
        <v>0</v>
      </c>
      <c r="N2099" s="11" t="str">
        <v>No</v>
      </c>
      <c r="O2099" s="11" t="str">
        <v>No</v>
      </c>
      <c r="P2099" s="36" t="str">
        <v>No</v>
      </c>
      <c r="Q2099" s="37"/>
    </row>
    <row r="2100" spans="1:17" x14ac:dyDescent="0.3">
      <c r="A2100" s="34" t="s">
        <v>261</v>
      </c>
      <c r="B2100" s="34">
        <v>17.670000000000002</v>
      </c>
      <c r="C2100" s="34">
        <v>4.78</v>
      </c>
      <c r="D2100" s="34" t="s">
        <v>2375</v>
      </c>
      <c r="E2100" s="35" t="s">
        <v>2375</v>
      </c>
      <c r="F2100" s="34" t="s">
        <v>2375</v>
      </c>
      <c r="G2100" s="34" t="s">
        <v>2376</v>
      </c>
      <c r="H2100" s="34" t="s">
        <v>2375</v>
      </c>
      <c r="J2100" s="40" t="s">
        <v>261</v>
      </c>
      <c r="K2100" s="11" t="str">
        <v>Underweight</v>
      </c>
      <c r="L2100" s="11" t="str">
        <v>Normal</v>
      </c>
      <c r="M2100" s="11">
        <v>0</v>
      </c>
      <c r="N2100" s="11" t="str">
        <v>No</v>
      </c>
      <c r="O2100" s="11" t="str">
        <v>No</v>
      </c>
      <c r="P2100" s="36" t="str">
        <v>No</v>
      </c>
      <c r="Q2100" s="37"/>
    </row>
    <row r="2101" spans="1:17" x14ac:dyDescent="0.3">
      <c r="A2101" s="34" t="s">
        <v>260</v>
      </c>
      <c r="B2101" s="34">
        <v>31.92</v>
      </c>
      <c r="C2101" s="34">
        <v>11.05</v>
      </c>
      <c r="D2101" s="34" t="s">
        <v>2375</v>
      </c>
      <c r="E2101" s="35" t="s">
        <v>2375</v>
      </c>
      <c r="F2101" s="34" t="s">
        <v>2375</v>
      </c>
      <c r="G2101" s="34" t="s">
        <v>2376</v>
      </c>
      <c r="H2101" s="34" t="s">
        <v>2375</v>
      </c>
      <c r="J2101" s="40" t="s">
        <v>260</v>
      </c>
      <c r="K2101" s="11" t="str">
        <v>Obesity</v>
      </c>
      <c r="L2101" s="11" t="str">
        <v>Diabetes</v>
      </c>
      <c r="M2101" s="11">
        <v>0</v>
      </c>
      <c r="N2101" s="11" t="str">
        <v>No</v>
      </c>
      <c r="O2101" s="11" t="str">
        <v>No</v>
      </c>
      <c r="P2101" s="36" t="str">
        <v>No</v>
      </c>
      <c r="Q2101" s="37"/>
    </row>
    <row r="2102" spans="1:17" x14ac:dyDescent="0.3">
      <c r="A2102" s="34" t="s">
        <v>259</v>
      </c>
      <c r="B2102" s="34">
        <v>28.975000000000001</v>
      </c>
      <c r="C2102" s="34">
        <v>7.62</v>
      </c>
      <c r="D2102" s="34" t="s">
        <v>2375</v>
      </c>
      <c r="E2102" s="35" t="s">
        <v>2375</v>
      </c>
      <c r="F2102" s="34" t="s">
        <v>2375</v>
      </c>
      <c r="G2102" s="34" t="s">
        <v>2376</v>
      </c>
      <c r="H2102" s="34" t="s">
        <v>2375</v>
      </c>
      <c r="J2102" s="40" t="s">
        <v>259</v>
      </c>
      <c r="K2102" s="11" t="str">
        <v>Overweight</v>
      </c>
      <c r="L2102" s="11" t="str">
        <v>Diabetes</v>
      </c>
      <c r="M2102" s="11">
        <v>0</v>
      </c>
      <c r="N2102" s="11" t="str">
        <v>No</v>
      </c>
      <c r="O2102" s="11" t="str">
        <v>No</v>
      </c>
      <c r="P2102" s="36" t="str">
        <v>No</v>
      </c>
      <c r="Q2102" s="37"/>
    </row>
    <row r="2103" spans="1:17" x14ac:dyDescent="0.3">
      <c r="A2103" s="34" t="s">
        <v>258</v>
      </c>
      <c r="B2103" s="34">
        <v>31.73</v>
      </c>
      <c r="C2103" s="34">
        <v>4.78</v>
      </c>
      <c r="D2103" s="34" t="s">
        <v>2377</v>
      </c>
      <c r="E2103" s="35" t="s">
        <v>2378</v>
      </c>
      <c r="F2103" s="34" t="s">
        <v>2375</v>
      </c>
      <c r="G2103" s="34">
        <v>2</v>
      </c>
      <c r="H2103" s="34" t="s">
        <v>2375</v>
      </c>
      <c r="J2103" s="40" t="s">
        <v>258</v>
      </c>
      <c r="K2103" s="11" t="str">
        <v>Obesity</v>
      </c>
      <c r="L2103" s="11" t="str">
        <v>Normal</v>
      </c>
      <c r="M2103" s="11">
        <v>2</v>
      </c>
      <c r="N2103" s="11" t="str">
        <v>Yes</v>
      </c>
      <c r="O2103" s="11" t="str">
        <v>No</v>
      </c>
      <c r="P2103" s="36" t="str">
        <v>No</v>
      </c>
      <c r="Q2103" s="37"/>
    </row>
    <row r="2104" spans="1:17" x14ac:dyDescent="0.3">
      <c r="A2104" s="34" t="s">
        <v>257</v>
      </c>
      <c r="B2104" s="34">
        <v>28.88</v>
      </c>
      <c r="C2104" s="34">
        <v>6.09</v>
      </c>
      <c r="D2104" s="34" t="s">
        <v>2377</v>
      </c>
      <c r="E2104" s="35" t="s">
        <v>2378</v>
      </c>
      <c r="F2104" s="34" t="s">
        <v>2375</v>
      </c>
      <c r="G2104" s="34">
        <v>2</v>
      </c>
      <c r="H2104" s="34" t="s">
        <v>2375</v>
      </c>
      <c r="J2104" s="40" t="s">
        <v>257</v>
      </c>
      <c r="K2104" s="11" t="str">
        <v>Overweight</v>
      </c>
      <c r="L2104" s="11" t="str">
        <v>Prediabetes</v>
      </c>
      <c r="M2104" s="11">
        <v>2</v>
      </c>
      <c r="N2104" s="11" t="str">
        <v>Yes</v>
      </c>
      <c r="O2104" s="11" t="str">
        <v>No</v>
      </c>
      <c r="P2104" s="36" t="str">
        <v>No</v>
      </c>
      <c r="Q2104" s="37"/>
    </row>
    <row r="2105" spans="1:17" x14ac:dyDescent="0.3">
      <c r="A2105" s="34" t="s">
        <v>256</v>
      </c>
      <c r="B2105" s="34">
        <v>25.555</v>
      </c>
      <c r="C2105" s="34">
        <v>5.1100000000000003</v>
      </c>
      <c r="D2105" s="34" t="s">
        <v>2375</v>
      </c>
      <c r="E2105" s="35" t="s">
        <v>2375</v>
      </c>
      <c r="F2105" s="34" t="s">
        <v>2378</v>
      </c>
      <c r="G2105" s="34">
        <v>1</v>
      </c>
      <c r="H2105" s="34" t="s">
        <v>2375</v>
      </c>
      <c r="J2105" s="40" t="s">
        <v>256</v>
      </c>
      <c r="K2105" s="11" t="str">
        <v>Overweight</v>
      </c>
      <c r="L2105" s="11" t="str">
        <v>Normal</v>
      </c>
      <c r="M2105" s="11">
        <v>1</v>
      </c>
      <c r="N2105" s="11" t="str">
        <v>No</v>
      </c>
      <c r="O2105" s="11" t="str">
        <v>No</v>
      </c>
      <c r="P2105" s="36" t="str">
        <v>No</v>
      </c>
      <c r="Q2105" s="37"/>
    </row>
    <row r="2106" spans="1:17" x14ac:dyDescent="0.3">
      <c r="A2106" s="34" t="s">
        <v>255</v>
      </c>
      <c r="B2106" s="34">
        <v>37.29</v>
      </c>
      <c r="C2106" s="34">
        <v>4.46</v>
      </c>
      <c r="D2106" s="34" t="s">
        <v>2375</v>
      </c>
      <c r="E2106" s="35" t="s">
        <v>2378</v>
      </c>
      <c r="F2106" s="34" t="s">
        <v>2375</v>
      </c>
      <c r="G2106" s="34">
        <v>1</v>
      </c>
      <c r="H2106" s="34" t="s">
        <v>2375</v>
      </c>
      <c r="J2106" s="40" t="s">
        <v>255</v>
      </c>
      <c r="K2106" s="11" t="str">
        <v>Obesity</v>
      </c>
      <c r="L2106" s="11" t="str">
        <v>Normal</v>
      </c>
      <c r="M2106" s="11">
        <v>1</v>
      </c>
      <c r="N2106" s="11" t="str">
        <v>No</v>
      </c>
      <c r="O2106" s="11" t="str">
        <v>No</v>
      </c>
      <c r="P2106" s="36" t="str">
        <v>No</v>
      </c>
      <c r="Q2106" s="37"/>
    </row>
    <row r="2107" spans="1:17" x14ac:dyDescent="0.3">
      <c r="A2107" s="34" t="s">
        <v>254</v>
      </c>
      <c r="B2107" s="34">
        <v>40.28</v>
      </c>
      <c r="C2107" s="34">
        <v>6.11</v>
      </c>
      <c r="D2107" s="34" t="s">
        <v>2375</v>
      </c>
      <c r="E2107" s="35" t="s">
        <v>2378</v>
      </c>
      <c r="F2107" s="34" t="s">
        <v>2375</v>
      </c>
      <c r="G2107" s="34">
        <v>1</v>
      </c>
      <c r="H2107" s="34" t="s">
        <v>2375</v>
      </c>
      <c r="J2107" s="40" t="s">
        <v>254</v>
      </c>
      <c r="K2107" s="11" t="str">
        <v>Obesity</v>
      </c>
      <c r="L2107" s="11" t="str">
        <v>Prediabetes</v>
      </c>
      <c r="M2107" s="11">
        <v>1</v>
      </c>
      <c r="N2107" s="11" t="str">
        <v>No</v>
      </c>
      <c r="O2107" s="11" t="str">
        <v>No</v>
      </c>
      <c r="P2107" s="36" t="str">
        <v>No</v>
      </c>
      <c r="Q2107" s="37"/>
    </row>
    <row r="2108" spans="1:17" x14ac:dyDescent="0.3">
      <c r="A2108" s="34" t="s">
        <v>253</v>
      </c>
      <c r="B2108" s="34">
        <v>40.185000000000002</v>
      </c>
      <c r="C2108" s="34">
        <v>4.66</v>
      </c>
      <c r="D2108" s="34" t="s">
        <v>2375</v>
      </c>
      <c r="E2108" s="35" t="s">
        <v>2378</v>
      </c>
      <c r="F2108" s="34" t="s">
        <v>2375</v>
      </c>
      <c r="G2108" s="34">
        <v>1</v>
      </c>
      <c r="H2108" s="34" t="s">
        <v>2375</v>
      </c>
      <c r="J2108" s="40" t="s">
        <v>253</v>
      </c>
      <c r="K2108" s="11" t="str">
        <v>Obesity</v>
      </c>
      <c r="L2108" s="11" t="str">
        <v>Normal</v>
      </c>
      <c r="M2108" s="11">
        <v>1</v>
      </c>
      <c r="N2108" s="11" t="str">
        <v>No</v>
      </c>
      <c r="O2108" s="11" t="str">
        <v>No</v>
      </c>
      <c r="P2108" s="36" t="str">
        <v>No</v>
      </c>
      <c r="Q2108" s="37"/>
    </row>
    <row r="2109" spans="1:17" x14ac:dyDescent="0.3">
      <c r="A2109" s="34" t="s">
        <v>252</v>
      </c>
      <c r="B2109" s="34">
        <v>23.57</v>
      </c>
      <c r="C2109" s="34">
        <v>6.14</v>
      </c>
      <c r="D2109" s="34" t="s">
        <v>2375</v>
      </c>
      <c r="E2109" s="35" t="s">
        <v>2375</v>
      </c>
      <c r="F2109" s="34" t="s">
        <v>2375</v>
      </c>
      <c r="G2109" s="34" t="s">
        <v>2376</v>
      </c>
      <c r="H2109" s="34" t="s">
        <v>2375</v>
      </c>
      <c r="J2109" s="40" t="s">
        <v>252</v>
      </c>
      <c r="K2109" s="11" t="str">
        <v>Normal Weight</v>
      </c>
      <c r="L2109" s="11" t="str">
        <v>Prediabetes</v>
      </c>
      <c r="M2109" s="11">
        <v>0</v>
      </c>
      <c r="N2109" s="11" t="str">
        <v>No</v>
      </c>
      <c r="O2109" s="11" t="str">
        <v>No</v>
      </c>
      <c r="P2109" s="36" t="str">
        <v>No</v>
      </c>
      <c r="Q2109" s="37"/>
    </row>
    <row r="2110" spans="1:17" x14ac:dyDescent="0.3">
      <c r="A2110" s="34" t="s">
        <v>251</v>
      </c>
      <c r="B2110" s="34">
        <v>35.625</v>
      </c>
      <c r="C2110" s="34">
        <v>6.21</v>
      </c>
      <c r="D2110" s="34" t="s">
        <v>2375</v>
      </c>
      <c r="E2110" s="35" t="s">
        <v>2378</v>
      </c>
      <c r="F2110" s="34" t="s">
        <v>2375</v>
      </c>
      <c r="G2110" s="34">
        <v>1</v>
      </c>
      <c r="H2110" s="34" t="s">
        <v>2375</v>
      </c>
      <c r="J2110" s="40" t="s">
        <v>251</v>
      </c>
      <c r="K2110" s="11" t="str">
        <v>Obesity</v>
      </c>
      <c r="L2110" s="11" t="str">
        <v>Prediabetes</v>
      </c>
      <c r="M2110" s="11">
        <v>1</v>
      </c>
      <c r="N2110" s="11" t="str">
        <v>No</v>
      </c>
      <c r="O2110" s="11" t="str">
        <v>No</v>
      </c>
      <c r="P2110" s="36" t="str">
        <v>No</v>
      </c>
      <c r="Q2110" s="37"/>
    </row>
    <row r="2111" spans="1:17" x14ac:dyDescent="0.3">
      <c r="A2111" s="34" t="s">
        <v>250</v>
      </c>
      <c r="B2111" s="34">
        <v>33.155000000000001</v>
      </c>
      <c r="C2111" s="34">
        <v>4.5999999999999996</v>
      </c>
      <c r="D2111" s="34" t="s">
        <v>2375</v>
      </c>
      <c r="E2111" s="35" t="s">
        <v>2378</v>
      </c>
      <c r="F2111" s="34" t="s">
        <v>2375</v>
      </c>
      <c r="G2111" s="34">
        <v>1</v>
      </c>
      <c r="H2111" s="34" t="s">
        <v>2375</v>
      </c>
      <c r="J2111" s="40" t="s">
        <v>250</v>
      </c>
      <c r="K2111" s="11" t="str">
        <v>Obesity</v>
      </c>
      <c r="L2111" s="11" t="str">
        <v>Normal</v>
      </c>
      <c r="M2111" s="11">
        <v>1</v>
      </c>
      <c r="N2111" s="11" t="str">
        <v>No</v>
      </c>
      <c r="O2111" s="11" t="str">
        <v>No</v>
      </c>
      <c r="P2111" s="36" t="str">
        <v>No</v>
      </c>
      <c r="Q2111" s="37"/>
    </row>
    <row r="2112" spans="1:17" x14ac:dyDescent="0.3">
      <c r="A2112" s="34" t="s">
        <v>249</v>
      </c>
      <c r="B2112" s="34">
        <v>31.92</v>
      </c>
      <c r="C2112" s="34">
        <v>5.04</v>
      </c>
      <c r="D2112" s="34" t="s">
        <v>2375</v>
      </c>
      <c r="E2112" s="35" t="s">
        <v>2378</v>
      </c>
      <c r="F2112" s="34" t="s">
        <v>2375</v>
      </c>
      <c r="G2112" s="34">
        <v>1</v>
      </c>
      <c r="H2112" s="34" t="s">
        <v>2375</v>
      </c>
      <c r="J2112" s="40" t="s">
        <v>249</v>
      </c>
      <c r="K2112" s="11" t="str">
        <v>Obesity</v>
      </c>
      <c r="L2112" s="11" t="str">
        <v>Normal</v>
      </c>
      <c r="M2112" s="11">
        <v>1</v>
      </c>
      <c r="N2112" s="11" t="str">
        <v>No</v>
      </c>
      <c r="O2112" s="11" t="str">
        <v>No</v>
      </c>
      <c r="P2112" s="36" t="str">
        <v>No</v>
      </c>
      <c r="Q2112" s="37"/>
    </row>
    <row r="2113" spans="1:17" x14ac:dyDescent="0.3">
      <c r="A2113" s="34" t="s">
        <v>248</v>
      </c>
      <c r="B2113" s="34">
        <v>30.305</v>
      </c>
      <c r="C2113" s="34">
        <v>5.08</v>
      </c>
      <c r="D2113" s="34" t="s">
        <v>2375</v>
      </c>
      <c r="E2113" s="35" t="s">
        <v>2378</v>
      </c>
      <c r="F2113" s="34" t="s">
        <v>2375</v>
      </c>
      <c r="G2113" s="34">
        <v>1</v>
      </c>
      <c r="H2113" s="34" t="s">
        <v>2375</v>
      </c>
      <c r="J2113" s="40" t="s">
        <v>248</v>
      </c>
      <c r="K2113" s="11" t="str">
        <v>Obesity</v>
      </c>
      <c r="L2113" s="11" t="str">
        <v>Normal</v>
      </c>
      <c r="M2113" s="11">
        <v>1</v>
      </c>
      <c r="N2113" s="11" t="str">
        <v>No</v>
      </c>
      <c r="O2113" s="11" t="str">
        <v>No</v>
      </c>
      <c r="P2113" s="36" t="str">
        <v>No</v>
      </c>
      <c r="Q2113" s="37"/>
    </row>
    <row r="2114" spans="1:17" x14ac:dyDescent="0.3">
      <c r="A2114" s="34" t="s">
        <v>247</v>
      </c>
      <c r="B2114" s="34">
        <v>30.114999999999998</v>
      </c>
      <c r="C2114" s="34">
        <v>4.38</v>
      </c>
      <c r="D2114" s="34" t="s">
        <v>2375</v>
      </c>
      <c r="E2114" s="35" t="s">
        <v>2378</v>
      </c>
      <c r="F2114" s="34" t="s">
        <v>2375</v>
      </c>
      <c r="G2114" s="34">
        <v>1</v>
      </c>
      <c r="H2114" s="34" t="s">
        <v>2375</v>
      </c>
      <c r="J2114" s="40" t="s">
        <v>247</v>
      </c>
      <c r="K2114" s="11" t="str">
        <v>Obesity</v>
      </c>
      <c r="L2114" s="11" t="str">
        <v>Normal</v>
      </c>
      <c r="M2114" s="11">
        <v>1</v>
      </c>
      <c r="N2114" s="11" t="str">
        <v>No</v>
      </c>
      <c r="O2114" s="11" t="str">
        <v>No</v>
      </c>
      <c r="P2114" s="36" t="str">
        <v>No</v>
      </c>
      <c r="Q2114" s="37"/>
    </row>
    <row r="2115" spans="1:17" x14ac:dyDescent="0.3">
      <c r="A2115" s="34" t="s">
        <v>246</v>
      </c>
      <c r="B2115" s="34">
        <v>24.09</v>
      </c>
      <c r="C2115" s="34">
        <v>4.79</v>
      </c>
      <c r="D2115" s="34" t="s">
        <v>2375</v>
      </c>
      <c r="E2115" s="35" t="s">
        <v>2378</v>
      </c>
      <c r="F2115" s="34" t="s">
        <v>2375</v>
      </c>
      <c r="G2115" s="34">
        <v>1</v>
      </c>
      <c r="H2115" s="34" t="s">
        <v>2375</v>
      </c>
      <c r="J2115" s="40" t="s">
        <v>246</v>
      </c>
      <c r="K2115" s="11" t="str">
        <v>Normal Weight</v>
      </c>
      <c r="L2115" s="11" t="str">
        <v>Normal</v>
      </c>
      <c r="M2115" s="11">
        <v>1</v>
      </c>
      <c r="N2115" s="11" t="str">
        <v>No</v>
      </c>
      <c r="O2115" s="11" t="str">
        <v>No</v>
      </c>
      <c r="P2115" s="36" t="str">
        <v>No</v>
      </c>
      <c r="Q2115" s="37"/>
    </row>
    <row r="2116" spans="1:17" x14ac:dyDescent="0.3">
      <c r="A2116" s="34" t="s">
        <v>245</v>
      </c>
      <c r="B2116" s="34">
        <v>28.215</v>
      </c>
      <c r="C2116" s="34">
        <v>4.21</v>
      </c>
      <c r="D2116" s="34" t="s">
        <v>2375</v>
      </c>
      <c r="E2116" s="35" t="s">
        <v>2378</v>
      </c>
      <c r="F2116" s="34" t="s">
        <v>2375</v>
      </c>
      <c r="G2116" s="34">
        <v>1</v>
      </c>
      <c r="H2116" s="34" t="s">
        <v>2375</v>
      </c>
      <c r="J2116" s="40" t="s">
        <v>245</v>
      </c>
      <c r="K2116" s="11" t="str">
        <v>Overweight</v>
      </c>
      <c r="L2116" s="11" t="str">
        <v>Normal</v>
      </c>
      <c r="M2116" s="11">
        <v>1</v>
      </c>
      <c r="N2116" s="11" t="str">
        <v>No</v>
      </c>
      <c r="O2116" s="11" t="str">
        <v>No</v>
      </c>
      <c r="P2116" s="36" t="str">
        <v>No</v>
      </c>
      <c r="Q2116" s="37"/>
    </row>
    <row r="2117" spans="1:17" x14ac:dyDescent="0.3">
      <c r="A2117" s="34" t="s">
        <v>243</v>
      </c>
      <c r="B2117" s="34">
        <v>26.315000000000001</v>
      </c>
      <c r="C2117" s="34">
        <v>5.47</v>
      </c>
      <c r="D2117" s="34" t="s">
        <v>2375</v>
      </c>
      <c r="E2117" s="35" t="s">
        <v>2378</v>
      </c>
      <c r="F2117" s="34" t="s">
        <v>2375</v>
      </c>
      <c r="G2117" s="34">
        <v>1</v>
      </c>
      <c r="H2117" s="34" t="s">
        <v>2375</v>
      </c>
      <c r="J2117" s="40" t="s">
        <v>243</v>
      </c>
      <c r="K2117" s="11" t="str">
        <v>Overweight</v>
      </c>
      <c r="L2117" s="11" t="str">
        <v>Normal</v>
      </c>
      <c r="M2117" s="11">
        <v>1</v>
      </c>
      <c r="N2117" s="11" t="str">
        <v>No</v>
      </c>
      <c r="O2117" s="11" t="str">
        <v>No</v>
      </c>
      <c r="P2117" s="36" t="str">
        <v>No</v>
      </c>
      <c r="Q2117" s="37"/>
    </row>
    <row r="2118" spans="1:17" x14ac:dyDescent="0.3">
      <c r="A2118" s="34" t="s">
        <v>241</v>
      </c>
      <c r="B2118" s="34">
        <v>25.08</v>
      </c>
      <c r="C2118" s="34">
        <v>5.09</v>
      </c>
      <c r="D2118" s="34" t="s">
        <v>2375</v>
      </c>
      <c r="E2118" s="35" t="s">
        <v>2378</v>
      </c>
      <c r="F2118" s="34" t="s">
        <v>2375</v>
      </c>
      <c r="G2118" s="34">
        <v>1</v>
      </c>
      <c r="H2118" s="34" t="s">
        <v>2375</v>
      </c>
      <c r="J2118" s="40" t="s">
        <v>241</v>
      </c>
      <c r="K2118" s="11" t="str">
        <v>Overweight</v>
      </c>
      <c r="L2118" s="11" t="str">
        <v>Normal</v>
      </c>
      <c r="M2118" s="11">
        <v>1</v>
      </c>
      <c r="N2118" s="11" t="str">
        <v>No</v>
      </c>
      <c r="O2118" s="11" t="str">
        <v>No</v>
      </c>
      <c r="P2118" s="36" t="str">
        <v>No</v>
      </c>
      <c r="Q2118" s="37"/>
    </row>
    <row r="2119" spans="1:17" x14ac:dyDescent="0.3">
      <c r="A2119" s="34" t="s">
        <v>240</v>
      </c>
      <c r="B2119" s="34">
        <v>15.41</v>
      </c>
      <c r="C2119" s="34">
        <v>5.08</v>
      </c>
      <c r="D2119" s="34" t="s">
        <v>2375</v>
      </c>
      <c r="E2119" s="35" t="s">
        <v>2375</v>
      </c>
      <c r="F2119" s="34" t="s">
        <v>2375</v>
      </c>
      <c r="G2119" s="34" t="s">
        <v>2376</v>
      </c>
      <c r="H2119" s="34" t="s">
        <v>2375</v>
      </c>
      <c r="J2119" s="40" t="s">
        <v>240</v>
      </c>
      <c r="K2119" s="11" t="str">
        <v>Underweight</v>
      </c>
      <c r="L2119" s="11" t="str">
        <v>Normal</v>
      </c>
      <c r="M2119" s="11">
        <v>0</v>
      </c>
      <c r="N2119" s="11" t="str">
        <v>No</v>
      </c>
      <c r="O2119" s="11" t="str">
        <v>No</v>
      </c>
      <c r="P2119" s="36" t="str">
        <v>No</v>
      </c>
      <c r="Q2119" s="37"/>
    </row>
    <row r="2120" spans="1:17" x14ac:dyDescent="0.3">
      <c r="A2120" s="34" t="s">
        <v>239</v>
      </c>
      <c r="B2120" s="34">
        <v>23.83</v>
      </c>
      <c r="C2120" s="34">
        <v>5.68</v>
      </c>
      <c r="D2120" s="34" t="s">
        <v>2375</v>
      </c>
      <c r="E2120" s="35" t="s">
        <v>2375</v>
      </c>
      <c r="F2120" s="34" t="s">
        <v>2375</v>
      </c>
      <c r="G2120" s="34" t="s">
        <v>2376</v>
      </c>
      <c r="H2120" s="34" t="s">
        <v>2375</v>
      </c>
      <c r="J2120" s="40" t="s">
        <v>239</v>
      </c>
      <c r="K2120" s="11" t="str">
        <v>Normal Weight</v>
      </c>
      <c r="L2120" s="11" t="str">
        <v>Normal</v>
      </c>
      <c r="M2120" s="11">
        <v>0</v>
      </c>
      <c r="N2120" s="11" t="str">
        <v>No</v>
      </c>
      <c r="O2120" s="11" t="str">
        <v>No</v>
      </c>
      <c r="P2120" s="36" t="str">
        <v>No</v>
      </c>
      <c r="Q2120" s="37"/>
    </row>
    <row r="2121" spans="1:17" x14ac:dyDescent="0.3">
      <c r="A2121" s="34" t="s">
        <v>238</v>
      </c>
      <c r="B2121" s="34">
        <v>36</v>
      </c>
      <c r="C2121" s="34">
        <v>4.66</v>
      </c>
      <c r="D2121" s="34" t="s">
        <v>2375</v>
      </c>
      <c r="E2121" s="35" t="s">
        <v>2378</v>
      </c>
      <c r="F2121" s="34" t="s">
        <v>2375</v>
      </c>
      <c r="G2121" s="34">
        <v>1</v>
      </c>
      <c r="H2121" s="34" t="s">
        <v>2375</v>
      </c>
      <c r="J2121" s="40" t="s">
        <v>238</v>
      </c>
      <c r="K2121" s="11" t="str">
        <v>Obesity</v>
      </c>
      <c r="L2121" s="11" t="str">
        <v>Normal</v>
      </c>
      <c r="M2121" s="11">
        <v>1</v>
      </c>
      <c r="N2121" s="11" t="str">
        <v>No</v>
      </c>
      <c r="O2121" s="11" t="str">
        <v>No</v>
      </c>
      <c r="P2121" s="36" t="str">
        <v>No</v>
      </c>
      <c r="Q2121" s="37"/>
    </row>
    <row r="2122" spans="1:17" x14ac:dyDescent="0.3">
      <c r="A2122" s="34" t="s">
        <v>237</v>
      </c>
      <c r="B2122" s="34">
        <v>28.82</v>
      </c>
      <c r="C2122" s="34">
        <v>5.59</v>
      </c>
      <c r="D2122" s="34" t="s">
        <v>2375</v>
      </c>
      <c r="E2122" s="35" t="s">
        <v>2378</v>
      </c>
      <c r="F2122" s="34" t="s">
        <v>2375</v>
      </c>
      <c r="G2122" s="34">
        <v>1</v>
      </c>
      <c r="H2122" s="34" t="s">
        <v>2375</v>
      </c>
      <c r="J2122" s="40" t="s">
        <v>237</v>
      </c>
      <c r="K2122" s="11" t="str">
        <v>Overweight</v>
      </c>
      <c r="L2122" s="11" t="str">
        <v>Normal</v>
      </c>
      <c r="M2122" s="11">
        <v>1</v>
      </c>
      <c r="N2122" s="11" t="str">
        <v>No</v>
      </c>
      <c r="O2122" s="11" t="str">
        <v>No</v>
      </c>
      <c r="P2122" s="36" t="str">
        <v>No</v>
      </c>
      <c r="Q2122" s="37"/>
    </row>
    <row r="2123" spans="1:17" x14ac:dyDescent="0.3">
      <c r="A2123" s="34" t="s">
        <v>236</v>
      </c>
      <c r="B2123" s="34">
        <v>28.05</v>
      </c>
      <c r="C2123" s="34">
        <v>6.2</v>
      </c>
      <c r="D2123" s="34" t="s">
        <v>2375</v>
      </c>
      <c r="E2123" s="35" t="s">
        <v>2378</v>
      </c>
      <c r="F2123" s="34" t="s">
        <v>2375</v>
      </c>
      <c r="G2123" s="34">
        <v>1</v>
      </c>
      <c r="H2123" s="34" t="s">
        <v>2375</v>
      </c>
      <c r="J2123" s="40" t="s">
        <v>236</v>
      </c>
      <c r="K2123" s="11" t="str">
        <v>Overweight</v>
      </c>
      <c r="L2123" s="11" t="str">
        <v>Prediabetes</v>
      </c>
      <c r="M2123" s="11">
        <v>1</v>
      </c>
      <c r="N2123" s="11" t="str">
        <v>No</v>
      </c>
      <c r="O2123" s="11" t="str">
        <v>No</v>
      </c>
      <c r="P2123" s="36" t="str">
        <v>No</v>
      </c>
      <c r="Q2123" s="37"/>
    </row>
    <row r="2124" spans="1:17" x14ac:dyDescent="0.3">
      <c r="A2124" s="34" t="s">
        <v>235</v>
      </c>
      <c r="B2124" s="34">
        <v>27.1</v>
      </c>
      <c r="C2124" s="34">
        <v>4.45</v>
      </c>
      <c r="D2124" s="34" t="s">
        <v>2375</v>
      </c>
      <c r="E2124" s="35" t="s">
        <v>2378</v>
      </c>
      <c r="F2124" s="34" t="s">
        <v>2375</v>
      </c>
      <c r="G2124" s="34">
        <v>1</v>
      </c>
      <c r="H2124" s="34" t="s">
        <v>2375</v>
      </c>
      <c r="J2124" s="40" t="s">
        <v>235</v>
      </c>
      <c r="K2124" s="11" t="str">
        <v>Overweight</v>
      </c>
      <c r="L2124" s="11" t="str">
        <v>Normal</v>
      </c>
      <c r="M2124" s="11">
        <v>1</v>
      </c>
      <c r="N2124" s="11" t="str">
        <v>No</v>
      </c>
      <c r="O2124" s="11" t="str">
        <v>No</v>
      </c>
      <c r="P2124" s="36" t="str">
        <v>No</v>
      </c>
      <c r="Q2124" s="37"/>
    </row>
    <row r="2125" spans="1:17" x14ac:dyDescent="0.3">
      <c r="A2125" s="34" t="s">
        <v>234</v>
      </c>
      <c r="B2125" s="34">
        <v>24.3</v>
      </c>
      <c r="C2125" s="34">
        <v>6.1</v>
      </c>
      <c r="D2125" s="34" t="s">
        <v>2377</v>
      </c>
      <c r="E2125" s="35" t="s">
        <v>2378</v>
      </c>
      <c r="F2125" s="34" t="s">
        <v>2375</v>
      </c>
      <c r="G2125" s="34">
        <v>1</v>
      </c>
      <c r="H2125" s="34" t="s">
        <v>2375</v>
      </c>
      <c r="J2125" s="40" t="s">
        <v>234</v>
      </c>
      <c r="K2125" s="11" t="str">
        <v>Normal Weight</v>
      </c>
      <c r="L2125" s="11" t="str">
        <v>Prediabetes</v>
      </c>
      <c r="M2125" s="11">
        <v>1</v>
      </c>
      <c r="N2125" s="11" t="str">
        <v>Yes</v>
      </c>
      <c r="O2125" s="11" t="str">
        <v>No</v>
      </c>
      <c r="P2125" s="36" t="str">
        <v>No</v>
      </c>
      <c r="Q2125" s="37"/>
    </row>
    <row r="2126" spans="1:17" x14ac:dyDescent="0.3">
      <c r="A2126" s="34" t="s">
        <v>233</v>
      </c>
      <c r="B2126" s="34">
        <v>30.72</v>
      </c>
      <c r="C2126" s="34">
        <v>6.06</v>
      </c>
      <c r="D2126" s="34" t="s">
        <v>2375</v>
      </c>
      <c r="E2126" s="35" t="s">
        <v>2378</v>
      </c>
      <c r="F2126" s="34" t="s">
        <v>2375</v>
      </c>
      <c r="G2126" s="34">
        <v>1</v>
      </c>
      <c r="H2126" s="34" t="s">
        <v>2375</v>
      </c>
      <c r="J2126" s="40" t="s">
        <v>233</v>
      </c>
      <c r="K2126" s="11" t="str">
        <v>Obesity</v>
      </c>
      <c r="L2126" s="11" t="str">
        <v>Prediabetes</v>
      </c>
      <c r="M2126" s="11">
        <v>1</v>
      </c>
      <c r="N2126" s="11" t="str">
        <v>No</v>
      </c>
      <c r="O2126" s="11" t="str">
        <v>No</v>
      </c>
      <c r="P2126" s="36" t="str">
        <v>No</v>
      </c>
      <c r="Q2126" s="37"/>
    </row>
    <row r="2127" spans="1:17" x14ac:dyDescent="0.3">
      <c r="A2127" s="34" t="s">
        <v>232</v>
      </c>
      <c r="B2127" s="34">
        <v>37.43</v>
      </c>
      <c r="C2127" s="34">
        <v>4.5599999999999996</v>
      </c>
      <c r="D2127" s="34" t="s">
        <v>2375</v>
      </c>
      <c r="E2127" s="35" t="s">
        <v>2375</v>
      </c>
      <c r="F2127" s="34" t="s">
        <v>2378</v>
      </c>
      <c r="G2127" s="34">
        <v>1</v>
      </c>
      <c r="H2127" s="34" t="s">
        <v>2375</v>
      </c>
      <c r="J2127" s="40" t="s">
        <v>232</v>
      </c>
      <c r="K2127" s="11" t="str">
        <v>Obesity</v>
      </c>
      <c r="L2127" s="11" t="str">
        <v>Normal</v>
      </c>
      <c r="M2127" s="11">
        <v>1</v>
      </c>
      <c r="N2127" s="11" t="str">
        <v>No</v>
      </c>
      <c r="O2127" s="11" t="str">
        <v>No</v>
      </c>
      <c r="P2127" s="36" t="str">
        <v>No</v>
      </c>
      <c r="Q2127" s="37"/>
    </row>
    <row r="2128" spans="1:17" x14ac:dyDescent="0.3">
      <c r="A2128" s="34" t="s">
        <v>231</v>
      </c>
      <c r="B2128" s="34">
        <v>25.74</v>
      </c>
      <c r="C2128" s="34">
        <v>6.41</v>
      </c>
      <c r="D2128" s="34" t="s">
        <v>2377</v>
      </c>
      <c r="E2128" s="35" t="s">
        <v>2375</v>
      </c>
      <c r="F2128" s="34" t="s">
        <v>2378</v>
      </c>
      <c r="G2128" s="34">
        <v>1</v>
      </c>
      <c r="H2128" s="34" t="s">
        <v>2375</v>
      </c>
      <c r="J2128" s="40" t="s">
        <v>231</v>
      </c>
      <c r="K2128" s="11" t="str">
        <v>Overweight</v>
      </c>
      <c r="L2128" s="11" t="str">
        <v>Diabetes</v>
      </c>
      <c r="M2128" s="11">
        <v>1</v>
      </c>
      <c r="N2128" s="11" t="str">
        <v>Yes</v>
      </c>
      <c r="O2128" s="11" t="str">
        <v>No</v>
      </c>
      <c r="P2128" s="36" t="str">
        <v>No</v>
      </c>
      <c r="Q2128" s="37"/>
    </row>
    <row r="2129" spans="1:17" x14ac:dyDescent="0.3">
      <c r="A2129" s="34" t="s">
        <v>230</v>
      </c>
      <c r="B2129" s="34">
        <v>36.575000000000003</v>
      </c>
      <c r="C2129" s="34">
        <v>5.57</v>
      </c>
      <c r="D2129" s="34" t="s">
        <v>2375</v>
      </c>
      <c r="E2129" s="35" t="s">
        <v>2375</v>
      </c>
      <c r="F2129" s="34" t="s">
        <v>2378</v>
      </c>
      <c r="G2129" s="34">
        <v>1</v>
      </c>
      <c r="H2129" s="34" t="s">
        <v>2375</v>
      </c>
      <c r="J2129" s="40" t="s">
        <v>230</v>
      </c>
      <c r="K2129" s="11" t="str">
        <v>Obesity</v>
      </c>
      <c r="L2129" s="11" t="str">
        <v>Normal</v>
      </c>
      <c r="M2129" s="11">
        <v>1</v>
      </c>
      <c r="N2129" s="11" t="str">
        <v>No</v>
      </c>
      <c r="O2129" s="11" t="str">
        <v>No</v>
      </c>
      <c r="P2129" s="36" t="str">
        <v>No</v>
      </c>
      <c r="Q2129" s="37"/>
    </row>
    <row r="2130" spans="1:17" x14ac:dyDescent="0.3">
      <c r="A2130" s="34" t="s">
        <v>229</v>
      </c>
      <c r="B2130" s="34">
        <v>35.15</v>
      </c>
      <c r="C2130" s="34">
        <v>5.47</v>
      </c>
      <c r="D2130" s="34" t="s">
        <v>2375</v>
      </c>
      <c r="E2130" s="35" t="s">
        <v>2375</v>
      </c>
      <c r="F2130" s="34" t="s">
        <v>2378</v>
      </c>
      <c r="G2130" s="34">
        <v>1</v>
      </c>
      <c r="H2130" s="34" t="s">
        <v>2375</v>
      </c>
      <c r="J2130" s="40" t="s">
        <v>229</v>
      </c>
      <c r="K2130" s="11" t="str">
        <v>Obesity</v>
      </c>
      <c r="L2130" s="11" t="str">
        <v>Normal</v>
      </c>
      <c r="M2130" s="11">
        <v>1</v>
      </c>
      <c r="N2130" s="11" t="str">
        <v>No</v>
      </c>
      <c r="O2130" s="11" t="str">
        <v>No</v>
      </c>
      <c r="P2130" s="36" t="str">
        <v>No</v>
      </c>
      <c r="Q2130" s="37"/>
    </row>
    <row r="2131" spans="1:17" x14ac:dyDescent="0.3">
      <c r="A2131" s="34" t="s">
        <v>228</v>
      </c>
      <c r="B2131" s="34">
        <v>32.11</v>
      </c>
      <c r="C2131" s="34">
        <v>4.43</v>
      </c>
      <c r="D2131" s="34" t="s">
        <v>2375</v>
      </c>
      <c r="E2131" s="35" t="s">
        <v>2375</v>
      </c>
      <c r="F2131" s="34" t="s">
        <v>2378</v>
      </c>
      <c r="G2131" s="34">
        <v>1</v>
      </c>
      <c r="H2131" s="34" t="s">
        <v>2375</v>
      </c>
      <c r="J2131" s="40" t="s">
        <v>228</v>
      </c>
      <c r="K2131" s="11" t="str">
        <v>Obesity</v>
      </c>
      <c r="L2131" s="11" t="str">
        <v>Normal</v>
      </c>
      <c r="M2131" s="11">
        <v>1</v>
      </c>
      <c r="N2131" s="11" t="str">
        <v>No</v>
      </c>
      <c r="O2131" s="11" t="str">
        <v>No</v>
      </c>
      <c r="P2131" s="36" t="str">
        <v>No</v>
      </c>
      <c r="Q2131" s="37"/>
    </row>
    <row r="2132" spans="1:17" x14ac:dyDescent="0.3">
      <c r="A2132" s="34" t="s">
        <v>227</v>
      </c>
      <c r="B2132" s="34">
        <v>30.495000000000001</v>
      </c>
      <c r="C2132" s="34">
        <v>4.95</v>
      </c>
      <c r="D2132" s="34" t="s">
        <v>2375</v>
      </c>
      <c r="E2132" s="35" t="s">
        <v>2375</v>
      </c>
      <c r="F2132" s="34" t="s">
        <v>2378</v>
      </c>
      <c r="G2132" s="34">
        <v>1</v>
      </c>
      <c r="H2132" s="34" t="s">
        <v>2375</v>
      </c>
      <c r="J2132" s="40" t="s">
        <v>227</v>
      </c>
      <c r="K2132" s="11" t="str">
        <v>Obesity</v>
      </c>
      <c r="L2132" s="11" t="str">
        <v>Normal</v>
      </c>
      <c r="M2132" s="11">
        <v>1</v>
      </c>
      <c r="N2132" s="11" t="str">
        <v>No</v>
      </c>
      <c r="O2132" s="11" t="str">
        <v>No</v>
      </c>
      <c r="P2132" s="36" t="str">
        <v>No</v>
      </c>
      <c r="Q2132" s="37"/>
    </row>
    <row r="2133" spans="1:17" x14ac:dyDescent="0.3">
      <c r="A2133" s="34" t="s">
        <v>226</v>
      </c>
      <c r="B2133" s="34">
        <v>29.24</v>
      </c>
      <c r="C2133" s="34">
        <v>4.04</v>
      </c>
      <c r="D2133" s="34" t="s">
        <v>2375</v>
      </c>
      <c r="E2133" s="35" t="s">
        <v>2378</v>
      </c>
      <c r="F2133" s="34" t="s">
        <v>2375</v>
      </c>
      <c r="G2133" s="34">
        <v>1</v>
      </c>
      <c r="H2133" s="34" t="s">
        <v>2375</v>
      </c>
      <c r="J2133" s="40" t="s">
        <v>226</v>
      </c>
      <c r="K2133" s="11" t="str">
        <v>Overweight</v>
      </c>
      <c r="L2133" s="11" t="str">
        <v>Normal</v>
      </c>
      <c r="M2133" s="11">
        <v>1</v>
      </c>
      <c r="N2133" s="11" t="str">
        <v>No</v>
      </c>
      <c r="O2133" s="11" t="str">
        <v>No</v>
      </c>
      <c r="P2133" s="36" t="str">
        <v>No</v>
      </c>
      <c r="Q2133" s="37"/>
    </row>
    <row r="2134" spans="1:17" x14ac:dyDescent="0.3">
      <c r="A2134" s="34" t="s">
        <v>225</v>
      </c>
      <c r="B2134" s="34">
        <v>22.515000000000001</v>
      </c>
      <c r="C2134" s="34">
        <v>5.93</v>
      </c>
      <c r="D2134" s="34" t="s">
        <v>2375</v>
      </c>
      <c r="E2134" s="35" t="s">
        <v>2375</v>
      </c>
      <c r="F2134" s="34" t="s">
        <v>2378</v>
      </c>
      <c r="G2134" s="34">
        <v>1</v>
      </c>
      <c r="H2134" s="34" t="s">
        <v>2375</v>
      </c>
      <c r="J2134" s="40" t="s">
        <v>225</v>
      </c>
      <c r="K2134" s="11" t="str">
        <v>Normal Weight</v>
      </c>
      <c r="L2134" s="11" t="str">
        <v>Prediabetes</v>
      </c>
      <c r="M2134" s="11">
        <v>1</v>
      </c>
      <c r="N2134" s="11" t="str">
        <v>No</v>
      </c>
      <c r="O2134" s="11" t="str">
        <v>No</v>
      </c>
      <c r="P2134" s="36" t="str">
        <v>No</v>
      </c>
      <c r="Q2134" s="37"/>
    </row>
    <row r="2135" spans="1:17" x14ac:dyDescent="0.3">
      <c r="A2135" s="34" t="s">
        <v>224</v>
      </c>
      <c r="B2135" s="34">
        <v>15.65</v>
      </c>
      <c r="C2135" s="34">
        <v>4.2300000000000004</v>
      </c>
      <c r="D2135" s="34" t="s">
        <v>2375</v>
      </c>
      <c r="E2135" s="35" t="s">
        <v>2375</v>
      </c>
      <c r="F2135" s="34" t="s">
        <v>2375</v>
      </c>
      <c r="G2135" s="34" t="s">
        <v>2376</v>
      </c>
      <c r="H2135" s="34" t="s">
        <v>2375</v>
      </c>
      <c r="J2135" s="40" t="s">
        <v>224</v>
      </c>
      <c r="K2135" s="11" t="str">
        <v>Underweight</v>
      </c>
      <c r="L2135" s="11" t="str">
        <v>Normal</v>
      </c>
      <c r="M2135" s="11">
        <v>0</v>
      </c>
      <c r="N2135" s="11" t="str">
        <v>No</v>
      </c>
      <c r="O2135" s="11" t="str">
        <v>No</v>
      </c>
      <c r="P2135" s="36" t="str">
        <v>No</v>
      </c>
      <c r="Q2135" s="37"/>
    </row>
    <row r="2136" spans="1:17" x14ac:dyDescent="0.3">
      <c r="A2136" s="34" t="s">
        <v>223</v>
      </c>
      <c r="B2136" s="34">
        <v>27.36</v>
      </c>
      <c r="C2136" s="34">
        <v>5.59</v>
      </c>
      <c r="D2136" s="34" t="s">
        <v>2377</v>
      </c>
      <c r="E2136" s="35" t="s">
        <v>2375</v>
      </c>
      <c r="F2136" s="34" t="s">
        <v>2375</v>
      </c>
      <c r="G2136" s="34" t="s">
        <v>2376</v>
      </c>
      <c r="H2136" s="34" t="s">
        <v>2375</v>
      </c>
      <c r="J2136" s="40" t="s">
        <v>223</v>
      </c>
      <c r="K2136" s="11" t="str">
        <v>Overweight</v>
      </c>
      <c r="L2136" s="11" t="str">
        <v>Normal</v>
      </c>
      <c r="M2136" s="11">
        <v>0</v>
      </c>
      <c r="N2136" s="11" t="str">
        <v>Yes</v>
      </c>
      <c r="O2136" s="11" t="str">
        <v>No</v>
      </c>
      <c r="P2136" s="36" t="str">
        <v>No</v>
      </c>
      <c r="Q2136" s="37"/>
    </row>
    <row r="2137" spans="1:17" x14ac:dyDescent="0.3">
      <c r="A2137" s="34" t="s">
        <v>222</v>
      </c>
      <c r="B2137" s="34">
        <v>22.3</v>
      </c>
      <c r="C2137" s="34">
        <v>4.8899999999999997</v>
      </c>
      <c r="D2137" s="34" t="s">
        <v>2377</v>
      </c>
      <c r="E2137" s="35" t="s">
        <v>2375</v>
      </c>
      <c r="F2137" s="34" t="s">
        <v>2375</v>
      </c>
      <c r="G2137" s="34" t="s">
        <v>2376</v>
      </c>
      <c r="H2137" s="34" t="s">
        <v>2375</v>
      </c>
      <c r="J2137" s="40" t="s">
        <v>222</v>
      </c>
      <c r="K2137" s="11" t="str">
        <v>Normal Weight</v>
      </c>
      <c r="L2137" s="11" t="str">
        <v>Normal</v>
      </c>
      <c r="M2137" s="11">
        <v>0</v>
      </c>
      <c r="N2137" s="11" t="str">
        <v>Yes</v>
      </c>
      <c r="O2137" s="11" t="str">
        <v>No</v>
      </c>
      <c r="P2137" s="36" t="str">
        <v>No</v>
      </c>
      <c r="Q2137" s="37"/>
    </row>
    <row r="2138" spans="1:17" x14ac:dyDescent="0.3">
      <c r="A2138" s="34" t="s">
        <v>221</v>
      </c>
      <c r="B2138" s="34">
        <v>26.03</v>
      </c>
      <c r="C2138" s="34">
        <v>5.81</v>
      </c>
      <c r="D2138" s="34" t="s">
        <v>2377</v>
      </c>
      <c r="E2138" s="35" t="s">
        <v>2375</v>
      </c>
      <c r="F2138" s="34" t="s">
        <v>2375</v>
      </c>
      <c r="G2138" s="34" t="s">
        <v>2376</v>
      </c>
      <c r="H2138" s="34" t="s">
        <v>2375</v>
      </c>
      <c r="J2138" s="40" t="s">
        <v>221</v>
      </c>
      <c r="K2138" s="11" t="str">
        <v>Overweight</v>
      </c>
      <c r="L2138" s="11" t="str">
        <v>Prediabetes</v>
      </c>
      <c r="M2138" s="11">
        <v>0</v>
      </c>
      <c r="N2138" s="11" t="str">
        <v>Yes</v>
      </c>
      <c r="O2138" s="11" t="str">
        <v>No</v>
      </c>
      <c r="P2138" s="36" t="str">
        <v>No</v>
      </c>
      <c r="Q2138" s="37"/>
    </row>
    <row r="2139" spans="1:17" x14ac:dyDescent="0.3">
      <c r="A2139" s="34" t="s">
        <v>220</v>
      </c>
      <c r="B2139" s="34">
        <v>27.74</v>
      </c>
      <c r="C2139" s="34">
        <v>4.29</v>
      </c>
      <c r="D2139" s="34" t="s">
        <v>2375</v>
      </c>
      <c r="E2139" s="35" t="s">
        <v>2378</v>
      </c>
      <c r="F2139" s="34" t="s">
        <v>2375</v>
      </c>
      <c r="G2139" s="34">
        <v>1</v>
      </c>
      <c r="H2139" s="34" t="s">
        <v>2375</v>
      </c>
      <c r="J2139" s="40" t="s">
        <v>220</v>
      </c>
      <c r="K2139" s="11" t="str">
        <v>Overweight</v>
      </c>
      <c r="L2139" s="11" t="str">
        <v>Normal</v>
      </c>
      <c r="M2139" s="11">
        <v>1</v>
      </c>
      <c r="N2139" s="11" t="str">
        <v>No</v>
      </c>
      <c r="O2139" s="11" t="str">
        <v>No</v>
      </c>
      <c r="P2139" s="36" t="str">
        <v>No</v>
      </c>
      <c r="Q2139" s="37"/>
    </row>
    <row r="2140" spans="1:17" x14ac:dyDescent="0.3">
      <c r="A2140" s="34" t="s">
        <v>219</v>
      </c>
      <c r="B2140" s="34">
        <v>32.11</v>
      </c>
      <c r="C2140" s="34">
        <v>4.03</v>
      </c>
      <c r="D2140" s="34" t="s">
        <v>2377</v>
      </c>
      <c r="E2140" s="35" t="s">
        <v>2378</v>
      </c>
      <c r="F2140" s="34" t="s">
        <v>2375</v>
      </c>
      <c r="G2140" s="34">
        <v>2</v>
      </c>
      <c r="H2140" s="34" t="s">
        <v>2375</v>
      </c>
      <c r="J2140" s="40" t="s">
        <v>219</v>
      </c>
      <c r="K2140" s="11" t="str">
        <v>Obesity</v>
      </c>
      <c r="L2140" s="11" t="str">
        <v>Normal</v>
      </c>
      <c r="M2140" s="11">
        <v>2</v>
      </c>
      <c r="N2140" s="11" t="str">
        <v>Yes</v>
      </c>
      <c r="O2140" s="11" t="str">
        <v>No</v>
      </c>
      <c r="P2140" s="36" t="str">
        <v>No</v>
      </c>
      <c r="Q2140" s="37"/>
    </row>
    <row r="2141" spans="1:17" x14ac:dyDescent="0.3">
      <c r="A2141" s="34" t="s">
        <v>218</v>
      </c>
      <c r="B2141" s="34">
        <v>25.175000000000001</v>
      </c>
      <c r="C2141" s="34">
        <v>6.29</v>
      </c>
      <c r="D2141" s="34" t="s">
        <v>2377</v>
      </c>
      <c r="E2141" s="35" t="s">
        <v>2378</v>
      </c>
      <c r="F2141" s="34" t="s">
        <v>2375</v>
      </c>
      <c r="G2141" s="34">
        <v>2</v>
      </c>
      <c r="H2141" s="34" t="s">
        <v>2375</v>
      </c>
      <c r="J2141" s="40" t="s">
        <v>218</v>
      </c>
      <c r="K2141" s="11" t="str">
        <v>Overweight</v>
      </c>
      <c r="L2141" s="11" t="str">
        <v>Prediabetes</v>
      </c>
      <c r="M2141" s="11">
        <v>2</v>
      </c>
      <c r="N2141" s="11" t="str">
        <v>Yes</v>
      </c>
      <c r="O2141" s="11" t="str">
        <v>No</v>
      </c>
      <c r="P2141" s="36" t="str">
        <v>No</v>
      </c>
      <c r="Q2141" s="37"/>
    </row>
    <row r="2142" spans="1:17" x14ac:dyDescent="0.3">
      <c r="A2142" s="34" t="s">
        <v>217</v>
      </c>
      <c r="B2142" s="34">
        <v>39.49</v>
      </c>
      <c r="C2142" s="34">
        <v>4.4800000000000004</v>
      </c>
      <c r="D2142" s="34" t="s">
        <v>2377</v>
      </c>
      <c r="E2142" s="35" t="s">
        <v>2375</v>
      </c>
      <c r="F2142" s="34" t="s">
        <v>2375</v>
      </c>
      <c r="G2142" s="34" t="s">
        <v>2376</v>
      </c>
      <c r="H2142" s="34" t="s">
        <v>2375</v>
      </c>
      <c r="J2142" s="40" t="s">
        <v>217</v>
      </c>
      <c r="K2142" s="11" t="str">
        <v>Obesity</v>
      </c>
      <c r="L2142" s="11" t="str">
        <v>Normal</v>
      </c>
      <c r="M2142" s="11">
        <v>0</v>
      </c>
      <c r="N2142" s="11" t="str">
        <v>Yes</v>
      </c>
      <c r="O2142" s="11" t="str">
        <v>No</v>
      </c>
      <c r="P2142" s="36" t="str">
        <v>No</v>
      </c>
      <c r="Q2142" s="37"/>
    </row>
    <row r="2143" spans="1:17" x14ac:dyDescent="0.3">
      <c r="A2143" s="34" t="s">
        <v>216</v>
      </c>
      <c r="B2143" s="34">
        <v>34.869999999999997</v>
      </c>
      <c r="C2143" s="34">
        <v>5.51</v>
      </c>
      <c r="D2143" s="34" t="s">
        <v>2377</v>
      </c>
      <c r="E2143" s="35" t="s">
        <v>2375</v>
      </c>
      <c r="F2143" s="34" t="s">
        <v>2375</v>
      </c>
      <c r="G2143" s="34" t="s">
        <v>2376</v>
      </c>
      <c r="H2143" s="34" t="s">
        <v>2375</v>
      </c>
      <c r="J2143" s="40" t="s">
        <v>216</v>
      </c>
      <c r="K2143" s="11" t="str">
        <v>Obesity</v>
      </c>
      <c r="L2143" s="11" t="str">
        <v>Normal</v>
      </c>
      <c r="M2143" s="11">
        <v>0</v>
      </c>
      <c r="N2143" s="11" t="str">
        <v>Yes</v>
      </c>
      <c r="O2143" s="11" t="str">
        <v>No</v>
      </c>
      <c r="P2143" s="36" t="str">
        <v>No</v>
      </c>
      <c r="Q2143" s="37"/>
    </row>
    <row r="2144" spans="1:17" x14ac:dyDescent="0.3">
      <c r="A2144" s="34" t="s">
        <v>215</v>
      </c>
      <c r="B2144" s="34">
        <v>34.6</v>
      </c>
      <c r="C2144" s="34">
        <v>4.5</v>
      </c>
      <c r="D2144" s="34" t="s">
        <v>2377</v>
      </c>
      <c r="E2144" s="35" t="s">
        <v>2375</v>
      </c>
      <c r="F2144" s="34" t="s">
        <v>2375</v>
      </c>
      <c r="G2144" s="34" t="s">
        <v>2376</v>
      </c>
      <c r="H2144" s="34" t="s">
        <v>2375</v>
      </c>
      <c r="J2144" s="40" t="s">
        <v>215</v>
      </c>
      <c r="K2144" s="11" t="str">
        <v>Obesity</v>
      </c>
      <c r="L2144" s="11" t="str">
        <v>Normal</v>
      </c>
      <c r="M2144" s="11">
        <v>0</v>
      </c>
      <c r="N2144" s="11" t="str">
        <v>Yes</v>
      </c>
      <c r="O2144" s="11" t="str">
        <v>No</v>
      </c>
      <c r="P2144" s="36" t="str">
        <v>No</v>
      </c>
      <c r="Q2144" s="37"/>
    </row>
    <row r="2145" spans="1:17" x14ac:dyDescent="0.3">
      <c r="A2145" s="34" t="s">
        <v>214</v>
      </c>
      <c r="B2145" s="34">
        <v>25.8</v>
      </c>
      <c r="C2145" s="34">
        <v>6.29</v>
      </c>
      <c r="D2145" s="34" t="s">
        <v>2377</v>
      </c>
      <c r="E2145" s="35" t="s">
        <v>2375</v>
      </c>
      <c r="F2145" s="34" t="s">
        <v>2375</v>
      </c>
      <c r="G2145" s="34" t="s">
        <v>2376</v>
      </c>
      <c r="H2145" s="34" t="s">
        <v>2375</v>
      </c>
      <c r="J2145" s="40" t="s">
        <v>214</v>
      </c>
      <c r="K2145" s="11" t="str">
        <v>Overweight</v>
      </c>
      <c r="L2145" s="11" t="str">
        <v>Prediabetes</v>
      </c>
      <c r="M2145" s="11">
        <v>0</v>
      </c>
      <c r="N2145" s="11" t="str">
        <v>Yes</v>
      </c>
      <c r="O2145" s="11" t="str">
        <v>No</v>
      </c>
      <c r="P2145" s="36" t="str">
        <v>No</v>
      </c>
      <c r="Q2145" s="37"/>
    </row>
    <row r="2146" spans="1:17" x14ac:dyDescent="0.3">
      <c r="A2146" s="34" t="s">
        <v>213</v>
      </c>
      <c r="B2146" s="34">
        <v>35.86</v>
      </c>
      <c r="C2146" s="34">
        <v>4.33</v>
      </c>
      <c r="D2146" s="34" t="s">
        <v>2375</v>
      </c>
      <c r="E2146" s="35" t="s">
        <v>2375</v>
      </c>
      <c r="F2146" s="34" t="s">
        <v>2375</v>
      </c>
      <c r="G2146" s="34">
        <v>1</v>
      </c>
      <c r="H2146" s="34" t="s">
        <v>2375</v>
      </c>
      <c r="J2146" s="40" t="s">
        <v>213</v>
      </c>
      <c r="K2146" s="11" t="str">
        <v>Obesity</v>
      </c>
      <c r="L2146" s="11" t="str">
        <v>Normal</v>
      </c>
      <c r="M2146" s="11">
        <v>1</v>
      </c>
      <c r="N2146" s="11" t="str">
        <v>No</v>
      </c>
      <c r="O2146" s="11" t="str">
        <v>No</v>
      </c>
      <c r="P2146" s="36" t="str">
        <v>No</v>
      </c>
      <c r="Q2146" s="37"/>
    </row>
    <row r="2147" spans="1:17" x14ac:dyDescent="0.3">
      <c r="A2147" s="34" t="s">
        <v>212</v>
      </c>
      <c r="B2147" s="34">
        <v>40.47</v>
      </c>
      <c r="C2147" s="34">
        <v>11.15</v>
      </c>
      <c r="D2147" s="34" t="s">
        <v>2375</v>
      </c>
      <c r="E2147" s="35" t="s">
        <v>2375</v>
      </c>
      <c r="F2147" s="34" t="s">
        <v>2375</v>
      </c>
      <c r="G2147" s="34" t="s">
        <v>2376</v>
      </c>
      <c r="H2147" s="34" t="s">
        <v>2375</v>
      </c>
      <c r="J2147" s="40" t="s">
        <v>212</v>
      </c>
      <c r="K2147" s="11" t="str">
        <v>Obesity</v>
      </c>
      <c r="L2147" s="11" t="str">
        <v>Diabetes</v>
      </c>
      <c r="M2147" s="11">
        <v>0</v>
      </c>
      <c r="N2147" s="11" t="str">
        <v>No</v>
      </c>
      <c r="O2147" s="11" t="str">
        <v>No</v>
      </c>
      <c r="P2147" s="36" t="str">
        <v>No</v>
      </c>
      <c r="Q2147" s="37"/>
    </row>
    <row r="2148" spans="1:17" x14ac:dyDescent="0.3">
      <c r="A2148" s="34" t="s">
        <v>211</v>
      </c>
      <c r="B2148" s="34">
        <v>32.01</v>
      </c>
      <c r="C2148" s="34">
        <v>6.45</v>
      </c>
      <c r="D2148" s="34" t="s">
        <v>2375</v>
      </c>
      <c r="E2148" s="35" t="s">
        <v>2375</v>
      </c>
      <c r="F2148" s="34" t="s">
        <v>2375</v>
      </c>
      <c r="G2148" s="34">
        <v>1</v>
      </c>
      <c r="H2148" s="34" t="s">
        <v>2375</v>
      </c>
      <c r="J2148" s="40" t="s">
        <v>211</v>
      </c>
      <c r="K2148" s="11" t="str">
        <v>Obesity</v>
      </c>
      <c r="L2148" s="11" t="str">
        <v>Diabetes</v>
      </c>
      <c r="M2148" s="11">
        <v>1</v>
      </c>
      <c r="N2148" s="11" t="str">
        <v>No</v>
      </c>
      <c r="O2148" s="11" t="str">
        <v>No</v>
      </c>
      <c r="P2148" s="36" t="str">
        <v>No</v>
      </c>
      <c r="Q2148" s="37"/>
    </row>
    <row r="2149" spans="1:17" x14ac:dyDescent="0.3">
      <c r="A2149" s="34" t="s">
        <v>210</v>
      </c>
      <c r="B2149" s="34">
        <v>33</v>
      </c>
      <c r="C2149" s="34">
        <v>9.27</v>
      </c>
      <c r="D2149" s="34" t="s">
        <v>2375</v>
      </c>
      <c r="E2149" s="35" t="s">
        <v>2375</v>
      </c>
      <c r="F2149" s="34" t="s">
        <v>2375</v>
      </c>
      <c r="G2149" s="34" t="s">
        <v>2376</v>
      </c>
      <c r="H2149" s="34" t="s">
        <v>2375</v>
      </c>
      <c r="J2149" s="40" t="s">
        <v>210</v>
      </c>
      <c r="K2149" s="11" t="str">
        <v>Obesity</v>
      </c>
      <c r="L2149" s="11" t="str">
        <v>Diabetes</v>
      </c>
      <c r="M2149" s="11">
        <v>0</v>
      </c>
      <c r="N2149" s="11" t="str">
        <v>No</v>
      </c>
      <c r="O2149" s="11" t="str">
        <v>No</v>
      </c>
      <c r="P2149" s="36" t="str">
        <v>No</v>
      </c>
      <c r="Q2149" s="37"/>
    </row>
    <row r="2150" spans="1:17" x14ac:dyDescent="0.3">
      <c r="A2150" s="34" t="s">
        <v>209</v>
      </c>
      <c r="B2150" s="34">
        <v>29.3</v>
      </c>
      <c r="C2150" s="34">
        <v>6.15</v>
      </c>
      <c r="D2150" s="34" t="s">
        <v>2375</v>
      </c>
      <c r="E2150" s="35" t="s">
        <v>2375</v>
      </c>
      <c r="F2150" s="34" t="s">
        <v>2375</v>
      </c>
      <c r="G2150" s="34">
        <v>1</v>
      </c>
      <c r="H2150" s="34" t="s">
        <v>2375</v>
      </c>
      <c r="J2150" s="40" t="s">
        <v>209</v>
      </c>
      <c r="K2150" s="11" t="str">
        <v>Overweight</v>
      </c>
      <c r="L2150" s="11" t="str">
        <v>Prediabetes</v>
      </c>
      <c r="M2150" s="11">
        <v>1</v>
      </c>
      <c r="N2150" s="11" t="str">
        <v>No</v>
      </c>
      <c r="O2150" s="11" t="str">
        <v>No</v>
      </c>
      <c r="P2150" s="36" t="str">
        <v>No</v>
      </c>
      <c r="Q2150" s="37"/>
    </row>
    <row r="2151" spans="1:17" x14ac:dyDescent="0.3">
      <c r="A2151" s="34" t="s">
        <v>208</v>
      </c>
      <c r="B2151" s="34">
        <v>25.8</v>
      </c>
      <c r="C2151" s="34">
        <v>4.13</v>
      </c>
      <c r="D2151" s="34" t="s">
        <v>2375</v>
      </c>
      <c r="E2151" s="35" t="s">
        <v>2375</v>
      </c>
      <c r="F2151" s="34" t="s">
        <v>2375</v>
      </c>
      <c r="G2151" s="34">
        <v>1</v>
      </c>
      <c r="H2151" s="34" t="s">
        <v>2375</v>
      </c>
      <c r="J2151" s="40" t="s">
        <v>208</v>
      </c>
      <c r="K2151" s="11" t="str">
        <v>Overweight</v>
      </c>
      <c r="L2151" s="11" t="str">
        <v>Normal</v>
      </c>
      <c r="M2151" s="11">
        <v>1</v>
      </c>
      <c r="N2151" s="11" t="str">
        <v>No</v>
      </c>
      <c r="O2151" s="11" t="str">
        <v>No</v>
      </c>
      <c r="P2151" s="36" t="str">
        <v>No</v>
      </c>
      <c r="Q2151" s="37"/>
    </row>
    <row r="2152" spans="1:17" x14ac:dyDescent="0.3">
      <c r="A2152" s="34" t="s">
        <v>207</v>
      </c>
      <c r="B2152" s="34">
        <v>23.4</v>
      </c>
      <c r="C2152" s="34">
        <v>4.24</v>
      </c>
      <c r="D2152" s="34" t="s">
        <v>2375</v>
      </c>
      <c r="E2152" s="35" t="s">
        <v>2375</v>
      </c>
      <c r="F2152" s="34" t="s">
        <v>2375</v>
      </c>
      <c r="G2152" s="34">
        <v>1</v>
      </c>
      <c r="H2152" s="34" t="s">
        <v>2375</v>
      </c>
      <c r="J2152" s="40" t="s">
        <v>207</v>
      </c>
      <c r="K2152" s="11" t="str">
        <v>Normal Weight</v>
      </c>
      <c r="L2152" s="11" t="str">
        <v>Normal</v>
      </c>
      <c r="M2152" s="11">
        <v>1</v>
      </c>
      <c r="N2152" s="11" t="str">
        <v>No</v>
      </c>
      <c r="O2152" s="11" t="str">
        <v>No</v>
      </c>
      <c r="P2152" s="36" t="str">
        <v>No</v>
      </c>
      <c r="Q2152" s="37"/>
    </row>
    <row r="2153" spans="1:17" x14ac:dyDescent="0.3">
      <c r="A2153" s="34" t="s">
        <v>206</v>
      </c>
      <c r="B2153" s="34">
        <v>27.93</v>
      </c>
      <c r="C2153" s="34">
        <v>9.8800000000000008</v>
      </c>
      <c r="D2153" s="34" t="s">
        <v>2375</v>
      </c>
      <c r="E2153" s="35" t="s">
        <v>2375</v>
      </c>
      <c r="F2153" s="34" t="s">
        <v>2375</v>
      </c>
      <c r="G2153" s="34" t="s">
        <v>2376</v>
      </c>
      <c r="H2153" s="34" t="s">
        <v>2375</v>
      </c>
      <c r="J2153" s="40" t="s">
        <v>206</v>
      </c>
      <c r="K2153" s="11" t="str">
        <v>Overweight</v>
      </c>
      <c r="L2153" s="11" t="str">
        <v>Diabetes</v>
      </c>
      <c r="M2153" s="11">
        <v>0</v>
      </c>
      <c r="N2153" s="11" t="str">
        <v>No</v>
      </c>
      <c r="O2153" s="11" t="str">
        <v>No</v>
      </c>
      <c r="P2153" s="36" t="str">
        <v>No</v>
      </c>
      <c r="Q2153" s="37"/>
    </row>
    <row r="2154" spans="1:17" x14ac:dyDescent="0.3">
      <c r="A2154" s="34" t="s">
        <v>205</v>
      </c>
      <c r="B2154" s="34">
        <v>22</v>
      </c>
      <c r="C2154" s="34">
        <v>9.5</v>
      </c>
      <c r="D2154" s="34" t="s">
        <v>2375</v>
      </c>
      <c r="E2154" s="35" t="s">
        <v>2375</v>
      </c>
      <c r="F2154" s="34" t="s">
        <v>2375</v>
      </c>
      <c r="G2154" s="34" t="s">
        <v>2376</v>
      </c>
      <c r="H2154" s="34" t="s">
        <v>2375</v>
      </c>
      <c r="J2154" s="40" t="s">
        <v>205</v>
      </c>
      <c r="K2154" s="11" t="str">
        <v>Normal Weight</v>
      </c>
      <c r="L2154" s="11" t="str">
        <v>Diabetes</v>
      </c>
      <c r="M2154" s="11">
        <v>0</v>
      </c>
      <c r="N2154" s="11" t="str">
        <v>No</v>
      </c>
      <c r="O2154" s="11" t="str">
        <v>No</v>
      </c>
      <c r="P2154" s="36" t="str">
        <v>No</v>
      </c>
      <c r="Q2154" s="37"/>
    </row>
    <row r="2155" spans="1:17" x14ac:dyDescent="0.3">
      <c r="A2155" s="34" t="s">
        <v>204</v>
      </c>
      <c r="B2155" s="34">
        <v>36.86</v>
      </c>
      <c r="C2155" s="34">
        <v>4.97</v>
      </c>
      <c r="D2155" s="34" t="s">
        <v>2377</v>
      </c>
      <c r="E2155" s="35" t="s">
        <v>2375</v>
      </c>
      <c r="F2155" s="34" t="s">
        <v>2375</v>
      </c>
      <c r="G2155" s="34" t="s">
        <v>2376</v>
      </c>
      <c r="H2155" s="34" t="s">
        <v>2375</v>
      </c>
      <c r="J2155" s="40" t="s">
        <v>204</v>
      </c>
      <c r="K2155" s="11" t="str">
        <v>Obesity</v>
      </c>
      <c r="L2155" s="11" t="str">
        <v>Normal</v>
      </c>
      <c r="M2155" s="11">
        <v>0</v>
      </c>
      <c r="N2155" s="11" t="str">
        <v>Yes</v>
      </c>
      <c r="O2155" s="11" t="str">
        <v>No</v>
      </c>
      <c r="P2155" s="36" t="str">
        <v>No</v>
      </c>
      <c r="Q2155" s="37"/>
    </row>
    <row r="2156" spans="1:17" x14ac:dyDescent="0.3">
      <c r="A2156" s="34" t="s">
        <v>203</v>
      </c>
      <c r="B2156" s="34">
        <v>31.254999999999999</v>
      </c>
      <c r="C2156" s="34">
        <v>5.49</v>
      </c>
      <c r="D2156" s="34" t="s">
        <v>2377</v>
      </c>
      <c r="E2156" s="35" t="s">
        <v>2375</v>
      </c>
      <c r="F2156" s="34" t="s">
        <v>2375</v>
      </c>
      <c r="G2156" s="34" t="s">
        <v>2376</v>
      </c>
      <c r="H2156" s="34" t="s">
        <v>2375</v>
      </c>
      <c r="J2156" s="40" t="s">
        <v>203</v>
      </c>
      <c r="K2156" s="11" t="str">
        <v>Obesity</v>
      </c>
      <c r="L2156" s="11" t="str">
        <v>Normal</v>
      </c>
      <c r="M2156" s="11">
        <v>0</v>
      </c>
      <c r="N2156" s="11" t="str">
        <v>Yes</v>
      </c>
      <c r="O2156" s="11" t="str">
        <v>No</v>
      </c>
      <c r="P2156" s="36" t="str">
        <v>No</v>
      </c>
      <c r="Q2156" s="37"/>
    </row>
    <row r="2157" spans="1:17" x14ac:dyDescent="0.3">
      <c r="A2157" s="34" t="s">
        <v>202</v>
      </c>
      <c r="B2157" s="34">
        <v>23.06</v>
      </c>
      <c r="C2157" s="34">
        <v>4.47</v>
      </c>
      <c r="D2157" s="34" t="s">
        <v>2375</v>
      </c>
      <c r="E2157" s="35" t="s">
        <v>2375</v>
      </c>
      <c r="F2157" s="34" t="s">
        <v>2375</v>
      </c>
      <c r="G2157" s="34" t="s">
        <v>2376</v>
      </c>
      <c r="H2157" s="34" t="s">
        <v>2375</v>
      </c>
      <c r="J2157" s="40" t="s">
        <v>202</v>
      </c>
      <c r="K2157" s="11" t="str">
        <v>Normal Weight</v>
      </c>
      <c r="L2157" s="11" t="str">
        <v>Normal</v>
      </c>
      <c r="M2157" s="11">
        <v>0</v>
      </c>
      <c r="N2157" s="11" t="str">
        <v>No</v>
      </c>
      <c r="O2157" s="11" t="str">
        <v>No</v>
      </c>
      <c r="P2157" s="36" t="str">
        <v>No</v>
      </c>
      <c r="Q2157" s="37"/>
    </row>
    <row r="2158" spans="1:17" x14ac:dyDescent="0.3">
      <c r="A2158" s="34" t="s">
        <v>201</v>
      </c>
      <c r="B2158" s="34">
        <v>28.975000000000001</v>
      </c>
      <c r="C2158" s="34">
        <v>4.34</v>
      </c>
      <c r="D2158" s="34" t="s">
        <v>2377</v>
      </c>
      <c r="E2158" s="35" t="s">
        <v>2375</v>
      </c>
      <c r="F2158" s="34" t="s">
        <v>2375</v>
      </c>
      <c r="G2158" s="34" t="s">
        <v>2376</v>
      </c>
      <c r="H2158" s="34" t="s">
        <v>2375</v>
      </c>
      <c r="J2158" s="40" t="s">
        <v>201</v>
      </c>
      <c r="K2158" s="11" t="str">
        <v>Overweight</v>
      </c>
      <c r="L2158" s="11" t="str">
        <v>Normal</v>
      </c>
      <c r="M2158" s="11">
        <v>0</v>
      </c>
      <c r="N2158" s="11" t="str">
        <v>Yes</v>
      </c>
      <c r="O2158" s="11" t="str">
        <v>No</v>
      </c>
      <c r="P2158" s="36" t="str">
        <v>No</v>
      </c>
      <c r="Q2158" s="37"/>
    </row>
    <row r="2159" spans="1:17" x14ac:dyDescent="0.3">
      <c r="A2159" s="34" t="s">
        <v>200</v>
      </c>
      <c r="B2159" s="34">
        <v>33.299999999999997</v>
      </c>
      <c r="C2159" s="34">
        <v>9.49</v>
      </c>
      <c r="D2159" s="34" t="s">
        <v>2375</v>
      </c>
      <c r="E2159" s="35" t="s">
        <v>2375</v>
      </c>
      <c r="F2159" s="34" t="s">
        <v>2375</v>
      </c>
      <c r="G2159" s="34" t="s">
        <v>2376</v>
      </c>
      <c r="H2159" s="34" t="s">
        <v>2375</v>
      </c>
      <c r="J2159" s="40" t="s">
        <v>200</v>
      </c>
      <c r="K2159" s="11" t="str">
        <v>Obesity</v>
      </c>
      <c r="L2159" s="11" t="str">
        <v>Diabetes</v>
      </c>
      <c r="M2159" s="11">
        <v>0</v>
      </c>
      <c r="N2159" s="11" t="str">
        <v>No</v>
      </c>
      <c r="O2159" s="11" t="str">
        <v>No</v>
      </c>
      <c r="P2159" s="36" t="str">
        <v>No</v>
      </c>
      <c r="Q2159" s="37"/>
    </row>
    <row r="2160" spans="1:17" x14ac:dyDescent="0.3">
      <c r="A2160" s="34" t="s">
        <v>199</v>
      </c>
      <c r="B2160" s="34">
        <v>33</v>
      </c>
      <c r="C2160" s="34">
        <v>10.16</v>
      </c>
      <c r="D2160" s="34" t="s">
        <v>2375</v>
      </c>
      <c r="E2160" s="35" t="s">
        <v>2375</v>
      </c>
      <c r="F2160" s="34" t="s">
        <v>2375</v>
      </c>
      <c r="G2160" s="34" t="s">
        <v>2376</v>
      </c>
      <c r="H2160" s="34" t="s">
        <v>2375</v>
      </c>
      <c r="J2160" s="40" t="s">
        <v>199</v>
      </c>
      <c r="K2160" s="11" t="str">
        <v>Obesity</v>
      </c>
      <c r="L2160" s="11" t="str">
        <v>Diabetes</v>
      </c>
      <c r="M2160" s="11">
        <v>0</v>
      </c>
      <c r="N2160" s="11" t="str">
        <v>No</v>
      </c>
      <c r="O2160" s="11" t="str">
        <v>No</v>
      </c>
      <c r="P2160" s="36" t="str">
        <v>No</v>
      </c>
      <c r="Q2160" s="37"/>
    </row>
    <row r="2161" spans="1:17" x14ac:dyDescent="0.3">
      <c r="A2161" s="34" t="s">
        <v>198</v>
      </c>
      <c r="B2161" s="34">
        <v>31.46</v>
      </c>
      <c r="C2161" s="34">
        <v>11.19</v>
      </c>
      <c r="D2161" s="34" t="s">
        <v>2375</v>
      </c>
      <c r="E2161" s="35" t="s">
        <v>2375</v>
      </c>
      <c r="F2161" s="34" t="s">
        <v>2375</v>
      </c>
      <c r="G2161" s="34" t="s">
        <v>2376</v>
      </c>
      <c r="H2161" s="34" t="s">
        <v>2375</v>
      </c>
      <c r="J2161" s="40" t="s">
        <v>198</v>
      </c>
      <c r="K2161" s="11" t="str">
        <v>Obesity</v>
      </c>
      <c r="L2161" s="11" t="str">
        <v>Diabetes</v>
      </c>
      <c r="M2161" s="11">
        <v>0</v>
      </c>
      <c r="N2161" s="11" t="str">
        <v>No</v>
      </c>
      <c r="O2161" s="11" t="str">
        <v>No</v>
      </c>
      <c r="P2161" s="36" t="str">
        <v>No</v>
      </c>
      <c r="Q2161" s="37"/>
    </row>
    <row r="2162" spans="1:17" x14ac:dyDescent="0.3">
      <c r="A2162" s="34" t="s">
        <v>197</v>
      </c>
      <c r="B2162" s="34">
        <v>29.6</v>
      </c>
      <c r="C2162" s="34">
        <v>11.03</v>
      </c>
      <c r="D2162" s="34" t="s">
        <v>2375</v>
      </c>
      <c r="E2162" s="35" t="s">
        <v>2375</v>
      </c>
      <c r="F2162" s="34" t="s">
        <v>2375</v>
      </c>
      <c r="G2162" s="34" t="s">
        <v>2376</v>
      </c>
      <c r="H2162" s="34" t="s">
        <v>2375</v>
      </c>
      <c r="J2162" s="40" t="s">
        <v>197</v>
      </c>
      <c r="K2162" s="11" t="str">
        <v>Overweight</v>
      </c>
      <c r="L2162" s="11" t="str">
        <v>Diabetes</v>
      </c>
      <c r="M2162" s="11">
        <v>0</v>
      </c>
      <c r="N2162" s="11" t="str">
        <v>No</v>
      </c>
      <c r="O2162" s="11" t="str">
        <v>No</v>
      </c>
      <c r="P2162" s="36" t="str">
        <v>No</v>
      </c>
      <c r="Q2162" s="37"/>
    </row>
    <row r="2163" spans="1:17" x14ac:dyDescent="0.3">
      <c r="A2163" s="34" t="s">
        <v>196</v>
      </c>
      <c r="B2163" s="34">
        <v>22.05</v>
      </c>
      <c r="C2163" s="34">
        <v>4.43</v>
      </c>
      <c r="D2163" s="34" t="s">
        <v>2377</v>
      </c>
      <c r="E2163" s="35" t="s">
        <v>2375</v>
      </c>
      <c r="F2163" s="34" t="s">
        <v>2375</v>
      </c>
      <c r="G2163" s="34" t="s">
        <v>2376</v>
      </c>
      <c r="H2163" s="34" t="s">
        <v>2375</v>
      </c>
      <c r="J2163" s="40" t="s">
        <v>196</v>
      </c>
      <c r="K2163" s="11" t="str">
        <v>Normal Weight</v>
      </c>
      <c r="L2163" s="11" t="str">
        <v>Normal</v>
      </c>
      <c r="M2163" s="11">
        <v>0</v>
      </c>
      <c r="N2163" s="11" t="str">
        <v>Yes</v>
      </c>
      <c r="O2163" s="11" t="str">
        <v>No</v>
      </c>
      <c r="P2163" s="36" t="str">
        <v>No</v>
      </c>
      <c r="Q2163" s="37"/>
    </row>
    <row r="2164" spans="1:17" x14ac:dyDescent="0.3">
      <c r="A2164" s="34" t="s">
        <v>194</v>
      </c>
      <c r="B2164" s="34">
        <v>27.06</v>
      </c>
      <c r="C2164" s="34">
        <v>6.14</v>
      </c>
      <c r="D2164" s="34" t="s">
        <v>2375</v>
      </c>
      <c r="E2164" s="35" t="s">
        <v>2378</v>
      </c>
      <c r="F2164" s="34" t="s">
        <v>2375</v>
      </c>
      <c r="G2164" s="34">
        <v>1</v>
      </c>
      <c r="H2164" s="34" t="s">
        <v>2375</v>
      </c>
      <c r="J2164" s="40" t="s">
        <v>194</v>
      </c>
      <c r="K2164" s="11" t="str">
        <v>Overweight</v>
      </c>
      <c r="L2164" s="11" t="str">
        <v>Prediabetes</v>
      </c>
      <c r="M2164" s="11">
        <v>1</v>
      </c>
      <c r="N2164" s="11" t="str">
        <v>No</v>
      </c>
      <c r="O2164" s="11" t="str">
        <v>No</v>
      </c>
      <c r="P2164" s="36" t="str">
        <v>No</v>
      </c>
      <c r="Q2164" s="37"/>
    </row>
    <row r="2165" spans="1:17" x14ac:dyDescent="0.3">
      <c r="A2165" s="34" t="s">
        <v>193</v>
      </c>
      <c r="B2165" s="34">
        <v>20.49</v>
      </c>
      <c r="C2165" s="34">
        <v>4.87</v>
      </c>
      <c r="D2165" s="34" t="s">
        <v>2375</v>
      </c>
      <c r="E2165" s="35" t="s">
        <v>2375</v>
      </c>
      <c r="F2165" s="34" t="s">
        <v>2375</v>
      </c>
      <c r="G2165" s="34" t="s">
        <v>2376</v>
      </c>
      <c r="H2165" s="34" t="s">
        <v>2375</v>
      </c>
      <c r="J2165" s="40" t="s">
        <v>193</v>
      </c>
      <c r="K2165" s="11" t="str">
        <v>Normal Weight</v>
      </c>
      <c r="L2165" s="11" t="str">
        <v>Normal</v>
      </c>
      <c r="M2165" s="11">
        <v>0</v>
      </c>
      <c r="N2165" s="11" t="str">
        <v>No</v>
      </c>
      <c r="O2165" s="11" t="str">
        <v>No</v>
      </c>
      <c r="P2165" s="36" t="str">
        <v>No</v>
      </c>
      <c r="Q2165" s="37"/>
    </row>
    <row r="2166" spans="1:17" x14ac:dyDescent="0.3">
      <c r="A2166" s="34" t="s">
        <v>192</v>
      </c>
      <c r="B2166" s="34">
        <v>28.4</v>
      </c>
      <c r="C2166" s="34">
        <v>4.3</v>
      </c>
      <c r="D2166" s="34" t="s">
        <v>2375</v>
      </c>
      <c r="E2166" s="35" t="s">
        <v>2375</v>
      </c>
      <c r="F2166" s="34" t="s">
        <v>2378</v>
      </c>
      <c r="G2166" s="34">
        <v>1</v>
      </c>
      <c r="H2166" s="34" t="s">
        <v>2375</v>
      </c>
      <c r="J2166" s="40" t="s">
        <v>192</v>
      </c>
      <c r="K2166" s="11" t="str">
        <v>Overweight</v>
      </c>
      <c r="L2166" s="11" t="str">
        <v>Normal</v>
      </c>
      <c r="M2166" s="11">
        <v>1</v>
      </c>
      <c r="N2166" s="11" t="str">
        <v>No</v>
      </c>
      <c r="O2166" s="11" t="str">
        <v>No</v>
      </c>
      <c r="P2166" s="36" t="str">
        <v>No</v>
      </c>
      <c r="Q2166" s="37"/>
    </row>
    <row r="2167" spans="1:17" x14ac:dyDescent="0.3">
      <c r="A2167" s="34" t="s">
        <v>191</v>
      </c>
      <c r="B2167" s="34">
        <v>41.91</v>
      </c>
      <c r="C2167" s="34">
        <v>6.19</v>
      </c>
      <c r="D2167" s="34" t="s">
        <v>2375</v>
      </c>
      <c r="E2167" s="35" t="s">
        <v>2375</v>
      </c>
      <c r="F2167" s="34" t="s">
        <v>2375</v>
      </c>
      <c r="G2167" s="34" t="s">
        <v>2376</v>
      </c>
      <c r="H2167" s="34" t="s">
        <v>2375</v>
      </c>
      <c r="J2167" s="40" t="s">
        <v>191</v>
      </c>
      <c r="K2167" s="11" t="str">
        <v>Obesity</v>
      </c>
      <c r="L2167" s="11" t="str">
        <v>Prediabetes</v>
      </c>
      <c r="M2167" s="11">
        <v>0</v>
      </c>
      <c r="N2167" s="11" t="str">
        <v>No</v>
      </c>
      <c r="O2167" s="11" t="str">
        <v>No</v>
      </c>
      <c r="P2167" s="36" t="str">
        <v>No</v>
      </c>
      <c r="Q2167" s="37"/>
    </row>
    <row r="2168" spans="1:17" x14ac:dyDescent="0.3">
      <c r="A2168" s="34" t="s">
        <v>190</v>
      </c>
      <c r="B2168" s="34">
        <v>24.6</v>
      </c>
      <c r="C2168" s="34">
        <v>6.19</v>
      </c>
      <c r="D2168" s="34" t="s">
        <v>2375</v>
      </c>
      <c r="E2168" s="35" t="s">
        <v>2375</v>
      </c>
      <c r="F2168" s="34" t="s">
        <v>2378</v>
      </c>
      <c r="G2168" s="34">
        <v>1</v>
      </c>
      <c r="H2168" s="34" t="s">
        <v>2375</v>
      </c>
      <c r="J2168" s="40" t="s">
        <v>190</v>
      </c>
      <c r="K2168" s="11" t="str">
        <v>Normal Weight</v>
      </c>
      <c r="L2168" s="11" t="str">
        <v>Prediabetes</v>
      </c>
      <c r="M2168" s="11">
        <v>1</v>
      </c>
      <c r="N2168" s="11" t="str">
        <v>No</v>
      </c>
      <c r="O2168" s="11" t="str">
        <v>No</v>
      </c>
      <c r="P2168" s="36" t="str">
        <v>No</v>
      </c>
      <c r="Q2168" s="37"/>
    </row>
    <row r="2169" spans="1:17" x14ac:dyDescent="0.3">
      <c r="A2169" s="34" t="s">
        <v>189</v>
      </c>
      <c r="B2169" s="34">
        <v>20.9</v>
      </c>
      <c r="C2169" s="34">
        <v>5.12</v>
      </c>
      <c r="D2169" s="34" t="s">
        <v>2375</v>
      </c>
      <c r="E2169" s="35" t="s">
        <v>2375</v>
      </c>
      <c r="F2169" s="34" t="s">
        <v>2378</v>
      </c>
      <c r="G2169" s="34">
        <v>1</v>
      </c>
      <c r="H2169" s="34" t="s">
        <v>2375</v>
      </c>
      <c r="J2169" s="40" t="s">
        <v>189</v>
      </c>
      <c r="K2169" s="11" t="str">
        <v>Normal Weight</v>
      </c>
      <c r="L2169" s="11" t="str">
        <v>Normal</v>
      </c>
      <c r="M2169" s="11">
        <v>1</v>
      </c>
      <c r="N2169" s="11" t="str">
        <v>No</v>
      </c>
      <c r="O2169" s="11" t="str">
        <v>No</v>
      </c>
      <c r="P2169" s="36" t="str">
        <v>No</v>
      </c>
      <c r="Q2169" s="37"/>
    </row>
    <row r="2170" spans="1:17" x14ac:dyDescent="0.3">
      <c r="A2170" s="34" t="s">
        <v>188</v>
      </c>
      <c r="B2170" s="34">
        <v>34.4</v>
      </c>
      <c r="C2170" s="34">
        <v>4.04</v>
      </c>
      <c r="D2170" s="34" t="s">
        <v>2375</v>
      </c>
      <c r="E2170" s="35" t="s">
        <v>2375</v>
      </c>
      <c r="F2170" s="34" t="s">
        <v>2375</v>
      </c>
      <c r="G2170" s="34" t="s">
        <v>2376</v>
      </c>
      <c r="H2170" s="34" t="s">
        <v>2375</v>
      </c>
      <c r="J2170" s="40" t="s">
        <v>188</v>
      </c>
      <c r="K2170" s="11" t="str">
        <v>Obesity</v>
      </c>
      <c r="L2170" s="11" t="str">
        <v>Normal</v>
      </c>
      <c r="M2170" s="11">
        <v>0</v>
      </c>
      <c r="N2170" s="11" t="str">
        <v>No</v>
      </c>
      <c r="O2170" s="11" t="str">
        <v>No</v>
      </c>
      <c r="P2170" s="36" t="str">
        <v>No</v>
      </c>
      <c r="Q2170" s="37"/>
    </row>
    <row r="2171" spans="1:17" x14ac:dyDescent="0.3">
      <c r="A2171" s="34" t="s">
        <v>187</v>
      </c>
      <c r="B2171" s="34">
        <v>32.56</v>
      </c>
      <c r="C2171" s="34">
        <v>5.36</v>
      </c>
      <c r="D2171" s="34" t="s">
        <v>2375</v>
      </c>
      <c r="E2171" s="35" t="s">
        <v>2375</v>
      </c>
      <c r="F2171" s="34" t="s">
        <v>2375</v>
      </c>
      <c r="G2171" s="34" t="s">
        <v>2376</v>
      </c>
      <c r="H2171" s="34" t="s">
        <v>2375</v>
      </c>
      <c r="J2171" s="40" t="s">
        <v>187</v>
      </c>
      <c r="K2171" s="11" t="str">
        <v>Obesity</v>
      </c>
      <c r="L2171" s="11" t="str">
        <v>Normal</v>
      </c>
      <c r="M2171" s="11">
        <v>0</v>
      </c>
      <c r="N2171" s="11" t="str">
        <v>No</v>
      </c>
      <c r="O2171" s="11" t="str">
        <v>No</v>
      </c>
      <c r="P2171" s="36" t="str">
        <v>No</v>
      </c>
      <c r="Q2171" s="37"/>
    </row>
    <row r="2172" spans="1:17" x14ac:dyDescent="0.3">
      <c r="A2172" s="34" t="s">
        <v>186</v>
      </c>
      <c r="B2172" s="34">
        <v>27.98</v>
      </c>
      <c r="C2172" s="34">
        <v>4.38</v>
      </c>
      <c r="D2172" s="34" t="s">
        <v>2375</v>
      </c>
      <c r="E2172" s="35" t="s">
        <v>2378</v>
      </c>
      <c r="F2172" s="34" t="s">
        <v>2375</v>
      </c>
      <c r="G2172" s="34">
        <v>1</v>
      </c>
      <c r="H2172" s="34" t="s">
        <v>2375</v>
      </c>
      <c r="J2172" s="40" t="s">
        <v>186</v>
      </c>
      <c r="K2172" s="11" t="str">
        <v>Overweight</v>
      </c>
      <c r="L2172" s="11" t="str">
        <v>Normal</v>
      </c>
      <c r="M2172" s="11">
        <v>1</v>
      </c>
      <c r="N2172" s="11" t="str">
        <v>No</v>
      </c>
      <c r="O2172" s="11" t="str">
        <v>No</v>
      </c>
      <c r="P2172" s="36" t="str">
        <v>No</v>
      </c>
      <c r="Q2172" s="37"/>
    </row>
    <row r="2173" spans="1:17" x14ac:dyDescent="0.3">
      <c r="A2173" s="34" t="s">
        <v>185</v>
      </c>
      <c r="B2173" s="34">
        <v>26.51</v>
      </c>
      <c r="C2173" s="34">
        <v>4.58</v>
      </c>
      <c r="D2173" s="34" t="s">
        <v>2375</v>
      </c>
      <c r="E2173" s="35" t="s">
        <v>2375</v>
      </c>
      <c r="F2173" s="34" t="s">
        <v>2375</v>
      </c>
      <c r="G2173" s="34" t="s">
        <v>2376</v>
      </c>
      <c r="H2173" s="34" t="s">
        <v>2375</v>
      </c>
      <c r="J2173" s="40" t="s">
        <v>185</v>
      </c>
      <c r="K2173" s="11" t="str">
        <v>Overweight</v>
      </c>
      <c r="L2173" s="11" t="str">
        <v>Normal</v>
      </c>
      <c r="M2173" s="11">
        <v>0</v>
      </c>
      <c r="N2173" s="11" t="str">
        <v>No</v>
      </c>
      <c r="O2173" s="11" t="str">
        <v>No</v>
      </c>
      <c r="P2173" s="36" t="str">
        <v>No</v>
      </c>
      <c r="Q2173" s="37"/>
    </row>
    <row r="2174" spans="1:17" x14ac:dyDescent="0.3">
      <c r="A2174" s="34" t="s">
        <v>184</v>
      </c>
      <c r="B2174" s="34">
        <v>29.734999999999999</v>
      </c>
      <c r="C2174" s="34">
        <v>11.92</v>
      </c>
      <c r="D2174" s="34" t="s">
        <v>2375</v>
      </c>
      <c r="E2174" s="35" t="s">
        <v>2375</v>
      </c>
      <c r="F2174" s="34" t="s">
        <v>2375</v>
      </c>
      <c r="G2174" s="34" t="s">
        <v>2376</v>
      </c>
      <c r="H2174" s="34" t="s">
        <v>2375</v>
      </c>
      <c r="J2174" s="40" t="s">
        <v>184</v>
      </c>
      <c r="K2174" s="11" t="str">
        <v>Overweight</v>
      </c>
      <c r="L2174" s="11" t="str">
        <v>Diabetes</v>
      </c>
      <c r="M2174" s="11">
        <v>0</v>
      </c>
      <c r="N2174" s="11" t="str">
        <v>No</v>
      </c>
      <c r="O2174" s="11" t="str">
        <v>No</v>
      </c>
      <c r="P2174" s="36" t="str">
        <v>No</v>
      </c>
      <c r="Q2174" s="37"/>
    </row>
    <row r="2175" spans="1:17" x14ac:dyDescent="0.3">
      <c r="A2175" s="34" t="s">
        <v>183</v>
      </c>
      <c r="B2175" s="34">
        <v>40.5</v>
      </c>
      <c r="C2175" s="34">
        <v>5.4</v>
      </c>
      <c r="D2175" s="34" t="s">
        <v>2375</v>
      </c>
      <c r="E2175" s="35" t="s">
        <v>2375</v>
      </c>
      <c r="F2175" s="34" t="s">
        <v>2378</v>
      </c>
      <c r="G2175" s="34">
        <v>1</v>
      </c>
      <c r="H2175" s="34" t="s">
        <v>2375</v>
      </c>
      <c r="J2175" s="40" t="s">
        <v>183</v>
      </c>
      <c r="K2175" s="11" t="str">
        <v>Obesity</v>
      </c>
      <c r="L2175" s="11" t="str">
        <v>Normal</v>
      </c>
      <c r="M2175" s="11">
        <v>1</v>
      </c>
      <c r="N2175" s="11" t="str">
        <v>No</v>
      </c>
      <c r="O2175" s="11" t="str">
        <v>No</v>
      </c>
      <c r="P2175" s="36" t="str">
        <v>No</v>
      </c>
      <c r="Q2175" s="37"/>
    </row>
    <row r="2176" spans="1:17" x14ac:dyDescent="0.3">
      <c r="A2176" s="34" t="s">
        <v>182</v>
      </c>
      <c r="B2176" s="34">
        <v>25.64</v>
      </c>
      <c r="C2176" s="34">
        <v>4.76</v>
      </c>
      <c r="D2176" s="34" t="s">
        <v>2375</v>
      </c>
      <c r="E2176" s="35" t="s">
        <v>2375</v>
      </c>
      <c r="F2176" s="34" t="s">
        <v>2375</v>
      </c>
      <c r="G2176" s="34">
        <v>1</v>
      </c>
      <c r="H2176" s="34" t="s">
        <v>2375</v>
      </c>
      <c r="J2176" s="40" t="s">
        <v>182</v>
      </c>
      <c r="K2176" s="11" t="str">
        <v>Overweight</v>
      </c>
      <c r="L2176" s="11" t="str">
        <v>Normal</v>
      </c>
      <c r="M2176" s="11">
        <v>1</v>
      </c>
      <c r="N2176" s="11" t="str">
        <v>No</v>
      </c>
      <c r="O2176" s="11" t="str">
        <v>No</v>
      </c>
      <c r="P2176" s="36" t="str">
        <v>No</v>
      </c>
      <c r="Q2176" s="37"/>
    </row>
    <row r="2177" spans="1:17" x14ac:dyDescent="0.3">
      <c r="A2177" s="34" t="s">
        <v>181</v>
      </c>
      <c r="B2177" s="34">
        <v>32.9</v>
      </c>
      <c r="C2177" s="34">
        <v>4.78</v>
      </c>
      <c r="D2177" s="34" t="s">
        <v>2375</v>
      </c>
      <c r="E2177" s="35" t="s">
        <v>2375</v>
      </c>
      <c r="F2177" s="34" t="s">
        <v>2378</v>
      </c>
      <c r="G2177" s="34">
        <v>1</v>
      </c>
      <c r="H2177" s="34" t="s">
        <v>2375</v>
      </c>
      <c r="J2177" s="40" t="s">
        <v>181</v>
      </c>
      <c r="K2177" s="11" t="str">
        <v>Obesity</v>
      </c>
      <c r="L2177" s="11" t="str">
        <v>Normal</v>
      </c>
      <c r="M2177" s="11">
        <v>1</v>
      </c>
      <c r="N2177" s="11" t="str">
        <v>No</v>
      </c>
      <c r="O2177" s="11" t="str">
        <v>No</v>
      </c>
      <c r="P2177" s="36" t="str">
        <v>No</v>
      </c>
      <c r="Q2177" s="37"/>
    </row>
    <row r="2178" spans="1:17" x14ac:dyDescent="0.3">
      <c r="A2178" s="34" t="s">
        <v>180</v>
      </c>
      <c r="B2178" s="34">
        <v>29.8</v>
      </c>
      <c r="C2178" s="34">
        <v>4.26</v>
      </c>
      <c r="D2178" s="34" t="s">
        <v>2375</v>
      </c>
      <c r="E2178" s="35" t="s">
        <v>2375</v>
      </c>
      <c r="F2178" s="34" t="s">
        <v>2378</v>
      </c>
      <c r="G2178" s="34">
        <v>1</v>
      </c>
      <c r="H2178" s="34" t="s">
        <v>2375</v>
      </c>
      <c r="J2178" s="40" t="s">
        <v>180</v>
      </c>
      <c r="K2178" s="11" t="str">
        <v>Overweight</v>
      </c>
      <c r="L2178" s="11" t="str">
        <v>Normal</v>
      </c>
      <c r="M2178" s="11">
        <v>1</v>
      </c>
      <c r="N2178" s="11" t="str">
        <v>No</v>
      </c>
      <c r="O2178" s="11" t="str">
        <v>No</v>
      </c>
      <c r="P2178" s="36" t="str">
        <v>No</v>
      </c>
      <c r="Q2178" s="37"/>
    </row>
    <row r="2179" spans="1:17" x14ac:dyDescent="0.3">
      <c r="A2179" s="34" t="s">
        <v>179</v>
      </c>
      <c r="B2179" s="34">
        <v>28.9</v>
      </c>
      <c r="C2179" s="34">
        <v>5.85</v>
      </c>
      <c r="D2179" s="34" t="s">
        <v>2375</v>
      </c>
      <c r="E2179" s="35" t="s">
        <v>2375</v>
      </c>
      <c r="F2179" s="34" t="s">
        <v>2378</v>
      </c>
      <c r="G2179" s="34">
        <v>1</v>
      </c>
      <c r="H2179" s="34" t="s">
        <v>2375</v>
      </c>
      <c r="J2179" s="40" t="s">
        <v>179</v>
      </c>
      <c r="K2179" s="11" t="str">
        <v>Overweight</v>
      </c>
      <c r="L2179" s="11" t="str">
        <v>Prediabetes</v>
      </c>
      <c r="M2179" s="11">
        <v>1</v>
      </c>
      <c r="N2179" s="11" t="str">
        <v>No</v>
      </c>
      <c r="O2179" s="11" t="str">
        <v>No</v>
      </c>
      <c r="P2179" s="36" t="str">
        <v>No</v>
      </c>
      <c r="Q2179" s="37"/>
    </row>
    <row r="2180" spans="1:17" x14ac:dyDescent="0.3">
      <c r="A2180" s="34" t="s">
        <v>178</v>
      </c>
      <c r="B2180" s="34">
        <v>24.7</v>
      </c>
      <c r="C2180" s="34">
        <v>5.32</v>
      </c>
      <c r="D2180" s="34" t="s">
        <v>2375</v>
      </c>
      <c r="E2180" s="35" t="s">
        <v>2375</v>
      </c>
      <c r="F2180" s="34" t="s">
        <v>2378</v>
      </c>
      <c r="G2180" s="34">
        <v>1</v>
      </c>
      <c r="H2180" s="34" t="s">
        <v>2375</v>
      </c>
      <c r="J2180" s="40" t="s">
        <v>178</v>
      </c>
      <c r="K2180" s="11" t="str">
        <v>Normal Weight</v>
      </c>
      <c r="L2180" s="11" t="str">
        <v>Normal</v>
      </c>
      <c r="M2180" s="11">
        <v>1</v>
      </c>
      <c r="N2180" s="11" t="str">
        <v>No</v>
      </c>
      <c r="O2180" s="11" t="str">
        <v>No</v>
      </c>
      <c r="P2180" s="36" t="str">
        <v>No</v>
      </c>
      <c r="Q2180" s="37"/>
    </row>
    <row r="2181" spans="1:17" x14ac:dyDescent="0.3">
      <c r="A2181" s="34" t="s">
        <v>177</v>
      </c>
      <c r="B2181" s="34">
        <v>20.6</v>
      </c>
      <c r="C2181" s="34">
        <v>5.14</v>
      </c>
      <c r="D2181" s="34" t="s">
        <v>2375</v>
      </c>
      <c r="E2181" s="35" t="s">
        <v>2375</v>
      </c>
      <c r="F2181" s="34" t="s">
        <v>2378</v>
      </c>
      <c r="G2181" s="34">
        <v>1</v>
      </c>
      <c r="H2181" s="34" t="s">
        <v>2375</v>
      </c>
      <c r="J2181" s="40" t="s">
        <v>177</v>
      </c>
      <c r="K2181" s="11" t="str">
        <v>Normal Weight</v>
      </c>
      <c r="L2181" s="11" t="str">
        <v>Normal</v>
      </c>
      <c r="M2181" s="11">
        <v>1</v>
      </c>
      <c r="N2181" s="11" t="str">
        <v>No</v>
      </c>
      <c r="O2181" s="11" t="str">
        <v>No</v>
      </c>
      <c r="P2181" s="36" t="str">
        <v>No</v>
      </c>
      <c r="Q2181" s="37"/>
    </row>
    <row r="2182" spans="1:17" x14ac:dyDescent="0.3">
      <c r="A2182" s="34" t="s">
        <v>176</v>
      </c>
      <c r="B2182" s="34">
        <v>18.600000000000001</v>
      </c>
      <c r="C2182" s="34">
        <v>5</v>
      </c>
      <c r="D2182" s="34" t="s">
        <v>2375</v>
      </c>
      <c r="E2182" s="35" t="s">
        <v>2375</v>
      </c>
      <c r="F2182" s="34" t="s">
        <v>2378</v>
      </c>
      <c r="G2182" s="34">
        <v>1</v>
      </c>
      <c r="H2182" s="34" t="s">
        <v>2375</v>
      </c>
      <c r="J2182" s="40" t="s">
        <v>176</v>
      </c>
      <c r="K2182" s="11" t="str">
        <v>Normal Weight</v>
      </c>
      <c r="L2182" s="11" t="str">
        <v>Normal</v>
      </c>
      <c r="M2182" s="11">
        <v>1</v>
      </c>
      <c r="N2182" s="11" t="str">
        <v>No</v>
      </c>
      <c r="O2182" s="11" t="str">
        <v>No</v>
      </c>
      <c r="P2182" s="36" t="str">
        <v>No</v>
      </c>
      <c r="Q2182" s="37"/>
    </row>
    <row r="2183" spans="1:17" x14ac:dyDescent="0.3">
      <c r="A2183" s="34" t="s">
        <v>175</v>
      </c>
      <c r="B2183" s="34">
        <v>17.8</v>
      </c>
      <c r="C2183" s="34">
        <v>4.55</v>
      </c>
      <c r="D2183" s="34" t="s">
        <v>2375</v>
      </c>
      <c r="E2183" s="35" t="s">
        <v>2375</v>
      </c>
      <c r="F2183" s="34" t="s">
        <v>2378</v>
      </c>
      <c r="G2183" s="34">
        <v>1</v>
      </c>
      <c r="H2183" s="34" t="s">
        <v>2375</v>
      </c>
      <c r="J2183" s="40" t="s">
        <v>175</v>
      </c>
      <c r="K2183" s="11" t="str">
        <v>Underweight</v>
      </c>
      <c r="L2183" s="11" t="str">
        <v>Normal</v>
      </c>
      <c r="M2183" s="11">
        <v>1</v>
      </c>
      <c r="N2183" s="11" t="str">
        <v>No</v>
      </c>
      <c r="O2183" s="11" t="str">
        <v>No</v>
      </c>
      <c r="P2183" s="36" t="str">
        <v>No</v>
      </c>
      <c r="Q2183" s="37"/>
    </row>
    <row r="2184" spans="1:17" x14ac:dyDescent="0.3">
      <c r="A2184" s="34" t="s">
        <v>174</v>
      </c>
      <c r="B2184" s="34">
        <v>35.200000000000003</v>
      </c>
      <c r="C2184" s="34">
        <v>5.97</v>
      </c>
      <c r="D2184" s="34" t="s">
        <v>2375</v>
      </c>
      <c r="E2184" s="35" t="s">
        <v>2378</v>
      </c>
      <c r="F2184" s="34" t="s">
        <v>2375</v>
      </c>
      <c r="G2184" s="34">
        <v>1</v>
      </c>
      <c r="H2184" s="34" t="s">
        <v>2375</v>
      </c>
      <c r="J2184" s="40" t="s">
        <v>174</v>
      </c>
      <c r="K2184" s="11" t="str">
        <v>Obesity</v>
      </c>
      <c r="L2184" s="11" t="str">
        <v>Prediabetes</v>
      </c>
      <c r="M2184" s="11">
        <v>1</v>
      </c>
      <c r="N2184" s="11" t="str">
        <v>No</v>
      </c>
      <c r="O2184" s="11" t="str">
        <v>No</v>
      </c>
      <c r="P2184" s="36" t="str">
        <v>No</v>
      </c>
      <c r="Q2184" s="37"/>
    </row>
    <row r="2185" spans="1:17" x14ac:dyDescent="0.3">
      <c r="A2185" s="34" t="s">
        <v>173</v>
      </c>
      <c r="B2185" s="34">
        <v>33.770000000000003</v>
      </c>
      <c r="C2185" s="34">
        <v>4.0199999999999996</v>
      </c>
      <c r="D2185" s="34" t="s">
        <v>2375</v>
      </c>
      <c r="E2185" s="35" t="s">
        <v>2378</v>
      </c>
      <c r="F2185" s="34" t="s">
        <v>2375</v>
      </c>
      <c r="G2185" s="34">
        <v>1</v>
      </c>
      <c r="H2185" s="34" t="s">
        <v>2375</v>
      </c>
      <c r="J2185" s="40" t="s">
        <v>173</v>
      </c>
      <c r="K2185" s="11" t="str">
        <v>Obesity</v>
      </c>
      <c r="L2185" s="11" t="str">
        <v>Normal</v>
      </c>
      <c r="M2185" s="11">
        <v>1</v>
      </c>
      <c r="N2185" s="11" t="str">
        <v>No</v>
      </c>
      <c r="O2185" s="11" t="str">
        <v>No</v>
      </c>
      <c r="P2185" s="36" t="str">
        <v>No</v>
      </c>
      <c r="Q2185" s="37"/>
    </row>
    <row r="2186" spans="1:17" x14ac:dyDescent="0.3">
      <c r="A2186" s="34" t="s">
        <v>172</v>
      </c>
      <c r="B2186" s="34">
        <v>30.03</v>
      </c>
      <c r="C2186" s="34">
        <v>4.04</v>
      </c>
      <c r="D2186" s="34" t="s">
        <v>2375</v>
      </c>
      <c r="E2186" s="35" t="s">
        <v>2378</v>
      </c>
      <c r="F2186" s="34" t="s">
        <v>2375</v>
      </c>
      <c r="G2186" s="34">
        <v>1</v>
      </c>
      <c r="H2186" s="34" t="s">
        <v>2375</v>
      </c>
      <c r="J2186" s="40" t="s">
        <v>172</v>
      </c>
      <c r="K2186" s="11" t="str">
        <v>Obesity</v>
      </c>
      <c r="L2186" s="11" t="str">
        <v>Normal</v>
      </c>
      <c r="M2186" s="11">
        <v>1</v>
      </c>
      <c r="N2186" s="11" t="str">
        <v>No</v>
      </c>
      <c r="O2186" s="11" t="str">
        <v>No</v>
      </c>
      <c r="P2186" s="36" t="str">
        <v>No</v>
      </c>
      <c r="Q2186" s="37"/>
    </row>
    <row r="2187" spans="1:17" x14ac:dyDescent="0.3">
      <c r="A2187" s="34" t="s">
        <v>171</v>
      </c>
      <c r="B2187" s="34">
        <v>29.37</v>
      </c>
      <c r="C2187" s="34">
        <v>5.54</v>
      </c>
      <c r="D2187" s="34" t="s">
        <v>2375</v>
      </c>
      <c r="E2187" s="35" t="s">
        <v>2378</v>
      </c>
      <c r="F2187" s="34" t="s">
        <v>2375</v>
      </c>
      <c r="G2187" s="34">
        <v>1</v>
      </c>
      <c r="H2187" s="34" t="s">
        <v>2375</v>
      </c>
      <c r="J2187" s="40" t="s">
        <v>171</v>
      </c>
      <c r="K2187" s="11" t="str">
        <v>Overweight</v>
      </c>
      <c r="L2187" s="11" t="str">
        <v>Normal</v>
      </c>
      <c r="M2187" s="11">
        <v>1</v>
      </c>
      <c r="N2187" s="11" t="str">
        <v>No</v>
      </c>
      <c r="O2187" s="11" t="str">
        <v>No</v>
      </c>
      <c r="P2187" s="36" t="str">
        <v>No</v>
      </c>
      <c r="Q2187" s="37"/>
    </row>
    <row r="2188" spans="1:17" x14ac:dyDescent="0.3">
      <c r="A2188" s="34" t="s">
        <v>170</v>
      </c>
      <c r="B2188" s="34">
        <v>28.5</v>
      </c>
      <c r="C2188" s="34">
        <v>4.03</v>
      </c>
      <c r="D2188" s="34" t="s">
        <v>2375</v>
      </c>
      <c r="E2188" s="35" t="s">
        <v>2378</v>
      </c>
      <c r="F2188" s="34" t="s">
        <v>2375</v>
      </c>
      <c r="G2188" s="34">
        <v>1</v>
      </c>
      <c r="H2188" s="34" t="s">
        <v>2375</v>
      </c>
      <c r="J2188" s="40" t="s">
        <v>170</v>
      </c>
      <c r="K2188" s="11" t="str">
        <v>Overweight</v>
      </c>
      <c r="L2188" s="11" t="str">
        <v>Normal</v>
      </c>
      <c r="M2188" s="11">
        <v>1</v>
      </c>
      <c r="N2188" s="11" t="str">
        <v>No</v>
      </c>
      <c r="O2188" s="11" t="str">
        <v>No</v>
      </c>
      <c r="P2188" s="36" t="str">
        <v>No</v>
      </c>
      <c r="Q2188" s="37"/>
    </row>
    <row r="2189" spans="1:17" x14ac:dyDescent="0.3">
      <c r="A2189" s="34" t="s">
        <v>169</v>
      </c>
      <c r="B2189" s="34">
        <v>23.32</v>
      </c>
      <c r="C2189" s="34">
        <v>5.62</v>
      </c>
      <c r="D2189" s="34" t="s">
        <v>2375</v>
      </c>
      <c r="E2189" s="35" t="s">
        <v>2378</v>
      </c>
      <c r="F2189" s="34" t="s">
        <v>2375</v>
      </c>
      <c r="G2189" s="34">
        <v>1</v>
      </c>
      <c r="H2189" s="34" t="s">
        <v>2375</v>
      </c>
      <c r="J2189" s="40" t="s">
        <v>169</v>
      </c>
      <c r="K2189" s="11" t="str">
        <v>Normal Weight</v>
      </c>
      <c r="L2189" s="11" t="str">
        <v>Normal</v>
      </c>
      <c r="M2189" s="11">
        <v>1</v>
      </c>
      <c r="N2189" s="11" t="str">
        <v>No</v>
      </c>
      <c r="O2189" s="11" t="str">
        <v>No</v>
      </c>
      <c r="P2189" s="36" t="str">
        <v>No</v>
      </c>
      <c r="Q2189" s="37"/>
    </row>
    <row r="2190" spans="1:17" x14ac:dyDescent="0.3">
      <c r="A2190" s="34" t="s">
        <v>168</v>
      </c>
      <c r="B2190" s="34">
        <v>26.125</v>
      </c>
      <c r="C2190" s="34">
        <v>5.27</v>
      </c>
      <c r="D2190" s="34" t="s">
        <v>2375</v>
      </c>
      <c r="E2190" s="35" t="s">
        <v>2378</v>
      </c>
      <c r="F2190" s="34" t="s">
        <v>2375</v>
      </c>
      <c r="G2190" s="34">
        <v>1</v>
      </c>
      <c r="H2190" s="34" t="s">
        <v>2375</v>
      </c>
      <c r="J2190" s="40" t="s">
        <v>168</v>
      </c>
      <c r="K2190" s="11" t="str">
        <v>Overweight</v>
      </c>
      <c r="L2190" s="11" t="str">
        <v>Normal</v>
      </c>
      <c r="M2190" s="11">
        <v>1</v>
      </c>
      <c r="N2190" s="11" t="str">
        <v>No</v>
      </c>
      <c r="O2190" s="11" t="str">
        <v>No</v>
      </c>
      <c r="P2190" s="36" t="str">
        <v>No</v>
      </c>
      <c r="Q2190" s="37"/>
    </row>
    <row r="2191" spans="1:17" x14ac:dyDescent="0.3">
      <c r="A2191" s="34" t="s">
        <v>167</v>
      </c>
      <c r="B2191" s="34">
        <v>25.46</v>
      </c>
      <c r="C2191" s="34">
        <v>5.18</v>
      </c>
      <c r="D2191" s="34" t="s">
        <v>2375</v>
      </c>
      <c r="E2191" s="35" t="s">
        <v>2378</v>
      </c>
      <c r="F2191" s="34" t="s">
        <v>2375</v>
      </c>
      <c r="G2191" s="34">
        <v>1</v>
      </c>
      <c r="H2191" s="34" t="s">
        <v>2375</v>
      </c>
      <c r="J2191" s="40" t="s">
        <v>167</v>
      </c>
      <c r="K2191" s="11" t="str">
        <v>Overweight</v>
      </c>
      <c r="L2191" s="11" t="str">
        <v>Normal</v>
      </c>
      <c r="M2191" s="11">
        <v>1</v>
      </c>
      <c r="N2191" s="11" t="str">
        <v>No</v>
      </c>
      <c r="O2191" s="11" t="str">
        <v>No</v>
      </c>
      <c r="P2191" s="36" t="str">
        <v>No</v>
      </c>
      <c r="Q2191" s="37"/>
    </row>
    <row r="2192" spans="1:17" x14ac:dyDescent="0.3">
      <c r="A2192" s="34" t="s">
        <v>166</v>
      </c>
      <c r="B2192" s="34">
        <v>23.75</v>
      </c>
      <c r="C2192" s="34">
        <v>5.27</v>
      </c>
      <c r="D2192" s="34" t="s">
        <v>2375</v>
      </c>
      <c r="E2192" s="35" t="s">
        <v>2378</v>
      </c>
      <c r="F2192" s="34" t="s">
        <v>2375</v>
      </c>
      <c r="G2192" s="34">
        <v>1</v>
      </c>
      <c r="H2192" s="34" t="s">
        <v>2375</v>
      </c>
      <c r="J2192" s="40" t="s">
        <v>166</v>
      </c>
      <c r="K2192" s="11" t="str">
        <v>Normal Weight</v>
      </c>
      <c r="L2192" s="11" t="str">
        <v>Normal</v>
      </c>
      <c r="M2192" s="11">
        <v>1</v>
      </c>
      <c r="N2192" s="11" t="str">
        <v>No</v>
      </c>
      <c r="O2192" s="11" t="str">
        <v>No</v>
      </c>
      <c r="P2192" s="36" t="str">
        <v>No</v>
      </c>
      <c r="Q2192" s="37"/>
    </row>
    <row r="2193" spans="1:17" x14ac:dyDescent="0.3">
      <c r="A2193" s="34" t="s">
        <v>164</v>
      </c>
      <c r="B2193" s="34">
        <v>23.085000000000001</v>
      </c>
      <c r="C2193" s="34">
        <v>5.62</v>
      </c>
      <c r="D2193" s="34" t="s">
        <v>2375</v>
      </c>
      <c r="E2193" s="35" t="s">
        <v>2378</v>
      </c>
      <c r="F2193" s="34" t="s">
        <v>2375</v>
      </c>
      <c r="G2193" s="34">
        <v>1</v>
      </c>
      <c r="H2193" s="34" t="s">
        <v>2375</v>
      </c>
      <c r="J2193" s="40" t="s">
        <v>164</v>
      </c>
      <c r="K2193" s="11" t="str">
        <v>Normal Weight</v>
      </c>
      <c r="L2193" s="11" t="str">
        <v>Normal</v>
      </c>
      <c r="M2193" s="11">
        <v>1</v>
      </c>
      <c r="N2193" s="11" t="str">
        <v>No</v>
      </c>
      <c r="O2193" s="11" t="str">
        <v>No</v>
      </c>
      <c r="P2193" s="36" t="str">
        <v>No</v>
      </c>
      <c r="Q2193" s="37"/>
    </row>
    <row r="2194" spans="1:17" x14ac:dyDescent="0.3">
      <c r="A2194" s="34" t="s">
        <v>162</v>
      </c>
      <c r="B2194" s="34">
        <v>22.99</v>
      </c>
      <c r="C2194" s="34">
        <v>5.0599999999999996</v>
      </c>
      <c r="D2194" s="34" t="s">
        <v>2375</v>
      </c>
      <c r="E2194" s="35" t="s">
        <v>2378</v>
      </c>
      <c r="F2194" s="34" t="s">
        <v>2375</v>
      </c>
      <c r="G2194" s="34">
        <v>1</v>
      </c>
      <c r="H2194" s="34" t="s">
        <v>2375</v>
      </c>
      <c r="J2194" s="40" t="s">
        <v>162</v>
      </c>
      <c r="K2194" s="11" t="str">
        <v>Normal Weight</v>
      </c>
      <c r="L2194" s="11" t="str">
        <v>Normal</v>
      </c>
      <c r="M2194" s="11">
        <v>1</v>
      </c>
      <c r="N2194" s="11" t="str">
        <v>No</v>
      </c>
      <c r="O2194" s="11" t="str">
        <v>No</v>
      </c>
      <c r="P2194" s="36" t="str">
        <v>No</v>
      </c>
      <c r="Q2194" s="37"/>
    </row>
    <row r="2195" spans="1:17" x14ac:dyDescent="0.3">
      <c r="A2195" s="34" t="s">
        <v>160</v>
      </c>
      <c r="B2195" s="34">
        <v>21.47</v>
      </c>
      <c r="C2195" s="34">
        <v>4.6900000000000004</v>
      </c>
      <c r="D2195" s="34" t="s">
        <v>2375</v>
      </c>
      <c r="E2195" s="35" t="s">
        <v>2378</v>
      </c>
      <c r="F2195" s="34" t="s">
        <v>2375</v>
      </c>
      <c r="G2195" s="34">
        <v>1</v>
      </c>
      <c r="H2195" s="34" t="s">
        <v>2375</v>
      </c>
      <c r="J2195" s="40" t="s">
        <v>160</v>
      </c>
      <c r="K2195" s="11" t="str">
        <v>Normal Weight</v>
      </c>
      <c r="L2195" s="11" t="str">
        <v>Normal</v>
      </c>
      <c r="M2195" s="11">
        <v>1</v>
      </c>
      <c r="N2195" s="11" t="str">
        <v>No</v>
      </c>
      <c r="O2195" s="11" t="str">
        <v>No</v>
      </c>
      <c r="P2195" s="36" t="str">
        <v>No</v>
      </c>
      <c r="Q2195" s="37"/>
    </row>
    <row r="2196" spans="1:17" x14ac:dyDescent="0.3">
      <c r="A2196" s="34" t="s">
        <v>158</v>
      </c>
      <c r="B2196" s="34">
        <v>15.96</v>
      </c>
      <c r="C2196" s="34">
        <v>5.44</v>
      </c>
      <c r="D2196" s="34" t="s">
        <v>2375</v>
      </c>
      <c r="E2196" s="35" t="s">
        <v>2378</v>
      </c>
      <c r="F2196" s="34" t="s">
        <v>2375</v>
      </c>
      <c r="G2196" s="34">
        <v>1</v>
      </c>
      <c r="H2196" s="34" t="s">
        <v>2375</v>
      </c>
      <c r="J2196" s="40" t="s">
        <v>158</v>
      </c>
      <c r="K2196" s="11" t="str">
        <v>Underweight</v>
      </c>
      <c r="L2196" s="11" t="str">
        <v>Normal</v>
      </c>
      <c r="M2196" s="11">
        <v>1</v>
      </c>
      <c r="N2196" s="11" t="str">
        <v>No</v>
      </c>
      <c r="O2196" s="11" t="str">
        <v>No</v>
      </c>
      <c r="P2196" s="36" t="str">
        <v>No</v>
      </c>
      <c r="Q2196" s="37"/>
    </row>
    <row r="2197" spans="1:17" x14ac:dyDescent="0.3">
      <c r="A2197" s="34" t="s">
        <v>157</v>
      </c>
      <c r="B2197" s="34">
        <v>39.5</v>
      </c>
      <c r="C2197" s="34">
        <v>5.05</v>
      </c>
      <c r="D2197" s="34" t="s">
        <v>2375</v>
      </c>
      <c r="E2197" s="35" t="s">
        <v>2378</v>
      </c>
      <c r="F2197" s="34" t="s">
        <v>2375</v>
      </c>
      <c r="G2197" s="34">
        <v>1</v>
      </c>
      <c r="H2197" s="34" t="s">
        <v>2375</v>
      </c>
      <c r="J2197" s="40" t="s">
        <v>157</v>
      </c>
      <c r="K2197" s="11" t="str">
        <v>Obesity</v>
      </c>
      <c r="L2197" s="11" t="str">
        <v>Normal</v>
      </c>
      <c r="M2197" s="11">
        <v>1</v>
      </c>
      <c r="N2197" s="11" t="str">
        <v>No</v>
      </c>
      <c r="O2197" s="11" t="str">
        <v>No</v>
      </c>
      <c r="P2197" s="36" t="str">
        <v>No</v>
      </c>
      <c r="Q2197" s="37"/>
    </row>
    <row r="2198" spans="1:17" x14ac:dyDescent="0.3">
      <c r="A2198" s="34" t="s">
        <v>156</v>
      </c>
      <c r="B2198" s="34">
        <v>33.770000000000003</v>
      </c>
      <c r="C2198" s="34">
        <v>6</v>
      </c>
      <c r="D2198" s="34" t="s">
        <v>2375</v>
      </c>
      <c r="E2198" s="35" t="s">
        <v>2378</v>
      </c>
      <c r="F2198" s="34" t="s">
        <v>2375</v>
      </c>
      <c r="G2198" s="34">
        <v>1</v>
      </c>
      <c r="H2198" s="34" t="s">
        <v>2375</v>
      </c>
      <c r="J2198" s="40" t="s">
        <v>156</v>
      </c>
      <c r="K2198" s="11" t="str">
        <v>Obesity</v>
      </c>
      <c r="L2198" s="11" t="str">
        <v>Prediabetes</v>
      </c>
      <c r="M2198" s="11">
        <v>1</v>
      </c>
      <c r="N2198" s="11" t="str">
        <v>No</v>
      </c>
      <c r="O2198" s="11" t="str">
        <v>No</v>
      </c>
      <c r="P2198" s="36" t="str">
        <v>No</v>
      </c>
      <c r="Q2198" s="37"/>
    </row>
    <row r="2199" spans="1:17" x14ac:dyDescent="0.3">
      <c r="A2199" s="34" t="s">
        <v>155</v>
      </c>
      <c r="B2199" s="34">
        <v>26.84</v>
      </c>
      <c r="C2199" s="34">
        <v>5.99</v>
      </c>
      <c r="D2199" s="34" t="s">
        <v>2377</v>
      </c>
      <c r="E2199" s="35" t="s">
        <v>2378</v>
      </c>
      <c r="F2199" s="34" t="s">
        <v>2375</v>
      </c>
      <c r="G2199" s="34">
        <v>1</v>
      </c>
      <c r="H2199" s="34" t="s">
        <v>2375</v>
      </c>
      <c r="J2199" s="40" t="s">
        <v>155</v>
      </c>
      <c r="K2199" s="11" t="str">
        <v>Overweight</v>
      </c>
      <c r="L2199" s="11" t="str">
        <v>Prediabetes</v>
      </c>
      <c r="M2199" s="11">
        <v>1</v>
      </c>
      <c r="N2199" s="11" t="str">
        <v>Yes</v>
      </c>
      <c r="O2199" s="11" t="str">
        <v>No</v>
      </c>
      <c r="P2199" s="36" t="str">
        <v>No</v>
      </c>
      <c r="Q2199" s="37"/>
    </row>
    <row r="2200" spans="1:17" x14ac:dyDescent="0.3">
      <c r="A2200" s="34" t="s">
        <v>154</v>
      </c>
      <c r="B2200" s="34">
        <v>35.53</v>
      </c>
      <c r="C2200" s="34">
        <v>4.3600000000000003</v>
      </c>
      <c r="D2200" s="34" t="s">
        <v>2375</v>
      </c>
      <c r="E2200" s="35" t="s">
        <v>2375</v>
      </c>
      <c r="F2200" s="34" t="s">
        <v>2378</v>
      </c>
      <c r="G2200" s="34">
        <v>1</v>
      </c>
      <c r="H2200" s="34" t="s">
        <v>2375</v>
      </c>
      <c r="J2200" s="40" t="s">
        <v>154</v>
      </c>
      <c r="K2200" s="11" t="str">
        <v>Obesity</v>
      </c>
      <c r="L2200" s="11" t="str">
        <v>Normal</v>
      </c>
      <c r="M2200" s="11">
        <v>1</v>
      </c>
      <c r="N2200" s="11" t="str">
        <v>No</v>
      </c>
      <c r="O2200" s="11" t="str">
        <v>No</v>
      </c>
      <c r="P2200" s="36" t="str">
        <v>No</v>
      </c>
      <c r="Q2200" s="37"/>
    </row>
    <row r="2201" spans="1:17" x14ac:dyDescent="0.3">
      <c r="A2201" s="34" t="s">
        <v>153</v>
      </c>
      <c r="B2201" s="34">
        <v>30.59</v>
      </c>
      <c r="C2201" s="34">
        <v>4.41</v>
      </c>
      <c r="D2201" s="34" t="s">
        <v>2375</v>
      </c>
      <c r="E2201" s="35" t="s">
        <v>2375</v>
      </c>
      <c r="F2201" s="34" t="s">
        <v>2378</v>
      </c>
      <c r="G2201" s="34">
        <v>1</v>
      </c>
      <c r="H2201" s="34" t="s">
        <v>2375</v>
      </c>
      <c r="J2201" s="40" t="s">
        <v>153</v>
      </c>
      <c r="K2201" s="11" t="str">
        <v>Obesity</v>
      </c>
      <c r="L2201" s="11" t="str">
        <v>Normal</v>
      </c>
      <c r="M2201" s="11">
        <v>1</v>
      </c>
      <c r="N2201" s="11" t="str">
        <v>No</v>
      </c>
      <c r="O2201" s="11" t="str">
        <v>No</v>
      </c>
      <c r="P2201" s="36" t="str">
        <v>No</v>
      </c>
      <c r="Q2201" s="37"/>
    </row>
    <row r="2202" spans="1:17" x14ac:dyDescent="0.3">
      <c r="A2202" s="34" t="s">
        <v>152</v>
      </c>
      <c r="B2202" s="34">
        <v>30.59</v>
      </c>
      <c r="C2202" s="34">
        <v>4.17</v>
      </c>
      <c r="D2202" s="34" t="s">
        <v>2375</v>
      </c>
      <c r="E2202" s="35" t="s">
        <v>2375</v>
      </c>
      <c r="F2202" s="34" t="s">
        <v>2378</v>
      </c>
      <c r="G2202" s="34">
        <v>1</v>
      </c>
      <c r="H2202" s="34" t="s">
        <v>2375</v>
      </c>
      <c r="J2202" s="40" t="s">
        <v>152</v>
      </c>
      <c r="K2202" s="11" t="str">
        <v>Obesity</v>
      </c>
      <c r="L2202" s="11" t="str">
        <v>Normal</v>
      </c>
      <c r="M2202" s="11">
        <v>1</v>
      </c>
      <c r="N2202" s="11" t="str">
        <v>No</v>
      </c>
      <c r="O2202" s="11" t="str">
        <v>No</v>
      </c>
      <c r="P2202" s="36" t="str">
        <v>No</v>
      </c>
      <c r="Q2202" s="37"/>
    </row>
    <row r="2203" spans="1:17" x14ac:dyDescent="0.3">
      <c r="A2203" s="34" t="s">
        <v>151</v>
      </c>
      <c r="B2203" s="34">
        <v>27.835000000000001</v>
      </c>
      <c r="C2203" s="34">
        <v>4.4400000000000004</v>
      </c>
      <c r="D2203" s="34" t="s">
        <v>2375</v>
      </c>
      <c r="E2203" s="35" t="s">
        <v>2375</v>
      </c>
      <c r="F2203" s="34" t="s">
        <v>2378</v>
      </c>
      <c r="G2203" s="34">
        <v>1</v>
      </c>
      <c r="H2203" s="34" t="s">
        <v>2375</v>
      </c>
      <c r="J2203" s="40" t="s">
        <v>151</v>
      </c>
      <c r="K2203" s="11" t="str">
        <v>Overweight</v>
      </c>
      <c r="L2203" s="11" t="str">
        <v>Normal</v>
      </c>
      <c r="M2203" s="11">
        <v>1</v>
      </c>
      <c r="N2203" s="11" t="str">
        <v>No</v>
      </c>
      <c r="O2203" s="11" t="str">
        <v>No</v>
      </c>
      <c r="P2203" s="36" t="str">
        <v>No</v>
      </c>
      <c r="Q2203" s="37"/>
    </row>
    <row r="2204" spans="1:17" x14ac:dyDescent="0.3">
      <c r="A2204" s="34" t="s">
        <v>150</v>
      </c>
      <c r="B2204" s="34">
        <v>40.26</v>
      </c>
      <c r="C2204" s="34">
        <v>5.52</v>
      </c>
      <c r="D2204" s="34" t="s">
        <v>2375</v>
      </c>
      <c r="E2204" s="35" t="s">
        <v>2378</v>
      </c>
      <c r="F2204" s="34" t="s">
        <v>2375</v>
      </c>
      <c r="G2204" s="34">
        <v>1</v>
      </c>
      <c r="H2204" s="34" t="s">
        <v>2375</v>
      </c>
      <c r="J2204" s="40" t="s">
        <v>150</v>
      </c>
      <c r="K2204" s="11" t="str">
        <v>Obesity</v>
      </c>
      <c r="L2204" s="11" t="str">
        <v>Normal</v>
      </c>
      <c r="M2204" s="11">
        <v>1</v>
      </c>
      <c r="N2204" s="11" t="str">
        <v>No</v>
      </c>
      <c r="O2204" s="11" t="str">
        <v>No</v>
      </c>
      <c r="P2204" s="36" t="str">
        <v>No</v>
      </c>
      <c r="Q2204" s="37"/>
    </row>
    <row r="2205" spans="1:17" x14ac:dyDescent="0.3">
      <c r="A2205" s="34" t="s">
        <v>149</v>
      </c>
      <c r="B2205" s="34">
        <v>39.82</v>
      </c>
      <c r="C2205" s="34">
        <v>6.01</v>
      </c>
      <c r="D2205" s="34" t="s">
        <v>2375</v>
      </c>
      <c r="E2205" s="35" t="s">
        <v>2378</v>
      </c>
      <c r="F2205" s="34" t="s">
        <v>2375</v>
      </c>
      <c r="G2205" s="34">
        <v>1</v>
      </c>
      <c r="H2205" s="34" t="s">
        <v>2375</v>
      </c>
      <c r="J2205" s="40" t="s">
        <v>149</v>
      </c>
      <c r="K2205" s="11" t="str">
        <v>Obesity</v>
      </c>
      <c r="L2205" s="11" t="str">
        <v>Prediabetes</v>
      </c>
      <c r="M2205" s="11">
        <v>1</v>
      </c>
      <c r="N2205" s="11" t="str">
        <v>No</v>
      </c>
      <c r="O2205" s="11" t="str">
        <v>No</v>
      </c>
      <c r="P2205" s="36" t="str">
        <v>No</v>
      </c>
      <c r="Q2205" s="37"/>
    </row>
    <row r="2206" spans="1:17" x14ac:dyDescent="0.3">
      <c r="A2206" s="34" t="s">
        <v>148</v>
      </c>
      <c r="B2206" s="34">
        <v>39.159999999999997</v>
      </c>
      <c r="C2206" s="34">
        <v>5.81</v>
      </c>
      <c r="D2206" s="34" t="s">
        <v>2375</v>
      </c>
      <c r="E2206" s="35" t="s">
        <v>2378</v>
      </c>
      <c r="F2206" s="34" t="s">
        <v>2375</v>
      </c>
      <c r="G2206" s="34">
        <v>1</v>
      </c>
      <c r="H2206" s="34" t="s">
        <v>2375</v>
      </c>
      <c r="J2206" s="40" t="s">
        <v>148</v>
      </c>
      <c r="K2206" s="11" t="str">
        <v>Obesity</v>
      </c>
      <c r="L2206" s="11" t="str">
        <v>Prediabetes</v>
      </c>
      <c r="M2206" s="11">
        <v>1</v>
      </c>
      <c r="N2206" s="11" t="str">
        <v>No</v>
      </c>
      <c r="O2206" s="11" t="str">
        <v>No</v>
      </c>
      <c r="P2206" s="36" t="str">
        <v>No</v>
      </c>
      <c r="Q2206" s="37"/>
    </row>
    <row r="2207" spans="1:17" x14ac:dyDescent="0.3">
      <c r="A2207" s="34" t="s">
        <v>147</v>
      </c>
      <c r="B2207" s="34">
        <v>25.555</v>
      </c>
      <c r="C2207" s="34">
        <v>4.37</v>
      </c>
      <c r="D2207" s="34" t="s">
        <v>2375</v>
      </c>
      <c r="E2207" s="35" t="s">
        <v>2375</v>
      </c>
      <c r="F2207" s="34" t="s">
        <v>2378</v>
      </c>
      <c r="G2207" s="34">
        <v>1</v>
      </c>
      <c r="H2207" s="34" t="s">
        <v>2375</v>
      </c>
      <c r="J2207" s="40" t="s">
        <v>147</v>
      </c>
      <c r="K2207" s="11" t="str">
        <v>Overweight</v>
      </c>
      <c r="L2207" s="11" t="str">
        <v>Normal</v>
      </c>
      <c r="M2207" s="11">
        <v>1</v>
      </c>
      <c r="N2207" s="11" t="str">
        <v>No</v>
      </c>
      <c r="O2207" s="11" t="str">
        <v>No</v>
      </c>
      <c r="P2207" s="36" t="str">
        <v>No</v>
      </c>
      <c r="Q2207" s="37"/>
    </row>
    <row r="2208" spans="1:17" x14ac:dyDescent="0.3">
      <c r="A2208" s="34" t="s">
        <v>146</v>
      </c>
      <c r="B2208" s="34">
        <v>25.175000000000001</v>
      </c>
      <c r="C2208" s="34">
        <v>5.74</v>
      </c>
      <c r="D2208" s="34" t="s">
        <v>2375</v>
      </c>
      <c r="E2208" s="35" t="s">
        <v>2375</v>
      </c>
      <c r="F2208" s="34" t="s">
        <v>2378</v>
      </c>
      <c r="G2208" s="34">
        <v>1</v>
      </c>
      <c r="H2208" s="34" t="s">
        <v>2375</v>
      </c>
      <c r="J2208" s="40" t="s">
        <v>146</v>
      </c>
      <c r="K2208" s="11" t="str">
        <v>Overweight</v>
      </c>
      <c r="L2208" s="11" t="str">
        <v>Prediabetes</v>
      </c>
      <c r="M2208" s="11">
        <v>1</v>
      </c>
      <c r="N2208" s="11" t="str">
        <v>No</v>
      </c>
      <c r="O2208" s="11" t="str">
        <v>No</v>
      </c>
      <c r="P2208" s="36" t="str">
        <v>No</v>
      </c>
      <c r="Q2208" s="37"/>
    </row>
    <row r="2209" spans="1:17" x14ac:dyDescent="0.3">
      <c r="A2209" s="34" t="s">
        <v>145</v>
      </c>
      <c r="B2209" s="34">
        <v>38.28</v>
      </c>
      <c r="C2209" s="34">
        <v>5.39</v>
      </c>
      <c r="D2209" s="34" t="s">
        <v>2375</v>
      </c>
      <c r="E2209" s="35" t="s">
        <v>2378</v>
      </c>
      <c r="F2209" s="34" t="s">
        <v>2375</v>
      </c>
      <c r="G2209" s="34">
        <v>1</v>
      </c>
      <c r="H2209" s="34" t="s">
        <v>2375</v>
      </c>
      <c r="J2209" s="40" t="s">
        <v>145</v>
      </c>
      <c r="K2209" s="11" t="str">
        <v>Obesity</v>
      </c>
      <c r="L2209" s="11" t="str">
        <v>Normal</v>
      </c>
      <c r="M2209" s="11">
        <v>1</v>
      </c>
      <c r="N2209" s="11" t="str">
        <v>No</v>
      </c>
      <c r="O2209" s="11" t="str">
        <v>No</v>
      </c>
      <c r="P2209" s="36" t="str">
        <v>No</v>
      </c>
      <c r="Q2209" s="37"/>
    </row>
    <row r="2210" spans="1:17" x14ac:dyDescent="0.3">
      <c r="A2210" s="34" t="s">
        <v>144</v>
      </c>
      <c r="B2210" s="34">
        <v>38.17</v>
      </c>
      <c r="C2210" s="34">
        <v>4.07</v>
      </c>
      <c r="D2210" s="34" t="s">
        <v>2375</v>
      </c>
      <c r="E2210" s="35" t="s">
        <v>2378</v>
      </c>
      <c r="F2210" s="34" t="s">
        <v>2375</v>
      </c>
      <c r="G2210" s="34">
        <v>1</v>
      </c>
      <c r="H2210" s="34" t="s">
        <v>2375</v>
      </c>
      <c r="J2210" s="40" t="s">
        <v>144</v>
      </c>
      <c r="K2210" s="11" t="str">
        <v>Obesity</v>
      </c>
      <c r="L2210" s="11" t="str">
        <v>Normal</v>
      </c>
      <c r="M2210" s="11">
        <v>1</v>
      </c>
      <c r="N2210" s="11" t="str">
        <v>No</v>
      </c>
      <c r="O2210" s="11" t="str">
        <v>No</v>
      </c>
      <c r="P2210" s="36" t="str">
        <v>No</v>
      </c>
      <c r="Q2210" s="37"/>
    </row>
    <row r="2211" spans="1:17" x14ac:dyDescent="0.3">
      <c r="A2211" s="34" t="s">
        <v>143</v>
      </c>
      <c r="B2211" s="34">
        <v>36.85</v>
      </c>
      <c r="C2211" s="34">
        <v>5.49</v>
      </c>
      <c r="D2211" s="34" t="s">
        <v>2375</v>
      </c>
      <c r="E2211" s="35" t="s">
        <v>2378</v>
      </c>
      <c r="F2211" s="34" t="s">
        <v>2375</v>
      </c>
      <c r="G2211" s="34">
        <v>1</v>
      </c>
      <c r="H2211" s="34" t="s">
        <v>2375</v>
      </c>
      <c r="J2211" s="40" t="s">
        <v>143</v>
      </c>
      <c r="K2211" s="11" t="str">
        <v>Obesity</v>
      </c>
      <c r="L2211" s="11" t="str">
        <v>Normal</v>
      </c>
      <c r="M2211" s="11">
        <v>1</v>
      </c>
      <c r="N2211" s="11" t="str">
        <v>No</v>
      </c>
      <c r="O2211" s="11" t="str">
        <v>No</v>
      </c>
      <c r="P2211" s="36" t="str">
        <v>No</v>
      </c>
      <c r="Q2211" s="37"/>
    </row>
    <row r="2212" spans="1:17" x14ac:dyDescent="0.3">
      <c r="A2212" s="34" t="s">
        <v>142</v>
      </c>
      <c r="B2212" s="34">
        <v>22.61</v>
      </c>
      <c r="C2212" s="34">
        <v>5.68</v>
      </c>
      <c r="D2212" s="34" t="s">
        <v>2375</v>
      </c>
      <c r="E2212" s="35" t="s">
        <v>2375</v>
      </c>
      <c r="F2212" s="34" t="s">
        <v>2378</v>
      </c>
      <c r="G2212" s="34">
        <v>1</v>
      </c>
      <c r="H2212" s="34" t="s">
        <v>2375</v>
      </c>
      <c r="J2212" s="40" t="s">
        <v>142</v>
      </c>
      <c r="K2212" s="11" t="str">
        <v>Normal Weight</v>
      </c>
      <c r="L2212" s="11" t="str">
        <v>Normal</v>
      </c>
      <c r="M2212" s="11">
        <v>1</v>
      </c>
      <c r="N2212" s="11" t="str">
        <v>No</v>
      </c>
      <c r="O2212" s="11" t="str">
        <v>No</v>
      </c>
      <c r="P2212" s="36" t="str">
        <v>No</v>
      </c>
      <c r="Q2212" s="37"/>
    </row>
    <row r="2213" spans="1:17" x14ac:dyDescent="0.3">
      <c r="A2213" s="34" t="s">
        <v>141</v>
      </c>
      <c r="B2213" s="34">
        <v>21.754999999999999</v>
      </c>
      <c r="C2213" s="34">
        <v>6.09</v>
      </c>
      <c r="D2213" s="34" t="s">
        <v>2375</v>
      </c>
      <c r="E2213" s="35" t="s">
        <v>2375</v>
      </c>
      <c r="F2213" s="34" t="s">
        <v>2378</v>
      </c>
      <c r="G2213" s="34">
        <v>1</v>
      </c>
      <c r="H2213" s="34" t="s">
        <v>2375</v>
      </c>
      <c r="J2213" s="40" t="s">
        <v>141</v>
      </c>
      <c r="K2213" s="11" t="str">
        <v>Normal Weight</v>
      </c>
      <c r="L2213" s="11" t="str">
        <v>Prediabetes</v>
      </c>
      <c r="M2213" s="11">
        <v>1</v>
      </c>
      <c r="N2213" s="11" t="str">
        <v>No</v>
      </c>
      <c r="O2213" s="11" t="str">
        <v>No</v>
      </c>
      <c r="P2213" s="36" t="str">
        <v>No</v>
      </c>
      <c r="Q2213" s="37"/>
    </row>
    <row r="2214" spans="1:17" x14ac:dyDescent="0.3">
      <c r="A2214" s="34" t="s">
        <v>140</v>
      </c>
      <c r="B2214" s="34">
        <v>20.425000000000001</v>
      </c>
      <c r="C2214" s="34">
        <v>5.53</v>
      </c>
      <c r="D2214" s="34" t="s">
        <v>2375</v>
      </c>
      <c r="E2214" s="35" t="s">
        <v>2375</v>
      </c>
      <c r="F2214" s="34" t="s">
        <v>2378</v>
      </c>
      <c r="G2214" s="34">
        <v>1</v>
      </c>
      <c r="H2214" s="34" t="s">
        <v>2375</v>
      </c>
      <c r="J2214" s="40" t="s">
        <v>140</v>
      </c>
      <c r="K2214" s="11" t="str">
        <v>Normal Weight</v>
      </c>
      <c r="L2214" s="11" t="str">
        <v>Normal</v>
      </c>
      <c r="M2214" s="11">
        <v>1</v>
      </c>
      <c r="N2214" s="11" t="str">
        <v>No</v>
      </c>
      <c r="O2214" s="11" t="str">
        <v>No</v>
      </c>
      <c r="P2214" s="36" t="str">
        <v>No</v>
      </c>
      <c r="Q2214" s="37"/>
    </row>
    <row r="2215" spans="1:17" x14ac:dyDescent="0.3">
      <c r="A2215" s="34" t="s">
        <v>139</v>
      </c>
      <c r="B2215" s="34">
        <v>31.35</v>
      </c>
      <c r="C2215" s="34">
        <v>4.28</v>
      </c>
      <c r="D2215" s="34" t="s">
        <v>2375</v>
      </c>
      <c r="E2215" s="35" t="s">
        <v>2378</v>
      </c>
      <c r="F2215" s="34" t="s">
        <v>2375</v>
      </c>
      <c r="G2215" s="34">
        <v>1</v>
      </c>
      <c r="H2215" s="34" t="s">
        <v>2375</v>
      </c>
      <c r="J2215" s="40" t="s">
        <v>139</v>
      </c>
      <c r="K2215" s="11" t="str">
        <v>Obesity</v>
      </c>
      <c r="L2215" s="11" t="str">
        <v>Normal</v>
      </c>
      <c r="M2215" s="11">
        <v>1</v>
      </c>
      <c r="N2215" s="11" t="str">
        <v>No</v>
      </c>
      <c r="O2215" s="11" t="str">
        <v>No</v>
      </c>
      <c r="P2215" s="36" t="str">
        <v>No</v>
      </c>
      <c r="Q2215" s="37"/>
    </row>
    <row r="2216" spans="1:17" x14ac:dyDescent="0.3">
      <c r="A2216" s="34" t="s">
        <v>138</v>
      </c>
      <c r="B2216" s="34">
        <v>31.13</v>
      </c>
      <c r="C2216" s="34">
        <v>6.01</v>
      </c>
      <c r="D2216" s="34" t="s">
        <v>2375</v>
      </c>
      <c r="E2216" s="35" t="s">
        <v>2378</v>
      </c>
      <c r="F2216" s="34" t="s">
        <v>2375</v>
      </c>
      <c r="G2216" s="34">
        <v>1</v>
      </c>
      <c r="H2216" s="34" t="s">
        <v>2375</v>
      </c>
      <c r="J2216" s="40" t="s">
        <v>138</v>
      </c>
      <c r="K2216" s="11" t="str">
        <v>Obesity</v>
      </c>
      <c r="L2216" s="11" t="str">
        <v>Prediabetes</v>
      </c>
      <c r="M2216" s="11">
        <v>1</v>
      </c>
      <c r="N2216" s="11" t="str">
        <v>No</v>
      </c>
      <c r="O2216" s="11" t="str">
        <v>No</v>
      </c>
      <c r="P2216" s="36" t="str">
        <v>No</v>
      </c>
      <c r="Q2216" s="37"/>
    </row>
    <row r="2217" spans="1:17" x14ac:dyDescent="0.3">
      <c r="A2217" s="34" t="s">
        <v>137</v>
      </c>
      <c r="B2217" s="34">
        <v>17.48</v>
      </c>
      <c r="C2217" s="34">
        <v>4.59</v>
      </c>
      <c r="D2217" s="34" t="s">
        <v>2375</v>
      </c>
      <c r="E2217" s="35" t="s">
        <v>2375</v>
      </c>
      <c r="F2217" s="34" t="s">
        <v>2378</v>
      </c>
      <c r="G2217" s="34">
        <v>1</v>
      </c>
      <c r="H2217" s="34" t="s">
        <v>2375</v>
      </c>
      <c r="J2217" s="40" t="s">
        <v>137</v>
      </c>
      <c r="K2217" s="11" t="str">
        <v>Underweight</v>
      </c>
      <c r="L2217" s="11" t="str">
        <v>Normal</v>
      </c>
      <c r="M2217" s="11">
        <v>1</v>
      </c>
      <c r="N2217" s="11" t="str">
        <v>No</v>
      </c>
      <c r="O2217" s="11" t="str">
        <v>No</v>
      </c>
      <c r="P2217" s="36" t="str">
        <v>No</v>
      </c>
      <c r="Q2217" s="37"/>
    </row>
    <row r="2218" spans="1:17" x14ac:dyDescent="0.3">
      <c r="A2218" s="34" t="s">
        <v>136</v>
      </c>
      <c r="B2218" s="34">
        <v>22.57</v>
      </c>
      <c r="C2218" s="34">
        <v>5.8</v>
      </c>
      <c r="D2218" s="34" t="s">
        <v>2377</v>
      </c>
      <c r="E2218" s="35" t="s">
        <v>2375</v>
      </c>
      <c r="F2218" s="34" t="s">
        <v>2375</v>
      </c>
      <c r="G2218" s="34">
        <v>1</v>
      </c>
      <c r="H2218" s="34" t="s">
        <v>2375</v>
      </c>
      <c r="J2218" s="40" t="s">
        <v>136</v>
      </c>
      <c r="K2218" s="11" t="str">
        <v>Normal Weight</v>
      </c>
      <c r="L2218" s="11" t="str">
        <v>Prediabetes</v>
      </c>
      <c r="M2218" s="11">
        <v>1</v>
      </c>
      <c r="N2218" s="11" t="str">
        <v>Yes</v>
      </c>
      <c r="O2218" s="11" t="str">
        <v>No</v>
      </c>
      <c r="P2218" s="36" t="str">
        <v>No</v>
      </c>
      <c r="Q2218" s="37"/>
    </row>
    <row r="2219" spans="1:17" x14ac:dyDescent="0.3">
      <c r="A2219" s="34" t="s">
        <v>135</v>
      </c>
      <c r="B2219" s="34">
        <v>26.73</v>
      </c>
      <c r="C2219" s="34">
        <v>5.08</v>
      </c>
      <c r="D2219" s="34" t="s">
        <v>2375</v>
      </c>
      <c r="E2219" s="35" t="s">
        <v>2378</v>
      </c>
      <c r="F2219" s="34" t="s">
        <v>2375</v>
      </c>
      <c r="G2219" s="34">
        <v>1</v>
      </c>
      <c r="H2219" s="34" t="s">
        <v>2375</v>
      </c>
      <c r="J2219" s="40" t="s">
        <v>135</v>
      </c>
      <c r="K2219" s="11" t="str">
        <v>Overweight</v>
      </c>
      <c r="L2219" s="11" t="str">
        <v>Normal</v>
      </c>
      <c r="M2219" s="11">
        <v>1</v>
      </c>
      <c r="N2219" s="11" t="str">
        <v>No</v>
      </c>
      <c r="O2219" s="11" t="str">
        <v>No</v>
      </c>
      <c r="P2219" s="36" t="str">
        <v>No</v>
      </c>
      <c r="Q2219" s="37"/>
    </row>
    <row r="2220" spans="1:17" x14ac:dyDescent="0.3">
      <c r="A2220" s="34" t="s">
        <v>134</v>
      </c>
      <c r="B2220" s="34">
        <v>20.79</v>
      </c>
      <c r="C2220" s="34">
        <v>5.84</v>
      </c>
      <c r="D2220" s="34" t="s">
        <v>2375</v>
      </c>
      <c r="E2220" s="35" t="s">
        <v>2378</v>
      </c>
      <c r="F2220" s="34" t="s">
        <v>2375</v>
      </c>
      <c r="G2220" s="34">
        <v>1</v>
      </c>
      <c r="H2220" s="34" t="s">
        <v>2375</v>
      </c>
      <c r="J2220" s="40" t="s">
        <v>134</v>
      </c>
      <c r="K2220" s="11" t="str">
        <v>Normal Weight</v>
      </c>
      <c r="L2220" s="11" t="str">
        <v>Prediabetes</v>
      </c>
      <c r="M2220" s="11">
        <v>1</v>
      </c>
      <c r="N2220" s="11" t="str">
        <v>No</v>
      </c>
      <c r="O2220" s="11" t="str">
        <v>No</v>
      </c>
      <c r="P2220" s="36" t="str">
        <v>No</v>
      </c>
      <c r="Q2220" s="37"/>
    </row>
    <row r="2221" spans="1:17" x14ac:dyDescent="0.3">
      <c r="A2221" s="34" t="s">
        <v>133</v>
      </c>
      <c r="B2221" s="34">
        <v>20.149999999999999</v>
      </c>
      <c r="C2221" s="34">
        <v>4.1500000000000004</v>
      </c>
      <c r="D2221" s="34" t="s">
        <v>2375</v>
      </c>
      <c r="E2221" s="35" t="s">
        <v>2375</v>
      </c>
      <c r="F2221" s="34" t="s">
        <v>2375</v>
      </c>
      <c r="G2221" s="34">
        <v>1</v>
      </c>
      <c r="H2221" s="34" t="s">
        <v>2375</v>
      </c>
      <c r="J2221" s="40" t="s">
        <v>133</v>
      </c>
      <c r="K2221" s="11" t="str">
        <v>Normal Weight</v>
      </c>
      <c r="L2221" s="11" t="str">
        <v>Normal</v>
      </c>
      <c r="M2221" s="11">
        <v>1</v>
      </c>
      <c r="N2221" s="11" t="str">
        <v>No</v>
      </c>
      <c r="O2221" s="11" t="str">
        <v>No</v>
      </c>
      <c r="P2221" s="36" t="str">
        <v>No</v>
      </c>
      <c r="Q2221" s="37"/>
    </row>
    <row r="2222" spans="1:17" x14ac:dyDescent="0.3">
      <c r="A2222" s="34" t="s">
        <v>132</v>
      </c>
      <c r="B2222" s="34">
        <v>36.85</v>
      </c>
      <c r="C2222" s="34">
        <v>4.3600000000000003</v>
      </c>
      <c r="D2222" s="34" t="s">
        <v>2377</v>
      </c>
      <c r="E2222" s="35" t="s">
        <v>2375</v>
      </c>
      <c r="F2222" s="34" t="s">
        <v>2375</v>
      </c>
      <c r="G2222" s="34" t="s">
        <v>2376</v>
      </c>
      <c r="H2222" s="34" t="s">
        <v>2375</v>
      </c>
      <c r="J2222" s="40" t="s">
        <v>132</v>
      </c>
      <c r="K2222" s="11" t="str">
        <v>Obesity</v>
      </c>
      <c r="L2222" s="11" t="str">
        <v>Normal</v>
      </c>
      <c r="M2222" s="11">
        <v>0</v>
      </c>
      <c r="N2222" s="11" t="str">
        <v>Yes</v>
      </c>
      <c r="O2222" s="11" t="str">
        <v>No</v>
      </c>
      <c r="P2222" s="36" t="str">
        <v>No</v>
      </c>
      <c r="Q2222" s="37"/>
    </row>
    <row r="2223" spans="1:17" x14ac:dyDescent="0.3">
      <c r="A2223" s="34" t="s">
        <v>131</v>
      </c>
      <c r="B2223" s="34">
        <v>35.53</v>
      </c>
      <c r="C2223" s="34">
        <v>4.55</v>
      </c>
      <c r="D2223" s="34" t="s">
        <v>2377</v>
      </c>
      <c r="E2223" s="35" t="s">
        <v>2375</v>
      </c>
      <c r="F2223" s="34" t="s">
        <v>2375</v>
      </c>
      <c r="G2223" s="34" t="s">
        <v>2376</v>
      </c>
      <c r="H2223" s="34" t="s">
        <v>2375</v>
      </c>
      <c r="J2223" s="40" t="s">
        <v>131</v>
      </c>
      <c r="K2223" s="11" t="str">
        <v>Obesity</v>
      </c>
      <c r="L2223" s="11" t="str">
        <v>Normal</v>
      </c>
      <c r="M2223" s="11">
        <v>0</v>
      </c>
      <c r="N2223" s="11" t="str">
        <v>Yes</v>
      </c>
      <c r="O2223" s="11" t="str">
        <v>No</v>
      </c>
      <c r="P2223" s="36" t="str">
        <v>No</v>
      </c>
      <c r="Q2223" s="37"/>
    </row>
    <row r="2224" spans="1:17" x14ac:dyDescent="0.3">
      <c r="A2224" s="34" t="s">
        <v>130</v>
      </c>
      <c r="B2224" s="34">
        <v>31.1</v>
      </c>
      <c r="C2224" s="34">
        <v>4.37</v>
      </c>
      <c r="D2224" s="34" t="s">
        <v>2377</v>
      </c>
      <c r="E2224" s="35" t="s">
        <v>2375</v>
      </c>
      <c r="F2224" s="34" t="s">
        <v>2375</v>
      </c>
      <c r="G2224" s="34" t="s">
        <v>2376</v>
      </c>
      <c r="H2224" s="34" t="s">
        <v>2375</v>
      </c>
      <c r="J2224" s="40" t="s">
        <v>130</v>
      </c>
      <c r="K2224" s="11" t="str">
        <v>Obesity</v>
      </c>
      <c r="L2224" s="11" t="str">
        <v>Normal</v>
      </c>
      <c r="M2224" s="11">
        <v>0</v>
      </c>
      <c r="N2224" s="11" t="str">
        <v>Yes</v>
      </c>
      <c r="O2224" s="11" t="str">
        <v>No</v>
      </c>
      <c r="P2224" s="36" t="str">
        <v>No</v>
      </c>
      <c r="Q2224" s="37"/>
    </row>
    <row r="2225" spans="1:17" x14ac:dyDescent="0.3">
      <c r="A2225" s="34" t="s">
        <v>129</v>
      </c>
      <c r="B2225" s="34">
        <v>23.21</v>
      </c>
      <c r="C2225" s="34">
        <v>5.24</v>
      </c>
      <c r="D2225" s="34" t="s">
        <v>2377</v>
      </c>
      <c r="E2225" s="35" t="s">
        <v>2375</v>
      </c>
      <c r="F2225" s="34" t="s">
        <v>2375</v>
      </c>
      <c r="G2225" s="34" t="s">
        <v>2376</v>
      </c>
      <c r="H2225" s="34" t="s">
        <v>2375</v>
      </c>
      <c r="J2225" s="40" t="s">
        <v>129</v>
      </c>
      <c r="K2225" s="11" t="str">
        <v>Normal Weight</v>
      </c>
      <c r="L2225" s="11" t="str">
        <v>Normal</v>
      </c>
      <c r="M2225" s="11">
        <v>0</v>
      </c>
      <c r="N2225" s="11" t="str">
        <v>Yes</v>
      </c>
      <c r="O2225" s="11" t="str">
        <v>No</v>
      </c>
      <c r="P2225" s="36" t="str">
        <v>No</v>
      </c>
      <c r="Q2225" s="37"/>
    </row>
    <row r="2226" spans="1:17" x14ac:dyDescent="0.3">
      <c r="A2226" s="34" t="s">
        <v>128</v>
      </c>
      <c r="B2226" s="34">
        <v>18.36</v>
      </c>
      <c r="C2226" s="34">
        <v>5.96</v>
      </c>
      <c r="D2226" s="34" t="s">
        <v>2375</v>
      </c>
      <c r="E2226" s="35" t="s">
        <v>2375</v>
      </c>
      <c r="F2226" s="34" t="s">
        <v>2375</v>
      </c>
      <c r="G2226" s="34">
        <v>1</v>
      </c>
      <c r="H2226" s="34" t="s">
        <v>2375</v>
      </c>
      <c r="J2226" s="40" t="s">
        <v>128</v>
      </c>
      <c r="K2226" s="11" t="str">
        <v>Underweight</v>
      </c>
      <c r="L2226" s="11" t="str">
        <v>Prediabetes</v>
      </c>
      <c r="M2226" s="11">
        <v>1</v>
      </c>
      <c r="N2226" s="11" t="str">
        <v>No</v>
      </c>
      <c r="O2226" s="11" t="str">
        <v>No</v>
      </c>
      <c r="P2226" s="36" t="str">
        <v>No</v>
      </c>
      <c r="Q2226" s="37"/>
    </row>
    <row r="2227" spans="1:17" x14ac:dyDescent="0.3">
      <c r="A2227" s="34" t="s">
        <v>127</v>
      </c>
      <c r="B2227" s="34">
        <v>15.92</v>
      </c>
      <c r="C2227" s="34">
        <v>4.76</v>
      </c>
      <c r="D2227" s="34" t="s">
        <v>2377</v>
      </c>
      <c r="E2227" s="35" t="s">
        <v>2375</v>
      </c>
      <c r="F2227" s="34" t="s">
        <v>2375</v>
      </c>
      <c r="G2227" s="34">
        <v>1</v>
      </c>
      <c r="H2227" s="34" t="s">
        <v>2375</v>
      </c>
      <c r="J2227" s="40" t="s">
        <v>127</v>
      </c>
      <c r="K2227" s="11" t="str">
        <v>Underweight</v>
      </c>
      <c r="L2227" s="11" t="str">
        <v>Normal</v>
      </c>
      <c r="M2227" s="11">
        <v>1</v>
      </c>
      <c r="N2227" s="11" t="str">
        <v>Yes</v>
      </c>
      <c r="O2227" s="11" t="str">
        <v>No</v>
      </c>
      <c r="P2227" s="36" t="str">
        <v>No</v>
      </c>
      <c r="Q2227" s="37"/>
    </row>
    <row r="2228" spans="1:17" x14ac:dyDescent="0.3">
      <c r="A2228" s="34" t="s">
        <v>126</v>
      </c>
      <c r="B2228" s="34">
        <v>15.17</v>
      </c>
      <c r="C2228" s="34">
        <v>4.3</v>
      </c>
      <c r="D2228" s="34" t="s">
        <v>2377</v>
      </c>
      <c r="E2228" s="35" t="s">
        <v>2375</v>
      </c>
      <c r="F2228" s="34" t="s">
        <v>2378</v>
      </c>
      <c r="G2228" s="34">
        <v>1</v>
      </c>
      <c r="H2228" s="34" t="s">
        <v>2375</v>
      </c>
      <c r="J2228" s="40" t="s">
        <v>126</v>
      </c>
      <c r="K2228" s="11" t="str">
        <v>Underweight</v>
      </c>
      <c r="L2228" s="11" t="str">
        <v>Normal</v>
      </c>
      <c r="M2228" s="11">
        <v>1</v>
      </c>
      <c r="N2228" s="11" t="str">
        <v>Yes</v>
      </c>
      <c r="O2228" s="11" t="str">
        <v>No</v>
      </c>
      <c r="P2228" s="36" t="str">
        <v>No</v>
      </c>
      <c r="Q2228" s="37"/>
    </row>
    <row r="2229" spans="1:17" x14ac:dyDescent="0.3">
      <c r="A2229" s="34" t="s">
        <v>125</v>
      </c>
      <c r="B2229" s="34">
        <v>16.63</v>
      </c>
      <c r="C2229" s="34">
        <v>4.5</v>
      </c>
      <c r="D2229" s="34" t="s">
        <v>2375</v>
      </c>
      <c r="E2229" s="35" t="s">
        <v>2375</v>
      </c>
      <c r="F2229" s="34" t="s">
        <v>2375</v>
      </c>
      <c r="G2229" s="34">
        <v>1</v>
      </c>
      <c r="H2229" s="34" t="s">
        <v>2375</v>
      </c>
      <c r="J2229" s="40" t="s">
        <v>125</v>
      </c>
      <c r="K2229" s="11" t="str">
        <v>Underweight</v>
      </c>
      <c r="L2229" s="11" t="str">
        <v>Normal</v>
      </c>
      <c r="M2229" s="11">
        <v>1</v>
      </c>
      <c r="N2229" s="11" t="str">
        <v>No</v>
      </c>
      <c r="O2229" s="11" t="str">
        <v>No</v>
      </c>
      <c r="P2229" s="36" t="str">
        <v>No</v>
      </c>
      <c r="Q2229" s="37"/>
    </row>
    <row r="2230" spans="1:17" x14ac:dyDescent="0.3">
      <c r="A2230" s="34" t="s">
        <v>124</v>
      </c>
      <c r="B2230" s="34">
        <v>19.39</v>
      </c>
      <c r="C2230" s="34">
        <v>5.59</v>
      </c>
      <c r="D2230" s="34" t="s">
        <v>2375</v>
      </c>
      <c r="E2230" s="35" t="s">
        <v>2375</v>
      </c>
      <c r="F2230" s="34" t="s">
        <v>2378</v>
      </c>
      <c r="G2230" s="34">
        <v>1</v>
      </c>
      <c r="H2230" s="34" t="s">
        <v>2375</v>
      </c>
      <c r="J2230" s="40" t="s">
        <v>124</v>
      </c>
      <c r="K2230" s="11" t="str">
        <v>Normal Weight</v>
      </c>
      <c r="L2230" s="11" t="str">
        <v>Normal</v>
      </c>
      <c r="M2230" s="11">
        <v>1</v>
      </c>
      <c r="N2230" s="11" t="str">
        <v>No</v>
      </c>
      <c r="O2230" s="11" t="str">
        <v>No</v>
      </c>
      <c r="P2230" s="36" t="str">
        <v>No</v>
      </c>
      <c r="Q2230" s="37"/>
    </row>
    <row r="2231" spans="1:17" x14ac:dyDescent="0.3">
      <c r="A2231" s="34" t="s">
        <v>123</v>
      </c>
      <c r="B2231" s="34">
        <v>17.34</v>
      </c>
      <c r="C2231" s="34">
        <v>6.29</v>
      </c>
      <c r="D2231" s="34" t="s">
        <v>2377</v>
      </c>
      <c r="E2231" s="35" t="s">
        <v>2375</v>
      </c>
      <c r="F2231" s="34" t="s">
        <v>2378</v>
      </c>
      <c r="G2231" s="34">
        <v>1</v>
      </c>
      <c r="H2231" s="34" t="s">
        <v>2375</v>
      </c>
      <c r="J2231" s="40" t="s">
        <v>123</v>
      </c>
      <c r="K2231" s="11" t="str">
        <v>Underweight</v>
      </c>
      <c r="L2231" s="11" t="str">
        <v>Prediabetes</v>
      </c>
      <c r="M2231" s="11">
        <v>1</v>
      </c>
      <c r="N2231" s="11" t="str">
        <v>Yes</v>
      </c>
      <c r="O2231" s="11" t="str">
        <v>No</v>
      </c>
      <c r="P2231" s="36" t="str">
        <v>No</v>
      </c>
      <c r="Q2231" s="37"/>
    </row>
    <row r="2232" spans="1:17" x14ac:dyDescent="0.3">
      <c r="A2232" s="34" t="s">
        <v>122</v>
      </c>
      <c r="B2232" s="34">
        <v>17.940000000000001</v>
      </c>
      <c r="C2232" s="34">
        <v>4.1900000000000004</v>
      </c>
      <c r="D2232" s="34" t="s">
        <v>2375</v>
      </c>
      <c r="E2232" s="35" t="s">
        <v>2378</v>
      </c>
      <c r="F2232" s="34" t="s">
        <v>2375</v>
      </c>
      <c r="G2232" s="34">
        <v>1</v>
      </c>
      <c r="H2232" s="34" t="s">
        <v>2375</v>
      </c>
      <c r="J2232" s="40" t="s">
        <v>122</v>
      </c>
      <c r="K2232" s="11" t="str">
        <v>Underweight</v>
      </c>
      <c r="L2232" s="11" t="str">
        <v>Normal</v>
      </c>
      <c r="M2232" s="11">
        <v>1</v>
      </c>
      <c r="N2232" s="11" t="str">
        <v>No</v>
      </c>
      <c r="O2232" s="11" t="str">
        <v>No</v>
      </c>
      <c r="P2232" s="36" t="str">
        <v>No</v>
      </c>
      <c r="Q2232" s="37"/>
    </row>
    <row r="2233" spans="1:17" x14ac:dyDescent="0.3">
      <c r="A2233" s="34" t="s">
        <v>121</v>
      </c>
      <c r="B2233" s="34">
        <v>16.670000000000002</v>
      </c>
      <c r="C2233" s="34">
        <v>4.7</v>
      </c>
      <c r="D2233" s="34" t="s">
        <v>2377</v>
      </c>
      <c r="E2233" s="35" t="s">
        <v>2375</v>
      </c>
      <c r="F2233" s="34" t="s">
        <v>2378</v>
      </c>
      <c r="G2233" s="34">
        <v>1</v>
      </c>
      <c r="H2233" s="34" t="s">
        <v>2375</v>
      </c>
      <c r="J2233" s="40" t="s">
        <v>121</v>
      </c>
      <c r="K2233" s="11" t="str">
        <v>Underweight</v>
      </c>
      <c r="L2233" s="11" t="str">
        <v>Normal</v>
      </c>
      <c r="M2233" s="11">
        <v>1</v>
      </c>
      <c r="N2233" s="11" t="str">
        <v>Yes</v>
      </c>
      <c r="O2233" s="11" t="str">
        <v>No</v>
      </c>
      <c r="P2233" s="36" t="str">
        <v>No</v>
      </c>
      <c r="Q2233" s="37"/>
    </row>
    <row r="2234" spans="1:17" x14ac:dyDescent="0.3">
      <c r="A2234" s="34" t="s">
        <v>120</v>
      </c>
      <c r="B2234" s="34">
        <v>20.58</v>
      </c>
      <c r="C2234" s="34">
        <v>5.64</v>
      </c>
      <c r="D2234" s="34" t="s">
        <v>2377</v>
      </c>
      <c r="E2234" s="35" t="s">
        <v>2375</v>
      </c>
      <c r="F2234" s="34" t="s">
        <v>2375</v>
      </c>
      <c r="G2234" s="34" t="s">
        <v>2376</v>
      </c>
      <c r="H2234" s="34" t="s">
        <v>2375</v>
      </c>
      <c r="J2234" s="40" t="s">
        <v>120</v>
      </c>
      <c r="K2234" s="11" t="str">
        <v>Normal Weight</v>
      </c>
      <c r="L2234" s="11" t="str">
        <v>Normal</v>
      </c>
      <c r="M2234" s="11">
        <v>0</v>
      </c>
      <c r="N2234" s="11" t="str">
        <v>Yes</v>
      </c>
      <c r="O2234" s="11" t="str">
        <v>No</v>
      </c>
      <c r="P2234" s="36" t="str">
        <v>No</v>
      </c>
      <c r="Q2234" s="37"/>
    </row>
    <row r="2235" spans="1:17" x14ac:dyDescent="0.3">
      <c r="A2235" s="34" t="s">
        <v>119</v>
      </c>
      <c r="B2235" s="34">
        <v>16.5</v>
      </c>
      <c r="C2235" s="34">
        <v>4.1100000000000003</v>
      </c>
      <c r="D2235" s="34" t="s">
        <v>2377</v>
      </c>
      <c r="E2235" s="35" t="s">
        <v>2375</v>
      </c>
      <c r="F2235" s="34" t="s">
        <v>2375</v>
      </c>
      <c r="G2235" s="34" t="s">
        <v>2376</v>
      </c>
      <c r="H2235" s="34" t="s">
        <v>2375</v>
      </c>
      <c r="J2235" s="40" t="s">
        <v>119</v>
      </c>
      <c r="K2235" s="11" t="str">
        <v>Underweight</v>
      </c>
      <c r="L2235" s="11" t="str">
        <v>Normal</v>
      </c>
      <c r="M2235" s="11">
        <v>0</v>
      </c>
      <c r="N2235" s="11" t="str">
        <v>Yes</v>
      </c>
      <c r="O2235" s="11" t="str">
        <v>No</v>
      </c>
      <c r="P2235" s="36" t="str">
        <v>No</v>
      </c>
      <c r="Q2235" s="37"/>
    </row>
    <row r="2236" spans="1:17" x14ac:dyDescent="0.3">
      <c r="A2236" s="34" t="s">
        <v>118</v>
      </c>
      <c r="B2236" s="34">
        <v>15.41</v>
      </c>
      <c r="C2236" s="34">
        <v>5.43</v>
      </c>
      <c r="D2236" s="34" t="s">
        <v>2377</v>
      </c>
      <c r="E2236" s="35" t="s">
        <v>2375</v>
      </c>
      <c r="F2236" s="34" t="s">
        <v>2378</v>
      </c>
      <c r="G2236" s="34">
        <v>1</v>
      </c>
      <c r="H2236" s="34" t="s">
        <v>2375</v>
      </c>
      <c r="J2236" s="40" t="s">
        <v>118</v>
      </c>
      <c r="K2236" s="11" t="str">
        <v>Underweight</v>
      </c>
      <c r="L2236" s="11" t="str">
        <v>Normal</v>
      </c>
      <c r="M2236" s="11">
        <v>1</v>
      </c>
      <c r="N2236" s="11" t="str">
        <v>Yes</v>
      </c>
      <c r="O2236" s="11" t="str">
        <v>No</v>
      </c>
      <c r="P2236" s="36" t="str">
        <v>No</v>
      </c>
      <c r="Q2236" s="37"/>
    </row>
    <row r="2237" spans="1:17" x14ac:dyDescent="0.3">
      <c r="A2237" s="34" t="s">
        <v>117</v>
      </c>
      <c r="B2237" s="34">
        <v>24.59</v>
      </c>
      <c r="C2237" s="34">
        <v>4.38</v>
      </c>
      <c r="D2237" s="34" t="s">
        <v>2375</v>
      </c>
      <c r="E2237" s="35" t="s">
        <v>2375</v>
      </c>
      <c r="F2237" s="34" t="s">
        <v>2375</v>
      </c>
      <c r="G2237" s="34">
        <v>1</v>
      </c>
      <c r="H2237" s="34" t="s">
        <v>2375</v>
      </c>
      <c r="J2237" s="40" t="s">
        <v>117</v>
      </c>
      <c r="K2237" s="11" t="str">
        <v>Normal Weight</v>
      </c>
      <c r="L2237" s="11" t="str">
        <v>Normal</v>
      </c>
      <c r="M2237" s="11">
        <v>1</v>
      </c>
      <c r="N2237" s="11" t="str">
        <v>No</v>
      </c>
      <c r="O2237" s="11" t="str">
        <v>No</v>
      </c>
      <c r="P2237" s="36" t="str">
        <v>No</v>
      </c>
      <c r="Q2237" s="37"/>
    </row>
    <row r="2238" spans="1:17" x14ac:dyDescent="0.3">
      <c r="A2238" s="34" t="s">
        <v>116</v>
      </c>
      <c r="B2238" s="34">
        <v>33.33</v>
      </c>
      <c r="C2238" s="34">
        <v>9.7899999999999991</v>
      </c>
      <c r="D2238" s="34" t="s">
        <v>2375</v>
      </c>
      <c r="E2238" s="35" t="s">
        <v>2375</v>
      </c>
      <c r="F2238" s="34" t="s">
        <v>2375</v>
      </c>
      <c r="G2238" s="34" t="s">
        <v>2376</v>
      </c>
      <c r="H2238" s="34" t="s">
        <v>2375</v>
      </c>
      <c r="J2238" s="40" t="s">
        <v>116</v>
      </c>
      <c r="K2238" s="11" t="str">
        <v>Obesity</v>
      </c>
      <c r="L2238" s="11" t="str">
        <v>Diabetes</v>
      </c>
      <c r="M2238" s="11">
        <v>0</v>
      </c>
      <c r="N2238" s="11" t="str">
        <v>No</v>
      </c>
      <c r="O2238" s="11" t="str">
        <v>No</v>
      </c>
      <c r="P2238" s="36" t="str">
        <v>No</v>
      </c>
      <c r="Q2238" s="37"/>
    </row>
    <row r="2239" spans="1:17" x14ac:dyDescent="0.3">
      <c r="A2239" s="34" t="s">
        <v>115</v>
      </c>
      <c r="B2239" s="34">
        <v>18.5</v>
      </c>
      <c r="C2239" s="34">
        <v>11.84</v>
      </c>
      <c r="D2239" s="34" t="s">
        <v>2375</v>
      </c>
      <c r="E2239" s="35" t="s">
        <v>2375</v>
      </c>
      <c r="F2239" s="34" t="s">
        <v>2375</v>
      </c>
      <c r="G2239" s="34" t="s">
        <v>2376</v>
      </c>
      <c r="H2239" s="34" t="s">
        <v>2375</v>
      </c>
      <c r="J2239" s="40" t="s">
        <v>115</v>
      </c>
      <c r="K2239" s="11" t="str">
        <v>Normal Weight</v>
      </c>
      <c r="L2239" s="11" t="str">
        <v>Diabetes</v>
      </c>
      <c r="M2239" s="11">
        <v>0</v>
      </c>
      <c r="N2239" s="11" t="str">
        <v>No</v>
      </c>
      <c r="O2239" s="11" t="str">
        <v>No</v>
      </c>
      <c r="P2239" s="36" t="str">
        <v>No</v>
      </c>
      <c r="Q2239" s="37"/>
    </row>
    <row r="2240" spans="1:17" x14ac:dyDescent="0.3">
      <c r="A2240" s="34" t="s">
        <v>114</v>
      </c>
      <c r="B2240" s="34">
        <v>18.579999999999998</v>
      </c>
      <c r="C2240" s="34">
        <v>6.22</v>
      </c>
      <c r="D2240" s="34" t="s">
        <v>2375</v>
      </c>
      <c r="E2240" s="35" t="s">
        <v>2375</v>
      </c>
      <c r="F2240" s="34" t="s">
        <v>2375</v>
      </c>
      <c r="G2240" s="34" t="s">
        <v>2376</v>
      </c>
      <c r="H2240" s="34" t="s">
        <v>2375</v>
      </c>
      <c r="J2240" s="40" t="s">
        <v>114</v>
      </c>
      <c r="K2240" s="11" t="str">
        <v>Normal Weight</v>
      </c>
      <c r="L2240" s="11" t="str">
        <v>Prediabetes</v>
      </c>
      <c r="M2240" s="11">
        <v>0</v>
      </c>
      <c r="N2240" s="11" t="str">
        <v>No</v>
      </c>
      <c r="O2240" s="11" t="str">
        <v>No</v>
      </c>
      <c r="P2240" s="36" t="str">
        <v>No</v>
      </c>
      <c r="Q2240" s="37"/>
    </row>
    <row r="2241" spans="1:17" x14ac:dyDescent="0.3">
      <c r="A2241" s="34" t="s">
        <v>113</v>
      </c>
      <c r="B2241" s="34">
        <v>16.64</v>
      </c>
      <c r="C2241" s="34">
        <v>10.01</v>
      </c>
      <c r="D2241" s="34" t="s">
        <v>2375</v>
      </c>
      <c r="E2241" s="35" t="s">
        <v>2375</v>
      </c>
      <c r="F2241" s="34" t="s">
        <v>2375</v>
      </c>
      <c r="G2241" s="34" t="s">
        <v>2376</v>
      </c>
      <c r="H2241" s="34" t="s">
        <v>2375</v>
      </c>
      <c r="J2241" s="40" t="s">
        <v>113</v>
      </c>
      <c r="K2241" s="11" t="str">
        <v>Underweight</v>
      </c>
      <c r="L2241" s="11" t="str">
        <v>Diabetes</v>
      </c>
      <c r="M2241" s="11">
        <v>0</v>
      </c>
      <c r="N2241" s="11" t="str">
        <v>No</v>
      </c>
      <c r="O2241" s="11" t="str">
        <v>No</v>
      </c>
      <c r="P2241" s="36" t="str">
        <v>No</v>
      </c>
      <c r="Q2241" s="37"/>
    </row>
    <row r="2242" spans="1:17" x14ac:dyDescent="0.3">
      <c r="A2242" s="34" t="s">
        <v>112</v>
      </c>
      <c r="B2242" s="34">
        <v>19.329999999999998</v>
      </c>
      <c r="C2242" s="34">
        <v>4.32</v>
      </c>
      <c r="D2242" s="34" t="s">
        <v>2375</v>
      </c>
      <c r="E2242" s="35" t="s">
        <v>2375</v>
      </c>
      <c r="F2242" s="34" t="s">
        <v>2375</v>
      </c>
      <c r="G2242" s="34">
        <v>1</v>
      </c>
      <c r="H2242" s="34" t="s">
        <v>2375</v>
      </c>
      <c r="J2242" s="40" t="s">
        <v>112</v>
      </c>
      <c r="K2242" s="11" t="str">
        <v>Normal Weight</v>
      </c>
      <c r="L2242" s="11" t="str">
        <v>Normal</v>
      </c>
      <c r="M2242" s="11">
        <v>1</v>
      </c>
      <c r="N2242" s="11" t="str">
        <v>No</v>
      </c>
      <c r="O2242" s="11" t="str">
        <v>No</v>
      </c>
      <c r="P2242" s="36" t="str">
        <v>No</v>
      </c>
      <c r="Q2242" s="37"/>
    </row>
    <row r="2243" spans="1:17" x14ac:dyDescent="0.3">
      <c r="A2243" s="34" t="s">
        <v>111</v>
      </c>
      <c r="B2243" s="34">
        <v>21.26</v>
      </c>
      <c r="C2243" s="34">
        <v>5.65</v>
      </c>
      <c r="D2243" s="34" t="s">
        <v>2377</v>
      </c>
      <c r="E2243" s="35" t="s">
        <v>2375</v>
      </c>
      <c r="F2243" s="34" t="s">
        <v>2378</v>
      </c>
      <c r="G2243" s="34">
        <v>1</v>
      </c>
      <c r="H2243" s="34" t="s">
        <v>2375</v>
      </c>
      <c r="J2243" s="40" t="s">
        <v>111</v>
      </c>
      <c r="K2243" s="11" t="str">
        <v>Normal Weight</v>
      </c>
      <c r="L2243" s="11" t="str">
        <v>Normal</v>
      </c>
      <c r="M2243" s="11">
        <v>1</v>
      </c>
      <c r="N2243" s="11" t="str">
        <v>Yes</v>
      </c>
      <c r="O2243" s="11" t="str">
        <v>No</v>
      </c>
      <c r="P2243" s="36" t="str">
        <v>No</v>
      </c>
      <c r="Q2243" s="37"/>
    </row>
    <row r="2244" spans="1:17" x14ac:dyDescent="0.3">
      <c r="A2244" s="34" t="s">
        <v>110</v>
      </c>
      <c r="B2244" s="34">
        <v>15.6</v>
      </c>
      <c r="C2244" s="34">
        <v>4.12</v>
      </c>
      <c r="D2244" s="34" t="s">
        <v>2377</v>
      </c>
      <c r="E2244" s="35" t="s">
        <v>2375</v>
      </c>
      <c r="F2244" s="34" t="s">
        <v>2375</v>
      </c>
      <c r="G2244" s="34">
        <v>1</v>
      </c>
      <c r="H2244" s="34" t="s">
        <v>2375</v>
      </c>
      <c r="J2244" s="40" t="s">
        <v>110</v>
      </c>
      <c r="K2244" s="11" t="str">
        <v>Underweight</v>
      </c>
      <c r="L2244" s="11" t="str">
        <v>Normal</v>
      </c>
      <c r="M2244" s="11">
        <v>1</v>
      </c>
      <c r="N2244" s="11" t="str">
        <v>Yes</v>
      </c>
      <c r="O2244" s="11" t="str">
        <v>No</v>
      </c>
      <c r="P2244" s="36" t="str">
        <v>No</v>
      </c>
      <c r="Q2244" s="37"/>
    </row>
    <row r="2245" spans="1:17" x14ac:dyDescent="0.3">
      <c r="A2245" s="34" t="s">
        <v>109</v>
      </c>
      <c r="B2245" s="34">
        <v>24.39</v>
      </c>
      <c r="C2245" s="34">
        <v>6.24</v>
      </c>
      <c r="D2245" s="34" t="s">
        <v>2375</v>
      </c>
      <c r="E2245" s="35" t="s">
        <v>2375</v>
      </c>
      <c r="F2245" s="34" t="s">
        <v>2375</v>
      </c>
      <c r="G2245" s="34">
        <v>1</v>
      </c>
      <c r="H2245" s="34" t="s">
        <v>2375</v>
      </c>
      <c r="J2245" s="40" t="s">
        <v>109</v>
      </c>
      <c r="K2245" s="11" t="str">
        <v>Normal Weight</v>
      </c>
      <c r="L2245" s="11" t="str">
        <v>Prediabetes</v>
      </c>
      <c r="M2245" s="11">
        <v>1</v>
      </c>
      <c r="N2245" s="11" t="str">
        <v>No</v>
      </c>
      <c r="O2245" s="11" t="str">
        <v>No</v>
      </c>
      <c r="P2245" s="36" t="str">
        <v>No</v>
      </c>
      <c r="Q2245" s="37"/>
    </row>
    <row r="2246" spans="1:17" x14ac:dyDescent="0.3">
      <c r="A2246" s="34" t="s">
        <v>108</v>
      </c>
      <c r="B2246" s="34">
        <v>24.75</v>
      </c>
      <c r="C2246" s="34">
        <v>4.83</v>
      </c>
      <c r="D2246" s="34" t="s">
        <v>2375</v>
      </c>
      <c r="E2246" s="35" t="s">
        <v>2375</v>
      </c>
      <c r="F2246" s="34" t="s">
        <v>2375</v>
      </c>
      <c r="G2246" s="34" t="s">
        <v>2376</v>
      </c>
      <c r="H2246" s="34" t="s">
        <v>2375</v>
      </c>
      <c r="J2246" s="40" t="s">
        <v>108</v>
      </c>
      <c r="K2246" s="11" t="str">
        <v>Normal Weight</v>
      </c>
      <c r="L2246" s="11" t="str">
        <v>Normal</v>
      </c>
      <c r="M2246" s="11">
        <v>0</v>
      </c>
      <c r="N2246" s="11" t="str">
        <v>No</v>
      </c>
      <c r="O2246" s="11" t="str">
        <v>No</v>
      </c>
      <c r="P2246" s="36" t="str">
        <v>No</v>
      </c>
      <c r="Q2246" s="37"/>
    </row>
    <row r="2247" spans="1:17" x14ac:dyDescent="0.3">
      <c r="A2247" s="34" t="s">
        <v>107</v>
      </c>
      <c r="B2247" s="34">
        <v>20.88</v>
      </c>
      <c r="C2247" s="34">
        <v>7.4</v>
      </c>
      <c r="D2247" s="34" t="s">
        <v>2375</v>
      </c>
      <c r="E2247" s="35" t="s">
        <v>2375</v>
      </c>
      <c r="F2247" s="34" t="s">
        <v>2375</v>
      </c>
      <c r="G2247" s="34" t="s">
        <v>2376</v>
      </c>
      <c r="H2247" s="34" t="s">
        <v>2375</v>
      </c>
      <c r="J2247" s="40" t="s">
        <v>107</v>
      </c>
      <c r="K2247" s="11" t="str">
        <v>Normal Weight</v>
      </c>
      <c r="L2247" s="11" t="str">
        <v>Diabetes</v>
      </c>
      <c r="M2247" s="11">
        <v>0</v>
      </c>
      <c r="N2247" s="11" t="str">
        <v>No</v>
      </c>
      <c r="O2247" s="11" t="str">
        <v>No</v>
      </c>
      <c r="P2247" s="36" t="str">
        <v>No</v>
      </c>
      <c r="Q2247" s="37"/>
    </row>
    <row r="2248" spans="1:17" x14ac:dyDescent="0.3">
      <c r="A2248" s="34" t="s">
        <v>106</v>
      </c>
      <c r="B2248" s="34">
        <v>20.43</v>
      </c>
      <c r="C2248" s="34">
        <v>4.54</v>
      </c>
      <c r="D2248" s="34" t="s">
        <v>2375</v>
      </c>
      <c r="E2248" s="35" t="s">
        <v>2375</v>
      </c>
      <c r="F2248" s="34" t="s">
        <v>2375</v>
      </c>
      <c r="G2248" s="34" t="s">
        <v>2376</v>
      </c>
      <c r="H2248" s="34" t="s">
        <v>2375</v>
      </c>
      <c r="J2248" s="40" t="s">
        <v>106</v>
      </c>
      <c r="K2248" s="11" t="str">
        <v>Normal Weight</v>
      </c>
      <c r="L2248" s="11" t="str">
        <v>Normal</v>
      </c>
      <c r="M2248" s="11">
        <v>0</v>
      </c>
      <c r="N2248" s="11" t="str">
        <v>No</v>
      </c>
      <c r="O2248" s="11" t="str">
        <v>No</v>
      </c>
      <c r="P2248" s="36" t="str">
        <v>No</v>
      </c>
      <c r="Q2248" s="37"/>
    </row>
    <row r="2249" spans="1:17" x14ac:dyDescent="0.3">
      <c r="A2249" s="34" t="s">
        <v>105</v>
      </c>
      <c r="B2249" s="34">
        <v>15.18</v>
      </c>
      <c r="C2249" s="34">
        <v>11.11</v>
      </c>
      <c r="D2249" s="34" t="s">
        <v>2375</v>
      </c>
      <c r="E2249" s="35" t="s">
        <v>2375</v>
      </c>
      <c r="F2249" s="34" t="s">
        <v>2375</v>
      </c>
      <c r="G2249" s="34" t="s">
        <v>2376</v>
      </c>
      <c r="H2249" s="34" t="s">
        <v>2375</v>
      </c>
      <c r="J2249" s="40" t="s">
        <v>105</v>
      </c>
      <c r="K2249" s="11" t="str">
        <v>Underweight</v>
      </c>
      <c r="L2249" s="11" t="str">
        <v>Diabetes</v>
      </c>
      <c r="M2249" s="11">
        <v>0</v>
      </c>
      <c r="N2249" s="11" t="str">
        <v>No</v>
      </c>
      <c r="O2249" s="11" t="str">
        <v>No</v>
      </c>
      <c r="P2249" s="36" t="str">
        <v>No</v>
      </c>
      <c r="Q2249" s="37"/>
    </row>
    <row r="2250" spans="1:17" x14ac:dyDescent="0.3">
      <c r="A2250" s="34" t="s">
        <v>104</v>
      </c>
      <c r="B2250" s="34">
        <v>15.12</v>
      </c>
      <c r="C2250" s="34">
        <v>4.03</v>
      </c>
      <c r="D2250" s="34" t="s">
        <v>2377</v>
      </c>
      <c r="E2250" s="35" t="s">
        <v>2375</v>
      </c>
      <c r="F2250" s="34" t="s">
        <v>2375</v>
      </c>
      <c r="G2250" s="34" t="s">
        <v>2376</v>
      </c>
      <c r="H2250" s="34" t="s">
        <v>2375</v>
      </c>
      <c r="J2250" s="40" t="s">
        <v>104</v>
      </c>
      <c r="K2250" s="11" t="str">
        <v>Underweight</v>
      </c>
      <c r="L2250" s="11" t="str">
        <v>Normal</v>
      </c>
      <c r="M2250" s="11">
        <v>0</v>
      </c>
      <c r="N2250" s="11" t="str">
        <v>Yes</v>
      </c>
      <c r="O2250" s="11" t="str">
        <v>No</v>
      </c>
      <c r="P2250" s="36" t="str">
        <v>No</v>
      </c>
      <c r="Q2250" s="37"/>
    </row>
    <row r="2251" spans="1:17" x14ac:dyDescent="0.3">
      <c r="A2251" s="34" t="s">
        <v>103</v>
      </c>
      <c r="B2251" s="34">
        <v>23.88</v>
      </c>
      <c r="C2251" s="34">
        <v>4.51</v>
      </c>
      <c r="D2251" s="34" t="s">
        <v>2375</v>
      </c>
      <c r="E2251" s="35" t="s">
        <v>2375</v>
      </c>
      <c r="F2251" s="34" t="s">
        <v>2375</v>
      </c>
      <c r="G2251" s="34">
        <v>1</v>
      </c>
      <c r="H2251" s="34" t="s">
        <v>2375</v>
      </c>
      <c r="J2251" s="40" t="s">
        <v>103</v>
      </c>
      <c r="K2251" s="11" t="str">
        <v>Normal Weight</v>
      </c>
      <c r="L2251" s="11" t="str">
        <v>Normal</v>
      </c>
      <c r="M2251" s="11">
        <v>1</v>
      </c>
      <c r="N2251" s="11" t="str">
        <v>No</v>
      </c>
      <c r="O2251" s="11" t="str">
        <v>No</v>
      </c>
      <c r="P2251" s="36" t="str">
        <v>No</v>
      </c>
      <c r="Q2251" s="37"/>
    </row>
    <row r="2252" spans="1:17" x14ac:dyDescent="0.3">
      <c r="A2252" s="34" t="s">
        <v>102</v>
      </c>
      <c r="B2252" s="34">
        <v>16.13</v>
      </c>
      <c r="C2252" s="34">
        <v>5.56</v>
      </c>
      <c r="D2252" s="34" t="s">
        <v>2375</v>
      </c>
      <c r="E2252" s="35" t="s">
        <v>2378</v>
      </c>
      <c r="F2252" s="34" t="s">
        <v>2375</v>
      </c>
      <c r="G2252" s="34">
        <v>1</v>
      </c>
      <c r="H2252" s="34" t="s">
        <v>2375</v>
      </c>
      <c r="J2252" s="40" t="s">
        <v>102</v>
      </c>
      <c r="K2252" s="11" t="str">
        <v>Underweight</v>
      </c>
      <c r="L2252" s="11" t="str">
        <v>Normal</v>
      </c>
      <c r="M2252" s="11">
        <v>1</v>
      </c>
      <c r="N2252" s="11" t="str">
        <v>No</v>
      </c>
      <c r="O2252" s="11" t="str">
        <v>No</v>
      </c>
      <c r="P2252" s="36" t="str">
        <v>No</v>
      </c>
      <c r="Q2252" s="37"/>
    </row>
    <row r="2253" spans="1:17" x14ac:dyDescent="0.3">
      <c r="A2253" s="34" t="s">
        <v>101</v>
      </c>
      <c r="B2253" s="34">
        <v>24.09</v>
      </c>
      <c r="C2253" s="34">
        <v>4.0999999999999996</v>
      </c>
      <c r="D2253" s="34" t="s">
        <v>2375</v>
      </c>
      <c r="E2253" s="35" t="s">
        <v>2378</v>
      </c>
      <c r="F2253" s="34" t="s">
        <v>2375</v>
      </c>
      <c r="G2253" s="34">
        <v>1</v>
      </c>
      <c r="H2253" s="34" t="s">
        <v>2375</v>
      </c>
      <c r="J2253" s="40" t="s">
        <v>101</v>
      </c>
      <c r="K2253" s="11" t="str">
        <v>Normal Weight</v>
      </c>
      <c r="L2253" s="11" t="str">
        <v>Normal</v>
      </c>
      <c r="M2253" s="11">
        <v>1</v>
      </c>
      <c r="N2253" s="11" t="str">
        <v>No</v>
      </c>
      <c r="O2253" s="11" t="str">
        <v>No</v>
      </c>
      <c r="P2253" s="36" t="str">
        <v>No</v>
      </c>
      <c r="Q2253" s="37"/>
    </row>
    <row r="2254" spans="1:17" x14ac:dyDescent="0.3">
      <c r="A2254" s="34" t="s">
        <v>100</v>
      </c>
      <c r="B2254" s="34">
        <v>19.43</v>
      </c>
      <c r="C2254" s="34">
        <v>5.85</v>
      </c>
      <c r="D2254" s="34" t="s">
        <v>2375</v>
      </c>
      <c r="E2254" s="35" t="s">
        <v>2378</v>
      </c>
      <c r="F2254" s="34" t="s">
        <v>2375</v>
      </c>
      <c r="G2254" s="34">
        <v>1</v>
      </c>
      <c r="H2254" s="34" t="s">
        <v>2375</v>
      </c>
      <c r="J2254" s="40" t="s">
        <v>100</v>
      </c>
      <c r="K2254" s="11" t="str">
        <v>Normal Weight</v>
      </c>
      <c r="L2254" s="11" t="str">
        <v>Prediabetes</v>
      </c>
      <c r="M2254" s="11">
        <v>1</v>
      </c>
      <c r="N2254" s="11" t="str">
        <v>No</v>
      </c>
      <c r="O2254" s="11" t="str">
        <v>No</v>
      </c>
      <c r="P2254" s="36" t="str">
        <v>No</v>
      </c>
      <c r="Q2254" s="37"/>
    </row>
    <row r="2255" spans="1:17" x14ac:dyDescent="0.3">
      <c r="A2255" s="34" t="s">
        <v>99</v>
      </c>
      <c r="B2255" s="34">
        <v>15.22</v>
      </c>
      <c r="C2255" s="34">
        <v>4.92</v>
      </c>
      <c r="D2255" s="34" t="s">
        <v>2377</v>
      </c>
      <c r="E2255" s="35" t="s">
        <v>2375</v>
      </c>
      <c r="F2255" s="34" t="s">
        <v>2378</v>
      </c>
      <c r="G2255" s="34">
        <v>1</v>
      </c>
      <c r="H2255" s="34" t="s">
        <v>2375</v>
      </c>
      <c r="J2255" s="40" t="s">
        <v>99</v>
      </c>
      <c r="K2255" s="11" t="str">
        <v>Underweight</v>
      </c>
      <c r="L2255" s="11" t="str">
        <v>Normal</v>
      </c>
      <c r="M2255" s="11">
        <v>1</v>
      </c>
      <c r="N2255" s="11" t="str">
        <v>Yes</v>
      </c>
      <c r="O2255" s="11" t="str">
        <v>No</v>
      </c>
      <c r="P2255" s="36" t="str">
        <v>No</v>
      </c>
      <c r="Q2255" s="37"/>
    </row>
    <row r="2256" spans="1:17" x14ac:dyDescent="0.3">
      <c r="A2256" s="34" t="s">
        <v>98</v>
      </c>
      <c r="B2256" s="34">
        <v>20.72</v>
      </c>
      <c r="C2256" s="34">
        <v>9.4600000000000009</v>
      </c>
      <c r="D2256" s="34" t="s">
        <v>2375</v>
      </c>
      <c r="E2256" s="35" t="s">
        <v>2375</v>
      </c>
      <c r="F2256" s="34" t="s">
        <v>2375</v>
      </c>
      <c r="G2256" s="34" t="s">
        <v>2376</v>
      </c>
      <c r="H2256" s="34" t="s">
        <v>2375</v>
      </c>
      <c r="J2256" s="40" t="s">
        <v>98</v>
      </c>
      <c r="K2256" s="11" t="str">
        <v>Normal Weight</v>
      </c>
      <c r="L2256" s="11" t="str">
        <v>Diabetes</v>
      </c>
      <c r="M2256" s="11">
        <v>0</v>
      </c>
      <c r="N2256" s="11" t="str">
        <v>No</v>
      </c>
      <c r="O2256" s="11" t="str">
        <v>No</v>
      </c>
      <c r="P2256" s="36" t="str">
        <v>No</v>
      </c>
      <c r="Q2256" s="37"/>
    </row>
    <row r="2257" spans="1:17" x14ac:dyDescent="0.3">
      <c r="A2257" s="34" t="s">
        <v>97</v>
      </c>
      <c r="B2257" s="34">
        <v>35.4</v>
      </c>
      <c r="C2257" s="34">
        <v>5.94</v>
      </c>
      <c r="D2257" s="34" t="s">
        <v>2375</v>
      </c>
      <c r="E2257" s="35" t="s">
        <v>2375</v>
      </c>
      <c r="F2257" s="34" t="s">
        <v>2378</v>
      </c>
      <c r="G2257" s="34">
        <v>1</v>
      </c>
      <c r="H2257" s="34" t="s">
        <v>2375</v>
      </c>
      <c r="J2257" s="40" t="s">
        <v>97</v>
      </c>
      <c r="K2257" s="11" t="str">
        <v>Obesity</v>
      </c>
      <c r="L2257" s="11" t="str">
        <v>Prediabetes</v>
      </c>
      <c r="M2257" s="11">
        <v>1</v>
      </c>
      <c r="N2257" s="11" t="str">
        <v>No</v>
      </c>
      <c r="O2257" s="11" t="str">
        <v>No</v>
      </c>
      <c r="P2257" s="36" t="str">
        <v>No</v>
      </c>
      <c r="Q2257" s="37"/>
    </row>
    <row r="2258" spans="1:17" x14ac:dyDescent="0.3">
      <c r="A2258" s="34" t="s">
        <v>96</v>
      </c>
      <c r="B2258" s="34">
        <v>34.4</v>
      </c>
      <c r="C2258" s="34">
        <v>5.7</v>
      </c>
      <c r="D2258" s="34" t="s">
        <v>2375</v>
      </c>
      <c r="E2258" s="35" t="s">
        <v>2375</v>
      </c>
      <c r="F2258" s="34" t="s">
        <v>2378</v>
      </c>
      <c r="G2258" s="34">
        <v>1</v>
      </c>
      <c r="H2258" s="34" t="s">
        <v>2375</v>
      </c>
      <c r="J2258" s="40" t="s">
        <v>96</v>
      </c>
      <c r="K2258" s="11" t="str">
        <v>Obesity</v>
      </c>
      <c r="L2258" s="11" t="str">
        <v>Prediabetes</v>
      </c>
      <c r="M2258" s="11">
        <v>1</v>
      </c>
      <c r="N2258" s="11" t="str">
        <v>No</v>
      </c>
      <c r="O2258" s="11" t="str">
        <v>No</v>
      </c>
      <c r="P2258" s="36" t="str">
        <v>No</v>
      </c>
      <c r="Q2258" s="37"/>
    </row>
    <row r="2259" spans="1:17" x14ac:dyDescent="0.3">
      <c r="A2259" s="34" t="s">
        <v>95</v>
      </c>
      <c r="B2259" s="34">
        <v>34.1</v>
      </c>
      <c r="C2259" s="34">
        <v>4.13</v>
      </c>
      <c r="D2259" s="34" t="s">
        <v>2375</v>
      </c>
      <c r="E2259" s="35" t="s">
        <v>2375</v>
      </c>
      <c r="F2259" s="34" t="s">
        <v>2378</v>
      </c>
      <c r="G2259" s="34">
        <v>1</v>
      </c>
      <c r="H2259" s="34" t="s">
        <v>2375</v>
      </c>
      <c r="J2259" s="40" t="s">
        <v>95</v>
      </c>
      <c r="K2259" s="11" t="str">
        <v>Obesity</v>
      </c>
      <c r="L2259" s="11" t="str">
        <v>Normal</v>
      </c>
      <c r="M2259" s="11">
        <v>1</v>
      </c>
      <c r="N2259" s="11" t="str">
        <v>No</v>
      </c>
      <c r="O2259" s="11" t="str">
        <v>No</v>
      </c>
      <c r="P2259" s="36" t="str">
        <v>No</v>
      </c>
      <c r="Q2259" s="37"/>
    </row>
    <row r="2260" spans="1:17" x14ac:dyDescent="0.3">
      <c r="A2260" s="34" t="s">
        <v>94</v>
      </c>
      <c r="B2260" s="34">
        <v>30.4</v>
      </c>
      <c r="C2260" s="34">
        <v>4.7699999999999996</v>
      </c>
      <c r="D2260" s="34" t="s">
        <v>2375</v>
      </c>
      <c r="E2260" s="35" t="s">
        <v>2375</v>
      </c>
      <c r="F2260" s="34" t="s">
        <v>2378</v>
      </c>
      <c r="G2260" s="34">
        <v>1</v>
      </c>
      <c r="H2260" s="34" t="s">
        <v>2375</v>
      </c>
      <c r="J2260" s="40" t="s">
        <v>94</v>
      </c>
      <c r="K2260" s="11" t="str">
        <v>Obesity</v>
      </c>
      <c r="L2260" s="11" t="str">
        <v>Normal</v>
      </c>
      <c r="M2260" s="11">
        <v>1</v>
      </c>
      <c r="N2260" s="11" t="str">
        <v>No</v>
      </c>
      <c r="O2260" s="11" t="str">
        <v>No</v>
      </c>
      <c r="P2260" s="36" t="str">
        <v>No</v>
      </c>
      <c r="Q2260" s="37"/>
    </row>
    <row r="2261" spans="1:17" x14ac:dyDescent="0.3">
      <c r="A2261" s="34" t="s">
        <v>93</v>
      </c>
      <c r="B2261" s="34">
        <v>28.7</v>
      </c>
      <c r="C2261" s="34">
        <v>4.99</v>
      </c>
      <c r="D2261" s="34" t="s">
        <v>2375</v>
      </c>
      <c r="E2261" s="35" t="s">
        <v>2375</v>
      </c>
      <c r="F2261" s="34" t="s">
        <v>2378</v>
      </c>
      <c r="G2261" s="34">
        <v>1</v>
      </c>
      <c r="H2261" s="34" t="s">
        <v>2375</v>
      </c>
      <c r="J2261" s="40" t="s">
        <v>93</v>
      </c>
      <c r="K2261" s="11" t="str">
        <v>Overweight</v>
      </c>
      <c r="L2261" s="11" t="str">
        <v>Normal</v>
      </c>
      <c r="M2261" s="11">
        <v>1</v>
      </c>
      <c r="N2261" s="11" t="str">
        <v>No</v>
      </c>
      <c r="O2261" s="11" t="str">
        <v>No</v>
      </c>
      <c r="P2261" s="36" t="str">
        <v>No</v>
      </c>
      <c r="Q2261" s="37"/>
    </row>
    <row r="2262" spans="1:17" x14ac:dyDescent="0.3">
      <c r="A2262" s="34" t="s">
        <v>92</v>
      </c>
      <c r="B2262" s="34">
        <v>17.440000000000001</v>
      </c>
      <c r="C2262" s="34">
        <v>4.42</v>
      </c>
      <c r="D2262" s="34" t="s">
        <v>2377</v>
      </c>
      <c r="E2262" s="35" t="s">
        <v>2375</v>
      </c>
      <c r="F2262" s="34" t="s">
        <v>2378</v>
      </c>
      <c r="G2262" s="34">
        <v>1</v>
      </c>
      <c r="H2262" s="34" t="s">
        <v>2375</v>
      </c>
      <c r="J2262" s="40" t="s">
        <v>92</v>
      </c>
      <c r="K2262" s="11" t="str">
        <v>Underweight</v>
      </c>
      <c r="L2262" s="11" t="str">
        <v>Normal</v>
      </c>
      <c r="M2262" s="11">
        <v>1</v>
      </c>
      <c r="N2262" s="11" t="str">
        <v>Yes</v>
      </c>
      <c r="O2262" s="11" t="str">
        <v>No</v>
      </c>
      <c r="P2262" s="36" t="str">
        <v>No</v>
      </c>
      <c r="Q2262" s="37"/>
    </row>
    <row r="2263" spans="1:17" x14ac:dyDescent="0.3">
      <c r="A2263" s="34" t="s">
        <v>91</v>
      </c>
      <c r="B2263" s="34">
        <v>27.6</v>
      </c>
      <c r="C2263" s="34">
        <v>4.01</v>
      </c>
      <c r="D2263" s="34" t="s">
        <v>2375</v>
      </c>
      <c r="E2263" s="35" t="s">
        <v>2375</v>
      </c>
      <c r="F2263" s="34" t="s">
        <v>2378</v>
      </c>
      <c r="G2263" s="34">
        <v>1</v>
      </c>
      <c r="H2263" s="34" t="s">
        <v>2375</v>
      </c>
      <c r="J2263" s="40" t="s">
        <v>91</v>
      </c>
      <c r="K2263" s="11" t="str">
        <v>Overweight</v>
      </c>
      <c r="L2263" s="11" t="str">
        <v>Normal</v>
      </c>
      <c r="M2263" s="11">
        <v>1</v>
      </c>
      <c r="N2263" s="11" t="str">
        <v>No</v>
      </c>
      <c r="O2263" s="11" t="str">
        <v>No</v>
      </c>
      <c r="P2263" s="36" t="str">
        <v>No</v>
      </c>
      <c r="Q2263" s="37"/>
    </row>
    <row r="2264" spans="1:17" x14ac:dyDescent="0.3">
      <c r="A2264" s="34" t="s">
        <v>90</v>
      </c>
      <c r="B2264" s="34">
        <v>20.7</v>
      </c>
      <c r="C2264" s="34">
        <v>4.49</v>
      </c>
      <c r="D2264" s="34" t="s">
        <v>2375</v>
      </c>
      <c r="E2264" s="35" t="s">
        <v>2375</v>
      </c>
      <c r="F2264" s="34" t="s">
        <v>2378</v>
      </c>
      <c r="G2264" s="34">
        <v>1</v>
      </c>
      <c r="H2264" s="34" t="s">
        <v>2375</v>
      </c>
      <c r="J2264" s="40" t="s">
        <v>90</v>
      </c>
      <c r="K2264" s="11" t="str">
        <v>Normal Weight</v>
      </c>
      <c r="L2264" s="11" t="str">
        <v>Normal</v>
      </c>
      <c r="M2264" s="11">
        <v>1</v>
      </c>
      <c r="N2264" s="11" t="str">
        <v>No</v>
      </c>
      <c r="O2264" s="11" t="str">
        <v>No</v>
      </c>
      <c r="P2264" s="36" t="str">
        <v>No</v>
      </c>
      <c r="Q2264" s="37"/>
    </row>
    <row r="2265" spans="1:17" x14ac:dyDescent="0.3">
      <c r="A2265" s="34" t="s">
        <v>89</v>
      </c>
      <c r="B2265" s="34">
        <v>20.3</v>
      </c>
      <c r="C2265" s="34">
        <v>6.37</v>
      </c>
      <c r="D2265" s="34" t="s">
        <v>2375</v>
      </c>
      <c r="E2265" s="35" t="s">
        <v>2375</v>
      </c>
      <c r="F2265" s="34" t="s">
        <v>2378</v>
      </c>
      <c r="G2265" s="34">
        <v>1</v>
      </c>
      <c r="H2265" s="34" t="s">
        <v>2375</v>
      </c>
      <c r="J2265" s="40" t="s">
        <v>89</v>
      </c>
      <c r="K2265" s="11" t="str">
        <v>Normal Weight</v>
      </c>
      <c r="L2265" s="11" t="str">
        <v>Prediabetes</v>
      </c>
      <c r="M2265" s="11">
        <v>1</v>
      </c>
      <c r="N2265" s="11" t="str">
        <v>No</v>
      </c>
      <c r="O2265" s="11" t="str">
        <v>No</v>
      </c>
      <c r="P2265" s="36" t="str">
        <v>No</v>
      </c>
      <c r="Q2265" s="37"/>
    </row>
    <row r="2266" spans="1:17" x14ac:dyDescent="0.3">
      <c r="A2266" s="34" t="s">
        <v>88</v>
      </c>
      <c r="B2266" s="34">
        <v>19.8</v>
      </c>
      <c r="C2266" s="34">
        <v>5.12</v>
      </c>
      <c r="D2266" s="34" t="s">
        <v>2375</v>
      </c>
      <c r="E2266" s="35" t="s">
        <v>2375</v>
      </c>
      <c r="F2266" s="34" t="s">
        <v>2378</v>
      </c>
      <c r="G2266" s="34">
        <v>1</v>
      </c>
      <c r="H2266" s="34" t="s">
        <v>2375</v>
      </c>
      <c r="J2266" s="40" t="s">
        <v>88</v>
      </c>
      <c r="K2266" s="11" t="str">
        <v>Normal Weight</v>
      </c>
      <c r="L2266" s="11" t="str">
        <v>Normal</v>
      </c>
      <c r="M2266" s="11">
        <v>1</v>
      </c>
      <c r="N2266" s="11" t="str">
        <v>No</v>
      </c>
      <c r="O2266" s="11" t="str">
        <v>No</v>
      </c>
      <c r="P2266" s="36" t="str">
        <v>No</v>
      </c>
      <c r="Q2266" s="37"/>
    </row>
    <row r="2267" spans="1:17" x14ac:dyDescent="0.3">
      <c r="A2267" s="34" t="s">
        <v>87</v>
      </c>
      <c r="B2267" s="34">
        <v>21.87</v>
      </c>
      <c r="C2267" s="34">
        <v>8.59</v>
      </c>
      <c r="D2267" s="34" t="s">
        <v>2375</v>
      </c>
      <c r="E2267" s="35" t="s">
        <v>2375</v>
      </c>
      <c r="F2267" s="34" t="s">
        <v>2375</v>
      </c>
      <c r="G2267" s="34" t="s">
        <v>2376</v>
      </c>
      <c r="H2267" s="34" t="s">
        <v>2375</v>
      </c>
      <c r="J2267" s="40" t="s">
        <v>87</v>
      </c>
      <c r="K2267" s="11" t="str">
        <v>Normal Weight</v>
      </c>
      <c r="L2267" s="11" t="str">
        <v>Diabetes</v>
      </c>
      <c r="M2267" s="11">
        <v>0</v>
      </c>
      <c r="N2267" s="11" t="str">
        <v>No</v>
      </c>
      <c r="O2267" s="11" t="str">
        <v>No</v>
      </c>
      <c r="P2267" s="36" t="str">
        <v>No</v>
      </c>
      <c r="Q2267" s="37"/>
    </row>
    <row r="2268" spans="1:17" x14ac:dyDescent="0.3">
      <c r="A2268" s="34" t="s">
        <v>86</v>
      </c>
      <c r="B2268" s="34">
        <v>16.600000000000001</v>
      </c>
      <c r="C2268" s="34">
        <v>5.87</v>
      </c>
      <c r="D2268" s="34" t="s">
        <v>2375</v>
      </c>
      <c r="E2268" s="35" t="s">
        <v>2375</v>
      </c>
      <c r="F2268" s="34" t="s">
        <v>2375</v>
      </c>
      <c r="G2268" s="34">
        <v>1</v>
      </c>
      <c r="H2268" s="34" t="s">
        <v>2375</v>
      </c>
      <c r="J2268" s="40" t="s">
        <v>86</v>
      </c>
      <c r="K2268" s="11" t="str">
        <v>Underweight</v>
      </c>
      <c r="L2268" s="11" t="str">
        <v>Prediabetes</v>
      </c>
      <c r="M2268" s="11">
        <v>1</v>
      </c>
      <c r="N2268" s="11" t="str">
        <v>No</v>
      </c>
      <c r="O2268" s="11" t="str">
        <v>No</v>
      </c>
      <c r="P2268" s="36" t="str">
        <v>No</v>
      </c>
      <c r="Q2268" s="37"/>
    </row>
    <row r="2269" spans="1:17" x14ac:dyDescent="0.3">
      <c r="A2269" s="34" t="s">
        <v>85</v>
      </c>
      <c r="B2269" s="34">
        <v>21.98</v>
      </c>
      <c r="C2269" s="34">
        <v>7.03</v>
      </c>
      <c r="D2269" s="34" t="s">
        <v>2375</v>
      </c>
      <c r="E2269" s="35" t="s">
        <v>2375</v>
      </c>
      <c r="F2269" s="34" t="s">
        <v>2375</v>
      </c>
      <c r="G2269" s="34" t="s">
        <v>2376</v>
      </c>
      <c r="H2269" s="34" t="s">
        <v>2375</v>
      </c>
      <c r="J2269" s="40" t="s">
        <v>85</v>
      </c>
      <c r="K2269" s="11" t="str">
        <v>Normal Weight</v>
      </c>
      <c r="L2269" s="11" t="str">
        <v>Diabetes</v>
      </c>
      <c r="M2269" s="11">
        <v>0</v>
      </c>
      <c r="N2269" s="11" t="str">
        <v>No</v>
      </c>
      <c r="O2269" s="11" t="str">
        <v>No</v>
      </c>
      <c r="P2269" s="36" t="str">
        <v>No</v>
      </c>
      <c r="Q2269" s="37"/>
    </row>
    <row r="2270" spans="1:17" x14ac:dyDescent="0.3">
      <c r="A2270" s="34" t="s">
        <v>84</v>
      </c>
      <c r="B2270" s="34">
        <v>19.7</v>
      </c>
      <c r="C2270" s="34">
        <v>5.51</v>
      </c>
      <c r="D2270" s="34" t="s">
        <v>2375</v>
      </c>
      <c r="E2270" s="35" t="s">
        <v>2375</v>
      </c>
      <c r="F2270" s="34" t="s">
        <v>2375</v>
      </c>
      <c r="G2270" s="34">
        <v>1</v>
      </c>
      <c r="H2270" s="34" t="s">
        <v>2375</v>
      </c>
      <c r="J2270" s="40" t="s">
        <v>84</v>
      </c>
      <c r="K2270" s="11" t="str">
        <v>Normal Weight</v>
      </c>
      <c r="L2270" s="11" t="str">
        <v>Normal</v>
      </c>
      <c r="M2270" s="11">
        <v>1</v>
      </c>
      <c r="N2270" s="11" t="str">
        <v>No</v>
      </c>
      <c r="O2270" s="11" t="str">
        <v>No</v>
      </c>
      <c r="P2270" s="36" t="str">
        <v>No</v>
      </c>
      <c r="Q2270" s="37"/>
    </row>
    <row r="2271" spans="1:17" x14ac:dyDescent="0.3">
      <c r="A2271" s="34" t="s">
        <v>83</v>
      </c>
      <c r="B2271" s="34">
        <v>19.21</v>
      </c>
      <c r="C2271" s="34">
        <v>4.76</v>
      </c>
      <c r="D2271" s="34" t="s">
        <v>2375</v>
      </c>
      <c r="E2271" s="35" t="s">
        <v>2378</v>
      </c>
      <c r="F2271" s="34" t="s">
        <v>2375</v>
      </c>
      <c r="G2271" s="34">
        <v>1</v>
      </c>
      <c r="H2271" s="34" t="s">
        <v>2375</v>
      </c>
      <c r="J2271" s="40" t="s">
        <v>83</v>
      </c>
      <c r="K2271" s="11" t="str">
        <v>Normal Weight</v>
      </c>
      <c r="L2271" s="11" t="str">
        <v>Normal</v>
      </c>
      <c r="M2271" s="11">
        <v>1</v>
      </c>
      <c r="N2271" s="11" t="str">
        <v>No</v>
      </c>
      <c r="O2271" s="11" t="str">
        <v>No</v>
      </c>
      <c r="P2271" s="36" t="str">
        <v>No</v>
      </c>
      <c r="Q2271" s="37"/>
    </row>
    <row r="2272" spans="1:17" x14ac:dyDescent="0.3">
      <c r="A2272" s="34" t="s">
        <v>82</v>
      </c>
      <c r="B2272" s="34">
        <v>19.3</v>
      </c>
      <c r="C2272" s="34">
        <v>4.7</v>
      </c>
      <c r="D2272" s="34" t="s">
        <v>2375</v>
      </c>
      <c r="E2272" s="35" t="s">
        <v>2378</v>
      </c>
      <c r="F2272" s="34" t="s">
        <v>2375</v>
      </c>
      <c r="G2272" s="34">
        <v>1</v>
      </c>
      <c r="H2272" s="34" t="s">
        <v>2375</v>
      </c>
      <c r="J2272" s="40" t="s">
        <v>82</v>
      </c>
      <c r="K2272" s="11" t="str">
        <v>Normal Weight</v>
      </c>
      <c r="L2272" s="11" t="str">
        <v>Normal</v>
      </c>
      <c r="M2272" s="11">
        <v>1</v>
      </c>
      <c r="N2272" s="11" t="str">
        <v>No</v>
      </c>
      <c r="O2272" s="11" t="str">
        <v>No</v>
      </c>
      <c r="P2272" s="36" t="str">
        <v>No</v>
      </c>
      <c r="Q2272" s="37"/>
    </row>
    <row r="2273" spans="1:17" x14ac:dyDescent="0.3">
      <c r="A2273" s="34" t="s">
        <v>81</v>
      </c>
      <c r="B2273" s="34">
        <v>16.22</v>
      </c>
      <c r="C2273" s="34">
        <v>6.21</v>
      </c>
      <c r="D2273" s="34" t="s">
        <v>2377</v>
      </c>
      <c r="E2273" s="35" t="s">
        <v>2375</v>
      </c>
      <c r="F2273" s="34" t="s">
        <v>2375</v>
      </c>
      <c r="G2273" s="34" t="s">
        <v>2376</v>
      </c>
      <c r="H2273" s="34" t="s">
        <v>2375</v>
      </c>
      <c r="J2273" s="40" t="s">
        <v>81</v>
      </c>
      <c r="K2273" s="11" t="str">
        <v>Underweight</v>
      </c>
      <c r="L2273" s="11" t="str">
        <v>Prediabetes</v>
      </c>
      <c r="M2273" s="11">
        <v>0</v>
      </c>
      <c r="N2273" s="11" t="str">
        <v>Yes</v>
      </c>
      <c r="O2273" s="11" t="str">
        <v>No</v>
      </c>
      <c r="P2273" s="36" t="str">
        <v>No</v>
      </c>
      <c r="Q2273" s="37"/>
    </row>
    <row r="2274" spans="1:17" x14ac:dyDescent="0.3">
      <c r="A2274" s="34" t="s">
        <v>80</v>
      </c>
      <c r="B2274" s="34">
        <v>17.12</v>
      </c>
      <c r="C2274" s="34">
        <v>4.5199999999999996</v>
      </c>
      <c r="D2274" s="34" t="s">
        <v>2375</v>
      </c>
      <c r="E2274" s="35" t="s">
        <v>2378</v>
      </c>
      <c r="F2274" s="34" t="s">
        <v>2375</v>
      </c>
      <c r="G2274" s="34">
        <v>1</v>
      </c>
      <c r="H2274" s="34" t="s">
        <v>2375</v>
      </c>
      <c r="J2274" s="40" t="s">
        <v>80</v>
      </c>
      <c r="K2274" s="11" t="str">
        <v>Underweight</v>
      </c>
      <c r="L2274" s="11" t="str">
        <v>Normal</v>
      </c>
      <c r="M2274" s="11">
        <v>1</v>
      </c>
      <c r="N2274" s="11" t="str">
        <v>No</v>
      </c>
      <c r="O2274" s="11" t="str">
        <v>No</v>
      </c>
      <c r="P2274" s="36" t="str">
        <v>No</v>
      </c>
      <c r="Q2274" s="37"/>
    </row>
    <row r="2275" spans="1:17" x14ac:dyDescent="0.3">
      <c r="A2275" s="34" t="s">
        <v>79</v>
      </c>
      <c r="B2275" s="34">
        <v>19.07</v>
      </c>
      <c r="C2275" s="34">
        <v>5.45</v>
      </c>
      <c r="D2275" s="34" t="s">
        <v>2375</v>
      </c>
      <c r="E2275" s="35" t="s">
        <v>2375</v>
      </c>
      <c r="F2275" s="34" t="s">
        <v>2375</v>
      </c>
      <c r="G2275" s="34">
        <v>1</v>
      </c>
      <c r="H2275" s="34" t="s">
        <v>2375</v>
      </c>
      <c r="J2275" s="40" t="s">
        <v>79</v>
      </c>
      <c r="K2275" s="11" t="str">
        <v>Normal Weight</v>
      </c>
      <c r="L2275" s="11" t="str">
        <v>Normal</v>
      </c>
      <c r="M2275" s="11">
        <v>1</v>
      </c>
      <c r="N2275" s="11" t="str">
        <v>No</v>
      </c>
      <c r="O2275" s="11" t="str">
        <v>No</v>
      </c>
      <c r="P2275" s="36" t="str">
        <v>No</v>
      </c>
      <c r="Q2275" s="37"/>
    </row>
    <row r="2276" spans="1:17" x14ac:dyDescent="0.3">
      <c r="A2276" s="34" t="s">
        <v>78</v>
      </c>
      <c r="B2276" s="34">
        <v>15.56</v>
      </c>
      <c r="C2276" s="34">
        <v>4.42</v>
      </c>
      <c r="D2276" s="34" t="s">
        <v>2375</v>
      </c>
      <c r="E2276" s="35" t="s">
        <v>2375</v>
      </c>
      <c r="F2276" s="34" t="s">
        <v>2375</v>
      </c>
      <c r="G2276" s="34" t="s">
        <v>2376</v>
      </c>
      <c r="H2276" s="34" t="s">
        <v>2375</v>
      </c>
      <c r="J2276" s="40" t="s">
        <v>78</v>
      </c>
      <c r="K2276" s="11" t="str">
        <v>Underweight</v>
      </c>
      <c r="L2276" s="11" t="str">
        <v>Normal</v>
      </c>
      <c r="M2276" s="11">
        <v>0</v>
      </c>
      <c r="N2276" s="11" t="str">
        <v>No</v>
      </c>
      <c r="O2276" s="11" t="str">
        <v>No</v>
      </c>
      <c r="P2276" s="36" t="str">
        <v>No</v>
      </c>
      <c r="Q2276" s="37"/>
    </row>
    <row r="2277" spans="1:17" x14ac:dyDescent="0.3">
      <c r="A2277" s="34" t="s">
        <v>77</v>
      </c>
      <c r="B2277" s="34">
        <v>22.76</v>
      </c>
      <c r="C2277" s="34">
        <v>9.44</v>
      </c>
      <c r="D2277" s="34" t="s">
        <v>2375</v>
      </c>
      <c r="E2277" s="35" t="s">
        <v>2375</v>
      </c>
      <c r="F2277" s="34" t="s">
        <v>2375</v>
      </c>
      <c r="G2277" s="34" t="s">
        <v>2376</v>
      </c>
      <c r="H2277" s="34" t="s">
        <v>2375</v>
      </c>
      <c r="J2277" s="40" t="s">
        <v>77</v>
      </c>
      <c r="K2277" s="11" t="str">
        <v>Normal Weight</v>
      </c>
      <c r="L2277" s="11" t="str">
        <v>Diabetes</v>
      </c>
      <c r="M2277" s="11">
        <v>0</v>
      </c>
      <c r="N2277" s="11" t="str">
        <v>No</v>
      </c>
      <c r="O2277" s="11" t="str">
        <v>No</v>
      </c>
      <c r="P2277" s="36" t="str">
        <v>No</v>
      </c>
      <c r="Q2277" s="37"/>
    </row>
    <row r="2278" spans="1:17" x14ac:dyDescent="0.3">
      <c r="A2278" s="34" t="s">
        <v>76</v>
      </c>
      <c r="B2278" s="34">
        <v>22.79</v>
      </c>
      <c r="C2278" s="34">
        <v>6.15</v>
      </c>
      <c r="D2278" s="34" t="s">
        <v>2377</v>
      </c>
      <c r="E2278" s="35" t="s">
        <v>2375</v>
      </c>
      <c r="F2278" s="34" t="s">
        <v>2378</v>
      </c>
      <c r="G2278" s="34">
        <v>1</v>
      </c>
      <c r="H2278" s="34" t="s">
        <v>2375</v>
      </c>
      <c r="J2278" s="40" t="s">
        <v>76</v>
      </c>
      <c r="K2278" s="11" t="str">
        <v>Normal Weight</v>
      </c>
      <c r="L2278" s="11" t="str">
        <v>Prediabetes</v>
      </c>
      <c r="M2278" s="11">
        <v>1</v>
      </c>
      <c r="N2278" s="11" t="str">
        <v>Yes</v>
      </c>
      <c r="O2278" s="11" t="str">
        <v>No</v>
      </c>
      <c r="P2278" s="36" t="str">
        <v>No</v>
      </c>
      <c r="Q2278" s="37"/>
    </row>
    <row r="2279" spans="1:17" x14ac:dyDescent="0.3">
      <c r="A2279" s="34" t="s">
        <v>75</v>
      </c>
      <c r="B2279" s="34">
        <v>17.41</v>
      </c>
      <c r="C2279" s="34">
        <v>5.13</v>
      </c>
      <c r="D2279" s="34" t="s">
        <v>2377</v>
      </c>
      <c r="E2279" s="35" t="s">
        <v>2375</v>
      </c>
      <c r="F2279" s="34" t="s">
        <v>2375</v>
      </c>
      <c r="G2279" s="34" t="s">
        <v>2376</v>
      </c>
      <c r="H2279" s="34" t="s">
        <v>2375</v>
      </c>
      <c r="J2279" s="40" t="s">
        <v>75</v>
      </c>
      <c r="K2279" s="11" t="str">
        <v>Underweight</v>
      </c>
      <c r="L2279" s="11" t="str">
        <v>Normal</v>
      </c>
      <c r="M2279" s="11">
        <v>0</v>
      </c>
      <c r="N2279" s="11" t="str">
        <v>Yes</v>
      </c>
      <c r="O2279" s="11" t="str">
        <v>No</v>
      </c>
      <c r="P2279" s="36" t="str">
        <v>No</v>
      </c>
      <c r="Q2279" s="37"/>
    </row>
    <row r="2280" spans="1:17" x14ac:dyDescent="0.3">
      <c r="A2280" s="34" t="s">
        <v>74</v>
      </c>
      <c r="B2280" s="34">
        <v>19.32</v>
      </c>
      <c r="C2280" s="34">
        <v>4.96</v>
      </c>
      <c r="D2280" s="34" t="s">
        <v>2377</v>
      </c>
      <c r="E2280" s="35" t="s">
        <v>2375</v>
      </c>
      <c r="F2280" s="34" t="s">
        <v>2375</v>
      </c>
      <c r="G2280" s="34" t="s">
        <v>2376</v>
      </c>
      <c r="H2280" s="34" t="s">
        <v>2375</v>
      </c>
      <c r="J2280" s="40" t="s">
        <v>74</v>
      </c>
      <c r="K2280" s="11" t="str">
        <v>Normal Weight</v>
      </c>
      <c r="L2280" s="11" t="str">
        <v>Normal</v>
      </c>
      <c r="M2280" s="11">
        <v>0</v>
      </c>
      <c r="N2280" s="11" t="str">
        <v>Yes</v>
      </c>
      <c r="O2280" s="11" t="str">
        <v>No</v>
      </c>
      <c r="P2280" s="36" t="str">
        <v>No</v>
      </c>
      <c r="Q2280" s="37"/>
    </row>
    <row r="2281" spans="1:17" x14ac:dyDescent="0.3">
      <c r="A2281" s="34" t="s">
        <v>73</v>
      </c>
      <c r="B2281" s="34">
        <v>18.25</v>
      </c>
      <c r="C2281" s="34">
        <v>10.95</v>
      </c>
      <c r="D2281" s="34" t="s">
        <v>2375</v>
      </c>
      <c r="E2281" s="35" t="s">
        <v>2375</v>
      </c>
      <c r="F2281" s="34" t="s">
        <v>2375</v>
      </c>
      <c r="G2281" s="34" t="s">
        <v>2376</v>
      </c>
      <c r="H2281" s="34" t="s">
        <v>2375</v>
      </c>
      <c r="J2281" s="40" t="s">
        <v>73</v>
      </c>
      <c r="K2281" s="11" t="str">
        <v>Underweight</v>
      </c>
      <c r="L2281" s="11" t="str">
        <v>Diabetes</v>
      </c>
      <c r="M2281" s="11">
        <v>0</v>
      </c>
      <c r="N2281" s="11" t="str">
        <v>No</v>
      </c>
      <c r="O2281" s="11" t="str">
        <v>No</v>
      </c>
      <c r="P2281" s="36" t="str">
        <v>No</v>
      </c>
      <c r="Q2281" s="37"/>
    </row>
    <row r="2282" spans="1:17" x14ac:dyDescent="0.3">
      <c r="A2282" s="34" t="s">
        <v>72</v>
      </c>
      <c r="B2282" s="34">
        <v>53.13</v>
      </c>
      <c r="C2282" s="34">
        <v>4.4400000000000004</v>
      </c>
      <c r="D2282" s="34" t="s">
        <v>2375</v>
      </c>
      <c r="E2282" s="35" t="s">
        <v>2378</v>
      </c>
      <c r="F2282" s="34" t="s">
        <v>2375</v>
      </c>
      <c r="G2282" s="34">
        <v>1</v>
      </c>
      <c r="H2282" s="34" t="s">
        <v>2375</v>
      </c>
      <c r="J2282" s="40" t="s">
        <v>72</v>
      </c>
      <c r="K2282" s="11" t="str">
        <v>Obesity</v>
      </c>
      <c r="L2282" s="11" t="str">
        <v>Normal</v>
      </c>
      <c r="M2282" s="11">
        <v>1</v>
      </c>
      <c r="N2282" s="11" t="str">
        <v>No</v>
      </c>
      <c r="O2282" s="11" t="str">
        <v>No</v>
      </c>
      <c r="P2282" s="36" t="str">
        <v>No</v>
      </c>
      <c r="Q2282" s="37"/>
    </row>
    <row r="2283" spans="1:17" x14ac:dyDescent="0.3">
      <c r="A2283" s="34" t="s">
        <v>71</v>
      </c>
      <c r="B2283" s="34">
        <v>20.46</v>
      </c>
      <c r="C2283" s="34">
        <v>4.0199999999999996</v>
      </c>
      <c r="D2283" s="34" t="s">
        <v>2375</v>
      </c>
      <c r="E2283" s="35" t="s">
        <v>2375</v>
      </c>
      <c r="F2283" s="34" t="s">
        <v>2375</v>
      </c>
      <c r="G2283" s="34" t="s">
        <v>2376</v>
      </c>
      <c r="H2283" s="34" t="s">
        <v>2375</v>
      </c>
      <c r="J2283" s="40" t="s">
        <v>71</v>
      </c>
      <c r="K2283" s="11" t="str">
        <v>Normal Weight</v>
      </c>
      <c r="L2283" s="11" t="str">
        <v>Normal</v>
      </c>
      <c r="M2283" s="11">
        <v>0</v>
      </c>
      <c r="N2283" s="11" t="str">
        <v>No</v>
      </c>
      <c r="O2283" s="11" t="str">
        <v>No</v>
      </c>
      <c r="P2283" s="36" t="str">
        <v>No</v>
      </c>
      <c r="Q2283" s="37"/>
    </row>
    <row r="2284" spans="1:17" x14ac:dyDescent="0.3">
      <c r="A2284" s="34" t="s">
        <v>70</v>
      </c>
      <c r="B2284" s="34">
        <v>43.01</v>
      </c>
      <c r="C2284" s="34">
        <v>5.44</v>
      </c>
      <c r="D2284" s="34" t="s">
        <v>2375</v>
      </c>
      <c r="E2284" s="35" t="s">
        <v>2378</v>
      </c>
      <c r="F2284" s="34" t="s">
        <v>2375</v>
      </c>
      <c r="G2284" s="34">
        <v>1</v>
      </c>
      <c r="H2284" s="34" t="s">
        <v>2375</v>
      </c>
      <c r="J2284" s="40" t="s">
        <v>70</v>
      </c>
      <c r="K2284" s="11" t="str">
        <v>Obesity</v>
      </c>
      <c r="L2284" s="11" t="str">
        <v>Normal</v>
      </c>
      <c r="M2284" s="11">
        <v>1</v>
      </c>
      <c r="N2284" s="11" t="str">
        <v>No</v>
      </c>
      <c r="O2284" s="11" t="str">
        <v>No</v>
      </c>
      <c r="P2284" s="36" t="str">
        <v>No</v>
      </c>
      <c r="Q2284" s="37"/>
    </row>
    <row r="2285" spans="1:17" x14ac:dyDescent="0.3">
      <c r="A2285" s="34" t="s">
        <v>69</v>
      </c>
      <c r="B2285" s="34">
        <v>15.01</v>
      </c>
      <c r="C2285" s="34">
        <v>4.1500000000000004</v>
      </c>
      <c r="D2285" s="34" t="s">
        <v>2375</v>
      </c>
      <c r="E2285" s="35" t="s">
        <v>2375</v>
      </c>
      <c r="F2285" s="34" t="s">
        <v>2378</v>
      </c>
      <c r="G2285" s="34">
        <v>1</v>
      </c>
      <c r="H2285" s="34" t="s">
        <v>2375</v>
      </c>
      <c r="J2285" s="40" t="s">
        <v>69</v>
      </c>
      <c r="K2285" s="11" t="str">
        <v>Underweight</v>
      </c>
      <c r="L2285" s="11" t="str">
        <v>Normal</v>
      </c>
      <c r="M2285" s="11">
        <v>1</v>
      </c>
      <c r="N2285" s="11" t="str">
        <v>No</v>
      </c>
      <c r="O2285" s="11" t="str">
        <v>No</v>
      </c>
      <c r="P2285" s="36" t="str">
        <v>No</v>
      </c>
      <c r="Q2285" s="37"/>
    </row>
    <row r="2286" spans="1:17" x14ac:dyDescent="0.3">
      <c r="A2286" s="34" t="s">
        <v>68</v>
      </c>
      <c r="B2286" s="34">
        <v>41.14</v>
      </c>
      <c r="C2286" s="34">
        <v>6.02</v>
      </c>
      <c r="D2286" s="34" t="s">
        <v>2375</v>
      </c>
      <c r="E2286" s="35" t="s">
        <v>2378</v>
      </c>
      <c r="F2286" s="34" t="s">
        <v>2375</v>
      </c>
      <c r="G2286" s="34">
        <v>1</v>
      </c>
      <c r="H2286" s="34" t="s">
        <v>2375</v>
      </c>
      <c r="J2286" s="40" t="s">
        <v>68</v>
      </c>
      <c r="K2286" s="11" t="str">
        <v>Obesity</v>
      </c>
      <c r="L2286" s="11" t="str">
        <v>Prediabetes</v>
      </c>
      <c r="M2286" s="11">
        <v>1</v>
      </c>
      <c r="N2286" s="11" t="str">
        <v>No</v>
      </c>
      <c r="O2286" s="11" t="str">
        <v>No</v>
      </c>
      <c r="P2286" s="36" t="str">
        <v>No</v>
      </c>
      <c r="Q2286" s="37"/>
    </row>
    <row r="2287" spans="1:17" x14ac:dyDescent="0.3">
      <c r="A2287" s="34" t="s">
        <v>67</v>
      </c>
      <c r="B2287" s="34">
        <v>16.55</v>
      </c>
      <c r="C2287" s="34">
        <v>7.73</v>
      </c>
      <c r="D2287" s="34" t="s">
        <v>2375</v>
      </c>
      <c r="E2287" s="35" t="s">
        <v>2375</v>
      </c>
      <c r="F2287" s="34" t="s">
        <v>2375</v>
      </c>
      <c r="G2287" s="34" t="s">
        <v>2376</v>
      </c>
      <c r="H2287" s="34" t="s">
        <v>2375</v>
      </c>
      <c r="J2287" s="40" t="s">
        <v>67</v>
      </c>
      <c r="K2287" s="11" t="str">
        <v>Underweight</v>
      </c>
      <c r="L2287" s="11" t="str">
        <v>Diabetes</v>
      </c>
      <c r="M2287" s="11">
        <v>0</v>
      </c>
      <c r="N2287" s="11" t="str">
        <v>No</v>
      </c>
      <c r="O2287" s="11" t="str">
        <v>No</v>
      </c>
      <c r="P2287" s="36" t="str">
        <v>No</v>
      </c>
      <c r="Q2287" s="37"/>
    </row>
    <row r="2288" spans="1:17" x14ac:dyDescent="0.3">
      <c r="A2288" s="34" t="s">
        <v>66</v>
      </c>
      <c r="B2288" s="34">
        <v>37.29</v>
      </c>
      <c r="C2288" s="34">
        <v>5.03</v>
      </c>
      <c r="D2288" s="34" t="s">
        <v>2375</v>
      </c>
      <c r="E2288" s="35" t="s">
        <v>2378</v>
      </c>
      <c r="F2288" s="34" t="s">
        <v>2375</v>
      </c>
      <c r="G2288" s="34">
        <v>1</v>
      </c>
      <c r="H2288" s="34" t="s">
        <v>2375</v>
      </c>
      <c r="J2288" s="40" t="s">
        <v>66</v>
      </c>
      <c r="K2288" s="11" t="str">
        <v>Obesity</v>
      </c>
      <c r="L2288" s="11" t="str">
        <v>Normal</v>
      </c>
      <c r="M2288" s="11">
        <v>1</v>
      </c>
      <c r="N2288" s="11" t="str">
        <v>No</v>
      </c>
      <c r="O2288" s="11" t="str">
        <v>No</v>
      </c>
      <c r="P2288" s="36" t="str">
        <v>No</v>
      </c>
      <c r="Q2288" s="37"/>
    </row>
    <row r="2289" spans="1:17" x14ac:dyDescent="0.3">
      <c r="A2289" s="34" t="s">
        <v>65</v>
      </c>
      <c r="B2289" s="34">
        <v>16.739999999999998</v>
      </c>
      <c r="C2289" s="34">
        <v>4.08</v>
      </c>
      <c r="D2289" s="34" t="s">
        <v>2377</v>
      </c>
      <c r="E2289" s="35" t="s">
        <v>2375</v>
      </c>
      <c r="F2289" s="34" t="s">
        <v>2375</v>
      </c>
      <c r="G2289" s="34" t="s">
        <v>2376</v>
      </c>
      <c r="H2289" s="34" t="s">
        <v>2375</v>
      </c>
      <c r="J2289" s="40" t="s">
        <v>65</v>
      </c>
      <c r="K2289" s="11" t="str">
        <v>Underweight</v>
      </c>
      <c r="L2289" s="11" t="str">
        <v>Normal</v>
      </c>
      <c r="M2289" s="11">
        <v>0</v>
      </c>
      <c r="N2289" s="11" t="str">
        <v>Yes</v>
      </c>
      <c r="O2289" s="11" t="str">
        <v>No</v>
      </c>
      <c r="P2289" s="36" t="str">
        <v>No</v>
      </c>
      <c r="Q2289" s="37"/>
    </row>
    <row r="2290" spans="1:17" x14ac:dyDescent="0.3">
      <c r="A2290" s="34" t="s">
        <v>64</v>
      </c>
      <c r="B2290" s="34">
        <v>34.43</v>
      </c>
      <c r="C2290" s="34">
        <v>4.2699999999999996</v>
      </c>
      <c r="D2290" s="34" t="s">
        <v>2375</v>
      </c>
      <c r="E2290" s="35" t="s">
        <v>2378</v>
      </c>
      <c r="F2290" s="34" t="s">
        <v>2375</v>
      </c>
      <c r="G2290" s="34">
        <v>1</v>
      </c>
      <c r="H2290" s="34" t="s">
        <v>2375</v>
      </c>
      <c r="J2290" s="40" t="s">
        <v>64</v>
      </c>
      <c r="K2290" s="11" t="str">
        <v>Obesity</v>
      </c>
      <c r="L2290" s="11" t="str">
        <v>Normal</v>
      </c>
      <c r="M2290" s="11">
        <v>1</v>
      </c>
      <c r="N2290" s="11" t="str">
        <v>No</v>
      </c>
      <c r="O2290" s="11" t="str">
        <v>No</v>
      </c>
      <c r="P2290" s="36" t="str">
        <v>No</v>
      </c>
      <c r="Q2290" s="37"/>
    </row>
    <row r="2291" spans="1:17" x14ac:dyDescent="0.3">
      <c r="A2291" s="34" t="s">
        <v>63</v>
      </c>
      <c r="B2291" s="34">
        <v>34.1</v>
      </c>
      <c r="C2291" s="34">
        <v>4.07</v>
      </c>
      <c r="D2291" s="34" t="s">
        <v>2375</v>
      </c>
      <c r="E2291" s="35" t="s">
        <v>2378</v>
      </c>
      <c r="F2291" s="34" t="s">
        <v>2375</v>
      </c>
      <c r="G2291" s="34">
        <v>1</v>
      </c>
      <c r="H2291" s="34" t="s">
        <v>2375</v>
      </c>
      <c r="J2291" s="40" t="s">
        <v>63</v>
      </c>
      <c r="K2291" s="11" t="str">
        <v>Obesity</v>
      </c>
      <c r="L2291" s="11" t="str">
        <v>Normal</v>
      </c>
      <c r="M2291" s="11">
        <v>1</v>
      </c>
      <c r="N2291" s="11" t="str">
        <v>No</v>
      </c>
      <c r="O2291" s="11" t="str">
        <v>No</v>
      </c>
      <c r="P2291" s="36" t="str">
        <v>No</v>
      </c>
      <c r="Q2291" s="37"/>
    </row>
    <row r="2292" spans="1:17" x14ac:dyDescent="0.3">
      <c r="A2292" s="34" t="s">
        <v>62</v>
      </c>
      <c r="B2292" s="34">
        <v>19.3</v>
      </c>
      <c r="C2292" s="34">
        <v>10.36</v>
      </c>
      <c r="D2292" s="34" t="s">
        <v>2375</v>
      </c>
      <c r="E2292" s="35" t="s">
        <v>2375</v>
      </c>
      <c r="F2292" s="34" t="s">
        <v>2375</v>
      </c>
      <c r="G2292" s="34" t="s">
        <v>2376</v>
      </c>
      <c r="H2292" s="34" t="s">
        <v>2375</v>
      </c>
      <c r="J2292" s="40" t="s">
        <v>62</v>
      </c>
      <c r="K2292" s="11" t="str">
        <v>Normal Weight</v>
      </c>
      <c r="L2292" s="11" t="str">
        <v>Diabetes</v>
      </c>
      <c r="M2292" s="11">
        <v>0</v>
      </c>
      <c r="N2292" s="11" t="str">
        <v>No</v>
      </c>
      <c r="O2292" s="11" t="str">
        <v>No</v>
      </c>
      <c r="P2292" s="36" t="str">
        <v>No</v>
      </c>
      <c r="Q2292" s="37"/>
    </row>
    <row r="2293" spans="1:17" x14ac:dyDescent="0.3">
      <c r="A2293" s="34" t="s">
        <v>61</v>
      </c>
      <c r="B2293" s="34">
        <v>33.659999999999997</v>
      </c>
      <c r="C2293" s="34">
        <v>5.71</v>
      </c>
      <c r="D2293" s="34" t="s">
        <v>2375</v>
      </c>
      <c r="E2293" s="35" t="s">
        <v>2378</v>
      </c>
      <c r="F2293" s="34" t="s">
        <v>2375</v>
      </c>
      <c r="G2293" s="34">
        <v>1</v>
      </c>
      <c r="H2293" s="34" t="s">
        <v>2375</v>
      </c>
      <c r="J2293" s="40" t="s">
        <v>61</v>
      </c>
      <c r="K2293" s="11" t="str">
        <v>Obesity</v>
      </c>
      <c r="L2293" s="11" t="str">
        <v>Prediabetes</v>
      </c>
      <c r="M2293" s="11">
        <v>1</v>
      </c>
      <c r="N2293" s="11" t="str">
        <v>No</v>
      </c>
      <c r="O2293" s="11" t="str">
        <v>No</v>
      </c>
      <c r="P2293" s="36" t="str">
        <v>No</v>
      </c>
      <c r="Q2293" s="37"/>
    </row>
    <row r="2294" spans="1:17" x14ac:dyDescent="0.3">
      <c r="A2294" s="34" t="s">
        <v>60</v>
      </c>
      <c r="B2294" s="34">
        <v>33.33</v>
      </c>
      <c r="C2294" s="34">
        <v>6.08</v>
      </c>
      <c r="D2294" s="34" t="s">
        <v>2375</v>
      </c>
      <c r="E2294" s="35" t="s">
        <v>2378</v>
      </c>
      <c r="F2294" s="34" t="s">
        <v>2375</v>
      </c>
      <c r="G2294" s="34">
        <v>1</v>
      </c>
      <c r="H2294" s="34" t="s">
        <v>2375</v>
      </c>
      <c r="J2294" s="40" t="s">
        <v>60</v>
      </c>
      <c r="K2294" s="11" t="str">
        <v>Obesity</v>
      </c>
      <c r="L2294" s="11" t="str">
        <v>Prediabetes</v>
      </c>
      <c r="M2294" s="11">
        <v>1</v>
      </c>
      <c r="N2294" s="11" t="str">
        <v>No</v>
      </c>
      <c r="O2294" s="11" t="str">
        <v>No</v>
      </c>
      <c r="P2294" s="36" t="str">
        <v>No</v>
      </c>
      <c r="Q2294" s="37"/>
    </row>
    <row r="2295" spans="1:17" x14ac:dyDescent="0.3">
      <c r="A2295" s="34" t="s">
        <v>59</v>
      </c>
      <c r="B2295" s="34">
        <v>21.84</v>
      </c>
      <c r="C2295" s="34">
        <v>5.71</v>
      </c>
      <c r="D2295" s="34" t="s">
        <v>2375</v>
      </c>
      <c r="E2295" s="35" t="s">
        <v>2378</v>
      </c>
      <c r="F2295" s="34" t="s">
        <v>2375</v>
      </c>
      <c r="G2295" s="34">
        <v>1</v>
      </c>
      <c r="H2295" s="34" t="s">
        <v>2375</v>
      </c>
      <c r="J2295" s="40" t="s">
        <v>59</v>
      </c>
      <c r="K2295" s="11" t="str">
        <v>Normal Weight</v>
      </c>
      <c r="L2295" s="11" t="str">
        <v>Prediabetes</v>
      </c>
      <c r="M2295" s="11">
        <v>1</v>
      </c>
      <c r="N2295" s="11" t="str">
        <v>No</v>
      </c>
      <c r="O2295" s="11" t="str">
        <v>No</v>
      </c>
      <c r="P2295" s="36" t="str">
        <v>No</v>
      </c>
      <c r="Q2295" s="37"/>
    </row>
    <row r="2296" spans="1:17" x14ac:dyDescent="0.3">
      <c r="A2296" s="34" t="s">
        <v>58</v>
      </c>
      <c r="B2296" s="34">
        <v>16.87</v>
      </c>
      <c r="C2296" s="34">
        <v>9.1300000000000008</v>
      </c>
      <c r="D2296" s="34" t="s">
        <v>2375</v>
      </c>
      <c r="E2296" s="35" t="s">
        <v>2375</v>
      </c>
      <c r="F2296" s="34" t="s">
        <v>2375</v>
      </c>
      <c r="G2296" s="34" t="s">
        <v>2376</v>
      </c>
      <c r="H2296" s="34" t="s">
        <v>2375</v>
      </c>
      <c r="J2296" s="40" t="s">
        <v>58</v>
      </c>
      <c r="K2296" s="11" t="str">
        <v>Underweight</v>
      </c>
      <c r="L2296" s="11" t="str">
        <v>Diabetes</v>
      </c>
      <c r="M2296" s="11">
        <v>0</v>
      </c>
      <c r="N2296" s="11" t="str">
        <v>No</v>
      </c>
      <c r="O2296" s="11" t="str">
        <v>No</v>
      </c>
      <c r="P2296" s="36" t="str">
        <v>No</v>
      </c>
      <c r="Q2296" s="37"/>
    </row>
    <row r="2297" spans="1:17" x14ac:dyDescent="0.3">
      <c r="A2297" s="34" t="s">
        <v>57</v>
      </c>
      <c r="B2297" s="34">
        <v>30.14</v>
      </c>
      <c r="C2297" s="34">
        <v>5.49</v>
      </c>
      <c r="D2297" s="34" t="s">
        <v>2375</v>
      </c>
      <c r="E2297" s="35" t="s">
        <v>2378</v>
      </c>
      <c r="F2297" s="34" t="s">
        <v>2375</v>
      </c>
      <c r="G2297" s="34">
        <v>1</v>
      </c>
      <c r="H2297" s="34" t="s">
        <v>2375</v>
      </c>
      <c r="J2297" s="40" t="s">
        <v>57</v>
      </c>
      <c r="K2297" s="11" t="str">
        <v>Obesity</v>
      </c>
      <c r="L2297" s="11" t="str">
        <v>Normal</v>
      </c>
      <c r="M2297" s="11">
        <v>1</v>
      </c>
      <c r="N2297" s="11" t="str">
        <v>No</v>
      </c>
      <c r="O2297" s="11" t="str">
        <v>No</v>
      </c>
      <c r="P2297" s="36" t="str">
        <v>No</v>
      </c>
      <c r="Q2297" s="37"/>
    </row>
    <row r="2298" spans="1:17" x14ac:dyDescent="0.3">
      <c r="A2298" s="34" t="s">
        <v>56</v>
      </c>
      <c r="B2298" s="34">
        <v>23.21</v>
      </c>
      <c r="C2298" s="34">
        <v>4.37</v>
      </c>
      <c r="D2298" s="34" t="s">
        <v>2375</v>
      </c>
      <c r="E2298" s="35" t="s">
        <v>2378</v>
      </c>
      <c r="F2298" s="34" t="s">
        <v>2375</v>
      </c>
      <c r="G2298" s="34">
        <v>1</v>
      </c>
      <c r="H2298" s="34" t="s">
        <v>2375</v>
      </c>
      <c r="J2298" s="40" t="s">
        <v>56</v>
      </c>
      <c r="K2298" s="11" t="str">
        <v>Normal Weight</v>
      </c>
      <c r="L2298" s="11" t="str">
        <v>Normal</v>
      </c>
      <c r="M2298" s="11">
        <v>1</v>
      </c>
      <c r="N2298" s="11" t="str">
        <v>No</v>
      </c>
      <c r="O2298" s="11" t="str">
        <v>No</v>
      </c>
      <c r="P2298" s="36" t="str">
        <v>No</v>
      </c>
      <c r="Q2298" s="37"/>
    </row>
    <row r="2299" spans="1:17" x14ac:dyDescent="0.3">
      <c r="A2299" s="34" t="s">
        <v>55</v>
      </c>
      <c r="B2299" s="34">
        <v>17.170000000000002</v>
      </c>
      <c r="C2299" s="34">
        <v>8.4600000000000009</v>
      </c>
      <c r="D2299" s="34" t="s">
        <v>2375</v>
      </c>
      <c r="E2299" s="35" t="s">
        <v>2375</v>
      </c>
      <c r="F2299" s="34" t="s">
        <v>2375</v>
      </c>
      <c r="G2299" s="34" t="s">
        <v>2376</v>
      </c>
      <c r="H2299" s="34" t="s">
        <v>2375</v>
      </c>
      <c r="J2299" s="40" t="s">
        <v>55</v>
      </c>
      <c r="K2299" s="11" t="str">
        <v>Underweight</v>
      </c>
      <c r="L2299" s="11" t="str">
        <v>Diabetes</v>
      </c>
      <c r="M2299" s="11">
        <v>0</v>
      </c>
      <c r="N2299" s="11" t="str">
        <v>No</v>
      </c>
      <c r="O2299" s="11" t="str">
        <v>No</v>
      </c>
      <c r="P2299" s="36" t="str">
        <v>No</v>
      </c>
      <c r="Q2299" s="37"/>
    </row>
    <row r="2300" spans="1:17" x14ac:dyDescent="0.3">
      <c r="A2300" s="34" t="s">
        <v>54</v>
      </c>
      <c r="B2300" s="34">
        <v>15.61</v>
      </c>
      <c r="C2300" s="34">
        <v>5.28</v>
      </c>
      <c r="D2300" s="34" t="s">
        <v>2375</v>
      </c>
      <c r="E2300" s="35" t="s">
        <v>2375</v>
      </c>
      <c r="F2300" s="34" t="s">
        <v>2375</v>
      </c>
      <c r="G2300" s="34">
        <v>1</v>
      </c>
      <c r="H2300" s="34" t="s">
        <v>2375</v>
      </c>
      <c r="J2300" s="40" t="s">
        <v>54</v>
      </c>
      <c r="K2300" s="11" t="str">
        <v>Underweight</v>
      </c>
      <c r="L2300" s="11" t="str">
        <v>Normal</v>
      </c>
      <c r="M2300" s="11">
        <v>1</v>
      </c>
      <c r="N2300" s="11" t="str">
        <v>No</v>
      </c>
      <c r="O2300" s="11" t="str">
        <v>No</v>
      </c>
      <c r="P2300" s="36" t="str">
        <v>No</v>
      </c>
      <c r="Q2300" s="37"/>
    </row>
    <row r="2301" spans="1:17" x14ac:dyDescent="0.3">
      <c r="A2301" s="34" t="s">
        <v>53</v>
      </c>
      <c r="B2301" s="34">
        <v>17.98</v>
      </c>
      <c r="C2301" s="34">
        <v>5.33</v>
      </c>
      <c r="D2301" s="34" t="s">
        <v>2377</v>
      </c>
      <c r="E2301" s="35" t="s">
        <v>2375</v>
      </c>
      <c r="F2301" s="34" t="s">
        <v>2378</v>
      </c>
      <c r="G2301" s="34">
        <v>1</v>
      </c>
      <c r="H2301" s="34" t="s">
        <v>2375</v>
      </c>
      <c r="J2301" s="40" t="s">
        <v>53</v>
      </c>
      <c r="K2301" s="11" t="str">
        <v>Underweight</v>
      </c>
      <c r="L2301" s="11" t="str">
        <v>Normal</v>
      </c>
      <c r="M2301" s="11">
        <v>1</v>
      </c>
      <c r="N2301" s="11" t="str">
        <v>Yes</v>
      </c>
      <c r="O2301" s="11" t="str">
        <v>No</v>
      </c>
      <c r="P2301" s="36" t="str">
        <v>No</v>
      </c>
      <c r="Q2301" s="37"/>
    </row>
    <row r="2302" spans="1:17" x14ac:dyDescent="0.3">
      <c r="A2302" s="34" t="s">
        <v>52</v>
      </c>
      <c r="B2302" s="34">
        <v>21.64</v>
      </c>
      <c r="C2302" s="34">
        <v>5.5</v>
      </c>
      <c r="D2302" s="34" t="s">
        <v>2375</v>
      </c>
      <c r="E2302" s="35" t="s">
        <v>2378</v>
      </c>
      <c r="F2302" s="34" t="s">
        <v>2375</v>
      </c>
      <c r="G2302" s="34">
        <v>1</v>
      </c>
      <c r="H2302" s="34" t="s">
        <v>2375</v>
      </c>
      <c r="J2302" s="40" t="s">
        <v>52</v>
      </c>
      <c r="K2302" s="11" t="str">
        <v>Normal Weight</v>
      </c>
      <c r="L2302" s="11" t="str">
        <v>Normal</v>
      </c>
      <c r="M2302" s="11">
        <v>1</v>
      </c>
      <c r="N2302" s="11" t="str">
        <v>No</v>
      </c>
      <c r="O2302" s="11" t="str">
        <v>No</v>
      </c>
      <c r="P2302" s="36" t="str">
        <v>No</v>
      </c>
      <c r="Q2302" s="37"/>
    </row>
    <row r="2303" spans="1:17" x14ac:dyDescent="0.3">
      <c r="A2303" s="34" t="s">
        <v>51</v>
      </c>
      <c r="B2303" s="34">
        <v>16.399999999999999</v>
      </c>
      <c r="C2303" s="34">
        <v>5.4</v>
      </c>
      <c r="D2303" s="34" t="s">
        <v>2375</v>
      </c>
      <c r="E2303" s="35" t="s">
        <v>2375</v>
      </c>
      <c r="F2303" s="34" t="s">
        <v>2378</v>
      </c>
      <c r="G2303" s="34">
        <v>1</v>
      </c>
      <c r="H2303" s="34" t="s">
        <v>2375</v>
      </c>
      <c r="J2303" s="40" t="s">
        <v>51</v>
      </c>
      <c r="K2303" s="11" t="str">
        <v>Underweight</v>
      </c>
      <c r="L2303" s="11" t="str">
        <v>Normal</v>
      </c>
      <c r="M2303" s="11">
        <v>1</v>
      </c>
      <c r="N2303" s="11" t="str">
        <v>No</v>
      </c>
      <c r="O2303" s="11" t="str">
        <v>No</v>
      </c>
      <c r="P2303" s="36" t="str">
        <v>No</v>
      </c>
      <c r="Q2303" s="37"/>
    </row>
    <row r="2304" spans="1:17" x14ac:dyDescent="0.3">
      <c r="A2304" s="34" t="s">
        <v>50</v>
      </c>
      <c r="B2304" s="34">
        <v>15.77</v>
      </c>
      <c r="C2304" s="34">
        <v>6.05</v>
      </c>
      <c r="D2304" s="34" t="s">
        <v>2377</v>
      </c>
      <c r="E2304" s="35" t="s">
        <v>2375</v>
      </c>
      <c r="F2304" s="34" t="s">
        <v>2375</v>
      </c>
      <c r="G2304" s="34">
        <v>1</v>
      </c>
      <c r="H2304" s="34" t="s">
        <v>2375</v>
      </c>
      <c r="J2304" s="40" t="s">
        <v>50</v>
      </c>
      <c r="K2304" s="11" t="str">
        <v>Underweight</v>
      </c>
      <c r="L2304" s="11" t="str">
        <v>Prediabetes</v>
      </c>
      <c r="M2304" s="11">
        <v>1</v>
      </c>
      <c r="N2304" s="11" t="str">
        <v>Yes</v>
      </c>
      <c r="O2304" s="11" t="str">
        <v>No</v>
      </c>
      <c r="P2304" s="36" t="str">
        <v>No</v>
      </c>
      <c r="Q2304" s="37"/>
    </row>
    <row r="2305" spans="1:17" x14ac:dyDescent="0.3">
      <c r="A2305" s="34" t="s">
        <v>49</v>
      </c>
      <c r="B2305" s="34">
        <v>18.27</v>
      </c>
      <c r="C2305" s="34">
        <v>11.46</v>
      </c>
      <c r="D2305" s="34" t="s">
        <v>2375</v>
      </c>
      <c r="E2305" s="35" t="s">
        <v>2375</v>
      </c>
      <c r="F2305" s="34" t="s">
        <v>2375</v>
      </c>
      <c r="G2305" s="34" t="s">
        <v>2376</v>
      </c>
      <c r="H2305" s="34" t="s">
        <v>2375</v>
      </c>
      <c r="J2305" s="40" t="s">
        <v>49</v>
      </c>
      <c r="K2305" s="11" t="str">
        <v>Underweight</v>
      </c>
      <c r="L2305" s="11" t="str">
        <v>Diabetes</v>
      </c>
      <c r="M2305" s="11">
        <v>0</v>
      </c>
      <c r="N2305" s="11" t="str">
        <v>No</v>
      </c>
      <c r="O2305" s="11" t="str">
        <v>No</v>
      </c>
      <c r="P2305" s="36" t="str">
        <v>No</v>
      </c>
      <c r="Q2305" s="37"/>
    </row>
    <row r="2306" spans="1:17" x14ac:dyDescent="0.3">
      <c r="A2306" s="34" t="s">
        <v>48</v>
      </c>
      <c r="B2306" s="34">
        <v>16.489999999999998</v>
      </c>
      <c r="C2306" s="34">
        <v>8.48</v>
      </c>
      <c r="D2306" s="34" t="s">
        <v>2375</v>
      </c>
      <c r="E2306" s="35" t="s">
        <v>2375</v>
      </c>
      <c r="F2306" s="34" t="s">
        <v>2375</v>
      </c>
      <c r="G2306" s="34" t="s">
        <v>2376</v>
      </c>
      <c r="H2306" s="34" t="s">
        <v>2375</v>
      </c>
      <c r="J2306" s="40" t="s">
        <v>48</v>
      </c>
      <c r="K2306" s="11" t="str">
        <v>Underweight</v>
      </c>
      <c r="L2306" s="11" t="str">
        <v>Diabetes</v>
      </c>
      <c r="M2306" s="11">
        <v>0</v>
      </c>
      <c r="N2306" s="11" t="str">
        <v>No</v>
      </c>
      <c r="O2306" s="11" t="str">
        <v>No</v>
      </c>
      <c r="P2306" s="36" t="str">
        <v>No</v>
      </c>
      <c r="Q2306" s="37"/>
    </row>
    <row r="2307" spans="1:17" x14ac:dyDescent="0.3">
      <c r="A2307" s="34" t="s">
        <v>47</v>
      </c>
      <c r="B2307" s="34">
        <v>16.14</v>
      </c>
      <c r="C2307" s="34">
        <v>4.8600000000000003</v>
      </c>
      <c r="D2307" s="34" t="s">
        <v>2375</v>
      </c>
      <c r="E2307" s="35" t="s">
        <v>2375</v>
      </c>
      <c r="F2307" s="34" t="s">
        <v>2375</v>
      </c>
      <c r="G2307" s="34" t="s">
        <v>2376</v>
      </c>
      <c r="H2307" s="34" t="s">
        <v>2375</v>
      </c>
      <c r="J2307" s="40" t="s">
        <v>47</v>
      </c>
      <c r="K2307" s="11" t="str">
        <v>Underweight</v>
      </c>
      <c r="L2307" s="11" t="str">
        <v>Normal</v>
      </c>
      <c r="M2307" s="11">
        <v>0</v>
      </c>
      <c r="N2307" s="11" t="str">
        <v>No</v>
      </c>
      <c r="O2307" s="11" t="str">
        <v>No</v>
      </c>
      <c r="P2307" s="36" t="str">
        <v>No</v>
      </c>
      <c r="Q2307" s="37"/>
    </row>
    <row r="2308" spans="1:17" x14ac:dyDescent="0.3">
      <c r="A2308" s="34" t="s">
        <v>46</v>
      </c>
      <c r="B2308" s="34">
        <v>20.85</v>
      </c>
      <c r="C2308" s="34">
        <v>4.45</v>
      </c>
      <c r="D2308" s="34" t="s">
        <v>2377</v>
      </c>
      <c r="E2308" s="35" t="s">
        <v>2375</v>
      </c>
      <c r="F2308" s="34" t="s">
        <v>2375</v>
      </c>
      <c r="G2308" s="34">
        <v>1</v>
      </c>
      <c r="H2308" s="34" t="s">
        <v>2375</v>
      </c>
      <c r="J2308" s="40" t="s">
        <v>46</v>
      </c>
      <c r="K2308" s="11" t="str">
        <v>Normal Weight</v>
      </c>
      <c r="L2308" s="11" t="str">
        <v>Normal</v>
      </c>
      <c r="M2308" s="11">
        <v>1</v>
      </c>
      <c r="N2308" s="11" t="str">
        <v>Yes</v>
      </c>
      <c r="O2308" s="11" t="str">
        <v>No</v>
      </c>
      <c r="P2308" s="36" t="str">
        <v>No</v>
      </c>
      <c r="Q2308" s="37"/>
    </row>
    <row r="2309" spans="1:17" x14ac:dyDescent="0.3">
      <c r="A2309" s="34" t="s">
        <v>45</v>
      </c>
      <c r="B2309" s="34">
        <v>15.88</v>
      </c>
      <c r="C2309" s="34">
        <v>4.3600000000000003</v>
      </c>
      <c r="D2309" s="34" t="s">
        <v>2375</v>
      </c>
      <c r="E2309" s="35" t="s">
        <v>2375</v>
      </c>
      <c r="F2309" s="34" t="s">
        <v>2375</v>
      </c>
      <c r="G2309" s="34" t="s">
        <v>2376</v>
      </c>
      <c r="H2309" s="34" t="s">
        <v>2375</v>
      </c>
      <c r="J2309" s="40" t="s">
        <v>45</v>
      </c>
      <c r="K2309" s="11" t="str">
        <v>Underweight</v>
      </c>
      <c r="L2309" s="11" t="str">
        <v>Normal</v>
      </c>
      <c r="M2309" s="11">
        <v>0</v>
      </c>
      <c r="N2309" s="11" t="str">
        <v>No</v>
      </c>
      <c r="O2309" s="11" t="str">
        <v>No</v>
      </c>
      <c r="P2309" s="36" t="str">
        <v>No</v>
      </c>
      <c r="Q2309" s="37"/>
    </row>
    <row r="2310" spans="1:17" x14ac:dyDescent="0.3">
      <c r="A2310" s="34" t="s">
        <v>44</v>
      </c>
      <c r="B2310" s="34">
        <v>20.66</v>
      </c>
      <c r="C2310" s="34">
        <v>5.8</v>
      </c>
      <c r="D2310" s="34" t="s">
        <v>2375</v>
      </c>
      <c r="E2310" s="35" t="s">
        <v>2378</v>
      </c>
      <c r="F2310" s="34" t="s">
        <v>2375</v>
      </c>
      <c r="G2310" s="34">
        <v>1</v>
      </c>
      <c r="H2310" s="34" t="s">
        <v>2375</v>
      </c>
      <c r="J2310" s="40" t="s">
        <v>44</v>
      </c>
      <c r="K2310" s="11" t="str">
        <v>Normal Weight</v>
      </c>
      <c r="L2310" s="11" t="str">
        <v>Prediabetes</v>
      </c>
      <c r="M2310" s="11">
        <v>1</v>
      </c>
      <c r="N2310" s="11" t="str">
        <v>No</v>
      </c>
      <c r="O2310" s="11" t="str">
        <v>No</v>
      </c>
      <c r="P2310" s="36" t="str">
        <v>No</v>
      </c>
      <c r="Q2310" s="37"/>
    </row>
    <row r="2311" spans="1:17" x14ac:dyDescent="0.3">
      <c r="A2311" s="34" t="s">
        <v>43</v>
      </c>
      <c r="B2311" s="34">
        <v>20.399999999999999</v>
      </c>
      <c r="C2311" s="34">
        <v>5.27</v>
      </c>
      <c r="D2311" s="34" t="s">
        <v>2375</v>
      </c>
      <c r="E2311" s="35" t="s">
        <v>2375</v>
      </c>
      <c r="F2311" s="34" t="s">
        <v>2375</v>
      </c>
      <c r="G2311" s="34" t="s">
        <v>2376</v>
      </c>
      <c r="H2311" s="34" t="s">
        <v>2375</v>
      </c>
      <c r="J2311" s="40" t="s">
        <v>43</v>
      </c>
      <c r="K2311" s="11" t="str">
        <v>Normal Weight</v>
      </c>
      <c r="L2311" s="11" t="str">
        <v>Normal</v>
      </c>
      <c r="M2311" s="11">
        <v>0</v>
      </c>
      <c r="N2311" s="11" t="str">
        <v>No</v>
      </c>
      <c r="O2311" s="11" t="str">
        <v>No</v>
      </c>
      <c r="P2311" s="36" t="str">
        <v>No</v>
      </c>
      <c r="Q2311" s="37"/>
    </row>
    <row r="2312" spans="1:17" x14ac:dyDescent="0.3">
      <c r="A2312" s="34" t="s">
        <v>42</v>
      </c>
      <c r="B2312" s="34">
        <v>25.19</v>
      </c>
      <c r="C2312" s="34">
        <v>5.64</v>
      </c>
      <c r="D2312" s="34" t="s">
        <v>2377</v>
      </c>
      <c r="E2312" s="35" t="s">
        <v>2375</v>
      </c>
      <c r="F2312" s="34" t="s">
        <v>2375</v>
      </c>
      <c r="G2312" s="34" t="s">
        <v>2376</v>
      </c>
      <c r="H2312" s="34" t="s">
        <v>2375</v>
      </c>
      <c r="J2312" s="40" t="s">
        <v>42</v>
      </c>
      <c r="K2312" s="11" t="str">
        <v>Overweight</v>
      </c>
      <c r="L2312" s="11" t="str">
        <v>Normal</v>
      </c>
      <c r="M2312" s="11">
        <v>0</v>
      </c>
      <c r="N2312" s="11" t="str">
        <v>Yes</v>
      </c>
      <c r="O2312" s="11" t="str">
        <v>No</v>
      </c>
      <c r="P2312" s="36" t="str">
        <v>No</v>
      </c>
      <c r="Q2312" s="37"/>
    </row>
    <row r="2313" spans="1:17" x14ac:dyDescent="0.3">
      <c r="A2313" s="34" t="s">
        <v>41</v>
      </c>
      <c r="B2313" s="34">
        <v>20.54</v>
      </c>
      <c r="C2313" s="34">
        <v>4.2</v>
      </c>
      <c r="D2313" s="34" t="s">
        <v>2377</v>
      </c>
      <c r="E2313" s="35" t="s">
        <v>2375</v>
      </c>
      <c r="F2313" s="34" t="s">
        <v>2375</v>
      </c>
      <c r="G2313" s="34">
        <v>1</v>
      </c>
      <c r="H2313" s="34" t="s">
        <v>2375</v>
      </c>
      <c r="J2313" s="40" t="s">
        <v>41</v>
      </c>
      <c r="K2313" s="11" t="str">
        <v>Normal Weight</v>
      </c>
      <c r="L2313" s="11" t="str">
        <v>Normal</v>
      </c>
      <c r="M2313" s="11">
        <v>1</v>
      </c>
      <c r="N2313" s="11" t="str">
        <v>Yes</v>
      </c>
      <c r="O2313" s="11" t="str">
        <v>No</v>
      </c>
      <c r="P2313" s="36" t="str">
        <v>No</v>
      </c>
      <c r="Q2313" s="37"/>
    </row>
    <row r="2314" spans="1:17" x14ac:dyDescent="0.3">
      <c r="A2314" s="34" t="s">
        <v>40</v>
      </c>
      <c r="B2314" s="34">
        <v>20.13</v>
      </c>
      <c r="C2314" s="34">
        <v>5.42</v>
      </c>
      <c r="D2314" s="34" t="s">
        <v>2375</v>
      </c>
      <c r="E2314" s="35" t="s">
        <v>2375</v>
      </c>
      <c r="F2314" s="34" t="s">
        <v>2375</v>
      </c>
      <c r="G2314" s="34" t="s">
        <v>2376</v>
      </c>
      <c r="H2314" s="34" t="s">
        <v>2375</v>
      </c>
      <c r="J2314" s="40" t="s">
        <v>40</v>
      </c>
      <c r="K2314" s="11" t="str">
        <v>Normal Weight</v>
      </c>
      <c r="L2314" s="11" t="str">
        <v>Normal</v>
      </c>
      <c r="M2314" s="11">
        <v>0</v>
      </c>
      <c r="N2314" s="11" t="str">
        <v>No</v>
      </c>
      <c r="O2314" s="11" t="str">
        <v>No</v>
      </c>
      <c r="P2314" s="36" t="str">
        <v>No</v>
      </c>
      <c r="Q2314" s="37"/>
    </row>
    <row r="2315" spans="1:17" x14ac:dyDescent="0.3">
      <c r="A2315" s="34" t="s">
        <v>39</v>
      </c>
      <c r="B2315" s="34">
        <v>18.93</v>
      </c>
      <c r="C2315" s="34">
        <v>6.11</v>
      </c>
      <c r="D2315" s="34" t="s">
        <v>2375</v>
      </c>
      <c r="E2315" s="35" t="s">
        <v>2375</v>
      </c>
      <c r="F2315" s="34" t="s">
        <v>2378</v>
      </c>
      <c r="G2315" s="34">
        <v>1</v>
      </c>
      <c r="H2315" s="34" t="s">
        <v>2375</v>
      </c>
      <c r="J2315" s="40" t="s">
        <v>39</v>
      </c>
      <c r="K2315" s="11" t="str">
        <v>Normal Weight</v>
      </c>
      <c r="L2315" s="11" t="str">
        <v>Prediabetes</v>
      </c>
      <c r="M2315" s="11">
        <v>1</v>
      </c>
      <c r="N2315" s="11" t="str">
        <v>No</v>
      </c>
      <c r="O2315" s="11" t="str">
        <v>No</v>
      </c>
      <c r="P2315" s="36" t="str">
        <v>No</v>
      </c>
      <c r="Q2315" s="37"/>
    </row>
    <row r="2316" spans="1:17" x14ac:dyDescent="0.3">
      <c r="A2316" s="34" t="s">
        <v>38</v>
      </c>
      <c r="B2316" s="34">
        <v>24.14</v>
      </c>
      <c r="C2316" s="34">
        <v>5.29</v>
      </c>
      <c r="D2316" s="34" t="s">
        <v>2375</v>
      </c>
      <c r="E2316" s="35" t="s">
        <v>2378</v>
      </c>
      <c r="F2316" s="34" t="s">
        <v>2375</v>
      </c>
      <c r="G2316" s="34">
        <v>1</v>
      </c>
      <c r="H2316" s="34" t="s">
        <v>2375</v>
      </c>
      <c r="J2316" s="40" t="s">
        <v>38</v>
      </c>
      <c r="K2316" s="11" t="str">
        <v>Normal Weight</v>
      </c>
      <c r="L2316" s="11" t="str">
        <v>Normal</v>
      </c>
      <c r="M2316" s="11">
        <v>1</v>
      </c>
      <c r="N2316" s="11" t="str">
        <v>No</v>
      </c>
      <c r="O2316" s="11" t="str">
        <v>No</v>
      </c>
      <c r="P2316" s="36" t="str">
        <v>No</v>
      </c>
      <c r="Q2316" s="37"/>
    </row>
    <row r="2317" spans="1:17" x14ac:dyDescent="0.3">
      <c r="A2317" s="34" t="s">
        <v>36</v>
      </c>
      <c r="B2317" s="34">
        <v>25.03</v>
      </c>
      <c r="C2317" s="34">
        <v>5.91</v>
      </c>
      <c r="D2317" s="34" t="s">
        <v>2375</v>
      </c>
      <c r="E2317" s="35" t="s">
        <v>2378</v>
      </c>
      <c r="F2317" s="34" t="s">
        <v>2375</v>
      </c>
      <c r="G2317" s="34">
        <v>1</v>
      </c>
      <c r="H2317" s="34" t="s">
        <v>2375</v>
      </c>
      <c r="J2317" s="40" t="s">
        <v>36</v>
      </c>
      <c r="K2317" s="11" t="str">
        <v>Overweight</v>
      </c>
      <c r="L2317" s="11" t="str">
        <v>Prediabetes</v>
      </c>
      <c r="M2317" s="11">
        <v>1</v>
      </c>
      <c r="N2317" s="11" t="str">
        <v>No</v>
      </c>
      <c r="O2317" s="11" t="str">
        <v>No</v>
      </c>
      <c r="P2317" s="36" t="str">
        <v>No</v>
      </c>
      <c r="Q2317" s="37"/>
    </row>
    <row r="2318" spans="1:17" x14ac:dyDescent="0.3">
      <c r="A2318" s="34" t="s">
        <v>35</v>
      </c>
      <c r="B2318" s="34">
        <v>20.47</v>
      </c>
      <c r="C2318" s="34">
        <v>5.81</v>
      </c>
      <c r="D2318" s="34" t="s">
        <v>2377</v>
      </c>
      <c r="E2318" s="35" t="s">
        <v>2375</v>
      </c>
      <c r="F2318" s="34" t="s">
        <v>2375</v>
      </c>
      <c r="G2318" s="34">
        <v>1</v>
      </c>
      <c r="H2318" s="34" t="s">
        <v>2375</v>
      </c>
      <c r="J2318" s="40" t="s">
        <v>35</v>
      </c>
      <c r="K2318" s="11" t="str">
        <v>Normal Weight</v>
      </c>
      <c r="L2318" s="11" t="str">
        <v>Prediabetes</v>
      </c>
      <c r="M2318" s="11">
        <v>1</v>
      </c>
      <c r="N2318" s="11" t="str">
        <v>Yes</v>
      </c>
      <c r="O2318" s="11" t="str">
        <v>No</v>
      </c>
      <c r="P2318" s="36" t="str">
        <v>No</v>
      </c>
      <c r="Q2318" s="37"/>
    </row>
    <row r="2319" spans="1:17" x14ac:dyDescent="0.3">
      <c r="A2319" s="34" t="s">
        <v>34</v>
      </c>
      <c r="B2319" s="34">
        <v>18.82</v>
      </c>
      <c r="C2319" s="34">
        <v>5.51</v>
      </c>
      <c r="D2319" s="34" t="s">
        <v>2377</v>
      </c>
      <c r="E2319" s="35" t="s">
        <v>2375</v>
      </c>
      <c r="F2319" s="34" t="s">
        <v>2375</v>
      </c>
      <c r="G2319" s="34" t="s">
        <v>2376</v>
      </c>
      <c r="H2319" s="34" t="s">
        <v>2375</v>
      </c>
      <c r="J2319" s="40" t="s">
        <v>34</v>
      </c>
      <c r="K2319" s="11" t="str">
        <v>Normal Weight</v>
      </c>
      <c r="L2319" s="11" t="str">
        <v>Normal</v>
      </c>
      <c r="M2319" s="11">
        <v>0</v>
      </c>
      <c r="N2319" s="11" t="str">
        <v>Yes</v>
      </c>
      <c r="O2319" s="11" t="str">
        <v>No</v>
      </c>
      <c r="P2319" s="36" t="str">
        <v>No</v>
      </c>
      <c r="Q2319" s="37"/>
    </row>
    <row r="2320" spans="1:17" x14ac:dyDescent="0.3">
      <c r="A2320" s="34" t="s">
        <v>33</v>
      </c>
      <c r="B2320" s="34">
        <v>17.079999999999998</v>
      </c>
      <c r="C2320" s="34">
        <v>5.73</v>
      </c>
      <c r="D2320" s="34" t="s">
        <v>2375</v>
      </c>
      <c r="E2320" s="35" t="s">
        <v>2375</v>
      </c>
      <c r="F2320" s="34" t="s">
        <v>2378</v>
      </c>
      <c r="G2320" s="34">
        <v>1</v>
      </c>
      <c r="H2320" s="34" t="s">
        <v>2375</v>
      </c>
      <c r="J2320" s="40" t="s">
        <v>33</v>
      </c>
      <c r="K2320" s="11" t="str">
        <v>Underweight</v>
      </c>
      <c r="L2320" s="11" t="str">
        <v>Prediabetes</v>
      </c>
      <c r="M2320" s="11">
        <v>1</v>
      </c>
      <c r="N2320" s="11" t="str">
        <v>No</v>
      </c>
      <c r="O2320" s="11" t="str">
        <v>No</v>
      </c>
      <c r="P2320" s="36" t="str">
        <v>No</v>
      </c>
      <c r="Q2320" s="37"/>
    </row>
    <row r="2321" spans="1:17" x14ac:dyDescent="0.3">
      <c r="A2321" s="34" t="s">
        <v>31</v>
      </c>
      <c r="B2321" s="34">
        <v>19.21</v>
      </c>
      <c r="C2321" s="34">
        <v>5.53</v>
      </c>
      <c r="D2321" s="34" t="s">
        <v>2377</v>
      </c>
      <c r="E2321" s="35" t="s">
        <v>2375</v>
      </c>
      <c r="F2321" s="34" t="s">
        <v>2375</v>
      </c>
      <c r="G2321" s="34" t="s">
        <v>2376</v>
      </c>
      <c r="H2321" s="34" t="s">
        <v>2375</v>
      </c>
      <c r="J2321" s="40" t="s">
        <v>31</v>
      </c>
      <c r="K2321" s="11" t="str">
        <v>Normal Weight</v>
      </c>
      <c r="L2321" s="11" t="str">
        <v>Normal</v>
      </c>
      <c r="M2321" s="11">
        <v>0</v>
      </c>
      <c r="N2321" s="11" t="str">
        <v>Yes</v>
      </c>
      <c r="O2321" s="11" t="str">
        <v>No</v>
      </c>
      <c r="P2321" s="36" t="str">
        <v>No</v>
      </c>
      <c r="Q2321" s="37"/>
    </row>
    <row r="2322" spans="1:17" x14ac:dyDescent="0.3">
      <c r="A2322" s="34" t="s">
        <v>29</v>
      </c>
      <c r="B2322" s="34">
        <v>17.86</v>
      </c>
      <c r="C2322" s="34">
        <v>5.43</v>
      </c>
      <c r="D2322" s="34" t="s">
        <v>2375</v>
      </c>
      <c r="E2322" s="35" t="s">
        <v>2375</v>
      </c>
      <c r="F2322" s="34" t="s">
        <v>2378</v>
      </c>
      <c r="G2322" s="34">
        <v>1</v>
      </c>
      <c r="H2322" s="34" t="s">
        <v>2375</v>
      </c>
      <c r="J2322" s="40" t="s">
        <v>29</v>
      </c>
      <c r="K2322" s="11" t="str">
        <v>Underweight</v>
      </c>
      <c r="L2322" s="11" t="str">
        <v>Normal</v>
      </c>
      <c r="M2322" s="11">
        <v>1</v>
      </c>
      <c r="N2322" s="11" t="str">
        <v>No</v>
      </c>
      <c r="O2322" s="11" t="str">
        <v>No</v>
      </c>
      <c r="P2322" s="36" t="str">
        <v>No</v>
      </c>
      <c r="Q2322" s="37"/>
    </row>
    <row r="2323" spans="1:17" x14ac:dyDescent="0.3">
      <c r="A2323" s="34" t="s">
        <v>28</v>
      </c>
      <c r="B2323" s="34">
        <v>21.38</v>
      </c>
      <c r="C2323" s="34">
        <v>8.01</v>
      </c>
      <c r="D2323" s="34" t="s">
        <v>2375</v>
      </c>
      <c r="E2323" s="35" t="s">
        <v>2375</v>
      </c>
      <c r="F2323" s="34" t="s">
        <v>2375</v>
      </c>
      <c r="G2323" s="34" t="s">
        <v>2376</v>
      </c>
      <c r="H2323" s="34" t="s">
        <v>2375</v>
      </c>
      <c r="J2323" s="40" t="s">
        <v>28</v>
      </c>
      <c r="K2323" s="11" t="str">
        <v>Normal Weight</v>
      </c>
      <c r="L2323" s="11" t="str">
        <v>Diabetes</v>
      </c>
      <c r="M2323" s="11">
        <v>0</v>
      </c>
      <c r="N2323" s="11" t="str">
        <v>No</v>
      </c>
      <c r="O2323" s="11" t="str">
        <v>No</v>
      </c>
      <c r="P2323" s="36" t="str">
        <v>No</v>
      </c>
      <c r="Q2323" s="37"/>
    </row>
    <row r="2324" spans="1:17" x14ac:dyDescent="0.3">
      <c r="A2324" s="34" t="s">
        <v>27</v>
      </c>
      <c r="B2324" s="34">
        <v>23.35</v>
      </c>
      <c r="C2324" s="34">
        <v>5.94</v>
      </c>
      <c r="D2324" s="34" t="s">
        <v>2375</v>
      </c>
      <c r="E2324" s="35" t="s">
        <v>2375</v>
      </c>
      <c r="F2324" s="34" t="s">
        <v>2375</v>
      </c>
      <c r="G2324" s="34" t="s">
        <v>2376</v>
      </c>
      <c r="H2324" s="34" t="s">
        <v>2375</v>
      </c>
      <c r="J2324" s="40" t="s">
        <v>27</v>
      </c>
      <c r="K2324" s="11" t="str">
        <v>Normal Weight</v>
      </c>
      <c r="L2324" s="11" t="str">
        <v>Prediabetes</v>
      </c>
      <c r="M2324" s="11">
        <v>0</v>
      </c>
      <c r="N2324" s="11" t="str">
        <v>No</v>
      </c>
      <c r="O2324" s="11" t="str">
        <v>No</v>
      </c>
      <c r="P2324" s="36" t="str">
        <v>No</v>
      </c>
      <c r="Q2324" s="37"/>
    </row>
    <row r="2325" spans="1:17" x14ac:dyDescent="0.3">
      <c r="A2325" s="34" t="s">
        <v>24</v>
      </c>
      <c r="B2325" s="34">
        <v>22.24</v>
      </c>
      <c r="C2325" s="34">
        <v>5.04</v>
      </c>
      <c r="D2325" s="34" t="s">
        <v>2375</v>
      </c>
      <c r="E2325" s="35" t="s">
        <v>2375</v>
      </c>
      <c r="F2325" s="34" t="s">
        <v>2375</v>
      </c>
      <c r="G2325" s="34" t="s">
        <v>2376</v>
      </c>
      <c r="H2325" s="34" t="s">
        <v>2375</v>
      </c>
      <c r="J2325" s="40" t="s">
        <v>24</v>
      </c>
      <c r="K2325" s="11" t="str">
        <v>Normal Weight</v>
      </c>
      <c r="L2325" s="11" t="str">
        <v>Normal</v>
      </c>
      <c r="M2325" s="11">
        <v>0</v>
      </c>
      <c r="N2325" s="11" t="str">
        <v>No</v>
      </c>
      <c r="O2325" s="11" t="str">
        <v>No</v>
      </c>
      <c r="P2325" s="36" t="str">
        <v>No</v>
      </c>
      <c r="Q2325" s="37"/>
    </row>
    <row r="2326" spans="1:17" x14ac:dyDescent="0.3">
      <c r="A2326" s="34" t="s">
        <v>23</v>
      </c>
      <c r="B2326" s="34">
        <v>24.76</v>
      </c>
      <c r="C2326" s="34">
        <v>4.54</v>
      </c>
      <c r="D2326" s="34" t="s">
        <v>2377</v>
      </c>
      <c r="E2326" s="35" t="s">
        <v>2375</v>
      </c>
      <c r="F2326" s="34" t="s">
        <v>2375</v>
      </c>
      <c r="G2326" s="34" t="s">
        <v>2376</v>
      </c>
      <c r="H2326" s="34" t="s">
        <v>2375</v>
      </c>
      <c r="J2326" s="40" t="s">
        <v>23</v>
      </c>
      <c r="K2326" s="11" t="str">
        <v>Normal Weight</v>
      </c>
      <c r="L2326" s="11" t="str">
        <v>Normal</v>
      </c>
      <c r="M2326" s="11">
        <v>0</v>
      </c>
      <c r="N2326" s="11" t="str">
        <v>Yes</v>
      </c>
      <c r="O2326" s="11" t="str">
        <v>No</v>
      </c>
      <c r="P2326" s="36" t="str">
        <v>No</v>
      </c>
      <c r="Q2326" s="37"/>
    </row>
    <row r="2327" spans="1:17" x14ac:dyDescent="0.3">
      <c r="A2327" s="34" t="s">
        <v>22</v>
      </c>
      <c r="B2327" s="34">
        <v>20.100000000000001</v>
      </c>
      <c r="C2327" s="34">
        <v>5.6</v>
      </c>
      <c r="D2327" s="34" t="s">
        <v>2377</v>
      </c>
      <c r="E2327" s="35" t="s">
        <v>2375</v>
      </c>
      <c r="F2327" s="34" t="s">
        <v>2378</v>
      </c>
      <c r="G2327" s="34">
        <v>1</v>
      </c>
      <c r="H2327" s="34" t="s">
        <v>2375</v>
      </c>
      <c r="J2327" s="40" t="s">
        <v>22</v>
      </c>
      <c r="K2327" s="11" t="str">
        <v>Normal Weight</v>
      </c>
      <c r="L2327" s="11" t="str">
        <v>Normal</v>
      </c>
      <c r="M2327" s="11">
        <v>1</v>
      </c>
      <c r="N2327" s="11" t="str">
        <v>Yes</v>
      </c>
      <c r="O2327" s="11" t="str">
        <v>No</v>
      </c>
      <c r="P2327" s="36" t="str">
        <v>No</v>
      </c>
      <c r="Q2327" s="37"/>
    </row>
    <row r="2328" spans="1:17" x14ac:dyDescent="0.3">
      <c r="A2328" s="34" t="s">
        <v>21</v>
      </c>
      <c r="B2328" s="34">
        <v>21.77</v>
      </c>
      <c r="C2328" s="34">
        <v>10.67</v>
      </c>
      <c r="D2328" s="34" t="s">
        <v>2375</v>
      </c>
      <c r="E2328" s="35" t="s">
        <v>2375</v>
      </c>
      <c r="F2328" s="34" t="s">
        <v>2375</v>
      </c>
      <c r="G2328" s="34" t="s">
        <v>2376</v>
      </c>
      <c r="H2328" s="34" t="s">
        <v>2375</v>
      </c>
      <c r="J2328" s="40" t="s">
        <v>21</v>
      </c>
      <c r="K2328" s="11" t="str">
        <v>Normal Weight</v>
      </c>
      <c r="L2328" s="11" t="str">
        <v>Diabetes</v>
      </c>
      <c r="M2328" s="11">
        <v>0</v>
      </c>
      <c r="N2328" s="11" t="str">
        <v>No</v>
      </c>
      <c r="O2328" s="11" t="str">
        <v>No</v>
      </c>
      <c r="P2328" s="36" t="str">
        <v>No</v>
      </c>
      <c r="Q2328" s="37"/>
    </row>
    <row r="2329" spans="1:17" x14ac:dyDescent="0.3">
      <c r="A2329" s="34" t="s">
        <v>20</v>
      </c>
      <c r="B2329" s="34">
        <v>17.82</v>
      </c>
      <c r="C2329" s="34">
        <v>5.26</v>
      </c>
      <c r="D2329" s="34" t="s">
        <v>2377</v>
      </c>
      <c r="E2329" s="35" t="s">
        <v>2375</v>
      </c>
      <c r="F2329" s="34" t="s">
        <v>2375</v>
      </c>
      <c r="G2329" s="34">
        <v>1</v>
      </c>
      <c r="H2329" s="34" t="s">
        <v>2375</v>
      </c>
      <c r="J2329" s="40" t="s">
        <v>20</v>
      </c>
      <c r="K2329" s="11" t="str">
        <v>Underweight</v>
      </c>
      <c r="L2329" s="11" t="str">
        <v>Normal</v>
      </c>
      <c r="M2329" s="11">
        <v>1</v>
      </c>
      <c r="N2329" s="11" t="str">
        <v>Yes</v>
      </c>
      <c r="O2329" s="11" t="str">
        <v>No</v>
      </c>
      <c r="P2329" s="36" t="str">
        <v>No</v>
      </c>
      <c r="Q2329" s="37"/>
    </row>
    <row r="2330" spans="1:17" x14ac:dyDescent="0.3">
      <c r="A2330" s="34" t="s">
        <v>19</v>
      </c>
      <c r="B2330" s="34">
        <v>17.07</v>
      </c>
      <c r="C2330" s="34">
        <v>5.22</v>
      </c>
      <c r="D2330" s="34" t="s">
        <v>2375</v>
      </c>
      <c r="E2330" s="35" t="s">
        <v>2375</v>
      </c>
      <c r="F2330" s="34" t="s">
        <v>2378</v>
      </c>
      <c r="G2330" s="34">
        <v>1</v>
      </c>
      <c r="H2330" s="34" t="s">
        <v>2375</v>
      </c>
      <c r="J2330" s="40" t="s">
        <v>19</v>
      </c>
      <c r="K2330" s="11" t="str">
        <v>Underweight</v>
      </c>
      <c r="L2330" s="11" t="str">
        <v>Normal</v>
      </c>
      <c r="M2330" s="11">
        <v>1</v>
      </c>
      <c r="N2330" s="11" t="str">
        <v>No</v>
      </c>
      <c r="O2330" s="11" t="str">
        <v>No</v>
      </c>
      <c r="P2330" s="36" t="str">
        <v>No</v>
      </c>
      <c r="Q2330" s="37"/>
    </row>
    <row r="2331" spans="1:17" x14ac:dyDescent="0.3">
      <c r="A2331" s="34" t="s">
        <v>17</v>
      </c>
      <c r="B2331" s="34">
        <v>22.24</v>
      </c>
      <c r="C2331" s="34">
        <v>4.29</v>
      </c>
      <c r="D2331" s="34" t="s">
        <v>2377</v>
      </c>
      <c r="E2331" s="35" t="s">
        <v>2375</v>
      </c>
      <c r="F2331" s="34" t="s">
        <v>2375</v>
      </c>
      <c r="G2331" s="34" t="s">
        <v>2376</v>
      </c>
      <c r="H2331" s="34" t="s">
        <v>2375</v>
      </c>
      <c r="J2331" s="40" t="s">
        <v>17</v>
      </c>
      <c r="K2331" s="11" t="str">
        <v>Normal Weight</v>
      </c>
      <c r="L2331" s="11" t="str">
        <v>Normal</v>
      </c>
      <c r="M2331" s="11">
        <v>0</v>
      </c>
      <c r="N2331" s="11" t="str">
        <v>Yes</v>
      </c>
      <c r="O2331" s="11" t="str">
        <v>No</v>
      </c>
      <c r="P2331" s="36" t="str">
        <v>No</v>
      </c>
      <c r="Q2331" s="37"/>
    </row>
    <row r="2332" spans="1:17" x14ac:dyDescent="0.3">
      <c r="A2332" s="34" t="s">
        <v>16</v>
      </c>
      <c r="B2332" s="34">
        <v>22.34</v>
      </c>
      <c r="C2332" s="34">
        <v>5.57</v>
      </c>
      <c r="D2332" s="34" t="s">
        <v>2375</v>
      </c>
      <c r="E2332" s="35" t="s">
        <v>2375</v>
      </c>
      <c r="F2332" s="34" t="s">
        <v>2375</v>
      </c>
      <c r="G2332" s="34">
        <v>1</v>
      </c>
      <c r="H2332" s="34" t="s">
        <v>2375</v>
      </c>
      <c r="J2332" s="40" t="s">
        <v>16</v>
      </c>
      <c r="K2332" s="11" t="str">
        <v>Normal Weight</v>
      </c>
      <c r="L2332" s="11" t="str">
        <v>Normal</v>
      </c>
      <c r="M2332" s="11">
        <v>1</v>
      </c>
      <c r="N2332" s="11" t="str">
        <v>No</v>
      </c>
      <c r="O2332" s="11" t="str">
        <v>No</v>
      </c>
      <c r="P2332" s="36" t="str">
        <v>No</v>
      </c>
      <c r="Q2332" s="37"/>
    </row>
    <row r="2333" spans="1:17" x14ac:dyDescent="0.3">
      <c r="A2333" s="34" t="s">
        <v>14</v>
      </c>
      <c r="B2333" s="34">
        <v>17.7</v>
      </c>
      <c r="C2333" s="34">
        <v>6.28</v>
      </c>
      <c r="D2333" s="34" t="s">
        <v>2375</v>
      </c>
      <c r="E2333" s="35" t="s">
        <v>2375</v>
      </c>
      <c r="F2333" s="34" t="s">
        <v>2375</v>
      </c>
      <c r="G2333" s="34">
        <v>1</v>
      </c>
      <c r="H2333" s="34" t="s">
        <v>2375</v>
      </c>
      <c r="J2333" s="40" t="s">
        <v>14</v>
      </c>
      <c r="K2333" s="11" t="str">
        <v>Underweight</v>
      </c>
      <c r="L2333" s="11" t="str">
        <v>Prediabetes</v>
      </c>
      <c r="M2333" s="11">
        <v>1</v>
      </c>
      <c r="N2333" s="11" t="str">
        <v>No</v>
      </c>
      <c r="O2333" s="11" t="str">
        <v>No</v>
      </c>
      <c r="P2333" s="36" t="str">
        <v>No</v>
      </c>
      <c r="Q2333" s="37"/>
    </row>
    <row r="2334" spans="1:17" x14ac:dyDescent="0.3">
      <c r="A2334" s="34" t="s">
        <v>12</v>
      </c>
      <c r="B2334" s="34">
        <v>16.47</v>
      </c>
      <c r="C2334" s="34">
        <v>6.35</v>
      </c>
      <c r="D2334" s="34" t="s">
        <v>2375</v>
      </c>
      <c r="E2334" s="35" t="s">
        <v>2375</v>
      </c>
      <c r="F2334" s="34" t="s">
        <v>2378</v>
      </c>
      <c r="G2334" s="34">
        <v>1</v>
      </c>
      <c r="H2334" s="34" t="s">
        <v>2375</v>
      </c>
      <c r="J2334" s="40" t="s">
        <v>12</v>
      </c>
      <c r="K2334" s="11" t="str">
        <v>Underweight</v>
      </c>
      <c r="L2334" s="11" t="str">
        <v>Prediabetes</v>
      </c>
      <c r="M2334" s="11">
        <v>1</v>
      </c>
      <c r="N2334" s="11" t="str">
        <v>No</v>
      </c>
      <c r="O2334" s="11" t="str">
        <v>No</v>
      </c>
      <c r="P2334" s="36" t="str">
        <v>No</v>
      </c>
      <c r="Q2334" s="37"/>
    </row>
    <row r="2335" spans="1:17" x14ac:dyDescent="0.3">
      <c r="A2335" s="34" t="s">
        <v>10</v>
      </c>
      <c r="B2335" s="34">
        <v>17.600000000000001</v>
      </c>
      <c r="C2335" s="34">
        <v>4.3899999999999997</v>
      </c>
      <c r="D2335" s="34" t="s">
        <v>2375</v>
      </c>
      <c r="E2335" s="35" t="s">
        <v>2375</v>
      </c>
      <c r="F2335" s="34" t="s">
        <v>2375</v>
      </c>
      <c r="G2335" s="34">
        <v>1</v>
      </c>
      <c r="H2335" s="34" t="s">
        <v>2375</v>
      </c>
      <c r="J2335" s="40" t="s">
        <v>10</v>
      </c>
      <c r="K2335" s="11" t="str">
        <v>Underweight</v>
      </c>
      <c r="L2335" s="11" t="str">
        <v>Normal</v>
      </c>
      <c r="M2335" s="11">
        <v>1</v>
      </c>
      <c r="N2335" s="11" t="str">
        <v>No</v>
      </c>
      <c r="O2335" s="11" t="str">
        <v>No</v>
      </c>
      <c r="P2335" s="36" t="str">
        <v>No</v>
      </c>
      <c r="Q2335" s="37"/>
    </row>
    <row r="2336" spans="1:17" ht="15" thickBot="1" x14ac:dyDescent="0.35">
      <c r="A2336" s="34" t="s">
        <v>7</v>
      </c>
      <c r="B2336" s="34">
        <v>17.579999999999998</v>
      </c>
      <c r="C2336" s="34">
        <v>4.51</v>
      </c>
      <c r="D2336" s="34" t="s">
        <v>2375</v>
      </c>
      <c r="E2336" s="35" t="s">
        <v>2375</v>
      </c>
      <c r="F2336" s="34" t="s">
        <v>2375</v>
      </c>
      <c r="G2336" s="34">
        <v>1</v>
      </c>
      <c r="H2336" s="34" t="s">
        <v>2375</v>
      </c>
      <c r="J2336" s="41" t="s">
        <v>7</v>
      </c>
      <c r="K2336" s="28" t="str">
        <v>Underweight</v>
      </c>
      <c r="L2336" s="28" t="str">
        <v>Normal</v>
      </c>
      <c r="M2336" s="28">
        <v>1</v>
      </c>
      <c r="N2336" s="28" t="str">
        <v>No</v>
      </c>
      <c r="O2336" s="28" t="str">
        <v>No</v>
      </c>
      <c r="P2336" s="42" t="str">
        <v>No</v>
      </c>
      <c r="Q2336" s="37"/>
    </row>
  </sheetData>
  <mergeCells count="13">
    <mergeCell ref="R8:R9"/>
    <mergeCell ref="R12:R13"/>
    <mergeCell ref="R10:R11"/>
    <mergeCell ref="R4:R5"/>
    <mergeCell ref="R6:R7"/>
    <mergeCell ref="T4:T5"/>
    <mergeCell ref="T6:T7"/>
    <mergeCell ref="T8:T9"/>
    <mergeCell ref="T12:T13"/>
    <mergeCell ref="S12:S13"/>
    <mergeCell ref="S4:S5"/>
    <mergeCell ref="S6:S7"/>
    <mergeCell ref="S8:S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44"/>
  <sheetViews>
    <sheetView topLeftCell="J1" workbookViewId="0">
      <selection activeCell="Y16" sqref="Y16"/>
    </sheetView>
  </sheetViews>
  <sheetFormatPr defaultRowHeight="14.4" x14ac:dyDescent="0.3"/>
  <cols>
    <col min="1" max="1" width="12.88671875" bestFit="1" customWidth="1"/>
    <col min="7" max="7" width="13.109375" bestFit="1" customWidth="1"/>
    <col min="11" max="11" width="12.5546875" bestFit="1" customWidth="1"/>
    <col min="12" max="12" width="8.6640625" customWidth="1"/>
    <col min="14" max="14" width="17" bestFit="1" customWidth="1"/>
    <col min="15" max="16" width="8.77734375" bestFit="1" customWidth="1"/>
    <col min="17" max="17" width="11.21875" bestFit="1" customWidth="1"/>
    <col min="19" max="19" width="12.44140625" bestFit="1" customWidth="1"/>
    <col min="20" max="20" width="12.44140625" customWidth="1"/>
    <col min="21" max="21" width="3.33203125" customWidth="1"/>
    <col min="22" max="22" width="40.44140625" style="10" customWidth="1"/>
    <col min="23" max="23" width="15.88671875" bestFit="1" customWidth="1"/>
    <col min="24" max="24" width="10.109375" bestFit="1" customWidth="1"/>
    <col min="25" max="25" width="14" bestFit="1" customWidth="1"/>
  </cols>
  <sheetData>
    <row r="1" spans="1:24" s="2" customFormat="1" ht="18.899999999999999" customHeight="1" x14ac:dyDescent="0.3">
      <c r="A1" s="3" t="s">
        <v>0</v>
      </c>
      <c r="B1" s="3" t="s">
        <v>1</v>
      </c>
      <c r="C1" s="3" t="s">
        <v>2</v>
      </c>
      <c r="D1" s="3" t="s">
        <v>3</v>
      </c>
      <c r="E1" s="3" t="s">
        <v>4</v>
      </c>
      <c r="F1" s="3" t="s">
        <v>5</v>
      </c>
      <c r="G1" s="3" t="s">
        <v>6731</v>
      </c>
      <c r="H1" s="3" t="s">
        <v>6732</v>
      </c>
      <c r="I1" s="3" t="s">
        <v>6</v>
      </c>
      <c r="K1" s="48" t="s">
        <v>0</v>
      </c>
      <c r="L1" s="49" t="s">
        <v>8322</v>
      </c>
      <c r="M1" s="49" t="s">
        <v>8321</v>
      </c>
      <c r="N1" s="49" t="s">
        <v>6731</v>
      </c>
      <c r="O1" s="49" t="s">
        <v>6732</v>
      </c>
      <c r="P1" s="49" t="s">
        <v>6</v>
      </c>
      <c r="Q1" s="50" t="s">
        <v>6720</v>
      </c>
      <c r="R1" s="50" t="s">
        <v>6721</v>
      </c>
      <c r="S1" s="51" t="s">
        <v>6756</v>
      </c>
      <c r="T1" s="20"/>
      <c r="V1" s="16"/>
    </row>
    <row r="2" spans="1:24" ht="15" thickBot="1" x14ac:dyDescent="0.35">
      <c r="A2" t="s">
        <v>7</v>
      </c>
      <c r="B2">
        <v>1992</v>
      </c>
      <c r="C2" t="s">
        <v>8</v>
      </c>
      <c r="D2">
        <v>9</v>
      </c>
      <c r="E2">
        <v>0</v>
      </c>
      <c r="F2">
        <v>563.84</v>
      </c>
      <c r="G2" t="s">
        <v>6766</v>
      </c>
      <c r="H2" t="s">
        <v>6767</v>
      </c>
      <c r="I2" t="s">
        <v>9</v>
      </c>
      <c r="K2" s="14" t="str" cm="1">
        <f t="array" ref="K2:K2344">IF(A2:A2344="?","Unknown",A2:A2344)</f>
        <v>Id2335</v>
      </c>
      <c r="L2" s="11" cm="1">
        <f t="array" ref="L2:L2344">IF(B2:B2344="?",1983,B2:B2344)</f>
        <v>1992</v>
      </c>
      <c r="M2" s="11" t="str" cm="1">
        <f t="array" ref="M2:M2344">IF(C2:C2344="?","Sep",C2:C2344)</f>
        <v>Jul</v>
      </c>
      <c r="N2" s="11" t="str" cm="1">
        <f t="array" ref="N2:P2344">IF(G2:I2344="?","Unknown",G2:I2344)</f>
        <v>Tier - 2</v>
      </c>
      <c r="O2" s="11" t="str">
        <v>Tier - 3</v>
      </c>
      <c r="P2" s="11" t="str">
        <v>R1013</v>
      </c>
      <c r="Q2" s="13" t="str" cm="1">
        <f t="array" ref="Q2:Q2344">CONCATENATE(D2:D2344," ",_xlfn.ANCHORARRAY(M2)," ",_xlfn.ANCHORARRAY(L2))</f>
        <v>9 Jul 1992</v>
      </c>
      <c r="R2" s="11" cm="1">
        <f t="array" aca="1" ref="R2:R2344" ca="1">DATEDIF(_xlfn.ANCHORARRAY(Q2),TODAY(),"Y")</f>
        <v>32</v>
      </c>
      <c r="S2" s="52">
        <v>563.84</v>
      </c>
      <c r="T2" s="19"/>
      <c r="X2" s="9"/>
    </row>
    <row r="3" spans="1:24" ht="16.2" thickBot="1" x14ac:dyDescent="0.35">
      <c r="A3" t="s">
        <v>10</v>
      </c>
      <c r="B3">
        <v>1992</v>
      </c>
      <c r="C3" t="s">
        <v>11</v>
      </c>
      <c r="D3">
        <v>30</v>
      </c>
      <c r="E3">
        <v>0</v>
      </c>
      <c r="F3">
        <v>570.62</v>
      </c>
      <c r="G3" t="s">
        <v>6766</v>
      </c>
      <c r="H3" t="s">
        <v>6768</v>
      </c>
      <c r="I3" t="s">
        <v>9</v>
      </c>
      <c r="K3" s="14" t="str">
        <v>Id2334</v>
      </c>
      <c r="L3" s="11">
        <v>1992</v>
      </c>
      <c r="M3" s="11" t="str">
        <v>Nov</v>
      </c>
      <c r="N3" s="11" t="str">
        <v>Tier - 2</v>
      </c>
      <c r="O3" s="11" t="str">
        <v>Tier - 1</v>
      </c>
      <c r="P3" s="11" t="str">
        <v>R1013</v>
      </c>
      <c r="Q3" s="12" t="str">
        <v>30 Nov 1992</v>
      </c>
      <c r="R3" s="11">
        <f ca="1"/>
        <v>32</v>
      </c>
      <c r="S3" s="52">
        <v>570.62</v>
      </c>
      <c r="T3" s="19"/>
      <c r="U3" s="157" t="s">
        <v>8336</v>
      </c>
      <c r="V3" s="158"/>
      <c r="W3" s="159"/>
      <c r="X3" s="9"/>
    </row>
    <row r="4" spans="1:24" x14ac:dyDescent="0.3">
      <c r="A4" t="s">
        <v>12</v>
      </c>
      <c r="B4">
        <v>1993</v>
      </c>
      <c r="C4" t="s">
        <v>13</v>
      </c>
      <c r="D4">
        <v>30</v>
      </c>
      <c r="E4">
        <v>0</v>
      </c>
      <c r="F4">
        <v>600</v>
      </c>
      <c r="G4" t="s">
        <v>6766</v>
      </c>
      <c r="H4" t="s">
        <v>6768</v>
      </c>
      <c r="I4" t="s">
        <v>9</v>
      </c>
      <c r="K4" s="14" t="str">
        <v>Id2333</v>
      </c>
      <c r="L4" s="11">
        <v>1993</v>
      </c>
      <c r="M4" s="11" t="str">
        <v>Jun</v>
      </c>
      <c r="N4" s="11" t="str">
        <v>Tier - 2</v>
      </c>
      <c r="O4" s="11" t="str">
        <v>Tier - 1</v>
      </c>
      <c r="P4" s="11" t="str">
        <v>R1013</v>
      </c>
      <c r="Q4" s="12" t="str">
        <v>30 Jun 1993</v>
      </c>
      <c r="R4" s="11">
        <f ca="1"/>
        <v>31</v>
      </c>
      <c r="S4" s="52">
        <v>600</v>
      </c>
      <c r="T4" s="19"/>
      <c r="U4" s="141">
        <v>1</v>
      </c>
      <c r="V4" s="91" t="s">
        <v>6722</v>
      </c>
      <c r="W4" s="94">
        <f>ROUND(AVERAGE(S2:S2344),0)</f>
        <v>13559</v>
      </c>
    </row>
    <row r="5" spans="1:24" x14ac:dyDescent="0.3">
      <c r="A5" t="s">
        <v>14</v>
      </c>
      <c r="B5">
        <v>1992</v>
      </c>
      <c r="C5" t="s">
        <v>15</v>
      </c>
      <c r="D5">
        <v>13</v>
      </c>
      <c r="E5">
        <v>0</v>
      </c>
      <c r="F5">
        <v>604.54</v>
      </c>
      <c r="G5" t="s">
        <v>6767</v>
      </c>
      <c r="H5" t="s">
        <v>6767</v>
      </c>
      <c r="I5" t="s">
        <v>9</v>
      </c>
      <c r="K5" s="14" t="str">
        <v>Id2332</v>
      </c>
      <c r="L5" s="11">
        <v>1992</v>
      </c>
      <c r="M5" s="11" t="str">
        <v>Sep</v>
      </c>
      <c r="N5" s="11" t="str">
        <v>Tier - 3</v>
      </c>
      <c r="O5" s="11" t="str">
        <v>Tier - 3</v>
      </c>
      <c r="P5" s="11" t="str">
        <v>R1013</v>
      </c>
      <c r="Q5" s="13" t="str">
        <v>13 Sep 1992</v>
      </c>
      <c r="R5" s="11">
        <f ca="1"/>
        <v>32</v>
      </c>
      <c r="S5" s="52">
        <v>604.54</v>
      </c>
      <c r="T5" s="19"/>
      <c r="U5" s="142"/>
      <c r="V5" s="92" t="s">
        <v>8335</v>
      </c>
      <c r="W5" s="80">
        <f>ROUND(MEDIAN(S2:S2344),0)</f>
        <v>9635</v>
      </c>
      <c r="X5" s="9"/>
    </row>
    <row r="6" spans="1:24" x14ac:dyDescent="0.3">
      <c r="A6" t="s">
        <v>16</v>
      </c>
      <c r="B6">
        <v>1998</v>
      </c>
      <c r="C6" t="s">
        <v>8</v>
      </c>
      <c r="D6">
        <v>27</v>
      </c>
      <c r="E6">
        <v>0</v>
      </c>
      <c r="F6">
        <v>637.26</v>
      </c>
      <c r="G6" t="s">
        <v>6767</v>
      </c>
      <c r="H6" t="s">
        <v>6767</v>
      </c>
      <c r="I6" t="s">
        <v>9</v>
      </c>
      <c r="K6" s="14" t="str">
        <v>Id2331</v>
      </c>
      <c r="L6" s="11">
        <v>1998</v>
      </c>
      <c r="M6" s="11" t="str">
        <v>Jul</v>
      </c>
      <c r="N6" s="11" t="str">
        <v>Tier - 3</v>
      </c>
      <c r="O6" s="11" t="str">
        <v>Tier - 3</v>
      </c>
      <c r="P6" s="11" t="str">
        <v>R1013</v>
      </c>
      <c r="Q6" s="12" t="str">
        <v>27 Jul 1998</v>
      </c>
      <c r="R6" s="11">
        <f ca="1"/>
        <v>26</v>
      </c>
      <c r="S6" s="52">
        <v>637.26</v>
      </c>
      <c r="T6" s="19"/>
      <c r="U6" s="142"/>
      <c r="V6" s="92" t="s">
        <v>6723</v>
      </c>
      <c r="W6" s="80">
        <f>MODE(S2:S2344)</f>
        <v>650</v>
      </c>
      <c r="X6" s="9"/>
    </row>
    <row r="7" spans="1:24" ht="15" thickBot="1" x14ac:dyDescent="0.35">
      <c r="A7" t="s">
        <v>17</v>
      </c>
      <c r="B7">
        <v>2001</v>
      </c>
      <c r="C7" t="s">
        <v>11</v>
      </c>
      <c r="D7">
        <v>20</v>
      </c>
      <c r="E7">
        <v>0</v>
      </c>
      <c r="F7">
        <v>646.14</v>
      </c>
      <c r="G7" t="s">
        <v>6767</v>
      </c>
      <c r="H7" t="s">
        <v>6767</v>
      </c>
      <c r="I7" t="s">
        <v>18</v>
      </c>
      <c r="K7" s="14" t="str">
        <v>Id2330</v>
      </c>
      <c r="L7" s="11">
        <v>2001</v>
      </c>
      <c r="M7" s="11" t="str">
        <v>Nov</v>
      </c>
      <c r="N7" s="11" t="str">
        <v>Tier - 3</v>
      </c>
      <c r="O7" s="11" t="str">
        <v>Tier - 3</v>
      </c>
      <c r="P7" s="11" t="str">
        <v>R1012</v>
      </c>
      <c r="Q7" s="12" t="str">
        <v>20 Nov 2001</v>
      </c>
      <c r="R7" s="11">
        <f ca="1"/>
        <v>23</v>
      </c>
      <c r="S7" s="52">
        <v>646.14</v>
      </c>
      <c r="T7" s="19"/>
      <c r="U7" s="143"/>
      <c r="V7" s="93" t="s">
        <v>8344</v>
      </c>
      <c r="W7" s="81">
        <f>ROUND(_xlfn.STDEV.S(S2:S2344),0)</f>
        <v>11923</v>
      </c>
      <c r="X7" s="9"/>
    </row>
    <row r="8" spans="1:24" ht="15" thickBot="1" x14ac:dyDescent="0.35">
      <c r="A8" t="s">
        <v>19</v>
      </c>
      <c r="B8">
        <v>1993</v>
      </c>
      <c r="C8" t="s">
        <v>13</v>
      </c>
      <c r="D8">
        <v>1</v>
      </c>
      <c r="E8">
        <v>0</v>
      </c>
      <c r="F8">
        <v>650</v>
      </c>
      <c r="G8" t="s">
        <v>6767</v>
      </c>
      <c r="H8" t="s">
        <v>6767</v>
      </c>
      <c r="I8" t="s">
        <v>9</v>
      </c>
      <c r="K8" s="14" t="str">
        <v>Id2329</v>
      </c>
      <c r="L8" s="11">
        <v>1993</v>
      </c>
      <c r="M8" s="11" t="str">
        <v>Jun</v>
      </c>
      <c r="N8" s="11" t="str">
        <v>Tier - 3</v>
      </c>
      <c r="O8" s="11" t="str">
        <v>Tier - 3</v>
      </c>
      <c r="P8" s="11" t="str">
        <v>R1013</v>
      </c>
      <c r="Q8" s="12" t="str">
        <v>1 Jun 1993</v>
      </c>
      <c r="R8" s="11">
        <f ca="1"/>
        <v>31</v>
      </c>
      <c r="S8" s="52">
        <v>650</v>
      </c>
      <c r="T8" s="19"/>
      <c r="U8" s="147"/>
      <c r="V8" s="147"/>
      <c r="W8" s="147"/>
      <c r="X8" s="9"/>
    </row>
    <row r="9" spans="1:24" ht="15" thickBot="1" x14ac:dyDescent="0.35">
      <c r="A9" t="s">
        <v>20</v>
      </c>
      <c r="B9">
        <v>1995</v>
      </c>
      <c r="C9" t="s">
        <v>8</v>
      </c>
      <c r="D9">
        <v>4</v>
      </c>
      <c r="E9">
        <v>0</v>
      </c>
      <c r="F9">
        <v>650</v>
      </c>
      <c r="G9" t="s">
        <v>6767</v>
      </c>
      <c r="H9" t="s">
        <v>6767</v>
      </c>
      <c r="I9" t="s">
        <v>9</v>
      </c>
      <c r="K9" s="14" t="str">
        <v>Id2328</v>
      </c>
      <c r="L9" s="11">
        <v>1995</v>
      </c>
      <c r="M9" s="11" t="str">
        <v>Jul</v>
      </c>
      <c r="N9" s="11" t="str">
        <v>Tier - 3</v>
      </c>
      <c r="O9" s="11" t="str">
        <v>Tier - 3</v>
      </c>
      <c r="P9" s="11" t="str">
        <v>R1013</v>
      </c>
      <c r="Q9" s="12" t="str">
        <v>4 Jul 1995</v>
      </c>
      <c r="R9" s="11">
        <f ca="1"/>
        <v>29</v>
      </c>
      <c r="S9" s="52">
        <v>650</v>
      </c>
      <c r="T9" s="19"/>
      <c r="U9" s="82">
        <v>2</v>
      </c>
      <c r="V9" s="83" t="s">
        <v>8342</v>
      </c>
      <c r="W9" s="84">
        <f ca="1">ROUND(AVERAGEIF(_xlfn.ANCHORARRAY(R2),"&gt;50",S2:S2344),0)</f>
        <v>17487</v>
      </c>
      <c r="X9" s="9"/>
    </row>
    <row r="10" spans="1:24" ht="15" thickBot="1" x14ac:dyDescent="0.35">
      <c r="A10" t="s">
        <v>21</v>
      </c>
      <c r="B10">
        <v>2002</v>
      </c>
      <c r="C10" t="s">
        <v>11</v>
      </c>
      <c r="D10">
        <v>29</v>
      </c>
      <c r="E10">
        <v>0</v>
      </c>
      <c r="F10">
        <v>668</v>
      </c>
      <c r="G10" t="s">
        <v>6767</v>
      </c>
      <c r="H10" t="s">
        <v>6766</v>
      </c>
      <c r="I10" t="s">
        <v>18</v>
      </c>
      <c r="K10" s="14" t="str">
        <v>Id2327</v>
      </c>
      <c r="L10" s="11">
        <v>2002</v>
      </c>
      <c r="M10" s="11" t="str">
        <v>Nov</v>
      </c>
      <c r="N10" s="11" t="str">
        <v>Tier - 3</v>
      </c>
      <c r="O10" s="11" t="str">
        <v>Tier - 2</v>
      </c>
      <c r="P10" s="11" t="str">
        <v>R1012</v>
      </c>
      <c r="Q10" s="12" t="str">
        <v>29 Nov 2002</v>
      </c>
      <c r="R10" s="11">
        <f ca="1"/>
        <v>22</v>
      </c>
      <c r="S10" s="52">
        <v>668</v>
      </c>
      <c r="T10" s="19"/>
      <c r="U10" s="147"/>
      <c r="V10" s="147"/>
      <c r="W10" s="147"/>
      <c r="X10" s="9"/>
    </row>
    <row r="11" spans="1:24" x14ac:dyDescent="0.3">
      <c r="A11" t="s">
        <v>22</v>
      </c>
      <c r="B11">
        <v>1997</v>
      </c>
      <c r="C11" t="s">
        <v>11</v>
      </c>
      <c r="D11">
        <v>9</v>
      </c>
      <c r="E11">
        <v>0</v>
      </c>
      <c r="F11">
        <v>670</v>
      </c>
      <c r="G11" t="s">
        <v>6767</v>
      </c>
      <c r="H11" t="s">
        <v>6767</v>
      </c>
      <c r="I11" t="s">
        <v>9</v>
      </c>
      <c r="K11" s="14" t="str">
        <v>Id2326</v>
      </c>
      <c r="L11" s="11">
        <v>1997</v>
      </c>
      <c r="M11" s="11" t="str">
        <v>Nov</v>
      </c>
      <c r="N11" s="11" t="str">
        <v>Tier - 3</v>
      </c>
      <c r="O11" s="11" t="str">
        <v>Tier - 3</v>
      </c>
      <c r="P11" s="11" t="str">
        <v>R1013</v>
      </c>
      <c r="Q11" s="12" t="str">
        <v>9 Nov 1997</v>
      </c>
      <c r="R11" s="11">
        <f ca="1"/>
        <v>27</v>
      </c>
      <c r="S11" s="52">
        <v>670</v>
      </c>
      <c r="T11" s="19"/>
      <c r="U11" s="144">
        <v>3</v>
      </c>
      <c r="V11" s="85" t="s">
        <v>8337</v>
      </c>
      <c r="W11" s="86">
        <f>ROUND(SUMIF(N2:N2344,"Tier - 1",S2:S2344),0)</f>
        <v>9310917</v>
      </c>
      <c r="X11" s="9"/>
    </row>
    <row r="12" spans="1:24" x14ac:dyDescent="0.3">
      <c r="A12" t="s">
        <v>23</v>
      </c>
      <c r="B12">
        <v>2001</v>
      </c>
      <c r="C12" t="s">
        <v>15</v>
      </c>
      <c r="D12">
        <v>12</v>
      </c>
      <c r="E12">
        <v>0</v>
      </c>
      <c r="F12">
        <v>687.54</v>
      </c>
      <c r="G12" t="s">
        <v>6767</v>
      </c>
      <c r="H12" t="s">
        <v>6766</v>
      </c>
      <c r="I12" t="s">
        <v>9</v>
      </c>
      <c r="K12" s="14" t="str">
        <v>Id2325</v>
      </c>
      <c r="L12" s="11">
        <v>2001</v>
      </c>
      <c r="M12" s="11" t="str">
        <v>Sep</v>
      </c>
      <c r="N12" s="11" t="str">
        <v>Tier - 3</v>
      </c>
      <c r="O12" s="11" t="str">
        <v>Tier - 2</v>
      </c>
      <c r="P12" s="11" t="str">
        <v>R1013</v>
      </c>
      <c r="Q12" s="12" t="str">
        <v>12 Sep 2001</v>
      </c>
      <c r="R12" s="11">
        <f ca="1"/>
        <v>23</v>
      </c>
      <c r="S12" s="52">
        <v>687.54</v>
      </c>
      <c r="T12" s="19"/>
      <c r="U12" s="145"/>
      <c r="V12" s="87" t="s">
        <v>8338</v>
      </c>
      <c r="W12" s="80">
        <f>ROUND(SUMIF(N2:N2344,"Tier - 2",S2:S2344),0)</f>
        <v>15898789</v>
      </c>
      <c r="X12" s="9"/>
    </row>
    <row r="13" spans="1:24" x14ac:dyDescent="0.3">
      <c r="A13" t="s">
        <v>24</v>
      </c>
      <c r="B13">
        <v>1999</v>
      </c>
      <c r="C13" t="s">
        <v>25</v>
      </c>
      <c r="D13">
        <v>26</v>
      </c>
      <c r="E13">
        <v>0</v>
      </c>
      <c r="F13">
        <v>700</v>
      </c>
      <c r="G13" t="s">
        <v>26</v>
      </c>
      <c r="H13" t="s">
        <v>6767</v>
      </c>
      <c r="I13" t="s">
        <v>9</v>
      </c>
      <c r="K13" s="14" t="str">
        <v>Id2324</v>
      </c>
      <c r="L13" s="11">
        <v>1999</v>
      </c>
      <c r="M13" s="11" t="str">
        <v>Dec</v>
      </c>
      <c r="N13" s="11" t="str">
        <v>Unknown</v>
      </c>
      <c r="O13" s="11" t="str">
        <v>Tier - 3</v>
      </c>
      <c r="P13" s="11" t="str">
        <v>R1013</v>
      </c>
      <c r="Q13" s="12" t="str">
        <v>26 Dec 1999</v>
      </c>
      <c r="R13" s="11">
        <f ca="1"/>
        <v>25</v>
      </c>
      <c r="S13" s="52">
        <v>700</v>
      </c>
      <c r="T13" s="19"/>
      <c r="U13" s="145"/>
      <c r="V13" s="87" t="s">
        <v>8339</v>
      </c>
      <c r="W13" s="80">
        <f>ROUND(SUMIF(N2:N2344,"Tier - 3",S2:S2344),0)</f>
        <v>6558490</v>
      </c>
      <c r="X13" s="9"/>
    </row>
    <row r="14" spans="1:24" ht="15" thickBot="1" x14ac:dyDescent="0.35">
      <c r="A14" t="s">
        <v>27</v>
      </c>
      <c r="B14">
        <v>1999</v>
      </c>
      <c r="C14" t="s">
        <v>25</v>
      </c>
      <c r="D14">
        <v>14</v>
      </c>
      <c r="E14">
        <v>0</v>
      </c>
      <c r="F14">
        <v>722.99</v>
      </c>
      <c r="G14" t="s">
        <v>6767</v>
      </c>
      <c r="H14" t="s">
        <v>6768</v>
      </c>
      <c r="I14" t="s">
        <v>9</v>
      </c>
      <c r="K14" s="14" t="str">
        <v>Id2323</v>
      </c>
      <c r="L14" s="11">
        <v>1999</v>
      </c>
      <c r="M14" s="11" t="str">
        <v>Dec</v>
      </c>
      <c r="N14" s="11" t="str">
        <v>Tier - 3</v>
      </c>
      <c r="O14" s="11" t="str">
        <v>Tier - 1</v>
      </c>
      <c r="P14" s="11" t="str">
        <v>R1013</v>
      </c>
      <c r="Q14" s="12" t="str">
        <v>14 Dec 1999</v>
      </c>
      <c r="R14" s="11">
        <f ca="1"/>
        <v>25</v>
      </c>
      <c r="S14" s="52">
        <v>722.99</v>
      </c>
      <c r="T14" s="19"/>
      <c r="U14" s="146"/>
      <c r="V14" s="88" t="s">
        <v>6755</v>
      </c>
      <c r="W14" s="81">
        <f>ROUND(SUM(S2:S2344),0)</f>
        <v>31768896</v>
      </c>
      <c r="X14" s="9"/>
    </row>
    <row r="15" spans="1:24" ht="15" thickBot="1" x14ac:dyDescent="0.35">
      <c r="A15" t="s">
        <v>28</v>
      </c>
      <c r="B15">
        <v>2002</v>
      </c>
      <c r="C15" t="s">
        <v>26</v>
      </c>
      <c r="D15">
        <v>19</v>
      </c>
      <c r="E15">
        <v>0</v>
      </c>
      <c r="F15">
        <v>750</v>
      </c>
      <c r="G15" t="s">
        <v>6767</v>
      </c>
      <c r="H15" t="s">
        <v>6768</v>
      </c>
      <c r="I15" t="s">
        <v>18</v>
      </c>
      <c r="K15" s="14" t="str">
        <v>Id2322</v>
      </c>
      <c r="L15" s="11">
        <v>2002</v>
      </c>
      <c r="M15" s="11" t="str">
        <v>Sep</v>
      </c>
      <c r="N15" s="11" t="str">
        <v>Tier - 3</v>
      </c>
      <c r="O15" s="11" t="str">
        <v>Tier - 1</v>
      </c>
      <c r="P15" s="11" t="str">
        <v>R1012</v>
      </c>
      <c r="Q15" s="12" t="str">
        <v>19 Sep 2002</v>
      </c>
      <c r="R15" s="11">
        <f ca="1"/>
        <v>22</v>
      </c>
      <c r="S15" s="52">
        <v>750</v>
      </c>
      <c r="T15" s="19"/>
      <c r="U15" s="140"/>
      <c r="V15" s="140"/>
      <c r="W15" s="140"/>
      <c r="X15" s="9"/>
    </row>
    <row r="16" spans="1:24" ht="15" thickBot="1" x14ac:dyDescent="0.35">
      <c r="A16" t="s">
        <v>29</v>
      </c>
      <c r="B16">
        <v>1993</v>
      </c>
      <c r="C16" t="s">
        <v>30</v>
      </c>
      <c r="D16">
        <v>9</v>
      </c>
      <c r="E16">
        <v>0</v>
      </c>
      <c r="F16">
        <v>760</v>
      </c>
      <c r="G16" t="s">
        <v>6767</v>
      </c>
      <c r="H16" t="s">
        <v>6768</v>
      </c>
      <c r="I16" t="s">
        <v>9</v>
      </c>
      <c r="K16" s="14" t="str">
        <v>Id2321</v>
      </c>
      <c r="L16" s="11">
        <v>1993</v>
      </c>
      <c r="M16" s="11" t="str">
        <v>Aug</v>
      </c>
      <c r="N16" s="11" t="str">
        <v>Tier - 3</v>
      </c>
      <c r="O16" s="11" t="str">
        <v>Tier - 1</v>
      </c>
      <c r="P16" s="11" t="str">
        <v>R1013</v>
      </c>
      <c r="Q16" s="12" t="str">
        <v>9 Aug 1993</v>
      </c>
      <c r="R16" s="11">
        <f ca="1"/>
        <v>31</v>
      </c>
      <c r="S16" s="52">
        <v>760</v>
      </c>
      <c r="T16" s="19"/>
      <c r="U16" s="89">
        <v>4</v>
      </c>
      <c r="V16" s="90" t="s">
        <v>8340</v>
      </c>
      <c r="W16" s="95">
        <f>ROUND(AVERAGEIF(E2:E2344,"&gt;2",S2:S2344),0)</f>
        <v>14218</v>
      </c>
      <c r="X16" s="9"/>
    </row>
    <row r="17" spans="1:25" ht="15" thickBot="1" x14ac:dyDescent="0.35">
      <c r="A17" t="s">
        <v>31</v>
      </c>
      <c r="B17">
        <v>1996</v>
      </c>
      <c r="C17" t="s">
        <v>32</v>
      </c>
      <c r="D17">
        <v>22</v>
      </c>
      <c r="E17">
        <v>0</v>
      </c>
      <c r="F17">
        <v>760</v>
      </c>
      <c r="G17" t="s">
        <v>6767</v>
      </c>
      <c r="H17" t="s">
        <v>6767</v>
      </c>
      <c r="I17" t="s">
        <v>9</v>
      </c>
      <c r="K17" s="14" t="str">
        <v>Id2320</v>
      </c>
      <c r="L17" s="11">
        <v>1996</v>
      </c>
      <c r="M17" s="11" t="str">
        <v>Oct</v>
      </c>
      <c r="N17" s="11" t="str">
        <v>Tier - 3</v>
      </c>
      <c r="O17" s="11" t="str">
        <v>Tier - 3</v>
      </c>
      <c r="P17" s="11" t="str">
        <v>R1013</v>
      </c>
      <c r="Q17" s="12" t="str">
        <v>22 Oct 1996</v>
      </c>
      <c r="R17" s="11">
        <f ca="1"/>
        <v>28</v>
      </c>
      <c r="S17" s="52">
        <v>760</v>
      </c>
      <c r="T17" s="19"/>
      <c r="U17" s="140"/>
      <c r="V17" s="140"/>
      <c r="W17" s="140"/>
    </row>
    <row r="18" spans="1:25" ht="15" thickBot="1" x14ac:dyDescent="0.35">
      <c r="A18" t="s">
        <v>33</v>
      </c>
      <c r="B18">
        <v>1993</v>
      </c>
      <c r="C18" t="s">
        <v>13</v>
      </c>
      <c r="D18">
        <v>28</v>
      </c>
      <c r="E18">
        <v>0</v>
      </c>
      <c r="F18">
        <v>770</v>
      </c>
      <c r="G18" t="s">
        <v>6767</v>
      </c>
      <c r="H18" t="s">
        <v>6767</v>
      </c>
      <c r="I18" t="s">
        <v>9</v>
      </c>
      <c r="K18" s="14" t="str">
        <v>Id2319</v>
      </c>
      <c r="L18" s="11">
        <v>1993</v>
      </c>
      <c r="M18" s="11" t="str">
        <v>Jun</v>
      </c>
      <c r="N18" s="11" t="str">
        <v>Tier - 3</v>
      </c>
      <c r="O18" s="11" t="str">
        <v>Tier - 3</v>
      </c>
      <c r="P18" s="11" t="str">
        <v>R1013</v>
      </c>
      <c r="Q18" s="12" t="str">
        <v>28 Jun 1993</v>
      </c>
      <c r="R18" s="11">
        <f ca="1"/>
        <v>31</v>
      </c>
      <c r="S18" s="52">
        <v>770</v>
      </c>
      <c r="T18" s="19"/>
      <c r="U18" s="89">
        <v>5</v>
      </c>
      <c r="V18" s="90" t="s">
        <v>8341</v>
      </c>
      <c r="W18" s="27">
        <f ca="1">ROUND(AVERAGEIF(_xlfn.ANCHORARRAY(R2),"&lt;40",E2:E2344),0)</f>
        <v>1</v>
      </c>
    </row>
    <row r="19" spans="1:25" x14ac:dyDescent="0.3">
      <c r="A19" t="s">
        <v>34</v>
      </c>
      <c r="B19">
        <v>1996</v>
      </c>
      <c r="C19" t="s">
        <v>26</v>
      </c>
      <c r="D19">
        <v>18</v>
      </c>
      <c r="E19">
        <v>0</v>
      </c>
      <c r="F19">
        <v>770.38</v>
      </c>
      <c r="G19" t="s">
        <v>6767</v>
      </c>
      <c r="H19" t="s">
        <v>26</v>
      </c>
      <c r="I19" t="s">
        <v>18</v>
      </c>
      <c r="K19" s="14" t="str">
        <v>Id2318</v>
      </c>
      <c r="L19" s="11">
        <v>1996</v>
      </c>
      <c r="M19" s="11" t="str">
        <v>Sep</v>
      </c>
      <c r="N19" s="11" t="str">
        <v>Tier - 3</v>
      </c>
      <c r="O19" s="11" t="str">
        <v>Unknown</v>
      </c>
      <c r="P19" s="11" t="str">
        <v>R1012</v>
      </c>
      <c r="Q19" s="12" t="str">
        <v>18 Sep 1996</v>
      </c>
      <c r="R19" s="11">
        <f ca="1"/>
        <v>28</v>
      </c>
      <c r="S19" s="52">
        <v>770.38</v>
      </c>
      <c r="T19" s="19"/>
    </row>
    <row r="20" spans="1:25" ht="15" thickBot="1" x14ac:dyDescent="0.35">
      <c r="A20" t="s">
        <v>35</v>
      </c>
      <c r="B20">
        <v>1995</v>
      </c>
      <c r="C20" t="s">
        <v>25</v>
      </c>
      <c r="D20">
        <v>7</v>
      </c>
      <c r="E20">
        <v>0</v>
      </c>
      <c r="F20">
        <v>773.54</v>
      </c>
      <c r="G20" t="s">
        <v>6767</v>
      </c>
      <c r="H20" t="s">
        <v>6766</v>
      </c>
      <c r="I20" t="s">
        <v>9</v>
      </c>
      <c r="K20" s="14" t="str">
        <v>Id2317</v>
      </c>
      <c r="L20" s="11">
        <v>1995</v>
      </c>
      <c r="M20" s="11" t="str">
        <v>Dec</v>
      </c>
      <c r="N20" s="11" t="str">
        <v>Tier - 3</v>
      </c>
      <c r="O20" s="11" t="str">
        <v>Tier - 2</v>
      </c>
      <c r="P20" s="11" t="str">
        <v>R1013</v>
      </c>
      <c r="Q20" s="12" t="str">
        <v>7 Dec 1995</v>
      </c>
      <c r="R20" s="11">
        <f ca="1"/>
        <v>29</v>
      </c>
      <c r="S20" s="52">
        <v>773.54</v>
      </c>
      <c r="T20" s="19"/>
      <c r="Y20" s="6"/>
    </row>
    <row r="21" spans="1:25" ht="15" thickBot="1" x14ac:dyDescent="0.35">
      <c r="A21" t="s">
        <v>36</v>
      </c>
      <c r="B21">
        <v>2004</v>
      </c>
      <c r="C21" t="s">
        <v>32</v>
      </c>
      <c r="D21">
        <v>7</v>
      </c>
      <c r="E21">
        <v>0</v>
      </c>
      <c r="F21">
        <v>830.52</v>
      </c>
      <c r="G21" t="s">
        <v>6767</v>
      </c>
      <c r="H21" t="s">
        <v>6766</v>
      </c>
      <c r="I21" t="s">
        <v>37</v>
      </c>
      <c r="K21" s="14" t="str">
        <v>Id2316</v>
      </c>
      <c r="L21" s="11">
        <v>2004</v>
      </c>
      <c r="M21" s="11" t="str">
        <v>Oct</v>
      </c>
      <c r="N21" s="11" t="str">
        <v>Tier - 3</v>
      </c>
      <c r="O21" s="11" t="str">
        <v>Tier - 2</v>
      </c>
      <c r="P21" s="11" t="str">
        <v>R1011</v>
      </c>
      <c r="Q21" s="12" t="str">
        <v>7 Oct 2004</v>
      </c>
      <c r="R21" s="11">
        <f ca="1"/>
        <v>20</v>
      </c>
      <c r="S21" s="52">
        <v>830.52</v>
      </c>
      <c r="T21" s="19"/>
      <c r="V21" s="29" t="s">
        <v>8343</v>
      </c>
      <c r="W21" s="27">
        <f>ROUND(AVERAGE(B2:B2344),0)</f>
        <v>1983</v>
      </c>
    </row>
    <row r="22" spans="1:25" x14ac:dyDescent="0.3">
      <c r="A22" t="s">
        <v>38</v>
      </c>
      <c r="B22">
        <v>2000</v>
      </c>
      <c r="C22" t="s">
        <v>11</v>
      </c>
      <c r="D22">
        <v>18</v>
      </c>
      <c r="E22">
        <v>0</v>
      </c>
      <c r="F22">
        <v>865.41</v>
      </c>
      <c r="G22" t="s">
        <v>6767</v>
      </c>
      <c r="H22" t="s">
        <v>6768</v>
      </c>
      <c r="I22" t="s">
        <v>9</v>
      </c>
      <c r="K22" s="14" t="str">
        <v>Id2315</v>
      </c>
      <c r="L22" s="11">
        <v>2000</v>
      </c>
      <c r="M22" s="11" t="str">
        <v>Nov</v>
      </c>
      <c r="N22" s="11" t="str">
        <v>Tier - 3</v>
      </c>
      <c r="O22" s="11" t="str">
        <v>Tier - 1</v>
      </c>
      <c r="P22" s="11" t="str">
        <v>R1013</v>
      </c>
      <c r="Q22" s="12" t="str">
        <v>18 Nov 2000</v>
      </c>
      <c r="R22" s="11">
        <f ca="1"/>
        <v>24</v>
      </c>
      <c r="S22" s="52">
        <v>865.41</v>
      </c>
      <c r="T22" s="19"/>
      <c r="Y22" s="6"/>
    </row>
    <row r="23" spans="1:25" x14ac:dyDescent="0.3">
      <c r="A23" t="s">
        <v>39</v>
      </c>
      <c r="B23">
        <v>1993</v>
      </c>
      <c r="C23" t="s">
        <v>11</v>
      </c>
      <c r="D23">
        <v>27</v>
      </c>
      <c r="E23">
        <v>0</v>
      </c>
      <c r="F23">
        <v>896.21</v>
      </c>
      <c r="G23" t="s">
        <v>6767</v>
      </c>
      <c r="H23" t="s">
        <v>6768</v>
      </c>
      <c r="I23" t="s">
        <v>9</v>
      </c>
      <c r="K23" s="14" t="str">
        <v>Id2314</v>
      </c>
      <c r="L23" s="11">
        <v>1993</v>
      </c>
      <c r="M23" s="11" t="str">
        <v>Nov</v>
      </c>
      <c r="N23" s="11" t="str">
        <v>Tier - 3</v>
      </c>
      <c r="O23" s="11" t="str">
        <v>Tier - 1</v>
      </c>
      <c r="P23" s="11" t="str">
        <v>R1013</v>
      </c>
      <c r="Q23" s="12" t="str">
        <v>27 Nov 1993</v>
      </c>
      <c r="R23" s="11">
        <f ca="1"/>
        <v>31</v>
      </c>
      <c r="S23" s="52">
        <v>896.21</v>
      </c>
      <c r="T23" s="19"/>
      <c r="W23" s="6"/>
    </row>
    <row r="24" spans="1:25" x14ac:dyDescent="0.3">
      <c r="A24" t="s">
        <v>40</v>
      </c>
      <c r="B24">
        <v>1994</v>
      </c>
      <c r="C24" t="s">
        <v>32</v>
      </c>
      <c r="D24">
        <v>30</v>
      </c>
      <c r="E24">
        <v>0</v>
      </c>
      <c r="F24">
        <v>915.07</v>
      </c>
      <c r="G24" t="s">
        <v>6767</v>
      </c>
      <c r="H24" t="s">
        <v>6768</v>
      </c>
      <c r="I24" t="s">
        <v>9</v>
      </c>
      <c r="K24" s="14" t="str">
        <v>Id2313</v>
      </c>
      <c r="L24" s="11">
        <v>1994</v>
      </c>
      <c r="M24" s="11" t="str">
        <v>Oct</v>
      </c>
      <c r="N24" s="11" t="str">
        <v>Tier - 3</v>
      </c>
      <c r="O24" s="11" t="str">
        <v>Tier - 1</v>
      </c>
      <c r="P24" s="11" t="str">
        <v>R1013</v>
      </c>
      <c r="Q24" s="12" t="str">
        <v>30 Oct 1994</v>
      </c>
      <c r="R24" s="11">
        <f ca="1"/>
        <v>30</v>
      </c>
      <c r="S24" s="52">
        <v>915.07</v>
      </c>
      <c r="T24" s="19"/>
    </row>
    <row r="25" spans="1:25" x14ac:dyDescent="0.3">
      <c r="A25" t="s">
        <v>41</v>
      </c>
      <c r="B25">
        <v>1995</v>
      </c>
      <c r="C25" t="s">
        <v>32</v>
      </c>
      <c r="D25">
        <v>28</v>
      </c>
      <c r="E25">
        <v>0</v>
      </c>
      <c r="F25">
        <v>928.59</v>
      </c>
      <c r="G25" t="s">
        <v>6767</v>
      </c>
      <c r="H25" t="s">
        <v>6768</v>
      </c>
      <c r="I25" t="s">
        <v>9</v>
      </c>
      <c r="K25" s="14" t="str">
        <v>Id2312</v>
      </c>
      <c r="L25" s="11">
        <v>1995</v>
      </c>
      <c r="M25" s="11" t="str">
        <v>Oct</v>
      </c>
      <c r="N25" s="11" t="str">
        <v>Tier - 3</v>
      </c>
      <c r="O25" s="11" t="str">
        <v>Tier - 1</v>
      </c>
      <c r="P25" s="11" t="str">
        <v>R1013</v>
      </c>
      <c r="Q25" s="12" t="str">
        <v>28 Oct 1995</v>
      </c>
      <c r="R25" s="11">
        <f ca="1"/>
        <v>29</v>
      </c>
      <c r="S25" s="52">
        <v>928.59</v>
      </c>
      <c r="T25" s="19"/>
    </row>
    <row r="26" spans="1:25" x14ac:dyDescent="0.3">
      <c r="A26" t="s">
        <v>42</v>
      </c>
      <c r="B26">
        <v>2001</v>
      </c>
      <c r="C26" t="s">
        <v>30</v>
      </c>
      <c r="D26">
        <v>19</v>
      </c>
      <c r="E26">
        <v>0</v>
      </c>
      <c r="F26">
        <v>964.71</v>
      </c>
      <c r="G26" t="s">
        <v>6767</v>
      </c>
      <c r="H26" t="s">
        <v>6766</v>
      </c>
      <c r="I26" t="s">
        <v>9</v>
      </c>
      <c r="K26" s="14" t="str">
        <v>Id2311</v>
      </c>
      <c r="L26" s="11">
        <v>2001</v>
      </c>
      <c r="M26" s="11" t="str">
        <v>Aug</v>
      </c>
      <c r="N26" s="11" t="str">
        <v>Tier - 3</v>
      </c>
      <c r="O26" s="11" t="str">
        <v>Tier - 2</v>
      </c>
      <c r="P26" s="11" t="str">
        <v>R1013</v>
      </c>
      <c r="Q26" s="12" t="str">
        <v>19 Aug 2001</v>
      </c>
      <c r="R26" s="11">
        <f ca="1"/>
        <v>23</v>
      </c>
      <c r="S26" s="52">
        <v>964.71</v>
      </c>
      <c r="T26" s="19"/>
    </row>
    <row r="27" spans="1:25" x14ac:dyDescent="0.3">
      <c r="A27" t="s">
        <v>43</v>
      </c>
      <c r="B27">
        <v>1994</v>
      </c>
      <c r="C27" t="s">
        <v>11</v>
      </c>
      <c r="D27">
        <v>22</v>
      </c>
      <c r="E27">
        <v>0</v>
      </c>
      <c r="F27">
        <v>1006.65</v>
      </c>
      <c r="G27" t="s">
        <v>6767</v>
      </c>
      <c r="H27" t="s">
        <v>6766</v>
      </c>
      <c r="I27" t="s">
        <v>9</v>
      </c>
      <c r="K27" s="14" t="str">
        <v>Id2310</v>
      </c>
      <c r="L27" s="11">
        <v>1994</v>
      </c>
      <c r="M27" s="11" t="str">
        <v>Nov</v>
      </c>
      <c r="N27" s="11" t="str">
        <v>Tier - 3</v>
      </c>
      <c r="O27" s="11" t="str">
        <v>Tier - 2</v>
      </c>
      <c r="P27" s="11" t="str">
        <v>R1013</v>
      </c>
      <c r="Q27" s="12" t="str">
        <v>22 Nov 1994</v>
      </c>
      <c r="R27" s="11">
        <f ca="1"/>
        <v>30</v>
      </c>
      <c r="S27" s="52">
        <v>1006.65</v>
      </c>
      <c r="T27" s="19"/>
    </row>
    <row r="28" spans="1:25" x14ac:dyDescent="0.3">
      <c r="A28" t="s">
        <v>44</v>
      </c>
      <c r="B28">
        <v>2000</v>
      </c>
      <c r="C28" t="s">
        <v>32</v>
      </c>
      <c r="D28">
        <v>9</v>
      </c>
      <c r="E28">
        <v>0</v>
      </c>
      <c r="F28">
        <v>1012</v>
      </c>
      <c r="G28" t="s">
        <v>6767</v>
      </c>
      <c r="H28" t="s">
        <v>6766</v>
      </c>
      <c r="I28" t="s">
        <v>9</v>
      </c>
      <c r="K28" s="14" t="str">
        <v>Id2309</v>
      </c>
      <c r="L28" s="11">
        <v>2000</v>
      </c>
      <c r="M28" s="11" t="str">
        <v>Oct</v>
      </c>
      <c r="N28" s="11" t="str">
        <v>Tier - 3</v>
      </c>
      <c r="O28" s="11" t="str">
        <v>Tier - 2</v>
      </c>
      <c r="P28" s="11" t="str">
        <v>R1013</v>
      </c>
      <c r="Q28" s="12" t="str">
        <v>9 Oct 2000</v>
      </c>
      <c r="R28" s="11">
        <f ca="1"/>
        <v>24</v>
      </c>
      <c r="S28" s="52">
        <v>1012</v>
      </c>
      <c r="T28" s="19"/>
    </row>
    <row r="29" spans="1:25" x14ac:dyDescent="0.3">
      <c r="A29" t="s">
        <v>45</v>
      </c>
      <c r="B29">
        <v>1999</v>
      </c>
      <c r="C29" t="s">
        <v>30</v>
      </c>
      <c r="D29">
        <v>5</v>
      </c>
      <c r="E29">
        <v>0</v>
      </c>
      <c r="F29">
        <v>1019</v>
      </c>
      <c r="G29" t="s">
        <v>6767</v>
      </c>
      <c r="H29" t="s">
        <v>6766</v>
      </c>
      <c r="I29" t="s">
        <v>9</v>
      </c>
      <c r="K29" s="14" t="str">
        <v>Id2308</v>
      </c>
      <c r="L29" s="11">
        <v>1999</v>
      </c>
      <c r="M29" s="11" t="str">
        <v>Aug</v>
      </c>
      <c r="N29" s="11" t="str">
        <v>Tier - 3</v>
      </c>
      <c r="O29" s="11" t="str">
        <v>Tier - 2</v>
      </c>
      <c r="P29" s="11" t="str">
        <v>R1013</v>
      </c>
      <c r="Q29" s="12" t="str">
        <v>5 Aug 1999</v>
      </c>
      <c r="R29" s="11">
        <f ca="1"/>
        <v>25</v>
      </c>
      <c r="S29" s="52">
        <v>1019</v>
      </c>
      <c r="T29" s="19"/>
    </row>
    <row r="30" spans="1:25" x14ac:dyDescent="0.3">
      <c r="A30" t="s">
        <v>46</v>
      </c>
      <c r="B30">
        <v>1995</v>
      </c>
      <c r="C30" t="s">
        <v>32</v>
      </c>
      <c r="D30">
        <v>5</v>
      </c>
      <c r="E30">
        <v>0</v>
      </c>
      <c r="F30">
        <v>1033.74</v>
      </c>
      <c r="G30" t="s">
        <v>6767</v>
      </c>
      <c r="H30" t="s">
        <v>6768</v>
      </c>
      <c r="I30" t="s">
        <v>9</v>
      </c>
      <c r="K30" s="14" t="str">
        <v>Id2307</v>
      </c>
      <c r="L30" s="11">
        <v>1995</v>
      </c>
      <c r="M30" s="11" t="str">
        <v>Oct</v>
      </c>
      <c r="N30" s="11" t="str">
        <v>Tier - 3</v>
      </c>
      <c r="O30" s="11" t="str">
        <v>Tier - 1</v>
      </c>
      <c r="P30" s="11" t="str">
        <v>R1013</v>
      </c>
      <c r="Q30" s="12" t="str">
        <v>5 Oct 1995</v>
      </c>
      <c r="R30" s="11">
        <f ca="1"/>
        <v>29</v>
      </c>
      <c r="S30" s="52">
        <v>1033.74</v>
      </c>
      <c r="T30" s="19"/>
    </row>
    <row r="31" spans="1:25" x14ac:dyDescent="0.3">
      <c r="A31" t="s">
        <v>47</v>
      </c>
      <c r="B31">
        <v>1994</v>
      </c>
      <c r="C31" t="s">
        <v>11</v>
      </c>
      <c r="D31">
        <v>17</v>
      </c>
      <c r="E31">
        <v>0</v>
      </c>
      <c r="F31">
        <v>1044</v>
      </c>
      <c r="G31" t="s">
        <v>6767</v>
      </c>
      <c r="H31" t="s">
        <v>6766</v>
      </c>
      <c r="I31" t="s">
        <v>9</v>
      </c>
      <c r="K31" s="14" t="str">
        <v>Id2306</v>
      </c>
      <c r="L31" s="11">
        <v>1994</v>
      </c>
      <c r="M31" s="11" t="str">
        <v>Nov</v>
      </c>
      <c r="N31" s="11" t="str">
        <v>Tier - 3</v>
      </c>
      <c r="O31" s="11" t="str">
        <v>Tier - 2</v>
      </c>
      <c r="P31" s="11" t="str">
        <v>R1013</v>
      </c>
      <c r="Q31" s="12" t="str">
        <v>17 Nov 1994</v>
      </c>
      <c r="R31" s="11">
        <f ca="1"/>
        <v>30</v>
      </c>
      <c r="S31" s="52">
        <v>1044</v>
      </c>
      <c r="T31" s="19"/>
    </row>
    <row r="32" spans="1:25" x14ac:dyDescent="0.3">
      <c r="A32" t="s">
        <v>48</v>
      </c>
      <c r="B32">
        <v>2002</v>
      </c>
      <c r="C32" t="s">
        <v>8</v>
      </c>
      <c r="D32">
        <v>20</v>
      </c>
      <c r="E32">
        <v>0</v>
      </c>
      <c r="F32">
        <v>1047</v>
      </c>
      <c r="G32" t="s">
        <v>6767</v>
      </c>
      <c r="H32" t="s">
        <v>6768</v>
      </c>
      <c r="I32" t="s">
        <v>9</v>
      </c>
      <c r="K32" s="14" t="str">
        <v>Id2305</v>
      </c>
      <c r="L32" s="11">
        <v>2002</v>
      </c>
      <c r="M32" s="11" t="str">
        <v>Jul</v>
      </c>
      <c r="N32" s="11" t="str">
        <v>Tier - 3</v>
      </c>
      <c r="O32" s="11" t="str">
        <v>Tier - 1</v>
      </c>
      <c r="P32" s="11" t="str">
        <v>R1013</v>
      </c>
      <c r="Q32" s="12" t="str">
        <v>20 Jul 2002</v>
      </c>
      <c r="R32" s="11">
        <f ca="1"/>
        <v>22</v>
      </c>
      <c r="S32" s="52">
        <v>1047</v>
      </c>
      <c r="T32" s="19"/>
    </row>
    <row r="33" spans="1:20" x14ac:dyDescent="0.3">
      <c r="A33" t="s">
        <v>49</v>
      </c>
      <c r="B33">
        <v>2002</v>
      </c>
      <c r="C33" t="s">
        <v>8</v>
      </c>
      <c r="D33">
        <v>1</v>
      </c>
      <c r="E33">
        <v>0</v>
      </c>
      <c r="F33">
        <v>1049</v>
      </c>
      <c r="G33" t="s">
        <v>6767</v>
      </c>
      <c r="H33" t="s">
        <v>6766</v>
      </c>
      <c r="I33" t="s">
        <v>18</v>
      </c>
      <c r="K33" s="14" t="str">
        <v>Id2304</v>
      </c>
      <c r="L33" s="11">
        <v>2002</v>
      </c>
      <c r="M33" s="11" t="str">
        <v>Jul</v>
      </c>
      <c r="N33" s="11" t="str">
        <v>Tier - 3</v>
      </c>
      <c r="O33" s="11" t="str">
        <v>Tier - 2</v>
      </c>
      <c r="P33" s="11" t="str">
        <v>R1012</v>
      </c>
      <c r="Q33" s="12" t="str">
        <v>1 Jul 2002</v>
      </c>
      <c r="R33" s="11">
        <f ca="1"/>
        <v>22</v>
      </c>
      <c r="S33" s="52">
        <v>1049</v>
      </c>
      <c r="T33" s="19"/>
    </row>
    <row r="34" spans="1:20" x14ac:dyDescent="0.3">
      <c r="A34" t="s">
        <v>50</v>
      </c>
      <c r="B34">
        <v>1995</v>
      </c>
      <c r="C34" t="s">
        <v>13</v>
      </c>
      <c r="D34">
        <v>1</v>
      </c>
      <c r="E34">
        <v>0</v>
      </c>
      <c r="F34">
        <v>1056</v>
      </c>
      <c r="G34" t="s">
        <v>6767</v>
      </c>
      <c r="H34" t="s">
        <v>6766</v>
      </c>
      <c r="I34" t="s">
        <v>9</v>
      </c>
      <c r="K34" s="14" t="str">
        <v>Id2303</v>
      </c>
      <c r="L34" s="11">
        <v>1995</v>
      </c>
      <c r="M34" s="11" t="str">
        <v>Jun</v>
      </c>
      <c r="N34" s="11" t="str">
        <v>Tier - 3</v>
      </c>
      <c r="O34" s="11" t="str">
        <v>Tier - 2</v>
      </c>
      <c r="P34" s="11" t="str">
        <v>R1013</v>
      </c>
      <c r="Q34" s="12" t="str">
        <v>1 Jun 1995</v>
      </c>
      <c r="R34" s="11">
        <f ca="1"/>
        <v>29</v>
      </c>
      <c r="S34" s="52">
        <v>1056</v>
      </c>
      <c r="T34" s="19"/>
    </row>
    <row r="35" spans="1:20" x14ac:dyDescent="0.3">
      <c r="A35" t="s">
        <v>51</v>
      </c>
      <c r="B35">
        <v>1993</v>
      </c>
      <c r="C35" t="s">
        <v>15</v>
      </c>
      <c r="D35">
        <v>28</v>
      </c>
      <c r="E35">
        <v>0</v>
      </c>
      <c r="F35">
        <v>1068</v>
      </c>
      <c r="G35" t="s">
        <v>6767</v>
      </c>
      <c r="H35" t="s">
        <v>6768</v>
      </c>
      <c r="I35" t="s">
        <v>9</v>
      </c>
      <c r="K35" s="14" t="str">
        <v>Id2302</v>
      </c>
      <c r="L35" s="11">
        <v>1993</v>
      </c>
      <c r="M35" s="11" t="str">
        <v>Sep</v>
      </c>
      <c r="N35" s="11" t="str">
        <v>Tier - 3</v>
      </c>
      <c r="O35" s="11" t="str">
        <v>Tier - 1</v>
      </c>
      <c r="P35" s="11" t="str">
        <v>R1013</v>
      </c>
      <c r="Q35" s="12" t="str">
        <v>28 Sep 1993</v>
      </c>
      <c r="R35" s="11">
        <f ca="1"/>
        <v>31</v>
      </c>
      <c r="S35" s="52">
        <v>1068</v>
      </c>
      <c r="T35" s="19"/>
    </row>
    <row r="36" spans="1:20" x14ac:dyDescent="0.3">
      <c r="A36" t="s">
        <v>52</v>
      </c>
      <c r="B36">
        <v>2004</v>
      </c>
      <c r="C36" t="s">
        <v>30</v>
      </c>
      <c r="D36">
        <v>24</v>
      </c>
      <c r="E36">
        <v>0</v>
      </c>
      <c r="F36">
        <v>1070</v>
      </c>
      <c r="G36" t="s">
        <v>6767</v>
      </c>
      <c r="H36" t="s">
        <v>6767</v>
      </c>
      <c r="I36" t="s">
        <v>9</v>
      </c>
      <c r="K36" s="14" t="str">
        <v>Id2301</v>
      </c>
      <c r="L36" s="11">
        <v>2004</v>
      </c>
      <c r="M36" s="11" t="str">
        <v>Aug</v>
      </c>
      <c r="N36" s="11" t="str">
        <v>Tier - 3</v>
      </c>
      <c r="O36" s="11" t="str">
        <v>Tier - 3</v>
      </c>
      <c r="P36" s="11" t="str">
        <v>R1013</v>
      </c>
      <c r="Q36" s="12" t="str">
        <v>24 Aug 2004</v>
      </c>
      <c r="R36" s="11">
        <f ca="1"/>
        <v>20</v>
      </c>
      <c r="S36" s="52">
        <v>1070</v>
      </c>
      <c r="T36" s="19"/>
    </row>
    <row r="37" spans="1:20" x14ac:dyDescent="0.3">
      <c r="A37" t="s">
        <v>53</v>
      </c>
      <c r="B37">
        <v>1997</v>
      </c>
      <c r="C37" t="s">
        <v>30</v>
      </c>
      <c r="D37">
        <v>13</v>
      </c>
      <c r="E37">
        <v>0</v>
      </c>
      <c r="F37">
        <v>1071</v>
      </c>
      <c r="G37" t="s">
        <v>6767</v>
      </c>
      <c r="H37" t="s">
        <v>6767</v>
      </c>
      <c r="I37" t="s">
        <v>9</v>
      </c>
      <c r="K37" s="14" t="str">
        <v>Id2300</v>
      </c>
      <c r="L37" s="11">
        <v>1997</v>
      </c>
      <c r="M37" s="11" t="str">
        <v>Aug</v>
      </c>
      <c r="N37" s="11" t="str">
        <v>Tier - 3</v>
      </c>
      <c r="O37" s="11" t="str">
        <v>Tier - 3</v>
      </c>
      <c r="P37" s="11" t="str">
        <v>R1013</v>
      </c>
      <c r="Q37" s="12" t="str">
        <v>13 Aug 1997</v>
      </c>
      <c r="R37" s="11">
        <f ca="1"/>
        <v>27</v>
      </c>
      <c r="S37" s="52">
        <v>1071</v>
      </c>
      <c r="T37" s="19"/>
    </row>
    <row r="38" spans="1:20" x14ac:dyDescent="0.3">
      <c r="A38" t="s">
        <v>54</v>
      </c>
      <c r="B38">
        <v>1998</v>
      </c>
      <c r="C38" t="s">
        <v>25</v>
      </c>
      <c r="D38">
        <v>26</v>
      </c>
      <c r="E38">
        <v>0</v>
      </c>
      <c r="F38">
        <v>1082</v>
      </c>
      <c r="G38" t="s">
        <v>6767</v>
      </c>
      <c r="H38" t="s">
        <v>6766</v>
      </c>
      <c r="I38" t="s">
        <v>9</v>
      </c>
      <c r="K38" s="14" t="str">
        <v>Id2299</v>
      </c>
      <c r="L38" s="11">
        <v>1998</v>
      </c>
      <c r="M38" s="11" t="str">
        <v>Dec</v>
      </c>
      <c r="N38" s="11" t="str">
        <v>Tier - 3</v>
      </c>
      <c r="O38" s="11" t="str">
        <v>Tier - 2</v>
      </c>
      <c r="P38" s="11" t="str">
        <v>R1013</v>
      </c>
      <c r="Q38" s="12" t="str">
        <v>26 Dec 1998</v>
      </c>
      <c r="R38" s="11">
        <f ca="1"/>
        <v>26</v>
      </c>
      <c r="S38" s="52">
        <v>1082</v>
      </c>
      <c r="T38" s="19"/>
    </row>
    <row r="39" spans="1:20" x14ac:dyDescent="0.3">
      <c r="A39" t="s">
        <v>55</v>
      </c>
      <c r="B39">
        <v>2002</v>
      </c>
      <c r="C39" t="s">
        <v>30</v>
      </c>
      <c r="D39">
        <v>13</v>
      </c>
      <c r="E39">
        <v>0</v>
      </c>
      <c r="F39">
        <v>1086</v>
      </c>
      <c r="G39" t="s">
        <v>6767</v>
      </c>
      <c r="H39" t="s">
        <v>6767</v>
      </c>
      <c r="I39" t="s">
        <v>9</v>
      </c>
      <c r="K39" s="14" t="str">
        <v>Id2298</v>
      </c>
      <c r="L39" s="11">
        <v>2002</v>
      </c>
      <c r="M39" s="11" t="str">
        <v>Aug</v>
      </c>
      <c r="N39" s="11" t="str">
        <v>Tier - 3</v>
      </c>
      <c r="O39" s="11" t="str">
        <v>Tier - 3</v>
      </c>
      <c r="P39" s="11" t="str">
        <v>R1013</v>
      </c>
      <c r="Q39" s="12" t="str">
        <v>13 Aug 2002</v>
      </c>
      <c r="R39" s="11">
        <f ca="1"/>
        <v>22</v>
      </c>
      <c r="S39" s="52">
        <v>1086</v>
      </c>
      <c r="T39" s="19"/>
    </row>
    <row r="40" spans="1:20" x14ac:dyDescent="0.3">
      <c r="A40" t="s">
        <v>56</v>
      </c>
      <c r="B40">
        <v>2004</v>
      </c>
      <c r="C40" t="s">
        <v>11</v>
      </c>
      <c r="D40">
        <v>12</v>
      </c>
      <c r="E40">
        <v>0</v>
      </c>
      <c r="F40">
        <v>1121.8699999999999</v>
      </c>
      <c r="G40" t="s">
        <v>6767</v>
      </c>
      <c r="H40" t="s">
        <v>6768</v>
      </c>
      <c r="I40" t="s">
        <v>9</v>
      </c>
      <c r="K40" s="14" t="str">
        <v>Id2297</v>
      </c>
      <c r="L40" s="11">
        <v>2004</v>
      </c>
      <c r="M40" s="11" t="str">
        <v>Nov</v>
      </c>
      <c r="N40" s="11" t="str">
        <v>Tier - 3</v>
      </c>
      <c r="O40" s="11" t="str">
        <v>Tier - 1</v>
      </c>
      <c r="P40" s="11" t="str">
        <v>R1013</v>
      </c>
      <c r="Q40" s="12" t="str">
        <v>12 Nov 2004</v>
      </c>
      <c r="R40" s="11">
        <f ca="1"/>
        <v>20</v>
      </c>
      <c r="S40" s="52">
        <v>1121.8699999999999</v>
      </c>
      <c r="T40" s="19"/>
    </row>
    <row r="41" spans="1:20" x14ac:dyDescent="0.3">
      <c r="A41" t="s">
        <v>57</v>
      </c>
      <c r="B41">
        <v>2004</v>
      </c>
      <c r="C41" t="s">
        <v>13</v>
      </c>
      <c r="D41">
        <v>14</v>
      </c>
      <c r="E41">
        <v>0</v>
      </c>
      <c r="F41">
        <v>1131.51</v>
      </c>
      <c r="G41" t="s">
        <v>6767</v>
      </c>
      <c r="H41" t="s">
        <v>6768</v>
      </c>
      <c r="I41" t="s">
        <v>9</v>
      </c>
      <c r="K41" s="14" t="str">
        <v>Id2296</v>
      </c>
      <c r="L41" s="11">
        <v>2004</v>
      </c>
      <c r="M41" s="11" t="str">
        <v>Jun</v>
      </c>
      <c r="N41" s="11" t="str">
        <v>Tier - 3</v>
      </c>
      <c r="O41" s="11" t="str">
        <v>Tier - 1</v>
      </c>
      <c r="P41" s="11" t="str">
        <v>R1013</v>
      </c>
      <c r="Q41" s="12" t="str">
        <v>14 Jun 2004</v>
      </c>
      <c r="R41" s="11">
        <f ca="1"/>
        <v>20</v>
      </c>
      <c r="S41" s="52">
        <v>1131.51</v>
      </c>
      <c r="T41" s="19"/>
    </row>
    <row r="42" spans="1:20" x14ac:dyDescent="0.3">
      <c r="A42" t="s">
        <v>58</v>
      </c>
      <c r="B42">
        <v>2002</v>
      </c>
      <c r="C42" t="s">
        <v>8</v>
      </c>
      <c r="D42">
        <v>19</v>
      </c>
      <c r="E42">
        <v>0</v>
      </c>
      <c r="F42">
        <v>1132</v>
      </c>
      <c r="G42" t="s">
        <v>6767</v>
      </c>
      <c r="H42" t="s">
        <v>6768</v>
      </c>
      <c r="I42" t="s">
        <v>9</v>
      </c>
      <c r="K42" s="14" t="str">
        <v>Id2295</v>
      </c>
      <c r="L42" s="11">
        <v>2002</v>
      </c>
      <c r="M42" s="11" t="str">
        <v>Jul</v>
      </c>
      <c r="N42" s="11" t="str">
        <v>Tier - 3</v>
      </c>
      <c r="O42" s="11" t="str">
        <v>Tier - 1</v>
      </c>
      <c r="P42" s="11" t="str">
        <v>R1013</v>
      </c>
      <c r="Q42" s="12" t="str">
        <v>19 Jul 2002</v>
      </c>
      <c r="R42" s="11">
        <f ca="1"/>
        <v>22</v>
      </c>
      <c r="S42" s="52">
        <v>1132</v>
      </c>
      <c r="T42" s="19"/>
    </row>
    <row r="43" spans="1:20" x14ac:dyDescent="0.3">
      <c r="A43" t="s">
        <v>59</v>
      </c>
      <c r="B43">
        <v>2004</v>
      </c>
      <c r="C43" t="s">
        <v>32</v>
      </c>
      <c r="D43">
        <v>6</v>
      </c>
      <c r="E43">
        <v>0</v>
      </c>
      <c r="F43">
        <v>1135</v>
      </c>
      <c r="G43" t="s">
        <v>6767</v>
      </c>
      <c r="H43" t="s">
        <v>6767</v>
      </c>
      <c r="I43" t="s">
        <v>9</v>
      </c>
      <c r="K43" s="14" t="str">
        <v>Id2294</v>
      </c>
      <c r="L43" s="11">
        <v>2004</v>
      </c>
      <c r="M43" s="11" t="str">
        <v>Oct</v>
      </c>
      <c r="N43" s="11" t="str">
        <v>Tier - 3</v>
      </c>
      <c r="O43" s="11" t="str">
        <v>Tier - 3</v>
      </c>
      <c r="P43" s="11" t="str">
        <v>R1013</v>
      </c>
      <c r="Q43" s="12" t="str">
        <v>6 Oct 2004</v>
      </c>
      <c r="R43" s="11">
        <f ca="1"/>
        <v>20</v>
      </c>
      <c r="S43" s="52">
        <v>1135</v>
      </c>
      <c r="T43" s="19"/>
    </row>
    <row r="44" spans="1:20" x14ac:dyDescent="0.3">
      <c r="A44" t="s">
        <v>60</v>
      </c>
      <c r="B44">
        <v>2004</v>
      </c>
      <c r="C44" t="s">
        <v>13</v>
      </c>
      <c r="D44">
        <v>11</v>
      </c>
      <c r="E44">
        <v>0</v>
      </c>
      <c r="F44">
        <v>1135.94</v>
      </c>
      <c r="G44" t="s">
        <v>6767</v>
      </c>
      <c r="H44" t="s">
        <v>6767</v>
      </c>
      <c r="I44" t="s">
        <v>9</v>
      </c>
      <c r="K44" s="14" t="str">
        <v>Id2293</v>
      </c>
      <c r="L44" s="11">
        <v>2004</v>
      </c>
      <c r="M44" s="11" t="str">
        <v>Jun</v>
      </c>
      <c r="N44" s="11" t="str">
        <v>Tier - 3</v>
      </c>
      <c r="O44" s="11" t="str">
        <v>Tier - 3</v>
      </c>
      <c r="P44" s="11" t="str">
        <v>R1013</v>
      </c>
      <c r="Q44" s="12" t="str">
        <v>11 Jun 2004</v>
      </c>
      <c r="R44" s="11">
        <f ca="1"/>
        <v>20</v>
      </c>
      <c r="S44" s="52">
        <v>1135.94</v>
      </c>
      <c r="T44" s="19"/>
    </row>
    <row r="45" spans="1:20" x14ac:dyDescent="0.3">
      <c r="A45" t="s">
        <v>61</v>
      </c>
      <c r="B45">
        <v>2004</v>
      </c>
      <c r="C45" t="s">
        <v>11</v>
      </c>
      <c r="D45">
        <v>28</v>
      </c>
      <c r="E45">
        <v>0</v>
      </c>
      <c r="F45">
        <v>1136.4000000000001</v>
      </c>
      <c r="G45" t="s">
        <v>6767</v>
      </c>
      <c r="H45" t="s">
        <v>6767</v>
      </c>
      <c r="I45" t="s">
        <v>9</v>
      </c>
      <c r="K45" s="14" t="str">
        <v>Id2292</v>
      </c>
      <c r="L45" s="11">
        <v>2004</v>
      </c>
      <c r="M45" s="11" t="str">
        <v>Nov</v>
      </c>
      <c r="N45" s="11" t="str">
        <v>Tier - 3</v>
      </c>
      <c r="O45" s="11" t="str">
        <v>Tier - 3</v>
      </c>
      <c r="P45" s="11" t="str">
        <v>R1013</v>
      </c>
      <c r="Q45" s="12" t="str">
        <v>28 Nov 2004</v>
      </c>
      <c r="R45" s="11">
        <f ca="1"/>
        <v>20</v>
      </c>
      <c r="S45" s="52">
        <v>1136.4000000000001</v>
      </c>
      <c r="T45" s="19"/>
    </row>
    <row r="46" spans="1:20" x14ac:dyDescent="0.3">
      <c r="A46" t="s">
        <v>62</v>
      </c>
      <c r="B46">
        <v>2002</v>
      </c>
      <c r="C46" t="s">
        <v>30</v>
      </c>
      <c r="D46">
        <v>11</v>
      </c>
      <c r="E46">
        <v>0</v>
      </c>
      <c r="F46">
        <v>1137</v>
      </c>
      <c r="G46" t="s">
        <v>6767</v>
      </c>
      <c r="H46" t="s">
        <v>6768</v>
      </c>
      <c r="I46" t="s">
        <v>9</v>
      </c>
      <c r="K46" s="14" t="str">
        <v>Id2291</v>
      </c>
      <c r="L46" s="11">
        <v>2002</v>
      </c>
      <c r="M46" s="11" t="str">
        <v>Aug</v>
      </c>
      <c r="N46" s="11" t="str">
        <v>Tier - 3</v>
      </c>
      <c r="O46" s="11" t="str">
        <v>Tier - 1</v>
      </c>
      <c r="P46" s="11" t="str">
        <v>R1013</v>
      </c>
      <c r="Q46" s="12" t="str">
        <v>11 Aug 2002</v>
      </c>
      <c r="R46" s="11">
        <f ca="1"/>
        <v>22</v>
      </c>
      <c r="S46" s="52">
        <v>1137</v>
      </c>
      <c r="T46" s="19"/>
    </row>
    <row r="47" spans="1:20" x14ac:dyDescent="0.3">
      <c r="A47" t="s">
        <v>26</v>
      </c>
      <c r="B47">
        <v>2004</v>
      </c>
      <c r="C47" t="s">
        <v>11</v>
      </c>
      <c r="D47">
        <v>6</v>
      </c>
      <c r="E47">
        <v>0</v>
      </c>
      <c r="F47">
        <v>1137.01</v>
      </c>
      <c r="G47" t="s">
        <v>6767</v>
      </c>
      <c r="H47" t="s">
        <v>6768</v>
      </c>
      <c r="I47" t="s">
        <v>9</v>
      </c>
      <c r="K47" s="14" t="str">
        <v>Unknown</v>
      </c>
      <c r="L47" s="11">
        <v>2004</v>
      </c>
      <c r="M47" s="11" t="str">
        <v>Nov</v>
      </c>
      <c r="N47" s="11" t="str">
        <v>Tier - 3</v>
      </c>
      <c r="O47" s="11" t="str">
        <v>Tier - 1</v>
      </c>
      <c r="P47" s="11" t="str">
        <v>R1013</v>
      </c>
      <c r="Q47" s="12" t="str">
        <v>6 Nov 2004</v>
      </c>
      <c r="R47" s="11">
        <f ca="1"/>
        <v>20</v>
      </c>
      <c r="S47" s="52">
        <v>1137.01</v>
      </c>
      <c r="T47" s="19"/>
    </row>
    <row r="48" spans="1:20" x14ac:dyDescent="0.3">
      <c r="A48" t="s">
        <v>63</v>
      </c>
      <c r="B48">
        <v>2004</v>
      </c>
      <c r="C48" t="s">
        <v>32</v>
      </c>
      <c r="D48">
        <v>15</v>
      </c>
      <c r="E48">
        <v>0</v>
      </c>
      <c r="F48">
        <v>1137.01</v>
      </c>
      <c r="G48" t="s">
        <v>6767</v>
      </c>
      <c r="H48" t="s">
        <v>6768</v>
      </c>
      <c r="I48" t="s">
        <v>9</v>
      </c>
      <c r="K48" s="14" t="str">
        <v>Id2290</v>
      </c>
      <c r="L48" s="11">
        <v>2004</v>
      </c>
      <c r="M48" s="11" t="str">
        <v>Oct</v>
      </c>
      <c r="N48" s="11" t="str">
        <v>Tier - 3</v>
      </c>
      <c r="O48" s="11" t="str">
        <v>Tier - 1</v>
      </c>
      <c r="P48" s="11" t="str">
        <v>R1013</v>
      </c>
      <c r="Q48" s="12" t="str">
        <v>15 Oct 2004</v>
      </c>
      <c r="R48" s="11">
        <f ca="1"/>
        <v>20</v>
      </c>
      <c r="S48" s="52">
        <v>1137.01</v>
      </c>
      <c r="T48" s="19"/>
    </row>
    <row r="49" spans="1:20" x14ac:dyDescent="0.3">
      <c r="A49" t="s">
        <v>64</v>
      </c>
      <c r="B49">
        <v>2004</v>
      </c>
      <c r="C49" t="s">
        <v>11</v>
      </c>
      <c r="D49">
        <v>27</v>
      </c>
      <c r="E49">
        <v>0</v>
      </c>
      <c r="F49">
        <v>1137.47</v>
      </c>
      <c r="G49" t="s">
        <v>6767</v>
      </c>
      <c r="H49" t="s">
        <v>6766</v>
      </c>
      <c r="I49" t="s">
        <v>9</v>
      </c>
      <c r="K49" s="14" t="str">
        <v>Id2289</v>
      </c>
      <c r="L49" s="11">
        <v>2004</v>
      </c>
      <c r="M49" s="11" t="str">
        <v>Nov</v>
      </c>
      <c r="N49" s="11" t="str">
        <v>Tier - 3</v>
      </c>
      <c r="O49" s="11" t="str">
        <v>Tier - 2</v>
      </c>
      <c r="P49" s="11" t="str">
        <v>R1013</v>
      </c>
      <c r="Q49" s="12" t="str">
        <v>27 Nov 2004</v>
      </c>
      <c r="R49" s="11">
        <f ca="1"/>
        <v>20</v>
      </c>
      <c r="S49" s="52">
        <v>1137.47</v>
      </c>
      <c r="T49" s="19"/>
    </row>
    <row r="50" spans="1:20" x14ac:dyDescent="0.3">
      <c r="A50" t="s">
        <v>65</v>
      </c>
      <c r="B50">
        <v>2001</v>
      </c>
      <c r="C50" t="s">
        <v>32</v>
      </c>
      <c r="D50">
        <v>25</v>
      </c>
      <c r="E50">
        <v>0</v>
      </c>
      <c r="F50">
        <v>1141</v>
      </c>
      <c r="G50" t="s">
        <v>6767</v>
      </c>
      <c r="H50" t="s">
        <v>6768</v>
      </c>
      <c r="I50" t="s">
        <v>9</v>
      </c>
      <c r="K50" s="14" t="str">
        <v>Id2288</v>
      </c>
      <c r="L50" s="11">
        <v>2001</v>
      </c>
      <c r="M50" s="11" t="str">
        <v>Oct</v>
      </c>
      <c r="N50" s="11" t="str">
        <v>Tier - 3</v>
      </c>
      <c r="O50" s="11" t="str">
        <v>Tier - 1</v>
      </c>
      <c r="P50" s="11" t="str">
        <v>R1013</v>
      </c>
      <c r="Q50" s="12" t="str">
        <v>25 Oct 2001</v>
      </c>
      <c r="R50" s="11">
        <f ca="1"/>
        <v>23</v>
      </c>
      <c r="S50" s="52">
        <v>1141</v>
      </c>
      <c r="T50" s="19"/>
    </row>
    <row r="51" spans="1:20" x14ac:dyDescent="0.3">
      <c r="A51" t="s">
        <v>66</v>
      </c>
      <c r="B51">
        <v>2004</v>
      </c>
      <c r="C51" t="s">
        <v>15</v>
      </c>
      <c r="D51">
        <v>12</v>
      </c>
      <c r="E51">
        <v>0</v>
      </c>
      <c r="F51">
        <v>1141.45</v>
      </c>
      <c r="G51" t="s">
        <v>6767</v>
      </c>
      <c r="H51" t="s">
        <v>6767</v>
      </c>
      <c r="I51" t="s">
        <v>9</v>
      </c>
      <c r="K51" s="14" t="str">
        <v>Id2287</v>
      </c>
      <c r="L51" s="11">
        <v>2004</v>
      </c>
      <c r="M51" s="11" t="str">
        <v>Sep</v>
      </c>
      <c r="N51" s="11" t="str">
        <v>Tier - 3</v>
      </c>
      <c r="O51" s="11" t="str">
        <v>Tier - 3</v>
      </c>
      <c r="P51" s="11" t="str">
        <v>R1013</v>
      </c>
      <c r="Q51" s="12" t="str">
        <v>12 Sep 2004</v>
      </c>
      <c r="R51" s="11">
        <f ca="1"/>
        <v>20</v>
      </c>
      <c r="S51" s="52">
        <v>1141.45</v>
      </c>
      <c r="T51" s="19"/>
    </row>
    <row r="52" spans="1:20" x14ac:dyDescent="0.3">
      <c r="A52" t="s">
        <v>67</v>
      </c>
      <c r="B52">
        <v>2002</v>
      </c>
      <c r="C52" t="s">
        <v>32</v>
      </c>
      <c r="D52">
        <v>1</v>
      </c>
      <c r="E52">
        <v>0</v>
      </c>
      <c r="F52">
        <v>1142</v>
      </c>
      <c r="G52" t="s">
        <v>6767</v>
      </c>
      <c r="H52" t="s">
        <v>6766</v>
      </c>
      <c r="I52" t="s">
        <v>37</v>
      </c>
      <c r="K52" s="14" t="str">
        <v>Id2286</v>
      </c>
      <c r="L52" s="11">
        <v>2002</v>
      </c>
      <c r="M52" s="11" t="str">
        <v>Oct</v>
      </c>
      <c r="N52" s="11" t="str">
        <v>Tier - 3</v>
      </c>
      <c r="O52" s="11" t="str">
        <v>Tier - 2</v>
      </c>
      <c r="P52" s="11" t="str">
        <v>R1011</v>
      </c>
      <c r="Q52" s="12" t="str">
        <v>1 Oct 2002</v>
      </c>
      <c r="R52" s="11">
        <f ca="1"/>
        <v>22</v>
      </c>
      <c r="S52" s="52">
        <v>1142</v>
      </c>
      <c r="T52" s="19"/>
    </row>
    <row r="53" spans="1:20" x14ac:dyDescent="0.3">
      <c r="A53" t="s">
        <v>68</v>
      </c>
      <c r="B53">
        <v>2004</v>
      </c>
      <c r="C53" t="s">
        <v>13</v>
      </c>
      <c r="D53">
        <v>10</v>
      </c>
      <c r="E53">
        <v>0</v>
      </c>
      <c r="F53">
        <v>1146.8</v>
      </c>
      <c r="G53" t="s">
        <v>6766</v>
      </c>
      <c r="H53" t="s">
        <v>6766</v>
      </c>
      <c r="I53" t="s">
        <v>9</v>
      </c>
      <c r="K53" s="14" t="str">
        <v>Id2285</v>
      </c>
      <c r="L53" s="11">
        <v>2004</v>
      </c>
      <c r="M53" s="11" t="str">
        <v>Jun</v>
      </c>
      <c r="N53" s="11" t="str">
        <v>Tier - 2</v>
      </c>
      <c r="O53" s="11" t="str">
        <v>Tier - 2</v>
      </c>
      <c r="P53" s="11" t="str">
        <v>R1013</v>
      </c>
      <c r="Q53" s="12" t="str">
        <v>10 Jun 2004</v>
      </c>
      <c r="R53" s="11">
        <f ca="1"/>
        <v>20</v>
      </c>
      <c r="S53" s="52">
        <v>1146.8</v>
      </c>
      <c r="T53" s="19"/>
    </row>
    <row r="54" spans="1:20" x14ac:dyDescent="0.3">
      <c r="A54" t="s">
        <v>69</v>
      </c>
      <c r="B54">
        <v>2003</v>
      </c>
      <c r="C54" t="s">
        <v>13</v>
      </c>
      <c r="D54">
        <v>12</v>
      </c>
      <c r="E54">
        <v>0</v>
      </c>
      <c r="F54">
        <v>1149</v>
      </c>
      <c r="G54" t="s">
        <v>6766</v>
      </c>
      <c r="H54" t="s">
        <v>6768</v>
      </c>
      <c r="I54" t="s">
        <v>18</v>
      </c>
      <c r="K54" s="14" t="str">
        <v>Id2284</v>
      </c>
      <c r="L54" s="11">
        <v>2003</v>
      </c>
      <c r="M54" s="11" t="str">
        <v>Jun</v>
      </c>
      <c r="N54" s="11" t="str">
        <v>Tier - 2</v>
      </c>
      <c r="O54" s="11" t="str">
        <v>Tier - 1</v>
      </c>
      <c r="P54" s="11" t="str">
        <v>R1012</v>
      </c>
      <c r="Q54" s="12" t="str">
        <v>12 Jun 2003</v>
      </c>
      <c r="R54" s="11">
        <f ca="1"/>
        <v>21</v>
      </c>
      <c r="S54" s="52">
        <v>1149</v>
      </c>
      <c r="T54" s="19"/>
    </row>
    <row r="55" spans="1:20" x14ac:dyDescent="0.3">
      <c r="A55" t="s">
        <v>70</v>
      </c>
      <c r="B55">
        <v>2004</v>
      </c>
      <c r="C55" t="s">
        <v>8</v>
      </c>
      <c r="D55">
        <v>18</v>
      </c>
      <c r="E55">
        <v>0</v>
      </c>
      <c r="F55">
        <v>1149.4000000000001</v>
      </c>
      <c r="G55" t="s">
        <v>6766</v>
      </c>
      <c r="H55" t="s">
        <v>6766</v>
      </c>
      <c r="I55" t="s">
        <v>9</v>
      </c>
      <c r="K55" s="14" t="str">
        <v>Id2283</v>
      </c>
      <c r="L55" s="11">
        <v>2004</v>
      </c>
      <c r="M55" s="11" t="str">
        <v>Jul</v>
      </c>
      <c r="N55" s="11" t="str">
        <v>Tier - 2</v>
      </c>
      <c r="O55" s="11" t="str">
        <v>Tier - 2</v>
      </c>
      <c r="P55" s="11" t="str">
        <v>R1013</v>
      </c>
      <c r="Q55" s="12" t="str">
        <v>18 Jul 2004</v>
      </c>
      <c r="R55" s="11">
        <f ca="1"/>
        <v>20</v>
      </c>
      <c r="S55" s="52">
        <v>1149.4000000000001</v>
      </c>
      <c r="T55" s="19"/>
    </row>
    <row r="56" spans="1:20" x14ac:dyDescent="0.3">
      <c r="A56" t="s">
        <v>71</v>
      </c>
      <c r="B56">
        <v>1994</v>
      </c>
      <c r="C56" t="s">
        <v>8</v>
      </c>
      <c r="D56">
        <v>26</v>
      </c>
      <c r="E56">
        <v>0</v>
      </c>
      <c r="F56">
        <v>1158.32</v>
      </c>
      <c r="G56" t="s">
        <v>6766</v>
      </c>
      <c r="H56" t="s">
        <v>6768</v>
      </c>
      <c r="I56" t="s">
        <v>9</v>
      </c>
      <c r="K56" s="14" t="str">
        <v>Id2282</v>
      </c>
      <c r="L56" s="11">
        <v>1994</v>
      </c>
      <c r="M56" s="11" t="str">
        <v>Jul</v>
      </c>
      <c r="N56" s="11" t="str">
        <v>Tier - 2</v>
      </c>
      <c r="O56" s="11" t="str">
        <v>Tier - 1</v>
      </c>
      <c r="P56" s="11" t="str">
        <v>R1013</v>
      </c>
      <c r="Q56" s="12" t="str">
        <v>26 Jul 1994</v>
      </c>
      <c r="R56" s="11">
        <f ca="1"/>
        <v>30</v>
      </c>
      <c r="S56" s="52">
        <v>1158.32</v>
      </c>
      <c r="T56" s="19"/>
    </row>
    <row r="57" spans="1:20" x14ac:dyDescent="0.3">
      <c r="A57" t="s">
        <v>72</v>
      </c>
      <c r="B57">
        <v>2004</v>
      </c>
      <c r="C57" t="s">
        <v>11</v>
      </c>
      <c r="D57">
        <v>11</v>
      </c>
      <c r="E57">
        <v>0</v>
      </c>
      <c r="F57">
        <v>1163.46</v>
      </c>
      <c r="G57" t="s">
        <v>6766</v>
      </c>
      <c r="H57" t="s">
        <v>6767</v>
      </c>
      <c r="I57" t="s">
        <v>9</v>
      </c>
      <c r="K57" s="14" t="str">
        <v>Id2281</v>
      </c>
      <c r="L57" s="11">
        <v>2004</v>
      </c>
      <c r="M57" s="11" t="str">
        <v>Nov</v>
      </c>
      <c r="N57" s="11" t="str">
        <v>Tier - 2</v>
      </c>
      <c r="O57" s="11" t="str">
        <v>Tier - 3</v>
      </c>
      <c r="P57" s="11" t="str">
        <v>R1013</v>
      </c>
      <c r="Q57" s="12" t="str">
        <v>11 Nov 2004</v>
      </c>
      <c r="R57" s="11">
        <f ca="1"/>
        <v>20</v>
      </c>
      <c r="S57" s="52">
        <v>1163.46</v>
      </c>
      <c r="T57" s="19"/>
    </row>
    <row r="58" spans="1:20" x14ac:dyDescent="0.3">
      <c r="A58" t="s">
        <v>73</v>
      </c>
      <c r="B58">
        <v>2002</v>
      </c>
      <c r="C58" t="s">
        <v>13</v>
      </c>
      <c r="D58">
        <v>11</v>
      </c>
      <c r="E58">
        <v>0</v>
      </c>
      <c r="F58">
        <v>1165</v>
      </c>
      <c r="G58" t="s">
        <v>6766</v>
      </c>
      <c r="H58" t="s">
        <v>6767</v>
      </c>
      <c r="I58" t="s">
        <v>18</v>
      </c>
      <c r="K58" s="14" t="str">
        <v>Id2280</v>
      </c>
      <c r="L58" s="11">
        <v>2002</v>
      </c>
      <c r="M58" s="11" t="str">
        <v>Jun</v>
      </c>
      <c r="N58" s="11" t="str">
        <v>Tier - 2</v>
      </c>
      <c r="O58" s="11" t="str">
        <v>Tier - 3</v>
      </c>
      <c r="P58" s="11" t="str">
        <v>R1012</v>
      </c>
      <c r="Q58" s="12" t="str">
        <v>11 Jun 2002</v>
      </c>
      <c r="R58" s="11">
        <f ca="1"/>
        <v>22</v>
      </c>
      <c r="S58" s="52">
        <v>1165</v>
      </c>
      <c r="T58" s="19"/>
    </row>
    <row r="59" spans="1:20" x14ac:dyDescent="0.3">
      <c r="A59" t="s">
        <v>74</v>
      </c>
      <c r="B59">
        <v>2001</v>
      </c>
      <c r="C59" t="s">
        <v>11</v>
      </c>
      <c r="D59">
        <v>12</v>
      </c>
      <c r="E59">
        <v>0</v>
      </c>
      <c r="F59">
        <v>1167</v>
      </c>
      <c r="G59" t="s">
        <v>6766</v>
      </c>
      <c r="H59" t="s">
        <v>6768</v>
      </c>
      <c r="I59" t="s">
        <v>9</v>
      </c>
      <c r="K59" s="14" t="str">
        <v>Id2279</v>
      </c>
      <c r="L59" s="11">
        <v>2001</v>
      </c>
      <c r="M59" s="11" t="str">
        <v>Nov</v>
      </c>
      <c r="N59" s="11" t="str">
        <v>Tier - 2</v>
      </c>
      <c r="O59" s="11" t="str">
        <v>Tier - 1</v>
      </c>
      <c r="P59" s="11" t="str">
        <v>R1013</v>
      </c>
      <c r="Q59" s="12" t="str">
        <v>12 Nov 2001</v>
      </c>
      <c r="R59" s="11">
        <f ca="1"/>
        <v>23</v>
      </c>
      <c r="S59" s="52">
        <v>1167</v>
      </c>
      <c r="T59" s="19"/>
    </row>
    <row r="60" spans="1:20" x14ac:dyDescent="0.3">
      <c r="A60" t="s">
        <v>75</v>
      </c>
      <c r="B60">
        <v>1996</v>
      </c>
      <c r="C60" t="s">
        <v>30</v>
      </c>
      <c r="D60">
        <v>11</v>
      </c>
      <c r="E60">
        <v>0</v>
      </c>
      <c r="F60">
        <v>1178</v>
      </c>
      <c r="G60" t="s">
        <v>6766</v>
      </c>
      <c r="H60" t="s">
        <v>6767</v>
      </c>
      <c r="I60" t="s">
        <v>9</v>
      </c>
      <c r="K60" s="14" t="str">
        <v>Id2278</v>
      </c>
      <c r="L60" s="11">
        <v>1996</v>
      </c>
      <c r="M60" s="11" t="str">
        <v>Aug</v>
      </c>
      <c r="N60" s="11" t="str">
        <v>Tier - 2</v>
      </c>
      <c r="O60" s="11" t="str">
        <v>Tier - 3</v>
      </c>
      <c r="P60" s="11" t="str">
        <v>R1013</v>
      </c>
      <c r="Q60" s="12" t="str">
        <v>11 Aug 1996</v>
      </c>
      <c r="R60" s="11">
        <f ca="1"/>
        <v>28</v>
      </c>
      <c r="S60" s="52">
        <v>1178</v>
      </c>
      <c r="T60" s="19"/>
    </row>
    <row r="61" spans="1:20" x14ac:dyDescent="0.3">
      <c r="A61" t="s">
        <v>76</v>
      </c>
      <c r="B61">
        <v>1997</v>
      </c>
      <c r="C61" t="s">
        <v>13</v>
      </c>
      <c r="D61">
        <v>28</v>
      </c>
      <c r="E61">
        <v>0</v>
      </c>
      <c r="F61">
        <v>1178.07</v>
      </c>
      <c r="G61" t="s">
        <v>6766</v>
      </c>
      <c r="H61" t="s">
        <v>6766</v>
      </c>
      <c r="I61" t="s">
        <v>9</v>
      </c>
      <c r="K61" s="14" t="str">
        <v>Id2277</v>
      </c>
      <c r="L61" s="11">
        <v>1997</v>
      </c>
      <c r="M61" s="11" t="str">
        <v>Jun</v>
      </c>
      <c r="N61" s="11" t="str">
        <v>Tier - 2</v>
      </c>
      <c r="O61" s="11" t="str">
        <v>Tier - 2</v>
      </c>
      <c r="P61" s="11" t="str">
        <v>R1013</v>
      </c>
      <c r="Q61" s="12" t="str">
        <v>28 Jun 1997</v>
      </c>
      <c r="R61" s="11">
        <f ca="1"/>
        <v>27</v>
      </c>
      <c r="S61" s="52">
        <v>1178.07</v>
      </c>
      <c r="T61" s="19"/>
    </row>
    <row r="62" spans="1:20" x14ac:dyDescent="0.3">
      <c r="A62" t="s">
        <v>77</v>
      </c>
      <c r="B62">
        <v>2002</v>
      </c>
      <c r="C62" t="s">
        <v>30</v>
      </c>
      <c r="D62">
        <v>26</v>
      </c>
      <c r="E62">
        <v>0</v>
      </c>
      <c r="F62">
        <v>1191</v>
      </c>
      <c r="G62" t="s">
        <v>6766</v>
      </c>
      <c r="H62" t="s">
        <v>6768</v>
      </c>
      <c r="I62" t="s">
        <v>9</v>
      </c>
      <c r="K62" s="14" t="str">
        <v>Id2276</v>
      </c>
      <c r="L62" s="11">
        <v>2002</v>
      </c>
      <c r="M62" s="11" t="str">
        <v>Aug</v>
      </c>
      <c r="N62" s="11" t="str">
        <v>Tier - 2</v>
      </c>
      <c r="O62" s="11" t="str">
        <v>Tier - 1</v>
      </c>
      <c r="P62" s="11" t="str">
        <v>R1013</v>
      </c>
      <c r="Q62" s="12" t="str">
        <v>26 Aug 2002</v>
      </c>
      <c r="R62" s="11">
        <f ca="1"/>
        <v>22</v>
      </c>
      <c r="S62" s="52">
        <v>1191</v>
      </c>
      <c r="T62" s="19"/>
    </row>
    <row r="63" spans="1:20" x14ac:dyDescent="0.3">
      <c r="A63" t="s">
        <v>78</v>
      </c>
      <c r="B63">
        <v>1999</v>
      </c>
      <c r="C63" t="s">
        <v>13</v>
      </c>
      <c r="D63">
        <v>28</v>
      </c>
      <c r="E63">
        <v>0</v>
      </c>
      <c r="F63">
        <v>1200</v>
      </c>
      <c r="G63" t="s">
        <v>6766</v>
      </c>
      <c r="H63" t="s">
        <v>6767</v>
      </c>
      <c r="I63" t="s">
        <v>18</v>
      </c>
      <c r="K63" s="14" t="str">
        <v>Id2275</v>
      </c>
      <c r="L63" s="11">
        <v>1999</v>
      </c>
      <c r="M63" s="11" t="str">
        <v>Jun</v>
      </c>
      <c r="N63" s="11" t="str">
        <v>Tier - 2</v>
      </c>
      <c r="O63" s="11" t="str">
        <v>Tier - 3</v>
      </c>
      <c r="P63" s="11" t="str">
        <v>R1012</v>
      </c>
      <c r="Q63" s="12" t="str">
        <v>28 Jun 1999</v>
      </c>
      <c r="R63" s="11">
        <f ca="1"/>
        <v>25</v>
      </c>
      <c r="S63" s="52">
        <v>1200</v>
      </c>
      <c r="T63" s="19"/>
    </row>
    <row r="64" spans="1:20" x14ac:dyDescent="0.3">
      <c r="A64" t="s">
        <v>79</v>
      </c>
      <c r="B64">
        <v>1992</v>
      </c>
      <c r="C64" t="s">
        <v>32</v>
      </c>
      <c r="D64">
        <v>6</v>
      </c>
      <c r="E64">
        <v>0</v>
      </c>
      <c r="F64">
        <v>1200.55</v>
      </c>
      <c r="G64" t="s">
        <v>6766</v>
      </c>
      <c r="H64" t="s">
        <v>6767</v>
      </c>
      <c r="I64" t="s">
        <v>9</v>
      </c>
      <c r="K64" s="14" t="str">
        <v>Id2274</v>
      </c>
      <c r="L64" s="11">
        <v>1992</v>
      </c>
      <c r="M64" s="11" t="str">
        <v>Oct</v>
      </c>
      <c r="N64" s="11" t="str">
        <v>Tier - 2</v>
      </c>
      <c r="O64" s="11" t="str">
        <v>Tier - 3</v>
      </c>
      <c r="P64" s="11" t="str">
        <v>R1013</v>
      </c>
      <c r="Q64" s="12" t="str">
        <v>6 Oct 1992</v>
      </c>
      <c r="R64" s="11">
        <f ca="1"/>
        <v>32</v>
      </c>
      <c r="S64" s="52">
        <v>1200.55</v>
      </c>
      <c r="T64" s="19"/>
    </row>
    <row r="65" spans="1:20" x14ac:dyDescent="0.3">
      <c r="A65" t="s">
        <v>80</v>
      </c>
      <c r="B65">
        <v>2004</v>
      </c>
      <c r="C65" t="s">
        <v>13</v>
      </c>
      <c r="D65">
        <v>2</v>
      </c>
      <c r="E65">
        <v>0</v>
      </c>
      <c r="F65">
        <v>1210</v>
      </c>
      <c r="G65" t="s">
        <v>6766</v>
      </c>
      <c r="H65" t="s">
        <v>6768</v>
      </c>
      <c r="I65" t="s">
        <v>9</v>
      </c>
      <c r="K65" s="14" t="str">
        <v>Id2273</v>
      </c>
      <c r="L65" s="11">
        <v>2004</v>
      </c>
      <c r="M65" s="11" t="str">
        <v>Jun</v>
      </c>
      <c r="N65" s="11" t="str">
        <v>Tier - 2</v>
      </c>
      <c r="O65" s="11" t="str">
        <v>Tier - 1</v>
      </c>
      <c r="P65" s="11" t="str">
        <v>R1013</v>
      </c>
      <c r="Q65" s="12" t="str">
        <v>2 Jun 2004</v>
      </c>
      <c r="R65" s="11">
        <f ca="1"/>
        <v>20</v>
      </c>
      <c r="S65" s="52">
        <v>1210</v>
      </c>
      <c r="T65" s="19"/>
    </row>
    <row r="66" spans="1:20" x14ac:dyDescent="0.3">
      <c r="A66" t="s">
        <v>81</v>
      </c>
      <c r="B66">
        <v>1996</v>
      </c>
      <c r="C66" t="s">
        <v>11</v>
      </c>
      <c r="D66">
        <v>4</v>
      </c>
      <c r="E66">
        <v>0</v>
      </c>
      <c r="F66">
        <v>1220</v>
      </c>
      <c r="G66" t="s">
        <v>6766</v>
      </c>
      <c r="H66" t="s">
        <v>6767</v>
      </c>
      <c r="I66" t="s">
        <v>18</v>
      </c>
      <c r="K66" s="14" t="str">
        <v>Id2272</v>
      </c>
      <c r="L66" s="11">
        <v>1996</v>
      </c>
      <c r="M66" s="11" t="str">
        <v>Nov</v>
      </c>
      <c r="N66" s="11" t="str">
        <v>Tier - 2</v>
      </c>
      <c r="O66" s="11" t="str">
        <v>Tier - 3</v>
      </c>
      <c r="P66" s="11" t="str">
        <v>R1012</v>
      </c>
      <c r="Q66" s="12" t="str">
        <v>4 Nov 1996</v>
      </c>
      <c r="R66" s="11">
        <f ca="1"/>
        <v>28</v>
      </c>
      <c r="S66" s="52">
        <v>1220</v>
      </c>
      <c r="T66" s="19"/>
    </row>
    <row r="67" spans="1:20" x14ac:dyDescent="0.3">
      <c r="A67" t="s">
        <v>82</v>
      </c>
      <c r="B67">
        <v>2004</v>
      </c>
      <c r="C67" t="s">
        <v>8</v>
      </c>
      <c r="D67">
        <v>9</v>
      </c>
      <c r="E67">
        <v>0</v>
      </c>
      <c r="F67">
        <v>1224</v>
      </c>
      <c r="G67" t="s">
        <v>6766</v>
      </c>
      <c r="H67" t="s">
        <v>6768</v>
      </c>
      <c r="I67" t="s">
        <v>9</v>
      </c>
      <c r="K67" s="14" t="str">
        <v>Id2271</v>
      </c>
      <c r="L67" s="11">
        <v>2004</v>
      </c>
      <c r="M67" s="11" t="str">
        <v>Jul</v>
      </c>
      <c r="N67" s="11" t="str">
        <v>Tier - 2</v>
      </c>
      <c r="O67" s="11" t="str">
        <v>Tier - 1</v>
      </c>
      <c r="P67" s="11" t="str">
        <v>R1013</v>
      </c>
      <c r="Q67" s="12" t="str">
        <v>9 Jul 2004</v>
      </c>
      <c r="R67" s="11">
        <f ca="1"/>
        <v>20</v>
      </c>
      <c r="S67" s="52">
        <v>1224</v>
      </c>
      <c r="T67" s="19"/>
    </row>
    <row r="68" spans="1:20" x14ac:dyDescent="0.3">
      <c r="A68" t="s">
        <v>83</v>
      </c>
      <c r="B68">
        <v>2004</v>
      </c>
      <c r="C68" t="s">
        <v>32</v>
      </c>
      <c r="D68">
        <v>16</v>
      </c>
      <c r="E68">
        <v>0</v>
      </c>
      <c r="F68">
        <v>1228</v>
      </c>
      <c r="G68" t="s">
        <v>6766</v>
      </c>
      <c r="H68" t="s">
        <v>6768</v>
      </c>
      <c r="I68" t="s">
        <v>18</v>
      </c>
      <c r="K68" s="14" t="str">
        <v>Id2270</v>
      </c>
      <c r="L68" s="11">
        <v>2004</v>
      </c>
      <c r="M68" s="11" t="str">
        <v>Oct</v>
      </c>
      <c r="N68" s="11" t="str">
        <v>Tier - 2</v>
      </c>
      <c r="O68" s="11" t="str">
        <v>Tier - 1</v>
      </c>
      <c r="P68" s="11" t="str">
        <v>R1012</v>
      </c>
      <c r="Q68" s="12" t="str">
        <v>16 Oct 2004</v>
      </c>
      <c r="R68" s="11">
        <f ca="1"/>
        <v>20</v>
      </c>
      <c r="S68" s="52">
        <v>1228</v>
      </c>
      <c r="T68" s="19"/>
    </row>
    <row r="69" spans="1:20" x14ac:dyDescent="0.3">
      <c r="A69" t="s">
        <v>84</v>
      </c>
      <c r="B69">
        <v>1998</v>
      </c>
      <c r="C69" t="s">
        <v>8</v>
      </c>
      <c r="D69">
        <v>13</v>
      </c>
      <c r="E69">
        <v>0</v>
      </c>
      <c r="F69">
        <v>1234</v>
      </c>
      <c r="G69" t="s">
        <v>6766</v>
      </c>
      <c r="H69" t="s">
        <v>6768</v>
      </c>
      <c r="I69" t="s">
        <v>9</v>
      </c>
      <c r="K69" s="14" t="str">
        <v>Id2269</v>
      </c>
      <c r="L69" s="11">
        <v>1998</v>
      </c>
      <c r="M69" s="11" t="str">
        <v>Jul</v>
      </c>
      <c r="N69" s="11" t="str">
        <v>Tier - 2</v>
      </c>
      <c r="O69" s="11" t="str">
        <v>Tier - 1</v>
      </c>
      <c r="P69" s="11" t="str">
        <v>R1013</v>
      </c>
      <c r="Q69" s="12" t="str">
        <v>13 Jul 1998</v>
      </c>
      <c r="R69" s="11">
        <f ca="1"/>
        <v>26</v>
      </c>
      <c r="S69" s="52">
        <v>1234</v>
      </c>
      <c r="T69" s="19"/>
    </row>
    <row r="70" spans="1:20" x14ac:dyDescent="0.3">
      <c r="A70" t="s">
        <v>85</v>
      </c>
      <c r="B70">
        <v>2002</v>
      </c>
      <c r="C70" t="s">
        <v>25</v>
      </c>
      <c r="D70">
        <v>12</v>
      </c>
      <c r="E70">
        <v>0</v>
      </c>
      <c r="F70">
        <v>1237</v>
      </c>
      <c r="G70" t="s">
        <v>6766</v>
      </c>
      <c r="H70" t="s">
        <v>6766</v>
      </c>
      <c r="I70" t="s">
        <v>9</v>
      </c>
      <c r="K70" s="14" t="str">
        <v>Id2268</v>
      </c>
      <c r="L70" s="11">
        <v>2002</v>
      </c>
      <c r="M70" s="11" t="str">
        <v>Dec</v>
      </c>
      <c r="N70" s="11" t="str">
        <v>Tier - 2</v>
      </c>
      <c r="O70" s="11" t="str">
        <v>Tier - 2</v>
      </c>
      <c r="P70" s="11" t="str">
        <v>R1013</v>
      </c>
      <c r="Q70" s="12" t="str">
        <v>12 Dec 2002</v>
      </c>
      <c r="R70" s="11">
        <f ca="1"/>
        <v>22</v>
      </c>
      <c r="S70" s="52">
        <v>1237</v>
      </c>
      <c r="T70" s="19"/>
    </row>
    <row r="71" spans="1:20" x14ac:dyDescent="0.3">
      <c r="A71" t="s">
        <v>86</v>
      </c>
      <c r="B71">
        <v>1998</v>
      </c>
      <c r="C71" t="s">
        <v>32</v>
      </c>
      <c r="D71">
        <v>11</v>
      </c>
      <c r="E71">
        <v>0</v>
      </c>
      <c r="F71">
        <v>1240</v>
      </c>
      <c r="G71" t="s">
        <v>6766</v>
      </c>
      <c r="H71" t="s">
        <v>6768</v>
      </c>
      <c r="I71" t="s">
        <v>18</v>
      </c>
      <c r="K71" s="14" t="str">
        <v>Id2267</v>
      </c>
      <c r="L71" s="11">
        <v>1998</v>
      </c>
      <c r="M71" s="11" t="str">
        <v>Oct</v>
      </c>
      <c r="N71" s="11" t="str">
        <v>Tier - 2</v>
      </c>
      <c r="O71" s="11" t="str">
        <v>Tier - 1</v>
      </c>
      <c r="P71" s="11" t="str">
        <v>R1012</v>
      </c>
      <c r="Q71" s="12" t="str">
        <v>11 Oct 1998</v>
      </c>
      <c r="R71" s="11">
        <f ca="1"/>
        <v>26</v>
      </c>
      <c r="S71" s="52">
        <v>1240</v>
      </c>
      <c r="T71" s="19"/>
    </row>
    <row r="72" spans="1:20" x14ac:dyDescent="0.3">
      <c r="A72" t="s">
        <v>87</v>
      </c>
      <c r="B72">
        <v>2002</v>
      </c>
      <c r="C72" t="s">
        <v>8</v>
      </c>
      <c r="D72">
        <v>1</v>
      </c>
      <c r="E72">
        <v>0</v>
      </c>
      <c r="F72">
        <v>1241</v>
      </c>
      <c r="G72" t="s">
        <v>6766</v>
      </c>
      <c r="H72" t="s">
        <v>6766</v>
      </c>
      <c r="I72" t="s">
        <v>9</v>
      </c>
      <c r="K72" s="14" t="str">
        <v>Id2266</v>
      </c>
      <c r="L72" s="11">
        <v>2002</v>
      </c>
      <c r="M72" s="11" t="str">
        <v>Jul</v>
      </c>
      <c r="N72" s="11" t="str">
        <v>Tier - 2</v>
      </c>
      <c r="O72" s="11" t="str">
        <v>Tier - 2</v>
      </c>
      <c r="P72" s="11" t="str">
        <v>R1013</v>
      </c>
      <c r="Q72" s="12" t="str">
        <v>1 Jul 2002</v>
      </c>
      <c r="R72" s="11">
        <f ca="1"/>
        <v>22</v>
      </c>
      <c r="S72" s="52">
        <v>1241</v>
      </c>
      <c r="T72" s="19"/>
    </row>
    <row r="73" spans="1:20" x14ac:dyDescent="0.3">
      <c r="A73" t="s">
        <v>88</v>
      </c>
      <c r="B73">
        <v>2003</v>
      </c>
      <c r="C73" t="s">
        <v>30</v>
      </c>
      <c r="D73">
        <v>2</v>
      </c>
      <c r="E73">
        <v>0</v>
      </c>
      <c r="F73">
        <v>1241.57</v>
      </c>
      <c r="G73" t="s">
        <v>6766</v>
      </c>
      <c r="H73" t="s">
        <v>6766</v>
      </c>
      <c r="I73" t="s">
        <v>37</v>
      </c>
      <c r="K73" s="14" t="str">
        <v>Id2265</v>
      </c>
      <c r="L73" s="11">
        <v>2003</v>
      </c>
      <c r="M73" s="11" t="str">
        <v>Aug</v>
      </c>
      <c r="N73" s="11" t="str">
        <v>Tier - 2</v>
      </c>
      <c r="O73" s="11" t="str">
        <v>Tier - 2</v>
      </c>
      <c r="P73" s="11" t="str">
        <v>R1011</v>
      </c>
      <c r="Q73" s="12" t="str">
        <v>2 Aug 2003</v>
      </c>
      <c r="R73" s="11">
        <f ca="1"/>
        <v>21</v>
      </c>
      <c r="S73" s="52">
        <v>1241.57</v>
      </c>
      <c r="T73" s="19"/>
    </row>
    <row r="74" spans="1:20" x14ac:dyDescent="0.3">
      <c r="A74" t="s">
        <v>89</v>
      </c>
      <c r="B74">
        <v>2003</v>
      </c>
      <c r="C74" t="s">
        <v>15</v>
      </c>
      <c r="D74">
        <v>15</v>
      </c>
      <c r="E74">
        <v>0</v>
      </c>
      <c r="F74">
        <v>1242.26</v>
      </c>
      <c r="G74" t="s">
        <v>6766</v>
      </c>
      <c r="H74" t="s">
        <v>6768</v>
      </c>
      <c r="I74" t="s">
        <v>37</v>
      </c>
      <c r="K74" s="14" t="str">
        <v>Id2264</v>
      </c>
      <c r="L74" s="11">
        <v>2003</v>
      </c>
      <c r="M74" s="11" t="str">
        <v>Sep</v>
      </c>
      <c r="N74" s="11" t="str">
        <v>Tier - 2</v>
      </c>
      <c r="O74" s="11" t="str">
        <v>Tier - 1</v>
      </c>
      <c r="P74" s="11" t="str">
        <v>R1011</v>
      </c>
      <c r="Q74" s="12" t="str">
        <v>15 Sep 2003</v>
      </c>
      <c r="R74" s="11">
        <f ca="1"/>
        <v>21</v>
      </c>
      <c r="S74" s="52">
        <v>1242.26</v>
      </c>
      <c r="T74" s="19"/>
    </row>
    <row r="75" spans="1:20" x14ac:dyDescent="0.3">
      <c r="A75" t="s">
        <v>90</v>
      </c>
      <c r="B75">
        <v>2003</v>
      </c>
      <c r="C75" t="s">
        <v>15</v>
      </c>
      <c r="D75">
        <v>8</v>
      </c>
      <c r="E75">
        <v>0</v>
      </c>
      <c r="F75">
        <v>1242.82</v>
      </c>
      <c r="G75" t="s">
        <v>6766</v>
      </c>
      <c r="H75" t="s">
        <v>6768</v>
      </c>
      <c r="I75" t="s">
        <v>37</v>
      </c>
      <c r="K75" s="14" t="str">
        <v>Id2263</v>
      </c>
      <c r="L75" s="11">
        <v>2003</v>
      </c>
      <c r="M75" s="11" t="str">
        <v>Sep</v>
      </c>
      <c r="N75" s="11" t="str">
        <v>Tier - 2</v>
      </c>
      <c r="O75" s="11" t="str">
        <v>Tier - 1</v>
      </c>
      <c r="P75" s="11" t="str">
        <v>R1011</v>
      </c>
      <c r="Q75" s="12" t="str">
        <v>8 Sep 2003</v>
      </c>
      <c r="R75" s="11">
        <f ca="1"/>
        <v>21</v>
      </c>
      <c r="S75" s="52">
        <v>1242.82</v>
      </c>
      <c r="T75" s="19"/>
    </row>
    <row r="76" spans="1:20" x14ac:dyDescent="0.3">
      <c r="A76" t="s">
        <v>91</v>
      </c>
      <c r="B76">
        <v>2003</v>
      </c>
      <c r="C76" t="s">
        <v>15</v>
      </c>
      <c r="D76">
        <v>15</v>
      </c>
      <c r="E76">
        <v>0</v>
      </c>
      <c r="F76">
        <v>1252.4100000000001</v>
      </c>
      <c r="G76" t="s">
        <v>6766</v>
      </c>
      <c r="H76" t="s">
        <v>6767</v>
      </c>
      <c r="I76" t="s">
        <v>37</v>
      </c>
      <c r="K76" s="14" t="str">
        <v>Id2262</v>
      </c>
      <c r="L76" s="11">
        <v>2003</v>
      </c>
      <c r="M76" s="11" t="str">
        <v>Sep</v>
      </c>
      <c r="N76" s="11" t="str">
        <v>Tier - 2</v>
      </c>
      <c r="O76" s="11" t="str">
        <v>Tier - 3</v>
      </c>
      <c r="P76" s="11" t="str">
        <v>R1011</v>
      </c>
      <c r="Q76" s="12" t="str">
        <v>15 Sep 2003</v>
      </c>
      <c r="R76" s="11">
        <f ca="1"/>
        <v>21</v>
      </c>
      <c r="S76" s="52">
        <v>1252.4100000000001</v>
      </c>
      <c r="T76" s="19"/>
    </row>
    <row r="77" spans="1:20" x14ac:dyDescent="0.3">
      <c r="A77" t="s">
        <v>92</v>
      </c>
      <c r="B77">
        <v>1997</v>
      </c>
      <c r="C77" t="s">
        <v>11</v>
      </c>
      <c r="D77">
        <v>4</v>
      </c>
      <c r="E77">
        <v>0</v>
      </c>
      <c r="F77">
        <v>1253</v>
      </c>
      <c r="G77" t="s">
        <v>6766</v>
      </c>
      <c r="H77" t="s">
        <v>6766</v>
      </c>
      <c r="I77" t="s">
        <v>9</v>
      </c>
      <c r="K77" s="14" t="str">
        <v>Id2261</v>
      </c>
      <c r="L77" s="11">
        <v>1997</v>
      </c>
      <c r="M77" s="11" t="str">
        <v>Nov</v>
      </c>
      <c r="N77" s="11" t="str">
        <v>Tier - 2</v>
      </c>
      <c r="O77" s="11" t="str">
        <v>Tier - 2</v>
      </c>
      <c r="P77" s="11" t="str">
        <v>R1013</v>
      </c>
      <c r="Q77" s="12" t="str">
        <v>4 Nov 1997</v>
      </c>
      <c r="R77" s="11">
        <f ca="1"/>
        <v>27</v>
      </c>
      <c r="S77" s="52">
        <v>1253</v>
      </c>
      <c r="T77" s="19"/>
    </row>
    <row r="78" spans="1:20" x14ac:dyDescent="0.3">
      <c r="A78" t="s">
        <v>93</v>
      </c>
      <c r="B78">
        <v>2003</v>
      </c>
      <c r="C78" t="s">
        <v>25</v>
      </c>
      <c r="D78">
        <v>10</v>
      </c>
      <c r="E78">
        <v>0</v>
      </c>
      <c r="F78">
        <v>1253.94</v>
      </c>
      <c r="G78" t="s">
        <v>6766</v>
      </c>
      <c r="H78" t="s">
        <v>6766</v>
      </c>
      <c r="I78" t="s">
        <v>37</v>
      </c>
      <c r="K78" s="14" t="str">
        <v>Id2260</v>
      </c>
      <c r="L78" s="11">
        <v>2003</v>
      </c>
      <c r="M78" s="11" t="str">
        <v>Dec</v>
      </c>
      <c r="N78" s="11" t="str">
        <v>Tier - 2</v>
      </c>
      <c r="O78" s="11" t="str">
        <v>Tier - 2</v>
      </c>
      <c r="P78" s="11" t="str">
        <v>R1011</v>
      </c>
      <c r="Q78" s="12" t="str">
        <v>10 Dec 2003</v>
      </c>
      <c r="R78" s="11">
        <f ca="1"/>
        <v>21</v>
      </c>
      <c r="S78" s="52">
        <v>1253.94</v>
      </c>
      <c r="T78" s="19"/>
    </row>
    <row r="79" spans="1:20" x14ac:dyDescent="0.3">
      <c r="A79" t="s">
        <v>94</v>
      </c>
      <c r="B79">
        <v>2003</v>
      </c>
      <c r="C79" t="s">
        <v>32</v>
      </c>
      <c r="D79">
        <v>13</v>
      </c>
      <c r="E79">
        <v>0</v>
      </c>
      <c r="F79">
        <v>1256.3</v>
      </c>
      <c r="G79" t="s">
        <v>6766</v>
      </c>
      <c r="H79" t="s">
        <v>6767</v>
      </c>
      <c r="I79" t="s">
        <v>37</v>
      </c>
      <c r="K79" s="14" t="str">
        <v>Id2259</v>
      </c>
      <c r="L79" s="11">
        <v>2003</v>
      </c>
      <c r="M79" s="11" t="str">
        <v>Oct</v>
      </c>
      <c r="N79" s="11" t="str">
        <v>Tier - 2</v>
      </c>
      <c r="O79" s="11" t="str">
        <v>Tier - 3</v>
      </c>
      <c r="P79" s="11" t="str">
        <v>R1011</v>
      </c>
      <c r="Q79" s="12" t="str">
        <v>13 Oct 2003</v>
      </c>
      <c r="R79" s="11">
        <f ca="1"/>
        <v>21</v>
      </c>
      <c r="S79" s="52">
        <v>1256.3</v>
      </c>
      <c r="T79" s="19"/>
    </row>
    <row r="80" spans="1:20" x14ac:dyDescent="0.3">
      <c r="A80" t="s">
        <v>95</v>
      </c>
      <c r="B80">
        <v>2003</v>
      </c>
      <c r="C80" t="s">
        <v>32</v>
      </c>
      <c r="D80">
        <v>30</v>
      </c>
      <c r="E80">
        <v>0</v>
      </c>
      <c r="F80">
        <v>1261.44</v>
      </c>
      <c r="G80" t="s">
        <v>6766</v>
      </c>
      <c r="H80" t="s">
        <v>6767</v>
      </c>
      <c r="I80" t="s">
        <v>37</v>
      </c>
      <c r="K80" s="14" t="str">
        <v>Id2258</v>
      </c>
      <c r="L80" s="11">
        <v>2003</v>
      </c>
      <c r="M80" s="11" t="str">
        <v>Oct</v>
      </c>
      <c r="N80" s="11" t="str">
        <v>Tier - 2</v>
      </c>
      <c r="O80" s="11" t="str">
        <v>Tier - 3</v>
      </c>
      <c r="P80" s="11" t="str">
        <v>R1011</v>
      </c>
      <c r="Q80" s="12" t="str">
        <v>30 Oct 2003</v>
      </c>
      <c r="R80" s="11">
        <f ca="1"/>
        <v>21</v>
      </c>
      <c r="S80" s="52">
        <v>1261.44</v>
      </c>
      <c r="T80" s="19"/>
    </row>
    <row r="81" spans="1:20" x14ac:dyDescent="0.3">
      <c r="A81" t="s">
        <v>96</v>
      </c>
      <c r="B81">
        <v>2003</v>
      </c>
      <c r="C81" t="s">
        <v>30</v>
      </c>
      <c r="D81">
        <v>15</v>
      </c>
      <c r="E81">
        <v>0</v>
      </c>
      <c r="F81">
        <v>1261.8599999999999</v>
      </c>
      <c r="G81" t="s">
        <v>6766</v>
      </c>
      <c r="H81" t="s">
        <v>6767</v>
      </c>
      <c r="I81" t="s">
        <v>37</v>
      </c>
      <c r="K81" s="14" t="str">
        <v>Id2257</v>
      </c>
      <c r="L81" s="11">
        <v>2003</v>
      </c>
      <c r="M81" s="11" t="str">
        <v>Aug</v>
      </c>
      <c r="N81" s="11" t="str">
        <v>Tier - 2</v>
      </c>
      <c r="O81" s="11" t="str">
        <v>Tier - 3</v>
      </c>
      <c r="P81" s="11" t="str">
        <v>R1011</v>
      </c>
      <c r="Q81" s="12" t="str">
        <v>15 Aug 2003</v>
      </c>
      <c r="R81" s="11">
        <f ca="1"/>
        <v>21</v>
      </c>
      <c r="S81" s="52">
        <v>1261.8599999999999</v>
      </c>
      <c r="T81" s="19"/>
    </row>
    <row r="82" spans="1:20" x14ac:dyDescent="0.3">
      <c r="A82" t="s">
        <v>97</v>
      </c>
      <c r="B82">
        <v>2003</v>
      </c>
      <c r="C82" t="s">
        <v>11</v>
      </c>
      <c r="D82">
        <v>21</v>
      </c>
      <c r="E82">
        <v>0</v>
      </c>
      <c r="F82">
        <v>1263.25</v>
      </c>
      <c r="G82" t="s">
        <v>6766</v>
      </c>
      <c r="H82" t="s">
        <v>6767</v>
      </c>
      <c r="I82" t="s">
        <v>37</v>
      </c>
      <c r="K82" s="14" t="str">
        <v>Id2256</v>
      </c>
      <c r="L82" s="11">
        <v>2003</v>
      </c>
      <c r="M82" s="11" t="str">
        <v>Nov</v>
      </c>
      <c r="N82" s="11" t="str">
        <v>Tier - 2</v>
      </c>
      <c r="O82" s="11" t="str">
        <v>Tier - 3</v>
      </c>
      <c r="P82" s="11" t="str">
        <v>R1011</v>
      </c>
      <c r="Q82" s="12" t="str">
        <v>21 Nov 2003</v>
      </c>
      <c r="R82" s="11">
        <f ca="1"/>
        <v>21</v>
      </c>
      <c r="S82" s="52">
        <v>1263.25</v>
      </c>
      <c r="T82" s="19"/>
    </row>
    <row r="83" spans="1:20" x14ac:dyDescent="0.3">
      <c r="A83" t="s">
        <v>98</v>
      </c>
      <c r="B83">
        <v>2002</v>
      </c>
      <c r="C83" t="s">
        <v>25</v>
      </c>
      <c r="D83">
        <v>4</v>
      </c>
      <c r="E83">
        <v>0</v>
      </c>
      <c r="F83">
        <v>1267</v>
      </c>
      <c r="G83" t="s">
        <v>6766</v>
      </c>
      <c r="H83" t="s">
        <v>6768</v>
      </c>
      <c r="I83" t="s">
        <v>9</v>
      </c>
      <c r="K83" s="14" t="str">
        <v>Id2255</v>
      </c>
      <c r="L83" s="11">
        <v>2002</v>
      </c>
      <c r="M83" s="11" t="str">
        <v>Dec</v>
      </c>
      <c r="N83" s="11" t="str">
        <v>Tier - 2</v>
      </c>
      <c r="O83" s="11" t="str">
        <v>Tier - 1</v>
      </c>
      <c r="P83" s="11" t="str">
        <v>R1013</v>
      </c>
      <c r="Q83" s="12" t="str">
        <v>4 Dec 2002</v>
      </c>
      <c r="R83" s="11">
        <f ca="1"/>
        <v>22</v>
      </c>
      <c r="S83" s="52">
        <v>1267</v>
      </c>
      <c r="T83" s="19"/>
    </row>
    <row r="84" spans="1:20" x14ac:dyDescent="0.3">
      <c r="A84" t="s">
        <v>99</v>
      </c>
      <c r="B84">
        <v>1997</v>
      </c>
      <c r="C84" t="s">
        <v>32</v>
      </c>
      <c r="D84">
        <v>26</v>
      </c>
      <c r="E84">
        <v>0</v>
      </c>
      <c r="F84">
        <v>1276</v>
      </c>
      <c r="G84" t="s">
        <v>6766</v>
      </c>
      <c r="H84" t="s">
        <v>6766</v>
      </c>
      <c r="I84" t="s">
        <v>18</v>
      </c>
      <c r="K84" s="14" t="str">
        <v>Id2254</v>
      </c>
      <c r="L84" s="11">
        <v>1997</v>
      </c>
      <c r="M84" s="11" t="str">
        <v>Oct</v>
      </c>
      <c r="N84" s="11" t="str">
        <v>Tier - 2</v>
      </c>
      <c r="O84" s="11" t="str">
        <v>Tier - 2</v>
      </c>
      <c r="P84" s="11" t="str">
        <v>R1012</v>
      </c>
      <c r="Q84" s="12" t="str">
        <v>26 Oct 1997</v>
      </c>
      <c r="R84" s="11">
        <f ca="1"/>
        <v>27</v>
      </c>
      <c r="S84" s="52">
        <v>1276</v>
      </c>
      <c r="T84" s="19"/>
    </row>
    <row r="85" spans="1:20" x14ac:dyDescent="0.3">
      <c r="A85" t="s">
        <v>100</v>
      </c>
      <c r="B85">
        <v>2004</v>
      </c>
      <c r="C85" t="s">
        <v>15</v>
      </c>
      <c r="D85">
        <v>30</v>
      </c>
      <c r="E85">
        <v>0</v>
      </c>
      <c r="F85">
        <v>1283</v>
      </c>
      <c r="G85" t="s">
        <v>6766</v>
      </c>
      <c r="H85" t="s">
        <v>6768</v>
      </c>
      <c r="I85" t="s">
        <v>9</v>
      </c>
      <c r="K85" s="14" t="str">
        <v>Id2253</v>
      </c>
      <c r="L85" s="11">
        <v>2004</v>
      </c>
      <c r="M85" s="11" t="str">
        <v>Sep</v>
      </c>
      <c r="N85" s="11" t="str">
        <v>Tier - 2</v>
      </c>
      <c r="O85" s="11" t="str">
        <v>Tier - 1</v>
      </c>
      <c r="P85" s="11" t="str">
        <v>R1013</v>
      </c>
      <c r="Q85" s="12" t="str">
        <v>30 Sep 2004</v>
      </c>
      <c r="R85" s="11">
        <f ca="1"/>
        <v>20</v>
      </c>
      <c r="S85" s="52">
        <v>1283</v>
      </c>
      <c r="T85" s="19"/>
    </row>
    <row r="86" spans="1:20" x14ac:dyDescent="0.3">
      <c r="A86" t="s">
        <v>101</v>
      </c>
      <c r="B86">
        <v>2004</v>
      </c>
      <c r="C86" t="s">
        <v>8</v>
      </c>
      <c r="D86">
        <v>28</v>
      </c>
      <c r="E86">
        <v>0</v>
      </c>
      <c r="F86">
        <v>1285</v>
      </c>
      <c r="G86" t="s">
        <v>6766</v>
      </c>
      <c r="H86" t="s">
        <v>6767</v>
      </c>
      <c r="I86" t="s">
        <v>9</v>
      </c>
      <c r="K86" s="14" t="str">
        <v>Id2252</v>
      </c>
      <c r="L86" s="11">
        <v>2004</v>
      </c>
      <c r="M86" s="11" t="str">
        <v>Jul</v>
      </c>
      <c r="N86" s="11" t="str">
        <v>Tier - 2</v>
      </c>
      <c r="O86" s="11" t="str">
        <v>Tier - 3</v>
      </c>
      <c r="P86" s="11" t="str">
        <v>R1013</v>
      </c>
      <c r="Q86" s="12" t="str">
        <v>28 Jul 2004</v>
      </c>
      <c r="R86" s="11">
        <f ca="1"/>
        <v>20</v>
      </c>
      <c r="S86" s="52">
        <v>1285</v>
      </c>
      <c r="T86" s="19"/>
    </row>
    <row r="87" spans="1:20" x14ac:dyDescent="0.3">
      <c r="A87" t="s">
        <v>102</v>
      </c>
      <c r="B87">
        <v>2000</v>
      </c>
      <c r="C87" t="s">
        <v>13</v>
      </c>
      <c r="D87">
        <v>26</v>
      </c>
      <c r="E87">
        <v>0</v>
      </c>
      <c r="F87">
        <v>1286</v>
      </c>
      <c r="G87" t="s">
        <v>6766</v>
      </c>
      <c r="H87" t="s">
        <v>6766</v>
      </c>
      <c r="I87" t="s">
        <v>9</v>
      </c>
      <c r="K87" s="14" t="str">
        <v>Id2251</v>
      </c>
      <c r="L87" s="11">
        <v>2000</v>
      </c>
      <c r="M87" s="11" t="str">
        <v>Jun</v>
      </c>
      <c r="N87" s="11" t="str">
        <v>Tier - 2</v>
      </c>
      <c r="O87" s="11" t="str">
        <v>Tier - 2</v>
      </c>
      <c r="P87" s="11" t="str">
        <v>R1013</v>
      </c>
      <c r="Q87" s="12" t="str">
        <v>26 Jun 2000</v>
      </c>
      <c r="R87" s="11">
        <f ca="1"/>
        <v>24</v>
      </c>
      <c r="S87" s="52">
        <v>1286</v>
      </c>
      <c r="T87" s="19"/>
    </row>
    <row r="88" spans="1:20" x14ac:dyDescent="0.3">
      <c r="A88" t="s">
        <v>103</v>
      </c>
      <c r="B88">
        <v>1998</v>
      </c>
      <c r="C88" t="s">
        <v>13</v>
      </c>
      <c r="D88">
        <v>4</v>
      </c>
      <c r="E88">
        <v>0</v>
      </c>
      <c r="F88">
        <v>1290.93</v>
      </c>
      <c r="G88" t="s">
        <v>6766</v>
      </c>
      <c r="H88" t="s">
        <v>6766</v>
      </c>
      <c r="I88" t="s">
        <v>9</v>
      </c>
      <c r="K88" s="14" t="str">
        <v>Id2250</v>
      </c>
      <c r="L88" s="11">
        <v>1998</v>
      </c>
      <c r="M88" s="11" t="str">
        <v>Jun</v>
      </c>
      <c r="N88" s="11" t="str">
        <v>Tier - 2</v>
      </c>
      <c r="O88" s="11" t="str">
        <v>Tier - 2</v>
      </c>
      <c r="P88" s="11" t="str">
        <v>R1013</v>
      </c>
      <c r="Q88" s="12" t="str">
        <v>4 Jun 1998</v>
      </c>
      <c r="R88" s="11">
        <f ca="1"/>
        <v>26</v>
      </c>
      <c r="S88" s="52">
        <v>1290.93</v>
      </c>
      <c r="T88" s="19"/>
    </row>
    <row r="89" spans="1:20" x14ac:dyDescent="0.3">
      <c r="A89" t="s">
        <v>104</v>
      </c>
      <c r="B89">
        <v>2001</v>
      </c>
      <c r="C89" t="s">
        <v>11</v>
      </c>
      <c r="D89">
        <v>29</v>
      </c>
      <c r="E89">
        <v>0</v>
      </c>
      <c r="F89">
        <v>1293</v>
      </c>
      <c r="G89" t="s">
        <v>6766</v>
      </c>
      <c r="H89" t="s">
        <v>6767</v>
      </c>
      <c r="I89" t="s">
        <v>18</v>
      </c>
      <c r="K89" s="14" t="str">
        <v>Id2249</v>
      </c>
      <c r="L89" s="11">
        <v>2001</v>
      </c>
      <c r="M89" s="11" t="str">
        <v>Nov</v>
      </c>
      <c r="N89" s="11" t="str">
        <v>Tier - 2</v>
      </c>
      <c r="O89" s="11" t="str">
        <v>Tier - 3</v>
      </c>
      <c r="P89" s="11" t="str">
        <v>R1012</v>
      </c>
      <c r="Q89" s="12" t="str">
        <v>29 Nov 2001</v>
      </c>
      <c r="R89" s="11">
        <f ca="1"/>
        <v>23</v>
      </c>
      <c r="S89" s="52">
        <v>1293</v>
      </c>
      <c r="T89" s="19"/>
    </row>
    <row r="90" spans="1:20" x14ac:dyDescent="0.3">
      <c r="A90" t="s">
        <v>105</v>
      </c>
      <c r="B90">
        <v>2002</v>
      </c>
      <c r="C90" t="s">
        <v>25</v>
      </c>
      <c r="D90">
        <v>10</v>
      </c>
      <c r="E90">
        <v>0</v>
      </c>
      <c r="F90">
        <v>1304</v>
      </c>
      <c r="G90" t="s">
        <v>6766</v>
      </c>
      <c r="H90" t="s">
        <v>6766</v>
      </c>
      <c r="I90" t="s">
        <v>18</v>
      </c>
      <c r="K90" s="14" t="str">
        <v>Id2248</v>
      </c>
      <c r="L90" s="11">
        <v>2002</v>
      </c>
      <c r="M90" s="11" t="str">
        <v>Dec</v>
      </c>
      <c r="N90" s="11" t="str">
        <v>Tier - 2</v>
      </c>
      <c r="O90" s="11" t="str">
        <v>Tier - 2</v>
      </c>
      <c r="P90" s="11" t="str">
        <v>R1012</v>
      </c>
      <c r="Q90" s="12" t="str">
        <v>10 Dec 2002</v>
      </c>
      <c r="R90" s="11">
        <f ca="1"/>
        <v>22</v>
      </c>
      <c r="S90" s="52">
        <v>1304</v>
      </c>
      <c r="T90" s="19"/>
    </row>
    <row r="91" spans="1:20" x14ac:dyDescent="0.3">
      <c r="A91" t="s">
        <v>106</v>
      </c>
      <c r="B91">
        <v>1999</v>
      </c>
      <c r="C91" t="s">
        <v>25</v>
      </c>
      <c r="D91">
        <v>2</v>
      </c>
      <c r="E91">
        <v>0</v>
      </c>
      <c r="F91">
        <v>1304</v>
      </c>
      <c r="G91" t="s">
        <v>6766</v>
      </c>
      <c r="H91" t="s">
        <v>6766</v>
      </c>
      <c r="I91" t="s">
        <v>9</v>
      </c>
      <c r="K91" s="14" t="str">
        <v>Id2247</v>
      </c>
      <c r="L91" s="11">
        <v>1999</v>
      </c>
      <c r="M91" s="11" t="str">
        <v>Dec</v>
      </c>
      <c r="N91" s="11" t="str">
        <v>Tier - 2</v>
      </c>
      <c r="O91" s="11" t="str">
        <v>Tier - 2</v>
      </c>
      <c r="P91" s="11" t="str">
        <v>R1013</v>
      </c>
      <c r="Q91" s="12" t="str">
        <v>2 Dec 1999</v>
      </c>
      <c r="R91" s="11">
        <f ca="1"/>
        <v>25</v>
      </c>
      <c r="S91" s="52">
        <v>1304</v>
      </c>
      <c r="T91" s="19"/>
    </row>
    <row r="92" spans="1:20" x14ac:dyDescent="0.3">
      <c r="A92" t="s">
        <v>107</v>
      </c>
      <c r="B92">
        <v>2002</v>
      </c>
      <c r="C92" t="s">
        <v>32</v>
      </c>
      <c r="D92">
        <v>13</v>
      </c>
      <c r="E92">
        <v>0</v>
      </c>
      <c r="F92">
        <v>1315</v>
      </c>
      <c r="G92" t="s">
        <v>6766</v>
      </c>
      <c r="H92" t="s">
        <v>6766</v>
      </c>
      <c r="I92" t="s">
        <v>9</v>
      </c>
      <c r="K92" s="14" t="str">
        <v>Id2246</v>
      </c>
      <c r="L92" s="11">
        <v>2002</v>
      </c>
      <c r="M92" s="11" t="str">
        <v>Oct</v>
      </c>
      <c r="N92" s="11" t="str">
        <v>Tier - 2</v>
      </c>
      <c r="O92" s="11" t="str">
        <v>Tier - 2</v>
      </c>
      <c r="P92" s="11" t="str">
        <v>R1013</v>
      </c>
      <c r="Q92" s="12" t="str">
        <v>13 Oct 2002</v>
      </c>
      <c r="R92" s="11">
        <f ca="1"/>
        <v>22</v>
      </c>
      <c r="S92" s="52">
        <v>1315</v>
      </c>
      <c r="T92" s="19"/>
    </row>
    <row r="93" spans="1:20" x14ac:dyDescent="0.3">
      <c r="A93" t="s">
        <v>108</v>
      </c>
      <c r="B93">
        <v>1999</v>
      </c>
      <c r="C93" t="s">
        <v>32</v>
      </c>
      <c r="D93">
        <v>14</v>
      </c>
      <c r="E93">
        <v>0</v>
      </c>
      <c r="F93">
        <v>1329.17</v>
      </c>
      <c r="G93" t="s">
        <v>6766</v>
      </c>
      <c r="H93" t="s">
        <v>6767</v>
      </c>
      <c r="I93" t="s">
        <v>9</v>
      </c>
      <c r="K93" s="14" t="str">
        <v>Id2245</v>
      </c>
      <c r="L93" s="11">
        <v>1999</v>
      </c>
      <c r="M93" s="11" t="str">
        <v>Oct</v>
      </c>
      <c r="N93" s="11" t="str">
        <v>Tier - 2</v>
      </c>
      <c r="O93" s="11" t="str">
        <v>Tier - 3</v>
      </c>
      <c r="P93" s="11" t="str">
        <v>R1013</v>
      </c>
      <c r="Q93" s="12" t="str">
        <v>14 Oct 1999</v>
      </c>
      <c r="R93" s="11">
        <f ca="1"/>
        <v>25</v>
      </c>
      <c r="S93" s="52">
        <v>1329.17</v>
      </c>
      <c r="T93" s="19"/>
    </row>
    <row r="94" spans="1:20" x14ac:dyDescent="0.3">
      <c r="A94" t="s">
        <v>109</v>
      </c>
      <c r="B94">
        <v>1998</v>
      </c>
      <c r="C94" t="s">
        <v>8</v>
      </c>
      <c r="D94">
        <v>12</v>
      </c>
      <c r="E94">
        <v>0</v>
      </c>
      <c r="F94">
        <v>1332.61</v>
      </c>
      <c r="G94" t="s">
        <v>6766</v>
      </c>
      <c r="H94" t="s">
        <v>6767</v>
      </c>
      <c r="I94" t="s">
        <v>9</v>
      </c>
      <c r="K94" s="14" t="str">
        <v>Id2244</v>
      </c>
      <c r="L94" s="11">
        <v>1998</v>
      </c>
      <c r="M94" s="11" t="str">
        <v>Jul</v>
      </c>
      <c r="N94" s="11" t="str">
        <v>Tier - 2</v>
      </c>
      <c r="O94" s="11" t="str">
        <v>Tier - 3</v>
      </c>
      <c r="P94" s="11" t="str">
        <v>R1013</v>
      </c>
      <c r="Q94" s="12" t="str">
        <v>12 Jul 1998</v>
      </c>
      <c r="R94" s="11">
        <f ca="1"/>
        <v>26</v>
      </c>
      <c r="S94" s="52">
        <v>1332.61</v>
      </c>
      <c r="T94" s="19"/>
    </row>
    <row r="95" spans="1:20" x14ac:dyDescent="0.3">
      <c r="A95" t="s">
        <v>110</v>
      </c>
      <c r="B95">
        <v>1995</v>
      </c>
      <c r="C95" t="s">
        <v>8</v>
      </c>
      <c r="D95">
        <v>30</v>
      </c>
      <c r="E95">
        <v>0</v>
      </c>
      <c r="F95">
        <v>1338</v>
      </c>
      <c r="G95" t="s">
        <v>6766</v>
      </c>
      <c r="H95" t="s">
        <v>6767</v>
      </c>
      <c r="I95" t="s">
        <v>18</v>
      </c>
      <c r="K95" s="14" t="str">
        <v>Id2243</v>
      </c>
      <c r="L95" s="11">
        <v>1995</v>
      </c>
      <c r="M95" s="11" t="str">
        <v>Jul</v>
      </c>
      <c r="N95" s="11" t="str">
        <v>Tier - 2</v>
      </c>
      <c r="O95" s="11" t="str">
        <v>Tier - 3</v>
      </c>
      <c r="P95" s="11" t="str">
        <v>R1012</v>
      </c>
      <c r="Q95" s="12" t="str">
        <v>30 Jul 1995</v>
      </c>
      <c r="R95" s="11">
        <f ca="1"/>
        <v>29</v>
      </c>
      <c r="S95" s="52">
        <v>1338</v>
      </c>
      <c r="T95" s="19"/>
    </row>
    <row r="96" spans="1:20" x14ac:dyDescent="0.3">
      <c r="A96" t="s">
        <v>111</v>
      </c>
      <c r="B96">
        <v>1997</v>
      </c>
      <c r="C96" t="s">
        <v>11</v>
      </c>
      <c r="D96">
        <v>7</v>
      </c>
      <c r="E96">
        <v>0</v>
      </c>
      <c r="F96">
        <v>1341.16</v>
      </c>
      <c r="G96" t="s">
        <v>6766</v>
      </c>
      <c r="H96" t="s">
        <v>6766</v>
      </c>
      <c r="I96" t="s">
        <v>18</v>
      </c>
      <c r="K96" s="14" t="str">
        <v>Id2242</v>
      </c>
      <c r="L96" s="11">
        <v>1997</v>
      </c>
      <c r="M96" s="11" t="str">
        <v>Nov</v>
      </c>
      <c r="N96" s="11" t="str">
        <v>Tier - 2</v>
      </c>
      <c r="O96" s="11" t="str">
        <v>Tier - 2</v>
      </c>
      <c r="P96" s="11" t="str">
        <v>R1012</v>
      </c>
      <c r="Q96" s="12" t="str">
        <v>7 Nov 1997</v>
      </c>
      <c r="R96" s="11">
        <f ca="1"/>
        <v>27</v>
      </c>
      <c r="S96" s="52">
        <v>1341.16</v>
      </c>
      <c r="T96" s="19"/>
    </row>
    <row r="97" spans="1:20" x14ac:dyDescent="0.3">
      <c r="A97" t="s">
        <v>112</v>
      </c>
      <c r="B97">
        <v>1998</v>
      </c>
      <c r="C97" t="s">
        <v>25</v>
      </c>
      <c r="D97">
        <v>3</v>
      </c>
      <c r="E97">
        <v>0</v>
      </c>
      <c r="F97">
        <v>1359</v>
      </c>
      <c r="G97" t="s">
        <v>6766</v>
      </c>
      <c r="H97" t="s">
        <v>6768</v>
      </c>
      <c r="I97" t="s">
        <v>9</v>
      </c>
      <c r="K97" s="14" t="str">
        <v>Id2241</v>
      </c>
      <c r="L97" s="11">
        <v>1998</v>
      </c>
      <c r="M97" s="11" t="str">
        <v>Dec</v>
      </c>
      <c r="N97" s="11" t="str">
        <v>Tier - 2</v>
      </c>
      <c r="O97" s="11" t="str">
        <v>Tier - 1</v>
      </c>
      <c r="P97" s="11" t="str">
        <v>R1013</v>
      </c>
      <c r="Q97" s="12" t="str">
        <v>3 Dec 1998</v>
      </c>
      <c r="R97" s="11">
        <f ca="1"/>
        <v>26</v>
      </c>
      <c r="S97" s="52">
        <v>1359</v>
      </c>
      <c r="T97" s="19"/>
    </row>
    <row r="98" spans="1:20" x14ac:dyDescent="0.3">
      <c r="A98" t="s">
        <v>113</v>
      </c>
      <c r="B98">
        <v>2002</v>
      </c>
      <c r="C98" t="s">
        <v>30</v>
      </c>
      <c r="D98">
        <v>15</v>
      </c>
      <c r="E98">
        <v>0</v>
      </c>
      <c r="F98">
        <v>1382</v>
      </c>
      <c r="G98" t="s">
        <v>6766</v>
      </c>
      <c r="H98" t="s">
        <v>6768</v>
      </c>
      <c r="I98" t="s">
        <v>9</v>
      </c>
      <c r="K98" s="14" t="str">
        <v>Id2240</v>
      </c>
      <c r="L98" s="11">
        <v>2002</v>
      </c>
      <c r="M98" s="11" t="str">
        <v>Aug</v>
      </c>
      <c r="N98" s="11" t="str">
        <v>Tier - 2</v>
      </c>
      <c r="O98" s="11" t="str">
        <v>Tier - 1</v>
      </c>
      <c r="P98" s="11" t="str">
        <v>R1013</v>
      </c>
      <c r="Q98" s="12" t="str">
        <v>15 Aug 2002</v>
      </c>
      <c r="R98" s="11">
        <f ca="1"/>
        <v>22</v>
      </c>
      <c r="S98" s="52">
        <v>1382</v>
      </c>
      <c r="T98" s="19"/>
    </row>
    <row r="99" spans="1:20" x14ac:dyDescent="0.3">
      <c r="A99" t="s">
        <v>114</v>
      </c>
      <c r="B99">
        <v>1999</v>
      </c>
      <c r="C99" t="s">
        <v>8</v>
      </c>
      <c r="D99">
        <v>6</v>
      </c>
      <c r="E99">
        <v>0</v>
      </c>
      <c r="F99">
        <v>1389</v>
      </c>
      <c r="G99" t="s">
        <v>6766</v>
      </c>
      <c r="H99" t="s">
        <v>6766</v>
      </c>
      <c r="I99" t="s">
        <v>9</v>
      </c>
      <c r="K99" s="14" t="str">
        <v>Id2239</v>
      </c>
      <c r="L99" s="11">
        <v>1999</v>
      </c>
      <c r="M99" s="11" t="str">
        <v>Jul</v>
      </c>
      <c r="N99" s="11" t="str">
        <v>Tier - 2</v>
      </c>
      <c r="O99" s="11" t="str">
        <v>Tier - 2</v>
      </c>
      <c r="P99" s="11" t="str">
        <v>R1013</v>
      </c>
      <c r="Q99" s="12" t="str">
        <v>6 Jul 1999</v>
      </c>
      <c r="R99" s="11">
        <f ca="1"/>
        <v>25</v>
      </c>
      <c r="S99" s="52">
        <v>1389</v>
      </c>
      <c r="T99" s="19"/>
    </row>
    <row r="100" spans="1:20" x14ac:dyDescent="0.3">
      <c r="A100" t="s">
        <v>115</v>
      </c>
      <c r="B100">
        <v>2002</v>
      </c>
      <c r="C100" t="s">
        <v>11</v>
      </c>
      <c r="D100">
        <v>14</v>
      </c>
      <c r="E100">
        <v>0</v>
      </c>
      <c r="F100">
        <v>1390</v>
      </c>
      <c r="G100" t="s">
        <v>6766</v>
      </c>
      <c r="H100" t="s">
        <v>6766</v>
      </c>
      <c r="I100" t="s">
        <v>9</v>
      </c>
      <c r="K100" s="14" t="str">
        <v>Id2238</v>
      </c>
      <c r="L100" s="11">
        <v>2002</v>
      </c>
      <c r="M100" s="11" t="str">
        <v>Nov</v>
      </c>
      <c r="N100" s="11" t="str">
        <v>Tier - 2</v>
      </c>
      <c r="O100" s="11" t="str">
        <v>Tier - 2</v>
      </c>
      <c r="P100" s="11" t="str">
        <v>R1013</v>
      </c>
      <c r="Q100" s="12" t="str">
        <v>14 Nov 2002</v>
      </c>
      <c r="R100" s="11">
        <f ca="1"/>
        <v>22</v>
      </c>
      <c r="S100" s="52">
        <v>1390</v>
      </c>
      <c r="T100" s="19"/>
    </row>
    <row r="101" spans="1:20" x14ac:dyDescent="0.3">
      <c r="A101" t="s">
        <v>116</v>
      </c>
      <c r="B101">
        <v>2002</v>
      </c>
      <c r="C101" t="s">
        <v>25</v>
      </c>
      <c r="D101">
        <v>22</v>
      </c>
      <c r="E101">
        <v>0</v>
      </c>
      <c r="F101">
        <v>1391.53</v>
      </c>
      <c r="G101" t="s">
        <v>6766</v>
      </c>
      <c r="H101" t="s">
        <v>6768</v>
      </c>
      <c r="I101" t="s">
        <v>9</v>
      </c>
      <c r="K101" s="14" t="str">
        <v>Id2237</v>
      </c>
      <c r="L101" s="11">
        <v>2002</v>
      </c>
      <c r="M101" s="11" t="str">
        <v>Dec</v>
      </c>
      <c r="N101" s="11" t="str">
        <v>Tier - 2</v>
      </c>
      <c r="O101" s="11" t="str">
        <v>Tier - 1</v>
      </c>
      <c r="P101" s="11" t="str">
        <v>R1013</v>
      </c>
      <c r="Q101" s="12" t="str">
        <v>22 Dec 2002</v>
      </c>
      <c r="R101" s="11">
        <f ca="1"/>
        <v>22</v>
      </c>
      <c r="S101" s="52">
        <v>1391.53</v>
      </c>
      <c r="T101" s="19"/>
    </row>
    <row r="102" spans="1:20" x14ac:dyDescent="0.3">
      <c r="A102" t="s">
        <v>117</v>
      </c>
      <c r="B102">
        <v>1998</v>
      </c>
      <c r="C102" t="s">
        <v>15</v>
      </c>
      <c r="D102">
        <v>5</v>
      </c>
      <c r="E102">
        <v>0</v>
      </c>
      <c r="F102">
        <v>1400.44</v>
      </c>
      <c r="G102" t="s">
        <v>6766</v>
      </c>
      <c r="H102" t="s">
        <v>6766</v>
      </c>
      <c r="I102" t="s">
        <v>9</v>
      </c>
      <c r="K102" s="14" t="str">
        <v>Id2236</v>
      </c>
      <c r="L102" s="11">
        <v>1998</v>
      </c>
      <c r="M102" s="11" t="str">
        <v>Sep</v>
      </c>
      <c r="N102" s="11" t="str">
        <v>Tier - 2</v>
      </c>
      <c r="O102" s="11" t="str">
        <v>Tier - 2</v>
      </c>
      <c r="P102" s="11" t="str">
        <v>R1013</v>
      </c>
      <c r="Q102" s="12" t="str">
        <v>5 Sep 1998</v>
      </c>
      <c r="R102" s="11">
        <f ca="1"/>
        <v>26</v>
      </c>
      <c r="S102" s="52">
        <v>1400.44</v>
      </c>
      <c r="T102" s="19"/>
    </row>
    <row r="103" spans="1:20" x14ac:dyDescent="0.3">
      <c r="A103" t="s">
        <v>118</v>
      </c>
      <c r="B103">
        <v>1997</v>
      </c>
      <c r="C103" t="s">
        <v>32</v>
      </c>
      <c r="D103">
        <v>27</v>
      </c>
      <c r="E103">
        <v>0</v>
      </c>
      <c r="F103">
        <v>1402</v>
      </c>
      <c r="G103" t="s">
        <v>6766</v>
      </c>
      <c r="H103" t="s">
        <v>6767</v>
      </c>
      <c r="I103" t="s">
        <v>37</v>
      </c>
      <c r="K103" s="14" t="str">
        <v>Id2235</v>
      </c>
      <c r="L103" s="11">
        <v>1997</v>
      </c>
      <c r="M103" s="11" t="str">
        <v>Oct</v>
      </c>
      <c r="N103" s="11" t="str">
        <v>Tier - 2</v>
      </c>
      <c r="O103" s="11" t="str">
        <v>Tier - 3</v>
      </c>
      <c r="P103" s="11" t="str">
        <v>R1011</v>
      </c>
      <c r="Q103" s="12" t="str">
        <v>27 Oct 1997</v>
      </c>
      <c r="R103" s="11">
        <f ca="1"/>
        <v>27</v>
      </c>
      <c r="S103" s="52">
        <v>1402</v>
      </c>
      <c r="T103" s="19"/>
    </row>
    <row r="104" spans="1:20" x14ac:dyDescent="0.3">
      <c r="A104" t="s">
        <v>119</v>
      </c>
      <c r="B104">
        <v>1996</v>
      </c>
      <c r="C104" t="s">
        <v>13</v>
      </c>
      <c r="D104">
        <v>23</v>
      </c>
      <c r="E104">
        <v>0</v>
      </c>
      <c r="F104">
        <v>1417</v>
      </c>
      <c r="G104" t="s">
        <v>6766</v>
      </c>
      <c r="H104" t="s">
        <v>6767</v>
      </c>
      <c r="I104" t="s">
        <v>9</v>
      </c>
      <c r="K104" s="14" t="str">
        <v>Id2234</v>
      </c>
      <c r="L104" s="11">
        <v>1996</v>
      </c>
      <c r="M104" s="11" t="str">
        <v>Jun</v>
      </c>
      <c r="N104" s="11" t="str">
        <v>Tier - 2</v>
      </c>
      <c r="O104" s="11" t="str">
        <v>Tier - 3</v>
      </c>
      <c r="P104" s="11" t="str">
        <v>R1013</v>
      </c>
      <c r="Q104" s="12" t="str">
        <v>23 Jun 1996</v>
      </c>
      <c r="R104" s="11">
        <f ca="1"/>
        <v>28</v>
      </c>
      <c r="S104" s="52">
        <v>1417</v>
      </c>
      <c r="T104" s="19"/>
    </row>
    <row r="105" spans="1:20" x14ac:dyDescent="0.3">
      <c r="A105" t="s">
        <v>120</v>
      </c>
      <c r="B105">
        <v>2001</v>
      </c>
      <c r="C105" t="s">
        <v>30</v>
      </c>
      <c r="D105">
        <v>23</v>
      </c>
      <c r="E105">
        <v>0</v>
      </c>
      <c r="F105">
        <v>1421</v>
      </c>
      <c r="G105" t="s">
        <v>6766</v>
      </c>
      <c r="H105" t="s">
        <v>6766</v>
      </c>
      <c r="I105" t="s">
        <v>9</v>
      </c>
      <c r="K105" s="14" t="str">
        <v>Id2233</v>
      </c>
      <c r="L105" s="11">
        <v>2001</v>
      </c>
      <c r="M105" s="11" t="str">
        <v>Aug</v>
      </c>
      <c r="N105" s="11" t="str">
        <v>Tier - 2</v>
      </c>
      <c r="O105" s="11" t="str">
        <v>Tier - 2</v>
      </c>
      <c r="P105" s="11" t="str">
        <v>R1013</v>
      </c>
      <c r="Q105" s="12" t="str">
        <v>23 Aug 2001</v>
      </c>
      <c r="R105" s="11">
        <f ca="1"/>
        <v>23</v>
      </c>
      <c r="S105" s="52">
        <v>1421</v>
      </c>
      <c r="T105" s="19"/>
    </row>
    <row r="106" spans="1:20" x14ac:dyDescent="0.3">
      <c r="A106" t="s">
        <v>121</v>
      </c>
      <c r="B106">
        <v>1997</v>
      </c>
      <c r="C106" t="s">
        <v>25</v>
      </c>
      <c r="D106">
        <v>5</v>
      </c>
      <c r="E106">
        <v>0</v>
      </c>
      <c r="F106">
        <v>1422</v>
      </c>
      <c r="G106" t="s">
        <v>6766</v>
      </c>
      <c r="H106" t="s">
        <v>6766</v>
      </c>
      <c r="I106" t="s">
        <v>9</v>
      </c>
      <c r="K106" s="14" t="str">
        <v>Id2232</v>
      </c>
      <c r="L106" s="11">
        <v>1997</v>
      </c>
      <c r="M106" s="11" t="str">
        <v>Dec</v>
      </c>
      <c r="N106" s="11" t="str">
        <v>Tier - 2</v>
      </c>
      <c r="O106" s="11" t="str">
        <v>Tier - 2</v>
      </c>
      <c r="P106" s="11" t="str">
        <v>R1013</v>
      </c>
      <c r="Q106" s="12" t="str">
        <v>5 Dec 1997</v>
      </c>
      <c r="R106" s="11">
        <f ca="1"/>
        <v>27</v>
      </c>
      <c r="S106" s="52">
        <v>1422</v>
      </c>
      <c r="T106" s="19"/>
    </row>
    <row r="107" spans="1:20" x14ac:dyDescent="0.3">
      <c r="A107" t="s">
        <v>122</v>
      </c>
      <c r="B107">
        <v>2000</v>
      </c>
      <c r="C107" t="s">
        <v>15</v>
      </c>
      <c r="D107">
        <v>1</v>
      </c>
      <c r="E107">
        <v>0</v>
      </c>
      <c r="F107">
        <v>1438</v>
      </c>
      <c r="G107" t="s">
        <v>6766</v>
      </c>
      <c r="H107" t="s">
        <v>6766</v>
      </c>
      <c r="I107" t="s">
        <v>9</v>
      </c>
      <c r="K107" s="14" t="str">
        <v>Id2231</v>
      </c>
      <c r="L107" s="11">
        <v>2000</v>
      </c>
      <c r="M107" s="11" t="str">
        <v>Sep</v>
      </c>
      <c r="N107" s="11" t="str">
        <v>Tier - 2</v>
      </c>
      <c r="O107" s="11" t="str">
        <v>Tier - 2</v>
      </c>
      <c r="P107" s="11" t="str">
        <v>R1013</v>
      </c>
      <c r="Q107" s="12" t="str">
        <v>1 Sep 2000</v>
      </c>
      <c r="R107" s="11">
        <f ca="1"/>
        <v>24</v>
      </c>
      <c r="S107" s="52">
        <v>1438</v>
      </c>
      <c r="T107" s="19"/>
    </row>
    <row r="108" spans="1:20" x14ac:dyDescent="0.3">
      <c r="A108" t="s">
        <v>123</v>
      </c>
      <c r="B108">
        <v>1997</v>
      </c>
      <c r="C108" t="s">
        <v>13</v>
      </c>
      <c r="D108">
        <v>19</v>
      </c>
      <c r="E108">
        <v>0</v>
      </c>
      <c r="F108">
        <v>1445</v>
      </c>
      <c r="G108" t="s">
        <v>6766</v>
      </c>
      <c r="H108" t="s">
        <v>6768</v>
      </c>
      <c r="I108" t="s">
        <v>9</v>
      </c>
      <c r="K108" s="14" t="str">
        <v>Id2230</v>
      </c>
      <c r="L108" s="11">
        <v>1997</v>
      </c>
      <c r="M108" s="11" t="str">
        <v>Jun</v>
      </c>
      <c r="N108" s="11" t="str">
        <v>Tier - 2</v>
      </c>
      <c r="O108" s="11" t="str">
        <v>Tier - 1</v>
      </c>
      <c r="P108" s="11" t="str">
        <v>R1013</v>
      </c>
      <c r="Q108" s="12" t="str">
        <v>19 Jun 1997</v>
      </c>
      <c r="R108" s="11">
        <f ca="1"/>
        <v>27</v>
      </c>
      <c r="S108" s="52">
        <v>1445</v>
      </c>
      <c r="T108" s="19"/>
    </row>
    <row r="109" spans="1:20" x14ac:dyDescent="0.3">
      <c r="A109" t="s">
        <v>124</v>
      </c>
      <c r="B109">
        <v>2003</v>
      </c>
      <c r="C109" t="s">
        <v>13</v>
      </c>
      <c r="D109">
        <v>20</v>
      </c>
      <c r="E109">
        <v>0</v>
      </c>
      <c r="F109">
        <v>1467</v>
      </c>
      <c r="G109" t="s">
        <v>6766</v>
      </c>
      <c r="H109" t="s">
        <v>6766</v>
      </c>
      <c r="I109" t="s">
        <v>9</v>
      </c>
      <c r="K109" s="14" t="str">
        <v>Id2229</v>
      </c>
      <c r="L109" s="11">
        <v>2003</v>
      </c>
      <c r="M109" s="11" t="str">
        <v>Jun</v>
      </c>
      <c r="N109" s="11" t="str">
        <v>Tier - 2</v>
      </c>
      <c r="O109" s="11" t="str">
        <v>Tier - 2</v>
      </c>
      <c r="P109" s="11" t="str">
        <v>R1013</v>
      </c>
      <c r="Q109" s="12" t="str">
        <v>20 Jun 2003</v>
      </c>
      <c r="R109" s="11">
        <f ca="1"/>
        <v>21</v>
      </c>
      <c r="S109" s="52">
        <v>1467</v>
      </c>
      <c r="T109" s="19"/>
    </row>
    <row r="110" spans="1:20" x14ac:dyDescent="0.3">
      <c r="A110" t="s">
        <v>125</v>
      </c>
      <c r="B110">
        <v>1998</v>
      </c>
      <c r="C110" t="s">
        <v>25</v>
      </c>
      <c r="D110">
        <v>7</v>
      </c>
      <c r="E110">
        <v>0</v>
      </c>
      <c r="F110">
        <v>1477</v>
      </c>
      <c r="G110" t="s">
        <v>6766</v>
      </c>
      <c r="H110" t="s">
        <v>6768</v>
      </c>
      <c r="I110" t="s">
        <v>9</v>
      </c>
      <c r="K110" s="14" t="str">
        <v>Id2228</v>
      </c>
      <c r="L110" s="11">
        <v>1998</v>
      </c>
      <c r="M110" s="11" t="str">
        <v>Dec</v>
      </c>
      <c r="N110" s="11" t="str">
        <v>Tier - 2</v>
      </c>
      <c r="O110" s="11" t="str">
        <v>Tier - 1</v>
      </c>
      <c r="P110" s="11" t="str">
        <v>R1013</v>
      </c>
      <c r="Q110" s="12" t="str">
        <v>7 Dec 1998</v>
      </c>
      <c r="R110" s="11">
        <f ca="1"/>
        <v>26</v>
      </c>
      <c r="S110" s="52">
        <v>1477</v>
      </c>
      <c r="T110" s="19"/>
    </row>
    <row r="111" spans="1:20" x14ac:dyDescent="0.3">
      <c r="A111" t="s">
        <v>126</v>
      </c>
      <c r="B111">
        <v>1997</v>
      </c>
      <c r="C111" t="s">
        <v>13</v>
      </c>
      <c r="D111">
        <v>9</v>
      </c>
      <c r="E111">
        <v>0</v>
      </c>
      <c r="F111">
        <v>1481</v>
      </c>
      <c r="G111" t="s">
        <v>6766</v>
      </c>
      <c r="H111" t="s">
        <v>6768</v>
      </c>
      <c r="I111" t="s">
        <v>18</v>
      </c>
      <c r="K111" s="14" t="str">
        <v>Id2227</v>
      </c>
      <c r="L111" s="11">
        <v>1997</v>
      </c>
      <c r="M111" s="11" t="str">
        <v>Jun</v>
      </c>
      <c r="N111" s="11" t="str">
        <v>Tier - 2</v>
      </c>
      <c r="O111" s="11" t="str">
        <v>Tier - 1</v>
      </c>
      <c r="P111" s="11" t="str">
        <v>R1012</v>
      </c>
      <c r="Q111" s="12" t="str">
        <v>9 Jun 1997</v>
      </c>
      <c r="R111" s="11">
        <f ca="1"/>
        <v>27</v>
      </c>
      <c r="S111" s="52">
        <v>1481</v>
      </c>
      <c r="T111" s="19"/>
    </row>
    <row r="112" spans="1:20" x14ac:dyDescent="0.3">
      <c r="A112" t="s">
        <v>127</v>
      </c>
      <c r="B112">
        <v>1995</v>
      </c>
      <c r="C112" t="s">
        <v>32</v>
      </c>
      <c r="D112">
        <v>7</v>
      </c>
      <c r="E112">
        <v>0</v>
      </c>
      <c r="F112">
        <v>1493</v>
      </c>
      <c r="G112" t="s">
        <v>6766</v>
      </c>
      <c r="H112" t="s">
        <v>6767</v>
      </c>
      <c r="I112" t="s">
        <v>9</v>
      </c>
      <c r="K112" s="14" t="str">
        <v>Id2226</v>
      </c>
      <c r="L112" s="11">
        <v>1995</v>
      </c>
      <c r="M112" s="11" t="str">
        <v>Oct</v>
      </c>
      <c r="N112" s="11" t="str">
        <v>Tier - 2</v>
      </c>
      <c r="O112" s="11" t="str">
        <v>Tier - 3</v>
      </c>
      <c r="P112" s="11" t="str">
        <v>R1013</v>
      </c>
      <c r="Q112" s="12" t="str">
        <v>7 Oct 1995</v>
      </c>
      <c r="R112" s="11">
        <f ca="1"/>
        <v>29</v>
      </c>
      <c r="S112" s="52">
        <v>1493</v>
      </c>
      <c r="T112" s="19"/>
    </row>
    <row r="113" spans="1:20" x14ac:dyDescent="0.3">
      <c r="A113" t="s">
        <v>128</v>
      </c>
      <c r="B113">
        <v>1998</v>
      </c>
      <c r="C113" t="s">
        <v>13</v>
      </c>
      <c r="D113">
        <v>19</v>
      </c>
      <c r="E113">
        <v>0</v>
      </c>
      <c r="F113">
        <v>1497</v>
      </c>
      <c r="G113" t="s">
        <v>6766</v>
      </c>
      <c r="H113" t="s">
        <v>6766</v>
      </c>
      <c r="I113" t="s">
        <v>9</v>
      </c>
      <c r="K113" s="14" t="str">
        <v>Id2225</v>
      </c>
      <c r="L113" s="11">
        <v>1998</v>
      </c>
      <c r="M113" s="11" t="str">
        <v>Jun</v>
      </c>
      <c r="N113" s="11" t="str">
        <v>Tier - 2</v>
      </c>
      <c r="O113" s="11" t="str">
        <v>Tier - 2</v>
      </c>
      <c r="P113" s="11" t="str">
        <v>R1013</v>
      </c>
      <c r="Q113" s="12" t="str">
        <v>19 Jun 1998</v>
      </c>
      <c r="R113" s="11">
        <f ca="1"/>
        <v>26</v>
      </c>
      <c r="S113" s="52">
        <v>1497</v>
      </c>
      <c r="T113" s="19"/>
    </row>
    <row r="114" spans="1:20" x14ac:dyDescent="0.3">
      <c r="A114" t="s">
        <v>129</v>
      </c>
      <c r="B114">
        <v>2001</v>
      </c>
      <c r="C114" t="s">
        <v>30</v>
      </c>
      <c r="D114">
        <v>25</v>
      </c>
      <c r="E114">
        <v>0</v>
      </c>
      <c r="F114">
        <v>1515.34</v>
      </c>
      <c r="G114" t="s">
        <v>6766</v>
      </c>
      <c r="H114" t="s">
        <v>6767</v>
      </c>
      <c r="I114" t="s">
        <v>9</v>
      </c>
      <c r="K114" s="14" t="str">
        <v>Id2224</v>
      </c>
      <c r="L114" s="11">
        <v>2001</v>
      </c>
      <c r="M114" s="11" t="str">
        <v>Aug</v>
      </c>
      <c r="N114" s="11" t="str">
        <v>Tier - 2</v>
      </c>
      <c r="O114" s="11" t="str">
        <v>Tier - 3</v>
      </c>
      <c r="P114" s="11" t="str">
        <v>R1013</v>
      </c>
      <c r="Q114" s="12" t="str">
        <v>25 Aug 2001</v>
      </c>
      <c r="R114" s="11">
        <f ca="1"/>
        <v>23</v>
      </c>
      <c r="S114" s="52">
        <v>1515.34</v>
      </c>
      <c r="T114" s="19"/>
    </row>
    <row r="115" spans="1:20" x14ac:dyDescent="0.3">
      <c r="A115" t="s">
        <v>130</v>
      </c>
      <c r="B115">
        <v>2001</v>
      </c>
      <c r="C115" t="s">
        <v>8</v>
      </c>
      <c r="D115">
        <v>7</v>
      </c>
      <c r="E115">
        <v>0</v>
      </c>
      <c r="F115">
        <v>1526.31</v>
      </c>
      <c r="G115" t="s">
        <v>6766</v>
      </c>
      <c r="H115" t="s">
        <v>6767</v>
      </c>
      <c r="I115" t="s">
        <v>37</v>
      </c>
      <c r="K115" s="14" t="str">
        <v>Id2223</v>
      </c>
      <c r="L115" s="11">
        <v>2001</v>
      </c>
      <c r="M115" s="11" t="str">
        <v>Jul</v>
      </c>
      <c r="N115" s="11" t="str">
        <v>Tier - 2</v>
      </c>
      <c r="O115" s="11" t="str">
        <v>Tier - 3</v>
      </c>
      <c r="P115" s="11" t="str">
        <v>R1011</v>
      </c>
      <c r="Q115" s="12" t="str">
        <v>7 Jul 2001</v>
      </c>
      <c r="R115" s="11">
        <f ca="1"/>
        <v>23</v>
      </c>
      <c r="S115" s="52">
        <v>1526.31</v>
      </c>
      <c r="T115" s="19"/>
    </row>
    <row r="116" spans="1:20" x14ac:dyDescent="0.3">
      <c r="A116" t="s">
        <v>131</v>
      </c>
      <c r="B116">
        <v>2001</v>
      </c>
      <c r="C116" t="s">
        <v>13</v>
      </c>
      <c r="D116">
        <v>2</v>
      </c>
      <c r="E116">
        <v>0</v>
      </c>
      <c r="F116">
        <v>1532.47</v>
      </c>
      <c r="G116" t="s">
        <v>6766</v>
      </c>
      <c r="H116" t="s">
        <v>6766</v>
      </c>
      <c r="I116" t="s">
        <v>9</v>
      </c>
      <c r="K116" s="14" t="str">
        <v>Id2222</v>
      </c>
      <c r="L116" s="11">
        <v>2001</v>
      </c>
      <c r="M116" s="11" t="str">
        <v>Jun</v>
      </c>
      <c r="N116" s="11" t="str">
        <v>Tier - 2</v>
      </c>
      <c r="O116" s="11" t="str">
        <v>Tier - 2</v>
      </c>
      <c r="P116" s="11" t="str">
        <v>R1013</v>
      </c>
      <c r="Q116" s="12" t="str">
        <v>2 Jun 2001</v>
      </c>
      <c r="R116" s="11">
        <f ca="1"/>
        <v>23</v>
      </c>
      <c r="S116" s="52">
        <v>1532.47</v>
      </c>
      <c r="T116" s="19"/>
    </row>
    <row r="117" spans="1:20" x14ac:dyDescent="0.3">
      <c r="A117" t="s">
        <v>132</v>
      </c>
      <c r="B117">
        <v>2001</v>
      </c>
      <c r="C117" t="s">
        <v>25</v>
      </c>
      <c r="D117">
        <v>5</v>
      </c>
      <c r="E117">
        <v>0</v>
      </c>
      <c r="F117">
        <v>1534.3</v>
      </c>
      <c r="G117" t="s">
        <v>6766</v>
      </c>
      <c r="H117" t="s">
        <v>6766</v>
      </c>
      <c r="I117" t="s">
        <v>9</v>
      </c>
      <c r="K117" s="14" t="str">
        <v>Id2221</v>
      </c>
      <c r="L117" s="11">
        <v>2001</v>
      </c>
      <c r="M117" s="11" t="str">
        <v>Dec</v>
      </c>
      <c r="N117" s="11" t="str">
        <v>Tier - 2</v>
      </c>
      <c r="O117" s="11" t="str">
        <v>Tier - 2</v>
      </c>
      <c r="P117" s="11" t="str">
        <v>R1013</v>
      </c>
      <c r="Q117" s="12" t="str">
        <v>5 Dec 2001</v>
      </c>
      <c r="R117" s="11">
        <f ca="1"/>
        <v>23</v>
      </c>
      <c r="S117" s="52">
        <v>1534.3</v>
      </c>
      <c r="T117" s="19"/>
    </row>
    <row r="118" spans="1:20" x14ac:dyDescent="0.3">
      <c r="A118" t="s">
        <v>133</v>
      </c>
      <c r="B118">
        <v>1992</v>
      </c>
      <c r="C118" t="s">
        <v>15</v>
      </c>
      <c r="D118">
        <v>22</v>
      </c>
      <c r="E118">
        <v>0</v>
      </c>
      <c r="F118">
        <v>1566.88</v>
      </c>
      <c r="G118" t="s">
        <v>6766</v>
      </c>
      <c r="H118" t="s">
        <v>6768</v>
      </c>
      <c r="I118" t="s">
        <v>9</v>
      </c>
      <c r="K118" s="14" t="str">
        <v>Id2220</v>
      </c>
      <c r="L118" s="11">
        <v>1992</v>
      </c>
      <c r="M118" s="11" t="str">
        <v>Sep</v>
      </c>
      <c r="N118" s="11" t="str">
        <v>Tier - 2</v>
      </c>
      <c r="O118" s="11" t="str">
        <v>Tier - 1</v>
      </c>
      <c r="P118" s="11" t="str">
        <v>R1013</v>
      </c>
      <c r="Q118" s="12" t="str">
        <v>22 Sep 1992</v>
      </c>
      <c r="R118" s="11">
        <f ca="1"/>
        <v>32</v>
      </c>
      <c r="S118" s="52">
        <v>1566.88</v>
      </c>
      <c r="T118" s="19"/>
    </row>
    <row r="119" spans="1:20" x14ac:dyDescent="0.3">
      <c r="A119" t="s">
        <v>134</v>
      </c>
      <c r="B119">
        <v>2004</v>
      </c>
      <c r="C119" t="s">
        <v>11</v>
      </c>
      <c r="D119">
        <v>19</v>
      </c>
      <c r="E119">
        <v>0</v>
      </c>
      <c r="F119">
        <v>1607.51</v>
      </c>
      <c r="G119" t="s">
        <v>6766</v>
      </c>
      <c r="H119" t="s">
        <v>6767</v>
      </c>
      <c r="I119" t="s">
        <v>9</v>
      </c>
      <c r="K119" s="14" t="str">
        <v>Id2219</v>
      </c>
      <c r="L119" s="11">
        <v>2004</v>
      </c>
      <c r="M119" s="11" t="str">
        <v>Nov</v>
      </c>
      <c r="N119" s="11" t="str">
        <v>Tier - 2</v>
      </c>
      <c r="O119" s="11" t="str">
        <v>Tier - 3</v>
      </c>
      <c r="P119" s="11" t="str">
        <v>R1013</v>
      </c>
      <c r="Q119" s="12" t="str">
        <v>19 Nov 2004</v>
      </c>
      <c r="R119" s="11">
        <f ca="1"/>
        <v>20</v>
      </c>
      <c r="S119" s="52">
        <v>1607.51</v>
      </c>
      <c r="T119" s="19"/>
    </row>
    <row r="120" spans="1:20" x14ac:dyDescent="0.3">
      <c r="A120" t="s">
        <v>135</v>
      </c>
      <c r="B120">
        <v>2004</v>
      </c>
      <c r="C120" t="s">
        <v>8</v>
      </c>
      <c r="D120">
        <v>22</v>
      </c>
      <c r="E120">
        <v>0</v>
      </c>
      <c r="F120">
        <v>1615.77</v>
      </c>
      <c r="G120" t="s">
        <v>6766</v>
      </c>
      <c r="H120" t="s">
        <v>6768</v>
      </c>
      <c r="I120" t="s">
        <v>9</v>
      </c>
      <c r="K120" s="14" t="str">
        <v>Id2218</v>
      </c>
      <c r="L120" s="11">
        <v>2004</v>
      </c>
      <c r="M120" s="11" t="str">
        <v>Jul</v>
      </c>
      <c r="N120" s="11" t="str">
        <v>Tier - 2</v>
      </c>
      <c r="O120" s="11" t="str">
        <v>Tier - 1</v>
      </c>
      <c r="P120" s="11" t="str">
        <v>R1013</v>
      </c>
      <c r="Q120" s="12" t="str">
        <v>22 Jul 2004</v>
      </c>
      <c r="R120" s="11">
        <f ca="1"/>
        <v>20</v>
      </c>
      <c r="S120" s="52">
        <v>1615.77</v>
      </c>
      <c r="T120" s="19"/>
    </row>
    <row r="121" spans="1:20" x14ac:dyDescent="0.3">
      <c r="A121" t="s">
        <v>136</v>
      </c>
      <c r="B121">
        <v>1995</v>
      </c>
      <c r="C121" t="s">
        <v>30</v>
      </c>
      <c r="D121">
        <v>5</v>
      </c>
      <c r="E121">
        <v>0</v>
      </c>
      <c r="F121">
        <v>1617.16</v>
      </c>
      <c r="G121" t="s">
        <v>6766</v>
      </c>
      <c r="H121" t="s">
        <v>6768</v>
      </c>
      <c r="I121" t="s">
        <v>9</v>
      </c>
      <c r="K121" s="14" t="str">
        <v>Id2217</v>
      </c>
      <c r="L121" s="11">
        <v>1995</v>
      </c>
      <c r="M121" s="11" t="str">
        <v>Aug</v>
      </c>
      <c r="N121" s="11" t="str">
        <v>Tier - 2</v>
      </c>
      <c r="O121" s="11" t="str">
        <v>Tier - 1</v>
      </c>
      <c r="P121" s="11" t="str">
        <v>R1013</v>
      </c>
      <c r="Q121" s="12" t="str">
        <v>5 Aug 1995</v>
      </c>
      <c r="R121" s="11">
        <f ca="1"/>
        <v>29</v>
      </c>
      <c r="S121" s="52">
        <v>1617.16</v>
      </c>
      <c r="T121" s="19"/>
    </row>
    <row r="122" spans="1:20" x14ac:dyDescent="0.3">
      <c r="A122" t="s">
        <v>137</v>
      </c>
      <c r="B122">
        <v>2003</v>
      </c>
      <c r="C122" t="s">
        <v>15</v>
      </c>
      <c r="D122">
        <v>14</v>
      </c>
      <c r="E122">
        <v>0</v>
      </c>
      <c r="F122">
        <v>1621.34</v>
      </c>
      <c r="G122" t="s">
        <v>6766</v>
      </c>
      <c r="H122" t="s">
        <v>6766</v>
      </c>
      <c r="I122" t="s">
        <v>18</v>
      </c>
      <c r="K122" s="14" t="str">
        <v>Id2216</v>
      </c>
      <c r="L122" s="11">
        <v>2003</v>
      </c>
      <c r="M122" s="11" t="str">
        <v>Sep</v>
      </c>
      <c r="N122" s="11" t="str">
        <v>Tier - 2</v>
      </c>
      <c r="O122" s="11" t="str">
        <v>Tier - 2</v>
      </c>
      <c r="P122" s="11" t="str">
        <v>R1012</v>
      </c>
      <c r="Q122" s="12" t="str">
        <v>14 Sep 2003</v>
      </c>
      <c r="R122" s="11">
        <f ca="1"/>
        <v>21</v>
      </c>
      <c r="S122" s="52">
        <v>1621.34</v>
      </c>
      <c r="T122" s="19"/>
    </row>
    <row r="123" spans="1:20" x14ac:dyDescent="0.3">
      <c r="A123" t="s">
        <v>138</v>
      </c>
      <c r="B123">
        <v>2004</v>
      </c>
      <c r="C123" t="s">
        <v>30</v>
      </c>
      <c r="D123">
        <v>21</v>
      </c>
      <c r="E123">
        <v>0</v>
      </c>
      <c r="F123">
        <v>1621.88</v>
      </c>
      <c r="G123" t="s">
        <v>6766</v>
      </c>
      <c r="H123" t="s">
        <v>6766</v>
      </c>
      <c r="I123" t="s">
        <v>9</v>
      </c>
      <c r="K123" s="14" t="str">
        <v>Id2215</v>
      </c>
      <c r="L123" s="11">
        <v>2004</v>
      </c>
      <c r="M123" s="11" t="str">
        <v>Aug</v>
      </c>
      <c r="N123" s="11" t="str">
        <v>Tier - 2</v>
      </c>
      <c r="O123" s="11" t="str">
        <v>Tier - 2</v>
      </c>
      <c r="P123" s="11" t="str">
        <v>R1013</v>
      </c>
      <c r="Q123" s="12" t="str">
        <v>21 Aug 2004</v>
      </c>
      <c r="R123" s="11">
        <f ca="1"/>
        <v>20</v>
      </c>
      <c r="S123" s="52">
        <v>1621.88</v>
      </c>
      <c r="T123" s="19"/>
    </row>
    <row r="124" spans="1:20" x14ac:dyDescent="0.3">
      <c r="A124" t="s">
        <v>139</v>
      </c>
      <c r="B124">
        <v>2004</v>
      </c>
      <c r="C124" t="s">
        <v>8</v>
      </c>
      <c r="D124">
        <v>25</v>
      </c>
      <c r="E124">
        <v>0</v>
      </c>
      <c r="F124">
        <v>1622.19</v>
      </c>
      <c r="G124" t="s">
        <v>6766</v>
      </c>
      <c r="H124" t="s">
        <v>6768</v>
      </c>
      <c r="I124" t="s">
        <v>9</v>
      </c>
      <c r="K124" s="14" t="str">
        <v>Id2214</v>
      </c>
      <c r="L124" s="11">
        <v>2004</v>
      </c>
      <c r="M124" s="11" t="str">
        <v>Jul</v>
      </c>
      <c r="N124" s="11" t="str">
        <v>Tier - 2</v>
      </c>
      <c r="O124" s="11" t="str">
        <v>Tier - 1</v>
      </c>
      <c r="P124" s="11" t="str">
        <v>R1013</v>
      </c>
      <c r="Q124" s="12" t="str">
        <v>25 Jul 2004</v>
      </c>
      <c r="R124" s="11">
        <f ca="1"/>
        <v>20</v>
      </c>
      <c r="S124" s="52">
        <v>1622.19</v>
      </c>
      <c r="T124" s="19"/>
    </row>
    <row r="125" spans="1:20" x14ac:dyDescent="0.3">
      <c r="A125" t="s">
        <v>140</v>
      </c>
      <c r="B125">
        <v>2003</v>
      </c>
      <c r="C125" t="s">
        <v>15</v>
      </c>
      <c r="D125">
        <v>9</v>
      </c>
      <c r="E125">
        <v>0</v>
      </c>
      <c r="F125">
        <v>1625.43</v>
      </c>
      <c r="G125" t="s">
        <v>6766</v>
      </c>
      <c r="H125" t="s">
        <v>6767</v>
      </c>
      <c r="I125" t="s">
        <v>18</v>
      </c>
      <c r="K125" s="14" t="str">
        <v>Id2213</v>
      </c>
      <c r="L125" s="11">
        <v>2003</v>
      </c>
      <c r="M125" s="11" t="str">
        <v>Sep</v>
      </c>
      <c r="N125" s="11" t="str">
        <v>Tier - 2</v>
      </c>
      <c r="O125" s="11" t="str">
        <v>Tier - 3</v>
      </c>
      <c r="P125" s="11" t="str">
        <v>R1012</v>
      </c>
      <c r="Q125" s="12" t="str">
        <v>9 Sep 2003</v>
      </c>
      <c r="R125" s="11">
        <f ca="1"/>
        <v>21</v>
      </c>
      <c r="S125" s="52">
        <v>1625.43</v>
      </c>
      <c r="T125" s="19"/>
    </row>
    <row r="126" spans="1:20" x14ac:dyDescent="0.3">
      <c r="A126" t="s">
        <v>141</v>
      </c>
      <c r="B126">
        <v>2003</v>
      </c>
      <c r="C126" t="s">
        <v>25</v>
      </c>
      <c r="D126">
        <v>4</v>
      </c>
      <c r="E126">
        <v>0</v>
      </c>
      <c r="F126">
        <v>1627.28</v>
      </c>
      <c r="G126" t="s">
        <v>6766</v>
      </c>
      <c r="H126" t="s">
        <v>6766</v>
      </c>
      <c r="I126" t="s">
        <v>18</v>
      </c>
      <c r="K126" s="14" t="str">
        <v>Id2212</v>
      </c>
      <c r="L126" s="11">
        <v>2003</v>
      </c>
      <c r="M126" s="11" t="str">
        <v>Dec</v>
      </c>
      <c r="N126" s="11" t="str">
        <v>Tier - 2</v>
      </c>
      <c r="O126" s="11" t="str">
        <v>Tier - 2</v>
      </c>
      <c r="P126" s="11" t="str">
        <v>R1012</v>
      </c>
      <c r="Q126" s="12" t="str">
        <v>4 Dec 2003</v>
      </c>
      <c r="R126" s="11">
        <f ca="1"/>
        <v>21</v>
      </c>
      <c r="S126" s="52">
        <v>1627.28</v>
      </c>
      <c r="T126" s="19"/>
    </row>
    <row r="127" spans="1:20" x14ac:dyDescent="0.3">
      <c r="A127" t="s">
        <v>142</v>
      </c>
      <c r="B127">
        <v>2003</v>
      </c>
      <c r="C127" t="s">
        <v>8</v>
      </c>
      <c r="D127">
        <v>17</v>
      </c>
      <c r="E127">
        <v>0</v>
      </c>
      <c r="F127">
        <v>1628.47</v>
      </c>
      <c r="G127" t="s">
        <v>6766</v>
      </c>
      <c r="H127" t="s">
        <v>6768</v>
      </c>
      <c r="I127" t="s">
        <v>18</v>
      </c>
      <c r="K127" s="14" t="str">
        <v>Id2211</v>
      </c>
      <c r="L127" s="11">
        <v>2003</v>
      </c>
      <c r="M127" s="11" t="str">
        <v>Jul</v>
      </c>
      <c r="N127" s="11" t="str">
        <v>Tier - 2</v>
      </c>
      <c r="O127" s="11" t="str">
        <v>Tier - 1</v>
      </c>
      <c r="P127" s="11" t="str">
        <v>R1012</v>
      </c>
      <c r="Q127" s="12" t="str">
        <v>17 Jul 2003</v>
      </c>
      <c r="R127" s="11">
        <f ca="1"/>
        <v>21</v>
      </c>
      <c r="S127" s="52">
        <v>1628.47</v>
      </c>
      <c r="T127" s="19"/>
    </row>
    <row r="128" spans="1:20" x14ac:dyDescent="0.3">
      <c r="A128" t="s">
        <v>143</v>
      </c>
      <c r="B128">
        <v>2004</v>
      </c>
      <c r="C128" t="s">
        <v>32</v>
      </c>
      <c r="D128">
        <v>4</v>
      </c>
      <c r="E128">
        <v>0</v>
      </c>
      <c r="F128">
        <v>1629.83</v>
      </c>
      <c r="G128" t="s">
        <v>6766</v>
      </c>
      <c r="H128" t="s">
        <v>6766</v>
      </c>
      <c r="I128" t="s">
        <v>9</v>
      </c>
      <c r="K128" s="14" t="str">
        <v>Id2210</v>
      </c>
      <c r="L128" s="11">
        <v>2004</v>
      </c>
      <c r="M128" s="11" t="str">
        <v>Oct</v>
      </c>
      <c r="N128" s="11" t="str">
        <v>Tier - 2</v>
      </c>
      <c r="O128" s="11" t="str">
        <v>Tier - 2</v>
      </c>
      <c r="P128" s="11" t="str">
        <v>R1013</v>
      </c>
      <c r="Q128" s="12" t="str">
        <v>4 Oct 2004</v>
      </c>
      <c r="R128" s="11">
        <f ca="1"/>
        <v>20</v>
      </c>
      <c r="S128" s="52">
        <v>1629.83</v>
      </c>
      <c r="T128" s="19"/>
    </row>
    <row r="129" spans="1:20" x14ac:dyDescent="0.3">
      <c r="A129" t="s">
        <v>144</v>
      </c>
      <c r="B129">
        <v>2004</v>
      </c>
      <c r="C129" t="s">
        <v>25</v>
      </c>
      <c r="D129">
        <v>5</v>
      </c>
      <c r="E129">
        <v>0</v>
      </c>
      <c r="F129">
        <v>1631.67</v>
      </c>
      <c r="G129" t="s">
        <v>6766</v>
      </c>
      <c r="H129" t="s">
        <v>6767</v>
      </c>
      <c r="I129" t="s">
        <v>9</v>
      </c>
      <c r="K129" s="14" t="str">
        <v>Id2209</v>
      </c>
      <c r="L129" s="11">
        <v>2004</v>
      </c>
      <c r="M129" s="11" t="str">
        <v>Dec</v>
      </c>
      <c r="N129" s="11" t="str">
        <v>Tier - 2</v>
      </c>
      <c r="O129" s="11" t="str">
        <v>Tier - 3</v>
      </c>
      <c r="P129" s="11" t="str">
        <v>R1013</v>
      </c>
      <c r="Q129" s="12" t="str">
        <v>5 Dec 2004</v>
      </c>
      <c r="R129" s="11">
        <f ca="1"/>
        <v>20</v>
      </c>
      <c r="S129" s="52">
        <v>1631.67</v>
      </c>
      <c r="T129" s="19"/>
    </row>
    <row r="130" spans="1:20" x14ac:dyDescent="0.3">
      <c r="A130" t="s">
        <v>145</v>
      </c>
      <c r="B130">
        <v>2004</v>
      </c>
      <c r="C130" t="s">
        <v>8</v>
      </c>
      <c r="D130">
        <v>9</v>
      </c>
      <c r="E130">
        <v>0</v>
      </c>
      <c r="F130">
        <v>1631.82</v>
      </c>
      <c r="G130" t="s">
        <v>6766</v>
      </c>
      <c r="H130" t="s">
        <v>6768</v>
      </c>
      <c r="I130" t="s">
        <v>9</v>
      </c>
      <c r="K130" s="14" t="str">
        <v>Id2208</v>
      </c>
      <c r="L130" s="11">
        <v>2004</v>
      </c>
      <c r="M130" s="11" t="str">
        <v>Jul</v>
      </c>
      <c r="N130" s="11" t="str">
        <v>Tier - 2</v>
      </c>
      <c r="O130" s="11" t="str">
        <v>Tier - 1</v>
      </c>
      <c r="P130" s="11" t="str">
        <v>R1013</v>
      </c>
      <c r="Q130" s="12" t="str">
        <v>9 Jul 2004</v>
      </c>
      <c r="R130" s="11">
        <f ca="1"/>
        <v>20</v>
      </c>
      <c r="S130" s="52">
        <v>1631.82</v>
      </c>
      <c r="T130" s="19"/>
    </row>
    <row r="131" spans="1:20" x14ac:dyDescent="0.3">
      <c r="A131" t="s">
        <v>146</v>
      </c>
      <c r="B131">
        <v>2003</v>
      </c>
      <c r="C131" t="s">
        <v>32</v>
      </c>
      <c r="D131">
        <v>3</v>
      </c>
      <c r="E131">
        <v>0</v>
      </c>
      <c r="F131">
        <v>1632.04</v>
      </c>
      <c r="G131" t="s">
        <v>6766</v>
      </c>
      <c r="H131" t="s">
        <v>6766</v>
      </c>
      <c r="I131" t="s">
        <v>18</v>
      </c>
      <c r="K131" s="14" t="str">
        <v>Id2207</v>
      </c>
      <c r="L131" s="11">
        <v>2003</v>
      </c>
      <c r="M131" s="11" t="str">
        <v>Oct</v>
      </c>
      <c r="N131" s="11" t="str">
        <v>Tier - 2</v>
      </c>
      <c r="O131" s="11" t="str">
        <v>Tier - 2</v>
      </c>
      <c r="P131" s="11" t="str">
        <v>R1012</v>
      </c>
      <c r="Q131" s="12" t="str">
        <v>3 Oct 2003</v>
      </c>
      <c r="R131" s="11">
        <f ca="1"/>
        <v>21</v>
      </c>
      <c r="S131" s="52">
        <v>1632.04</v>
      </c>
      <c r="T131" s="19"/>
    </row>
    <row r="132" spans="1:20" x14ac:dyDescent="0.3">
      <c r="A132" t="s">
        <v>147</v>
      </c>
      <c r="B132">
        <v>2003</v>
      </c>
      <c r="C132" t="s">
        <v>15</v>
      </c>
      <c r="D132">
        <v>16</v>
      </c>
      <c r="E132">
        <v>0</v>
      </c>
      <c r="F132">
        <v>1632.56</v>
      </c>
      <c r="G132" t="s">
        <v>6766</v>
      </c>
      <c r="H132" t="s">
        <v>6766</v>
      </c>
      <c r="I132" t="s">
        <v>18</v>
      </c>
      <c r="K132" s="14" t="str">
        <v>Id2206</v>
      </c>
      <c r="L132" s="11">
        <v>2003</v>
      </c>
      <c r="M132" s="11" t="str">
        <v>Sep</v>
      </c>
      <c r="N132" s="11" t="str">
        <v>Tier - 2</v>
      </c>
      <c r="O132" s="11" t="str">
        <v>Tier - 2</v>
      </c>
      <c r="P132" s="11" t="str">
        <v>R1012</v>
      </c>
      <c r="Q132" s="12" t="str">
        <v>16 Sep 2003</v>
      </c>
      <c r="R132" s="11">
        <f ca="1"/>
        <v>21</v>
      </c>
      <c r="S132" s="52">
        <v>1632.56</v>
      </c>
      <c r="T132" s="19"/>
    </row>
    <row r="133" spans="1:20" x14ac:dyDescent="0.3">
      <c r="A133" t="s">
        <v>148</v>
      </c>
      <c r="B133">
        <v>2004</v>
      </c>
      <c r="C133" t="s">
        <v>25</v>
      </c>
      <c r="D133">
        <v>13</v>
      </c>
      <c r="E133">
        <v>0</v>
      </c>
      <c r="F133">
        <v>1633.04</v>
      </c>
      <c r="G133" t="s">
        <v>6766</v>
      </c>
      <c r="H133" t="s">
        <v>6766</v>
      </c>
      <c r="I133" t="s">
        <v>9</v>
      </c>
      <c r="K133" s="14" t="str">
        <v>Id2205</v>
      </c>
      <c r="L133" s="11">
        <v>2004</v>
      </c>
      <c r="M133" s="11" t="str">
        <v>Dec</v>
      </c>
      <c r="N133" s="11" t="str">
        <v>Tier - 2</v>
      </c>
      <c r="O133" s="11" t="str">
        <v>Tier - 2</v>
      </c>
      <c r="P133" s="11" t="str">
        <v>R1013</v>
      </c>
      <c r="Q133" s="12" t="str">
        <v>13 Dec 2004</v>
      </c>
      <c r="R133" s="11">
        <f ca="1"/>
        <v>20</v>
      </c>
      <c r="S133" s="52">
        <v>1633.04</v>
      </c>
      <c r="T133" s="19"/>
    </row>
    <row r="134" spans="1:20" x14ac:dyDescent="0.3">
      <c r="A134" t="s">
        <v>149</v>
      </c>
      <c r="B134">
        <v>2004</v>
      </c>
      <c r="C134" t="s">
        <v>30</v>
      </c>
      <c r="D134">
        <v>8</v>
      </c>
      <c r="E134">
        <v>0</v>
      </c>
      <c r="F134">
        <v>1633.96</v>
      </c>
      <c r="G134" t="s">
        <v>6766</v>
      </c>
      <c r="H134" t="s">
        <v>6768</v>
      </c>
      <c r="I134" t="s">
        <v>9</v>
      </c>
      <c r="K134" s="14" t="str">
        <v>Id2204</v>
      </c>
      <c r="L134" s="11">
        <v>2004</v>
      </c>
      <c r="M134" s="11" t="str">
        <v>Aug</v>
      </c>
      <c r="N134" s="11" t="str">
        <v>Tier - 2</v>
      </c>
      <c r="O134" s="11" t="str">
        <v>Tier - 1</v>
      </c>
      <c r="P134" s="11" t="str">
        <v>R1013</v>
      </c>
      <c r="Q134" s="12" t="str">
        <v>8 Aug 2004</v>
      </c>
      <c r="R134" s="11">
        <f ca="1"/>
        <v>20</v>
      </c>
      <c r="S134" s="52">
        <v>1633.96</v>
      </c>
      <c r="T134" s="19"/>
    </row>
    <row r="135" spans="1:20" x14ac:dyDescent="0.3">
      <c r="A135" t="s">
        <v>150</v>
      </c>
      <c r="B135">
        <v>2004</v>
      </c>
      <c r="C135" t="s">
        <v>13</v>
      </c>
      <c r="D135">
        <v>13</v>
      </c>
      <c r="E135">
        <v>0</v>
      </c>
      <c r="F135">
        <v>1634.57</v>
      </c>
      <c r="G135" t="s">
        <v>6766</v>
      </c>
      <c r="H135" t="s">
        <v>6766</v>
      </c>
      <c r="I135" t="s">
        <v>9</v>
      </c>
      <c r="K135" s="14" t="str">
        <v>Id2203</v>
      </c>
      <c r="L135" s="11">
        <v>2004</v>
      </c>
      <c r="M135" s="11" t="str">
        <v>Jun</v>
      </c>
      <c r="N135" s="11" t="str">
        <v>Tier - 2</v>
      </c>
      <c r="O135" s="11" t="str">
        <v>Tier - 2</v>
      </c>
      <c r="P135" s="11" t="str">
        <v>R1013</v>
      </c>
      <c r="Q135" s="12" t="str">
        <v>13 Jun 2004</v>
      </c>
      <c r="R135" s="11">
        <f ca="1"/>
        <v>20</v>
      </c>
      <c r="S135" s="52">
        <v>1634.57</v>
      </c>
      <c r="T135" s="19"/>
    </row>
    <row r="136" spans="1:20" x14ac:dyDescent="0.3">
      <c r="A136" t="s">
        <v>151</v>
      </c>
      <c r="B136">
        <v>2003</v>
      </c>
      <c r="C136" t="s">
        <v>25</v>
      </c>
      <c r="D136">
        <v>30</v>
      </c>
      <c r="E136">
        <v>0</v>
      </c>
      <c r="F136">
        <v>1635.73</v>
      </c>
      <c r="G136" t="s">
        <v>6766</v>
      </c>
      <c r="H136" t="s">
        <v>6767</v>
      </c>
      <c r="I136" t="s">
        <v>18</v>
      </c>
      <c r="K136" s="14" t="str">
        <v>Id2202</v>
      </c>
      <c r="L136" s="11">
        <v>2003</v>
      </c>
      <c r="M136" s="11" t="str">
        <v>Dec</v>
      </c>
      <c r="N136" s="11" t="str">
        <v>Tier - 2</v>
      </c>
      <c r="O136" s="11" t="str">
        <v>Tier - 3</v>
      </c>
      <c r="P136" s="11" t="str">
        <v>R1012</v>
      </c>
      <c r="Q136" s="12" t="str">
        <v>30 Dec 2003</v>
      </c>
      <c r="R136" s="11">
        <f ca="1"/>
        <v>21</v>
      </c>
      <c r="S136" s="52">
        <v>1635.73</v>
      </c>
      <c r="T136" s="19"/>
    </row>
    <row r="137" spans="1:20" x14ac:dyDescent="0.3">
      <c r="A137" t="s">
        <v>152</v>
      </c>
      <c r="B137">
        <v>2003</v>
      </c>
      <c r="C137" t="s">
        <v>15</v>
      </c>
      <c r="D137">
        <v>16</v>
      </c>
      <c r="E137">
        <v>0</v>
      </c>
      <c r="F137">
        <v>1639.56</v>
      </c>
      <c r="G137" t="s">
        <v>6766</v>
      </c>
      <c r="H137" t="s">
        <v>6766</v>
      </c>
      <c r="I137" t="s">
        <v>18</v>
      </c>
      <c r="K137" s="14" t="str">
        <v>Id2201</v>
      </c>
      <c r="L137" s="11">
        <v>2003</v>
      </c>
      <c r="M137" s="11" t="str">
        <v>Sep</v>
      </c>
      <c r="N137" s="11" t="str">
        <v>Tier - 2</v>
      </c>
      <c r="O137" s="11" t="str">
        <v>Tier - 2</v>
      </c>
      <c r="P137" s="11" t="str">
        <v>R1012</v>
      </c>
      <c r="Q137" s="12" t="str">
        <v>16 Sep 2003</v>
      </c>
      <c r="R137" s="11">
        <f ca="1"/>
        <v>21</v>
      </c>
      <c r="S137" s="52">
        <v>1639.56</v>
      </c>
      <c r="T137" s="19"/>
    </row>
    <row r="138" spans="1:20" x14ac:dyDescent="0.3">
      <c r="A138" t="s">
        <v>153</v>
      </c>
      <c r="B138">
        <v>2003</v>
      </c>
      <c r="C138" t="s">
        <v>30</v>
      </c>
      <c r="D138">
        <v>21</v>
      </c>
      <c r="E138">
        <v>0</v>
      </c>
      <c r="F138">
        <v>1639.56</v>
      </c>
      <c r="G138" t="s">
        <v>6766</v>
      </c>
      <c r="H138" t="s">
        <v>6766</v>
      </c>
      <c r="I138" t="s">
        <v>18</v>
      </c>
      <c r="K138" s="14" t="str">
        <v>Id2200</v>
      </c>
      <c r="L138" s="11">
        <v>2003</v>
      </c>
      <c r="M138" s="11" t="str">
        <v>Aug</v>
      </c>
      <c r="N138" s="11" t="str">
        <v>Tier - 2</v>
      </c>
      <c r="O138" s="11" t="str">
        <v>Tier - 2</v>
      </c>
      <c r="P138" s="11" t="str">
        <v>R1012</v>
      </c>
      <c r="Q138" s="12" t="str">
        <v>21 Aug 2003</v>
      </c>
      <c r="R138" s="11">
        <f ca="1"/>
        <v>21</v>
      </c>
      <c r="S138" s="52">
        <v>1639.56</v>
      </c>
      <c r="T138" s="19"/>
    </row>
    <row r="139" spans="1:20" x14ac:dyDescent="0.3">
      <c r="A139" t="s">
        <v>154</v>
      </c>
      <c r="B139">
        <v>2003</v>
      </c>
      <c r="C139" t="s">
        <v>25</v>
      </c>
      <c r="D139">
        <v>30</v>
      </c>
      <c r="E139">
        <v>0</v>
      </c>
      <c r="F139">
        <v>1646.43</v>
      </c>
      <c r="G139" t="s">
        <v>6766</v>
      </c>
      <c r="H139" t="s">
        <v>6768</v>
      </c>
      <c r="I139" t="s">
        <v>18</v>
      </c>
      <c r="K139" s="14" t="str">
        <v>Id2199</v>
      </c>
      <c r="L139" s="11">
        <v>2003</v>
      </c>
      <c r="M139" s="11" t="str">
        <v>Dec</v>
      </c>
      <c r="N139" s="11" t="str">
        <v>Tier - 2</v>
      </c>
      <c r="O139" s="11" t="str">
        <v>Tier - 1</v>
      </c>
      <c r="P139" s="11" t="str">
        <v>R1012</v>
      </c>
      <c r="Q139" s="12" t="str">
        <v>30 Dec 2003</v>
      </c>
      <c r="R139" s="11">
        <f ca="1"/>
        <v>21</v>
      </c>
      <c r="S139" s="52">
        <v>1646.43</v>
      </c>
      <c r="T139" s="19"/>
    </row>
    <row r="140" spans="1:20" x14ac:dyDescent="0.3">
      <c r="A140" t="s">
        <v>155</v>
      </c>
      <c r="B140">
        <v>2000</v>
      </c>
      <c r="C140" t="s">
        <v>32</v>
      </c>
      <c r="D140">
        <v>23</v>
      </c>
      <c r="E140">
        <v>0</v>
      </c>
      <c r="F140">
        <v>1665</v>
      </c>
      <c r="G140" t="s">
        <v>6766</v>
      </c>
      <c r="H140" t="s">
        <v>6766</v>
      </c>
      <c r="I140" t="s">
        <v>9</v>
      </c>
      <c r="K140" s="14" t="str">
        <v>Id2198</v>
      </c>
      <c r="L140" s="11">
        <v>2000</v>
      </c>
      <c r="M140" s="11" t="str">
        <v>Oct</v>
      </c>
      <c r="N140" s="11" t="str">
        <v>Tier - 2</v>
      </c>
      <c r="O140" s="11" t="str">
        <v>Tier - 2</v>
      </c>
      <c r="P140" s="11" t="str">
        <v>R1013</v>
      </c>
      <c r="Q140" s="12" t="str">
        <v>23 Oct 2000</v>
      </c>
      <c r="R140" s="11">
        <f ca="1"/>
        <v>24</v>
      </c>
      <c r="S140" s="52">
        <v>1665</v>
      </c>
      <c r="T140" s="19"/>
    </row>
    <row r="141" spans="1:20" x14ac:dyDescent="0.3">
      <c r="A141" t="s">
        <v>156</v>
      </c>
      <c r="B141">
        <v>2000</v>
      </c>
      <c r="C141" t="s">
        <v>13</v>
      </c>
      <c r="D141">
        <v>10</v>
      </c>
      <c r="E141">
        <v>0</v>
      </c>
      <c r="F141">
        <v>1674.63</v>
      </c>
      <c r="G141" t="s">
        <v>6766</v>
      </c>
      <c r="H141" t="s">
        <v>6766</v>
      </c>
      <c r="I141" t="s">
        <v>9</v>
      </c>
      <c r="K141" s="14" t="str">
        <v>Id2197</v>
      </c>
      <c r="L141" s="11">
        <v>2000</v>
      </c>
      <c r="M141" s="11" t="str">
        <v>Jun</v>
      </c>
      <c r="N141" s="11" t="str">
        <v>Tier - 2</v>
      </c>
      <c r="O141" s="11" t="str">
        <v>Tier - 2</v>
      </c>
      <c r="P141" s="11" t="str">
        <v>R1013</v>
      </c>
      <c r="Q141" s="12" t="str">
        <v>10 Jun 2000</v>
      </c>
      <c r="R141" s="11">
        <f ca="1"/>
        <v>24</v>
      </c>
      <c r="S141" s="52">
        <v>1674.63</v>
      </c>
      <c r="T141" s="19"/>
    </row>
    <row r="142" spans="1:20" x14ac:dyDescent="0.3">
      <c r="A142" t="s">
        <v>157</v>
      </c>
      <c r="B142">
        <v>2000</v>
      </c>
      <c r="C142" t="s">
        <v>32</v>
      </c>
      <c r="D142">
        <v>21</v>
      </c>
      <c r="E142">
        <v>0</v>
      </c>
      <c r="F142">
        <v>1682.6</v>
      </c>
      <c r="G142" t="s">
        <v>6766</v>
      </c>
      <c r="H142" t="s">
        <v>6766</v>
      </c>
      <c r="I142" t="s">
        <v>37</v>
      </c>
      <c r="K142" s="14" t="str">
        <v>Id2196</v>
      </c>
      <c r="L142" s="11">
        <v>2000</v>
      </c>
      <c r="M142" s="11" t="str">
        <v>Oct</v>
      </c>
      <c r="N142" s="11" t="str">
        <v>Tier - 2</v>
      </c>
      <c r="O142" s="11" t="str">
        <v>Tier - 2</v>
      </c>
      <c r="P142" s="11" t="str">
        <v>R1011</v>
      </c>
      <c r="Q142" s="12" t="str">
        <v>21 Oct 2000</v>
      </c>
      <c r="R142" s="11">
        <f ca="1"/>
        <v>24</v>
      </c>
      <c r="S142" s="52">
        <v>1682.6</v>
      </c>
      <c r="T142" s="19"/>
    </row>
    <row r="143" spans="1:20" x14ac:dyDescent="0.3">
      <c r="A143" t="s">
        <v>158</v>
      </c>
      <c r="B143">
        <v>2004</v>
      </c>
      <c r="C143" t="s">
        <v>11</v>
      </c>
      <c r="D143">
        <v>17</v>
      </c>
      <c r="E143">
        <v>0</v>
      </c>
      <c r="F143">
        <v>1694.8</v>
      </c>
      <c r="G143" t="s">
        <v>6766</v>
      </c>
      <c r="H143" t="s">
        <v>6766</v>
      </c>
      <c r="I143" t="s">
        <v>159</v>
      </c>
      <c r="K143" s="14" t="str">
        <v>Id2195</v>
      </c>
      <c r="L143" s="11">
        <v>2004</v>
      </c>
      <c r="M143" s="11" t="str">
        <v>Nov</v>
      </c>
      <c r="N143" s="11" t="str">
        <v>Tier - 2</v>
      </c>
      <c r="O143" s="11" t="str">
        <v>Tier - 2</v>
      </c>
      <c r="P143" s="11" t="str">
        <v>R1015</v>
      </c>
      <c r="Q143" s="12" t="str">
        <v>17 Nov 2004</v>
      </c>
      <c r="R143" s="11">
        <f ca="1"/>
        <v>20</v>
      </c>
      <c r="S143" s="52">
        <v>1694.8</v>
      </c>
      <c r="T143" s="19"/>
    </row>
    <row r="144" spans="1:20" x14ac:dyDescent="0.3">
      <c r="A144" t="s">
        <v>160</v>
      </c>
      <c r="B144">
        <v>2004</v>
      </c>
      <c r="C144" t="s">
        <v>25</v>
      </c>
      <c r="D144">
        <v>10</v>
      </c>
      <c r="E144">
        <v>0</v>
      </c>
      <c r="F144">
        <v>1702.46</v>
      </c>
      <c r="G144" t="s">
        <v>6766</v>
      </c>
      <c r="H144" t="s">
        <v>6767</v>
      </c>
      <c r="I144" t="s">
        <v>161</v>
      </c>
      <c r="K144" s="14" t="str">
        <v>Id2194</v>
      </c>
      <c r="L144" s="11">
        <v>2004</v>
      </c>
      <c r="M144" s="11" t="str">
        <v>Dec</v>
      </c>
      <c r="N144" s="11" t="str">
        <v>Tier - 2</v>
      </c>
      <c r="O144" s="11" t="str">
        <v>Tier - 3</v>
      </c>
      <c r="P144" s="11" t="str">
        <v>R1019</v>
      </c>
      <c r="Q144" s="12" t="str">
        <v>10 Dec 2004</v>
      </c>
      <c r="R144" s="11">
        <f ca="1"/>
        <v>20</v>
      </c>
      <c r="S144" s="52">
        <v>1702.46</v>
      </c>
      <c r="T144" s="19"/>
    </row>
    <row r="145" spans="1:20" x14ac:dyDescent="0.3">
      <c r="A145" t="s">
        <v>162</v>
      </c>
      <c r="B145">
        <v>2004</v>
      </c>
      <c r="C145" t="s">
        <v>11</v>
      </c>
      <c r="D145">
        <v>7</v>
      </c>
      <c r="E145">
        <v>0</v>
      </c>
      <c r="F145">
        <v>1704.57</v>
      </c>
      <c r="G145" t="s">
        <v>6766</v>
      </c>
      <c r="H145" t="s">
        <v>6768</v>
      </c>
      <c r="I145" t="s">
        <v>163</v>
      </c>
      <c r="K145" s="14" t="str">
        <v>Id2193</v>
      </c>
      <c r="L145" s="11">
        <v>2004</v>
      </c>
      <c r="M145" s="11" t="str">
        <v>Nov</v>
      </c>
      <c r="N145" s="11" t="str">
        <v>Tier - 2</v>
      </c>
      <c r="O145" s="11" t="str">
        <v>Tier - 1</v>
      </c>
      <c r="P145" s="11" t="str">
        <v>R1016</v>
      </c>
      <c r="Q145" s="12" t="str">
        <v>7 Nov 2004</v>
      </c>
      <c r="R145" s="11">
        <f ca="1"/>
        <v>20</v>
      </c>
      <c r="S145" s="52">
        <v>1704.57</v>
      </c>
      <c r="T145" s="19"/>
    </row>
    <row r="146" spans="1:20" x14ac:dyDescent="0.3">
      <c r="A146" t="s">
        <v>164</v>
      </c>
      <c r="B146">
        <v>2004</v>
      </c>
      <c r="C146" t="s">
        <v>25</v>
      </c>
      <c r="D146">
        <v>14</v>
      </c>
      <c r="E146">
        <v>0</v>
      </c>
      <c r="F146">
        <v>1704.7</v>
      </c>
      <c r="G146" t="s">
        <v>6766</v>
      </c>
      <c r="H146" t="s">
        <v>6767</v>
      </c>
      <c r="I146" t="s">
        <v>165</v>
      </c>
      <c r="K146" s="14" t="str">
        <v>Id2192</v>
      </c>
      <c r="L146" s="11">
        <v>2004</v>
      </c>
      <c r="M146" s="11" t="str">
        <v>Dec</v>
      </c>
      <c r="N146" s="11" t="str">
        <v>Tier - 2</v>
      </c>
      <c r="O146" s="11" t="str">
        <v>Tier - 3</v>
      </c>
      <c r="P146" s="11" t="str">
        <v>R1018</v>
      </c>
      <c r="Q146" s="12" t="str">
        <v>14 Dec 2004</v>
      </c>
      <c r="R146" s="11">
        <f ca="1"/>
        <v>20</v>
      </c>
      <c r="S146" s="52">
        <v>1704.7</v>
      </c>
      <c r="T146" s="19"/>
    </row>
    <row r="147" spans="1:20" x14ac:dyDescent="0.3">
      <c r="A147" t="s">
        <v>166</v>
      </c>
      <c r="B147">
        <v>2004</v>
      </c>
      <c r="C147" t="s">
        <v>25</v>
      </c>
      <c r="D147">
        <v>6</v>
      </c>
      <c r="E147">
        <v>0</v>
      </c>
      <c r="F147">
        <v>1705.62</v>
      </c>
      <c r="G147" t="s">
        <v>6766</v>
      </c>
      <c r="H147" t="s">
        <v>6766</v>
      </c>
      <c r="I147" t="s">
        <v>159</v>
      </c>
      <c r="K147" s="14" t="str">
        <v>Id2191</v>
      </c>
      <c r="L147" s="11">
        <v>2004</v>
      </c>
      <c r="M147" s="11" t="str">
        <v>Dec</v>
      </c>
      <c r="N147" s="11" t="str">
        <v>Tier - 2</v>
      </c>
      <c r="O147" s="11" t="str">
        <v>Tier - 2</v>
      </c>
      <c r="P147" s="11" t="str">
        <v>R1015</v>
      </c>
      <c r="Q147" s="12" t="str">
        <v>6 Dec 2004</v>
      </c>
      <c r="R147" s="11">
        <f ca="1"/>
        <v>20</v>
      </c>
      <c r="S147" s="52">
        <v>1705.62</v>
      </c>
      <c r="T147" s="19"/>
    </row>
    <row r="148" spans="1:20" x14ac:dyDescent="0.3">
      <c r="A148" t="s">
        <v>167</v>
      </c>
      <c r="B148">
        <v>2004</v>
      </c>
      <c r="C148" t="s">
        <v>32</v>
      </c>
      <c r="D148">
        <v>17</v>
      </c>
      <c r="E148">
        <v>0</v>
      </c>
      <c r="F148">
        <v>1708</v>
      </c>
      <c r="G148" t="s">
        <v>6767</v>
      </c>
      <c r="H148" t="s">
        <v>6766</v>
      </c>
      <c r="I148" t="s">
        <v>163</v>
      </c>
      <c r="K148" s="14" t="str">
        <v>Id2190</v>
      </c>
      <c r="L148" s="11">
        <v>2004</v>
      </c>
      <c r="M148" s="11" t="str">
        <v>Oct</v>
      </c>
      <c r="N148" s="11" t="str">
        <v>Tier - 3</v>
      </c>
      <c r="O148" s="11" t="str">
        <v>Tier - 2</v>
      </c>
      <c r="P148" s="11" t="str">
        <v>R1016</v>
      </c>
      <c r="Q148" s="12" t="str">
        <v>17 Oct 2004</v>
      </c>
      <c r="R148" s="11">
        <f ca="1"/>
        <v>20</v>
      </c>
      <c r="S148" s="52">
        <v>1708</v>
      </c>
      <c r="T148" s="19"/>
    </row>
    <row r="149" spans="1:20" x14ac:dyDescent="0.3">
      <c r="A149" t="s">
        <v>168</v>
      </c>
      <c r="B149">
        <v>2004</v>
      </c>
      <c r="C149" t="s">
        <v>25</v>
      </c>
      <c r="D149">
        <v>12</v>
      </c>
      <c r="E149">
        <v>0</v>
      </c>
      <c r="F149">
        <v>1708.93</v>
      </c>
      <c r="G149" t="s">
        <v>6767</v>
      </c>
      <c r="H149" t="s">
        <v>6768</v>
      </c>
      <c r="I149" t="s">
        <v>161</v>
      </c>
      <c r="K149" s="14" t="str">
        <v>Id2189</v>
      </c>
      <c r="L149" s="11">
        <v>2004</v>
      </c>
      <c r="M149" s="11" t="str">
        <v>Dec</v>
      </c>
      <c r="N149" s="11" t="str">
        <v>Tier - 3</v>
      </c>
      <c r="O149" s="11" t="str">
        <v>Tier - 1</v>
      </c>
      <c r="P149" s="11" t="str">
        <v>R1019</v>
      </c>
      <c r="Q149" s="12" t="str">
        <v>12 Dec 2004</v>
      </c>
      <c r="R149" s="11">
        <f ca="1"/>
        <v>20</v>
      </c>
      <c r="S149" s="52">
        <v>1708.93</v>
      </c>
      <c r="T149" s="19"/>
    </row>
    <row r="150" spans="1:20" x14ac:dyDescent="0.3">
      <c r="A150" t="s">
        <v>169</v>
      </c>
      <c r="B150">
        <v>2004</v>
      </c>
      <c r="C150" t="s">
        <v>15</v>
      </c>
      <c r="D150">
        <v>19</v>
      </c>
      <c r="E150">
        <v>1</v>
      </c>
      <c r="F150">
        <v>1711.03</v>
      </c>
      <c r="G150" t="s">
        <v>6767</v>
      </c>
      <c r="H150" t="s">
        <v>6767</v>
      </c>
      <c r="I150" t="s">
        <v>9</v>
      </c>
      <c r="K150" s="14" t="str">
        <v>Id2188</v>
      </c>
      <c r="L150" s="11">
        <v>2004</v>
      </c>
      <c r="M150" s="11" t="str">
        <v>Sep</v>
      </c>
      <c r="N150" s="11" t="str">
        <v>Tier - 3</v>
      </c>
      <c r="O150" s="11" t="str">
        <v>Tier - 3</v>
      </c>
      <c r="P150" s="11" t="str">
        <v>R1013</v>
      </c>
      <c r="Q150" s="12" t="str">
        <v>19 Sep 2004</v>
      </c>
      <c r="R150" s="11">
        <f ca="1"/>
        <v>20</v>
      </c>
      <c r="S150" s="52">
        <v>1711.03</v>
      </c>
      <c r="T150" s="19"/>
    </row>
    <row r="151" spans="1:20" x14ac:dyDescent="0.3">
      <c r="A151" t="s">
        <v>170</v>
      </c>
      <c r="B151">
        <v>2004</v>
      </c>
      <c r="C151" t="s">
        <v>15</v>
      </c>
      <c r="D151">
        <v>21</v>
      </c>
      <c r="E151">
        <v>0</v>
      </c>
      <c r="F151">
        <v>1712.23</v>
      </c>
      <c r="G151" t="s">
        <v>6767</v>
      </c>
      <c r="H151" t="s">
        <v>6768</v>
      </c>
      <c r="I151" t="s">
        <v>163</v>
      </c>
      <c r="K151" s="14" t="str">
        <v>Id2187</v>
      </c>
      <c r="L151" s="11">
        <v>2004</v>
      </c>
      <c r="M151" s="11" t="str">
        <v>Sep</v>
      </c>
      <c r="N151" s="11" t="str">
        <v>Tier - 3</v>
      </c>
      <c r="O151" s="11" t="str">
        <v>Tier - 1</v>
      </c>
      <c r="P151" s="11" t="str">
        <v>R1016</v>
      </c>
      <c r="Q151" s="12" t="str">
        <v>21 Sep 2004</v>
      </c>
      <c r="R151" s="11">
        <f ca="1"/>
        <v>20</v>
      </c>
      <c r="S151" s="52">
        <v>1712.23</v>
      </c>
      <c r="T151" s="19"/>
    </row>
    <row r="152" spans="1:20" x14ac:dyDescent="0.3">
      <c r="A152" t="s">
        <v>171</v>
      </c>
      <c r="B152">
        <v>2004</v>
      </c>
      <c r="C152" t="s">
        <v>13</v>
      </c>
      <c r="D152">
        <v>10</v>
      </c>
      <c r="E152">
        <v>1</v>
      </c>
      <c r="F152">
        <v>1719.44</v>
      </c>
      <c r="G152" t="s">
        <v>6767</v>
      </c>
      <c r="H152" t="s">
        <v>6767</v>
      </c>
      <c r="I152" t="s">
        <v>9</v>
      </c>
      <c r="K152" s="14" t="str">
        <v>Id2186</v>
      </c>
      <c r="L152" s="11">
        <v>2004</v>
      </c>
      <c r="M152" s="11" t="str">
        <v>Jun</v>
      </c>
      <c r="N152" s="11" t="str">
        <v>Tier - 3</v>
      </c>
      <c r="O152" s="11" t="str">
        <v>Tier - 3</v>
      </c>
      <c r="P152" s="11" t="str">
        <v>R1013</v>
      </c>
      <c r="Q152" s="12" t="str">
        <v>10 Jun 2004</v>
      </c>
      <c r="R152" s="11">
        <f ca="1"/>
        <v>20</v>
      </c>
      <c r="S152" s="52">
        <v>1719.44</v>
      </c>
      <c r="T152" s="19"/>
    </row>
    <row r="153" spans="1:20" x14ac:dyDescent="0.3">
      <c r="A153" t="s">
        <v>172</v>
      </c>
      <c r="B153">
        <v>2004</v>
      </c>
      <c r="C153" t="s">
        <v>15</v>
      </c>
      <c r="D153">
        <v>11</v>
      </c>
      <c r="E153">
        <v>1</v>
      </c>
      <c r="F153">
        <v>1720.35</v>
      </c>
      <c r="G153" t="s">
        <v>6767</v>
      </c>
      <c r="H153" t="s">
        <v>6767</v>
      </c>
      <c r="I153" t="s">
        <v>9</v>
      </c>
      <c r="K153" s="14" t="str">
        <v>Id2185</v>
      </c>
      <c r="L153" s="11">
        <v>2004</v>
      </c>
      <c r="M153" s="11" t="str">
        <v>Sep</v>
      </c>
      <c r="N153" s="11" t="str">
        <v>Tier - 3</v>
      </c>
      <c r="O153" s="11" t="str">
        <v>Tier - 3</v>
      </c>
      <c r="P153" s="11" t="str">
        <v>R1013</v>
      </c>
      <c r="Q153" s="12" t="str">
        <v>11 Sep 2004</v>
      </c>
      <c r="R153" s="11">
        <f ca="1"/>
        <v>20</v>
      </c>
      <c r="S153" s="52">
        <v>1720.35</v>
      </c>
      <c r="T153" s="19"/>
    </row>
    <row r="154" spans="1:20" x14ac:dyDescent="0.3">
      <c r="A154" t="s">
        <v>173</v>
      </c>
      <c r="B154">
        <v>2004</v>
      </c>
      <c r="C154" t="s">
        <v>32</v>
      </c>
      <c r="D154">
        <v>21</v>
      </c>
      <c r="E154">
        <v>1</v>
      </c>
      <c r="F154">
        <v>1725.55</v>
      </c>
      <c r="G154" t="s">
        <v>6767</v>
      </c>
      <c r="H154" t="s">
        <v>6766</v>
      </c>
      <c r="I154" t="s">
        <v>9</v>
      </c>
      <c r="K154" s="14" t="str">
        <v>Id2184</v>
      </c>
      <c r="L154" s="11">
        <v>2004</v>
      </c>
      <c r="M154" s="11" t="str">
        <v>Oct</v>
      </c>
      <c r="N154" s="11" t="str">
        <v>Tier - 3</v>
      </c>
      <c r="O154" s="11" t="str">
        <v>Tier - 2</v>
      </c>
      <c r="P154" s="11" t="str">
        <v>R1013</v>
      </c>
      <c r="Q154" s="12" t="str">
        <v>21 Oct 2004</v>
      </c>
      <c r="R154" s="11">
        <f ca="1"/>
        <v>20</v>
      </c>
      <c r="S154" s="52">
        <v>1725.55</v>
      </c>
      <c r="T154" s="19"/>
    </row>
    <row r="155" spans="1:20" x14ac:dyDescent="0.3">
      <c r="A155" t="s">
        <v>174</v>
      </c>
      <c r="B155">
        <v>2004</v>
      </c>
      <c r="C155" t="s">
        <v>15</v>
      </c>
      <c r="D155">
        <v>9</v>
      </c>
      <c r="E155">
        <v>1</v>
      </c>
      <c r="F155">
        <v>1727.54</v>
      </c>
      <c r="G155" t="s">
        <v>6767</v>
      </c>
      <c r="H155" t="s">
        <v>6768</v>
      </c>
      <c r="I155" t="s">
        <v>9</v>
      </c>
      <c r="K155" s="14" t="str">
        <v>Id2183</v>
      </c>
      <c r="L155" s="11">
        <v>2004</v>
      </c>
      <c r="M155" s="11" t="str">
        <v>Sep</v>
      </c>
      <c r="N155" s="11" t="str">
        <v>Tier - 3</v>
      </c>
      <c r="O155" s="11" t="str">
        <v>Tier - 1</v>
      </c>
      <c r="P155" s="11" t="str">
        <v>R1013</v>
      </c>
      <c r="Q155" s="12" t="str">
        <v>9 Sep 2004</v>
      </c>
      <c r="R155" s="11">
        <f ca="1"/>
        <v>20</v>
      </c>
      <c r="S155" s="52">
        <v>1727.54</v>
      </c>
      <c r="T155" s="19"/>
    </row>
    <row r="156" spans="1:20" x14ac:dyDescent="0.3">
      <c r="A156" t="s">
        <v>175</v>
      </c>
      <c r="B156">
        <v>2003</v>
      </c>
      <c r="C156" t="s">
        <v>11</v>
      </c>
      <c r="D156">
        <v>21</v>
      </c>
      <c r="E156">
        <v>0</v>
      </c>
      <c r="F156">
        <v>1727.79</v>
      </c>
      <c r="G156" t="s">
        <v>6767</v>
      </c>
      <c r="H156" t="s">
        <v>6767</v>
      </c>
      <c r="I156" t="s">
        <v>37</v>
      </c>
      <c r="K156" s="14" t="str">
        <v>Id2182</v>
      </c>
      <c r="L156" s="11">
        <v>2003</v>
      </c>
      <c r="M156" s="11" t="str">
        <v>Nov</v>
      </c>
      <c r="N156" s="11" t="str">
        <v>Tier - 3</v>
      </c>
      <c r="O156" s="11" t="str">
        <v>Tier - 3</v>
      </c>
      <c r="P156" s="11" t="str">
        <v>R1011</v>
      </c>
      <c r="Q156" s="12" t="str">
        <v>21 Nov 2003</v>
      </c>
      <c r="R156" s="11">
        <f ca="1"/>
        <v>21</v>
      </c>
      <c r="S156" s="52">
        <v>1727.79</v>
      </c>
      <c r="T156" s="19"/>
    </row>
    <row r="157" spans="1:20" x14ac:dyDescent="0.3">
      <c r="A157" t="s">
        <v>176</v>
      </c>
      <c r="B157">
        <v>2003</v>
      </c>
      <c r="C157" t="s">
        <v>15</v>
      </c>
      <c r="D157">
        <v>1</v>
      </c>
      <c r="E157">
        <v>0</v>
      </c>
      <c r="F157">
        <v>1728.9</v>
      </c>
      <c r="G157" t="s">
        <v>6767</v>
      </c>
      <c r="H157" t="s">
        <v>6766</v>
      </c>
      <c r="I157" t="s">
        <v>37</v>
      </c>
      <c r="K157" s="14" t="str">
        <v>Id2181</v>
      </c>
      <c r="L157" s="11">
        <v>2003</v>
      </c>
      <c r="M157" s="11" t="str">
        <v>Sep</v>
      </c>
      <c r="N157" s="11" t="str">
        <v>Tier - 3</v>
      </c>
      <c r="O157" s="11" t="str">
        <v>Tier - 2</v>
      </c>
      <c r="P157" s="11" t="str">
        <v>R1011</v>
      </c>
      <c r="Q157" s="12" t="str">
        <v>1 Sep 2003</v>
      </c>
      <c r="R157" s="11">
        <f ca="1"/>
        <v>21</v>
      </c>
      <c r="S157" s="52">
        <v>1728.9</v>
      </c>
      <c r="T157" s="19"/>
    </row>
    <row r="158" spans="1:20" x14ac:dyDescent="0.3">
      <c r="A158" t="s">
        <v>177</v>
      </c>
      <c r="B158">
        <v>2003</v>
      </c>
      <c r="C158" t="s">
        <v>11</v>
      </c>
      <c r="D158">
        <v>9</v>
      </c>
      <c r="E158">
        <v>0</v>
      </c>
      <c r="F158">
        <v>1731.68</v>
      </c>
      <c r="G158" t="s">
        <v>6767</v>
      </c>
      <c r="H158" t="s">
        <v>6766</v>
      </c>
      <c r="I158" t="s">
        <v>37</v>
      </c>
      <c r="K158" s="14" t="str">
        <v>Id2180</v>
      </c>
      <c r="L158" s="11">
        <v>2003</v>
      </c>
      <c r="M158" s="11" t="str">
        <v>Nov</v>
      </c>
      <c r="N158" s="11" t="str">
        <v>Tier - 3</v>
      </c>
      <c r="O158" s="11" t="str">
        <v>Tier - 2</v>
      </c>
      <c r="P158" s="11" t="str">
        <v>R1011</v>
      </c>
      <c r="Q158" s="12" t="str">
        <v>9 Nov 2003</v>
      </c>
      <c r="R158" s="11">
        <f ca="1"/>
        <v>21</v>
      </c>
      <c r="S158" s="52">
        <v>1731.68</v>
      </c>
      <c r="T158" s="19"/>
    </row>
    <row r="159" spans="1:20" x14ac:dyDescent="0.3">
      <c r="A159" t="s">
        <v>178</v>
      </c>
      <c r="B159">
        <v>2003</v>
      </c>
      <c r="C159" t="s">
        <v>11</v>
      </c>
      <c r="D159">
        <v>14</v>
      </c>
      <c r="E159">
        <v>0</v>
      </c>
      <c r="F159">
        <v>1737.38</v>
      </c>
      <c r="G159" t="s">
        <v>6767</v>
      </c>
      <c r="H159" t="s">
        <v>6766</v>
      </c>
      <c r="I159" t="s">
        <v>37</v>
      </c>
      <c r="K159" s="14" t="str">
        <v>Id2179</v>
      </c>
      <c r="L159" s="11">
        <v>2003</v>
      </c>
      <c r="M159" s="11" t="str">
        <v>Nov</v>
      </c>
      <c r="N159" s="11" t="str">
        <v>Tier - 3</v>
      </c>
      <c r="O159" s="11" t="str">
        <v>Tier - 2</v>
      </c>
      <c r="P159" s="11" t="str">
        <v>R1011</v>
      </c>
      <c r="Q159" s="12" t="str">
        <v>14 Nov 2003</v>
      </c>
      <c r="R159" s="11">
        <f ca="1"/>
        <v>21</v>
      </c>
      <c r="S159" s="52">
        <v>1737.38</v>
      </c>
      <c r="T159" s="19"/>
    </row>
    <row r="160" spans="1:20" x14ac:dyDescent="0.3">
      <c r="A160" t="s">
        <v>179</v>
      </c>
      <c r="B160">
        <v>2003</v>
      </c>
      <c r="C160" t="s">
        <v>8</v>
      </c>
      <c r="D160">
        <v>25</v>
      </c>
      <c r="E160">
        <v>0</v>
      </c>
      <c r="F160">
        <v>1743.21</v>
      </c>
      <c r="G160" t="s">
        <v>6767</v>
      </c>
      <c r="H160" t="s">
        <v>6768</v>
      </c>
      <c r="I160" t="s">
        <v>37</v>
      </c>
      <c r="K160" s="14" t="str">
        <v>Id2178</v>
      </c>
      <c r="L160" s="11">
        <v>2003</v>
      </c>
      <c r="M160" s="11" t="str">
        <v>Jul</v>
      </c>
      <c r="N160" s="11" t="str">
        <v>Tier - 3</v>
      </c>
      <c r="O160" s="11" t="str">
        <v>Tier - 1</v>
      </c>
      <c r="P160" s="11" t="str">
        <v>R1011</v>
      </c>
      <c r="Q160" s="12" t="str">
        <v>25 Jul 2003</v>
      </c>
      <c r="R160" s="11">
        <f ca="1"/>
        <v>21</v>
      </c>
      <c r="S160" s="52">
        <v>1743.21</v>
      </c>
      <c r="T160" s="19"/>
    </row>
    <row r="161" spans="1:20" x14ac:dyDescent="0.3">
      <c r="A161" t="s">
        <v>180</v>
      </c>
      <c r="B161">
        <v>2003</v>
      </c>
      <c r="C161" t="s">
        <v>8</v>
      </c>
      <c r="D161">
        <v>28</v>
      </c>
      <c r="E161">
        <v>0</v>
      </c>
      <c r="F161">
        <v>1744.47</v>
      </c>
      <c r="G161" t="s">
        <v>6767</v>
      </c>
      <c r="H161" t="s">
        <v>6768</v>
      </c>
      <c r="I161" t="s">
        <v>37</v>
      </c>
      <c r="K161" s="14" t="str">
        <v>Id2177</v>
      </c>
      <c r="L161" s="11">
        <v>2003</v>
      </c>
      <c r="M161" s="11" t="str">
        <v>Jul</v>
      </c>
      <c r="N161" s="11" t="str">
        <v>Tier - 3</v>
      </c>
      <c r="O161" s="11" t="str">
        <v>Tier - 1</v>
      </c>
      <c r="P161" s="11" t="str">
        <v>R1011</v>
      </c>
      <c r="Q161" s="12" t="str">
        <v>28 Jul 2003</v>
      </c>
      <c r="R161" s="11">
        <f ca="1"/>
        <v>21</v>
      </c>
      <c r="S161" s="52">
        <v>1744.47</v>
      </c>
      <c r="T161" s="19"/>
    </row>
    <row r="162" spans="1:20" x14ac:dyDescent="0.3">
      <c r="A162" t="s">
        <v>181</v>
      </c>
      <c r="B162">
        <v>2003</v>
      </c>
      <c r="C162" t="s">
        <v>15</v>
      </c>
      <c r="D162">
        <v>26</v>
      </c>
      <c r="E162">
        <v>0</v>
      </c>
      <c r="F162">
        <v>1748.77</v>
      </c>
      <c r="G162" t="s">
        <v>6767</v>
      </c>
      <c r="H162" t="s">
        <v>6768</v>
      </c>
      <c r="I162" t="s">
        <v>37</v>
      </c>
      <c r="K162" s="14" t="str">
        <v>Id2176</v>
      </c>
      <c r="L162" s="11">
        <v>2003</v>
      </c>
      <c r="M162" s="11" t="str">
        <v>Sep</v>
      </c>
      <c r="N162" s="11" t="str">
        <v>Tier - 3</v>
      </c>
      <c r="O162" s="11" t="str">
        <v>Tier - 1</v>
      </c>
      <c r="P162" s="11" t="str">
        <v>R1011</v>
      </c>
      <c r="Q162" s="12" t="str">
        <v>26 Sep 2003</v>
      </c>
      <c r="R162" s="11">
        <f ca="1"/>
        <v>21</v>
      </c>
      <c r="S162" s="52">
        <v>1748.77</v>
      </c>
      <c r="T162" s="19"/>
    </row>
    <row r="163" spans="1:20" x14ac:dyDescent="0.3">
      <c r="A163" t="s">
        <v>182</v>
      </c>
      <c r="B163">
        <v>1998</v>
      </c>
      <c r="C163" t="s">
        <v>32</v>
      </c>
      <c r="D163">
        <v>7</v>
      </c>
      <c r="E163">
        <v>0</v>
      </c>
      <c r="F163">
        <v>1756.6</v>
      </c>
      <c r="G163" t="s">
        <v>6767</v>
      </c>
      <c r="H163" t="s">
        <v>6767</v>
      </c>
      <c r="I163" t="s">
        <v>9</v>
      </c>
      <c r="K163" s="14" t="str">
        <v>Id2175</v>
      </c>
      <c r="L163" s="11">
        <v>1998</v>
      </c>
      <c r="M163" s="11" t="str">
        <v>Oct</v>
      </c>
      <c r="N163" s="11" t="str">
        <v>Tier - 3</v>
      </c>
      <c r="O163" s="11" t="str">
        <v>Tier - 3</v>
      </c>
      <c r="P163" s="11" t="str">
        <v>R1013</v>
      </c>
      <c r="Q163" s="12" t="str">
        <v>7 Oct 1998</v>
      </c>
      <c r="R163" s="11">
        <f ca="1"/>
        <v>26</v>
      </c>
      <c r="S163" s="52">
        <v>1756.6</v>
      </c>
      <c r="T163" s="19"/>
    </row>
    <row r="164" spans="1:20" x14ac:dyDescent="0.3">
      <c r="A164" t="s">
        <v>183</v>
      </c>
      <c r="B164">
        <v>2003</v>
      </c>
      <c r="C164" t="s">
        <v>11</v>
      </c>
      <c r="D164">
        <v>19</v>
      </c>
      <c r="E164">
        <v>0</v>
      </c>
      <c r="F164">
        <v>1759.34</v>
      </c>
      <c r="G164" t="s">
        <v>6767</v>
      </c>
      <c r="H164" t="s">
        <v>6768</v>
      </c>
      <c r="I164" t="s">
        <v>37</v>
      </c>
      <c r="K164" s="14" t="str">
        <v>Id2174</v>
      </c>
      <c r="L164" s="11">
        <v>2003</v>
      </c>
      <c r="M164" s="11" t="str">
        <v>Nov</v>
      </c>
      <c r="N164" s="11" t="str">
        <v>Tier - 3</v>
      </c>
      <c r="O164" s="11" t="str">
        <v>Tier - 1</v>
      </c>
      <c r="P164" s="11" t="str">
        <v>R1011</v>
      </c>
      <c r="Q164" s="12" t="str">
        <v>19 Nov 2003</v>
      </c>
      <c r="R164" s="11">
        <f ca="1"/>
        <v>21</v>
      </c>
      <c r="S164" s="52">
        <v>1759.34</v>
      </c>
      <c r="T164" s="19"/>
    </row>
    <row r="165" spans="1:20" x14ac:dyDescent="0.3">
      <c r="A165" t="s">
        <v>184</v>
      </c>
      <c r="B165">
        <v>2002</v>
      </c>
      <c r="C165" t="s">
        <v>25</v>
      </c>
      <c r="D165">
        <v>13</v>
      </c>
      <c r="E165">
        <v>0</v>
      </c>
      <c r="F165">
        <v>1769.53</v>
      </c>
      <c r="G165" t="s">
        <v>6767</v>
      </c>
      <c r="H165" t="s">
        <v>6767</v>
      </c>
      <c r="I165" t="s">
        <v>18</v>
      </c>
      <c r="K165" s="14" t="str">
        <v>Id2173</v>
      </c>
      <c r="L165" s="11">
        <v>2002</v>
      </c>
      <c r="M165" s="11" t="str">
        <v>Dec</v>
      </c>
      <c r="N165" s="11" t="str">
        <v>Tier - 3</v>
      </c>
      <c r="O165" s="11" t="str">
        <v>Tier - 3</v>
      </c>
      <c r="P165" s="11" t="str">
        <v>R1012</v>
      </c>
      <c r="Q165" s="12" t="str">
        <v>13 Dec 2002</v>
      </c>
      <c r="R165" s="11">
        <f ca="1"/>
        <v>22</v>
      </c>
      <c r="S165" s="52">
        <v>1769.53</v>
      </c>
      <c r="T165" s="19"/>
    </row>
    <row r="166" spans="1:20" x14ac:dyDescent="0.3">
      <c r="A166" t="s">
        <v>185</v>
      </c>
      <c r="B166">
        <v>1999</v>
      </c>
      <c r="C166" t="s">
        <v>15</v>
      </c>
      <c r="D166">
        <v>25</v>
      </c>
      <c r="E166">
        <v>0</v>
      </c>
      <c r="F166">
        <v>1815.88</v>
      </c>
      <c r="G166" t="s">
        <v>6767</v>
      </c>
      <c r="H166" t="s">
        <v>6767</v>
      </c>
      <c r="I166" t="s">
        <v>9</v>
      </c>
      <c r="K166" s="14" t="str">
        <v>Id2172</v>
      </c>
      <c r="L166" s="11">
        <v>1999</v>
      </c>
      <c r="M166" s="11" t="str">
        <v>Sep</v>
      </c>
      <c r="N166" s="11" t="str">
        <v>Tier - 3</v>
      </c>
      <c r="O166" s="11" t="str">
        <v>Tier - 3</v>
      </c>
      <c r="P166" s="11" t="str">
        <v>R1013</v>
      </c>
      <c r="Q166" s="12" t="str">
        <v>25 Sep 1999</v>
      </c>
      <c r="R166" s="11">
        <f ca="1"/>
        <v>25</v>
      </c>
      <c r="S166" s="52">
        <v>1815.88</v>
      </c>
      <c r="T166" s="19"/>
    </row>
    <row r="167" spans="1:20" x14ac:dyDescent="0.3">
      <c r="A167" t="s">
        <v>186</v>
      </c>
      <c r="B167">
        <v>2004</v>
      </c>
      <c r="C167" t="s">
        <v>30</v>
      </c>
      <c r="D167">
        <v>19</v>
      </c>
      <c r="E167">
        <v>0</v>
      </c>
      <c r="F167">
        <v>1822.54</v>
      </c>
      <c r="G167" t="s">
        <v>6767</v>
      </c>
      <c r="H167" t="s">
        <v>6768</v>
      </c>
      <c r="I167" t="s">
        <v>18</v>
      </c>
      <c r="K167" s="14" t="str">
        <v>Id2171</v>
      </c>
      <c r="L167" s="11">
        <v>2004</v>
      </c>
      <c r="M167" s="11" t="str">
        <v>Aug</v>
      </c>
      <c r="N167" s="11" t="str">
        <v>Tier - 3</v>
      </c>
      <c r="O167" s="11" t="str">
        <v>Tier - 1</v>
      </c>
      <c r="P167" s="11" t="str">
        <v>R1012</v>
      </c>
      <c r="Q167" s="12" t="str">
        <v>19 Aug 2004</v>
      </c>
      <c r="R167" s="11">
        <f ca="1"/>
        <v>20</v>
      </c>
      <c r="S167" s="52">
        <v>1822.54</v>
      </c>
      <c r="T167" s="19"/>
    </row>
    <row r="168" spans="1:20" x14ac:dyDescent="0.3">
      <c r="A168" t="s">
        <v>187</v>
      </c>
      <c r="B168">
        <v>1999</v>
      </c>
      <c r="C168" t="s">
        <v>11</v>
      </c>
      <c r="D168">
        <v>17</v>
      </c>
      <c r="E168">
        <v>0</v>
      </c>
      <c r="F168">
        <v>1824.29</v>
      </c>
      <c r="G168" t="s">
        <v>6767</v>
      </c>
      <c r="H168" t="s">
        <v>6767</v>
      </c>
      <c r="I168" t="s">
        <v>9</v>
      </c>
      <c r="K168" s="14" t="str">
        <v>Id2170</v>
      </c>
      <c r="L168" s="11">
        <v>1999</v>
      </c>
      <c r="M168" s="11" t="str">
        <v>Nov</v>
      </c>
      <c r="N168" s="11" t="str">
        <v>Tier - 3</v>
      </c>
      <c r="O168" s="11" t="str">
        <v>Tier - 3</v>
      </c>
      <c r="P168" s="11" t="str">
        <v>R1013</v>
      </c>
      <c r="Q168" s="12" t="str">
        <v>17 Nov 1999</v>
      </c>
      <c r="R168" s="11">
        <f ca="1"/>
        <v>25</v>
      </c>
      <c r="S168" s="52">
        <v>1824.29</v>
      </c>
      <c r="T168" s="19"/>
    </row>
    <row r="169" spans="1:20" x14ac:dyDescent="0.3">
      <c r="A169" t="s">
        <v>188</v>
      </c>
      <c r="B169">
        <v>1999</v>
      </c>
      <c r="C169" t="s">
        <v>32</v>
      </c>
      <c r="D169">
        <v>1</v>
      </c>
      <c r="E169">
        <v>0</v>
      </c>
      <c r="F169">
        <v>1826.84</v>
      </c>
      <c r="G169" t="s">
        <v>6767</v>
      </c>
      <c r="H169" t="s">
        <v>6766</v>
      </c>
      <c r="I169" t="s">
        <v>37</v>
      </c>
      <c r="K169" s="14" t="str">
        <v>Id2169</v>
      </c>
      <c r="L169" s="11">
        <v>1999</v>
      </c>
      <c r="M169" s="11" t="str">
        <v>Oct</v>
      </c>
      <c r="N169" s="11" t="str">
        <v>Tier - 3</v>
      </c>
      <c r="O169" s="11" t="str">
        <v>Tier - 2</v>
      </c>
      <c r="P169" s="11" t="str">
        <v>R1011</v>
      </c>
      <c r="Q169" s="12" t="str">
        <v>1 Oct 1999</v>
      </c>
      <c r="R169" s="11">
        <f ca="1"/>
        <v>25</v>
      </c>
      <c r="S169" s="52">
        <v>1826.84</v>
      </c>
      <c r="T169" s="19"/>
    </row>
    <row r="170" spans="1:20" x14ac:dyDescent="0.3">
      <c r="A170" t="s">
        <v>189</v>
      </c>
      <c r="B170">
        <v>2003</v>
      </c>
      <c r="C170" t="s">
        <v>30</v>
      </c>
      <c r="D170">
        <v>11</v>
      </c>
      <c r="E170">
        <v>1</v>
      </c>
      <c r="F170">
        <v>1832.09</v>
      </c>
      <c r="G170" t="s">
        <v>6767</v>
      </c>
      <c r="H170" t="s">
        <v>6767</v>
      </c>
      <c r="I170" t="s">
        <v>37</v>
      </c>
      <c r="K170" s="14" t="str">
        <v>Id2168</v>
      </c>
      <c r="L170" s="11">
        <v>2003</v>
      </c>
      <c r="M170" s="11" t="str">
        <v>Aug</v>
      </c>
      <c r="N170" s="11" t="str">
        <v>Tier - 3</v>
      </c>
      <c r="O170" s="11" t="str">
        <v>Tier - 3</v>
      </c>
      <c r="P170" s="11" t="str">
        <v>R1011</v>
      </c>
      <c r="Q170" s="12" t="str">
        <v>11 Aug 2003</v>
      </c>
      <c r="R170" s="11">
        <f ca="1"/>
        <v>21</v>
      </c>
      <c r="S170" s="52">
        <v>1832.09</v>
      </c>
      <c r="T170" s="19"/>
    </row>
    <row r="171" spans="1:20" x14ac:dyDescent="0.3">
      <c r="A171" t="s">
        <v>190</v>
      </c>
      <c r="B171">
        <v>2003</v>
      </c>
      <c r="C171" t="s">
        <v>30</v>
      </c>
      <c r="D171">
        <v>4</v>
      </c>
      <c r="E171">
        <v>1</v>
      </c>
      <c r="F171">
        <v>1837.24</v>
      </c>
      <c r="G171" t="s">
        <v>6767</v>
      </c>
      <c r="H171" t="s">
        <v>6766</v>
      </c>
      <c r="I171" t="s">
        <v>37</v>
      </c>
      <c r="K171" s="14" t="str">
        <v>Id2167</v>
      </c>
      <c r="L171" s="11">
        <v>2003</v>
      </c>
      <c r="M171" s="11" t="str">
        <v>Aug</v>
      </c>
      <c r="N171" s="11" t="str">
        <v>Tier - 3</v>
      </c>
      <c r="O171" s="11" t="str">
        <v>Tier - 2</v>
      </c>
      <c r="P171" s="11" t="str">
        <v>R1011</v>
      </c>
      <c r="Q171" s="12" t="str">
        <v>4 Aug 2003</v>
      </c>
      <c r="R171" s="11">
        <f ca="1"/>
        <v>21</v>
      </c>
      <c r="S171" s="52">
        <v>1837.24</v>
      </c>
      <c r="T171" s="19"/>
    </row>
    <row r="172" spans="1:20" x14ac:dyDescent="0.3">
      <c r="A172" t="s">
        <v>191</v>
      </c>
      <c r="B172">
        <v>1999</v>
      </c>
      <c r="C172" t="s">
        <v>25</v>
      </c>
      <c r="D172">
        <v>12</v>
      </c>
      <c r="E172">
        <v>0</v>
      </c>
      <c r="F172">
        <v>1837.28</v>
      </c>
      <c r="G172" t="s">
        <v>6767</v>
      </c>
      <c r="H172" t="s">
        <v>6766</v>
      </c>
      <c r="I172" t="s">
        <v>9</v>
      </c>
      <c r="K172" s="14" t="str">
        <v>Id2166</v>
      </c>
      <c r="L172" s="11">
        <v>1999</v>
      </c>
      <c r="M172" s="11" t="str">
        <v>Dec</v>
      </c>
      <c r="N172" s="11" t="str">
        <v>Tier - 3</v>
      </c>
      <c r="O172" s="11" t="str">
        <v>Tier - 2</v>
      </c>
      <c r="P172" s="11" t="str">
        <v>R1013</v>
      </c>
      <c r="Q172" s="12" t="str">
        <v>12 Dec 1999</v>
      </c>
      <c r="R172" s="11">
        <f ca="1"/>
        <v>25</v>
      </c>
      <c r="S172" s="52">
        <v>1837.28</v>
      </c>
      <c r="T172" s="19"/>
    </row>
    <row r="173" spans="1:20" x14ac:dyDescent="0.3">
      <c r="A173" t="s">
        <v>192</v>
      </c>
      <c r="B173">
        <v>2003</v>
      </c>
      <c r="C173" t="s">
        <v>8</v>
      </c>
      <c r="D173">
        <v>20</v>
      </c>
      <c r="E173">
        <v>1</v>
      </c>
      <c r="F173">
        <v>1842.52</v>
      </c>
      <c r="G173" t="s">
        <v>6767</v>
      </c>
      <c r="H173" t="s">
        <v>6766</v>
      </c>
      <c r="I173" t="s">
        <v>37</v>
      </c>
      <c r="K173" s="14" t="str">
        <v>Id2165</v>
      </c>
      <c r="L173" s="11">
        <v>2003</v>
      </c>
      <c r="M173" s="11" t="str">
        <v>Jul</v>
      </c>
      <c r="N173" s="11" t="str">
        <v>Tier - 3</v>
      </c>
      <c r="O173" s="11" t="str">
        <v>Tier - 2</v>
      </c>
      <c r="P173" s="11" t="str">
        <v>R1011</v>
      </c>
      <c r="Q173" s="12" t="str">
        <v>20 Jul 2003</v>
      </c>
      <c r="R173" s="11">
        <f ca="1"/>
        <v>21</v>
      </c>
      <c r="S173" s="52">
        <v>1842.52</v>
      </c>
      <c r="T173" s="19"/>
    </row>
    <row r="174" spans="1:20" x14ac:dyDescent="0.3">
      <c r="A174" t="s">
        <v>193</v>
      </c>
      <c r="B174">
        <v>1994</v>
      </c>
      <c r="C174" t="s">
        <v>25</v>
      </c>
      <c r="D174">
        <v>6</v>
      </c>
      <c r="E174">
        <v>0</v>
      </c>
      <c r="F174">
        <v>1850.55</v>
      </c>
      <c r="G174" t="s">
        <v>6767</v>
      </c>
      <c r="H174" t="s">
        <v>6766</v>
      </c>
      <c r="I174" t="s">
        <v>18</v>
      </c>
      <c r="K174" s="14" t="str">
        <v>Id2164</v>
      </c>
      <c r="L174" s="11">
        <v>1994</v>
      </c>
      <c r="M174" s="11" t="str">
        <v>Dec</v>
      </c>
      <c r="N174" s="11" t="str">
        <v>Tier - 3</v>
      </c>
      <c r="O174" s="11" t="str">
        <v>Tier - 2</v>
      </c>
      <c r="P174" s="11" t="str">
        <v>R1012</v>
      </c>
      <c r="Q174" s="12" t="str">
        <v>6 Dec 1994</v>
      </c>
      <c r="R174" s="11">
        <f ca="1"/>
        <v>30</v>
      </c>
      <c r="S174" s="52">
        <v>1850.55</v>
      </c>
      <c r="T174" s="19"/>
    </row>
    <row r="175" spans="1:20" x14ac:dyDescent="0.3">
      <c r="A175" t="s">
        <v>194</v>
      </c>
      <c r="B175">
        <v>2004</v>
      </c>
      <c r="C175" t="s">
        <v>25</v>
      </c>
      <c r="D175">
        <v>27</v>
      </c>
      <c r="E175">
        <v>0</v>
      </c>
      <c r="F175">
        <v>1863.45</v>
      </c>
      <c r="G175" t="s">
        <v>6767</v>
      </c>
      <c r="H175" t="s">
        <v>6768</v>
      </c>
      <c r="I175" t="s">
        <v>195</v>
      </c>
      <c r="K175" s="14" t="str">
        <v>Id2163</v>
      </c>
      <c r="L175" s="11">
        <v>2004</v>
      </c>
      <c r="M175" s="11" t="str">
        <v>Dec</v>
      </c>
      <c r="N175" s="11" t="str">
        <v>Tier - 3</v>
      </c>
      <c r="O175" s="11" t="str">
        <v>Tier - 1</v>
      </c>
      <c r="P175" s="11" t="str">
        <v>R1025</v>
      </c>
      <c r="Q175" s="12" t="str">
        <v>27 Dec 2004</v>
      </c>
      <c r="R175" s="11">
        <f ca="1"/>
        <v>20</v>
      </c>
      <c r="S175" s="52">
        <v>1863.45</v>
      </c>
      <c r="T175" s="19"/>
    </row>
    <row r="176" spans="1:20" x14ac:dyDescent="0.3">
      <c r="A176" t="s">
        <v>196</v>
      </c>
      <c r="B176">
        <v>1996</v>
      </c>
      <c r="C176" t="s">
        <v>8</v>
      </c>
      <c r="D176">
        <v>2</v>
      </c>
      <c r="E176">
        <v>0</v>
      </c>
      <c r="F176">
        <v>1865.98</v>
      </c>
      <c r="G176" t="s">
        <v>6767</v>
      </c>
      <c r="H176" t="s">
        <v>6767</v>
      </c>
      <c r="I176" t="s">
        <v>18</v>
      </c>
      <c r="K176" s="14" t="str">
        <v>Id2162</v>
      </c>
      <c r="L176" s="11">
        <v>1996</v>
      </c>
      <c r="M176" s="11" t="str">
        <v>Jul</v>
      </c>
      <c r="N176" s="11" t="str">
        <v>Tier - 3</v>
      </c>
      <c r="O176" s="11" t="str">
        <v>Tier - 3</v>
      </c>
      <c r="P176" s="11" t="str">
        <v>R1012</v>
      </c>
      <c r="Q176" s="12" t="str">
        <v>2 Jul 1996</v>
      </c>
      <c r="R176" s="11">
        <f ca="1"/>
        <v>28</v>
      </c>
      <c r="S176" s="52">
        <v>1865.98</v>
      </c>
      <c r="T176" s="19"/>
    </row>
    <row r="177" spans="1:20" x14ac:dyDescent="0.3">
      <c r="A177" t="s">
        <v>197</v>
      </c>
      <c r="B177">
        <v>2002</v>
      </c>
      <c r="C177" t="s">
        <v>15</v>
      </c>
      <c r="D177">
        <v>22</v>
      </c>
      <c r="E177">
        <v>0</v>
      </c>
      <c r="F177">
        <v>1875.34</v>
      </c>
      <c r="G177" t="s">
        <v>6767</v>
      </c>
      <c r="H177" t="s">
        <v>6766</v>
      </c>
      <c r="I177" t="s">
        <v>37</v>
      </c>
      <c r="K177" s="14" t="str">
        <v>Id2161</v>
      </c>
      <c r="L177" s="11">
        <v>2002</v>
      </c>
      <c r="M177" s="11" t="str">
        <v>Sep</v>
      </c>
      <c r="N177" s="11" t="str">
        <v>Tier - 3</v>
      </c>
      <c r="O177" s="11" t="str">
        <v>Tier - 2</v>
      </c>
      <c r="P177" s="11" t="str">
        <v>R1011</v>
      </c>
      <c r="Q177" s="12" t="str">
        <v>22 Sep 2002</v>
      </c>
      <c r="R177" s="11">
        <f ca="1"/>
        <v>22</v>
      </c>
      <c r="S177" s="52">
        <v>1875.34</v>
      </c>
      <c r="T177" s="19"/>
    </row>
    <row r="178" spans="1:20" x14ac:dyDescent="0.3">
      <c r="A178" t="s">
        <v>198</v>
      </c>
      <c r="B178">
        <v>2002</v>
      </c>
      <c r="C178" t="s">
        <v>32</v>
      </c>
      <c r="D178">
        <v>29</v>
      </c>
      <c r="E178">
        <v>0</v>
      </c>
      <c r="F178">
        <v>1877.93</v>
      </c>
      <c r="G178" t="s">
        <v>6767</v>
      </c>
      <c r="H178" t="s">
        <v>6768</v>
      </c>
      <c r="I178" t="s">
        <v>9</v>
      </c>
      <c r="K178" s="14" t="str">
        <v>Id2160</v>
      </c>
      <c r="L178" s="11">
        <v>2002</v>
      </c>
      <c r="M178" s="11" t="str">
        <v>Oct</v>
      </c>
      <c r="N178" s="11" t="str">
        <v>Tier - 3</v>
      </c>
      <c r="O178" s="11" t="str">
        <v>Tier - 1</v>
      </c>
      <c r="P178" s="11" t="str">
        <v>R1013</v>
      </c>
      <c r="Q178" s="12" t="str">
        <v>29 Oct 2002</v>
      </c>
      <c r="R178" s="11">
        <f ca="1"/>
        <v>22</v>
      </c>
      <c r="S178" s="52">
        <v>1877.93</v>
      </c>
      <c r="T178" s="19"/>
    </row>
    <row r="179" spans="1:20" x14ac:dyDescent="0.3">
      <c r="A179" t="s">
        <v>199</v>
      </c>
      <c r="B179">
        <v>2002</v>
      </c>
      <c r="C179" t="s">
        <v>30</v>
      </c>
      <c r="D179">
        <v>29</v>
      </c>
      <c r="E179">
        <v>0</v>
      </c>
      <c r="F179">
        <v>1880.07</v>
      </c>
      <c r="G179" t="s">
        <v>6767</v>
      </c>
      <c r="H179" t="s">
        <v>6766</v>
      </c>
      <c r="I179" t="s">
        <v>9</v>
      </c>
      <c r="K179" s="14" t="str">
        <v>Id2159</v>
      </c>
      <c r="L179" s="11">
        <v>2002</v>
      </c>
      <c r="M179" s="11" t="str">
        <v>Aug</v>
      </c>
      <c r="N179" s="11" t="str">
        <v>Tier - 3</v>
      </c>
      <c r="O179" s="11" t="str">
        <v>Tier - 2</v>
      </c>
      <c r="P179" s="11" t="str">
        <v>R1013</v>
      </c>
      <c r="Q179" s="12" t="str">
        <v>29 Aug 2002</v>
      </c>
      <c r="R179" s="11">
        <f ca="1"/>
        <v>22</v>
      </c>
      <c r="S179" s="52">
        <v>1880.07</v>
      </c>
      <c r="T179" s="19"/>
    </row>
    <row r="180" spans="1:20" x14ac:dyDescent="0.3">
      <c r="A180" t="s">
        <v>200</v>
      </c>
      <c r="B180">
        <v>2002</v>
      </c>
      <c r="C180" t="s">
        <v>30</v>
      </c>
      <c r="D180">
        <v>21</v>
      </c>
      <c r="E180">
        <v>0</v>
      </c>
      <c r="F180">
        <v>1880.49</v>
      </c>
      <c r="G180" t="s">
        <v>6767</v>
      </c>
      <c r="H180" t="s">
        <v>6768</v>
      </c>
      <c r="I180" t="s">
        <v>37</v>
      </c>
      <c r="K180" s="14" t="str">
        <v>Id2158</v>
      </c>
      <c r="L180" s="11">
        <v>2002</v>
      </c>
      <c r="M180" s="11" t="str">
        <v>Aug</v>
      </c>
      <c r="N180" s="11" t="str">
        <v>Tier - 3</v>
      </c>
      <c r="O180" s="11" t="str">
        <v>Tier - 1</v>
      </c>
      <c r="P180" s="11" t="str">
        <v>R1011</v>
      </c>
      <c r="Q180" s="12" t="str">
        <v>21 Aug 2002</v>
      </c>
      <c r="R180" s="11">
        <f ca="1"/>
        <v>22</v>
      </c>
      <c r="S180" s="52">
        <v>1880.49</v>
      </c>
      <c r="T180" s="19"/>
    </row>
    <row r="181" spans="1:20" x14ac:dyDescent="0.3">
      <c r="A181" t="s">
        <v>201</v>
      </c>
      <c r="B181">
        <v>2001</v>
      </c>
      <c r="C181" t="s">
        <v>30</v>
      </c>
      <c r="D181">
        <v>10</v>
      </c>
      <c r="E181">
        <v>0</v>
      </c>
      <c r="F181">
        <v>1906.36</v>
      </c>
      <c r="G181" t="s">
        <v>6767</v>
      </c>
      <c r="H181" t="s">
        <v>6768</v>
      </c>
      <c r="I181" t="s">
        <v>18</v>
      </c>
      <c r="K181" s="14" t="str">
        <v>Id2157</v>
      </c>
      <c r="L181" s="11">
        <v>2001</v>
      </c>
      <c r="M181" s="11" t="str">
        <v>Aug</v>
      </c>
      <c r="N181" s="11" t="str">
        <v>Tier - 3</v>
      </c>
      <c r="O181" s="11" t="str">
        <v>Tier - 1</v>
      </c>
      <c r="P181" s="11" t="str">
        <v>R1012</v>
      </c>
      <c r="Q181" s="12" t="str">
        <v>10 Aug 2001</v>
      </c>
      <c r="R181" s="11">
        <f ca="1"/>
        <v>23</v>
      </c>
      <c r="S181" s="52">
        <v>1906.36</v>
      </c>
      <c r="T181" s="19"/>
    </row>
    <row r="182" spans="1:20" x14ac:dyDescent="0.3">
      <c r="A182" t="s">
        <v>202</v>
      </c>
      <c r="B182">
        <v>1994</v>
      </c>
      <c r="C182" t="s">
        <v>32</v>
      </c>
      <c r="D182">
        <v>6</v>
      </c>
      <c r="E182">
        <v>0</v>
      </c>
      <c r="F182">
        <v>1908.9</v>
      </c>
      <c r="G182" t="s">
        <v>6767</v>
      </c>
      <c r="H182" t="s">
        <v>6767</v>
      </c>
      <c r="I182" t="s">
        <v>9</v>
      </c>
      <c r="K182" s="14" t="str">
        <v>Id2156</v>
      </c>
      <c r="L182" s="11">
        <v>1994</v>
      </c>
      <c r="M182" s="11" t="str">
        <v>Oct</v>
      </c>
      <c r="N182" s="11" t="str">
        <v>Tier - 3</v>
      </c>
      <c r="O182" s="11" t="str">
        <v>Tier - 3</v>
      </c>
      <c r="P182" s="11" t="str">
        <v>R1013</v>
      </c>
      <c r="Q182" s="12" t="str">
        <v>6 Oct 1994</v>
      </c>
      <c r="R182" s="11">
        <f ca="1"/>
        <v>30</v>
      </c>
      <c r="S182" s="52">
        <v>1908.9</v>
      </c>
      <c r="T182" s="19"/>
    </row>
    <row r="183" spans="1:20" x14ac:dyDescent="0.3">
      <c r="A183" t="s">
        <v>203</v>
      </c>
      <c r="B183">
        <v>2001</v>
      </c>
      <c r="C183" t="s">
        <v>30</v>
      </c>
      <c r="D183">
        <v>3</v>
      </c>
      <c r="E183">
        <v>0</v>
      </c>
      <c r="F183">
        <v>1909.53</v>
      </c>
      <c r="G183" t="s">
        <v>6767</v>
      </c>
      <c r="H183" t="s">
        <v>6767</v>
      </c>
      <c r="I183" t="s">
        <v>18</v>
      </c>
      <c r="K183" s="14" t="str">
        <v>Id2155</v>
      </c>
      <c r="L183" s="11">
        <v>2001</v>
      </c>
      <c r="M183" s="11" t="str">
        <v>Aug</v>
      </c>
      <c r="N183" s="11" t="str">
        <v>Tier - 3</v>
      </c>
      <c r="O183" s="11" t="str">
        <v>Tier - 3</v>
      </c>
      <c r="P183" s="11" t="str">
        <v>R1012</v>
      </c>
      <c r="Q183" s="12" t="str">
        <v>3 Aug 2001</v>
      </c>
      <c r="R183" s="11">
        <f ca="1"/>
        <v>23</v>
      </c>
      <c r="S183" s="52">
        <v>1909.53</v>
      </c>
      <c r="T183" s="19"/>
    </row>
    <row r="184" spans="1:20" x14ac:dyDescent="0.3">
      <c r="A184" t="s">
        <v>204</v>
      </c>
      <c r="B184">
        <v>2001</v>
      </c>
      <c r="C184" t="s">
        <v>25</v>
      </c>
      <c r="D184">
        <v>9</v>
      </c>
      <c r="E184">
        <v>0</v>
      </c>
      <c r="F184">
        <v>1917.32</v>
      </c>
      <c r="G184" t="s">
        <v>6767</v>
      </c>
      <c r="H184" t="s">
        <v>6766</v>
      </c>
      <c r="I184" t="s">
        <v>18</v>
      </c>
      <c r="K184" s="14" t="str">
        <v>Id2154</v>
      </c>
      <c r="L184" s="11">
        <v>2001</v>
      </c>
      <c r="M184" s="11" t="str">
        <v>Dec</v>
      </c>
      <c r="N184" s="11" t="str">
        <v>Tier - 3</v>
      </c>
      <c r="O184" s="11" t="str">
        <v>Tier - 2</v>
      </c>
      <c r="P184" s="11" t="str">
        <v>R1012</v>
      </c>
      <c r="Q184" s="12" t="str">
        <v>9 Dec 2001</v>
      </c>
      <c r="R184" s="11">
        <f ca="1"/>
        <v>23</v>
      </c>
      <c r="S184" s="52">
        <v>1917.32</v>
      </c>
      <c r="T184" s="19"/>
    </row>
    <row r="185" spans="1:20" x14ac:dyDescent="0.3">
      <c r="A185" t="s">
        <v>205</v>
      </c>
      <c r="B185">
        <v>2002</v>
      </c>
      <c r="C185" t="s">
        <v>15</v>
      </c>
      <c r="D185">
        <v>7</v>
      </c>
      <c r="E185">
        <v>1</v>
      </c>
      <c r="F185">
        <v>1964.78</v>
      </c>
      <c r="G185" t="s">
        <v>6767</v>
      </c>
      <c r="H185" t="s">
        <v>6768</v>
      </c>
      <c r="I185" t="s">
        <v>37</v>
      </c>
      <c r="K185" s="14" t="str">
        <v>Id2153</v>
      </c>
      <c r="L185" s="11">
        <v>2002</v>
      </c>
      <c r="M185" s="11" t="str">
        <v>Sep</v>
      </c>
      <c r="N185" s="11" t="str">
        <v>Tier - 3</v>
      </c>
      <c r="O185" s="11" t="str">
        <v>Tier - 1</v>
      </c>
      <c r="P185" s="11" t="str">
        <v>R1011</v>
      </c>
      <c r="Q185" s="12" t="str">
        <v>7 Sep 2002</v>
      </c>
      <c r="R185" s="11">
        <f ca="1"/>
        <v>22</v>
      </c>
      <c r="S185" s="52">
        <v>1964.78</v>
      </c>
      <c r="T185" s="19"/>
    </row>
    <row r="186" spans="1:20" x14ac:dyDescent="0.3">
      <c r="A186" t="s">
        <v>206</v>
      </c>
      <c r="B186">
        <v>2002</v>
      </c>
      <c r="C186" t="s">
        <v>8</v>
      </c>
      <c r="D186">
        <v>29</v>
      </c>
      <c r="E186">
        <v>0</v>
      </c>
      <c r="F186">
        <v>1967.02</v>
      </c>
      <c r="G186" t="s">
        <v>6767</v>
      </c>
      <c r="H186" t="s">
        <v>6766</v>
      </c>
      <c r="I186" t="s">
        <v>163</v>
      </c>
      <c r="K186" s="14" t="str">
        <v>Id2152</v>
      </c>
      <c r="L186" s="11">
        <v>2002</v>
      </c>
      <c r="M186" s="11" t="str">
        <v>Jul</v>
      </c>
      <c r="N186" s="11" t="str">
        <v>Tier - 3</v>
      </c>
      <c r="O186" s="11" t="str">
        <v>Tier - 2</v>
      </c>
      <c r="P186" s="11" t="str">
        <v>R1016</v>
      </c>
      <c r="Q186" s="12" t="str">
        <v>29 Jul 2002</v>
      </c>
      <c r="R186" s="11">
        <f ca="1"/>
        <v>22</v>
      </c>
      <c r="S186" s="52">
        <v>1967.02</v>
      </c>
      <c r="T186" s="19"/>
    </row>
    <row r="187" spans="1:20" x14ac:dyDescent="0.3">
      <c r="A187" t="s">
        <v>207</v>
      </c>
      <c r="B187">
        <v>1998</v>
      </c>
      <c r="C187" t="s">
        <v>15</v>
      </c>
      <c r="D187">
        <v>28</v>
      </c>
      <c r="E187">
        <v>0</v>
      </c>
      <c r="F187">
        <v>1969.61</v>
      </c>
      <c r="G187" t="s">
        <v>6767</v>
      </c>
      <c r="H187" t="s">
        <v>6767</v>
      </c>
      <c r="I187" t="s">
        <v>37</v>
      </c>
      <c r="K187" s="14" t="str">
        <v>Id2151</v>
      </c>
      <c r="L187" s="11">
        <v>1998</v>
      </c>
      <c r="M187" s="11" t="str">
        <v>Sep</v>
      </c>
      <c r="N187" s="11" t="str">
        <v>Tier - 3</v>
      </c>
      <c r="O187" s="11" t="str">
        <v>Tier - 3</v>
      </c>
      <c r="P187" s="11" t="str">
        <v>R1011</v>
      </c>
      <c r="Q187" s="12" t="str">
        <v>28 Sep 1998</v>
      </c>
      <c r="R187" s="11">
        <f ca="1"/>
        <v>26</v>
      </c>
      <c r="S187" s="52">
        <v>1969.61</v>
      </c>
      <c r="T187" s="19"/>
    </row>
    <row r="188" spans="1:20" x14ac:dyDescent="0.3">
      <c r="A188" t="s">
        <v>208</v>
      </c>
      <c r="B188">
        <v>1998</v>
      </c>
      <c r="C188" t="s">
        <v>32</v>
      </c>
      <c r="D188">
        <v>5</v>
      </c>
      <c r="E188">
        <v>0</v>
      </c>
      <c r="F188">
        <v>1972.95</v>
      </c>
      <c r="G188" t="s">
        <v>6767</v>
      </c>
      <c r="H188" t="s">
        <v>6768</v>
      </c>
      <c r="I188" t="s">
        <v>37</v>
      </c>
      <c r="K188" s="14" t="str">
        <v>Id2150</v>
      </c>
      <c r="L188" s="11">
        <v>1998</v>
      </c>
      <c r="M188" s="11" t="str">
        <v>Oct</v>
      </c>
      <c r="N188" s="11" t="str">
        <v>Tier - 3</v>
      </c>
      <c r="O188" s="11" t="str">
        <v>Tier - 1</v>
      </c>
      <c r="P188" s="11" t="str">
        <v>R1011</v>
      </c>
      <c r="Q188" s="12" t="str">
        <v>5 Oct 1998</v>
      </c>
      <c r="R188" s="11">
        <f ca="1"/>
        <v>26</v>
      </c>
      <c r="S188" s="52">
        <v>1972.95</v>
      </c>
      <c r="T188" s="19"/>
    </row>
    <row r="189" spans="1:20" x14ac:dyDescent="0.3">
      <c r="A189" t="s">
        <v>209</v>
      </c>
      <c r="B189">
        <v>1998</v>
      </c>
      <c r="C189" t="s">
        <v>15</v>
      </c>
      <c r="D189">
        <v>29</v>
      </c>
      <c r="E189">
        <v>0</v>
      </c>
      <c r="F189">
        <v>1977.82</v>
      </c>
      <c r="G189" t="s">
        <v>6767</v>
      </c>
      <c r="H189" t="s">
        <v>6768</v>
      </c>
      <c r="I189" t="s">
        <v>37</v>
      </c>
      <c r="K189" s="14" t="str">
        <v>Id2149</v>
      </c>
      <c r="L189" s="11">
        <v>1998</v>
      </c>
      <c r="M189" s="11" t="str">
        <v>Sep</v>
      </c>
      <c r="N189" s="11" t="str">
        <v>Tier - 3</v>
      </c>
      <c r="O189" s="11" t="str">
        <v>Tier - 1</v>
      </c>
      <c r="P189" s="11" t="str">
        <v>R1011</v>
      </c>
      <c r="Q189" s="12" t="str">
        <v>29 Sep 1998</v>
      </c>
      <c r="R189" s="11">
        <f ca="1"/>
        <v>26</v>
      </c>
      <c r="S189" s="52">
        <v>1977.82</v>
      </c>
      <c r="T189" s="19"/>
    </row>
    <row r="190" spans="1:20" x14ac:dyDescent="0.3">
      <c r="A190" t="s">
        <v>210</v>
      </c>
      <c r="B190">
        <v>2002</v>
      </c>
      <c r="C190" t="s">
        <v>8</v>
      </c>
      <c r="D190">
        <v>16</v>
      </c>
      <c r="E190">
        <v>1</v>
      </c>
      <c r="F190">
        <v>1980.07</v>
      </c>
      <c r="G190" t="s">
        <v>6767</v>
      </c>
      <c r="H190" t="s">
        <v>6767</v>
      </c>
      <c r="I190" t="s">
        <v>37</v>
      </c>
      <c r="K190" s="14" t="str">
        <v>Id2148</v>
      </c>
      <c r="L190" s="11">
        <v>2002</v>
      </c>
      <c r="M190" s="11" t="str">
        <v>Jul</v>
      </c>
      <c r="N190" s="11" t="str">
        <v>Tier - 3</v>
      </c>
      <c r="O190" s="11" t="str">
        <v>Tier - 3</v>
      </c>
      <c r="P190" s="11" t="str">
        <v>R1011</v>
      </c>
      <c r="Q190" s="12" t="str">
        <v>16 Jul 2002</v>
      </c>
      <c r="R190" s="11">
        <f ca="1"/>
        <v>22</v>
      </c>
      <c r="S190" s="52">
        <v>1980.07</v>
      </c>
      <c r="T190" s="19"/>
    </row>
    <row r="191" spans="1:20" x14ac:dyDescent="0.3">
      <c r="A191" t="s">
        <v>211</v>
      </c>
      <c r="B191">
        <v>1998</v>
      </c>
      <c r="C191" t="s">
        <v>25</v>
      </c>
      <c r="D191">
        <v>29</v>
      </c>
      <c r="E191">
        <v>0</v>
      </c>
      <c r="F191">
        <v>1981.58</v>
      </c>
      <c r="G191" t="s">
        <v>6767</v>
      </c>
      <c r="H191" t="s">
        <v>6768</v>
      </c>
      <c r="I191" t="s">
        <v>9</v>
      </c>
      <c r="K191" s="14" t="str">
        <v>Id2147</v>
      </c>
      <c r="L191" s="11">
        <v>1998</v>
      </c>
      <c r="M191" s="11" t="str">
        <v>Dec</v>
      </c>
      <c r="N191" s="11" t="str">
        <v>Tier - 3</v>
      </c>
      <c r="O191" s="11" t="str">
        <v>Tier - 1</v>
      </c>
      <c r="P191" s="11" t="str">
        <v>R1013</v>
      </c>
      <c r="Q191" s="12" t="str">
        <v>29 Dec 1998</v>
      </c>
      <c r="R191" s="11">
        <f ca="1"/>
        <v>26</v>
      </c>
      <c r="S191" s="52">
        <v>1981.58</v>
      </c>
      <c r="T191" s="19"/>
    </row>
    <row r="192" spans="1:20" x14ac:dyDescent="0.3">
      <c r="A192" t="s">
        <v>212</v>
      </c>
      <c r="B192">
        <v>2002</v>
      </c>
      <c r="C192" t="s">
        <v>15</v>
      </c>
      <c r="D192">
        <v>29</v>
      </c>
      <c r="E192">
        <v>0</v>
      </c>
      <c r="F192">
        <v>1984.45</v>
      </c>
      <c r="G192" t="s">
        <v>6767</v>
      </c>
      <c r="H192" t="s">
        <v>6767</v>
      </c>
      <c r="I192" t="s">
        <v>163</v>
      </c>
      <c r="K192" s="14" t="str">
        <v>Id2146</v>
      </c>
      <c r="L192" s="11">
        <v>2002</v>
      </c>
      <c r="M192" s="11" t="str">
        <v>Sep</v>
      </c>
      <c r="N192" s="11" t="str">
        <v>Tier - 3</v>
      </c>
      <c r="O192" s="11" t="str">
        <v>Tier - 3</v>
      </c>
      <c r="P192" s="11" t="str">
        <v>R1016</v>
      </c>
      <c r="Q192" s="12" t="str">
        <v>29 Sep 2002</v>
      </c>
      <c r="R192" s="11">
        <f ca="1"/>
        <v>22</v>
      </c>
      <c r="S192" s="52">
        <v>1984.45</v>
      </c>
      <c r="T192" s="19"/>
    </row>
    <row r="193" spans="1:20" x14ac:dyDescent="0.3">
      <c r="A193" t="s">
        <v>213</v>
      </c>
      <c r="B193">
        <v>1998</v>
      </c>
      <c r="C193" t="s">
        <v>15</v>
      </c>
      <c r="D193">
        <v>14</v>
      </c>
      <c r="E193">
        <v>0</v>
      </c>
      <c r="F193">
        <v>1986.93</v>
      </c>
      <c r="G193" t="s">
        <v>6767</v>
      </c>
      <c r="H193" t="s">
        <v>6766</v>
      </c>
      <c r="I193" t="s">
        <v>9</v>
      </c>
      <c r="K193" s="14" t="str">
        <v>Id2145</v>
      </c>
      <c r="L193" s="11">
        <v>1998</v>
      </c>
      <c r="M193" s="11" t="str">
        <v>Sep</v>
      </c>
      <c r="N193" s="11" t="str">
        <v>Tier - 3</v>
      </c>
      <c r="O193" s="11" t="str">
        <v>Tier - 2</v>
      </c>
      <c r="P193" s="11" t="str">
        <v>R1013</v>
      </c>
      <c r="Q193" s="12" t="str">
        <v>14 Sep 1998</v>
      </c>
      <c r="R193" s="11">
        <f ca="1"/>
        <v>26</v>
      </c>
      <c r="S193" s="52">
        <v>1986.93</v>
      </c>
      <c r="T193" s="19"/>
    </row>
    <row r="194" spans="1:20" x14ac:dyDescent="0.3">
      <c r="A194" t="s">
        <v>214</v>
      </c>
      <c r="B194">
        <v>2001</v>
      </c>
      <c r="C194" t="s">
        <v>30</v>
      </c>
      <c r="D194">
        <v>14</v>
      </c>
      <c r="E194">
        <v>0</v>
      </c>
      <c r="F194">
        <v>2007.95</v>
      </c>
      <c r="G194" t="s">
        <v>6767</v>
      </c>
      <c r="H194" t="s">
        <v>6766</v>
      </c>
      <c r="I194" t="s">
        <v>37</v>
      </c>
      <c r="K194" s="14" t="str">
        <v>Id2144</v>
      </c>
      <c r="L194" s="11">
        <v>2001</v>
      </c>
      <c r="M194" s="11" t="str">
        <v>Aug</v>
      </c>
      <c r="N194" s="11" t="str">
        <v>Tier - 3</v>
      </c>
      <c r="O194" s="11" t="str">
        <v>Tier - 2</v>
      </c>
      <c r="P194" s="11" t="str">
        <v>R1011</v>
      </c>
      <c r="Q194" s="12" t="str">
        <v>14 Aug 2001</v>
      </c>
      <c r="R194" s="11">
        <f ca="1"/>
        <v>23</v>
      </c>
      <c r="S194" s="52">
        <v>2007.95</v>
      </c>
      <c r="T194" s="19"/>
    </row>
    <row r="195" spans="1:20" x14ac:dyDescent="0.3">
      <c r="A195" t="s">
        <v>215</v>
      </c>
      <c r="B195">
        <v>2001</v>
      </c>
      <c r="C195" t="s">
        <v>8</v>
      </c>
      <c r="D195">
        <v>1</v>
      </c>
      <c r="E195">
        <v>0</v>
      </c>
      <c r="F195">
        <v>2020.18</v>
      </c>
      <c r="G195" t="s">
        <v>6767</v>
      </c>
      <c r="H195" t="s">
        <v>6768</v>
      </c>
      <c r="I195" t="s">
        <v>37</v>
      </c>
      <c r="K195" s="14" t="str">
        <v>Id2143</v>
      </c>
      <c r="L195" s="11">
        <v>2001</v>
      </c>
      <c r="M195" s="11" t="str">
        <v>Jul</v>
      </c>
      <c r="N195" s="11" t="str">
        <v>Tier - 3</v>
      </c>
      <c r="O195" s="11" t="str">
        <v>Tier - 1</v>
      </c>
      <c r="P195" s="11" t="str">
        <v>R1011</v>
      </c>
      <c r="Q195" s="12" t="str">
        <v>1 Jul 2001</v>
      </c>
      <c r="R195" s="11">
        <f ca="1"/>
        <v>23</v>
      </c>
      <c r="S195" s="52">
        <v>2020.18</v>
      </c>
      <c r="T195" s="19"/>
    </row>
    <row r="196" spans="1:20" x14ac:dyDescent="0.3">
      <c r="A196" t="s">
        <v>216</v>
      </c>
      <c r="B196">
        <v>2001</v>
      </c>
      <c r="C196" t="s">
        <v>15</v>
      </c>
      <c r="D196">
        <v>6</v>
      </c>
      <c r="E196">
        <v>0</v>
      </c>
      <c r="F196">
        <v>2020.55</v>
      </c>
      <c r="G196" t="s">
        <v>6767</v>
      </c>
      <c r="H196" t="s">
        <v>6766</v>
      </c>
      <c r="I196" t="s">
        <v>9</v>
      </c>
      <c r="K196" s="14" t="str">
        <v>Id2142</v>
      </c>
      <c r="L196" s="11">
        <v>2001</v>
      </c>
      <c r="M196" s="11" t="str">
        <v>Sep</v>
      </c>
      <c r="N196" s="11" t="str">
        <v>Tier - 3</v>
      </c>
      <c r="O196" s="11" t="str">
        <v>Tier - 2</v>
      </c>
      <c r="P196" s="11" t="str">
        <v>R1013</v>
      </c>
      <c r="Q196" s="12" t="str">
        <v>6 Sep 2001</v>
      </c>
      <c r="R196" s="11">
        <f ca="1"/>
        <v>23</v>
      </c>
      <c r="S196" s="52">
        <v>2020.55</v>
      </c>
      <c r="T196" s="19"/>
    </row>
    <row r="197" spans="1:20" x14ac:dyDescent="0.3">
      <c r="A197" t="s">
        <v>217</v>
      </c>
      <c r="B197">
        <v>2001</v>
      </c>
      <c r="C197" t="s">
        <v>30</v>
      </c>
      <c r="D197">
        <v>4</v>
      </c>
      <c r="E197">
        <v>0</v>
      </c>
      <c r="F197">
        <v>2026.97</v>
      </c>
      <c r="G197" t="s">
        <v>6767</v>
      </c>
      <c r="H197" t="s">
        <v>6766</v>
      </c>
      <c r="I197" t="s">
        <v>9</v>
      </c>
      <c r="K197" s="14" t="str">
        <v>Id2141</v>
      </c>
      <c r="L197" s="11">
        <v>2001</v>
      </c>
      <c r="M197" s="11" t="str">
        <v>Aug</v>
      </c>
      <c r="N197" s="11" t="str">
        <v>Tier - 3</v>
      </c>
      <c r="O197" s="11" t="str">
        <v>Tier - 2</v>
      </c>
      <c r="P197" s="11" t="str">
        <v>R1013</v>
      </c>
      <c r="Q197" s="12" t="str">
        <v>4 Aug 2001</v>
      </c>
      <c r="R197" s="11">
        <f ca="1"/>
        <v>23</v>
      </c>
      <c r="S197" s="52">
        <v>2026.97</v>
      </c>
      <c r="T197" s="19"/>
    </row>
    <row r="198" spans="1:20" x14ac:dyDescent="0.3">
      <c r="A198" t="s">
        <v>218</v>
      </c>
      <c r="B198">
        <v>2000</v>
      </c>
      <c r="C198" t="s">
        <v>15</v>
      </c>
      <c r="D198">
        <v>2</v>
      </c>
      <c r="E198">
        <v>0</v>
      </c>
      <c r="F198">
        <v>2045.69</v>
      </c>
      <c r="G198" t="s">
        <v>6767</v>
      </c>
      <c r="H198" t="s">
        <v>6767</v>
      </c>
      <c r="I198" t="s">
        <v>18</v>
      </c>
      <c r="K198" s="14" t="str">
        <v>Id2140</v>
      </c>
      <c r="L198" s="11">
        <v>2000</v>
      </c>
      <c r="M198" s="11" t="str">
        <v>Sep</v>
      </c>
      <c r="N198" s="11" t="str">
        <v>Tier - 3</v>
      </c>
      <c r="O198" s="11" t="str">
        <v>Tier - 3</v>
      </c>
      <c r="P198" s="11" t="str">
        <v>R1012</v>
      </c>
      <c r="Q198" s="12" t="str">
        <v>2 Sep 2000</v>
      </c>
      <c r="R198" s="11">
        <f ca="1"/>
        <v>24</v>
      </c>
      <c r="S198" s="52">
        <v>2045.69</v>
      </c>
      <c r="T198" s="19"/>
    </row>
    <row r="199" spans="1:20" x14ac:dyDescent="0.3">
      <c r="A199" t="s">
        <v>219</v>
      </c>
      <c r="B199">
        <v>2000</v>
      </c>
      <c r="C199" t="s">
        <v>8</v>
      </c>
      <c r="D199">
        <v>26</v>
      </c>
      <c r="E199">
        <v>0</v>
      </c>
      <c r="F199">
        <v>2055.3200000000002</v>
      </c>
      <c r="G199" t="s">
        <v>6767</v>
      </c>
      <c r="H199" t="s">
        <v>6767</v>
      </c>
      <c r="I199" t="s">
        <v>18</v>
      </c>
      <c r="K199" s="14" t="str">
        <v>Id2139</v>
      </c>
      <c r="L199" s="11">
        <v>2000</v>
      </c>
      <c r="M199" s="11" t="str">
        <v>Jul</v>
      </c>
      <c r="N199" s="11" t="str">
        <v>Tier - 3</v>
      </c>
      <c r="O199" s="11" t="str">
        <v>Tier - 3</v>
      </c>
      <c r="P199" s="11" t="str">
        <v>R1012</v>
      </c>
      <c r="Q199" s="12" t="str">
        <v>26 Jul 2000</v>
      </c>
      <c r="R199" s="11">
        <f ca="1"/>
        <v>24</v>
      </c>
      <c r="S199" s="52">
        <v>2055.3200000000002</v>
      </c>
      <c r="T199" s="19"/>
    </row>
    <row r="200" spans="1:20" x14ac:dyDescent="0.3">
      <c r="A200" t="s">
        <v>220</v>
      </c>
      <c r="B200">
        <v>2004</v>
      </c>
      <c r="C200" t="s">
        <v>13</v>
      </c>
      <c r="D200">
        <v>12</v>
      </c>
      <c r="E200">
        <v>0</v>
      </c>
      <c r="F200">
        <v>2094.1</v>
      </c>
      <c r="G200" t="s">
        <v>6767</v>
      </c>
      <c r="H200" t="s">
        <v>6766</v>
      </c>
      <c r="I200" t="s">
        <v>195</v>
      </c>
      <c r="K200" s="14" t="str">
        <v>Id2138</v>
      </c>
      <c r="L200" s="11">
        <v>2004</v>
      </c>
      <c r="M200" s="11" t="str">
        <v>Jun</v>
      </c>
      <c r="N200" s="11" t="str">
        <v>Tier - 3</v>
      </c>
      <c r="O200" s="11" t="str">
        <v>Tier - 2</v>
      </c>
      <c r="P200" s="11" t="str">
        <v>R1025</v>
      </c>
      <c r="Q200" s="12" t="str">
        <v>12 Jun 2004</v>
      </c>
      <c r="R200" s="11">
        <f ca="1"/>
        <v>20</v>
      </c>
      <c r="S200" s="52">
        <v>2094.1</v>
      </c>
      <c r="T200" s="19"/>
    </row>
    <row r="201" spans="1:20" x14ac:dyDescent="0.3">
      <c r="A201" t="s">
        <v>221</v>
      </c>
      <c r="B201">
        <v>2001</v>
      </c>
      <c r="C201" t="s">
        <v>30</v>
      </c>
      <c r="D201">
        <v>14</v>
      </c>
      <c r="E201">
        <v>0</v>
      </c>
      <c r="F201">
        <v>2102.2600000000002</v>
      </c>
      <c r="G201" t="s">
        <v>6767</v>
      </c>
      <c r="H201" t="s">
        <v>6766</v>
      </c>
      <c r="I201" t="s">
        <v>161</v>
      </c>
      <c r="K201" s="14" t="str">
        <v>Id2137</v>
      </c>
      <c r="L201" s="11">
        <v>2001</v>
      </c>
      <c r="M201" s="11" t="str">
        <v>Aug</v>
      </c>
      <c r="N201" s="11" t="str">
        <v>Tier - 3</v>
      </c>
      <c r="O201" s="11" t="str">
        <v>Tier - 2</v>
      </c>
      <c r="P201" s="11" t="str">
        <v>R1019</v>
      </c>
      <c r="Q201" s="12" t="str">
        <v>14 Aug 2001</v>
      </c>
      <c r="R201" s="11">
        <f ca="1"/>
        <v>23</v>
      </c>
      <c r="S201" s="52">
        <v>2102.2600000000002</v>
      </c>
      <c r="T201" s="19"/>
    </row>
    <row r="202" spans="1:20" x14ac:dyDescent="0.3">
      <c r="A202" t="s">
        <v>222</v>
      </c>
      <c r="B202">
        <v>2001</v>
      </c>
      <c r="C202" t="s">
        <v>13</v>
      </c>
      <c r="D202">
        <v>22</v>
      </c>
      <c r="E202">
        <v>1</v>
      </c>
      <c r="F202">
        <v>2103.08</v>
      </c>
      <c r="G202" t="s">
        <v>6767</v>
      </c>
      <c r="H202" t="s">
        <v>6766</v>
      </c>
      <c r="I202" t="s">
        <v>37</v>
      </c>
      <c r="K202" s="14" t="str">
        <v>Id2136</v>
      </c>
      <c r="L202" s="11">
        <v>2001</v>
      </c>
      <c r="M202" s="11" t="str">
        <v>Jun</v>
      </c>
      <c r="N202" s="11" t="str">
        <v>Tier - 3</v>
      </c>
      <c r="O202" s="11" t="str">
        <v>Tier - 2</v>
      </c>
      <c r="P202" s="11" t="str">
        <v>R1011</v>
      </c>
      <c r="Q202" s="12" t="str">
        <v>22 Jun 2001</v>
      </c>
      <c r="R202" s="11">
        <f ca="1"/>
        <v>23</v>
      </c>
      <c r="S202" s="52">
        <v>2103.08</v>
      </c>
      <c r="T202" s="19"/>
    </row>
    <row r="203" spans="1:20" x14ac:dyDescent="0.3">
      <c r="A203" t="s">
        <v>223</v>
      </c>
      <c r="B203">
        <v>2001</v>
      </c>
      <c r="C203" t="s">
        <v>11</v>
      </c>
      <c r="D203">
        <v>28</v>
      </c>
      <c r="E203">
        <v>0</v>
      </c>
      <c r="F203">
        <v>2104.11</v>
      </c>
      <c r="G203" t="s">
        <v>6766</v>
      </c>
      <c r="H203" t="s">
        <v>6768</v>
      </c>
      <c r="I203" t="s">
        <v>163</v>
      </c>
      <c r="K203" s="14" t="str">
        <v>Id2135</v>
      </c>
      <c r="L203" s="11">
        <v>2001</v>
      </c>
      <c r="M203" s="11" t="str">
        <v>Nov</v>
      </c>
      <c r="N203" s="11" t="str">
        <v>Tier - 2</v>
      </c>
      <c r="O203" s="11" t="str">
        <v>Tier - 1</v>
      </c>
      <c r="P203" s="11" t="str">
        <v>R1016</v>
      </c>
      <c r="Q203" s="12" t="str">
        <v>28 Nov 2001</v>
      </c>
      <c r="R203" s="11">
        <f ca="1"/>
        <v>23</v>
      </c>
      <c r="S203" s="52">
        <v>2104.11</v>
      </c>
      <c r="T203" s="19"/>
    </row>
    <row r="204" spans="1:20" x14ac:dyDescent="0.3">
      <c r="A204" t="s">
        <v>224</v>
      </c>
      <c r="B204">
        <v>1989</v>
      </c>
      <c r="C204" t="s">
        <v>8</v>
      </c>
      <c r="D204">
        <v>21</v>
      </c>
      <c r="E204">
        <v>3</v>
      </c>
      <c r="F204">
        <v>2106.2600000000002</v>
      </c>
      <c r="G204" t="s">
        <v>6766</v>
      </c>
      <c r="H204" t="s">
        <v>6766</v>
      </c>
      <c r="I204" t="s">
        <v>9</v>
      </c>
      <c r="K204" s="14" t="str">
        <v>Id2134</v>
      </c>
      <c r="L204" s="11">
        <v>1989</v>
      </c>
      <c r="M204" s="11" t="str">
        <v>Jul</v>
      </c>
      <c r="N204" s="11" t="str">
        <v>Tier - 2</v>
      </c>
      <c r="O204" s="11" t="str">
        <v>Tier - 2</v>
      </c>
      <c r="P204" s="11" t="str">
        <v>R1013</v>
      </c>
      <c r="Q204" s="12" t="str">
        <v>21 Jul 1989</v>
      </c>
      <c r="R204" s="11">
        <f ca="1"/>
        <v>35</v>
      </c>
      <c r="S204" s="52">
        <v>2106.2600000000002</v>
      </c>
      <c r="T204" s="19"/>
    </row>
    <row r="205" spans="1:20" x14ac:dyDescent="0.3">
      <c r="A205" t="s">
        <v>225</v>
      </c>
      <c r="B205">
        <v>2003</v>
      </c>
      <c r="C205" t="s">
        <v>15</v>
      </c>
      <c r="D205">
        <v>30</v>
      </c>
      <c r="E205">
        <v>0</v>
      </c>
      <c r="F205">
        <v>2117.34</v>
      </c>
      <c r="G205" t="s">
        <v>6766</v>
      </c>
      <c r="H205" t="s">
        <v>6767</v>
      </c>
      <c r="I205" t="s">
        <v>18</v>
      </c>
      <c r="K205" s="14" t="str">
        <v>Id2133</v>
      </c>
      <c r="L205" s="11">
        <v>2003</v>
      </c>
      <c r="M205" s="11" t="str">
        <v>Sep</v>
      </c>
      <c r="N205" s="11" t="str">
        <v>Tier - 2</v>
      </c>
      <c r="O205" s="11" t="str">
        <v>Tier - 3</v>
      </c>
      <c r="P205" s="11" t="str">
        <v>R1012</v>
      </c>
      <c r="Q205" s="12" t="str">
        <v>30 Sep 2003</v>
      </c>
      <c r="R205" s="11">
        <f ca="1"/>
        <v>21</v>
      </c>
      <c r="S205" s="52">
        <v>2117.34</v>
      </c>
      <c r="T205" s="19"/>
    </row>
    <row r="206" spans="1:20" x14ac:dyDescent="0.3">
      <c r="A206" t="s">
        <v>226</v>
      </c>
      <c r="B206">
        <v>2004</v>
      </c>
      <c r="C206" t="s">
        <v>11</v>
      </c>
      <c r="D206">
        <v>4</v>
      </c>
      <c r="E206">
        <v>0</v>
      </c>
      <c r="F206">
        <v>2118.61</v>
      </c>
      <c r="G206" t="s">
        <v>6766</v>
      </c>
      <c r="H206" t="s">
        <v>6768</v>
      </c>
      <c r="I206" t="s">
        <v>18</v>
      </c>
      <c r="K206" s="14" t="str">
        <v>Id2132</v>
      </c>
      <c r="L206" s="11">
        <v>2004</v>
      </c>
      <c r="M206" s="11" t="str">
        <v>Nov</v>
      </c>
      <c r="N206" s="11" t="str">
        <v>Tier - 2</v>
      </c>
      <c r="O206" s="11" t="str">
        <v>Tier - 1</v>
      </c>
      <c r="P206" s="11" t="str">
        <v>R1012</v>
      </c>
      <c r="Q206" s="12" t="str">
        <v>4 Nov 2004</v>
      </c>
      <c r="R206" s="11">
        <f ca="1"/>
        <v>20</v>
      </c>
      <c r="S206" s="52">
        <v>2118.61</v>
      </c>
      <c r="T206" s="19"/>
    </row>
    <row r="207" spans="1:20" x14ac:dyDescent="0.3">
      <c r="A207" t="s">
        <v>227</v>
      </c>
      <c r="B207">
        <v>2003</v>
      </c>
      <c r="C207" t="s">
        <v>30</v>
      </c>
      <c r="D207">
        <v>30</v>
      </c>
      <c r="E207">
        <v>0</v>
      </c>
      <c r="F207">
        <v>2128.4299999999998</v>
      </c>
      <c r="G207" t="s">
        <v>6766</v>
      </c>
      <c r="H207" t="s">
        <v>6768</v>
      </c>
      <c r="I207" t="s">
        <v>18</v>
      </c>
      <c r="K207" s="14" t="str">
        <v>Id2131</v>
      </c>
      <c r="L207" s="11">
        <v>2003</v>
      </c>
      <c r="M207" s="11" t="str">
        <v>Aug</v>
      </c>
      <c r="N207" s="11" t="str">
        <v>Tier - 2</v>
      </c>
      <c r="O207" s="11" t="str">
        <v>Tier - 1</v>
      </c>
      <c r="P207" s="11" t="str">
        <v>R1012</v>
      </c>
      <c r="Q207" s="12" t="str">
        <v>30 Aug 2003</v>
      </c>
      <c r="R207" s="11">
        <f ca="1"/>
        <v>21</v>
      </c>
      <c r="S207" s="52">
        <v>2128.4299999999998</v>
      </c>
      <c r="T207" s="19"/>
    </row>
    <row r="208" spans="1:20" x14ac:dyDescent="0.3">
      <c r="A208" t="s">
        <v>228</v>
      </c>
      <c r="B208">
        <v>2003</v>
      </c>
      <c r="C208" t="s">
        <v>25</v>
      </c>
      <c r="D208">
        <v>22</v>
      </c>
      <c r="E208">
        <v>0</v>
      </c>
      <c r="F208">
        <v>2130.6799999999998</v>
      </c>
      <c r="G208" t="s">
        <v>6766</v>
      </c>
      <c r="H208" t="s">
        <v>6767</v>
      </c>
      <c r="I208" t="s">
        <v>18</v>
      </c>
      <c r="K208" s="14" t="str">
        <v>Id2130</v>
      </c>
      <c r="L208" s="11">
        <v>2003</v>
      </c>
      <c r="M208" s="11" t="str">
        <v>Dec</v>
      </c>
      <c r="N208" s="11" t="str">
        <v>Tier - 2</v>
      </c>
      <c r="O208" s="11" t="str">
        <v>Tier - 3</v>
      </c>
      <c r="P208" s="11" t="str">
        <v>R1012</v>
      </c>
      <c r="Q208" s="12" t="str">
        <v>22 Dec 2003</v>
      </c>
      <c r="R208" s="11">
        <f ca="1"/>
        <v>21</v>
      </c>
      <c r="S208" s="52">
        <v>2130.6799999999998</v>
      </c>
      <c r="T208" s="19"/>
    </row>
    <row r="209" spans="1:20" x14ac:dyDescent="0.3">
      <c r="A209" t="s">
        <v>229</v>
      </c>
      <c r="B209">
        <v>2003</v>
      </c>
      <c r="C209" t="s">
        <v>15</v>
      </c>
      <c r="D209">
        <v>1</v>
      </c>
      <c r="E209">
        <v>0</v>
      </c>
      <c r="F209">
        <v>2134.9</v>
      </c>
      <c r="G209" t="s">
        <v>6766</v>
      </c>
      <c r="H209" t="s">
        <v>6767</v>
      </c>
      <c r="I209" t="s">
        <v>18</v>
      </c>
      <c r="K209" s="14" t="str">
        <v>Id2129</v>
      </c>
      <c r="L209" s="11">
        <v>2003</v>
      </c>
      <c r="M209" s="11" t="str">
        <v>Sep</v>
      </c>
      <c r="N209" s="11" t="str">
        <v>Tier - 2</v>
      </c>
      <c r="O209" s="11" t="str">
        <v>Tier - 3</v>
      </c>
      <c r="P209" s="11" t="str">
        <v>R1012</v>
      </c>
      <c r="Q209" s="12" t="str">
        <v>1 Sep 2003</v>
      </c>
      <c r="R209" s="11">
        <f ca="1"/>
        <v>21</v>
      </c>
      <c r="S209" s="52">
        <v>2134.9</v>
      </c>
      <c r="T209" s="19"/>
    </row>
    <row r="210" spans="1:20" x14ac:dyDescent="0.3">
      <c r="A210" t="s">
        <v>230</v>
      </c>
      <c r="B210">
        <v>2003</v>
      </c>
      <c r="C210" t="s">
        <v>15</v>
      </c>
      <c r="D210">
        <v>26</v>
      </c>
      <c r="E210">
        <v>0</v>
      </c>
      <c r="F210">
        <v>2136.88</v>
      </c>
      <c r="G210" t="s">
        <v>6766</v>
      </c>
      <c r="H210" t="s">
        <v>6766</v>
      </c>
      <c r="I210" t="s">
        <v>18</v>
      </c>
      <c r="K210" s="14" t="str">
        <v>Id2128</v>
      </c>
      <c r="L210" s="11">
        <v>2003</v>
      </c>
      <c r="M210" s="11" t="str">
        <v>Sep</v>
      </c>
      <c r="N210" s="11" t="str">
        <v>Tier - 2</v>
      </c>
      <c r="O210" s="11" t="str">
        <v>Tier - 2</v>
      </c>
      <c r="P210" s="11" t="str">
        <v>R1012</v>
      </c>
      <c r="Q210" s="12" t="str">
        <v>26 Sep 2003</v>
      </c>
      <c r="R210" s="11">
        <f ca="1"/>
        <v>21</v>
      </c>
      <c r="S210" s="52">
        <v>2136.88</v>
      </c>
      <c r="T210" s="19"/>
    </row>
    <row r="211" spans="1:20" x14ac:dyDescent="0.3">
      <c r="A211" t="s">
        <v>231</v>
      </c>
      <c r="B211">
        <v>1997</v>
      </c>
      <c r="C211" t="s">
        <v>15</v>
      </c>
      <c r="D211">
        <v>3</v>
      </c>
      <c r="E211">
        <v>0</v>
      </c>
      <c r="F211">
        <v>2137.65</v>
      </c>
      <c r="G211" t="s">
        <v>6767</v>
      </c>
      <c r="H211" t="s">
        <v>6768</v>
      </c>
      <c r="I211" t="s">
        <v>9</v>
      </c>
      <c r="K211" s="14" t="str">
        <v>Id2127</v>
      </c>
      <c r="L211" s="11">
        <v>1997</v>
      </c>
      <c r="M211" s="11" t="str">
        <v>Sep</v>
      </c>
      <c r="N211" s="11" t="str">
        <v>Tier - 3</v>
      </c>
      <c r="O211" s="11" t="str">
        <v>Tier - 1</v>
      </c>
      <c r="P211" s="11" t="str">
        <v>R1013</v>
      </c>
      <c r="Q211" s="12" t="str">
        <v>3 Sep 1997</v>
      </c>
      <c r="R211" s="11">
        <f ca="1"/>
        <v>27</v>
      </c>
      <c r="S211" s="52">
        <v>2137.65</v>
      </c>
      <c r="T211" s="19"/>
    </row>
    <row r="212" spans="1:20" x14ac:dyDescent="0.3">
      <c r="A212" t="s">
        <v>232</v>
      </c>
      <c r="B212">
        <v>2003</v>
      </c>
      <c r="C212" t="s">
        <v>30</v>
      </c>
      <c r="D212">
        <v>19</v>
      </c>
      <c r="E212">
        <v>0</v>
      </c>
      <c r="F212">
        <v>2138.0700000000002</v>
      </c>
      <c r="G212" t="s">
        <v>6766</v>
      </c>
      <c r="H212" t="s">
        <v>6768</v>
      </c>
      <c r="I212" t="s">
        <v>18</v>
      </c>
      <c r="K212" s="14" t="str">
        <v>Id2126</v>
      </c>
      <c r="L212" s="11">
        <v>2003</v>
      </c>
      <c r="M212" s="11" t="str">
        <v>Aug</v>
      </c>
      <c r="N212" s="11" t="str">
        <v>Tier - 2</v>
      </c>
      <c r="O212" s="11" t="str">
        <v>Tier - 1</v>
      </c>
      <c r="P212" s="11" t="str">
        <v>R1012</v>
      </c>
      <c r="Q212" s="12" t="str">
        <v>19 Aug 2003</v>
      </c>
      <c r="R212" s="11">
        <f ca="1"/>
        <v>21</v>
      </c>
      <c r="S212" s="52">
        <v>2138.0700000000002</v>
      </c>
      <c r="T212" s="19"/>
    </row>
    <row r="213" spans="1:20" x14ac:dyDescent="0.3">
      <c r="A213" t="s">
        <v>233</v>
      </c>
      <c r="B213">
        <v>2004</v>
      </c>
      <c r="C213" t="s">
        <v>32</v>
      </c>
      <c r="D213">
        <v>4</v>
      </c>
      <c r="E213">
        <v>0</v>
      </c>
      <c r="F213">
        <v>2144.85</v>
      </c>
      <c r="G213" t="s">
        <v>6766</v>
      </c>
      <c r="H213" t="s">
        <v>6768</v>
      </c>
      <c r="I213" t="s">
        <v>37</v>
      </c>
      <c r="K213" s="14" t="str">
        <v>Id2125</v>
      </c>
      <c r="L213" s="11">
        <v>2004</v>
      </c>
      <c r="M213" s="11" t="str">
        <v>Oct</v>
      </c>
      <c r="N213" s="11" t="str">
        <v>Tier - 2</v>
      </c>
      <c r="O213" s="11" t="str">
        <v>Tier - 1</v>
      </c>
      <c r="P213" s="11" t="str">
        <v>R1011</v>
      </c>
      <c r="Q213" s="12" t="str">
        <v>4 Oct 2004</v>
      </c>
      <c r="R213" s="11">
        <f ca="1"/>
        <v>20</v>
      </c>
      <c r="S213" s="52">
        <v>2144.85</v>
      </c>
      <c r="T213" s="19"/>
    </row>
    <row r="214" spans="1:20" x14ac:dyDescent="0.3">
      <c r="A214" t="s">
        <v>234</v>
      </c>
      <c r="B214">
        <v>2000</v>
      </c>
      <c r="C214" t="s">
        <v>25</v>
      </c>
      <c r="D214">
        <v>27</v>
      </c>
      <c r="E214">
        <v>0</v>
      </c>
      <c r="F214">
        <v>2150.4699999999998</v>
      </c>
      <c r="G214" t="s">
        <v>6766</v>
      </c>
      <c r="H214" t="s">
        <v>6767</v>
      </c>
      <c r="I214" t="s">
        <v>37</v>
      </c>
      <c r="K214" s="14" t="str">
        <v>Id2124</v>
      </c>
      <c r="L214" s="11">
        <v>2000</v>
      </c>
      <c r="M214" s="11" t="str">
        <v>Dec</v>
      </c>
      <c r="N214" s="11" t="str">
        <v>Tier - 2</v>
      </c>
      <c r="O214" s="11" t="str">
        <v>Tier - 3</v>
      </c>
      <c r="P214" s="11" t="str">
        <v>R1011</v>
      </c>
      <c r="Q214" s="12" t="str">
        <v>27 Dec 2000</v>
      </c>
      <c r="R214" s="11">
        <f ca="1"/>
        <v>24</v>
      </c>
      <c r="S214" s="52">
        <v>2150.4699999999998</v>
      </c>
      <c r="T214" s="19"/>
    </row>
    <row r="215" spans="1:20" x14ac:dyDescent="0.3">
      <c r="A215" t="s">
        <v>235</v>
      </c>
      <c r="B215">
        <v>2000</v>
      </c>
      <c r="C215" t="s">
        <v>32</v>
      </c>
      <c r="D215">
        <v>22</v>
      </c>
      <c r="E215">
        <v>0</v>
      </c>
      <c r="F215">
        <v>2154.36</v>
      </c>
      <c r="G215" t="s">
        <v>6766</v>
      </c>
      <c r="H215" t="s">
        <v>6766</v>
      </c>
      <c r="I215" t="s">
        <v>37</v>
      </c>
      <c r="K215" s="14" t="str">
        <v>Id2123</v>
      </c>
      <c r="L215" s="11">
        <v>2000</v>
      </c>
      <c r="M215" s="11" t="str">
        <v>Oct</v>
      </c>
      <c r="N215" s="11" t="str">
        <v>Tier - 2</v>
      </c>
      <c r="O215" s="11" t="str">
        <v>Tier - 2</v>
      </c>
      <c r="P215" s="11" t="str">
        <v>R1011</v>
      </c>
      <c r="Q215" s="12" t="str">
        <v>22 Oct 2000</v>
      </c>
      <c r="R215" s="11">
        <f ca="1"/>
        <v>24</v>
      </c>
      <c r="S215" s="52">
        <v>2154.36</v>
      </c>
      <c r="T215" s="19"/>
    </row>
    <row r="216" spans="1:20" x14ac:dyDescent="0.3">
      <c r="A216" t="s">
        <v>236</v>
      </c>
      <c r="B216">
        <v>2000</v>
      </c>
      <c r="C216" t="s">
        <v>11</v>
      </c>
      <c r="D216">
        <v>29</v>
      </c>
      <c r="E216">
        <v>0</v>
      </c>
      <c r="F216">
        <v>2155.6799999999998</v>
      </c>
      <c r="G216" t="s">
        <v>6766</v>
      </c>
      <c r="H216" t="s">
        <v>6767</v>
      </c>
      <c r="I216" t="s">
        <v>9</v>
      </c>
      <c r="K216" s="14" t="str">
        <v>Id2122</v>
      </c>
      <c r="L216" s="11">
        <v>2000</v>
      </c>
      <c r="M216" s="11" t="str">
        <v>Nov</v>
      </c>
      <c r="N216" s="11" t="str">
        <v>Tier - 2</v>
      </c>
      <c r="O216" s="11" t="str">
        <v>Tier - 3</v>
      </c>
      <c r="P216" s="11" t="str">
        <v>R1013</v>
      </c>
      <c r="Q216" s="12" t="str">
        <v>29 Nov 2000</v>
      </c>
      <c r="R216" s="11">
        <f ca="1"/>
        <v>24</v>
      </c>
      <c r="S216" s="52">
        <v>2155.6799999999998</v>
      </c>
      <c r="T216" s="19"/>
    </row>
    <row r="217" spans="1:20" x14ac:dyDescent="0.3">
      <c r="A217" t="s">
        <v>237</v>
      </c>
      <c r="B217">
        <v>2000</v>
      </c>
      <c r="C217" t="s">
        <v>25</v>
      </c>
      <c r="D217">
        <v>10</v>
      </c>
      <c r="E217">
        <v>0</v>
      </c>
      <c r="F217">
        <v>2156.75</v>
      </c>
      <c r="G217" t="s">
        <v>6766</v>
      </c>
      <c r="H217" t="s">
        <v>6766</v>
      </c>
      <c r="I217" t="s">
        <v>9</v>
      </c>
      <c r="K217" s="14" t="str">
        <v>Id2121</v>
      </c>
      <c r="L217" s="11">
        <v>2000</v>
      </c>
      <c r="M217" s="11" t="str">
        <v>Dec</v>
      </c>
      <c r="N217" s="11" t="str">
        <v>Tier - 2</v>
      </c>
      <c r="O217" s="11" t="str">
        <v>Tier - 2</v>
      </c>
      <c r="P217" s="11" t="str">
        <v>R1013</v>
      </c>
      <c r="Q217" s="12" t="str">
        <v>10 Dec 2000</v>
      </c>
      <c r="R217" s="11">
        <f ca="1"/>
        <v>24</v>
      </c>
      <c r="S217" s="52">
        <v>2156.75</v>
      </c>
      <c r="T217" s="19"/>
    </row>
    <row r="218" spans="1:20" x14ac:dyDescent="0.3">
      <c r="A218" t="s">
        <v>238</v>
      </c>
      <c r="B218">
        <v>2000</v>
      </c>
      <c r="C218" t="s">
        <v>30</v>
      </c>
      <c r="D218">
        <v>23</v>
      </c>
      <c r="E218">
        <v>0</v>
      </c>
      <c r="F218">
        <v>2166.73</v>
      </c>
      <c r="G218" t="s">
        <v>6766</v>
      </c>
      <c r="H218" t="s">
        <v>6766</v>
      </c>
      <c r="I218" t="s">
        <v>37</v>
      </c>
      <c r="K218" s="14" t="str">
        <v>Id2120</v>
      </c>
      <c r="L218" s="11">
        <v>2000</v>
      </c>
      <c r="M218" s="11" t="str">
        <v>Aug</v>
      </c>
      <c r="N218" s="11" t="str">
        <v>Tier - 2</v>
      </c>
      <c r="O218" s="11" t="str">
        <v>Tier - 2</v>
      </c>
      <c r="P218" s="11" t="str">
        <v>R1011</v>
      </c>
      <c r="Q218" s="12" t="str">
        <v>23 Aug 2000</v>
      </c>
      <c r="R218" s="11">
        <f ca="1"/>
        <v>24</v>
      </c>
      <c r="S218" s="52">
        <v>2166.73</v>
      </c>
      <c r="T218" s="19"/>
    </row>
    <row r="219" spans="1:20" x14ac:dyDescent="0.3">
      <c r="A219" t="s">
        <v>239</v>
      </c>
      <c r="B219">
        <v>1994</v>
      </c>
      <c r="C219" t="s">
        <v>15</v>
      </c>
      <c r="D219">
        <v>27</v>
      </c>
      <c r="E219">
        <v>0</v>
      </c>
      <c r="F219">
        <v>2170.08</v>
      </c>
      <c r="G219" t="s">
        <v>6766</v>
      </c>
      <c r="H219" t="s">
        <v>6766</v>
      </c>
      <c r="I219" t="s">
        <v>9</v>
      </c>
      <c r="K219" s="14" t="str">
        <v>Id2119</v>
      </c>
      <c r="L219" s="11">
        <v>1994</v>
      </c>
      <c r="M219" s="11" t="str">
        <v>Sep</v>
      </c>
      <c r="N219" s="11" t="str">
        <v>Tier - 2</v>
      </c>
      <c r="O219" s="11" t="str">
        <v>Tier - 2</v>
      </c>
      <c r="P219" s="11" t="str">
        <v>R1013</v>
      </c>
      <c r="Q219" s="12" t="str">
        <v>27 Sep 1994</v>
      </c>
      <c r="R219" s="11">
        <f ca="1"/>
        <v>30</v>
      </c>
      <c r="S219" s="52">
        <v>2170.08</v>
      </c>
      <c r="T219" s="19"/>
    </row>
    <row r="220" spans="1:20" x14ac:dyDescent="0.3">
      <c r="A220" t="s">
        <v>240</v>
      </c>
      <c r="B220">
        <v>1991</v>
      </c>
      <c r="C220" t="s">
        <v>25</v>
      </c>
      <c r="D220">
        <v>16</v>
      </c>
      <c r="E220">
        <v>3</v>
      </c>
      <c r="F220">
        <v>2193.1999999999998</v>
      </c>
      <c r="G220" t="s">
        <v>6766</v>
      </c>
      <c r="H220" t="s">
        <v>6766</v>
      </c>
      <c r="I220" t="s">
        <v>18</v>
      </c>
      <c r="K220" s="14" t="str">
        <v>Id2118</v>
      </c>
      <c r="L220" s="11">
        <v>1991</v>
      </c>
      <c r="M220" s="11" t="str">
        <v>Dec</v>
      </c>
      <c r="N220" s="11" t="str">
        <v>Tier - 2</v>
      </c>
      <c r="O220" s="11" t="str">
        <v>Tier - 2</v>
      </c>
      <c r="P220" s="11" t="str">
        <v>R1012</v>
      </c>
      <c r="Q220" s="12" t="str">
        <v>16 Dec 1991</v>
      </c>
      <c r="R220" s="11">
        <f ca="1"/>
        <v>33</v>
      </c>
      <c r="S220" s="52">
        <v>2193.1999999999998</v>
      </c>
      <c r="T220" s="19"/>
    </row>
    <row r="221" spans="1:20" x14ac:dyDescent="0.3">
      <c r="A221" t="s">
        <v>241</v>
      </c>
      <c r="B221">
        <v>2004</v>
      </c>
      <c r="C221" t="s">
        <v>25</v>
      </c>
      <c r="D221">
        <v>7</v>
      </c>
      <c r="E221">
        <v>0</v>
      </c>
      <c r="F221">
        <v>2196.4699999999998</v>
      </c>
      <c r="G221" t="s">
        <v>6766</v>
      </c>
      <c r="H221" t="s">
        <v>6767</v>
      </c>
      <c r="I221" t="s">
        <v>242</v>
      </c>
      <c r="K221" s="14" t="str">
        <v>Id2117</v>
      </c>
      <c r="L221" s="11">
        <v>2004</v>
      </c>
      <c r="M221" s="11" t="str">
        <v>Dec</v>
      </c>
      <c r="N221" s="11" t="str">
        <v>Tier - 2</v>
      </c>
      <c r="O221" s="11" t="str">
        <v>Tier - 3</v>
      </c>
      <c r="P221" s="11" t="str">
        <v>R1024</v>
      </c>
      <c r="Q221" s="12" t="str">
        <v>7 Dec 2004</v>
      </c>
      <c r="R221" s="11">
        <f ca="1"/>
        <v>20</v>
      </c>
      <c r="S221" s="52">
        <v>2196.4699999999998</v>
      </c>
      <c r="T221" s="19"/>
    </row>
    <row r="222" spans="1:20" x14ac:dyDescent="0.3">
      <c r="A222" t="s">
        <v>243</v>
      </c>
      <c r="B222">
        <v>2004</v>
      </c>
      <c r="C222" t="s">
        <v>15</v>
      </c>
      <c r="D222">
        <v>3</v>
      </c>
      <c r="E222">
        <v>0</v>
      </c>
      <c r="F222">
        <v>2198.19</v>
      </c>
      <c r="G222" t="s">
        <v>6766</v>
      </c>
      <c r="H222" t="s">
        <v>6768</v>
      </c>
      <c r="I222" t="s">
        <v>244</v>
      </c>
      <c r="K222" s="14" t="str">
        <v>Id2116</v>
      </c>
      <c r="L222" s="11">
        <v>2004</v>
      </c>
      <c r="M222" s="11" t="str">
        <v>Sep</v>
      </c>
      <c r="N222" s="11" t="str">
        <v>Tier - 2</v>
      </c>
      <c r="O222" s="11" t="str">
        <v>Tier - 1</v>
      </c>
      <c r="P222" s="11" t="str">
        <v>R1023</v>
      </c>
      <c r="Q222" s="12" t="str">
        <v>3 Sep 2004</v>
      </c>
      <c r="R222" s="11">
        <f ca="1"/>
        <v>20</v>
      </c>
      <c r="S222" s="52">
        <v>2198.19</v>
      </c>
      <c r="T222" s="19"/>
    </row>
    <row r="223" spans="1:20" x14ac:dyDescent="0.3">
      <c r="A223" t="s">
        <v>245</v>
      </c>
      <c r="B223">
        <v>2004</v>
      </c>
      <c r="C223" t="s">
        <v>15</v>
      </c>
      <c r="D223">
        <v>12</v>
      </c>
      <c r="E223">
        <v>0</v>
      </c>
      <c r="F223">
        <v>2200.83</v>
      </c>
      <c r="G223" t="s">
        <v>6766</v>
      </c>
      <c r="H223" t="s">
        <v>6766</v>
      </c>
      <c r="I223" t="s">
        <v>242</v>
      </c>
      <c r="K223" s="14" t="str">
        <v>Id2115</v>
      </c>
      <c r="L223" s="11">
        <v>2004</v>
      </c>
      <c r="M223" s="11" t="str">
        <v>Sep</v>
      </c>
      <c r="N223" s="11" t="str">
        <v>Tier - 2</v>
      </c>
      <c r="O223" s="11" t="str">
        <v>Tier - 2</v>
      </c>
      <c r="P223" s="11" t="str">
        <v>R1024</v>
      </c>
      <c r="Q223" s="12" t="str">
        <v>12 Sep 2004</v>
      </c>
      <c r="R223" s="11">
        <f ca="1"/>
        <v>20</v>
      </c>
      <c r="S223" s="52">
        <v>2200.83</v>
      </c>
      <c r="T223" s="19"/>
    </row>
    <row r="224" spans="1:20" x14ac:dyDescent="0.3">
      <c r="A224" t="s">
        <v>246</v>
      </c>
      <c r="B224">
        <v>2004</v>
      </c>
      <c r="C224" t="s">
        <v>8</v>
      </c>
      <c r="D224">
        <v>27</v>
      </c>
      <c r="E224">
        <v>1</v>
      </c>
      <c r="F224">
        <v>2201.1</v>
      </c>
      <c r="G224" t="s">
        <v>6766</v>
      </c>
      <c r="H224" t="s">
        <v>6767</v>
      </c>
      <c r="I224" t="s">
        <v>9</v>
      </c>
      <c r="K224" s="14" t="str">
        <v>Id2114</v>
      </c>
      <c r="L224" s="11">
        <v>2004</v>
      </c>
      <c r="M224" s="11" t="str">
        <v>Jul</v>
      </c>
      <c r="N224" s="11" t="str">
        <v>Tier - 2</v>
      </c>
      <c r="O224" s="11" t="str">
        <v>Tier - 3</v>
      </c>
      <c r="P224" s="11" t="str">
        <v>R1013</v>
      </c>
      <c r="Q224" s="12" t="str">
        <v>27 Jul 2004</v>
      </c>
      <c r="R224" s="11">
        <f ca="1"/>
        <v>20</v>
      </c>
      <c r="S224" s="52">
        <v>2201.1</v>
      </c>
      <c r="T224" s="19"/>
    </row>
    <row r="225" spans="1:20" x14ac:dyDescent="0.3">
      <c r="A225" t="s">
        <v>247</v>
      </c>
      <c r="B225">
        <v>2004</v>
      </c>
      <c r="C225" t="s">
        <v>30</v>
      </c>
      <c r="D225">
        <v>6</v>
      </c>
      <c r="E225">
        <v>0</v>
      </c>
      <c r="F225">
        <v>2203.4699999999998</v>
      </c>
      <c r="G225" t="s">
        <v>6766</v>
      </c>
      <c r="H225" t="s">
        <v>6766</v>
      </c>
      <c r="I225" t="s">
        <v>242</v>
      </c>
      <c r="K225" s="14" t="str">
        <v>Id2113</v>
      </c>
      <c r="L225" s="11">
        <v>2004</v>
      </c>
      <c r="M225" s="11" t="str">
        <v>Aug</v>
      </c>
      <c r="N225" s="11" t="str">
        <v>Tier - 2</v>
      </c>
      <c r="O225" s="11" t="str">
        <v>Tier - 2</v>
      </c>
      <c r="P225" s="11" t="str">
        <v>R1024</v>
      </c>
      <c r="Q225" s="12" t="str">
        <v>6 Aug 2004</v>
      </c>
      <c r="R225" s="11">
        <f ca="1"/>
        <v>20</v>
      </c>
      <c r="S225" s="52">
        <v>2203.4699999999998</v>
      </c>
      <c r="T225" s="19"/>
    </row>
    <row r="226" spans="1:20" x14ac:dyDescent="0.3">
      <c r="A226" t="s">
        <v>248</v>
      </c>
      <c r="B226">
        <v>2004</v>
      </c>
      <c r="C226" t="s">
        <v>32</v>
      </c>
      <c r="D226">
        <v>28</v>
      </c>
      <c r="E226">
        <v>0</v>
      </c>
      <c r="F226">
        <v>2203.7399999999998</v>
      </c>
      <c r="G226" t="s">
        <v>6766</v>
      </c>
      <c r="H226" t="s">
        <v>6766</v>
      </c>
      <c r="I226" t="s">
        <v>242</v>
      </c>
      <c r="K226" s="14" t="str">
        <v>Id2112</v>
      </c>
      <c r="L226" s="11">
        <v>2004</v>
      </c>
      <c r="M226" s="11" t="str">
        <v>Oct</v>
      </c>
      <c r="N226" s="11" t="str">
        <v>Tier - 2</v>
      </c>
      <c r="O226" s="11" t="str">
        <v>Tier - 2</v>
      </c>
      <c r="P226" s="11" t="str">
        <v>R1024</v>
      </c>
      <c r="Q226" s="12" t="str">
        <v>28 Oct 2004</v>
      </c>
      <c r="R226" s="11">
        <f ca="1"/>
        <v>20</v>
      </c>
      <c r="S226" s="52">
        <v>2203.7399999999998</v>
      </c>
      <c r="T226" s="19"/>
    </row>
    <row r="227" spans="1:20" x14ac:dyDescent="0.3">
      <c r="A227" t="s">
        <v>249</v>
      </c>
      <c r="B227">
        <v>2004</v>
      </c>
      <c r="C227" t="s">
        <v>11</v>
      </c>
      <c r="D227">
        <v>13</v>
      </c>
      <c r="E227">
        <v>0</v>
      </c>
      <c r="F227">
        <v>2205.98</v>
      </c>
      <c r="G227" t="s">
        <v>6766</v>
      </c>
      <c r="H227" t="s">
        <v>6767</v>
      </c>
      <c r="I227" t="s">
        <v>242</v>
      </c>
      <c r="K227" s="14" t="str">
        <v>Id2111</v>
      </c>
      <c r="L227" s="11">
        <v>2004</v>
      </c>
      <c r="M227" s="11" t="str">
        <v>Nov</v>
      </c>
      <c r="N227" s="11" t="str">
        <v>Tier - 2</v>
      </c>
      <c r="O227" s="11" t="str">
        <v>Tier - 3</v>
      </c>
      <c r="P227" s="11" t="str">
        <v>R1024</v>
      </c>
      <c r="Q227" s="12" t="str">
        <v>13 Nov 2004</v>
      </c>
      <c r="R227" s="11">
        <f ca="1"/>
        <v>20</v>
      </c>
      <c r="S227" s="52">
        <v>2205.98</v>
      </c>
      <c r="T227" s="19"/>
    </row>
    <row r="228" spans="1:20" x14ac:dyDescent="0.3">
      <c r="A228" t="s">
        <v>250</v>
      </c>
      <c r="B228">
        <v>2004</v>
      </c>
      <c r="C228" t="s">
        <v>30</v>
      </c>
      <c r="D228">
        <v>6</v>
      </c>
      <c r="E228">
        <v>0</v>
      </c>
      <c r="F228">
        <v>2207.6999999999998</v>
      </c>
      <c r="G228" t="s">
        <v>6766</v>
      </c>
      <c r="H228" t="s">
        <v>6766</v>
      </c>
      <c r="I228" t="s">
        <v>242</v>
      </c>
      <c r="K228" s="14" t="str">
        <v>Id2110</v>
      </c>
      <c r="L228" s="11">
        <v>2004</v>
      </c>
      <c r="M228" s="11" t="str">
        <v>Aug</v>
      </c>
      <c r="N228" s="11" t="str">
        <v>Tier - 2</v>
      </c>
      <c r="O228" s="11" t="str">
        <v>Tier - 2</v>
      </c>
      <c r="P228" s="11" t="str">
        <v>R1024</v>
      </c>
      <c r="Q228" s="12" t="str">
        <v>6 Aug 2004</v>
      </c>
      <c r="R228" s="11">
        <f ca="1"/>
        <v>20</v>
      </c>
      <c r="S228" s="52">
        <v>2207.6999999999998</v>
      </c>
      <c r="T228" s="19"/>
    </row>
    <row r="229" spans="1:20" x14ac:dyDescent="0.3">
      <c r="A229" t="s">
        <v>251</v>
      </c>
      <c r="B229">
        <v>2004</v>
      </c>
      <c r="C229" t="s">
        <v>8</v>
      </c>
      <c r="D229">
        <v>27</v>
      </c>
      <c r="E229">
        <v>0</v>
      </c>
      <c r="F229">
        <v>2211.13</v>
      </c>
      <c r="G229" t="s">
        <v>6766</v>
      </c>
      <c r="H229" t="s">
        <v>6766</v>
      </c>
      <c r="I229" t="s">
        <v>242</v>
      </c>
      <c r="K229" s="14" t="str">
        <v>Id2109</v>
      </c>
      <c r="L229" s="11">
        <v>2004</v>
      </c>
      <c r="M229" s="11" t="str">
        <v>Jul</v>
      </c>
      <c r="N229" s="11" t="str">
        <v>Tier - 2</v>
      </c>
      <c r="O229" s="11" t="str">
        <v>Tier - 2</v>
      </c>
      <c r="P229" s="11" t="str">
        <v>R1024</v>
      </c>
      <c r="Q229" s="12" t="str">
        <v>27 Jul 2004</v>
      </c>
      <c r="R229" s="11">
        <f ca="1"/>
        <v>20</v>
      </c>
      <c r="S229" s="52">
        <v>2211.13</v>
      </c>
      <c r="T229" s="19"/>
    </row>
    <row r="230" spans="1:20" x14ac:dyDescent="0.3">
      <c r="A230" t="s">
        <v>252</v>
      </c>
      <c r="B230">
        <v>1994</v>
      </c>
      <c r="C230" t="s">
        <v>11</v>
      </c>
      <c r="D230">
        <v>17</v>
      </c>
      <c r="E230">
        <v>0</v>
      </c>
      <c r="F230">
        <v>2213.21</v>
      </c>
      <c r="G230" t="s">
        <v>6766</v>
      </c>
      <c r="H230" t="s">
        <v>6766</v>
      </c>
      <c r="I230" t="s">
        <v>9</v>
      </c>
      <c r="K230" s="14" t="str">
        <v>Id2108</v>
      </c>
      <c r="L230" s="11">
        <v>1994</v>
      </c>
      <c r="M230" s="11" t="str">
        <v>Nov</v>
      </c>
      <c r="N230" s="11" t="str">
        <v>Tier - 2</v>
      </c>
      <c r="O230" s="11" t="str">
        <v>Tier - 2</v>
      </c>
      <c r="P230" s="11" t="str">
        <v>R1013</v>
      </c>
      <c r="Q230" s="12" t="str">
        <v>17 Nov 1994</v>
      </c>
      <c r="R230" s="11">
        <f ca="1"/>
        <v>30</v>
      </c>
      <c r="S230" s="52">
        <v>2213.21</v>
      </c>
      <c r="T230" s="19"/>
    </row>
    <row r="231" spans="1:20" x14ac:dyDescent="0.3">
      <c r="A231" t="s">
        <v>253</v>
      </c>
      <c r="B231">
        <v>2004</v>
      </c>
      <c r="C231" t="s">
        <v>13</v>
      </c>
      <c r="D231">
        <v>13</v>
      </c>
      <c r="E231">
        <v>0</v>
      </c>
      <c r="F231">
        <v>2217.4699999999998</v>
      </c>
      <c r="G231" t="s">
        <v>6766</v>
      </c>
      <c r="H231" t="s">
        <v>6768</v>
      </c>
      <c r="I231" t="s">
        <v>242</v>
      </c>
      <c r="K231" s="14" t="str">
        <v>Id2107</v>
      </c>
      <c r="L231" s="11">
        <v>2004</v>
      </c>
      <c r="M231" s="11" t="str">
        <v>Jun</v>
      </c>
      <c r="N231" s="11" t="str">
        <v>Tier - 2</v>
      </c>
      <c r="O231" s="11" t="str">
        <v>Tier - 1</v>
      </c>
      <c r="P231" s="11" t="str">
        <v>R1024</v>
      </c>
      <c r="Q231" s="12" t="str">
        <v>13 Jun 2004</v>
      </c>
      <c r="R231" s="11">
        <f ca="1"/>
        <v>20</v>
      </c>
      <c r="S231" s="52">
        <v>2217.4699999999998</v>
      </c>
      <c r="T231" s="19"/>
    </row>
    <row r="232" spans="1:20" x14ac:dyDescent="0.3">
      <c r="A232" t="s">
        <v>254</v>
      </c>
      <c r="B232">
        <v>2004</v>
      </c>
      <c r="C232" t="s">
        <v>15</v>
      </c>
      <c r="D232">
        <v>25</v>
      </c>
      <c r="E232">
        <v>0</v>
      </c>
      <c r="F232">
        <v>2217.6</v>
      </c>
      <c r="G232" t="s">
        <v>6766</v>
      </c>
      <c r="H232" t="s">
        <v>6768</v>
      </c>
      <c r="I232" t="s">
        <v>242</v>
      </c>
      <c r="K232" s="14" t="str">
        <v>Id2106</v>
      </c>
      <c r="L232" s="11">
        <v>2004</v>
      </c>
      <c r="M232" s="11" t="str">
        <v>Sep</v>
      </c>
      <c r="N232" s="11" t="str">
        <v>Tier - 2</v>
      </c>
      <c r="O232" s="11" t="str">
        <v>Tier - 1</v>
      </c>
      <c r="P232" s="11" t="str">
        <v>R1024</v>
      </c>
      <c r="Q232" s="12" t="str">
        <v>25 Sep 2004</v>
      </c>
      <c r="R232" s="11">
        <f ca="1"/>
        <v>20</v>
      </c>
      <c r="S232" s="52">
        <v>2217.6</v>
      </c>
      <c r="T232" s="19"/>
    </row>
    <row r="233" spans="1:20" x14ac:dyDescent="0.3">
      <c r="A233" t="s">
        <v>255</v>
      </c>
      <c r="B233">
        <v>2004</v>
      </c>
      <c r="C233" t="s">
        <v>25</v>
      </c>
      <c r="D233">
        <v>12</v>
      </c>
      <c r="E233">
        <v>1</v>
      </c>
      <c r="F233">
        <v>2219.4499999999998</v>
      </c>
      <c r="G233" t="s">
        <v>6766</v>
      </c>
      <c r="H233" t="s">
        <v>6768</v>
      </c>
      <c r="I233" t="s">
        <v>9</v>
      </c>
      <c r="K233" s="14" t="str">
        <v>Id2105</v>
      </c>
      <c r="L233" s="11">
        <v>2004</v>
      </c>
      <c r="M233" s="11" t="str">
        <v>Dec</v>
      </c>
      <c r="N233" s="11" t="str">
        <v>Tier - 2</v>
      </c>
      <c r="O233" s="11" t="str">
        <v>Tier - 1</v>
      </c>
      <c r="P233" s="11" t="str">
        <v>R1013</v>
      </c>
      <c r="Q233" s="12" t="str">
        <v>12 Dec 2004</v>
      </c>
      <c r="R233" s="11">
        <f ca="1"/>
        <v>20</v>
      </c>
      <c r="S233" s="52">
        <v>2219.4499999999998</v>
      </c>
      <c r="T233" s="19"/>
    </row>
    <row r="234" spans="1:20" x14ac:dyDescent="0.3">
      <c r="A234" t="s">
        <v>256</v>
      </c>
      <c r="B234">
        <v>2003</v>
      </c>
      <c r="C234" t="s">
        <v>25</v>
      </c>
      <c r="D234">
        <v>10</v>
      </c>
      <c r="E234">
        <v>1</v>
      </c>
      <c r="F234">
        <v>2221.56</v>
      </c>
      <c r="G234" t="s">
        <v>6766</v>
      </c>
      <c r="H234" t="s">
        <v>6767</v>
      </c>
      <c r="I234" t="s">
        <v>18</v>
      </c>
      <c r="K234" s="14" t="str">
        <v>Id2104</v>
      </c>
      <c r="L234" s="11">
        <v>2003</v>
      </c>
      <c r="M234" s="11" t="str">
        <v>Dec</v>
      </c>
      <c r="N234" s="11" t="str">
        <v>Tier - 2</v>
      </c>
      <c r="O234" s="11" t="str">
        <v>Tier - 3</v>
      </c>
      <c r="P234" s="11" t="str">
        <v>R1012</v>
      </c>
      <c r="Q234" s="12" t="str">
        <v>10 Dec 2003</v>
      </c>
      <c r="R234" s="11">
        <f ca="1"/>
        <v>21</v>
      </c>
      <c r="S234" s="52">
        <v>2221.56</v>
      </c>
      <c r="T234" s="19"/>
    </row>
    <row r="235" spans="1:20" x14ac:dyDescent="0.3">
      <c r="A235" t="s">
        <v>257</v>
      </c>
      <c r="B235">
        <v>2000</v>
      </c>
      <c r="C235" t="s">
        <v>13</v>
      </c>
      <c r="D235">
        <v>30</v>
      </c>
      <c r="E235">
        <v>0</v>
      </c>
      <c r="F235">
        <v>2250.84</v>
      </c>
      <c r="G235" t="s">
        <v>6766</v>
      </c>
      <c r="H235" t="s">
        <v>6766</v>
      </c>
      <c r="I235" t="s">
        <v>165</v>
      </c>
      <c r="K235" s="14" t="str">
        <v>Id2103</v>
      </c>
      <c r="L235" s="11">
        <v>2000</v>
      </c>
      <c r="M235" s="11" t="str">
        <v>Jun</v>
      </c>
      <c r="N235" s="11" t="str">
        <v>Tier - 2</v>
      </c>
      <c r="O235" s="11" t="str">
        <v>Tier - 2</v>
      </c>
      <c r="P235" s="11" t="str">
        <v>R1018</v>
      </c>
      <c r="Q235" s="12" t="str">
        <v>30 Jun 2000</v>
      </c>
      <c r="R235" s="11">
        <f ca="1"/>
        <v>24</v>
      </c>
      <c r="S235" s="52">
        <v>2250.84</v>
      </c>
      <c r="T235" s="19"/>
    </row>
    <row r="236" spans="1:20" x14ac:dyDescent="0.3">
      <c r="A236" t="s">
        <v>258</v>
      </c>
      <c r="B236">
        <v>2000</v>
      </c>
      <c r="C236" t="s">
        <v>25</v>
      </c>
      <c r="D236">
        <v>11</v>
      </c>
      <c r="E236">
        <v>0</v>
      </c>
      <c r="F236">
        <v>2254.8000000000002</v>
      </c>
      <c r="G236" t="s">
        <v>6766</v>
      </c>
      <c r="H236" t="s">
        <v>6767</v>
      </c>
      <c r="I236" t="s">
        <v>163</v>
      </c>
      <c r="K236" s="14" t="str">
        <v>Id2102</v>
      </c>
      <c r="L236" s="11">
        <v>2000</v>
      </c>
      <c r="M236" s="11" t="str">
        <v>Dec</v>
      </c>
      <c r="N236" s="11" t="str">
        <v>Tier - 2</v>
      </c>
      <c r="O236" s="11" t="str">
        <v>Tier - 3</v>
      </c>
      <c r="P236" s="11" t="str">
        <v>R1016</v>
      </c>
      <c r="Q236" s="12" t="str">
        <v>11 Dec 2000</v>
      </c>
      <c r="R236" s="11">
        <f ca="1"/>
        <v>24</v>
      </c>
      <c r="S236" s="52">
        <v>2254.8000000000002</v>
      </c>
      <c r="T236" s="19"/>
    </row>
    <row r="237" spans="1:20" x14ac:dyDescent="0.3">
      <c r="A237" t="s">
        <v>259</v>
      </c>
      <c r="B237">
        <v>2002</v>
      </c>
      <c r="C237" t="s">
        <v>8</v>
      </c>
      <c r="D237">
        <v>15</v>
      </c>
      <c r="E237">
        <v>0</v>
      </c>
      <c r="F237">
        <v>2257.48</v>
      </c>
      <c r="G237" t="s">
        <v>6766</v>
      </c>
      <c r="H237" t="s">
        <v>6768</v>
      </c>
      <c r="I237" t="s">
        <v>18</v>
      </c>
      <c r="K237" s="14" t="str">
        <v>Id2101</v>
      </c>
      <c r="L237" s="11">
        <v>2002</v>
      </c>
      <c r="M237" s="11" t="str">
        <v>Jul</v>
      </c>
      <c r="N237" s="11" t="str">
        <v>Tier - 2</v>
      </c>
      <c r="O237" s="11" t="str">
        <v>Tier - 1</v>
      </c>
      <c r="P237" s="11" t="str">
        <v>R1012</v>
      </c>
      <c r="Q237" s="12" t="str">
        <v>15 Jul 2002</v>
      </c>
      <c r="R237" s="11">
        <f ca="1"/>
        <v>22</v>
      </c>
      <c r="S237" s="52">
        <v>2257.48</v>
      </c>
      <c r="T237" s="19"/>
    </row>
    <row r="238" spans="1:20" x14ac:dyDescent="0.3">
      <c r="A238" t="s">
        <v>260</v>
      </c>
      <c r="B238">
        <v>2002</v>
      </c>
      <c r="C238" t="s">
        <v>11</v>
      </c>
      <c r="D238">
        <v>12</v>
      </c>
      <c r="E238">
        <v>0</v>
      </c>
      <c r="F238">
        <v>2261.5700000000002</v>
      </c>
      <c r="G238" t="s">
        <v>6766</v>
      </c>
      <c r="H238" t="s">
        <v>6768</v>
      </c>
      <c r="I238" t="s">
        <v>18</v>
      </c>
      <c r="K238" s="14" t="str">
        <v>Id2100</v>
      </c>
      <c r="L238" s="11">
        <v>2002</v>
      </c>
      <c r="M238" s="11" t="str">
        <v>Nov</v>
      </c>
      <c r="N238" s="11" t="str">
        <v>Tier - 2</v>
      </c>
      <c r="O238" s="11" t="str">
        <v>Tier - 1</v>
      </c>
      <c r="P238" s="11" t="str">
        <v>R1012</v>
      </c>
      <c r="Q238" s="12" t="str">
        <v>12 Nov 2002</v>
      </c>
      <c r="R238" s="11">
        <f ca="1"/>
        <v>22</v>
      </c>
      <c r="S238" s="52">
        <v>2261.5700000000002</v>
      </c>
      <c r="T238" s="19"/>
    </row>
    <row r="239" spans="1:20" x14ac:dyDescent="0.3">
      <c r="A239" t="s">
        <v>261</v>
      </c>
      <c r="B239">
        <v>1991</v>
      </c>
      <c r="C239" t="s">
        <v>13</v>
      </c>
      <c r="D239">
        <v>16</v>
      </c>
      <c r="E239">
        <v>3</v>
      </c>
      <c r="F239">
        <v>2277.7199999999998</v>
      </c>
      <c r="G239" t="s">
        <v>6766</v>
      </c>
      <c r="H239" t="s">
        <v>6768</v>
      </c>
      <c r="I239" t="s">
        <v>9</v>
      </c>
      <c r="K239" s="14" t="str">
        <v>Id2099</v>
      </c>
      <c r="L239" s="11">
        <v>1991</v>
      </c>
      <c r="M239" s="11" t="str">
        <v>Jun</v>
      </c>
      <c r="N239" s="11" t="str">
        <v>Tier - 2</v>
      </c>
      <c r="O239" s="11" t="str">
        <v>Tier - 1</v>
      </c>
      <c r="P239" s="11" t="str">
        <v>R1013</v>
      </c>
      <c r="Q239" s="12" t="str">
        <v>16 Jun 1991</v>
      </c>
      <c r="R239" s="11">
        <f ca="1"/>
        <v>33</v>
      </c>
      <c r="S239" s="52">
        <v>2277.7199999999998</v>
      </c>
      <c r="T239" s="19"/>
    </row>
    <row r="240" spans="1:20" x14ac:dyDescent="0.3">
      <c r="A240" t="s">
        <v>262</v>
      </c>
      <c r="B240">
        <v>1989</v>
      </c>
      <c r="C240" t="s">
        <v>32</v>
      </c>
      <c r="D240">
        <v>5</v>
      </c>
      <c r="E240">
        <v>3</v>
      </c>
      <c r="F240">
        <v>2295.2399999999998</v>
      </c>
      <c r="G240" t="s">
        <v>6766</v>
      </c>
      <c r="H240" t="s">
        <v>6768</v>
      </c>
      <c r="I240" t="s">
        <v>9</v>
      </c>
      <c r="K240" s="14" t="str">
        <v>Id2098</v>
      </c>
      <c r="L240" s="11">
        <v>1989</v>
      </c>
      <c r="M240" s="11" t="str">
        <v>Oct</v>
      </c>
      <c r="N240" s="11" t="str">
        <v>Tier - 2</v>
      </c>
      <c r="O240" s="11" t="str">
        <v>Tier - 1</v>
      </c>
      <c r="P240" s="11" t="str">
        <v>R1013</v>
      </c>
      <c r="Q240" s="12" t="str">
        <v>5 Oct 1989</v>
      </c>
      <c r="R240" s="11">
        <f ca="1"/>
        <v>35</v>
      </c>
      <c r="S240" s="52">
        <v>2295.2399999999998</v>
      </c>
      <c r="T240" s="19"/>
    </row>
    <row r="241" spans="1:20" x14ac:dyDescent="0.3">
      <c r="A241" t="s">
        <v>263</v>
      </c>
      <c r="B241">
        <v>1996</v>
      </c>
      <c r="C241" t="s">
        <v>11</v>
      </c>
      <c r="D241">
        <v>28</v>
      </c>
      <c r="E241">
        <v>0</v>
      </c>
      <c r="F241">
        <v>2302.3000000000002</v>
      </c>
      <c r="G241" t="s">
        <v>6768</v>
      </c>
      <c r="H241" t="s">
        <v>6766</v>
      </c>
      <c r="I241" t="s">
        <v>37</v>
      </c>
      <c r="K241" s="14" t="str">
        <v>Id2097</v>
      </c>
      <c r="L241" s="11">
        <v>1996</v>
      </c>
      <c r="M241" s="11" t="str">
        <v>Nov</v>
      </c>
      <c r="N241" s="11" t="str">
        <v>Tier - 1</v>
      </c>
      <c r="O241" s="11" t="str">
        <v>Tier - 2</v>
      </c>
      <c r="P241" s="11" t="str">
        <v>R1011</v>
      </c>
      <c r="Q241" s="12" t="str">
        <v>28 Nov 1996</v>
      </c>
      <c r="R241" s="11">
        <f ca="1"/>
        <v>28</v>
      </c>
      <c r="S241" s="52">
        <v>2302.3000000000002</v>
      </c>
      <c r="T241" s="19"/>
    </row>
    <row r="242" spans="1:20" x14ac:dyDescent="0.3">
      <c r="A242" t="s">
        <v>264</v>
      </c>
      <c r="B242">
        <v>2004</v>
      </c>
      <c r="C242" t="s">
        <v>15</v>
      </c>
      <c r="D242">
        <v>6</v>
      </c>
      <c r="E242">
        <v>2</v>
      </c>
      <c r="F242">
        <v>2304</v>
      </c>
      <c r="G242" t="s">
        <v>6766</v>
      </c>
      <c r="H242" t="s">
        <v>6767</v>
      </c>
      <c r="I242" t="s">
        <v>9</v>
      </c>
      <c r="K242" s="14" t="str">
        <v>Id2096</v>
      </c>
      <c r="L242" s="11">
        <v>2004</v>
      </c>
      <c r="M242" s="11" t="str">
        <v>Sep</v>
      </c>
      <c r="N242" s="11" t="str">
        <v>Tier - 2</v>
      </c>
      <c r="O242" s="11" t="str">
        <v>Tier - 3</v>
      </c>
      <c r="P242" s="11" t="str">
        <v>R1013</v>
      </c>
      <c r="Q242" s="12" t="str">
        <v>6 Sep 2004</v>
      </c>
      <c r="R242" s="11">
        <f ca="1"/>
        <v>20</v>
      </c>
      <c r="S242" s="52">
        <v>2304</v>
      </c>
      <c r="T242" s="19"/>
    </row>
    <row r="243" spans="1:20" x14ac:dyDescent="0.3">
      <c r="A243" t="s">
        <v>265</v>
      </c>
      <c r="B243">
        <v>1996</v>
      </c>
      <c r="C243" t="s">
        <v>25</v>
      </c>
      <c r="D243">
        <v>17</v>
      </c>
      <c r="E243">
        <v>0</v>
      </c>
      <c r="F243">
        <v>2322.62</v>
      </c>
      <c r="G243" t="s">
        <v>6766</v>
      </c>
      <c r="H243" t="s">
        <v>6768</v>
      </c>
      <c r="I243" t="s">
        <v>9</v>
      </c>
      <c r="K243" s="14" t="str">
        <v>Id2095</v>
      </c>
      <c r="L243" s="11">
        <v>1996</v>
      </c>
      <c r="M243" s="11" t="str">
        <v>Dec</v>
      </c>
      <c r="N243" s="11" t="str">
        <v>Tier - 2</v>
      </c>
      <c r="O243" s="11" t="str">
        <v>Tier - 1</v>
      </c>
      <c r="P243" s="11" t="str">
        <v>R1013</v>
      </c>
      <c r="Q243" s="12" t="str">
        <v>17 Dec 1996</v>
      </c>
      <c r="R243" s="11">
        <f ca="1"/>
        <v>28</v>
      </c>
      <c r="S243" s="52">
        <v>2322.62</v>
      </c>
      <c r="T243" s="19"/>
    </row>
    <row r="244" spans="1:20" x14ac:dyDescent="0.3">
      <c r="A244" t="s">
        <v>266</v>
      </c>
      <c r="B244">
        <v>2003</v>
      </c>
      <c r="C244" t="s">
        <v>11</v>
      </c>
      <c r="D244">
        <v>18</v>
      </c>
      <c r="E244">
        <v>1</v>
      </c>
      <c r="F244">
        <v>2331.52</v>
      </c>
      <c r="G244" t="s">
        <v>6766</v>
      </c>
      <c r="H244" t="s">
        <v>6767</v>
      </c>
      <c r="I244" t="s">
        <v>37</v>
      </c>
      <c r="K244" s="14" t="str">
        <v>Id2094</v>
      </c>
      <c r="L244" s="11">
        <v>2003</v>
      </c>
      <c r="M244" s="11" t="str">
        <v>Nov</v>
      </c>
      <c r="N244" s="11" t="str">
        <v>Tier - 2</v>
      </c>
      <c r="O244" s="11" t="str">
        <v>Tier - 3</v>
      </c>
      <c r="P244" s="11" t="str">
        <v>R1011</v>
      </c>
      <c r="Q244" s="12" t="str">
        <v>18 Nov 2003</v>
      </c>
      <c r="R244" s="11">
        <f ca="1"/>
        <v>21</v>
      </c>
      <c r="S244" s="52">
        <v>2331.52</v>
      </c>
      <c r="T244" s="19"/>
    </row>
    <row r="245" spans="1:20" x14ac:dyDescent="0.3">
      <c r="A245" t="s">
        <v>267</v>
      </c>
      <c r="B245">
        <v>1998</v>
      </c>
      <c r="C245" t="s">
        <v>32</v>
      </c>
      <c r="D245">
        <v>21</v>
      </c>
      <c r="E245">
        <v>0</v>
      </c>
      <c r="F245">
        <v>2352.9699999999998</v>
      </c>
      <c r="G245" t="s">
        <v>6767</v>
      </c>
      <c r="H245" t="s">
        <v>6767</v>
      </c>
      <c r="I245" t="s">
        <v>18</v>
      </c>
      <c r="K245" s="14" t="str">
        <v>Id2093</v>
      </c>
      <c r="L245" s="11">
        <v>1998</v>
      </c>
      <c r="M245" s="11" t="str">
        <v>Oct</v>
      </c>
      <c r="N245" s="11" t="str">
        <v>Tier - 3</v>
      </c>
      <c r="O245" s="11" t="str">
        <v>Tier - 3</v>
      </c>
      <c r="P245" s="11" t="str">
        <v>R1012</v>
      </c>
      <c r="Q245" s="12" t="str">
        <v>21 Oct 1998</v>
      </c>
      <c r="R245" s="11">
        <f ca="1"/>
        <v>26</v>
      </c>
      <c r="S245" s="52">
        <v>2352.9699999999998</v>
      </c>
      <c r="T245" s="19"/>
    </row>
    <row r="246" spans="1:20" x14ac:dyDescent="0.3">
      <c r="A246" t="s">
        <v>268</v>
      </c>
      <c r="B246">
        <v>2002</v>
      </c>
      <c r="C246" t="s">
        <v>11</v>
      </c>
      <c r="D246">
        <v>5</v>
      </c>
      <c r="E246">
        <v>1</v>
      </c>
      <c r="F246">
        <v>2362.23</v>
      </c>
      <c r="G246" t="s">
        <v>6766</v>
      </c>
      <c r="H246" t="s">
        <v>6768</v>
      </c>
      <c r="I246" t="s">
        <v>18</v>
      </c>
      <c r="K246" s="14" t="str">
        <v>Id2092</v>
      </c>
      <c r="L246" s="11">
        <v>2002</v>
      </c>
      <c r="M246" s="11" t="str">
        <v>Nov</v>
      </c>
      <c r="N246" s="11" t="str">
        <v>Tier - 2</v>
      </c>
      <c r="O246" s="11" t="str">
        <v>Tier - 1</v>
      </c>
      <c r="P246" s="11" t="str">
        <v>R1012</v>
      </c>
      <c r="Q246" s="12" t="str">
        <v>5 Nov 2002</v>
      </c>
      <c r="R246" s="11">
        <f ca="1"/>
        <v>22</v>
      </c>
      <c r="S246" s="52">
        <v>2362.23</v>
      </c>
      <c r="T246" s="19"/>
    </row>
    <row r="247" spans="1:20" x14ac:dyDescent="0.3">
      <c r="A247" t="s">
        <v>269</v>
      </c>
      <c r="B247">
        <v>1988</v>
      </c>
      <c r="C247" t="s">
        <v>25</v>
      </c>
      <c r="D247">
        <v>12</v>
      </c>
      <c r="E247">
        <v>3</v>
      </c>
      <c r="F247">
        <v>2373.3000000000002</v>
      </c>
      <c r="G247" t="s">
        <v>6766</v>
      </c>
      <c r="H247" t="s">
        <v>6766</v>
      </c>
      <c r="I247" t="s">
        <v>9</v>
      </c>
      <c r="K247" s="14" t="str">
        <v>Id2091</v>
      </c>
      <c r="L247" s="11">
        <v>1988</v>
      </c>
      <c r="M247" s="11" t="str">
        <v>Dec</v>
      </c>
      <c r="N247" s="11" t="str">
        <v>Tier - 2</v>
      </c>
      <c r="O247" s="11" t="str">
        <v>Tier - 2</v>
      </c>
      <c r="P247" s="11" t="str">
        <v>R1013</v>
      </c>
      <c r="Q247" s="12" t="str">
        <v>12 Dec 1988</v>
      </c>
      <c r="R247" s="11">
        <f ca="1"/>
        <v>36</v>
      </c>
      <c r="S247" s="52">
        <v>2373.3000000000002</v>
      </c>
      <c r="T247" s="19"/>
    </row>
    <row r="248" spans="1:20" x14ac:dyDescent="0.3">
      <c r="A248" t="s">
        <v>270</v>
      </c>
      <c r="B248">
        <v>1999</v>
      </c>
      <c r="C248" t="s">
        <v>25</v>
      </c>
      <c r="D248">
        <v>17</v>
      </c>
      <c r="E248">
        <v>0</v>
      </c>
      <c r="F248">
        <v>2395.17</v>
      </c>
      <c r="G248" t="s">
        <v>6766</v>
      </c>
      <c r="H248" t="s">
        <v>6768</v>
      </c>
      <c r="I248" t="s">
        <v>271</v>
      </c>
      <c r="K248" s="14" t="str">
        <v>Id2090</v>
      </c>
      <c r="L248" s="11">
        <v>1999</v>
      </c>
      <c r="M248" s="11" t="str">
        <v>Dec</v>
      </c>
      <c r="N248" s="11" t="str">
        <v>Tier - 2</v>
      </c>
      <c r="O248" s="11" t="str">
        <v>Tier - 1</v>
      </c>
      <c r="P248" s="11" t="str">
        <v>R1014</v>
      </c>
      <c r="Q248" s="12" t="str">
        <v>17 Dec 1999</v>
      </c>
      <c r="R248" s="11">
        <f ca="1"/>
        <v>25</v>
      </c>
      <c r="S248" s="52">
        <v>2395.17</v>
      </c>
      <c r="T248" s="19"/>
    </row>
    <row r="249" spans="1:20" x14ac:dyDescent="0.3">
      <c r="A249" t="s">
        <v>272</v>
      </c>
      <c r="B249">
        <v>1999</v>
      </c>
      <c r="C249" t="s">
        <v>30</v>
      </c>
      <c r="D249">
        <v>10</v>
      </c>
      <c r="E249">
        <v>0</v>
      </c>
      <c r="F249">
        <v>2396.1</v>
      </c>
      <c r="G249" t="s">
        <v>6766</v>
      </c>
      <c r="H249" t="s">
        <v>6768</v>
      </c>
      <c r="I249" t="s">
        <v>161</v>
      </c>
      <c r="K249" s="14" t="str">
        <v>Id2089</v>
      </c>
      <c r="L249" s="11">
        <v>1999</v>
      </c>
      <c r="M249" s="11" t="str">
        <v>Aug</v>
      </c>
      <c r="N249" s="11" t="str">
        <v>Tier - 2</v>
      </c>
      <c r="O249" s="11" t="str">
        <v>Tier - 1</v>
      </c>
      <c r="P249" s="11" t="str">
        <v>R1019</v>
      </c>
      <c r="Q249" s="12" t="str">
        <v>10 Aug 1999</v>
      </c>
      <c r="R249" s="11">
        <f ca="1"/>
        <v>25</v>
      </c>
      <c r="S249" s="52">
        <v>2396.1</v>
      </c>
      <c r="T249" s="19"/>
    </row>
    <row r="250" spans="1:20" x14ac:dyDescent="0.3">
      <c r="A250" t="s">
        <v>273</v>
      </c>
      <c r="B250">
        <v>2001</v>
      </c>
      <c r="C250" t="s">
        <v>13</v>
      </c>
      <c r="D250">
        <v>3</v>
      </c>
      <c r="E250">
        <v>0</v>
      </c>
      <c r="F250">
        <v>2404.73</v>
      </c>
      <c r="G250" t="s">
        <v>6766</v>
      </c>
      <c r="H250" t="s">
        <v>6767</v>
      </c>
      <c r="I250" t="s">
        <v>18</v>
      </c>
      <c r="K250" s="14" t="str">
        <v>Id2088</v>
      </c>
      <c r="L250" s="11">
        <v>2001</v>
      </c>
      <c r="M250" s="11" t="str">
        <v>Jun</v>
      </c>
      <c r="N250" s="11" t="str">
        <v>Tier - 2</v>
      </c>
      <c r="O250" s="11" t="str">
        <v>Tier - 3</v>
      </c>
      <c r="P250" s="11" t="str">
        <v>R1012</v>
      </c>
      <c r="Q250" s="12" t="str">
        <v>3 Jun 2001</v>
      </c>
      <c r="R250" s="11">
        <f ca="1"/>
        <v>23</v>
      </c>
      <c r="S250" s="52">
        <v>2404.73</v>
      </c>
      <c r="T250" s="19"/>
    </row>
    <row r="251" spans="1:20" x14ac:dyDescent="0.3">
      <c r="A251" t="s">
        <v>274</v>
      </c>
      <c r="B251">
        <v>1999</v>
      </c>
      <c r="C251" t="s">
        <v>11</v>
      </c>
      <c r="D251">
        <v>12</v>
      </c>
      <c r="E251">
        <v>1</v>
      </c>
      <c r="F251">
        <v>2416.96</v>
      </c>
      <c r="G251" t="s">
        <v>6766</v>
      </c>
      <c r="H251" t="s">
        <v>6766</v>
      </c>
      <c r="I251" t="s">
        <v>37</v>
      </c>
      <c r="K251" s="14" t="str">
        <v>Id2087</v>
      </c>
      <c r="L251" s="11">
        <v>1999</v>
      </c>
      <c r="M251" s="11" t="str">
        <v>Nov</v>
      </c>
      <c r="N251" s="11" t="str">
        <v>Tier - 2</v>
      </c>
      <c r="O251" s="11" t="str">
        <v>Tier - 2</v>
      </c>
      <c r="P251" s="11" t="str">
        <v>R1011</v>
      </c>
      <c r="Q251" s="12" t="str">
        <v>12 Nov 1999</v>
      </c>
      <c r="R251" s="11">
        <f ca="1"/>
        <v>25</v>
      </c>
      <c r="S251" s="52">
        <v>2416.96</v>
      </c>
      <c r="T251" s="19"/>
    </row>
    <row r="252" spans="1:20" x14ac:dyDescent="0.3">
      <c r="A252" t="s">
        <v>275</v>
      </c>
      <c r="B252">
        <v>1999</v>
      </c>
      <c r="C252" t="s">
        <v>11</v>
      </c>
      <c r="D252">
        <v>21</v>
      </c>
      <c r="E252">
        <v>1</v>
      </c>
      <c r="F252">
        <v>2438.06</v>
      </c>
      <c r="G252" t="s">
        <v>6766</v>
      </c>
      <c r="H252" t="s">
        <v>6766</v>
      </c>
      <c r="I252" t="s">
        <v>9</v>
      </c>
      <c r="K252" s="14" t="str">
        <v>Id2086</v>
      </c>
      <c r="L252" s="11">
        <v>1999</v>
      </c>
      <c r="M252" s="11" t="str">
        <v>Nov</v>
      </c>
      <c r="N252" s="11" t="str">
        <v>Tier - 2</v>
      </c>
      <c r="O252" s="11" t="str">
        <v>Tier - 2</v>
      </c>
      <c r="P252" s="11" t="str">
        <v>R1013</v>
      </c>
      <c r="Q252" s="12" t="str">
        <v>21 Nov 1999</v>
      </c>
      <c r="R252" s="11">
        <f ca="1"/>
        <v>25</v>
      </c>
      <c r="S252" s="52">
        <v>2438.06</v>
      </c>
      <c r="T252" s="19"/>
    </row>
    <row r="253" spans="1:20" x14ac:dyDescent="0.3">
      <c r="A253" t="s">
        <v>276</v>
      </c>
      <c r="B253">
        <v>2002</v>
      </c>
      <c r="C253" t="s">
        <v>8</v>
      </c>
      <c r="D253">
        <v>29</v>
      </c>
      <c r="E253">
        <v>0</v>
      </c>
      <c r="F253">
        <v>2457.21</v>
      </c>
      <c r="G253" t="s">
        <v>6766</v>
      </c>
      <c r="H253" t="s">
        <v>6768</v>
      </c>
      <c r="I253" t="s">
        <v>242</v>
      </c>
      <c r="K253" s="14" t="str">
        <v>Id2085</v>
      </c>
      <c r="L253" s="11">
        <v>2002</v>
      </c>
      <c r="M253" s="11" t="str">
        <v>Jul</v>
      </c>
      <c r="N253" s="11" t="str">
        <v>Tier - 2</v>
      </c>
      <c r="O253" s="11" t="str">
        <v>Tier - 1</v>
      </c>
      <c r="P253" s="11" t="str">
        <v>R1024</v>
      </c>
      <c r="Q253" s="12" t="str">
        <v>29 Jul 2002</v>
      </c>
      <c r="R253" s="11">
        <f ca="1"/>
        <v>22</v>
      </c>
      <c r="S253" s="52">
        <v>2457.21</v>
      </c>
      <c r="T253" s="19"/>
    </row>
    <row r="254" spans="1:20" x14ac:dyDescent="0.3">
      <c r="A254" t="s">
        <v>277</v>
      </c>
      <c r="B254">
        <v>1998</v>
      </c>
      <c r="C254" t="s">
        <v>11</v>
      </c>
      <c r="D254">
        <v>19</v>
      </c>
      <c r="E254">
        <v>0</v>
      </c>
      <c r="F254">
        <v>2457.5</v>
      </c>
      <c r="G254" t="s">
        <v>6766</v>
      </c>
      <c r="H254" t="s">
        <v>6768</v>
      </c>
      <c r="I254" t="s">
        <v>37</v>
      </c>
      <c r="K254" s="14" t="str">
        <v>Id2084</v>
      </c>
      <c r="L254" s="11">
        <v>1998</v>
      </c>
      <c r="M254" s="11" t="str">
        <v>Nov</v>
      </c>
      <c r="N254" s="11" t="str">
        <v>Tier - 2</v>
      </c>
      <c r="O254" s="11" t="str">
        <v>Tier - 1</v>
      </c>
      <c r="P254" s="11" t="str">
        <v>R1011</v>
      </c>
      <c r="Q254" s="12" t="str">
        <v>19 Nov 1998</v>
      </c>
      <c r="R254" s="11">
        <f ca="1"/>
        <v>26</v>
      </c>
      <c r="S254" s="52">
        <v>2457.5</v>
      </c>
      <c r="T254" s="19"/>
    </row>
    <row r="255" spans="1:20" x14ac:dyDescent="0.3">
      <c r="A255" t="s">
        <v>278</v>
      </c>
      <c r="B255">
        <v>2002</v>
      </c>
      <c r="C255" t="s">
        <v>8</v>
      </c>
      <c r="D255">
        <v>11</v>
      </c>
      <c r="E255">
        <v>0</v>
      </c>
      <c r="F255">
        <v>2459.7199999999998</v>
      </c>
      <c r="G255" t="s">
        <v>6766</v>
      </c>
      <c r="H255" t="s">
        <v>6766</v>
      </c>
      <c r="I255" t="s">
        <v>242</v>
      </c>
      <c r="K255" s="14" t="str">
        <v>Id2083</v>
      </c>
      <c r="L255" s="11">
        <v>2002</v>
      </c>
      <c r="M255" s="11" t="str">
        <v>Jul</v>
      </c>
      <c r="N255" s="11" t="str">
        <v>Tier - 2</v>
      </c>
      <c r="O255" s="11" t="str">
        <v>Tier - 2</v>
      </c>
      <c r="P255" s="11" t="str">
        <v>R1024</v>
      </c>
      <c r="Q255" s="12" t="str">
        <v>11 Jul 2002</v>
      </c>
      <c r="R255" s="11">
        <f ca="1"/>
        <v>22</v>
      </c>
      <c r="S255" s="52">
        <v>2459.7199999999998</v>
      </c>
      <c r="T255" s="19"/>
    </row>
    <row r="256" spans="1:20" x14ac:dyDescent="0.3">
      <c r="A256" t="s">
        <v>279</v>
      </c>
      <c r="B256">
        <v>1998</v>
      </c>
      <c r="C256" t="s">
        <v>30</v>
      </c>
      <c r="D256">
        <v>17</v>
      </c>
      <c r="E256">
        <v>0</v>
      </c>
      <c r="F256">
        <v>2464.62</v>
      </c>
      <c r="G256" t="s">
        <v>6766</v>
      </c>
      <c r="H256" t="s">
        <v>6767</v>
      </c>
      <c r="I256" t="s">
        <v>9</v>
      </c>
      <c r="K256" s="14" t="str">
        <v>Id2082</v>
      </c>
      <c r="L256" s="11">
        <v>1998</v>
      </c>
      <c r="M256" s="11" t="str">
        <v>Aug</v>
      </c>
      <c r="N256" s="11" t="str">
        <v>Tier - 2</v>
      </c>
      <c r="O256" s="11" t="str">
        <v>Tier - 3</v>
      </c>
      <c r="P256" s="11" t="str">
        <v>R1013</v>
      </c>
      <c r="Q256" s="12" t="str">
        <v>17 Aug 1998</v>
      </c>
      <c r="R256" s="11">
        <f ca="1"/>
        <v>26</v>
      </c>
      <c r="S256" s="52">
        <v>2464.62</v>
      </c>
      <c r="T256" s="19"/>
    </row>
    <row r="257" spans="1:20" x14ac:dyDescent="0.3">
      <c r="A257" t="s">
        <v>280</v>
      </c>
      <c r="B257">
        <v>1998</v>
      </c>
      <c r="C257" t="s">
        <v>8</v>
      </c>
      <c r="D257">
        <v>2</v>
      </c>
      <c r="E257">
        <v>0</v>
      </c>
      <c r="F257">
        <v>2473.33</v>
      </c>
      <c r="G257" t="s">
        <v>6766</v>
      </c>
      <c r="H257" t="s">
        <v>6767</v>
      </c>
      <c r="I257" t="s">
        <v>9</v>
      </c>
      <c r="K257" s="14" t="str">
        <v>Id2081</v>
      </c>
      <c r="L257" s="11">
        <v>1998</v>
      </c>
      <c r="M257" s="11" t="str">
        <v>Jul</v>
      </c>
      <c r="N257" s="11" t="str">
        <v>Tier - 2</v>
      </c>
      <c r="O257" s="11" t="str">
        <v>Tier - 3</v>
      </c>
      <c r="P257" s="11" t="str">
        <v>R1013</v>
      </c>
      <c r="Q257" s="12" t="str">
        <v>2 Jul 1998</v>
      </c>
      <c r="R257" s="11">
        <f ca="1"/>
        <v>26</v>
      </c>
      <c r="S257" s="52">
        <v>2473.33</v>
      </c>
      <c r="T257" s="19"/>
    </row>
    <row r="258" spans="1:20" x14ac:dyDescent="0.3">
      <c r="A258" t="s">
        <v>281</v>
      </c>
      <c r="B258">
        <v>1998</v>
      </c>
      <c r="C258" t="s">
        <v>13</v>
      </c>
      <c r="D258">
        <v>20</v>
      </c>
      <c r="E258">
        <v>0</v>
      </c>
      <c r="F258">
        <v>2480.98</v>
      </c>
      <c r="G258" t="s">
        <v>6766</v>
      </c>
      <c r="H258" t="s">
        <v>6766</v>
      </c>
      <c r="I258" t="s">
        <v>9</v>
      </c>
      <c r="K258" s="14" t="str">
        <v>Id2080</v>
      </c>
      <c r="L258" s="11">
        <v>1998</v>
      </c>
      <c r="M258" s="11" t="str">
        <v>Jun</v>
      </c>
      <c r="N258" s="11" t="str">
        <v>Tier - 2</v>
      </c>
      <c r="O258" s="11" t="str">
        <v>Tier - 2</v>
      </c>
      <c r="P258" s="11" t="str">
        <v>R1013</v>
      </c>
      <c r="Q258" s="12" t="str">
        <v>20 Jun 1998</v>
      </c>
      <c r="R258" s="11">
        <f ca="1"/>
        <v>26</v>
      </c>
      <c r="S258" s="52">
        <v>2480.98</v>
      </c>
      <c r="T258" s="19"/>
    </row>
    <row r="259" spans="1:20" x14ac:dyDescent="0.3">
      <c r="A259" t="s">
        <v>282</v>
      </c>
      <c r="B259">
        <v>1995</v>
      </c>
      <c r="C259" t="s">
        <v>11</v>
      </c>
      <c r="D259">
        <v>6</v>
      </c>
      <c r="E259">
        <v>0</v>
      </c>
      <c r="F259">
        <v>2483.7399999999998</v>
      </c>
      <c r="G259" t="s">
        <v>6767</v>
      </c>
      <c r="H259" t="s">
        <v>6766</v>
      </c>
      <c r="I259" t="s">
        <v>9</v>
      </c>
      <c r="K259" s="14" t="str">
        <v>Id2079</v>
      </c>
      <c r="L259" s="11">
        <v>1995</v>
      </c>
      <c r="M259" s="11" t="str">
        <v>Nov</v>
      </c>
      <c r="N259" s="11" t="str">
        <v>Tier - 3</v>
      </c>
      <c r="O259" s="11" t="str">
        <v>Tier - 2</v>
      </c>
      <c r="P259" s="11" t="str">
        <v>R1013</v>
      </c>
      <c r="Q259" s="12" t="str">
        <v>6 Nov 1995</v>
      </c>
      <c r="R259" s="11">
        <f ca="1"/>
        <v>29</v>
      </c>
      <c r="S259" s="52">
        <v>2483.7399999999998</v>
      </c>
      <c r="T259" s="19"/>
    </row>
    <row r="260" spans="1:20" x14ac:dyDescent="0.3">
      <c r="A260" t="s">
        <v>283</v>
      </c>
      <c r="B260">
        <v>1995</v>
      </c>
      <c r="C260" t="s">
        <v>32</v>
      </c>
      <c r="D260">
        <v>14</v>
      </c>
      <c r="E260">
        <v>0</v>
      </c>
      <c r="F260">
        <v>2494.02</v>
      </c>
      <c r="G260" t="s">
        <v>6767</v>
      </c>
      <c r="H260" t="s">
        <v>6768</v>
      </c>
      <c r="I260" t="s">
        <v>37</v>
      </c>
      <c r="K260" s="14" t="str">
        <v>Id2078</v>
      </c>
      <c r="L260" s="11">
        <v>1995</v>
      </c>
      <c r="M260" s="11" t="str">
        <v>Oct</v>
      </c>
      <c r="N260" s="11" t="str">
        <v>Tier - 3</v>
      </c>
      <c r="O260" s="11" t="str">
        <v>Tier - 1</v>
      </c>
      <c r="P260" s="11" t="str">
        <v>R1011</v>
      </c>
      <c r="Q260" s="12" t="str">
        <v>14 Oct 1995</v>
      </c>
      <c r="R260" s="11">
        <f ca="1"/>
        <v>29</v>
      </c>
      <c r="S260" s="52">
        <v>2494.02</v>
      </c>
      <c r="T260" s="19"/>
    </row>
    <row r="261" spans="1:20" x14ac:dyDescent="0.3">
      <c r="A261" t="s">
        <v>284</v>
      </c>
      <c r="B261">
        <v>1995</v>
      </c>
      <c r="C261" t="s">
        <v>8</v>
      </c>
      <c r="D261">
        <v>9</v>
      </c>
      <c r="E261">
        <v>0</v>
      </c>
      <c r="F261">
        <v>2497.04</v>
      </c>
      <c r="G261" t="s">
        <v>6767</v>
      </c>
      <c r="H261" t="s">
        <v>6767</v>
      </c>
      <c r="I261" t="s">
        <v>9</v>
      </c>
      <c r="K261" s="14" t="str">
        <v>Id2077</v>
      </c>
      <c r="L261" s="11">
        <v>1995</v>
      </c>
      <c r="M261" s="11" t="str">
        <v>Jul</v>
      </c>
      <c r="N261" s="11" t="str">
        <v>Tier - 3</v>
      </c>
      <c r="O261" s="11" t="str">
        <v>Tier - 3</v>
      </c>
      <c r="P261" s="11" t="str">
        <v>R1013</v>
      </c>
      <c r="Q261" s="12" t="str">
        <v>9 Jul 1995</v>
      </c>
      <c r="R261" s="11">
        <f ca="1"/>
        <v>29</v>
      </c>
      <c r="S261" s="52">
        <v>2497.04</v>
      </c>
      <c r="T261" s="19"/>
    </row>
    <row r="262" spans="1:20" x14ac:dyDescent="0.3">
      <c r="A262" t="s">
        <v>285</v>
      </c>
      <c r="B262">
        <v>1995</v>
      </c>
      <c r="C262" t="s">
        <v>32</v>
      </c>
      <c r="D262">
        <v>15</v>
      </c>
      <c r="E262">
        <v>0</v>
      </c>
      <c r="F262">
        <v>2498.41</v>
      </c>
      <c r="G262" t="s">
        <v>6767</v>
      </c>
      <c r="H262" t="s">
        <v>6767</v>
      </c>
      <c r="I262" t="s">
        <v>9</v>
      </c>
      <c r="K262" s="14" t="str">
        <v>Id2076</v>
      </c>
      <c r="L262" s="11">
        <v>1995</v>
      </c>
      <c r="M262" s="11" t="str">
        <v>Oct</v>
      </c>
      <c r="N262" s="11" t="str">
        <v>Tier - 3</v>
      </c>
      <c r="O262" s="11" t="str">
        <v>Tier - 3</v>
      </c>
      <c r="P262" s="11" t="str">
        <v>R1013</v>
      </c>
      <c r="Q262" s="12" t="str">
        <v>15 Oct 1995</v>
      </c>
      <c r="R262" s="11">
        <f ca="1"/>
        <v>29</v>
      </c>
      <c r="S262" s="52">
        <v>2498.41</v>
      </c>
      <c r="T262" s="19"/>
    </row>
    <row r="263" spans="1:20" x14ac:dyDescent="0.3">
      <c r="A263" t="s">
        <v>286</v>
      </c>
      <c r="B263">
        <v>2004</v>
      </c>
      <c r="C263" t="s">
        <v>15</v>
      </c>
      <c r="D263">
        <v>6</v>
      </c>
      <c r="E263">
        <v>0</v>
      </c>
      <c r="F263">
        <v>2500.9299999999998</v>
      </c>
      <c r="G263" t="s">
        <v>6766</v>
      </c>
      <c r="H263" t="s">
        <v>6766</v>
      </c>
      <c r="I263" t="s">
        <v>18</v>
      </c>
      <c r="K263" s="14" t="str">
        <v>Id2075</v>
      </c>
      <c r="L263" s="11">
        <v>2004</v>
      </c>
      <c r="M263" s="11" t="str">
        <v>Sep</v>
      </c>
      <c r="N263" s="11" t="str">
        <v>Tier - 2</v>
      </c>
      <c r="O263" s="11" t="str">
        <v>Tier - 2</v>
      </c>
      <c r="P263" s="11" t="str">
        <v>R1012</v>
      </c>
      <c r="Q263" s="12" t="str">
        <v>6 Sep 2004</v>
      </c>
      <c r="R263" s="11">
        <f ca="1"/>
        <v>20</v>
      </c>
      <c r="S263" s="52">
        <v>2500.9299999999998</v>
      </c>
      <c r="T263" s="19"/>
    </row>
    <row r="264" spans="1:20" x14ac:dyDescent="0.3">
      <c r="A264" t="s">
        <v>287</v>
      </c>
      <c r="B264">
        <v>1991</v>
      </c>
      <c r="C264" t="s">
        <v>30</v>
      </c>
      <c r="D264">
        <v>5</v>
      </c>
      <c r="E264">
        <v>3</v>
      </c>
      <c r="F264">
        <v>2510.79</v>
      </c>
      <c r="G264" t="s">
        <v>6766</v>
      </c>
      <c r="H264" t="s">
        <v>6768</v>
      </c>
      <c r="I264" t="s">
        <v>9</v>
      </c>
      <c r="K264" s="14" t="str">
        <v>Id2074</v>
      </c>
      <c r="L264" s="11">
        <v>1991</v>
      </c>
      <c r="M264" s="11" t="str">
        <v>Aug</v>
      </c>
      <c r="N264" s="11" t="str">
        <v>Tier - 2</v>
      </c>
      <c r="O264" s="11" t="str">
        <v>Tier - 1</v>
      </c>
      <c r="P264" s="11" t="str">
        <v>R1013</v>
      </c>
      <c r="Q264" s="12" t="str">
        <v>5 Aug 1991</v>
      </c>
      <c r="R264" s="11">
        <f ca="1"/>
        <v>33</v>
      </c>
      <c r="S264" s="52">
        <v>2510.79</v>
      </c>
      <c r="T264" s="19"/>
    </row>
    <row r="265" spans="1:20" x14ac:dyDescent="0.3">
      <c r="A265" t="s">
        <v>288</v>
      </c>
      <c r="B265">
        <v>1997</v>
      </c>
      <c r="C265" t="s">
        <v>11</v>
      </c>
      <c r="D265">
        <v>2</v>
      </c>
      <c r="E265">
        <v>0</v>
      </c>
      <c r="F265">
        <v>2523.17</v>
      </c>
      <c r="G265" t="s">
        <v>6767</v>
      </c>
      <c r="H265" t="s">
        <v>6768</v>
      </c>
      <c r="I265" t="s">
        <v>18</v>
      </c>
      <c r="K265" s="14" t="str">
        <v>Id2073</v>
      </c>
      <c r="L265" s="11">
        <v>1997</v>
      </c>
      <c r="M265" s="11" t="str">
        <v>Nov</v>
      </c>
      <c r="N265" s="11" t="str">
        <v>Tier - 3</v>
      </c>
      <c r="O265" s="11" t="str">
        <v>Tier - 1</v>
      </c>
      <c r="P265" s="11" t="str">
        <v>R1012</v>
      </c>
      <c r="Q265" s="12" t="str">
        <v>2 Nov 1997</v>
      </c>
      <c r="R265" s="11">
        <f ca="1"/>
        <v>27</v>
      </c>
      <c r="S265" s="52">
        <v>2523.17</v>
      </c>
      <c r="T265" s="19"/>
    </row>
    <row r="266" spans="1:20" x14ac:dyDescent="0.3">
      <c r="A266" t="s">
        <v>289</v>
      </c>
      <c r="B266">
        <v>2000</v>
      </c>
      <c r="C266" t="s">
        <v>30</v>
      </c>
      <c r="D266">
        <v>25</v>
      </c>
      <c r="E266">
        <v>0</v>
      </c>
      <c r="F266">
        <v>2527.8200000000002</v>
      </c>
      <c r="G266" t="s">
        <v>6766</v>
      </c>
      <c r="H266" t="s">
        <v>6767</v>
      </c>
      <c r="I266" t="s">
        <v>18</v>
      </c>
      <c r="K266" s="14" t="str">
        <v>Id2072</v>
      </c>
      <c r="L266" s="11">
        <v>2000</v>
      </c>
      <c r="M266" s="11" t="str">
        <v>Aug</v>
      </c>
      <c r="N266" s="11" t="str">
        <v>Tier - 2</v>
      </c>
      <c r="O266" s="11" t="str">
        <v>Tier - 3</v>
      </c>
      <c r="P266" s="11" t="str">
        <v>R1012</v>
      </c>
      <c r="Q266" s="12" t="str">
        <v>25 Aug 2000</v>
      </c>
      <c r="R266" s="11">
        <f ca="1"/>
        <v>24</v>
      </c>
      <c r="S266" s="52">
        <v>2527.8200000000002</v>
      </c>
      <c r="T266" s="19"/>
    </row>
    <row r="267" spans="1:20" x14ac:dyDescent="0.3">
      <c r="A267" t="s">
        <v>290</v>
      </c>
      <c r="B267">
        <v>1997</v>
      </c>
      <c r="C267" t="s">
        <v>8</v>
      </c>
      <c r="D267">
        <v>28</v>
      </c>
      <c r="E267">
        <v>0</v>
      </c>
      <c r="F267">
        <v>2534.39</v>
      </c>
      <c r="G267" t="s">
        <v>6767</v>
      </c>
      <c r="H267" t="s">
        <v>6767</v>
      </c>
      <c r="I267" t="s">
        <v>18</v>
      </c>
      <c r="K267" s="14" t="str">
        <v>Id2071</v>
      </c>
      <c r="L267" s="11">
        <v>1997</v>
      </c>
      <c r="M267" s="11" t="str">
        <v>Jul</v>
      </c>
      <c r="N267" s="11" t="str">
        <v>Tier - 3</v>
      </c>
      <c r="O267" s="11" t="str">
        <v>Tier - 3</v>
      </c>
      <c r="P267" s="11" t="str">
        <v>R1012</v>
      </c>
      <c r="Q267" s="12" t="str">
        <v>28 Jul 1997</v>
      </c>
      <c r="R267" s="11">
        <f ca="1"/>
        <v>27</v>
      </c>
      <c r="S267" s="52">
        <v>2534.39</v>
      </c>
      <c r="T267" s="19"/>
    </row>
    <row r="268" spans="1:20" x14ac:dyDescent="0.3">
      <c r="A268" t="s">
        <v>291</v>
      </c>
      <c r="B268">
        <v>1990</v>
      </c>
      <c r="C268" t="s">
        <v>32</v>
      </c>
      <c r="D268">
        <v>1</v>
      </c>
      <c r="E268">
        <v>3</v>
      </c>
      <c r="F268">
        <v>2540.39</v>
      </c>
      <c r="G268" t="s">
        <v>6766</v>
      </c>
      <c r="H268" t="s">
        <v>6766</v>
      </c>
      <c r="I268" t="s">
        <v>9</v>
      </c>
      <c r="K268" s="14" t="str">
        <v>Id2070</v>
      </c>
      <c r="L268" s="11">
        <v>1990</v>
      </c>
      <c r="M268" s="11" t="str">
        <v>Oct</v>
      </c>
      <c r="N268" s="11" t="str">
        <v>Tier - 2</v>
      </c>
      <c r="O268" s="11" t="str">
        <v>Tier - 2</v>
      </c>
      <c r="P268" s="11" t="str">
        <v>R1013</v>
      </c>
      <c r="Q268" s="12" t="str">
        <v>1 Oct 1990</v>
      </c>
      <c r="R268" s="11">
        <f ca="1"/>
        <v>34</v>
      </c>
      <c r="S268" s="52">
        <v>2540.39</v>
      </c>
      <c r="T268" s="19"/>
    </row>
    <row r="269" spans="1:20" x14ac:dyDescent="0.3">
      <c r="A269" t="s">
        <v>292</v>
      </c>
      <c r="B269">
        <v>1991</v>
      </c>
      <c r="C269" t="s">
        <v>11</v>
      </c>
      <c r="D269">
        <v>17</v>
      </c>
      <c r="E269">
        <v>3</v>
      </c>
      <c r="F269">
        <v>2545.6799999999998</v>
      </c>
      <c r="G269" t="s">
        <v>6766</v>
      </c>
      <c r="H269" t="s">
        <v>6768</v>
      </c>
      <c r="I269" t="s">
        <v>9</v>
      </c>
      <c r="K269" s="14" t="str">
        <v>Id2069</v>
      </c>
      <c r="L269" s="11">
        <v>1991</v>
      </c>
      <c r="M269" s="11" t="str">
        <v>Nov</v>
      </c>
      <c r="N269" s="11" t="str">
        <v>Tier - 2</v>
      </c>
      <c r="O269" s="11" t="str">
        <v>Tier - 1</v>
      </c>
      <c r="P269" s="11" t="str">
        <v>R1013</v>
      </c>
      <c r="Q269" s="12" t="str">
        <v>17 Nov 1991</v>
      </c>
      <c r="R269" s="11">
        <f ca="1"/>
        <v>33</v>
      </c>
      <c r="S269" s="52">
        <v>2545.6799999999998</v>
      </c>
      <c r="T269" s="19"/>
    </row>
    <row r="270" spans="1:20" x14ac:dyDescent="0.3">
      <c r="A270" t="s">
        <v>293</v>
      </c>
      <c r="B270">
        <v>2002</v>
      </c>
      <c r="C270" t="s">
        <v>32</v>
      </c>
      <c r="D270">
        <v>11</v>
      </c>
      <c r="E270">
        <v>2</v>
      </c>
      <c r="F270">
        <v>2566.4699999999998</v>
      </c>
      <c r="G270" t="s">
        <v>6766</v>
      </c>
      <c r="H270" t="s">
        <v>6767</v>
      </c>
      <c r="I270" t="s">
        <v>9</v>
      </c>
      <c r="K270" s="14" t="str">
        <v>Id2068</v>
      </c>
      <c r="L270" s="11">
        <v>2002</v>
      </c>
      <c r="M270" s="11" t="str">
        <v>Oct</v>
      </c>
      <c r="N270" s="11" t="str">
        <v>Tier - 2</v>
      </c>
      <c r="O270" s="11" t="str">
        <v>Tier - 3</v>
      </c>
      <c r="P270" s="11" t="str">
        <v>R1013</v>
      </c>
      <c r="Q270" s="12" t="str">
        <v>11 Oct 2002</v>
      </c>
      <c r="R270" s="11">
        <f ca="1"/>
        <v>22</v>
      </c>
      <c r="S270" s="52">
        <v>2566.4699999999998</v>
      </c>
      <c r="T270" s="19"/>
    </row>
    <row r="271" spans="1:20" x14ac:dyDescent="0.3">
      <c r="A271" t="s">
        <v>294</v>
      </c>
      <c r="B271">
        <v>2002</v>
      </c>
      <c r="C271" t="s">
        <v>8</v>
      </c>
      <c r="D271">
        <v>20</v>
      </c>
      <c r="E271">
        <v>0</v>
      </c>
      <c r="F271">
        <v>2585.04</v>
      </c>
      <c r="G271" t="s">
        <v>6766</v>
      </c>
      <c r="H271" t="s">
        <v>6766</v>
      </c>
      <c r="I271" t="s">
        <v>295</v>
      </c>
      <c r="K271" s="14" t="str">
        <v>Id2067</v>
      </c>
      <c r="L271" s="11">
        <v>2002</v>
      </c>
      <c r="M271" s="11" t="str">
        <v>Jul</v>
      </c>
      <c r="N271" s="11" t="str">
        <v>Tier - 2</v>
      </c>
      <c r="O271" s="11" t="str">
        <v>Tier - 2</v>
      </c>
      <c r="P271" s="11" t="str">
        <v>R1021</v>
      </c>
      <c r="Q271" s="12" t="str">
        <v>20 Jul 2002</v>
      </c>
      <c r="R271" s="11">
        <f ca="1"/>
        <v>22</v>
      </c>
      <c r="S271" s="52">
        <v>2585.04</v>
      </c>
      <c r="T271" s="19"/>
    </row>
    <row r="272" spans="1:20" x14ac:dyDescent="0.3">
      <c r="A272" t="s">
        <v>296</v>
      </c>
      <c r="B272">
        <v>2001</v>
      </c>
      <c r="C272" t="s">
        <v>32</v>
      </c>
      <c r="D272">
        <v>15</v>
      </c>
      <c r="E272">
        <v>1</v>
      </c>
      <c r="F272">
        <v>2585.27</v>
      </c>
      <c r="G272" t="s">
        <v>6766</v>
      </c>
      <c r="H272" t="s">
        <v>6767</v>
      </c>
      <c r="I272" t="s">
        <v>37</v>
      </c>
      <c r="K272" s="14" t="str">
        <v>Id2066</v>
      </c>
      <c r="L272" s="11">
        <v>2001</v>
      </c>
      <c r="M272" s="11" t="str">
        <v>Oct</v>
      </c>
      <c r="N272" s="11" t="str">
        <v>Tier - 2</v>
      </c>
      <c r="O272" s="11" t="str">
        <v>Tier - 3</v>
      </c>
      <c r="P272" s="11" t="str">
        <v>R1011</v>
      </c>
      <c r="Q272" s="12" t="str">
        <v>15 Oct 2001</v>
      </c>
      <c r="R272" s="11">
        <f ca="1"/>
        <v>23</v>
      </c>
      <c r="S272" s="52">
        <v>2585.27</v>
      </c>
      <c r="T272" s="19"/>
    </row>
    <row r="273" spans="1:20" x14ac:dyDescent="0.3">
      <c r="A273" t="s">
        <v>297</v>
      </c>
      <c r="B273">
        <v>2001</v>
      </c>
      <c r="C273" t="s">
        <v>8</v>
      </c>
      <c r="D273">
        <v>28</v>
      </c>
      <c r="E273">
        <v>0</v>
      </c>
      <c r="F273">
        <v>2585.85</v>
      </c>
      <c r="G273" t="s">
        <v>6766</v>
      </c>
      <c r="H273" t="s">
        <v>6766</v>
      </c>
      <c r="I273" t="s">
        <v>242</v>
      </c>
      <c r="K273" s="14" t="str">
        <v>Id2065</v>
      </c>
      <c r="L273" s="11">
        <v>2001</v>
      </c>
      <c r="M273" s="11" t="str">
        <v>Jul</v>
      </c>
      <c r="N273" s="11" t="str">
        <v>Tier - 2</v>
      </c>
      <c r="O273" s="11" t="str">
        <v>Tier - 2</v>
      </c>
      <c r="P273" s="11" t="str">
        <v>R1024</v>
      </c>
      <c r="Q273" s="12" t="str">
        <v>28 Jul 2001</v>
      </c>
      <c r="R273" s="11">
        <f ca="1"/>
        <v>23</v>
      </c>
      <c r="S273" s="52">
        <v>2585.85</v>
      </c>
      <c r="T273" s="19"/>
    </row>
    <row r="274" spans="1:20" x14ac:dyDescent="0.3">
      <c r="A274" t="s">
        <v>298</v>
      </c>
      <c r="B274">
        <v>2001</v>
      </c>
      <c r="C274" t="s">
        <v>30</v>
      </c>
      <c r="D274">
        <v>26</v>
      </c>
      <c r="E274">
        <v>1</v>
      </c>
      <c r="F274">
        <v>2597.7800000000002</v>
      </c>
      <c r="G274" t="s">
        <v>6766</v>
      </c>
      <c r="H274" t="s">
        <v>6768</v>
      </c>
      <c r="I274" t="s">
        <v>37</v>
      </c>
      <c r="K274" s="14" t="str">
        <v>Id2064</v>
      </c>
      <c r="L274" s="11">
        <v>2001</v>
      </c>
      <c r="M274" s="11" t="str">
        <v>Aug</v>
      </c>
      <c r="N274" s="11" t="str">
        <v>Tier - 2</v>
      </c>
      <c r="O274" s="11" t="str">
        <v>Tier - 1</v>
      </c>
      <c r="P274" s="11" t="str">
        <v>R1011</v>
      </c>
      <c r="Q274" s="12" t="str">
        <v>26 Aug 2001</v>
      </c>
      <c r="R274" s="11">
        <f ca="1"/>
        <v>23</v>
      </c>
      <c r="S274" s="52">
        <v>2597.7800000000002</v>
      </c>
      <c r="T274" s="19"/>
    </row>
    <row r="275" spans="1:20" x14ac:dyDescent="0.3">
      <c r="A275" t="s">
        <v>299</v>
      </c>
      <c r="B275">
        <v>1997</v>
      </c>
      <c r="C275" t="s">
        <v>30</v>
      </c>
      <c r="D275">
        <v>26</v>
      </c>
      <c r="E275">
        <v>0</v>
      </c>
      <c r="F275">
        <v>2632.99</v>
      </c>
      <c r="G275" t="s">
        <v>6766</v>
      </c>
      <c r="H275" t="s">
        <v>6768</v>
      </c>
      <c r="I275" t="s">
        <v>37</v>
      </c>
      <c r="K275" s="14" t="str">
        <v>Id2063</v>
      </c>
      <c r="L275" s="11">
        <v>1997</v>
      </c>
      <c r="M275" s="11" t="str">
        <v>Aug</v>
      </c>
      <c r="N275" s="11" t="str">
        <v>Tier - 2</v>
      </c>
      <c r="O275" s="11" t="str">
        <v>Tier - 1</v>
      </c>
      <c r="P275" s="11" t="str">
        <v>R1011</v>
      </c>
      <c r="Q275" s="12" t="str">
        <v>26 Aug 1997</v>
      </c>
      <c r="R275" s="11">
        <f ca="1"/>
        <v>27</v>
      </c>
      <c r="S275" s="52">
        <v>2632.99</v>
      </c>
      <c r="T275" s="19"/>
    </row>
    <row r="276" spans="1:20" x14ac:dyDescent="0.3">
      <c r="A276" t="s">
        <v>300</v>
      </c>
      <c r="B276">
        <v>2000</v>
      </c>
      <c r="C276" t="s">
        <v>13</v>
      </c>
      <c r="D276">
        <v>24</v>
      </c>
      <c r="E276">
        <v>1</v>
      </c>
      <c r="F276">
        <v>2639.04</v>
      </c>
      <c r="G276" t="s">
        <v>6766</v>
      </c>
      <c r="H276" t="s">
        <v>6766</v>
      </c>
      <c r="I276" t="s">
        <v>18</v>
      </c>
      <c r="K276" s="14" t="str">
        <v>Id2062</v>
      </c>
      <c r="L276" s="11">
        <v>2000</v>
      </c>
      <c r="M276" s="11" t="str">
        <v>Jun</v>
      </c>
      <c r="N276" s="11" t="str">
        <v>Tier - 2</v>
      </c>
      <c r="O276" s="11" t="str">
        <v>Tier - 2</v>
      </c>
      <c r="P276" s="11" t="str">
        <v>R1012</v>
      </c>
      <c r="Q276" s="12" t="str">
        <v>24 Jun 2000</v>
      </c>
      <c r="R276" s="11">
        <f ca="1"/>
        <v>24</v>
      </c>
      <c r="S276" s="52">
        <v>2639.04</v>
      </c>
      <c r="T276" s="19"/>
    </row>
    <row r="277" spans="1:20" x14ac:dyDescent="0.3">
      <c r="A277" t="s">
        <v>301</v>
      </c>
      <c r="B277">
        <v>2000</v>
      </c>
      <c r="C277" t="s">
        <v>25</v>
      </c>
      <c r="D277">
        <v>9</v>
      </c>
      <c r="E277">
        <v>1</v>
      </c>
      <c r="F277">
        <v>2643.27</v>
      </c>
      <c r="G277" t="s">
        <v>6766</v>
      </c>
      <c r="H277" t="s">
        <v>6768</v>
      </c>
      <c r="I277" t="s">
        <v>18</v>
      </c>
      <c r="K277" s="14" t="str">
        <v>Id2061</v>
      </c>
      <c r="L277" s="11">
        <v>2000</v>
      </c>
      <c r="M277" s="11" t="str">
        <v>Dec</v>
      </c>
      <c r="N277" s="11" t="str">
        <v>Tier - 2</v>
      </c>
      <c r="O277" s="11" t="str">
        <v>Tier - 1</v>
      </c>
      <c r="P277" s="11" t="str">
        <v>R1012</v>
      </c>
      <c r="Q277" s="12" t="str">
        <v>9 Dec 2000</v>
      </c>
      <c r="R277" s="11">
        <f ca="1"/>
        <v>24</v>
      </c>
      <c r="S277" s="52">
        <v>2643.27</v>
      </c>
      <c r="T277" s="19"/>
    </row>
    <row r="278" spans="1:20" x14ac:dyDescent="0.3">
      <c r="A278" t="s">
        <v>302</v>
      </c>
      <c r="B278">
        <v>1996</v>
      </c>
      <c r="C278" t="s">
        <v>30</v>
      </c>
      <c r="D278">
        <v>5</v>
      </c>
      <c r="E278">
        <v>0</v>
      </c>
      <c r="F278">
        <v>2680.95</v>
      </c>
      <c r="G278" t="s">
        <v>6767</v>
      </c>
      <c r="H278" t="s">
        <v>6766</v>
      </c>
      <c r="I278" t="s">
        <v>18</v>
      </c>
      <c r="K278" s="14" t="str">
        <v>Id2060</v>
      </c>
      <c r="L278" s="11">
        <v>1996</v>
      </c>
      <c r="M278" s="11" t="str">
        <v>Aug</v>
      </c>
      <c r="N278" s="11" t="str">
        <v>Tier - 3</v>
      </c>
      <c r="O278" s="11" t="str">
        <v>Tier - 2</v>
      </c>
      <c r="P278" s="11" t="str">
        <v>R1012</v>
      </c>
      <c r="Q278" s="12" t="str">
        <v>5 Aug 1996</v>
      </c>
      <c r="R278" s="11">
        <f ca="1"/>
        <v>28</v>
      </c>
      <c r="S278" s="52">
        <v>2680.95</v>
      </c>
      <c r="T278" s="19"/>
    </row>
    <row r="279" spans="1:20" x14ac:dyDescent="0.3">
      <c r="A279" t="s">
        <v>303</v>
      </c>
      <c r="B279">
        <v>1994</v>
      </c>
      <c r="C279" t="s">
        <v>15</v>
      </c>
      <c r="D279">
        <v>17</v>
      </c>
      <c r="E279">
        <v>0</v>
      </c>
      <c r="F279">
        <v>2684.69</v>
      </c>
      <c r="G279" t="s">
        <v>6766</v>
      </c>
      <c r="H279" t="s">
        <v>6766</v>
      </c>
      <c r="I279" t="s">
        <v>9</v>
      </c>
      <c r="K279" s="14" t="str">
        <v>Id2059</v>
      </c>
      <c r="L279" s="11">
        <v>1994</v>
      </c>
      <c r="M279" s="11" t="str">
        <v>Sep</v>
      </c>
      <c r="N279" s="11" t="str">
        <v>Tier - 2</v>
      </c>
      <c r="O279" s="11" t="str">
        <v>Tier - 2</v>
      </c>
      <c r="P279" s="11" t="str">
        <v>R1013</v>
      </c>
      <c r="Q279" s="12" t="str">
        <v>17 Sep 1994</v>
      </c>
      <c r="R279" s="11">
        <f ca="1"/>
        <v>30</v>
      </c>
      <c r="S279" s="52">
        <v>2684.69</v>
      </c>
      <c r="T279" s="19"/>
    </row>
    <row r="280" spans="1:20" x14ac:dyDescent="0.3">
      <c r="A280" t="s">
        <v>304</v>
      </c>
      <c r="B280">
        <v>1994</v>
      </c>
      <c r="C280" t="s">
        <v>32</v>
      </c>
      <c r="D280">
        <v>2</v>
      </c>
      <c r="E280">
        <v>0</v>
      </c>
      <c r="F280">
        <v>2689.5</v>
      </c>
      <c r="G280" t="s">
        <v>6767</v>
      </c>
      <c r="H280" t="s">
        <v>6766</v>
      </c>
      <c r="I280" t="s">
        <v>9</v>
      </c>
      <c r="K280" s="14" t="str">
        <v>Id2058</v>
      </c>
      <c r="L280" s="11">
        <v>1994</v>
      </c>
      <c r="M280" s="11" t="str">
        <v>Oct</v>
      </c>
      <c r="N280" s="11" t="str">
        <v>Tier - 3</v>
      </c>
      <c r="O280" s="11" t="str">
        <v>Tier - 2</v>
      </c>
      <c r="P280" s="11" t="str">
        <v>R1013</v>
      </c>
      <c r="Q280" s="12" t="str">
        <v>2 Oct 1994</v>
      </c>
      <c r="R280" s="11">
        <f ca="1"/>
        <v>30</v>
      </c>
      <c r="S280" s="52">
        <v>2689.5</v>
      </c>
      <c r="T280" s="19"/>
    </row>
    <row r="281" spans="1:20" x14ac:dyDescent="0.3">
      <c r="A281" t="s">
        <v>305</v>
      </c>
      <c r="B281">
        <v>1999</v>
      </c>
      <c r="C281" t="s">
        <v>13</v>
      </c>
      <c r="D281">
        <v>11</v>
      </c>
      <c r="E281">
        <v>0</v>
      </c>
      <c r="F281">
        <v>2690.11</v>
      </c>
      <c r="G281" t="s">
        <v>6766</v>
      </c>
      <c r="H281" t="s">
        <v>6766</v>
      </c>
      <c r="I281" t="s">
        <v>18</v>
      </c>
      <c r="K281" s="14" t="str">
        <v>Id2057</v>
      </c>
      <c r="L281" s="11">
        <v>1999</v>
      </c>
      <c r="M281" s="11" t="str">
        <v>Jun</v>
      </c>
      <c r="N281" s="11" t="str">
        <v>Tier - 2</v>
      </c>
      <c r="O281" s="11" t="str">
        <v>Tier - 2</v>
      </c>
      <c r="P281" s="11" t="str">
        <v>R1012</v>
      </c>
      <c r="Q281" s="12" t="str">
        <v>11 Jun 1999</v>
      </c>
      <c r="R281" s="11">
        <f ca="1"/>
        <v>25</v>
      </c>
      <c r="S281" s="52">
        <v>2690.11</v>
      </c>
      <c r="T281" s="19"/>
    </row>
    <row r="282" spans="1:20" x14ac:dyDescent="0.3">
      <c r="A282" t="s">
        <v>306</v>
      </c>
      <c r="B282">
        <v>1996</v>
      </c>
      <c r="C282" t="s">
        <v>13</v>
      </c>
      <c r="D282">
        <v>13</v>
      </c>
      <c r="E282">
        <v>0</v>
      </c>
      <c r="F282">
        <v>2699.57</v>
      </c>
      <c r="G282" t="s">
        <v>6766</v>
      </c>
      <c r="H282" t="s">
        <v>6768</v>
      </c>
      <c r="I282" t="s">
        <v>18</v>
      </c>
      <c r="K282" s="14" t="str">
        <v>Id2056</v>
      </c>
      <c r="L282" s="11">
        <v>1996</v>
      </c>
      <c r="M282" s="11" t="str">
        <v>Jun</v>
      </c>
      <c r="N282" s="11" t="str">
        <v>Tier - 2</v>
      </c>
      <c r="O282" s="11" t="str">
        <v>Tier - 1</v>
      </c>
      <c r="P282" s="11" t="str">
        <v>R1012</v>
      </c>
      <c r="Q282" s="12" t="str">
        <v>13 Jun 1996</v>
      </c>
      <c r="R282" s="11">
        <f ca="1"/>
        <v>28</v>
      </c>
      <c r="S282" s="52">
        <v>2699.57</v>
      </c>
      <c r="T282" s="19"/>
    </row>
    <row r="283" spans="1:20" x14ac:dyDescent="0.3">
      <c r="A283" t="s">
        <v>307</v>
      </c>
      <c r="B283">
        <v>2003</v>
      </c>
      <c r="C283" t="s">
        <v>8</v>
      </c>
      <c r="D283">
        <v>17</v>
      </c>
      <c r="E283">
        <v>1</v>
      </c>
      <c r="F283">
        <v>2709.11</v>
      </c>
      <c r="G283" t="s">
        <v>6766</v>
      </c>
      <c r="H283" t="s">
        <v>6766</v>
      </c>
      <c r="I283" t="s">
        <v>18</v>
      </c>
      <c r="K283" s="14" t="str">
        <v>Id2055</v>
      </c>
      <c r="L283" s="11">
        <v>2003</v>
      </c>
      <c r="M283" s="11" t="str">
        <v>Jul</v>
      </c>
      <c r="N283" s="11" t="str">
        <v>Tier - 2</v>
      </c>
      <c r="O283" s="11" t="str">
        <v>Tier - 2</v>
      </c>
      <c r="P283" s="11" t="str">
        <v>R1012</v>
      </c>
      <c r="Q283" s="12" t="str">
        <v>17 Jul 2003</v>
      </c>
      <c r="R283" s="11">
        <f ca="1"/>
        <v>21</v>
      </c>
      <c r="S283" s="52">
        <v>2709.11</v>
      </c>
      <c r="T283" s="19"/>
    </row>
    <row r="284" spans="1:20" x14ac:dyDescent="0.3">
      <c r="A284" t="s">
        <v>308</v>
      </c>
      <c r="B284">
        <v>2003</v>
      </c>
      <c r="C284" t="s">
        <v>11</v>
      </c>
      <c r="D284">
        <v>21</v>
      </c>
      <c r="E284">
        <v>1</v>
      </c>
      <c r="F284">
        <v>2709.24</v>
      </c>
      <c r="G284" t="s">
        <v>6766</v>
      </c>
      <c r="H284" t="s">
        <v>6766</v>
      </c>
      <c r="I284" t="s">
        <v>18</v>
      </c>
      <c r="K284" s="14" t="str">
        <v>Id2054</v>
      </c>
      <c r="L284" s="11">
        <v>2003</v>
      </c>
      <c r="M284" s="11" t="str">
        <v>Nov</v>
      </c>
      <c r="N284" s="11" t="str">
        <v>Tier - 2</v>
      </c>
      <c r="O284" s="11" t="str">
        <v>Tier - 2</v>
      </c>
      <c r="P284" s="11" t="str">
        <v>R1012</v>
      </c>
      <c r="Q284" s="12" t="str">
        <v>21 Nov 2003</v>
      </c>
      <c r="R284" s="11">
        <f ca="1"/>
        <v>21</v>
      </c>
      <c r="S284" s="52">
        <v>2709.24</v>
      </c>
      <c r="T284" s="19"/>
    </row>
    <row r="285" spans="1:20" x14ac:dyDescent="0.3">
      <c r="A285" t="s">
        <v>309</v>
      </c>
      <c r="B285">
        <v>2003</v>
      </c>
      <c r="C285" t="s">
        <v>25</v>
      </c>
      <c r="D285">
        <v>1</v>
      </c>
      <c r="E285">
        <v>1</v>
      </c>
      <c r="F285">
        <v>2710.83</v>
      </c>
      <c r="G285" t="s">
        <v>6766</v>
      </c>
      <c r="H285" t="s">
        <v>6767</v>
      </c>
      <c r="I285" t="s">
        <v>18</v>
      </c>
      <c r="K285" s="14" t="str">
        <v>Id2053</v>
      </c>
      <c r="L285" s="11">
        <v>2003</v>
      </c>
      <c r="M285" s="11" t="str">
        <v>Dec</v>
      </c>
      <c r="N285" s="11" t="str">
        <v>Tier - 2</v>
      </c>
      <c r="O285" s="11" t="str">
        <v>Tier - 3</v>
      </c>
      <c r="P285" s="11" t="str">
        <v>R1012</v>
      </c>
      <c r="Q285" s="12" t="str">
        <v>1 Dec 2003</v>
      </c>
      <c r="R285" s="11">
        <f ca="1"/>
        <v>21</v>
      </c>
      <c r="S285" s="52">
        <v>2710.83</v>
      </c>
      <c r="T285" s="19"/>
    </row>
    <row r="286" spans="1:20" x14ac:dyDescent="0.3">
      <c r="A286" t="s">
        <v>310</v>
      </c>
      <c r="B286">
        <v>2003</v>
      </c>
      <c r="C286" t="s">
        <v>30</v>
      </c>
      <c r="D286">
        <v>6</v>
      </c>
      <c r="E286">
        <v>1</v>
      </c>
      <c r="F286">
        <v>2719.28</v>
      </c>
      <c r="G286" t="s">
        <v>6766</v>
      </c>
      <c r="H286" t="s">
        <v>6766</v>
      </c>
      <c r="I286" t="s">
        <v>18</v>
      </c>
      <c r="K286" s="14" t="str">
        <v>Id2052</v>
      </c>
      <c r="L286" s="11">
        <v>2003</v>
      </c>
      <c r="M286" s="11" t="str">
        <v>Aug</v>
      </c>
      <c r="N286" s="11" t="str">
        <v>Tier - 2</v>
      </c>
      <c r="O286" s="11" t="str">
        <v>Tier - 2</v>
      </c>
      <c r="P286" s="11" t="str">
        <v>R1012</v>
      </c>
      <c r="Q286" s="12" t="str">
        <v>6 Aug 2003</v>
      </c>
      <c r="R286" s="11">
        <f ca="1"/>
        <v>21</v>
      </c>
      <c r="S286" s="52">
        <v>2719.28</v>
      </c>
      <c r="T286" s="19"/>
    </row>
    <row r="287" spans="1:20" x14ac:dyDescent="0.3">
      <c r="A287" t="s">
        <v>311</v>
      </c>
      <c r="B287">
        <v>1997</v>
      </c>
      <c r="C287" t="s">
        <v>32</v>
      </c>
      <c r="D287">
        <v>30</v>
      </c>
      <c r="E287">
        <v>0</v>
      </c>
      <c r="F287">
        <v>2721.32</v>
      </c>
      <c r="G287" t="s">
        <v>6768</v>
      </c>
      <c r="H287" t="s">
        <v>6767</v>
      </c>
      <c r="I287" t="s">
        <v>271</v>
      </c>
      <c r="K287" s="14" t="str">
        <v>Id2051</v>
      </c>
      <c r="L287" s="11">
        <v>1997</v>
      </c>
      <c r="M287" s="11" t="str">
        <v>Oct</v>
      </c>
      <c r="N287" s="11" t="str">
        <v>Tier - 1</v>
      </c>
      <c r="O287" s="11" t="str">
        <v>Tier - 3</v>
      </c>
      <c r="P287" s="11" t="str">
        <v>R1014</v>
      </c>
      <c r="Q287" s="12" t="str">
        <v>30 Oct 1997</v>
      </c>
      <c r="R287" s="11">
        <f ca="1"/>
        <v>27</v>
      </c>
      <c r="S287" s="52">
        <v>2721.32</v>
      </c>
      <c r="T287" s="19"/>
    </row>
    <row r="288" spans="1:20" x14ac:dyDescent="0.3">
      <c r="A288" t="s">
        <v>312</v>
      </c>
      <c r="B288">
        <v>1988</v>
      </c>
      <c r="C288" t="s">
        <v>30</v>
      </c>
      <c r="D288">
        <v>20</v>
      </c>
      <c r="E288">
        <v>3</v>
      </c>
      <c r="F288">
        <v>2726.06</v>
      </c>
      <c r="G288" t="s">
        <v>6766</v>
      </c>
      <c r="H288" t="s">
        <v>6766</v>
      </c>
      <c r="I288" t="s">
        <v>9</v>
      </c>
      <c r="K288" s="14" t="str">
        <v>Id2050</v>
      </c>
      <c r="L288" s="11">
        <v>1988</v>
      </c>
      <c r="M288" s="11" t="str">
        <v>Aug</v>
      </c>
      <c r="N288" s="11" t="str">
        <v>Tier - 2</v>
      </c>
      <c r="O288" s="11" t="str">
        <v>Tier - 2</v>
      </c>
      <c r="P288" s="11" t="str">
        <v>R1013</v>
      </c>
      <c r="Q288" s="12" t="str">
        <v>20 Aug 1988</v>
      </c>
      <c r="R288" s="11">
        <f ca="1"/>
        <v>36</v>
      </c>
      <c r="S288" s="52">
        <v>2726.06</v>
      </c>
      <c r="T288" s="19"/>
    </row>
    <row r="289" spans="1:20" x14ac:dyDescent="0.3">
      <c r="A289" t="s">
        <v>313</v>
      </c>
      <c r="B289">
        <v>1997</v>
      </c>
      <c r="C289" t="s">
        <v>32</v>
      </c>
      <c r="D289">
        <v>6</v>
      </c>
      <c r="E289">
        <v>0</v>
      </c>
      <c r="F289">
        <v>2727.4</v>
      </c>
      <c r="G289" t="s">
        <v>6767</v>
      </c>
      <c r="H289" t="s">
        <v>6767</v>
      </c>
      <c r="I289" t="s">
        <v>163</v>
      </c>
      <c r="K289" s="14" t="str">
        <v>Id2049</v>
      </c>
      <c r="L289" s="11">
        <v>1997</v>
      </c>
      <c r="M289" s="11" t="str">
        <v>Oct</v>
      </c>
      <c r="N289" s="11" t="str">
        <v>Tier - 3</v>
      </c>
      <c r="O289" s="11" t="str">
        <v>Tier - 3</v>
      </c>
      <c r="P289" s="11" t="str">
        <v>R1016</v>
      </c>
      <c r="Q289" s="12" t="str">
        <v>6 Oct 1997</v>
      </c>
      <c r="R289" s="11">
        <f ca="1"/>
        <v>27</v>
      </c>
      <c r="S289" s="52">
        <v>2727.4</v>
      </c>
      <c r="T289" s="19"/>
    </row>
    <row r="290" spans="1:20" x14ac:dyDescent="0.3">
      <c r="A290" t="s">
        <v>314</v>
      </c>
      <c r="B290">
        <v>2003</v>
      </c>
      <c r="C290" t="s">
        <v>25</v>
      </c>
      <c r="D290">
        <v>3</v>
      </c>
      <c r="E290">
        <v>1</v>
      </c>
      <c r="F290">
        <v>2730.11</v>
      </c>
      <c r="G290" t="s">
        <v>6766</v>
      </c>
      <c r="H290" t="s">
        <v>6767</v>
      </c>
      <c r="I290" t="s">
        <v>18</v>
      </c>
      <c r="K290" s="14" t="str">
        <v>Id2048</v>
      </c>
      <c r="L290" s="11">
        <v>2003</v>
      </c>
      <c r="M290" s="11" t="str">
        <v>Dec</v>
      </c>
      <c r="N290" s="11" t="str">
        <v>Tier - 2</v>
      </c>
      <c r="O290" s="11" t="str">
        <v>Tier - 3</v>
      </c>
      <c r="P290" s="11" t="str">
        <v>R1012</v>
      </c>
      <c r="Q290" s="12" t="str">
        <v>3 Dec 2003</v>
      </c>
      <c r="R290" s="11">
        <f ca="1"/>
        <v>21</v>
      </c>
      <c r="S290" s="52">
        <v>2730.11</v>
      </c>
      <c r="T290" s="19"/>
    </row>
    <row r="291" spans="1:20" x14ac:dyDescent="0.3">
      <c r="A291" t="s">
        <v>315</v>
      </c>
      <c r="B291">
        <v>2000</v>
      </c>
      <c r="C291" t="s">
        <v>25</v>
      </c>
      <c r="D291">
        <v>17</v>
      </c>
      <c r="E291">
        <v>0</v>
      </c>
      <c r="F291">
        <v>2731.91</v>
      </c>
      <c r="G291" t="s">
        <v>6766</v>
      </c>
      <c r="H291" t="s">
        <v>6767</v>
      </c>
      <c r="I291" t="s">
        <v>242</v>
      </c>
      <c r="K291" s="14" t="str">
        <v>Id2047</v>
      </c>
      <c r="L291" s="11">
        <v>2000</v>
      </c>
      <c r="M291" s="11" t="str">
        <v>Dec</v>
      </c>
      <c r="N291" s="11" t="str">
        <v>Tier - 2</v>
      </c>
      <c r="O291" s="11" t="str">
        <v>Tier - 3</v>
      </c>
      <c r="P291" s="11" t="str">
        <v>R1024</v>
      </c>
      <c r="Q291" s="12" t="str">
        <v>17 Dec 2000</v>
      </c>
      <c r="R291" s="11">
        <f ca="1"/>
        <v>24</v>
      </c>
      <c r="S291" s="52">
        <v>2731.91</v>
      </c>
      <c r="T291" s="19"/>
    </row>
    <row r="292" spans="1:20" x14ac:dyDescent="0.3">
      <c r="A292" t="s">
        <v>316</v>
      </c>
      <c r="B292">
        <v>2000</v>
      </c>
      <c r="C292" t="s">
        <v>32</v>
      </c>
      <c r="D292">
        <v>3</v>
      </c>
      <c r="E292">
        <v>0</v>
      </c>
      <c r="F292">
        <v>2741.95</v>
      </c>
      <c r="G292" t="s">
        <v>6766</v>
      </c>
      <c r="H292" t="s">
        <v>6767</v>
      </c>
      <c r="I292" t="s">
        <v>242</v>
      </c>
      <c r="K292" s="14" t="str">
        <v>Id2046</v>
      </c>
      <c r="L292" s="11">
        <v>2000</v>
      </c>
      <c r="M292" s="11" t="str">
        <v>Oct</v>
      </c>
      <c r="N292" s="11" t="str">
        <v>Tier - 2</v>
      </c>
      <c r="O292" s="11" t="str">
        <v>Tier - 3</v>
      </c>
      <c r="P292" s="11" t="str">
        <v>R1024</v>
      </c>
      <c r="Q292" s="12" t="str">
        <v>3 Oct 2000</v>
      </c>
      <c r="R292" s="11">
        <f ca="1"/>
        <v>24</v>
      </c>
      <c r="S292" s="52">
        <v>2741.95</v>
      </c>
      <c r="T292" s="19"/>
    </row>
    <row r="293" spans="1:20" x14ac:dyDescent="0.3">
      <c r="A293" t="s">
        <v>317</v>
      </c>
      <c r="B293">
        <v>2000</v>
      </c>
      <c r="C293" t="s">
        <v>32</v>
      </c>
      <c r="D293">
        <v>11</v>
      </c>
      <c r="E293">
        <v>0</v>
      </c>
      <c r="F293">
        <v>2755.02</v>
      </c>
      <c r="G293" t="s">
        <v>6766</v>
      </c>
      <c r="H293" t="s">
        <v>6768</v>
      </c>
      <c r="I293" t="s">
        <v>242</v>
      </c>
      <c r="K293" s="14" t="str">
        <v>Id2045</v>
      </c>
      <c r="L293" s="11">
        <v>2000</v>
      </c>
      <c r="M293" s="11" t="str">
        <v>Oct</v>
      </c>
      <c r="N293" s="11" t="str">
        <v>Tier - 2</v>
      </c>
      <c r="O293" s="11" t="str">
        <v>Tier - 1</v>
      </c>
      <c r="P293" s="11" t="str">
        <v>R1024</v>
      </c>
      <c r="Q293" s="12" t="str">
        <v>11 Oct 2000</v>
      </c>
      <c r="R293" s="11">
        <f ca="1"/>
        <v>24</v>
      </c>
      <c r="S293" s="52">
        <v>2755.02</v>
      </c>
      <c r="T293" s="19"/>
    </row>
    <row r="294" spans="1:20" x14ac:dyDescent="0.3">
      <c r="A294" t="s">
        <v>318</v>
      </c>
      <c r="B294">
        <v>1997</v>
      </c>
      <c r="C294" t="s">
        <v>30</v>
      </c>
      <c r="D294">
        <v>10</v>
      </c>
      <c r="E294">
        <v>0</v>
      </c>
      <c r="F294">
        <v>2758.99</v>
      </c>
      <c r="G294" t="s">
        <v>6766</v>
      </c>
      <c r="H294" t="s">
        <v>6768</v>
      </c>
      <c r="I294" t="s">
        <v>18</v>
      </c>
      <c r="K294" s="14" t="str">
        <v>Id2044</v>
      </c>
      <c r="L294" s="11">
        <v>1997</v>
      </c>
      <c r="M294" s="11" t="str">
        <v>Aug</v>
      </c>
      <c r="N294" s="11" t="str">
        <v>Tier - 2</v>
      </c>
      <c r="O294" s="11" t="str">
        <v>Tier - 1</v>
      </c>
      <c r="P294" s="11" t="str">
        <v>R1012</v>
      </c>
      <c r="Q294" s="12" t="str">
        <v>10 Aug 1997</v>
      </c>
      <c r="R294" s="11">
        <f ca="1"/>
        <v>27</v>
      </c>
      <c r="S294" s="52">
        <v>2758.99</v>
      </c>
      <c r="T294" s="19"/>
    </row>
    <row r="295" spans="1:20" x14ac:dyDescent="0.3">
      <c r="A295" t="s">
        <v>319</v>
      </c>
      <c r="B295">
        <v>2004</v>
      </c>
      <c r="C295" t="s">
        <v>11</v>
      </c>
      <c r="D295">
        <v>14</v>
      </c>
      <c r="E295">
        <v>0</v>
      </c>
      <c r="F295">
        <v>2773.46</v>
      </c>
      <c r="G295" t="s">
        <v>6766</v>
      </c>
      <c r="H295" t="s">
        <v>6768</v>
      </c>
      <c r="I295" t="s">
        <v>295</v>
      </c>
      <c r="K295" s="14" t="str">
        <v>Id2043</v>
      </c>
      <c r="L295" s="11">
        <v>2004</v>
      </c>
      <c r="M295" s="11" t="str">
        <v>Nov</v>
      </c>
      <c r="N295" s="11" t="str">
        <v>Tier - 2</v>
      </c>
      <c r="O295" s="11" t="str">
        <v>Tier - 1</v>
      </c>
      <c r="P295" s="11" t="str">
        <v>R1021</v>
      </c>
      <c r="Q295" s="12" t="str">
        <v>14 Nov 2004</v>
      </c>
      <c r="R295" s="11">
        <f ca="1"/>
        <v>20</v>
      </c>
      <c r="S295" s="52">
        <v>2773.46</v>
      </c>
      <c r="T295" s="19"/>
    </row>
    <row r="296" spans="1:20" x14ac:dyDescent="0.3">
      <c r="A296" t="s">
        <v>26</v>
      </c>
      <c r="B296">
        <v>1999</v>
      </c>
      <c r="C296" t="s">
        <v>13</v>
      </c>
      <c r="D296">
        <v>9</v>
      </c>
      <c r="E296">
        <v>1</v>
      </c>
      <c r="F296">
        <v>2775.19</v>
      </c>
      <c r="G296" t="s">
        <v>6766</v>
      </c>
      <c r="H296" t="s">
        <v>6768</v>
      </c>
      <c r="I296" t="s">
        <v>18</v>
      </c>
      <c r="K296" s="14" t="str">
        <v>Unknown</v>
      </c>
      <c r="L296" s="11">
        <v>1999</v>
      </c>
      <c r="M296" s="11" t="str">
        <v>Jun</v>
      </c>
      <c r="N296" s="11" t="str">
        <v>Tier - 2</v>
      </c>
      <c r="O296" s="11" t="str">
        <v>Tier - 1</v>
      </c>
      <c r="P296" s="11" t="str">
        <v>R1012</v>
      </c>
      <c r="Q296" s="12" t="str">
        <v>9 Jun 1999</v>
      </c>
      <c r="R296" s="11">
        <f ca="1"/>
        <v>25</v>
      </c>
      <c r="S296" s="52">
        <v>2775.19</v>
      </c>
      <c r="T296" s="19"/>
    </row>
    <row r="297" spans="1:20" x14ac:dyDescent="0.3">
      <c r="A297" t="s">
        <v>320</v>
      </c>
      <c r="B297">
        <v>1999</v>
      </c>
      <c r="C297" t="s">
        <v>30</v>
      </c>
      <c r="D297">
        <v>29</v>
      </c>
      <c r="E297">
        <v>1</v>
      </c>
      <c r="F297">
        <v>2775.19</v>
      </c>
      <c r="G297" t="s">
        <v>6766</v>
      </c>
      <c r="H297" t="s">
        <v>6768</v>
      </c>
      <c r="I297" t="s">
        <v>18</v>
      </c>
      <c r="K297" s="14" t="str">
        <v>Id2042</v>
      </c>
      <c r="L297" s="11">
        <v>1999</v>
      </c>
      <c r="M297" s="11" t="str">
        <v>Aug</v>
      </c>
      <c r="N297" s="11" t="str">
        <v>Tier - 2</v>
      </c>
      <c r="O297" s="11" t="str">
        <v>Tier - 1</v>
      </c>
      <c r="P297" s="11" t="str">
        <v>R1012</v>
      </c>
      <c r="Q297" s="12" t="str">
        <v>29 Aug 1999</v>
      </c>
      <c r="R297" s="11">
        <f ca="1"/>
        <v>25</v>
      </c>
      <c r="S297" s="52">
        <v>2775.19</v>
      </c>
      <c r="T297" s="19"/>
    </row>
    <row r="298" spans="1:20" x14ac:dyDescent="0.3">
      <c r="A298" t="s">
        <v>321</v>
      </c>
      <c r="B298">
        <v>1999</v>
      </c>
      <c r="C298" t="s">
        <v>25</v>
      </c>
      <c r="D298">
        <v>24</v>
      </c>
      <c r="E298">
        <v>1</v>
      </c>
      <c r="F298">
        <v>2789.06</v>
      </c>
      <c r="G298" t="s">
        <v>6766</v>
      </c>
      <c r="H298" t="s">
        <v>6767</v>
      </c>
      <c r="I298" t="s">
        <v>18</v>
      </c>
      <c r="K298" s="14" t="str">
        <v>Id2041</v>
      </c>
      <c r="L298" s="11">
        <v>1999</v>
      </c>
      <c r="M298" s="11" t="str">
        <v>Dec</v>
      </c>
      <c r="N298" s="11" t="str">
        <v>Tier - 2</v>
      </c>
      <c r="O298" s="11" t="str">
        <v>Tier - 3</v>
      </c>
      <c r="P298" s="11" t="str">
        <v>R1012</v>
      </c>
      <c r="Q298" s="12" t="str">
        <v>24 Dec 1999</v>
      </c>
      <c r="R298" s="11">
        <f ca="1"/>
        <v>25</v>
      </c>
      <c r="S298" s="52">
        <v>2789.06</v>
      </c>
      <c r="T298" s="19"/>
    </row>
    <row r="299" spans="1:20" x14ac:dyDescent="0.3">
      <c r="A299" t="s">
        <v>322</v>
      </c>
      <c r="B299">
        <v>2004</v>
      </c>
      <c r="C299" t="s">
        <v>30</v>
      </c>
      <c r="D299">
        <v>4</v>
      </c>
      <c r="E299">
        <v>2</v>
      </c>
      <c r="F299">
        <v>2801.26</v>
      </c>
      <c r="G299" t="s">
        <v>6766</v>
      </c>
      <c r="H299" t="s">
        <v>6767</v>
      </c>
      <c r="I299" t="s">
        <v>9</v>
      </c>
      <c r="K299" s="14" t="str">
        <v>Id2040</v>
      </c>
      <c r="L299" s="11">
        <v>2004</v>
      </c>
      <c r="M299" s="11" t="str">
        <v>Aug</v>
      </c>
      <c r="N299" s="11" t="str">
        <v>Tier - 2</v>
      </c>
      <c r="O299" s="11" t="str">
        <v>Tier - 3</v>
      </c>
      <c r="P299" s="11" t="str">
        <v>R1013</v>
      </c>
      <c r="Q299" s="12" t="str">
        <v>4 Aug 2004</v>
      </c>
      <c r="R299" s="11">
        <f ca="1"/>
        <v>20</v>
      </c>
      <c r="S299" s="52">
        <v>2801.26</v>
      </c>
      <c r="T299" s="19"/>
    </row>
    <row r="300" spans="1:20" x14ac:dyDescent="0.3">
      <c r="A300" t="s">
        <v>323</v>
      </c>
      <c r="B300">
        <v>2003</v>
      </c>
      <c r="C300" t="s">
        <v>15</v>
      </c>
      <c r="D300">
        <v>23</v>
      </c>
      <c r="E300">
        <v>2</v>
      </c>
      <c r="F300">
        <v>2803.7</v>
      </c>
      <c r="G300" t="s">
        <v>6766</v>
      </c>
      <c r="H300" t="s">
        <v>6768</v>
      </c>
      <c r="I300" t="s">
        <v>18</v>
      </c>
      <c r="K300" s="14" t="str">
        <v>Id2039</v>
      </c>
      <c r="L300" s="11">
        <v>2003</v>
      </c>
      <c r="M300" s="11" t="str">
        <v>Sep</v>
      </c>
      <c r="N300" s="11" t="str">
        <v>Tier - 2</v>
      </c>
      <c r="O300" s="11" t="str">
        <v>Tier - 1</v>
      </c>
      <c r="P300" s="11" t="str">
        <v>R1012</v>
      </c>
      <c r="Q300" s="12" t="str">
        <v>23 Sep 2003</v>
      </c>
      <c r="R300" s="11">
        <f ca="1"/>
        <v>21</v>
      </c>
      <c r="S300" s="52">
        <v>2803.7</v>
      </c>
      <c r="T300" s="19"/>
    </row>
    <row r="301" spans="1:20" x14ac:dyDescent="0.3">
      <c r="A301" t="s">
        <v>324</v>
      </c>
      <c r="B301">
        <v>2000</v>
      </c>
      <c r="C301" t="s">
        <v>32</v>
      </c>
      <c r="D301">
        <v>1</v>
      </c>
      <c r="E301">
        <v>0</v>
      </c>
      <c r="F301">
        <v>2819.51</v>
      </c>
      <c r="G301" t="s">
        <v>6766</v>
      </c>
      <c r="H301" t="s">
        <v>6767</v>
      </c>
      <c r="I301" t="s">
        <v>37</v>
      </c>
      <c r="K301" s="14" t="str">
        <v>Id2038</v>
      </c>
      <c r="L301" s="11">
        <v>2000</v>
      </c>
      <c r="M301" s="11" t="str">
        <v>Oct</v>
      </c>
      <c r="N301" s="11" t="str">
        <v>Tier - 2</v>
      </c>
      <c r="O301" s="11" t="str">
        <v>Tier - 3</v>
      </c>
      <c r="P301" s="11" t="str">
        <v>R1011</v>
      </c>
      <c r="Q301" s="12" t="str">
        <v>1 Oct 2000</v>
      </c>
      <c r="R301" s="11">
        <f ca="1"/>
        <v>24</v>
      </c>
      <c r="S301" s="52">
        <v>2819.51</v>
      </c>
      <c r="T301" s="19"/>
    </row>
    <row r="302" spans="1:20" x14ac:dyDescent="0.3">
      <c r="A302" t="s">
        <v>325</v>
      </c>
      <c r="B302">
        <v>1998</v>
      </c>
      <c r="C302" t="s">
        <v>11</v>
      </c>
      <c r="D302">
        <v>15</v>
      </c>
      <c r="E302">
        <v>0</v>
      </c>
      <c r="F302">
        <v>2842.76</v>
      </c>
      <c r="G302" t="s">
        <v>6766</v>
      </c>
      <c r="H302" t="s">
        <v>6767</v>
      </c>
      <c r="I302" t="s">
        <v>18</v>
      </c>
      <c r="K302" s="14" t="str">
        <v>Id2037</v>
      </c>
      <c r="L302" s="11">
        <v>1998</v>
      </c>
      <c r="M302" s="11" t="str">
        <v>Nov</v>
      </c>
      <c r="N302" s="11" t="str">
        <v>Tier - 2</v>
      </c>
      <c r="O302" s="11" t="str">
        <v>Tier - 3</v>
      </c>
      <c r="P302" s="11" t="str">
        <v>R1012</v>
      </c>
      <c r="Q302" s="12" t="str">
        <v>15 Nov 1998</v>
      </c>
      <c r="R302" s="11">
        <f ca="1"/>
        <v>26</v>
      </c>
      <c r="S302" s="52">
        <v>2842.76</v>
      </c>
      <c r="T302" s="19"/>
    </row>
    <row r="303" spans="1:20" x14ac:dyDescent="0.3">
      <c r="A303" t="s">
        <v>326</v>
      </c>
      <c r="B303">
        <v>1998</v>
      </c>
      <c r="C303" t="s">
        <v>13</v>
      </c>
      <c r="D303">
        <v>17</v>
      </c>
      <c r="E303">
        <v>0</v>
      </c>
      <c r="F303">
        <v>2850.68</v>
      </c>
      <c r="G303" t="s">
        <v>6766</v>
      </c>
      <c r="H303" t="s">
        <v>6767</v>
      </c>
      <c r="I303" t="s">
        <v>18</v>
      </c>
      <c r="K303" s="14" t="str">
        <v>Id2036</v>
      </c>
      <c r="L303" s="11">
        <v>1998</v>
      </c>
      <c r="M303" s="11" t="str">
        <v>Jun</v>
      </c>
      <c r="N303" s="11" t="str">
        <v>Tier - 2</v>
      </c>
      <c r="O303" s="11" t="str">
        <v>Tier - 3</v>
      </c>
      <c r="P303" s="11" t="str">
        <v>R1012</v>
      </c>
      <c r="Q303" s="12" t="str">
        <v>17 Jun 1998</v>
      </c>
      <c r="R303" s="11">
        <f ca="1"/>
        <v>26</v>
      </c>
      <c r="S303" s="52">
        <v>2850.68</v>
      </c>
      <c r="T303" s="19"/>
    </row>
    <row r="304" spans="1:20" x14ac:dyDescent="0.3">
      <c r="A304" t="s">
        <v>327</v>
      </c>
      <c r="B304">
        <v>1998</v>
      </c>
      <c r="C304" t="s">
        <v>15</v>
      </c>
      <c r="D304">
        <v>4</v>
      </c>
      <c r="E304">
        <v>0</v>
      </c>
      <c r="F304">
        <v>2855.44</v>
      </c>
      <c r="G304" t="s">
        <v>6766</v>
      </c>
      <c r="H304" t="s">
        <v>6767</v>
      </c>
      <c r="I304" t="s">
        <v>18</v>
      </c>
      <c r="K304" s="14" t="str">
        <v>Id2035</v>
      </c>
      <c r="L304" s="11">
        <v>1998</v>
      </c>
      <c r="M304" s="11" t="str">
        <v>Sep</v>
      </c>
      <c r="N304" s="11" t="str">
        <v>Tier - 2</v>
      </c>
      <c r="O304" s="11" t="str">
        <v>Tier - 3</v>
      </c>
      <c r="P304" s="11" t="str">
        <v>R1012</v>
      </c>
      <c r="Q304" s="12" t="str">
        <v>4 Sep 1998</v>
      </c>
      <c r="R304" s="11">
        <f ca="1"/>
        <v>26</v>
      </c>
      <c r="S304" s="52">
        <v>2855.44</v>
      </c>
      <c r="T304" s="19"/>
    </row>
    <row r="305" spans="1:20" x14ac:dyDescent="0.3">
      <c r="A305" t="s">
        <v>328</v>
      </c>
      <c r="B305">
        <v>1993</v>
      </c>
      <c r="C305" t="s">
        <v>11</v>
      </c>
      <c r="D305">
        <v>1</v>
      </c>
      <c r="E305">
        <v>0</v>
      </c>
      <c r="F305">
        <v>2866.09</v>
      </c>
      <c r="G305" t="s">
        <v>6767</v>
      </c>
      <c r="H305" t="s">
        <v>6767</v>
      </c>
      <c r="I305" t="s">
        <v>37</v>
      </c>
      <c r="K305" s="14" t="str">
        <v>Id2034</v>
      </c>
      <c r="L305" s="11">
        <v>1993</v>
      </c>
      <c r="M305" s="11" t="str">
        <v>Nov</v>
      </c>
      <c r="N305" s="11" t="str">
        <v>Tier - 3</v>
      </c>
      <c r="O305" s="11" t="str">
        <v>Tier - 3</v>
      </c>
      <c r="P305" s="11" t="str">
        <v>R1011</v>
      </c>
      <c r="Q305" s="12" t="str">
        <v>1 Nov 1993</v>
      </c>
      <c r="R305" s="11">
        <f ca="1"/>
        <v>31</v>
      </c>
      <c r="S305" s="52">
        <v>2866.09</v>
      </c>
      <c r="T305" s="19"/>
    </row>
    <row r="306" spans="1:20" x14ac:dyDescent="0.3">
      <c r="A306" t="s">
        <v>329</v>
      </c>
      <c r="B306">
        <v>1993</v>
      </c>
      <c r="C306" t="s">
        <v>30</v>
      </c>
      <c r="D306">
        <v>12</v>
      </c>
      <c r="E306">
        <v>0</v>
      </c>
      <c r="F306">
        <v>2867.12</v>
      </c>
      <c r="G306" t="s">
        <v>6768</v>
      </c>
      <c r="H306" t="s">
        <v>6767</v>
      </c>
      <c r="I306" t="s">
        <v>9</v>
      </c>
      <c r="K306" s="14" t="str">
        <v>Id2033</v>
      </c>
      <c r="L306" s="11">
        <v>1993</v>
      </c>
      <c r="M306" s="11" t="str">
        <v>Aug</v>
      </c>
      <c r="N306" s="11" t="str">
        <v>Tier - 1</v>
      </c>
      <c r="O306" s="11" t="str">
        <v>Tier - 3</v>
      </c>
      <c r="P306" s="11" t="str">
        <v>R1013</v>
      </c>
      <c r="Q306" s="12" t="str">
        <v>12 Aug 1993</v>
      </c>
      <c r="R306" s="11">
        <f ca="1"/>
        <v>31</v>
      </c>
      <c r="S306" s="52">
        <v>2867.12</v>
      </c>
      <c r="T306" s="19"/>
    </row>
    <row r="307" spans="1:20" x14ac:dyDescent="0.3">
      <c r="A307" t="s">
        <v>330</v>
      </c>
      <c r="B307">
        <v>1996</v>
      </c>
      <c r="C307" t="s">
        <v>13</v>
      </c>
      <c r="D307">
        <v>21</v>
      </c>
      <c r="E307">
        <v>0</v>
      </c>
      <c r="F307">
        <v>2897.32</v>
      </c>
      <c r="G307" t="s">
        <v>6767</v>
      </c>
      <c r="H307" t="s">
        <v>6767</v>
      </c>
      <c r="I307" t="s">
        <v>163</v>
      </c>
      <c r="K307" s="14" t="str">
        <v>Id2032</v>
      </c>
      <c r="L307" s="11">
        <v>1996</v>
      </c>
      <c r="M307" s="11" t="str">
        <v>Jun</v>
      </c>
      <c r="N307" s="11" t="str">
        <v>Tier - 3</v>
      </c>
      <c r="O307" s="11" t="str">
        <v>Tier - 3</v>
      </c>
      <c r="P307" s="11" t="str">
        <v>R1016</v>
      </c>
      <c r="Q307" s="12" t="str">
        <v>21 Jun 1996</v>
      </c>
      <c r="R307" s="11">
        <f ca="1"/>
        <v>28</v>
      </c>
      <c r="S307" s="52">
        <v>2897.32</v>
      </c>
      <c r="T307" s="19"/>
    </row>
    <row r="308" spans="1:20" x14ac:dyDescent="0.3">
      <c r="A308" t="s">
        <v>331</v>
      </c>
      <c r="B308">
        <v>2000</v>
      </c>
      <c r="C308" t="s">
        <v>8</v>
      </c>
      <c r="D308">
        <v>14</v>
      </c>
      <c r="E308">
        <v>0</v>
      </c>
      <c r="F308">
        <v>2897.46</v>
      </c>
      <c r="G308" t="s">
        <v>6766</v>
      </c>
      <c r="H308" t="s">
        <v>6768</v>
      </c>
      <c r="I308" t="s">
        <v>18</v>
      </c>
      <c r="K308" s="14" t="str">
        <v>Id2031</v>
      </c>
      <c r="L308" s="11">
        <v>2000</v>
      </c>
      <c r="M308" s="11" t="str">
        <v>Jul</v>
      </c>
      <c r="N308" s="11" t="str">
        <v>Tier - 2</v>
      </c>
      <c r="O308" s="11" t="str">
        <v>Tier - 1</v>
      </c>
      <c r="P308" s="11" t="str">
        <v>R1012</v>
      </c>
      <c r="Q308" s="12" t="str">
        <v>14 Jul 2000</v>
      </c>
      <c r="R308" s="11">
        <f ca="1"/>
        <v>24</v>
      </c>
      <c r="S308" s="52">
        <v>2897.46</v>
      </c>
      <c r="T308" s="19"/>
    </row>
    <row r="309" spans="1:20" x14ac:dyDescent="0.3">
      <c r="A309" t="s">
        <v>332</v>
      </c>
      <c r="B309">
        <v>1999</v>
      </c>
      <c r="C309" t="s">
        <v>11</v>
      </c>
      <c r="D309">
        <v>1</v>
      </c>
      <c r="E309">
        <v>0</v>
      </c>
      <c r="F309">
        <v>2899.49</v>
      </c>
      <c r="G309" t="s">
        <v>6766</v>
      </c>
      <c r="H309" t="s">
        <v>6766</v>
      </c>
      <c r="I309" t="s">
        <v>242</v>
      </c>
      <c r="K309" s="14" t="str">
        <v>Id2030</v>
      </c>
      <c r="L309" s="11">
        <v>1999</v>
      </c>
      <c r="M309" s="11" t="str">
        <v>Nov</v>
      </c>
      <c r="N309" s="11" t="str">
        <v>Tier - 2</v>
      </c>
      <c r="O309" s="11" t="str">
        <v>Tier - 2</v>
      </c>
      <c r="P309" s="11" t="str">
        <v>R1024</v>
      </c>
      <c r="Q309" s="12" t="str">
        <v>1 Nov 1999</v>
      </c>
      <c r="R309" s="11">
        <f ca="1"/>
        <v>25</v>
      </c>
      <c r="S309" s="52">
        <v>2899.49</v>
      </c>
      <c r="T309" s="19"/>
    </row>
    <row r="310" spans="1:20" x14ac:dyDescent="0.3">
      <c r="A310" t="s">
        <v>333</v>
      </c>
      <c r="B310">
        <v>1996</v>
      </c>
      <c r="C310" t="s">
        <v>32</v>
      </c>
      <c r="D310">
        <v>24</v>
      </c>
      <c r="E310">
        <v>1</v>
      </c>
      <c r="F310">
        <v>2902.91</v>
      </c>
      <c r="G310" t="s">
        <v>6766</v>
      </c>
      <c r="H310" t="s">
        <v>6766</v>
      </c>
      <c r="I310" t="s">
        <v>9</v>
      </c>
      <c r="K310" s="14" t="str">
        <v>Id2029</v>
      </c>
      <c r="L310" s="11">
        <v>1996</v>
      </c>
      <c r="M310" s="11" t="str">
        <v>Oct</v>
      </c>
      <c r="N310" s="11" t="str">
        <v>Tier - 2</v>
      </c>
      <c r="O310" s="11" t="str">
        <v>Tier - 2</v>
      </c>
      <c r="P310" s="11" t="str">
        <v>R1013</v>
      </c>
      <c r="Q310" s="12" t="str">
        <v>24 Oct 1996</v>
      </c>
      <c r="R310" s="11">
        <f ca="1"/>
        <v>28</v>
      </c>
      <c r="S310" s="52">
        <v>2902.91</v>
      </c>
      <c r="T310" s="19"/>
    </row>
    <row r="311" spans="1:20" x14ac:dyDescent="0.3">
      <c r="A311" t="s">
        <v>334</v>
      </c>
      <c r="B311">
        <v>1996</v>
      </c>
      <c r="C311" t="s">
        <v>13</v>
      </c>
      <c r="D311">
        <v>13</v>
      </c>
      <c r="E311">
        <v>1</v>
      </c>
      <c r="F311">
        <v>2904.09</v>
      </c>
      <c r="G311" t="s">
        <v>6766</v>
      </c>
      <c r="H311" t="s">
        <v>6766</v>
      </c>
      <c r="I311" t="s">
        <v>37</v>
      </c>
      <c r="K311" s="14" t="str">
        <v>Id2028</v>
      </c>
      <c r="L311" s="11">
        <v>1996</v>
      </c>
      <c r="M311" s="11" t="str">
        <v>Jun</v>
      </c>
      <c r="N311" s="11" t="str">
        <v>Tier - 2</v>
      </c>
      <c r="O311" s="11" t="str">
        <v>Tier - 2</v>
      </c>
      <c r="P311" s="11" t="str">
        <v>R1011</v>
      </c>
      <c r="Q311" s="12" t="str">
        <v>13 Jun 1996</v>
      </c>
      <c r="R311" s="11">
        <f ca="1"/>
        <v>28</v>
      </c>
      <c r="S311" s="52">
        <v>2904.09</v>
      </c>
      <c r="T311" s="19"/>
    </row>
    <row r="312" spans="1:20" x14ac:dyDescent="0.3">
      <c r="A312" t="s">
        <v>335</v>
      </c>
      <c r="B312">
        <v>2003</v>
      </c>
      <c r="C312" t="s">
        <v>13</v>
      </c>
      <c r="D312">
        <v>5</v>
      </c>
      <c r="E312">
        <v>2</v>
      </c>
      <c r="F312">
        <v>2913.57</v>
      </c>
      <c r="G312" t="s">
        <v>6766</v>
      </c>
      <c r="H312" t="s">
        <v>6766</v>
      </c>
      <c r="I312" t="s">
        <v>37</v>
      </c>
      <c r="K312" s="14" t="str">
        <v>Id2027</v>
      </c>
      <c r="L312" s="11">
        <v>2003</v>
      </c>
      <c r="M312" s="11" t="str">
        <v>Jun</v>
      </c>
      <c r="N312" s="11" t="str">
        <v>Tier - 2</v>
      </c>
      <c r="O312" s="11" t="str">
        <v>Tier - 2</v>
      </c>
      <c r="P312" s="11" t="str">
        <v>R1011</v>
      </c>
      <c r="Q312" s="12" t="str">
        <v>5 Jun 2003</v>
      </c>
      <c r="R312" s="11">
        <f ca="1"/>
        <v>21</v>
      </c>
      <c r="S312" s="52">
        <v>2913.57</v>
      </c>
      <c r="T312" s="19"/>
    </row>
    <row r="313" spans="1:20" x14ac:dyDescent="0.3">
      <c r="A313" t="s">
        <v>336</v>
      </c>
      <c r="B313">
        <v>1996</v>
      </c>
      <c r="C313" t="s">
        <v>13</v>
      </c>
      <c r="D313">
        <v>30</v>
      </c>
      <c r="E313">
        <v>1</v>
      </c>
      <c r="F313">
        <v>2927.06</v>
      </c>
      <c r="G313" t="s">
        <v>6766</v>
      </c>
      <c r="H313" t="s">
        <v>6766</v>
      </c>
      <c r="I313" t="s">
        <v>9</v>
      </c>
      <c r="K313" s="14" t="str">
        <v>Id2026</v>
      </c>
      <c r="L313" s="11">
        <v>1996</v>
      </c>
      <c r="M313" s="11" t="str">
        <v>Jun</v>
      </c>
      <c r="N313" s="11" t="str">
        <v>Tier - 2</v>
      </c>
      <c r="O313" s="11" t="str">
        <v>Tier - 2</v>
      </c>
      <c r="P313" s="11" t="str">
        <v>R1013</v>
      </c>
      <c r="Q313" s="12" t="str">
        <v>30 Jun 1996</v>
      </c>
      <c r="R313" s="11">
        <f ca="1"/>
        <v>28</v>
      </c>
      <c r="S313" s="52">
        <v>2927.06</v>
      </c>
      <c r="T313" s="19"/>
    </row>
    <row r="314" spans="1:20" x14ac:dyDescent="0.3">
      <c r="A314" t="s">
        <v>337</v>
      </c>
      <c r="B314">
        <v>2002</v>
      </c>
      <c r="C314" t="s">
        <v>15</v>
      </c>
      <c r="D314">
        <v>30</v>
      </c>
      <c r="E314">
        <v>0</v>
      </c>
      <c r="F314">
        <v>2943.41</v>
      </c>
      <c r="G314" t="s">
        <v>6766</v>
      </c>
      <c r="H314" t="s">
        <v>6767</v>
      </c>
      <c r="I314" t="s">
        <v>18</v>
      </c>
      <c r="K314" s="14" t="str">
        <v>Id2025</v>
      </c>
      <c r="L314" s="11">
        <v>2002</v>
      </c>
      <c r="M314" s="11" t="str">
        <v>Sep</v>
      </c>
      <c r="N314" s="11" t="str">
        <v>Tier - 2</v>
      </c>
      <c r="O314" s="11" t="str">
        <v>Tier - 3</v>
      </c>
      <c r="P314" s="11" t="str">
        <v>R1012</v>
      </c>
      <c r="Q314" s="12" t="str">
        <v>30 Sep 2002</v>
      </c>
      <c r="R314" s="11">
        <f ca="1"/>
        <v>22</v>
      </c>
      <c r="S314" s="52">
        <v>2943.41</v>
      </c>
      <c r="T314" s="19"/>
    </row>
    <row r="315" spans="1:20" x14ac:dyDescent="0.3">
      <c r="A315" t="s">
        <v>338</v>
      </c>
      <c r="B315">
        <v>1995</v>
      </c>
      <c r="C315" t="s">
        <v>15</v>
      </c>
      <c r="D315">
        <v>24</v>
      </c>
      <c r="E315">
        <v>0</v>
      </c>
      <c r="F315">
        <v>2974.13</v>
      </c>
      <c r="G315" t="s">
        <v>6766</v>
      </c>
      <c r="H315" t="s">
        <v>6768</v>
      </c>
      <c r="I315" t="s">
        <v>37</v>
      </c>
      <c r="K315" s="14" t="str">
        <v>Id2024</v>
      </c>
      <c r="L315" s="11">
        <v>1995</v>
      </c>
      <c r="M315" s="11" t="str">
        <v>Sep</v>
      </c>
      <c r="N315" s="11" t="str">
        <v>Tier - 2</v>
      </c>
      <c r="O315" s="11" t="str">
        <v>Tier - 1</v>
      </c>
      <c r="P315" s="11" t="str">
        <v>R1011</v>
      </c>
      <c r="Q315" s="12" t="str">
        <v>24 Sep 1995</v>
      </c>
      <c r="R315" s="11">
        <f ca="1"/>
        <v>29</v>
      </c>
      <c r="S315" s="52">
        <v>2974.13</v>
      </c>
      <c r="T315" s="19"/>
    </row>
    <row r="316" spans="1:20" x14ac:dyDescent="0.3">
      <c r="A316" t="s">
        <v>339</v>
      </c>
      <c r="B316">
        <v>1987</v>
      </c>
      <c r="C316" t="s">
        <v>13</v>
      </c>
      <c r="D316">
        <v>18</v>
      </c>
      <c r="E316">
        <v>3</v>
      </c>
      <c r="F316">
        <v>2979.52</v>
      </c>
      <c r="G316" t="s">
        <v>6766</v>
      </c>
      <c r="H316" t="s">
        <v>6767</v>
      </c>
      <c r="I316" t="s">
        <v>9</v>
      </c>
      <c r="K316" s="14" t="str">
        <v>Id2023</v>
      </c>
      <c r="L316" s="11">
        <v>1987</v>
      </c>
      <c r="M316" s="11" t="str">
        <v>Jun</v>
      </c>
      <c r="N316" s="11" t="str">
        <v>Tier - 2</v>
      </c>
      <c r="O316" s="11" t="str">
        <v>Tier - 3</v>
      </c>
      <c r="P316" s="11" t="str">
        <v>R1013</v>
      </c>
      <c r="Q316" s="12" t="str">
        <v>18 Jun 1987</v>
      </c>
      <c r="R316" s="11">
        <f ca="1"/>
        <v>37</v>
      </c>
      <c r="S316" s="52">
        <v>2979.52</v>
      </c>
      <c r="T316" s="19"/>
    </row>
    <row r="317" spans="1:20" x14ac:dyDescent="0.3">
      <c r="A317" t="s">
        <v>340</v>
      </c>
      <c r="B317">
        <v>1991</v>
      </c>
      <c r="C317" t="s">
        <v>11</v>
      </c>
      <c r="D317">
        <v>20</v>
      </c>
      <c r="E317">
        <v>3</v>
      </c>
      <c r="F317">
        <v>2985.67</v>
      </c>
      <c r="G317" t="s">
        <v>6766</v>
      </c>
      <c r="H317" t="s">
        <v>6766</v>
      </c>
      <c r="I317" t="s">
        <v>9</v>
      </c>
      <c r="K317" s="14" t="str">
        <v>Id2022</v>
      </c>
      <c r="L317" s="11">
        <v>1991</v>
      </c>
      <c r="M317" s="11" t="str">
        <v>Nov</v>
      </c>
      <c r="N317" s="11" t="str">
        <v>Tier - 2</v>
      </c>
      <c r="O317" s="11" t="str">
        <v>Tier - 2</v>
      </c>
      <c r="P317" s="11" t="str">
        <v>R1013</v>
      </c>
      <c r="Q317" s="12" t="str">
        <v>20 Nov 1991</v>
      </c>
      <c r="R317" s="11">
        <f ca="1"/>
        <v>33</v>
      </c>
      <c r="S317" s="52">
        <v>2985.67</v>
      </c>
      <c r="T317" s="19"/>
    </row>
    <row r="318" spans="1:20" x14ac:dyDescent="0.3">
      <c r="A318" t="s">
        <v>341</v>
      </c>
      <c r="B318">
        <v>2002</v>
      </c>
      <c r="C318" t="s">
        <v>25</v>
      </c>
      <c r="D318">
        <v>15</v>
      </c>
      <c r="E318">
        <v>0</v>
      </c>
      <c r="F318">
        <v>3012.22</v>
      </c>
      <c r="G318" t="s">
        <v>6766</v>
      </c>
      <c r="H318" t="s">
        <v>6767</v>
      </c>
      <c r="I318" t="s">
        <v>18</v>
      </c>
      <c r="K318" s="14" t="str">
        <v>Id2021</v>
      </c>
      <c r="L318" s="11">
        <v>2002</v>
      </c>
      <c r="M318" s="11" t="str">
        <v>Dec</v>
      </c>
      <c r="N318" s="11" t="str">
        <v>Tier - 2</v>
      </c>
      <c r="O318" s="11" t="str">
        <v>Tier - 3</v>
      </c>
      <c r="P318" s="11" t="str">
        <v>R1012</v>
      </c>
      <c r="Q318" s="12" t="str">
        <v>15 Dec 2002</v>
      </c>
      <c r="R318" s="11">
        <f ca="1"/>
        <v>22</v>
      </c>
      <c r="S318" s="52">
        <v>3012.22</v>
      </c>
      <c r="T318" s="19"/>
    </row>
    <row r="319" spans="1:20" x14ac:dyDescent="0.3">
      <c r="A319" t="s">
        <v>342</v>
      </c>
      <c r="B319">
        <v>1988</v>
      </c>
      <c r="C319" t="s">
        <v>15</v>
      </c>
      <c r="D319">
        <v>28</v>
      </c>
      <c r="E319">
        <v>3</v>
      </c>
      <c r="F319">
        <v>3018.04</v>
      </c>
      <c r="G319" t="s">
        <v>6766</v>
      </c>
      <c r="H319" t="s">
        <v>6766</v>
      </c>
      <c r="I319" t="s">
        <v>18</v>
      </c>
      <c r="K319" s="14" t="str">
        <v>Id2020</v>
      </c>
      <c r="L319" s="11">
        <v>1988</v>
      </c>
      <c r="M319" s="11" t="str">
        <v>Sep</v>
      </c>
      <c r="N319" s="11" t="str">
        <v>Tier - 2</v>
      </c>
      <c r="O319" s="11" t="str">
        <v>Tier - 2</v>
      </c>
      <c r="P319" s="11" t="str">
        <v>R1012</v>
      </c>
      <c r="Q319" s="12" t="str">
        <v>28 Sep 1988</v>
      </c>
      <c r="R319" s="11">
        <f ca="1"/>
        <v>36</v>
      </c>
      <c r="S319" s="52">
        <v>3018.04</v>
      </c>
      <c r="T319" s="19"/>
    </row>
    <row r="320" spans="1:20" x14ac:dyDescent="0.3">
      <c r="A320" t="s">
        <v>343</v>
      </c>
      <c r="B320">
        <v>1997</v>
      </c>
      <c r="C320" t="s">
        <v>25</v>
      </c>
      <c r="D320">
        <v>19</v>
      </c>
      <c r="E320">
        <v>0</v>
      </c>
      <c r="F320">
        <v>3021.81</v>
      </c>
      <c r="G320" t="s">
        <v>6766</v>
      </c>
      <c r="H320" t="s">
        <v>6767</v>
      </c>
      <c r="I320" t="s">
        <v>18</v>
      </c>
      <c r="K320" s="14" t="str">
        <v>Id2019</v>
      </c>
      <c r="L320" s="11">
        <v>1997</v>
      </c>
      <c r="M320" s="11" t="str">
        <v>Dec</v>
      </c>
      <c r="N320" s="11" t="str">
        <v>Tier - 2</v>
      </c>
      <c r="O320" s="11" t="str">
        <v>Tier - 3</v>
      </c>
      <c r="P320" s="11" t="str">
        <v>R1012</v>
      </c>
      <c r="Q320" s="12" t="str">
        <v>19 Dec 1997</v>
      </c>
      <c r="R320" s="11">
        <f ca="1"/>
        <v>27</v>
      </c>
      <c r="S320" s="52">
        <v>3021.81</v>
      </c>
      <c r="T320" s="19"/>
    </row>
    <row r="321" spans="1:20" x14ac:dyDescent="0.3">
      <c r="A321" t="s">
        <v>344</v>
      </c>
      <c r="B321">
        <v>1998</v>
      </c>
      <c r="C321" t="s">
        <v>15</v>
      </c>
      <c r="D321">
        <v>15</v>
      </c>
      <c r="E321">
        <v>0</v>
      </c>
      <c r="F321">
        <v>3044.21</v>
      </c>
      <c r="G321" t="s">
        <v>6766</v>
      </c>
      <c r="H321" t="s">
        <v>6767</v>
      </c>
      <c r="I321" t="s">
        <v>242</v>
      </c>
      <c r="K321" s="14" t="str">
        <v>Id2018</v>
      </c>
      <c r="L321" s="11">
        <v>1998</v>
      </c>
      <c r="M321" s="11" t="str">
        <v>Sep</v>
      </c>
      <c r="N321" s="11" t="str">
        <v>Tier - 2</v>
      </c>
      <c r="O321" s="11" t="str">
        <v>Tier - 3</v>
      </c>
      <c r="P321" s="11" t="str">
        <v>R1024</v>
      </c>
      <c r="Q321" s="12" t="str">
        <v>15 Sep 1998</v>
      </c>
      <c r="R321" s="11">
        <f ca="1"/>
        <v>26</v>
      </c>
      <c r="S321" s="52">
        <v>3044.21</v>
      </c>
      <c r="T321" s="19"/>
    </row>
    <row r="322" spans="1:20" x14ac:dyDescent="0.3">
      <c r="A322" t="s">
        <v>345</v>
      </c>
      <c r="B322">
        <v>1998</v>
      </c>
      <c r="C322" t="s">
        <v>30</v>
      </c>
      <c r="D322">
        <v>9</v>
      </c>
      <c r="E322">
        <v>0</v>
      </c>
      <c r="F322">
        <v>3046.06</v>
      </c>
      <c r="G322" t="s">
        <v>6766</v>
      </c>
      <c r="H322" t="s">
        <v>6768</v>
      </c>
      <c r="I322" t="s">
        <v>244</v>
      </c>
      <c r="K322" s="14" t="str">
        <v>Id2017</v>
      </c>
      <c r="L322" s="11">
        <v>1998</v>
      </c>
      <c r="M322" s="11" t="str">
        <v>Aug</v>
      </c>
      <c r="N322" s="11" t="str">
        <v>Tier - 2</v>
      </c>
      <c r="O322" s="11" t="str">
        <v>Tier - 1</v>
      </c>
      <c r="P322" s="11" t="str">
        <v>R1023</v>
      </c>
      <c r="Q322" s="12" t="str">
        <v>9 Aug 1998</v>
      </c>
      <c r="R322" s="11">
        <f ca="1"/>
        <v>26</v>
      </c>
      <c r="S322" s="52">
        <v>3046.06</v>
      </c>
      <c r="T322" s="19"/>
    </row>
    <row r="323" spans="1:20" x14ac:dyDescent="0.3">
      <c r="A323" t="s">
        <v>346</v>
      </c>
      <c r="B323">
        <v>1997</v>
      </c>
      <c r="C323" t="s">
        <v>25</v>
      </c>
      <c r="D323">
        <v>22</v>
      </c>
      <c r="E323">
        <v>0</v>
      </c>
      <c r="F323">
        <v>3051.73</v>
      </c>
      <c r="G323" t="s">
        <v>6766</v>
      </c>
      <c r="H323" t="s">
        <v>6766</v>
      </c>
      <c r="I323" t="s">
        <v>37</v>
      </c>
      <c r="K323" s="14" t="str">
        <v>Id2016</v>
      </c>
      <c r="L323" s="11">
        <v>1997</v>
      </c>
      <c r="M323" s="11" t="str">
        <v>Dec</v>
      </c>
      <c r="N323" s="11" t="str">
        <v>Tier - 2</v>
      </c>
      <c r="O323" s="11" t="str">
        <v>Tier - 2</v>
      </c>
      <c r="P323" s="11" t="str">
        <v>R1011</v>
      </c>
      <c r="Q323" s="12" t="str">
        <v>22 Dec 1997</v>
      </c>
      <c r="R323" s="11">
        <f ca="1"/>
        <v>27</v>
      </c>
      <c r="S323" s="52">
        <v>3051.73</v>
      </c>
      <c r="T323" s="19"/>
    </row>
    <row r="324" spans="1:20" x14ac:dyDescent="0.3">
      <c r="A324" t="s">
        <v>347</v>
      </c>
      <c r="B324">
        <v>2002</v>
      </c>
      <c r="C324" t="s">
        <v>13</v>
      </c>
      <c r="D324">
        <v>21</v>
      </c>
      <c r="E324">
        <v>2</v>
      </c>
      <c r="F324">
        <v>3056.39</v>
      </c>
      <c r="G324" t="s">
        <v>6766</v>
      </c>
      <c r="H324" t="s">
        <v>6767</v>
      </c>
      <c r="I324" t="s">
        <v>9</v>
      </c>
      <c r="K324" s="14" t="str">
        <v>Id2015</v>
      </c>
      <c r="L324" s="11">
        <v>2002</v>
      </c>
      <c r="M324" s="11" t="str">
        <v>Jun</v>
      </c>
      <c r="N324" s="11" t="str">
        <v>Tier - 2</v>
      </c>
      <c r="O324" s="11" t="str">
        <v>Tier - 3</v>
      </c>
      <c r="P324" s="11" t="str">
        <v>R1013</v>
      </c>
      <c r="Q324" s="12" t="str">
        <v>21 Jun 2002</v>
      </c>
      <c r="R324" s="11">
        <f ca="1"/>
        <v>22</v>
      </c>
      <c r="S324" s="52">
        <v>3056.39</v>
      </c>
      <c r="T324" s="19"/>
    </row>
    <row r="325" spans="1:20" x14ac:dyDescent="0.3">
      <c r="A325" t="s">
        <v>348</v>
      </c>
      <c r="B325">
        <v>1994</v>
      </c>
      <c r="C325" t="s">
        <v>15</v>
      </c>
      <c r="D325">
        <v>26</v>
      </c>
      <c r="E325">
        <v>0</v>
      </c>
      <c r="F325">
        <v>3062.51</v>
      </c>
      <c r="G325" t="s">
        <v>6767</v>
      </c>
      <c r="H325" t="s">
        <v>6768</v>
      </c>
      <c r="I325" t="s">
        <v>18</v>
      </c>
      <c r="K325" s="14" t="str">
        <v>Id2014</v>
      </c>
      <c r="L325" s="11">
        <v>1994</v>
      </c>
      <c r="M325" s="11" t="str">
        <v>Sep</v>
      </c>
      <c r="N325" s="11" t="str">
        <v>Tier - 3</v>
      </c>
      <c r="O325" s="11" t="str">
        <v>Tier - 1</v>
      </c>
      <c r="P325" s="11" t="str">
        <v>R1012</v>
      </c>
      <c r="Q325" s="12" t="str">
        <v>26 Sep 1994</v>
      </c>
      <c r="R325" s="11">
        <f ca="1"/>
        <v>30</v>
      </c>
      <c r="S325" s="52">
        <v>3062.51</v>
      </c>
      <c r="T325" s="19"/>
    </row>
    <row r="326" spans="1:20" x14ac:dyDescent="0.3">
      <c r="A326" t="s">
        <v>349</v>
      </c>
      <c r="B326">
        <v>1989</v>
      </c>
      <c r="C326" t="s">
        <v>32</v>
      </c>
      <c r="D326">
        <v>1</v>
      </c>
      <c r="E326">
        <v>3</v>
      </c>
      <c r="F326">
        <v>3065.49</v>
      </c>
      <c r="G326" t="s">
        <v>6766</v>
      </c>
      <c r="H326" t="s">
        <v>6768</v>
      </c>
      <c r="I326" t="s">
        <v>18</v>
      </c>
      <c r="K326" s="14" t="str">
        <v>Id2013</v>
      </c>
      <c r="L326" s="11">
        <v>1989</v>
      </c>
      <c r="M326" s="11" t="str">
        <v>Oct</v>
      </c>
      <c r="N326" s="11" t="str">
        <v>Tier - 2</v>
      </c>
      <c r="O326" s="11" t="str">
        <v>Tier - 1</v>
      </c>
      <c r="P326" s="11" t="str">
        <v>R1012</v>
      </c>
      <c r="Q326" s="12" t="str">
        <v>1 Oct 1989</v>
      </c>
      <c r="R326" s="11">
        <f ca="1"/>
        <v>35</v>
      </c>
      <c r="S326" s="52">
        <v>3065.49</v>
      </c>
      <c r="T326" s="19"/>
    </row>
    <row r="327" spans="1:20" x14ac:dyDescent="0.3">
      <c r="A327" t="s">
        <v>350</v>
      </c>
      <c r="B327">
        <v>1995</v>
      </c>
      <c r="C327" t="s">
        <v>15</v>
      </c>
      <c r="D327">
        <v>10</v>
      </c>
      <c r="E327">
        <v>0</v>
      </c>
      <c r="F327">
        <v>3070.81</v>
      </c>
      <c r="G327" t="s">
        <v>6767</v>
      </c>
      <c r="H327" t="s">
        <v>6768</v>
      </c>
      <c r="I327" t="s">
        <v>351</v>
      </c>
      <c r="K327" s="14" t="str">
        <v>Id2012</v>
      </c>
      <c r="L327" s="11">
        <v>1995</v>
      </c>
      <c r="M327" s="11" t="str">
        <v>Sep</v>
      </c>
      <c r="N327" s="11" t="str">
        <v>Tier - 3</v>
      </c>
      <c r="O327" s="11" t="str">
        <v>Tier - 1</v>
      </c>
      <c r="P327" s="11" t="str">
        <v>R1017</v>
      </c>
      <c r="Q327" s="12" t="str">
        <v>10 Sep 1995</v>
      </c>
      <c r="R327" s="11">
        <f ca="1"/>
        <v>29</v>
      </c>
      <c r="S327" s="52">
        <v>3070.81</v>
      </c>
      <c r="T327" s="19"/>
    </row>
    <row r="328" spans="1:20" x14ac:dyDescent="0.3">
      <c r="A328" t="s">
        <v>352</v>
      </c>
      <c r="B328">
        <v>2001</v>
      </c>
      <c r="C328" t="s">
        <v>32</v>
      </c>
      <c r="D328">
        <v>13</v>
      </c>
      <c r="E328">
        <v>2</v>
      </c>
      <c r="F328">
        <v>3077.1</v>
      </c>
      <c r="G328" t="s">
        <v>6766</v>
      </c>
      <c r="H328" t="s">
        <v>6768</v>
      </c>
      <c r="I328" t="s">
        <v>18</v>
      </c>
      <c r="K328" s="14" t="str">
        <v>Id2011</v>
      </c>
      <c r="L328" s="11">
        <v>2001</v>
      </c>
      <c r="M328" s="11" t="str">
        <v>Oct</v>
      </c>
      <c r="N328" s="11" t="str">
        <v>Tier - 2</v>
      </c>
      <c r="O328" s="11" t="str">
        <v>Tier - 1</v>
      </c>
      <c r="P328" s="11" t="str">
        <v>R1012</v>
      </c>
      <c r="Q328" s="12" t="str">
        <v>13 Oct 2001</v>
      </c>
      <c r="R328" s="11">
        <f ca="1"/>
        <v>23</v>
      </c>
      <c r="S328" s="52">
        <v>3077.1</v>
      </c>
      <c r="T328" s="19"/>
    </row>
    <row r="329" spans="1:20" x14ac:dyDescent="0.3">
      <c r="A329" t="s">
        <v>353</v>
      </c>
      <c r="B329">
        <v>1987</v>
      </c>
      <c r="C329" t="s">
        <v>30</v>
      </c>
      <c r="D329">
        <v>1</v>
      </c>
      <c r="E329">
        <v>3</v>
      </c>
      <c r="F329">
        <v>3088.06</v>
      </c>
      <c r="G329" t="s">
        <v>6766</v>
      </c>
      <c r="H329" t="s">
        <v>6766</v>
      </c>
      <c r="I329" t="s">
        <v>9</v>
      </c>
      <c r="K329" s="14" t="str">
        <v>Id2010</v>
      </c>
      <c r="L329" s="11">
        <v>1987</v>
      </c>
      <c r="M329" s="11" t="str">
        <v>Aug</v>
      </c>
      <c r="N329" s="11" t="str">
        <v>Tier - 2</v>
      </c>
      <c r="O329" s="11" t="str">
        <v>Tier - 2</v>
      </c>
      <c r="P329" s="11" t="str">
        <v>R1013</v>
      </c>
      <c r="Q329" s="12" t="str">
        <v>1 Aug 1987</v>
      </c>
      <c r="R329" s="11">
        <f ca="1"/>
        <v>37</v>
      </c>
      <c r="S329" s="52">
        <v>3088.06</v>
      </c>
      <c r="T329" s="19"/>
    </row>
    <row r="330" spans="1:20" x14ac:dyDescent="0.3">
      <c r="A330" t="s">
        <v>354</v>
      </c>
      <c r="B330">
        <v>1999</v>
      </c>
      <c r="C330" t="s">
        <v>13</v>
      </c>
      <c r="D330">
        <v>25</v>
      </c>
      <c r="E330">
        <v>0</v>
      </c>
      <c r="F330">
        <v>3128.35</v>
      </c>
      <c r="G330" t="s">
        <v>6766</v>
      </c>
      <c r="H330" t="s">
        <v>6767</v>
      </c>
      <c r="I330" t="s">
        <v>295</v>
      </c>
      <c r="K330" s="14" t="str">
        <v>Id2009</v>
      </c>
      <c r="L330" s="11">
        <v>1999</v>
      </c>
      <c r="M330" s="11" t="str">
        <v>Jun</v>
      </c>
      <c r="N330" s="11" t="str">
        <v>Tier - 2</v>
      </c>
      <c r="O330" s="11" t="str">
        <v>Tier - 3</v>
      </c>
      <c r="P330" s="11" t="str">
        <v>R1021</v>
      </c>
      <c r="Q330" s="12" t="str">
        <v>25 Jun 1999</v>
      </c>
      <c r="R330" s="11">
        <f ca="1"/>
        <v>25</v>
      </c>
      <c r="S330" s="52">
        <v>3128.35</v>
      </c>
      <c r="T330" s="19"/>
    </row>
    <row r="331" spans="1:20" x14ac:dyDescent="0.3">
      <c r="A331" t="s">
        <v>355</v>
      </c>
      <c r="B331">
        <v>1994</v>
      </c>
      <c r="C331" t="s">
        <v>8</v>
      </c>
      <c r="D331">
        <v>10</v>
      </c>
      <c r="E331">
        <v>0</v>
      </c>
      <c r="F331">
        <v>3161.45</v>
      </c>
      <c r="G331" t="s">
        <v>6766</v>
      </c>
      <c r="H331" t="s">
        <v>6768</v>
      </c>
      <c r="I331" t="s">
        <v>37</v>
      </c>
      <c r="K331" s="14" t="str">
        <v>Id2008</v>
      </c>
      <c r="L331" s="11">
        <v>1994</v>
      </c>
      <c r="M331" s="11" t="str">
        <v>Jul</v>
      </c>
      <c r="N331" s="11" t="str">
        <v>Tier - 2</v>
      </c>
      <c r="O331" s="11" t="str">
        <v>Tier - 1</v>
      </c>
      <c r="P331" s="11" t="str">
        <v>R1011</v>
      </c>
      <c r="Q331" s="12" t="str">
        <v>10 Jul 1994</v>
      </c>
      <c r="R331" s="11">
        <f ca="1"/>
        <v>30</v>
      </c>
      <c r="S331" s="52">
        <v>3161.45</v>
      </c>
      <c r="T331" s="19"/>
    </row>
    <row r="332" spans="1:20" x14ac:dyDescent="0.3">
      <c r="A332" t="s">
        <v>356</v>
      </c>
      <c r="B332">
        <v>1993</v>
      </c>
      <c r="C332" t="s">
        <v>15</v>
      </c>
      <c r="D332">
        <v>25</v>
      </c>
      <c r="E332">
        <v>0</v>
      </c>
      <c r="F332">
        <v>3162.02</v>
      </c>
      <c r="G332" t="s">
        <v>6766</v>
      </c>
      <c r="H332" t="s">
        <v>6767</v>
      </c>
      <c r="I332" t="s">
        <v>9</v>
      </c>
      <c r="K332" s="14" t="str">
        <v>Id2007</v>
      </c>
      <c r="L332" s="11">
        <v>1993</v>
      </c>
      <c r="M332" s="11" t="str">
        <v>Sep</v>
      </c>
      <c r="N332" s="11" t="str">
        <v>Tier - 2</v>
      </c>
      <c r="O332" s="11" t="str">
        <v>Tier - 3</v>
      </c>
      <c r="P332" s="11" t="str">
        <v>R1013</v>
      </c>
      <c r="Q332" s="12" t="str">
        <v>25 Sep 1993</v>
      </c>
      <c r="R332" s="11">
        <f ca="1"/>
        <v>31</v>
      </c>
      <c r="S332" s="52">
        <v>3162.02</v>
      </c>
      <c r="T332" s="19"/>
    </row>
    <row r="333" spans="1:20" x14ac:dyDescent="0.3">
      <c r="A333" t="s">
        <v>357</v>
      </c>
      <c r="B333">
        <v>2001</v>
      </c>
      <c r="C333" t="s">
        <v>30</v>
      </c>
      <c r="D333">
        <v>29</v>
      </c>
      <c r="E333">
        <v>1</v>
      </c>
      <c r="F333">
        <v>3167.46</v>
      </c>
      <c r="G333" t="s">
        <v>6766</v>
      </c>
      <c r="H333" t="s">
        <v>6767</v>
      </c>
      <c r="I333" t="s">
        <v>242</v>
      </c>
      <c r="K333" s="14" t="str">
        <v>Id2006</v>
      </c>
      <c r="L333" s="11">
        <v>2001</v>
      </c>
      <c r="M333" s="11" t="str">
        <v>Aug</v>
      </c>
      <c r="N333" s="11" t="str">
        <v>Tier - 2</v>
      </c>
      <c r="O333" s="11" t="str">
        <v>Tier - 3</v>
      </c>
      <c r="P333" s="11" t="str">
        <v>R1024</v>
      </c>
      <c r="Q333" s="12" t="str">
        <v>29 Aug 2001</v>
      </c>
      <c r="R333" s="11">
        <f ca="1"/>
        <v>23</v>
      </c>
      <c r="S333" s="52">
        <v>3167.46</v>
      </c>
      <c r="T333" s="19"/>
    </row>
    <row r="334" spans="1:20" x14ac:dyDescent="0.3">
      <c r="A334" t="s">
        <v>358</v>
      </c>
      <c r="B334">
        <v>1994</v>
      </c>
      <c r="C334" t="s">
        <v>32</v>
      </c>
      <c r="D334">
        <v>25</v>
      </c>
      <c r="E334">
        <v>0</v>
      </c>
      <c r="F334">
        <v>3171.61</v>
      </c>
      <c r="G334" t="s">
        <v>6766</v>
      </c>
      <c r="H334" t="s">
        <v>6767</v>
      </c>
      <c r="I334" t="s">
        <v>9</v>
      </c>
      <c r="K334" s="14" t="str">
        <v>Id2005</v>
      </c>
      <c r="L334" s="11">
        <v>1994</v>
      </c>
      <c r="M334" s="11" t="str">
        <v>Oct</v>
      </c>
      <c r="N334" s="11" t="str">
        <v>Tier - 2</v>
      </c>
      <c r="O334" s="11" t="str">
        <v>Tier - 3</v>
      </c>
      <c r="P334" s="11" t="str">
        <v>R1013</v>
      </c>
      <c r="Q334" s="12" t="str">
        <v>25 Oct 1994</v>
      </c>
      <c r="R334" s="11">
        <f ca="1"/>
        <v>30</v>
      </c>
      <c r="S334" s="52">
        <v>3171.61</v>
      </c>
      <c r="T334" s="19"/>
    </row>
    <row r="335" spans="1:20" x14ac:dyDescent="0.3">
      <c r="A335" t="s">
        <v>359</v>
      </c>
      <c r="B335">
        <v>1994</v>
      </c>
      <c r="C335" t="s">
        <v>8</v>
      </c>
      <c r="D335">
        <v>6</v>
      </c>
      <c r="E335">
        <v>0</v>
      </c>
      <c r="F335">
        <v>3172.02</v>
      </c>
      <c r="G335" t="s">
        <v>6766</v>
      </c>
      <c r="H335" t="s">
        <v>6768</v>
      </c>
      <c r="I335" t="s">
        <v>37</v>
      </c>
      <c r="K335" s="14" t="str">
        <v>Id2004</v>
      </c>
      <c r="L335" s="11">
        <v>1994</v>
      </c>
      <c r="M335" s="11" t="str">
        <v>Jul</v>
      </c>
      <c r="N335" s="11" t="str">
        <v>Tier - 2</v>
      </c>
      <c r="O335" s="11" t="str">
        <v>Tier - 1</v>
      </c>
      <c r="P335" s="11" t="str">
        <v>R1011</v>
      </c>
      <c r="Q335" s="12" t="str">
        <v>6 Jul 1994</v>
      </c>
      <c r="R335" s="11">
        <f ca="1"/>
        <v>30</v>
      </c>
      <c r="S335" s="52">
        <v>3172.02</v>
      </c>
      <c r="T335" s="19"/>
    </row>
    <row r="336" spans="1:20" x14ac:dyDescent="0.3">
      <c r="A336" t="s">
        <v>360</v>
      </c>
      <c r="B336">
        <v>1996</v>
      </c>
      <c r="C336" t="s">
        <v>30</v>
      </c>
      <c r="D336">
        <v>14</v>
      </c>
      <c r="E336">
        <v>0</v>
      </c>
      <c r="F336">
        <v>3176.29</v>
      </c>
      <c r="G336" t="s">
        <v>6766</v>
      </c>
      <c r="H336" t="s">
        <v>6766</v>
      </c>
      <c r="I336" t="s">
        <v>18</v>
      </c>
      <c r="K336" s="14" t="str">
        <v>Id2003</v>
      </c>
      <c r="L336" s="11">
        <v>1996</v>
      </c>
      <c r="M336" s="11" t="str">
        <v>Aug</v>
      </c>
      <c r="N336" s="11" t="str">
        <v>Tier - 2</v>
      </c>
      <c r="O336" s="11" t="str">
        <v>Tier - 2</v>
      </c>
      <c r="P336" s="11" t="str">
        <v>R1012</v>
      </c>
      <c r="Q336" s="12" t="str">
        <v>14 Aug 1996</v>
      </c>
      <c r="R336" s="11">
        <f ca="1"/>
        <v>28</v>
      </c>
      <c r="S336" s="52">
        <v>3176.29</v>
      </c>
      <c r="T336" s="19"/>
    </row>
    <row r="337" spans="1:20" x14ac:dyDescent="0.3">
      <c r="A337" t="s">
        <v>361</v>
      </c>
      <c r="B337">
        <v>1996</v>
      </c>
      <c r="C337" t="s">
        <v>8</v>
      </c>
      <c r="D337">
        <v>3</v>
      </c>
      <c r="E337">
        <v>0</v>
      </c>
      <c r="F337">
        <v>3176.82</v>
      </c>
      <c r="G337" t="s">
        <v>6766</v>
      </c>
      <c r="H337" t="s">
        <v>6768</v>
      </c>
      <c r="I337" t="s">
        <v>18</v>
      </c>
      <c r="K337" s="14" t="str">
        <v>Id2002</v>
      </c>
      <c r="L337" s="11">
        <v>1996</v>
      </c>
      <c r="M337" s="11" t="str">
        <v>Jul</v>
      </c>
      <c r="N337" s="11" t="str">
        <v>Tier - 2</v>
      </c>
      <c r="O337" s="11" t="str">
        <v>Tier - 1</v>
      </c>
      <c r="P337" s="11" t="str">
        <v>R1012</v>
      </c>
      <c r="Q337" s="12" t="str">
        <v>3 Jul 1996</v>
      </c>
      <c r="R337" s="11">
        <f ca="1"/>
        <v>28</v>
      </c>
      <c r="S337" s="52">
        <v>3176.82</v>
      </c>
      <c r="T337" s="19"/>
    </row>
    <row r="338" spans="1:20" x14ac:dyDescent="0.3">
      <c r="A338" t="s">
        <v>362</v>
      </c>
      <c r="B338">
        <v>2000</v>
      </c>
      <c r="C338" t="s">
        <v>15</v>
      </c>
      <c r="D338">
        <v>23</v>
      </c>
      <c r="E338">
        <v>0</v>
      </c>
      <c r="F338">
        <v>3179.96</v>
      </c>
      <c r="G338" t="s">
        <v>6766</v>
      </c>
      <c r="H338" t="s">
        <v>6766</v>
      </c>
      <c r="I338" t="s">
        <v>18</v>
      </c>
      <c r="K338" s="14" t="str">
        <v>Id2001</v>
      </c>
      <c r="L338" s="11">
        <v>2000</v>
      </c>
      <c r="M338" s="11" t="str">
        <v>Sep</v>
      </c>
      <c r="N338" s="11" t="str">
        <v>Tier - 2</v>
      </c>
      <c r="O338" s="11" t="str">
        <v>Tier - 2</v>
      </c>
      <c r="P338" s="11" t="str">
        <v>R1012</v>
      </c>
      <c r="Q338" s="12" t="str">
        <v>23 Sep 2000</v>
      </c>
      <c r="R338" s="11">
        <f ca="1"/>
        <v>24</v>
      </c>
      <c r="S338" s="52">
        <v>3179.96</v>
      </c>
      <c r="T338" s="19"/>
    </row>
    <row r="339" spans="1:20" x14ac:dyDescent="0.3">
      <c r="A339" t="s">
        <v>363</v>
      </c>
      <c r="B339">
        <v>2001</v>
      </c>
      <c r="C339" t="s">
        <v>15</v>
      </c>
      <c r="D339">
        <v>2</v>
      </c>
      <c r="E339">
        <v>2</v>
      </c>
      <c r="F339">
        <v>3180.51</v>
      </c>
      <c r="G339" t="s">
        <v>6766</v>
      </c>
      <c r="H339" t="s">
        <v>6766</v>
      </c>
      <c r="I339" t="s">
        <v>9</v>
      </c>
      <c r="K339" s="14" t="str">
        <v>Id2000</v>
      </c>
      <c r="L339" s="11">
        <v>2001</v>
      </c>
      <c r="M339" s="11" t="str">
        <v>Sep</v>
      </c>
      <c r="N339" s="11" t="str">
        <v>Tier - 2</v>
      </c>
      <c r="O339" s="11" t="str">
        <v>Tier - 2</v>
      </c>
      <c r="P339" s="11" t="str">
        <v>R1013</v>
      </c>
      <c r="Q339" s="12" t="str">
        <v>2 Sep 2001</v>
      </c>
      <c r="R339" s="11">
        <f ca="1"/>
        <v>23</v>
      </c>
      <c r="S339" s="52">
        <v>3180.51</v>
      </c>
      <c r="T339" s="19"/>
    </row>
    <row r="340" spans="1:20" x14ac:dyDescent="0.3">
      <c r="A340" t="s">
        <v>364</v>
      </c>
      <c r="B340">
        <v>1996</v>
      </c>
      <c r="C340" t="s">
        <v>32</v>
      </c>
      <c r="D340">
        <v>11</v>
      </c>
      <c r="E340">
        <v>0</v>
      </c>
      <c r="F340">
        <v>3201.25</v>
      </c>
      <c r="G340" t="s">
        <v>6766</v>
      </c>
      <c r="H340" t="s">
        <v>6767</v>
      </c>
      <c r="I340" t="s">
        <v>18</v>
      </c>
      <c r="K340" s="14" t="str">
        <v>Id1999</v>
      </c>
      <c r="L340" s="11">
        <v>1996</v>
      </c>
      <c r="M340" s="11" t="str">
        <v>Oct</v>
      </c>
      <c r="N340" s="11" t="str">
        <v>Tier - 2</v>
      </c>
      <c r="O340" s="11" t="str">
        <v>Tier - 3</v>
      </c>
      <c r="P340" s="11" t="str">
        <v>R1012</v>
      </c>
      <c r="Q340" s="12" t="str">
        <v>11 Oct 1996</v>
      </c>
      <c r="R340" s="11">
        <f ca="1"/>
        <v>28</v>
      </c>
      <c r="S340" s="52">
        <v>3201.25</v>
      </c>
      <c r="T340" s="19"/>
    </row>
    <row r="341" spans="1:20" x14ac:dyDescent="0.3">
      <c r="A341" t="s">
        <v>365</v>
      </c>
      <c r="B341">
        <v>1997</v>
      </c>
      <c r="C341" t="s">
        <v>8</v>
      </c>
      <c r="D341">
        <v>5</v>
      </c>
      <c r="E341">
        <v>0</v>
      </c>
      <c r="F341">
        <v>3206.49</v>
      </c>
      <c r="G341" t="s">
        <v>6766</v>
      </c>
      <c r="H341" t="s">
        <v>6767</v>
      </c>
      <c r="I341" t="s">
        <v>242</v>
      </c>
      <c r="K341" s="14" t="str">
        <v>Id1998</v>
      </c>
      <c r="L341" s="11">
        <v>1997</v>
      </c>
      <c r="M341" s="11" t="str">
        <v>Jul</v>
      </c>
      <c r="N341" s="11" t="str">
        <v>Tier - 2</v>
      </c>
      <c r="O341" s="11" t="str">
        <v>Tier - 3</v>
      </c>
      <c r="P341" s="11" t="str">
        <v>R1024</v>
      </c>
      <c r="Q341" s="12" t="str">
        <v>5 Jul 1997</v>
      </c>
      <c r="R341" s="11">
        <f ca="1"/>
        <v>27</v>
      </c>
      <c r="S341" s="52">
        <v>3206.49</v>
      </c>
      <c r="T341" s="19"/>
    </row>
    <row r="342" spans="1:20" x14ac:dyDescent="0.3">
      <c r="A342" t="s">
        <v>366</v>
      </c>
      <c r="B342">
        <v>1997</v>
      </c>
      <c r="C342" t="s">
        <v>25</v>
      </c>
      <c r="D342">
        <v>22</v>
      </c>
      <c r="E342">
        <v>1</v>
      </c>
      <c r="F342">
        <v>3208.79</v>
      </c>
      <c r="G342" t="s">
        <v>6766</v>
      </c>
      <c r="H342" t="s">
        <v>6767</v>
      </c>
      <c r="I342" t="s">
        <v>37</v>
      </c>
      <c r="K342" s="14" t="str">
        <v>Id1997</v>
      </c>
      <c r="L342" s="11">
        <v>1997</v>
      </c>
      <c r="M342" s="11" t="str">
        <v>Dec</v>
      </c>
      <c r="N342" s="11" t="str">
        <v>Tier - 2</v>
      </c>
      <c r="O342" s="11" t="str">
        <v>Tier - 3</v>
      </c>
      <c r="P342" s="11" t="str">
        <v>R1011</v>
      </c>
      <c r="Q342" s="12" t="str">
        <v>22 Dec 1997</v>
      </c>
      <c r="R342" s="11">
        <f ca="1"/>
        <v>27</v>
      </c>
      <c r="S342" s="52">
        <v>3208.79</v>
      </c>
      <c r="T342" s="19"/>
    </row>
    <row r="343" spans="1:20" x14ac:dyDescent="0.3">
      <c r="A343" t="s">
        <v>367</v>
      </c>
      <c r="B343">
        <v>1997</v>
      </c>
      <c r="C343" t="s">
        <v>8</v>
      </c>
      <c r="D343">
        <v>6</v>
      </c>
      <c r="E343">
        <v>0</v>
      </c>
      <c r="F343">
        <v>3213.62</v>
      </c>
      <c r="G343" t="s">
        <v>6766</v>
      </c>
      <c r="H343" t="s">
        <v>6766</v>
      </c>
      <c r="I343" t="s">
        <v>242</v>
      </c>
      <c r="K343" s="14" t="str">
        <v>Id1996</v>
      </c>
      <c r="L343" s="11">
        <v>1997</v>
      </c>
      <c r="M343" s="11" t="str">
        <v>Jul</v>
      </c>
      <c r="N343" s="11" t="str">
        <v>Tier - 2</v>
      </c>
      <c r="O343" s="11" t="str">
        <v>Tier - 2</v>
      </c>
      <c r="P343" s="11" t="str">
        <v>R1024</v>
      </c>
      <c r="Q343" s="12" t="str">
        <v>6 Jul 1997</v>
      </c>
      <c r="R343" s="11">
        <f ca="1"/>
        <v>27</v>
      </c>
      <c r="S343" s="52">
        <v>3213.62</v>
      </c>
      <c r="T343" s="19"/>
    </row>
    <row r="344" spans="1:20" x14ac:dyDescent="0.3">
      <c r="A344" t="s">
        <v>368</v>
      </c>
      <c r="B344">
        <v>1997</v>
      </c>
      <c r="C344" t="s">
        <v>30</v>
      </c>
      <c r="D344">
        <v>2</v>
      </c>
      <c r="E344">
        <v>1</v>
      </c>
      <c r="F344">
        <v>3227.12</v>
      </c>
      <c r="G344" t="s">
        <v>6766</v>
      </c>
      <c r="H344" t="s">
        <v>6767</v>
      </c>
      <c r="I344" t="s">
        <v>9</v>
      </c>
      <c r="K344" s="14" t="str">
        <v>Id1995</v>
      </c>
      <c r="L344" s="11">
        <v>1997</v>
      </c>
      <c r="M344" s="11" t="str">
        <v>Aug</v>
      </c>
      <c r="N344" s="11" t="str">
        <v>Tier - 2</v>
      </c>
      <c r="O344" s="11" t="str">
        <v>Tier - 3</v>
      </c>
      <c r="P344" s="11" t="str">
        <v>R1013</v>
      </c>
      <c r="Q344" s="12" t="str">
        <v>2 Aug 1997</v>
      </c>
      <c r="R344" s="11">
        <f ca="1"/>
        <v>27</v>
      </c>
      <c r="S344" s="52">
        <v>3227.12</v>
      </c>
      <c r="T344" s="19"/>
    </row>
    <row r="345" spans="1:20" x14ac:dyDescent="0.3">
      <c r="A345" t="s">
        <v>369</v>
      </c>
      <c r="B345">
        <v>1997</v>
      </c>
      <c r="C345" t="s">
        <v>15</v>
      </c>
      <c r="D345">
        <v>2</v>
      </c>
      <c r="E345">
        <v>1</v>
      </c>
      <c r="F345">
        <v>3238.44</v>
      </c>
      <c r="G345" t="s">
        <v>6766</v>
      </c>
      <c r="H345" t="s">
        <v>6767</v>
      </c>
      <c r="I345" t="s">
        <v>9</v>
      </c>
      <c r="K345" s="14" t="str">
        <v>Id1994</v>
      </c>
      <c r="L345" s="11">
        <v>1997</v>
      </c>
      <c r="M345" s="11" t="str">
        <v>Sep</v>
      </c>
      <c r="N345" s="11" t="str">
        <v>Tier - 2</v>
      </c>
      <c r="O345" s="11" t="str">
        <v>Tier - 3</v>
      </c>
      <c r="P345" s="11" t="str">
        <v>R1013</v>
      </c>
      <c r="Q345" s="12" t="str">
        <v>2 Sep 1997</v>
      </c>
      <c r="R345" s="11">
        <f ca="1"/>
        <v>27</v>
      </c>
      <c r="S345" s="52">
        <v>3238.44</v>
      </c>
      <c r="T345" s="19"/>
    </row>
    <row r="346" spans="1:20" x14ac:dyDescent="0.3">
      <c r="A346" t="s">
        <v>370</v>
      </c>
      <c r="B346">
        <v>1991</v>
      </c>
      <c r="C346" t="s">
        <v>11</v>
      </c>
      <c r="D346">
        <v>13</v>
      </c>
      <c r="E346">
        <v>0</v>
      </c>
      <c r="F346">
        <v>3260.2</v>
      </c>
      <c r="G346" t="s">
        <v>6767</v>
      </c>
      <c r="H346" t="s">
        <v>6766</v>
      </c>
      <c r="I346" t="s">
        <v>37</v>
      </c>
      <c r="K346" s="14" t="str">
        <v>Id1993</v>
      </c>
      <c r="L346" s="11">
        <v>1991</v>
      </c>
      <c r="M346" s="11" t="str">
        <v>Nov</v>
      </c>
      <c r="N346" s="11" t="str">
        <v>Tier - 3</v>
      </c>
      <c r="O346" s="11" t="str">
        <v>Tier - 2</v>
      </c>
      <c r="P346" s="11" t="str">
        <v>R1011</v>
      </c>
      <c r="Q346" s="12" t="str">
        <v>13 Nov 1991</v>
      </c>
      <c r="R346" s="11">
        <f ca="1"/>
        <v>33</v>
      </c>
      <c r="S346" s="52">
        <v>3260.2</v>
      </c>
      <c r="T346" s="19"/>
    </row>
    <row r="347" spans="1:20" x14ac:dyDescent="0.3">
      <c r="A347" t="s">
        <v>371</v>
      </c>
      <c r="B347">
        <v>1994</v>
      </c>
      <c r="C347" t="s">
        <v>25</v>
      </c>
      <c r="D347">
        <v>2</v>
      </c>
      <c r="E347">
        <v>0</v>
      </c>
      <c r="F347">
        <v>3268.85</v>
      </c>
      <c r="G347" t="s">
        <v>6767</v>
      </c>
      <c r="H347" t="s">
        <v>6768</v>
      </c>
      <c r="I347" t="s">
        <v>163</v>
      </c>
      <c r="K347" s="14" t="str">
        <v>Id1992</v>
      </c>
      <c r="L347" s="11">
        <v>1994</v>
      </c>
      <c r="M347" s="11" t="str">
        <v>Dec</v>
      </c>
      <c r="N347" s="11" t="str">
        <v>Tier - 3</v>
      </c>
      <c r="O347" s="11" t="str">
        <v>Tier - 1</v>
      </c>
      <c r="P347" s="11" t="str">
        <v>R1016</v>
      </c>
      <c r="Q347" s="12" t="str">
        <v>2 Dec 1994</v>
      </c>
      <c r="R347" s="11">
        <f ca="1"/>
        <v>30</v>
      </c>
      <c r="S347" s="52">
        <v>3268.85</v>
      </c>
      <c r="T347" s="19"/>
    </row>
    <row r="348" spans="1:20" x14ac:dyDescent="0.3">
      <c r="A348" t="s">
        <v>372</v>
      </c>
      <c r="B348">
        <v>1994</v>
      </c>
      <c r="C348" t="s">
        <v>8</v>
      </c>
      <c r="D348">
        <v>1</v>
      </c>
      <c r="E348">
        <v>1</v>
      </c>
      <c r="F348">
        <v>3277.16</v>
      </c>
      <c r="G348" t="s">
        <v>6766</v>
      </c>
      <c r="H348" t="s">
        <v>6767</v>
      </c>
      <c r="I348" t="s">
        <v>37</v>
      </c>
      <c r="K348" s="14" t="str">
        <v>Id1991</v>
      </c>
      <c r="L348" s="11">
        <v>1994</v>
      </c>
      <c r="M348" s="11" t="str">
        <v>Jul</v>
      </c>
      <c r="N348" s="11" t="str">
        <v>Tier - 2</v>
      </c>
      <c r="O348" s="11" t="str">
        <v>Tier - 3</v>
      </c>
      <c r="P348" s="11" t="str">
        <v>R1011</v>
      </c>
      <c r="Q348" s="12" t="str">
        <v>1 Jul 1994</v>
      </c>
      <c r="R348" s="11">
        <f ca="1"/>
        <v>30</v>
      </c>
      <c r="S348" s="52">
        <v>3277.16</v>
      </c>
      <c r="T348" s="19"/>
    </row>
    <row r="349" spans="1:20" x14ac:dyDescent="0.3">
      <c r="A349" t="s">
        <v>373</v>
      </c>
      <c r="B349">
        <v>2001</v>
      </c>
      <c r="C349" t="s">
        <v>32</v>
      </c>
      <c r="D349">
        <v>6</v>
      </c>
      <c r="E349">
        <v>2</v>
      </c>
      <c r="F349">
        <v>3279.87</v>
      </c>
      <c r="G349" t="s">
        <v>6766</v>
      </c>
      <c r="H349" t="s">
        <v>6768</v>
      </c>
      <c r="I349" t="s">
        <v>351</v>
      </c>
      <c r="K349" s="14" t="str">
        <v>Id1990</v>
      </c>
      <c r="L349" s="11">
        <v>2001</v>
      </c>
      <c r="M349" s="11" t="str">
        <v>Oct</v>
      </c>
      <c r="N349" s="11" t="str">
        <v>Tier - 2</v>
      </c>
      <c r="O349" s="11" t="str">
        <v>Tier - 1</v>
      </c>
      <c r="P349" s="11" t="str">
        <v>R1017</v>
      </c>
      <c r="Q349" s="12" t="str">
        <v>6 Oct 2001</v>
      </c>
      <c r="R349" s="11">
        <f ca="1"/>
        <v>23</v>
      </c>
      <c r="S349" s="52">
        <v>3279.87</v>
      </c>
      <c r="T349" s="19"/>
    </row>
    <row r="350" spans="1:20" x14ac:dyDescent="0.3">
      <c r="A350" t="s">
        <v>374</v>
      </c>
      <c r="B350">
        <v>2003</v>
      </c>
      <c r="C350" t="s">
        <v>8</v>
      </c>
      <c r="D350">
        <v>3</v>
      </c>
      <c r="E350">
        <v>0</v>
      </c>
      <c r="F350">
        <v>3280.22</v>
      </c>
      <c r="G350" t="s">
        <v>6766</v>
      </c>
      <c r="H350" t="s">
        <v>6767</v>
      </c>
      <c r="I350" t="s">
        <v>37</v>
      </c>
      <c r="K350" s="14" t="str">
        <v>Id1989</v>
      </c>
      <c r="L350" s="11">
        <v>2003</v>
      </c>
      <c r="M350" s="11" t="str">
        <v>Jul</v>
      </c>
      <c r="N350" s="11" t="str">
        <v>Tier - 2</v>
      </c>
      <c r="O350" s="11" t="str">
        <v>Tier - 3</v>
      </c>
      <c r="P350" s="11" t="str">
        <v>R1011</v>
      </c>
      <c r="Q350" s="12" t="str">
        <v>3 Jul 2003</v>
      </c>
      <c r="R350" s="11">
        <f ca="1"/>
        <v>21</v>
      </c>
      <c r="S350" s="52">
        <v>3280.22</v>
      </c>
      <c r="T350" s="19"/>
    </row>
    <row r="351" spans="1:20" x14ac:dyDescent="0.3">
      <c r="A351" t="s">
        <v>375</v>
      </c>
      <c r="B351">
        <v>1996</v>
      </c>
      <c r="C351" t="s">
        <v>11</v>
      </c>
      <c r="D351">
        <v>17</v>
      </c>
      <c r="E351">
        <v>1</v>
      </c>
      <c r="F351">
        <v>3292.53</v>
      </c>
      <c r="G351" t="s">
        <v>6766</v>
      </c>
      <c r="H351" t="s">
        <v>6766</v>
      </c>
      <c r="I351" t="s">
        <v>18</v>
      </c>
      <c r="K351" s="14" t="str">
        <v>Id1988</v>
      </c>
      <c r="L351" s="11">
        <v>1996</v>
      </c>
      <c r="M351" s="11" t="str">
        <v>Nov</v>
      </c>
      <c r="N351" s="11" t="str">
        <v>Tier - 2</v>
      </c>
      <c r="O351" s="11" t="str">
        <v>Tier - 2</v>
      </c>
      <c r="P351" s="11" t="str">
        <v>R1012</v>
      </c>
      <c r="Q351" s="12" t="str">
        <v>17 Nov 1996</v>
      </c>
      <c r="R351" s="11">
        <f ca="1"/>
        <v>28</v>
      </c>
      <c r="S351" s="52">
        <v>3292.53</v>
      </c>
      <c r="T351" s="19"/>
    </row>
    <row r="352" spans="1:20" x14ac:dyDescent="0.3">
      <c r="A352" t="s">
        <v>376</v>
      </c>
      <c r="B352">
        <v>2003</v>
      </c>
      <c r="C352" t="s">
        <v>25</v>
      </c>
      <c r="D352">
        <v>5</v>
      </c>
      <c r="E352">
        <v>0</v>
      </c>
      <c r="F352">
        <v>3300.7</v>
      </c>
      <c r="G352" t="s">
        <v>6766</v>
      </c>
      <c r="H352" t="s">
        <v>6766</v>
      </c>
      <c r="I352" t="s">
        <v>195</v>
      </c>
      <c r="K352" s="14" t="str">
        <v>Id1987</v>
      </c>
      <c r="L352" s="11">
        <v>2003</v>
      </c>
      <c r="M352" s="11" t="str">
        <v>Dec</v>
      </c>
      <c r="N352" s="11" t="str">
        <v>Tier - 2</v>
      </c>
      <c r="O352" s="11" t="str">
        <v>Tier - 2</v>
      </c>
      <c r="P352" s="11" t="str">
        <v>R1025</v>
      </c>
      <c r="Q352" s="12" t="str">
        <v>5 Dec 2003</v>
      </c>
      <c r="R352" s="11">
        <f ca="1"/>
        <v>21</v>
      </c>
      <c r="S352" s="52">
        <v>3300.7</v>
      </c>
      <c r="T352" s="19"/>
    </row>
    <row r="353" spans="1:20" x14ac:dyDescent="0.3">
      <c r="A353" t="s">
        <v>377</v>
      </c>
      <c r="B353">
        <v>2003</v>
      </c>
      <c r="C353" t="s">
        <v>11</v>
      </c>
      <c r="D353">
        <v>18</v>
      </c>
      <c r="E353">
        <v>0</v>
      </c>
      <c r="F353">
        <v>3308.46</v>
      </c>
      <c r="G353" t="s">
        <v>6766</v>
      </c>
      <c r="H353" t="s">
        <v>6768</v>
      </c>
      <c r="I353" t="s">
        <v>295</v>
      </c>
      <c r="K353" s="14" t="str">
        <v>Id1986</v>
      </c>
      <c r="L353" s="11">
        <v>2003</v>
      </c>
      <c r="M353" s="11" t="str">
        <v>Nov</v>
      </c>
      <c r="N353" s="11" t="str">
        <v>Tier - 2</v>
      </c>
      <c r="O353" s="11" t="str">
        <v>Tier - 1</v>
      </c>
      <c r="P353" s="11" t="str">
        <v>R1021</v>
      </c>
      <c r="Q353" s="12" t="str">
        <v>18 Nov 2003</v>
      </c>
      <c r="R353" s="11">
        <f ca="1"/>
        <v>21</v>
      </c>
      <c r="S353" s="52">
        <v>3308.46</v>
      </c>
      <c r="T353" s="19"/>
    </row>
    <row r="354" spans="1:20" x14ac:dyDescent="0.3">
      <c r="A354" t="s">
        <v>378</v>
      </c>
      <c r="B354">
        <v>1997</v>
      </c>
      <c r="C354" t="s">
        <v>13</v>
      </c>
      <c r="D354">
        <v>20</v>
      </c>
      <c r="E354">
        <v>1</v>
      </c>
      <c r="F354">
        <v>3309.79</v>
      </c>
      <c r="G354" t="s">
        <v>6767</v>
      </c>
      <c r="H354" t="s">
        <v>6767</v>
      </c>
      <c r="I354" t="s">
        <v>351</v>
      </c>
      <c r="K354" s="14" t="str">
        <v>Id1985</v>
      </c>
      <c r="L354" s="11">
        <v>1997</v>
      </c>
      <c r="M354" s="11" t="str">
        <v>Jun</v>
      </c>
      <c r="N354" s="11" t="str">
        <v>Tier - 3</v>
      </c>
      <c r="O354" s="11" t="str">
        <v>Tier - 3</v>
      </c>
      <c r="P354" s="11" t="str">
        <v>R1017</v>
      </c>
      <c r="Q354" s="12" t="str">
        <v>20 Jun 1997</v>
      </c>
      <c r="R354" s="11">
        <f ca="1"/>
        <v>27</v>
      </c>
      <c r="S354" s="52">
        <v>3309.79</v>
      </c>
      <c r="T354" s="19"/>
    </row>
    <row r="355" spans="1:20" x14ac:dyDescent="0.3">
      <c r="A355" t="s">
        <v>379</v>
      </c>
      <c r="B355">
        <v>1991</v>
      </c>
      <c r="C355" t="s">
        <v>15</v>
      </c>
      <c r="D355">
        <v>1</v>
      </c>
      <c r="E355">
        <v>3</v>
      </c>
      <c r="F355">
        <v>3342.79</v>
      </c>
      <c r="G355" t="s">
        <v>6766</v>
      </c>
      <c r="H355" t="s">
        <v>6768</v>
      </c>
      <c r="I355" t="s">
        <v>9</v>
      </c>
      <c r="K355" s="14" t="str">
        <v>Id1984</v>
      </c>
      <c r="L355" s="11">
        <v>1991</v>
      </c>
      <c r="M355" s="11" t="str">
        <v>Sep</v>
      </c>
      <c r="N355" s="11" t="str">
        <v>Tier - 2</v>
      </c>
      <c r="O355" s="11" t="str">
        <v>Tier - 1</v>
      </c>
      <c r="P355" s="11" t="str">
        <v>R1013</v>
      </c>
      <c r="Q355" s="12" t="str">
        <v>1 Sep 1991</v>
      </c>
      <c r="R355" s="11">
        <f ca="1"/>
        <v>33</v>
      </c>
      <c r="S355" s="52">
        <v>3342.79</v>
      </c>
      <c r="T355" s="19"/>
    </row>
    <row r="356" spans="1:20" x14ac:dyDescent="0.3">
      <c r="A356" t="s">
        <v>380</v>
      </c>
      <c r="B356">
        <v>1993</v>
      </c>
      <c r="C356" t="s">
        <v>32</v>
      </c>
      <c r="D356">
        <v>28</v>
      </c>
      <c r="E356">
        <v>0</v>
      </c>
      <c r="F356">
        <v>3353.28</v>
      </c>
      <c r="G356" t="s">
        <v>6766</v>
      </c>
      <c r="H356" t="s">
        <v>6768</v>
      </c>
      <c r="I356" t="s">
        <v>37</v>
      </c>
      <c r="K356" s="14" t="str">
        <v>Id1983</v>
      </c>
      <c r="L356" s="11">
        <v>1993</v>
      </c>
      <c r="M356" s="11" t="str">
        <v>Oct</v>
      </c>
      <c r="N356" s="11" t="str">
        <v>Tier - 2</v>
      </c>
      <c r="O356" s="11" t="str">
        <v>Tier - 1</v>
      </c>
      <c r="P356" s="11" t="str">
        <v>R1011</v>
      </c>
      <c r="Q356" s="12" t="str">
        <v>28 Oct 1993</v>
      </c>
      <c r="R356" s="11">
        <f ca="1"/>
        <v>31</v>
      </c>
      <c r="S356" s="52">
        <v>3353.28</v>
      </c>
      <c r="T356" s="19"/>
    </row>
    <row r="357" spans="1:20" x14ac:dyDescent="0.3">
      <c r="A357" t="s">
        <v>381</v>
      </c>
      <c r="B357">
        <v>1995</v>
      </c>
      <c r="C357" t="s">
        <v>13</v>
      </c>
      <c r="D357">
        <v>23</v>
      </c>
      <c r="E357">
        <v>0</v>
      </c>
      <c r="F357">
        <v>3353.47</v>
      </c>
      <c r="G357" t="s">
        <v>6766</v>
      </c>
      <c r="H357" t="s">
        <v>6767</v>
      </c>
      <c r="I357" t="s">
        <v>18</v>
      </c>
      <c r="K357" s="14" t="str">
        <v>Id1982</v>
      </c>
      <c r="L357" s="11">
        <v>1995</v>
      </c>
      <c r="M357" s="11" t="str">
        <v>Jun</v>
      </c>
      <c r="N357" s="11" t="str">
        <v>Tier - 2</v>
      </c>
      <c r="O357" s="11" t="str">
        <v>Tier - 3</v>
      </c>
      <c r="P357" s="11" t="str">
        <v>R1012</v>
      </c>
      <c r="Q357" s="12" t="str">
        <v>23 Jun 1995</v>
      </c>
      <c r="R357" s="11">
        <f ca="1"/>
        <v>29</v>
      </c>
      <c r="S357" s="52">
        <v>3353.47</v>
      </c>
      <c r="T357" s="19"/>
    </row>
    <row r="358" spans="1:20" x14ac:dyDescent="0.3">
      <c r="A358" t="s">
        <v>382</v>
      </c>
      <c r="B358">
        <v>1993</v>
      </c>
      <c r="C358" t="s">
        <v>32</v>
      </c>
      <c r="D358">
        <v>7</v>
      </c>
      <c r="E358">
        <v>0</v>
      </c>
      <c r="F358">
        <v>3366.67</v>
      </c>
      <c r="G358" t="s">
        <v>6766</v>
      </c>
      <c r="H358" t="s">
        <v>6766</v>
      </c>
      <c r="I358" t="s">
        <v>9</v>
      </c>
      <c r="K358" s="14" t="str">
        <v>Id1981</v>
      </c>
      <c r="L358" s="11">
        <v>1993</v>
      </c>
      <c r="M358" s="11" t="str">
        <v>Oct</v>
      </c>
      <c r="N358" s="11" t="str">
        <v>Tier - 2</v>
      </c>
      <c r="O358" s="11" t="str">
        <v>Tier - 2</v>
      </c>
      <c r="P358" s="11" t="str">
        <v>R1013</v>
      </c>
      <c r="Q358" s="12" t="str">
        <v>7 Oct 1993</v>
      </c>
      <c r="R358" s="11">
        <f ca="1"/>
        <v>31</v>
      </c>
      <c r="S358" s="52">
        <v>3366.67</v>
      </c>
      <c r="T358" s="19"/>
    </row>
    <row r="359" spans="1:20" x14ac:dyDescent="0.3">
      <c r="A359" t="s">
        <v>383</v>
      </c>
      <c r="B359">
        <v>1996</v>
      </c>
      <c r="C359" t="s">
        <v>25</v>
      </c>
      <c r="D359">
        <v>14</v>
      </c>
      <c r="E359">
        <v>1</v>
      </c>
      <c r="F359">
        <v>3378.91</v>
      </c>
      <c r="G359" t="s">
        <v>6766</v>
      </c>
      <c r="H359" t="s">
        <v>6768</v>
      </c>
      <c r="I359" t="s">
        <v>37</v>
      </c>
      <c r="K359" s="14" t="str">
        <v>Id1980</v>
      </c>
      <c r="L359" s="11">
        <v>1996</v>
      </c>
      <c r="M359" s="11" t="str">
        <v>Dec</v>
      </c>
      <c r="N359" s="11" t="str">
        <v>Tier - 2</v>
      </c>
      <c r="O359" s="11" t="str">
        <v>Tier - 1</v>
      </c>
      <c r="P359" s="11" t="str">
        <v>R1011</v>
      </c>
      <c r="Q359" s="12" t="str">
        <v>14 Dec 1996</v>
      </c>
      <c r="R359" s="11">
        <f ca="1"/>
        <v>28</v>
      </c>
      <c r="S359" s="52">
        <v>3378.91</v>
      </c>
      <c r="T359" s="19"/>
    </row>
    <row r="360" spans="1:20" x14ac:dyDescent="0.3">
      <c r="A360" t="s">
        <v>384</v>
      </c>
      <c r="B360">
        <v>1996</v>
      </c>
      <c r="C360" t="s">
        <v>11</v>
      </c>
      <c r="D360">
        <v>13</v>
      </c>
      <c r="E360">
        <v>0</v>
      </c>
      <c r="F360">
        <v>3385.4</v>
      </c>
      <c r="G360" t="s">
        <v>6766</v>
      </c>
      <c r="H360" t="s">
        <v>6766</v>
      </c>
      <c r="I360" t="s">
        <v>242</v>
      </c>
      <c r="K360" s="14" t="str">
        <v>Id1979</v>
      </c>
      <c r="L360" s="11">
        <v>1996</v>
      </c>
      <c r="M360" s="11" t="str">
        <v>Nov</v>
      </c>
      <c r="N360" s="11" t="str">
        <v>Tier - 2</v>
      </c>
      <c r="O360" s="11" t="str">
        <v>Tier - 2</v>
      </c>
      <c r="P360" s="11" t="str">
        <v>R1024</v>
      </c>
      <c r="Q360" s="12" t="str">
        <v>13 Nov 1996</v>
      </c>
      <c r="R360" s="11">
        <f ca="1"/>
        <v>28</v>
      </c>
      <c r="S360" s="52">
        <v>3385.4</v>
      </c>
      <c r="T360" s="19"/>
    </row>
    <row r="361" spans="1:20" x14ac:dyDescent="0.3">
      <c r="A361" t="s">
        <v>385</v>
      </c>
      <c r="B361">
        <v>1996</v>
      </c>
      <c r="C361" t="s">
        <v>30</v>
      </c>
      <c r="D361">
        <v>10</v>
      </c>
      <c r="E361">
        <v>1</v>
      </c>
      <c r="F361">
        <v>3392.37</v>
      </c>
      <c r="G361" t="s">
        <v>6766</v>
      </c>
      <c r="H361" t="s">
        <v>6767</v>
      </c>
      <c r="I361" t="s">
        <v>9</v>
      </c>
      <c r="K361" s="14" t="str">
        <v>Id1978</v>
      </c>
      <c r="L361" s="11">
        <v>1996</v>
      </c>
      <c r="M361" s="11" t="str">
        <v>Aug</v>
      </c>
      <c r="N361" s="11" t="str">
        <v>Tier - 2</v>
      </c>
      <c r="O361" s="11" t="str">
        <v>Tier - 3</v>
      </c>
      <c r="P361" s="11" t="str">
        <v>R1013</v>
      </c>
      <c r="Q361" s="12" t="str">
        <v>10 Aug 1996</v>
      </c>
      <c r="R361" s="11">
        <f ca="1"/>
        <v>28</v>
      </c>
      <c r="S361" s="52">
        <v>3392.37</v>
      </c>
      <c r="T361" s="19"/>
    </row>
    <row r="362" spans="1:20" x14ac:dyDescent="0.3">
      <c r="A362" t="s">
        <v>386</v>
      </c>
      <c r="B362">
        <v>1996</v>
      </c>
      <c r="C362" t="s">
        <v>32</v>
      </c>
      <c r="D362">
        <v>27</v>
      </c>
      <c r="E362">
        <v>1</v>
      </c>
      <c r="F362">
        <v>3392.98</v>
      </c>
      <c r="G362" t="s">
        <v>6766</v>
      </c>
      <c r="H362" t="s">
        <v>6767</v>
      </c>
      <c r="I362" t="s">
        <v>9</v>
      </c>
      <c r="K362" s="14" t="str">
        <v>Id1977</v>
      </c>
      <c r="L362" s="11">
        <v>1996</v>
      </c>
      <c r="M362" s="11" t="str">
        <v>Oct</v>
      </c>
      <c r="N362" s="11" t="str">
        <v>Tier - 2</v>
      </c>
      <c r="O362" s="11" t="str">
        <v>Tier - 3</v>
      </c>
      <c r="P362" s="11" t="str">
        <v>R1013</v>
      </c>
      <c r="Q362" s="12" t="str">
        <v>27 Oct 1996</v>
      </c>
      <c r="R362" s="11">
        <f ca="1"/>
        <v>28</v>
      </c>
      <c r="S362" s="52">
        <v>3392.98</v>
      </c>
      <c r="T362" s="19"/>
    </row>
    <row r="363" spans="1:20" x14ac:dyDescent="0.3">
      <c r="A363" t="s">
        <v>387</v>
      </c>
      <c r="B363">
        <v>2004</v>
      </c>
      <c r="C363" t="s">
        <v>8</v>
      </c>
      <c r="D363">
        <v>16</v>
      </c>
      <c r="E363">
        <v>2</v>
      </c>
      <c r="F363">
        <v>3393.36</v>
      </c>
      <c r="G363" t="s">
        <v>6766</v>
      </c>
      <c r="H363" t="s">
        <v>6766</v>
      </c>
      <c r="I363" t="s">
        <v>244</v>
      </c>
      <c r="K363" s="14" t="str">
        <v>Id1976</v>
      </c>
      <c r="L363" s="11">
        <v>2004</v>
      </c>
      <c r="M363" s="11" t="str">
        <v>Jul</v>
      </c>
      <c r="N363" s="11" t="str">
        <v>Tier - 2</v>
      </c>
      <c r="O363" s="11" t="str">
        <v>Tier - 2</v>
      </c>
      <c r="P363" s="11" t="str">
        <v>R1023</v>
      </c>
      <c r="Q363" s="12" t="str">
        <v>16 Jul 2004</v>
      </c>
      <c r="R363" s="11">
        <f ca="1"/>
        <v>20</v>
      </c>
      <c r="S363" s="52">
        <v>3393.36</v>
      </c>
      <c r="T363" s="19"/>
    </row>
    <row r="364" spans="1:20" x14ac:dyDescent="0.3">
      <c r="A364" t="s">
        <v>388</v>
      </c>
      <c r="B364">
        <v>1996</v>
      </c>
      <c r="C364" t="s">
        <v>25</v>
      </c>
      <c r="D364">
        <v>19</v>
      </c>
      <c r="E364">
        <v>1</v>
      </c>
      <c r="F364">
        <v>3410.32</v>
      </c>
      <c r="G364" t="s">
        <v>6766</v>
      </c>
      <c r="H364" t="s">
        <v>6766</v>
      </c>
      <c r="I364" t="s">
        <v>37</v>
      </c>
      <c r="K364" s="14" t="str">
        <v>Id1975</v>
      </c>
      <c r="L364" s="11">
        <v>1996</v>
      </c>
      <c r="M364" s="11" t="str">
        <v>Dec</v>
      </c>
      <c r="N364" s="11" t="str">
        <v>Tier - 2</v>
      </c>
      <c r="O364" s="11" t="str">
        <v>Tier - 2</v>
      </c>
      <c r="P364" s="11" t="str">
        <v>R1011</v>
      </c>
      <c r="Q364" s="12" t="str">
        <v>19 Dec 1996</v>
      </c>
      <c r="R364" s="11">
        <f ca="1"/>
        <v>28</v>
      </c>
      <c r="S364" s="52">
        <v>3410.32</v>
      </c>
      <c r="T364" s="19"/>
    </row>
    <row r="365" spans="1:20" x14ac:dyDescent="0.3">
      <c r="A365" t="s">
        <v>389</v>
      </c>
      <c r="B365">
        <v>2001</v>
      </c>
      <c r="C365" t="s">
        <v>25</v>
      </c>
      <c r="D365">
        <v>26</v>
      </c>
      <c r="E365">
        <v>0</v>
      </c>
      <c r="F365">
        <v>3434.38</v>
      </c>
      <c r="G365" t="s">
        <v>6766</v>
      </c>
      <c r="H365" t="s">
        <v>6766</v>
      </c>
      <c r="I365" t="s">
        <v>37</v>
      </c>
      <c r="K365" s="14" t="str">
        <v>Id1974</v>
      </c>
      <c r="L365" s="11">
        <v>2001</v>
      </c>
      <c r="M365" s="11" t="str">
        <v>Dec</v>
      </c>
      <c r="N365" s="11" t="str">
        <v>Tier - 2</v>
      </c>
      <c r="O365" s="11" t="str">
        <v>Tier - 2</v>
      </c>
      <c r="P365" s="11" t="str">
        <v>R1011</v>
      </c>
      <c r="Q365" s="12" t="str">
        <v>26 Dec 2001</v>
      </c>
      <c r="R365" s="11">
        <f ca="1"/>
        <v>23</v>
      </c>
      <c r="S365" s="52">
        <v>3434.38</v>
      </c>
      <c r="T365" s="19"/>
    </row>
    <row r="366" spans="1:20" x14ac:dyDescent="0.3">
      <c r="A366" t="s">
        <v>390</v>
      </c>
      <c r="B366">
        <v>1986</v>
      </c>
      <c r="C366" t="s">
        <v>30</v>
      </c>
      <c r="D366">
        <v>27</v>
      </c>
      <c r="E366">
        <v>3</v>
      </c>
      <c r="F366">
        <v>3436.5</v>
      </c>
      <c r="G366" t="s">
        <v>6766</v>
      </c>
      <c r="H366" t="s">
        <v>6768</v>
      </c>
      <c r="I366" t="s">
        <v>9</v>
      </c>
      <c r="K366" s="14" t="str">
        <v>Id1973</v>
      </c>
      <c r="L366" s="11">
        <v>1986</v>
      </c>
      <c r="M366" s="11" t="str">
        <v>Aug</v>
      </c>
      <c r="N366" s="11" t="str">
        <v>Tier - 2</v>
      </c>
      <c r="O366" s="11" t="str">
        <v>Tier - 1</v>
      </c>
      <c r="P366" s="11" t="str">
        <v>R1013</v>
      </c>
      <c r="Q366" s="12" t="str">
        <v>27 Aug 1986</v>
      </c>
      <c r="R366" s="11">
        <f ca="1"/>
        <v>38</v>
      </c>
      <c r="S366" s="52">
        <v>3436.5</v>
      </c>
      <c r="T366" s="19"/>
    </row>
    <row r="367" spans="1:20" x14ac:dyDescent="0.3">
      <c r="A367" t="s">
        <v>391</v>
      </c>
      <c r="B367">
        <v>2000</v>
      </c>
      <c r="C367" t="s">
        <v>13</v>
      </c>
      <c r="D367">
        <v>20</v>
      </c>
      <c r="E367">
        <v>3</v>
      </c>
      <c r="F367">
        <v>3443.06</v>
      </c>
      <c r="G367" t="s">
        <v>6766</v>
      </c>
      <c r="H367" t="s">
        <v>6768</v>
      </c>
      <c r="I367" t="s">
        <v>37</v>
      </c>
      <c r="K367" s="14" t="str">
        <v>Id1972</v>
      </c>
      <c r="L367" s="11">
        <v>2000</v>
      </c>
      <c r="M367" s="11" t="str">
        <v>Jun</v>
      </c>
      <c r="N367" s="11" t="str">
        <v>Tier - 2</v>
      </c>
      <c r="O367" s="11" t="str">
        <v>Tier - 1</v>
      </c>
      <c r="P367" s="11" t="str">
        <v>R1011</v>
      </c>
      <c r="Q367" s="12" t="str">
        <v>20 Jun 2000</v>
      </c>
      <c r="R367" s="11">
        <f ca="1"/>
        <v>24</v>
      </c>
      <c r="S367" s="52">
        <v>3443.06</v>
      </c>
      <c r="T367" s="19"/>
    </row>
    <row r="368" spans="1:20" x14ac:dyDescent="0.3">
      <c r="A368" t="s">
        <v>392</v>
      </c>
      <c r="B368">
        <v>1987</v>
      </c>
      <c r="C368" t="s">
        <v>15</v>
      </c>
      <c r="D368">
        <v>14</v>
      </c>
      <c r="E368">
        <v>3</v>
      </c>
      <c r="F368">
        <v>3453.77</v>
      </c>
      <c r="G368" t="s">
        <v>6766</v>
      </c>
      <c r="H368" t="s">
        <v>6768</v>
      </c>
      <c r="I368" t="s">
        <v>37</v>
      </c>
      <c r="K368" s="14" t="str">
        <v>Id1971</v>
      </c>
      <c r="L368" s="11">
        <v>1987</v>
      </c>
      <c r="M368" s="11" t="str">
        <v>Sep</v>
      </c>
      <c r="N368" s="11" t="str">
        <v>Tier - 2</v>
      </c>
      <c r="O368" s="11" t="str">
        <v>Tier - 1</v>
      </c>
      <c r="P368" s="11" t="str">
        <v>R1011</v>
      </c>
      <c r="Q368" s="12" t="str">
        <v>14 Sep 1987</v>
      </c>
      <c r="R368" s="11">
        <f ca="1"/>
        <v>37</v>
      </c>
      <c r="S368" s="52">
        <v>3453.77</v>
      </c>
      <c r="T368" s="19"/>
    </row>
    <row r="369" spans="1:20" x14ac:dyDescent="0.3">
      <c r="A369" t="s">
        <v>393</v>
      </c>
      <c r="B369">
        <v>2003</v>
      </c>
      <c r="C369" t="s">
        <v>8</v>
      </c>
      <c r="D369">
        <v>29</v>
      </c>
      <c r="E369">
        <v>0</v>
      </c>
      <c r="F369">
        <v>3463.51</v>
      </c>
      <c r="G369" t="s">
        <v>6766</v>
      </c>
      <c r="H369" t="s">
        <v>6768</v>
      </c>
      <c r="I369" t="s">
        <v>195</v>
      </c>
      <c r="K369" s="14" t="str">
        <v>Id1970</v>
      </c>
      <c r="L369" s="11">
        <v>2003</v>
      </c>
      <c r="M369" s="11" t="str">
        <v>Jul</v>
      </c>
      <c r="N369" s="11" t="str">
        <v>Tier - 2</v>
      </c>
      <c r="O369" s="11" t="str">
        <v>Tier - 1</v>
      </c>
      <c r="P369" s="11" t="str">
        <v>R1025</v>
      </c>
      <c r="Q369" s="12" t="str">
        <v>29 Jul 2003</v>
      </c>
      <c r="R369" s="11">
        <f ca="1"/>
        <v>21</v>
      </c>
      <c r="S369" s="52">
        <v>3463.51</v>
      </c>
      <c r="T369" s="19"/>
    </row>
    <row r="370" spans="1:20" x14ac:dyDescent="0.3">
      <c r="A370" t="s">
        <v>394</v>
      </c>
      <c r="B370">
        <v>1993</v>
      </c>
      <c r="C370" t="s">
        <v>32</v>
      </c>
      <c r="D370">
        <v>12</v>
      </c>
      <c r="E370">
        <v>1</v>
      </c>
      <c r="F370">
        <v>3471.41</v>
      </c>
      <c r="G370" t="s">
        <v>6766</v>
      </c>
      <c r="H370" t="s">
        <v>6766</v>
      </c>
      <c r="I370" t="s">
        <v>9</v>
      </c>
      <c r="K370" s="14" t="str">
        <v>Id1969</v>
      </c>
      <c r="L370" s="11">
        <v>1993</v>
      </c>
      <c r="M370" s="11" t="str">
        <v>Oct</v>
      </c>
      <c r="N370" s="11" t="str">
        <v>Tier - 2</v>
      </c>
      <c r="O370" s="11" t="str">
        <v>Tier - 2</v>
      </c>
      <c r="P370" s="11" t="str">
        <v>R1013</v>
      </c>
      <c r="Q370" s="12" t="str">
        <v>12 Oct 1993</v>
      </c>
      <c r="R370" s="11">
        <f ca="1"/>
        <v>31</v>
      </c>
      <c r="S370" s="52">
        <v>3471.41</v>
      </c>
      <c r="T370" s="19"/>
    </row>
    <row r="371" spans="1:20" x14ac:dyDescent="0.3">
      <c r="A371" t="s">
        <v>395</v>
      </c>
      <c r="B371">
        <v>2004</v>
      </c>
      <c r="C371" t="s">
        <v>13</v>
      </c>
      <c r="D371">
        <v>26</v>
      </c>
      <c r="E371">
        <v>3</v>
      </c>
      <c r="F371">
        <v>3481.87</v>
      </c>
      <c r="G371" t="s">
        <v>6766</v>
      </c>
      <c r="H371" t="s">
        <v>6767</v>
      </c>
      <c r="I371" t="s">
        <v>163</v>
      </c>
      <c r="K371" s="14" t="str">
        <v>Id1968</v>
      </c>
      <c r="L371" s="11">
        <v>2004</v>
      </c>
      <c r="M371" s="11" t="str">
        <v>Jun</v>
      </c>
      <c r="N371" s="11" t="str">
        <v>Tier - 2</v>
      </c>
      <c r="O371" s="11" t="str">
        <v>Tier - 3</v>
      </c>
      <c r="P371" s="11" t="str">
        <v>R1016</v>
      </c>
      <c r="Q371" s="12" t="str">
        <v>26 Jun 2004</v>
      </c>
      <c r="R371" s="11">
        <f ca="1"/>
        <v>20</v>
      </c>
      <c r="S371" s="52">
        <v>3481.87</v>
      </c>
      <c r="T371" s="19"/>
    </row>
    <row r="372" spans="1:20" x14ac:dyDescent="0.3">
      <c r="A372" t="s">
        <v>396</v>
      </c>
      <c r="B372">
        <v>1996</v>
      </c>
      <c r="C372" t="s">
        <v>15</v>
      </c>
      <c r="D372">
        <v>19</v>
      </c>
      <c r="E372">
        <v>2</v>
      </c>
      <c r="F372">
        <v>3484.33</v>
      </c>
      <c r="G372" t="s">
        <v>6767</v>
      </c>
      <c r="H372" t="s">
        <v>6767</v>
      </c>
      <c r="I372" t="s">
        <v>37</v>
      </c>
      <c r="K372" s="14" t="str">
        <v>Id1967</v>
      </c>
      <c r="L372" s="11">
        <v>1996</v>
      </c>
      <c r="M372" s="11" t="str">
        <v>Sep</v>
      </c>
      <c r="N372" s="11" t="str">
        <v>Tier - 3</v>
      </c>
      <c r="O372" s="11" t="str">
        <v>Tier - 3</v>
      </c>
      <c r="P372" s="11" t="str">
        <v>R1011</v>
      </c>
      <c r="Q372" s="12" t="str">
        <v>19 Sep 1996</v>
      </c>
      <c r="R372" s="11">
        <f ca="1"/>
        <v>28</v>
      </c>
      <c r="S372" s="52">
        <v>3484.33</v>
      </c>
      <c r="T372" s="19"/>
    </row>
    <row r="373" spans="1:20" x14ac:dyDescent="0.3">
      <c r="A373" t="s">
        <v>397</v>
      </c>
      <c r="B373">
        <v>1996</v>
      </c>
      <c r="C373" t="s">
        <v>15</v>
      </c>
      <c r="D373">
        <v>18</v>
      </c>
      <c r="E373">
        <v>1</v>
      </c>
      <c r="F373">
        <v>3490.55</v>
      </c>
      <c r="G373" t="s">
        <v>6768</v>
      </c>
      <c r="H373" t="s">
        <v>6766</v>
      </c>
      <c r="I373" t="s">
        <v>159</v>
      </c>
      <c r="K373" s="14" t="str">
        <v>Id1966</v>
      </c>
      <c r="L373" s="11">
        <v>1996</v>
      </c>
      <c r="M373" s="11" t="str">
        <v>Sep</v>
      </c>
      <c r="N373" s="11" t="str">
        <v>Tier - 1</v>
      </c>
      <c r="O373" s="11" t="str">
        <v>Tier - 2</v>
      </c>
      <c r="P373" s="11" t="str">
        <v>R1015</v>
      </c>
      <c r="Q373" s="12" t="str">
        <v>18 Sep 1996</v>
      </c>
      <c r="R373" s="11">
        <f ca="1"/>
        <v>28</v>
      </c>
      <c r="S373" s="52">
        <v>3490.55</v>
      </c>
      <c r="T373" s="19"/>
    </row>
    <row r="374" spans="1:20" x14ac:dyDescent="0.3">
      <c r="A374" t="s">
        <v>398</v>
      </c>
      <c r="B374">
        <v>1999</v>
      </c>
      <c r="C374" t="s">
        <v>15</v>
      </c>
      <c r="D374">
        <v>22</v>
      </c>
      <c r="E374">
        <v>2</v>
      </c>
      <c r="F374">
        <v>3500.61</v>
      </c>
      <c r="G374" t="s">
        <v>6766</v>
      </c>
      <c r="H374" t="s">
        <v>6766</v>
      </c>
      <c r="I374" t="s">
        <v>9</v>
      </c>
      <c r="K374" s="14" t="str">
        <v>Id1965</v>
      </c>
      <c r="L374" s="11">
        <v>1999</v>
      </c>
      <c r="M374" s="11" t="str">
        <v>Sep</v>
      </c>
      <c r="N374" s="11" t="str">
        <v>Tier - 2</v>
      </c>
      <c r="O374" s="11" t="str">
        <v>Tier - 2</v>
      </c>
      <c r="P374" s="11" t="str">
        <v>R1013</v>
      </c>
      <c r="Q374" s="12" t="str">
        <v>22 Sep 1999</v>
      </c>
      <c r="R374" s="11">
        <f ca="1"/>
        <v>25</v>
      </c>
      <c r="S374" s="52">
        <v>3500.61</v>
      </c>
      <c r="T374" s="19"/>
    </row>
    <row r="375" spans="1:20" x14ac:dyDescent="0.3">
      <c r="A375" t="s">
        <v>399</v>
      </c>
      <c r="B375">
        <v>1998</v>
      </c>
      <c r="C375" t="s">
        <v>15</v>
      </c>
      <c r="D375">
        <v>16</v>
      </c>
      <c r="E375">
        <v>2</v>
      </c>
      <c r="F375">
        <v>3537.7</v>
      </c>
      <c r="G375" t="s">
        <v>6767</v>
      </c>
      <c r="H375" t="s">
        <v>6767</v>
      </c>
      <c r="I375" t="s">
        <v>18</v>
      </c>
      <c r="K375" s="14" t="str">
        <v>Id1964</v>
      </c>
      <c r="L375" s="11">
        <v>1998</v>
      </c>
      <c r="M375" s="11" t="str">
        <v>Sep</v>
      </c>
      <c r="N375" s="11" t="str">
        <v>Tier - 3</v>
      </c>
      <c r="O375" s="11" t="str">
        <v>Tier - 3</v>
      </c>
      <c r="P375" s="11" t="str">
        <v>R1012</v>
      </c>
      <c r="Q375" s="12" t="str">
        <v>16 Sep 1998</v>
      </c>
      <c r="R375" s="11">
        <f ca="1"/>
        <v>26</v>
      </c>
      <c r="S375" s="52">
        <v>3537.7</v>
      </c>
      <c r="T375" s="19"/>
    </row>
    <row r="376" spans="1:20" x14ac:dyDescent="0.3">
      <c r="A376" t="s">
        <v>400</v>
      </c>
      <c r="B376">
        <v>2003</v>
      </c>
      <c r="C376" t="s">
        <v>30</v>
      </c>
      <c r="D376">
        <v>24</v>
      </c>
      <c r="E376">
        <v>0</v>
      </c>
      <c r="F376">
        <v>3538.9</v>
      </c>
      <c r="G376" t="s">
        <v>6766</v>
      </c>
      <c r="H376" t="s">
        <v>6766</v>
      </c>
      <c r="I376" t="s">
        <v>18</v>
      </c>
      <c r="K376" s="14" t="str">
        <v>Id1963</v>
      </c>
      <c r="L376" s="11">
        <v>2003</v>
      </c>
      <c r="M376" s="11" t="str">
        <v>Aug</v>
      </c>
      <c r="N376" s="11" t="str">
        <v>Tier - 2</v>
      </c>
      <c r="O376" s="11" t="str">
        <v>Tier - 2</v>
      </c>
      <c r="P376" s="11" t="str">
        <v>R1012</v>
      </c>
      <c r="Q376" s="12" t="str">
        <v>24 Aug 2003</v>
      </c>
      <c r="R376" s="11">
        <f ca="1"/>
        <v>21</v>
      </c>
      <c r="S376" s="52">
        <v>3538.9</v>
      </c>
      <c r="T376" s="19"/>
    </row>
    <row r="377" spans="1:20" x14ac:dyDescent="0.3">
      <c r="A377" t="s">
        <v>401</v>
      </c>
      <c r="B377">
        <v>1988</v>
      </c>
      <c r="C377" t="s">
        <v>32</v>
      </c>
      <c r="D377">
        <v>15</v>
      </c>
      <c r="E377">
        <v>3</v>
      </c>
      <c r="F377">
        <v>3540.12</v>
      </c>
      <c r="G377" t="s">
        <v>6766</v>
      </c>
      <c r="H377" t="s">
        <v>6768</v>
      </c>
      <c r="I377" t="s">
        <v>9</v>
      </c>
      <c r="K377" s="14" t="str">
        <v>Id1962</v>
      </c>
      <c r="L377" s="11">
        <v>1988</v>
      </c>
      <c r="M377" s="11" t="str">
        <v>Oct</v>
      </c>
      <c r="N377" s="11" t="str">
        <v>Tier - 2</v>
      </c>
      <c r="O377" s="11" t="str">
        <v>Tier - 1</v>
      </c>
      <c r="P377" s="11" t="str">
        <v>R1013</v>
      </c>
      <c r="Q377" s="12" t="str">
        <v>15 Oct 1988</v>
      </c>
      <c r="R377" s="11">
        <f ca="1"/>
        <v>36</v>
      </c>
      <c r="S377" s="52">
        <v>3540.12</v>
      </c>
      <c r="T377" s="19"/>
    </row>
    <row r="378" spans="1:20" x14ac:dyDescent="0.3">
      <c r="A378" t="s">
        <v>402</v>
      </c>
      <c r="B378">
        <v>1992</v>
      </c>
      <c r="C378" t="s">
        <v>25</v>
      </c>
      <c r="D378">
        <v>22</v>
      </c>
      <c r="E378">
        <v>0</v>
      </c>
      <c r="F378">
        <v>3554.2</v>
      </c>
      <c r="G378" t="s">
        <v>6766</v>
      </c>
      <c r="H378" t="s">
        <v>6767</v>
      </c>
      <c r="I378" t="s">
        <v>37</v>
      </c>
      <c r="K378" s="14" t="str">
        <v>Id1961</v>
      </c>
      <c r="L378" s="11">
        <v>1992</v>
      </c>
      <c r="M378" s="11" t="str">
        <v>Dec</v>
      </c>
      <c r="N378" s="11" t="str">
        <v>Tier - 2</v>
      </c>
      <c r="O378" s="11" t="str">
        <v>Tier - 3</v>
      </c>
      <c r="P378" s="11" t="str">
        <v>R1011</v>
      </c>
      <c r="Q378" s="12" t="str">
        <v>22 Dec 1992</v>
      </c>
      <c r="R378" s="11">
        <f ca="1"/>
        <v>32</v>
      </c>
      <c r="S378" s="52">
        <v>3554.2</v>
      </c>
      <c r="T378" s="19"/>
    </row>
    <row r="379" spans="1:20" x14ac:dyDescent="0.3">
      <c r="A379" t="s">
        <v>403</v>
      </c>
      <c r="B379">
        <v>1994</v>
      </c>
      <c r="C379" t="s">
        <v>15</v>
      </c>
      <c r="D379">
        <v>24</v>
      </c>
      <c r="E379">
        <v>0</v>
      </c>
      <c r="F379">
        <v>3556.92</v>
      </c>
      <c r="G379" t="s">
        <v>6766</v>
      </c>
      <c r="H379" t="s">
        <v>6767</v>
      </c>
      <c r="I379" t="s">
        <v>18</v>
      </c>
      <c r="K379" s="14" t="str">
        <v>Id1960</v>
      </c>
      <c r="L379" s="11">
        <v>1994</v>
      </c>
      <c r="M379" s="11" t="str">
        <v>Sep</v>
      </c>
      <c r="N379" s="11" t="str">
        <v>Tier - 2</v>
      </c>
      <c r="O379" s="11" t="str">
        <v>Tier - 3</v>
      </c>
      <c r="P379" s="11" t="str">
        <v>R1012</v>
      </c>
      <c r="Q379" s="12" t="str">
        <v>24 Sep 1994</v>
      </c>
      <c r="R379" s="11">
        <f ca="1"/>
        <v>30</v>
      </c>
      <c r="S379" s="52">
        <v>3556.92</v>
      </c>
      <c r="T379" s="19"/>
    </row>
    <row r="380" spans="1:20" x14ac:dyDescent="0.3">
      <c r="A380" t="s">
        <v>404</v>
      </c>
      <c r="B380">
        <v>1995</v>
      </c>
      <c r="C380" t="s">
        <v>32</v>
      </c>
      <c r="D380">
        <v>9</v>
      </c>
      <c r="E380">
        <v>0</v>
      </c>
      <c r="F380">
        <v>3558.62</v>
      </c>
      <c r="G380" t="s">
        <v>6766</v>
      </c>
      <c r="H380" t="s">
        <v>6767</v>
      </c>
      <c r="I380" t="s">
        <v>242</v>
      </c>
      <c r="K380" s="14" t="str">
        <v>Id1959</v>
      </c>
      <c r="L380" s="11">
        <v>1995</v>
      </c>
      <c r="M380" s="11" t="str">
        <v>Oct</v>
      </c>
      <c r="N380" s="11" t="str">
        <v>Tier - 2</v>
      </c>
      <c r="O380" s="11" t="str">
        <v>Tier - 3</v>
      </c>
      <c r="P380" s="11" t="str">
        <v>R1024</v>
      </c>
      <c r="Q380" s="12" t="str">
        <v>9 Oct 1995</v>
      </c>
      <c r="R380" s="11">
        <f ca="1"/>
        <v>29</v>
      </c>
      <c r="S380" s="52">
        <v>3558.62</v>
      </c>
      <c r="T380" s="19"/>
    </row>
    <row r="381" spans="1:20" x14ac:dyDescent="0.3">
      <c r="A381" t="s">
        <v>405</v>
      </c>
      <c r="B381">
        <v>1995</v>
      </c>
      <c r="C381" t="s">
        <v>13</v>
      </c>
      <c r="D381">
        <v>16</v>
      </c>
      <c r="E381">
        <v>1</v>
      </c>
      <c r="F381">
        <v>3561.89</v>
      </c>
      <c r="G381" t="s">
        <v>6766</v>
      </c>
      <c r="H381" t="s">
        <v>6768</v>
      </c>
      <c r="I381" t="s">
        <v>9</v>
      </c>
      <c r="K381" s="14" t="str">
        <v>Id1958</v>
      </c>
      <c r="L381" s="11">
        <v>1995</v>
      </c>
      <c r="M381" s="11" t="str">
        <v>Jun</v>
      </c>
      <c r="N381" s="11" t="str">
        <v>Tier - 2</v>
      </c>
      <c r="O381" s="11" t="str">
        <v>Tier - 1</v>
      </c>
      <c r="P381" s="11" t="str">
        <v>R1013</v>
      </c>
      <c r="Q381" s="12" t="str">
        <v>16 Jun 1995</v>
      </c>
      <c r="R381" s="11">
        <f ca="1"/>
        <v>29</v>
      </c>
      <c r="S381" s="52">
        <v>3561.89</v>
      </c>
      <c r="T381" s="19"/>
    </row>
    <row r="382" spans="1:20" x14ac:dyDescent="0.3">
      <c r="A382" t="s">
        <v>406</v>
      </c>
      <c r="B382">
        <v>1981</v>
      </c>
      <c r="C382" t="s">
        <v>32</v>
      </c>
      <c r="D382">
        <v>10</v>
      </c>
      <c r="E382">
        <v>1</v>
      </c>
      <c r="F382">
        <v>3562.87</v>
      </c>
      <c r="G382" t="s">
        <v>6766</v>
      </c>
      <c r="H382" t="s">
        <v>6768</v>
      </c>
      <c r="I382" t="s">
        <v>9</v>
      </c>
      <c r="K382" s="14" t="str">
        <v>Id1957</v>
      </c>
      <c r="L382" s="11">
        <v>1981</v>
      </c>
      <c r="M382" s="11" t="str">
        <v>Oct</v>
      </c>
      <c r="N382" s="11" t="str">
        <v>Tier - 2</v>
      </c>
      <c r="O382" s="11" t="str">
        <v>Tier - 1</v>
      </c>
      <c r="P382" s="11" t="str">
        <v>R1013</v>
      </c>
      <c r="Q382" s="12" t="str">
        <v>10 Oct 1981</v>
      </c>
      <c r="R382" s="11">
        <f ca="1"/>
        <v>43</v>
      </c>
      <c r="S382" s="52">
        <v>3562.87</v>
      </c>
      <c r="T382" s="19"/>
    </row>
    <row r="383" spans="1:20" x14ac:dyDescent="0.3">
      <c r="A383" t="s">
        <v>407</v>
      </c>
      <c r="B383">
        <v>1988</v>
      </c>
      <c r="C383" t="s">
        <v>30</v>
      </c>
      <c r="D383">
        <v>18</v>
      </c>
      <c r="E383">
        <v>3</v>
      </c>
      <c r="F383">
        <v>3569.96</v>
      </c>
      <c r="G383" t="s">
        <v>6766</v>
      </c>
      <c r="H383" t="s">
        <v>6768</v>
      </c>
      <c r="I383" t="s">
        <v>18</v>
      </c>
      <c r="K383" s="14" t="str">
        <v>Id1956</v>
      </c>
      <c r="L383" s="11">
        <v>1988</v>
      </c>
      <c r="M383" s="11" t="str">
        <v>Aug</v>
      </c>
      <c r="N383" s="11" t="str">
        <v>Tier - 2</v>
      </c>
      <c r="O383" s="11" t="str">
        <v>Tier - 1</v>
      </c>
      <c r="P383" s="11" t="str">
        <v>R1012</v>
      </c>
      <c r="Q383" s="12" t="str">
        <v>18 Aug 1988</v>
      </c>
      <c r="R383" s="11">
        <f ca="1"/>
        <v>36</v>
      </c>
      <c r="S383" s="52">
        <v>3569.96</v>
      </c>
      <c r="T383" s="19"/>
    </row>
    <row r="384" spans="1:20" x14ac:dyDescent="0.3">
      <c r="A384" t="s">
        <v>408</v>
      </c>
      <c r="B384">
        <v>1995</v>
      </c>
      <c r="C384" t="s">
        <v>30</v>
      </c>
      <c r="D384">
        <v>23</v>
      </c>
      <c r="E384">
        <v>1</v>
      </c>
      <c r="F384">
        <v>3578</v>
      </c>
      <c r="G384" t="s">
        <v>6766</v>
      </c>
      <c r="H384" t="s">
        <v>6767</v>
      </c>
      <c r="I384" t="s">
        <v>37</v>
      </c>
      <c r="K384" s="14" t="str">
        <v>Id1955</v>
      </c>
      <c r="L384" s="11">
        <v>1995</v>
      </c>
      <c r="M384" s="11" t="str">
        <v>Aug</v>
      </c>
      <c r="N384" s="11" t="str">
        <v>Tier - 2</v>
      </c>
      <c r="O384" s="11" t="str">
        <v>Tier - 3</v>
      </c>
      <c r="P384" s="11" t="str">
        <v>R1011</v>
      </c>
      <c r="Q384" s="12" t="str">
        <v>23 Aug 1995</v>
      </c>
      <c r="R384" s="11">
        <f ca="1"/>
        <v>29</v>
      </c>
      <c r="S384" s="52">
        <v>3578</v>
      </c>
      <c r="T384" s="19"/>
    </row>
    <row r="385" spans="1:23" x14ac:dyDescent="0.3">
      <c r="A385" t="s">
        <v>409</v>
      </c>
      <c r="B385">
        <v>2001</v>
      </c>
      <c r="C385" t="s">
        <v>11</v>
      </c>
      <c r="D385">
        <v>11</v>
      </c>
      <c r="E385">
        <v>2</v>
      </c>
      <c r="F385">
        <v>3579.83</v>
      </c>
      <c r="G385" t="s">
        <v>6766</v>
      </c>
      <c r="H385" t="s">
        <v>6766</v>
      </c>
      <c r="I385" t="s">
        <v>18</v>
      </c>
      <c r="K385" s="14" t="str">
        <v>Id1954</v>
      </c>
      <c r="L385" s="11">
        <v>2001</v>
      </c>
      <c r="M385" s="11" t="str">
        <v>Nov</v>
      </c>
      <c r="N385" s="11" t="str">
        <v>Tier - 2</v>
      </c>
      <c r="O385" s="11" t="str">
        <v>Tier - 2</v>
      </c>
      <c r="P385" s="11" t="str">
        <v>R1012</v>
      </c>
      <c r="Q385" s="12" t="str">
        <v>11 Nov 2001</v>
      </c>
      <c r="R385" s="11">
        <f ca="1"/>
        <v>23</v>
      </c>
      <c r="S385" s="52">
        <v>3579.83</v>
      </c>
      <c r="T385" s="19"/>
    </row>
    <row r="386" spans="1:23" x14ac:dyDescent="0.3">
      <c r="A386" t="s">
        <v>410</v>
      </c>
      <c r="B386">
        <v>1986</v>
      </c>
      <c r="C386" t="s">
        <v>25</v>
      </c>
      <c r="D386">
        <v>27</v>
      </c>
      <c r="E386">
        <v>3</v>
      </c>
      <c r="F386">
        <v>3589.14</v>
      </c>
      <c r="G386" t="s">
        <v>6766</v>
      </c>
      <c r="H386" t="s">
        <v>6766</v>
      </c>
      <c r="I386" t="s">
        <v>9</v>
      </c>
      <c r="K386" s="14" t="str">
        <v>Id1953</v>
      </c>
      <c r="L386" s="11">
        <v>1986</v>
      </c>
      <c r="M386" s="11" t="str">
        <v>Dec</v>
      </c>
      <c r="N386" s="11" t="str">
        <v>Tier - 2</v>
      </c>
      <c r="O386" s="11" t="str">
        <v>Tier - 2</v>
      </c>
      <c r="P386" s="11" t="str">
        <v>R1013</v>
      </c>
      <c r="Q386" s="12" t="str">
        <v>27 Dec 1986</v>
      </c>
      <c r="R386" s="11">
        <f ca="1"/>
        <v>38</v>
      </c>
      <c r="S386" s="52">
        <v>3589.14</v>
      </c>
      <c r="T386" s="19"/>
    </row>
    <row r="387" spans="1:23" x14ac:dyDescent="0.3">
      <c r="A387" t="s">
        <v>411</v>
      </c>
      <c r="B387">
        <v>1999</v>
      </c>
      <c r="C387" t="s">
        <v>13</v>
      </c>
      <c r="D387">
        <v>6</v>
      </c>
      <c r="E387">
        <v>3</v>
      </c>
      <c r="F387">
        <v>3591.48</v>
      </c>
      <c r="G387" t="s">
        <v>6766</v>
      </c>
      <c r="H387" t="s">
        <v>6767</v>
      </c>
      <c r="I387" t="s">
        <v>37</v>
      </c>
      <c r="K387" s="14" t="str">
        <v>Id1952</v>
      </c>
      <c r="L387" s="11">
        <v>1999</v>
      </c>
      <c r="M387" s="11" t="str">
        <v>Jun</v>
      </c>
      <c r="N387" s="11" t="str">
        <v>Tier - 2</v>
      </c>
      <c r="O387" s="11" t="str">
        <v>Tier - 3</v>
      </c>
      <c r="P387" s="11" t="str">
        <v>R1011</v>
      </c>
      <c r="Q387" s="12" t="str">
        <v>6 Jun 1999</v>
      </c>
      <c r="R387" s="11">
        <f ca="1"/>
        <v>25</v>
      </c>
      <c r="S387" s="52">
        <v>3591.48</v>
      </c>
      <c r="T387" s="19"/>
    </row>
    <row r="388" spans="1:23" x14ac:dyDescent="0.3">
      <c r="A388" t="s">
        <v>412</v>
      </c>
      <c r="B388">
        <v>1997</v>
      </c>
      <c r="C388" t="s">
        <v>11</v>
      </c>
      <c r="D388">
        <v>4</v>
      </c>
      <c r="E388">
        <v>1</v>
      </c>
      <c r="F388">
        <v>3594.17</v>
      </c>
      <c r="G388" t="s">
        <v>6766</v>
      </c>
      <c r="H388" t="s">
        <v>6766</v>
      </c>
      <c r="I388" t="s">
        <v>18</v>
      </c>
      <c r="K388" s="14" t="str">
        <v>Id1951</v>
      </c>
      <c r="L388" s="11">
        <v>1997</v>
      </c>
      <c r="M388" s="11" t="str">
        <v>Nov</v>
      </c>
      <c r="N388" s="11" t="str">
        <v>Tier - 2</v>
      </c>
      <c r="O388" s="11" t="str">
        <v>Tier - 2</v>
      </c>
      <c r="P388" s="11" t="str">
        <v>R1012</v>
      </c>
      <c r="Q388" s="12" t="str">
        <v>4 Nov 1997</v>
      </c>
      <c r="R388" s="11">
        <f ca="1"/>
        <v>27</v>
      </c>
      <c r="S388" s="52">
        <v>3594.17</v>
      </c>
      <c r="T388" s="19"/>
    </row>
    <row r="389" spans="1:23" x14ac:dyDescent="0.3">
      <c r="A389" t="s">
        <v>413</v>
      </c>
      <c r="B389">
        <v>1999</v>
      </c>
      <c r="C389" t="s">
        <v>30</v>
      </c>
      <c r="D389">
        <v>12</v>
      </c>
      <c r="E389">
        <v>3</v>
      </c>
      <c r="F389">
        <v>3597.6</v>
      </c>
      <c r="G389" t="s">
        <v>6766</v>
      </c>
      <c r="H389" t="s">
        <v>6766</v>
      </c>
      <c r="I389" t="s">
        <v>37</v>
      </c>
      <c r="K389" s="14" t="str">
        <v>Id1950</v>
      </c>
      <c r="L389" s="11">
        <v>1999</v>
      </c>
      <c r="M389" s="11" t="str">
        <v>Aug</v>
      </c>
      <c r="N389" s="11" t="str">
        <v>Tier - 2</v>
      </c>
      <c r="O389" s="11" t="str">
        <v>Tier - 2</v>
      </c>
      <c r="P389" s="11" t="str">
        <v>R1011</v>
      </c>
      <c r="Q389" s="12" t="str">
        <v>12 Aug 1999</v>
      </c>
      <c r="R389" s="11">
        <f ca="1"/>
        <v>25</v>
      </c>
      <c r="S389" s="52">
        <v>3597.6</v>
      </c>
      <c r="T389" s="19"/>
    </row>
    <row r="390" spans="1:23" x14ac:dyDescent="0.3">
      <c r="A390" t="s">
        <v>414</v>
      </c>
      <c r="B390">
        <v>1988</v>
      </c>
      <c r="C390" t="s">
        <v>11</v>
      </c>
      <c r="D390">
        <v>4</v>
      </c>
      <c r="E390">
        <v>3</v>
      </c>
      <c r="F390">
        <v>3603.6</v>
      </c>
      <c r="G390" t="s">
        <v>6766</v>
      </c>
      <c r="H390" t="s">
        <v>6768</v>
      </c>
      <c r="I390" t="s">
        <v>9</v>
      </c>
      <c r="K390" s="14" t="str">
        <v>Id1949</v>
      </c>
      <c r="L390" s="11">
        <v>1988</v>
      </c>
      <c r="M390" s="11" t="str">
        <v>Nov</v>
      </c>
      <c r="N390" s="11" t="str">
        <v>Tier - 2</v>
      </c>
      <c r="O390" s="11" t="str">
        <v>Tier - 1</v>
      </c>
      <c r="P390" s="11" t="str">
        <v>R1013</v>
      </c>
      <c r="Q390" s="12" t="str">
        <v>4 Nov 1988</v>
      </c>
      <c r="R390" s="11">
        <f ca="1"/>
        <v>36</v>
      </c>
      <c r="S390" s="52">
        <v>3603.6</v>
      </c>
      <c r="T390" s="19"/>
    </row>
    <row r="391" spans="1:23" x14ac:dyDescent="0.3">
      <c r="A391" t="s">
        <v>415</v>
      </c>
      <c r="B391">
        <v>1990</v>
      </c>
      <c r="C391" t="s">
        <v>32</v>
      </c>
      <c r="D391">
        <v>11</v>
      </c>
      <c r="E391">
        <v>3</v>
      </c>
      <c r="F391">
        <v>3606.43</v>
      </c>
      <c r="G391" t="s">
        <v>6766</v>
      </c>
      <c r="H391" t="s">
        <v>6768</v>
      </c>
      <c r="I391" t="s">
        <v>9</v>
      </c>
      <c r="K391" s="14" t="str">
        <v>Id1948</v>
      </c>
      <c r="L391" s="11">
        <v>1990</v>
      </c>
      <c r="M391" s="11" t="str">
        <v>Oct</v>
      </c>
      <c r="N391" s="11" t="str">
        <v>Tier - 2</v>
      </c>
      <c r="O391" s="11" t="str">
        <v>Tier - 1</v>
      </c>
      <c r="P391" s="11" t="str">
        <v>R1013</v>
      </c>
      <c r="Q391" s="12" t="str">
        <v>11 Oct 1990</v>
      </c>
      <c r="R391" s="11">
        <f ca="1"/>
        <v>34</v>
      </c>
      <c r="S391" s="52">
        <v>3606.43</v>
      </c>
      <c r="T391" s="19"/>
    </row>
    <row r="392" spans="1:23" x14ac:dyDescent="0.3">
      <c r="A392" t="s">
        <v>416</v>
      </c>
      <c r="B392">
        <v>1985</v>
      </c>
      <c r="C392" t="s">
        <v>13</v>
      </c>
      <c r="D392">
        <v>14</v>
      </c>
      <c r="E392">
        <v>3</v>
      </c>
      <c r="F392">
        <v>3622.13</v>
      </c>
      <c r="G392" t="s">
        <v>6766</v>
      </c>
      <c r="H392" t="s">
        <v>6768</v>
      </c>
      <c r="I392" t="s">
        <v>9</v>
      </c>
      <c r="K392" s="14" t="str">
        <v>Id1947</v>
      </c>
      <c r="L392" s="11">
        <v>1985</v>
      </c>
      <c r="M392" s="11" t="str">
        <v>Jun</v>
      </c>
      <c r="N392" s="11" t="str">
        <v>Tier - 2</v>
      </c>
      <c r="O392" s="11" t="str">
        <v>Tier - 1</v>
      </c>
      <c r="P392" s="11" t="str">
        <v>R1013</v>
      </c>
      <c r="Q392" s="12" t="str">
        <v>14 Jun 1985</v>
      </c>
      <c r="R392" s="11">
        <f ca="1"/>
        <v>39</v>
      </c>
      <c r="S392" s="52">
        <v>3622.13</v>
      </c>
      <c r="T392" s="19"/>
    </row>
    <row r="393" spans="1:23" x14ac:dyDescent="0.3">
      <c r="A393" t="s">
        <v>417</v>
      </c>
      <c r="B393">
        <v>1992</v>
      </c>
      <c r="C393" t="s">
        <v>11</v>
      </c>
      <c r="D393">
        <v>17</v>
      </c>
      <c r="E393">
        <v>0</v>
      </c>
      <c r="F393">
        <v>3645.09</v>
      </c>
      <c r="G393" t="s">
        <v>6768</v>
      </c>
      <c r="H393" t="s">
        <v>6766</v>
      </c>
      <c r="I393" t="s">
        <v>271</v>
      </c>
      <c r="K393" s="14" t="str">
        <v>Id1946</v>
      </c>
      <c r="L393" s="11">
        <v>1992</v>
      </c>
      <c r="M393" s="11" t="str">
        <v>Nov</v>
      </c>
      <c r="N393" s="11" t="str">
        <v>Tier - 1</v>
      </c>
      <c r="O393" s="11" t="str">
        <v>Tier - 2</v>
      </c>
      <c r="P393" s="11" t="str">
        <v>R1014</v>
      </c>
      <c r="Q393" s="12" t="str">
        <v>17 Nov 1992</v>
      </c>
      <c r="R393" s="11">
        <f ca="1"/>
        <v>32</v>
      </c>
      <c r="S393" s="52">
        <v>3645.09</v>
      </c>
      <c r="T393" s="19"/>
      <c r="W393" s="6">
        <f>SUM(S241:S2344)</f>
        <v>31401909.589999989</v>
      </c>
    </row>
    <row r="394" spans="1:23" x14ac:dyDescent="0.3">
      <c r="A394" t="s">
        <v>418</v>
      </c>
      <c r="B394">
        <v>1990</v>
      </c>
      <c r="C394" t="s">
        <v>11</v>
      </c>
      <c r="D394">
        <v>8</v>
      </c>
      <c r="E394">
        <v>3</v>
      </c>
      <c r="F394">
        <v>3653.29</v>
      </c>
      <c r="G394" t="s">
        <v>6766</v>
      </c>
      <c r="H394" t="s">
        <v>6767</v>
      </c>
      <c r="I394" t="s">
        <v>37</v>
      </c>
      <c r="K394" s="14" t="str">
        <v>Id1945</v>
      </c>
      <c r="L394" s="11">
        <v>1990</v>
      </c>
      <c r="M394" s="11" t="str">
        <v>Nov</v>
      </c>
      <c r="N394" s="11" t="str">
        <v>Tier - 2</v>
      </c>
      <c r="O394" s="11" t="str">
        <v>Tier - 3</v>
      </c>
      <c r="P394" s="11" t="str">
        <v>R1011</v>
      </c>
      <c r="Q394" s="12" t="str">
        <v>8 Nov 1990</v>
      </c>
      <c r="R394" s="11">
        <f ca="1"/>
        <v>34</v>
      </c>
      <c r="S394" s="52">
        <v>3653.29</v>
      </c>
      <c r="T394" s="19"/>
    </row>
    <row r="395" spans="1:23" x14ac:dyDescent="0.3">
      <c r="A395" t="s">
        <v>419</v>
      </c>
      <c r="B395">
        <v>1992</v>
      </c>
      <c r="C395" t="s">
        <v>15</v>
      </c>
      <c r="D395">
        <v>14</v>
      </c>
      <c r="E395">
        <v>1</v>
      </c>
      <c r="F395">
        <v>3659.35</v>
      </c>
      <c r="G395" t="s">
        <v>6767</v>
      </c>
      <c r="H395" t="s">
        <v>6768</v>
      </c>
      <c r="I395" t="s">
        <v>37</v>
      </c>
      <c r="K395" s="14" t="str">
        <v>Id1944</v>
      </c>
      <c r="L395" s="11">
        <v>1992</v>
      </c>
      <c r="M395" s="11" t="str">
        <v>Sep</v>
      </c>
      <c r="N395" s="11" t="str">
        <v>Tier - 3</v>
      </c>
      <c r="O395" s="11" t="str">
        <v>Tier - 1</v>
      </c>
      <c r="P395" s="11" t="str">
        <v>R1011</v>
      </c>
      <c r="Q395" s="12" t="str">
        <v>14 Sep 1992</v>
      </c>
      <c r="R395" s="11">
        <f ca="1"/>
        <v>32</v>
      </c>
      <c r="S395" s="52">
        <v>3659.35</v>
      </c>
      <c r="T395" s="19"/>
    </row>
    <row r="396" spans="1:23" x14ac:dyDescent="0.3">
      <c r="A396" t="s">
        <v>420</v>
      </c>
      <c r="B396">
        <v>1984</v>
      </c>
      <c r="C396" t="s">
        <v>8</v>
      </c>
      <c r="D396">
        <v>6</v>
      </c>
      <c r="E396">
        <v>3</v>
      </c>
      <c r="F396">
        <v>3678.86</v>
      </c>
      <c r="G396" t="s">
        <v>6766</v>
      </c>
      <c r="H396" t="s">
        <v>6767</v>
      </c>
      <c r="I396" t="s">
        <v>9</v>
      </c>
      <c r="K396" s="14" t="str">
        <v>Id1943</v>
      </c>
      <c r="L396" s="11">
        <v>1984</v>
      </c>
      <c r="M396" s="11" t="str">
        <v>Jul</v>
      </c>
      <c r="N396" s="11" t="str">
        <v>Tier - 2</v>
      </c>
      <c r="O396" s="11" t="str">
        <v>Tier - 3</v>
      </c>
      <c r="P396" s="11" t="str">
        <v>R1013</v>
      </c>
      <c r="Q396" s="12" t="str">
        <v>6 Jul 1984</v>
      </c>
      <c r="R396" s="11">
        <f ca="1"/>
        <v>40</v>
      </c>
      <c r="S396" s="52">
        <v>3678.86</v>
      </c>
      <c r="T396" s="19"/>
    </row>
    <row r="397" spans="1:23" x14ac:dyDescent="0.3">
      <c r="A397" t="s">
        <v>421</v>
      </c>
      <c r="B397">
        <v>2003</v>
      </c>
      <c r="C397" t="s">
        <v>8</v>
      </c>
      <c r="D397">
        <v>10</v>
      </c>
      <c r="E397">
        <v>0</v>
      </c>
      <c r="F397">
        <v>3688.35</v>
      </c>
      <c r="G397" t="s">
        <v>6766</v>
      </c>
      <c r="H397" t="s">
        <v>6766</v>
      </c>
      <c r="I397" t="s">
        <v>295</v>
      </c>
      <c r="K397" s="14" t="str">
        <v>Id1942</v>
      </c>
      <c r="L397" s="11">
        <v>2003</v>
      </c>
      <c r="M397" s="11" t="str">
        <v>Jul</v>
      </c>
      <c r="N397" s="11" t="str">
        <v>Tier - 2</v>
      </c>
      <c r="O397" s="11" t="str">
        <v>Tier - 2</v>
      </c>
      <c r="P397" s="11" t="str">
        <v>R1021</v>
      </c>
      <c r="Q397" s="12" t="str">
        <v>10 Jul 2003</v>
      </c>
      <c r="R397" s="11">
        <f ca="1"/>
        <v>21</v>
      </c>
      <c r="S397" s="52">
        <v>3688.35</v>
      </c>
      <c r="T397" s="19"/>
    </row>
    <row r="398" spans="1:23" x14ac:dyDescent="0.3">
      <c r="A398" t="s">
        <v>422</v>
      </c>
      <c r="B398">
        <v>1981</v>
      </c>
      <c r="C398" t="s">
        <v>25</v>
      </c>
      <c r="D398">
        <v>14</v>
      </c>
      <c r="E398">
        <v>1</v>
      </c>
      <c r="F398">
        <v>3688.38</v>
      </c>
      <c r="G398" t="s">
        <v>6766</v>
      </c>
      <c r="H398" t="s">
        <v>6766</v>
      </c>
      <c r="I398" t="s">
        <v>9</v>
      </c>
      <c r="K398" s="14" t="str">
        <v>Id1941</v>
      </c>
      <c r="L398" s="11">
        <v>1981</v>
      </c>
      <c r="M398" s="11" t="str">
        <v>Dec</v>
      </c>
      <c r="N398" s="11" t="str">
        <v>Tier - 2</v>
      </c>
      <c r="O398" s="11" t="str">
        <v>Tier - 2</v>
      </c>
      <c r="P398" s="11" t="str">
        <v>R1013</v>
      </c>
      <c r="Q398" s="12" t="str">
        <v>14 Dec 1981</v>
      </c>
      <c r="R398" s="11">
        <f ca="1"/>
        <v>43</v>
      </c>
      <c r="S398" s="52">
        <v>3688.38</v>
      </c>
      <c r="T398" s="19"/>
    </row>
    <row r="399" spans="1:23" x14ac:dyDescent="0.3">
      <c r="A399" t="s">
        <v>423</v>
      </c>
      <c r="B399">
        <v>1995</v>
      </c>
      <c r="C399" t="s">
        <v>32</v>
      </c>
      <c r="D399">
        <v>21</v>
      </c>
      <c r="E399">
        <v>2</v>
      </c>
      <c r="F399">
        <v>3693.43</v>
      </c>
      <c r="G399" t="s">
        <v>6766</v>
      </c>
      <c r="H399" t="s">
        <v>6767</v>
      </c>
      <c r="I399" t="s">
        <v>37</v>
      </c>
      <c r="K399" s="14" t="str">
        <v>Id1940</v>
      </c>
      <c r="L399" s="11">
        <v>1995</v>
      </c>
      <c r="M399" s="11" t="str">
        <v>Oct</v>
      </c>
      <c r="N399" s="11" t="str">
        <v>Tier - 2</v>
      </c>
      <c r="O399" s="11" t="str">
        <v>Tier - 3</v>
      </c>
      <c r="P399" s="11" t="str">
        <v>R1011</v>
      </c>
      <c r="Q399" s="12" t="str">
        <v>21 Oct 1995</v>
      </c>
      <c r="R399" s="11">
        <f ca="1"/>
        <v>29</v>
      </c>
      <c r="S399" s="52">
        <v>3693.43</v>
      </c>
      <c r="T399" s="19"/>
    </row>
    <row r="400" spans="1:23" x14ac:dyDescent="0.3">
      <c r="A400" t="s">
        <v>424</v>
      </c>
      <c r="B400">
        <v>1988</v>
      </c>
      <c r="C400" t="s">
        <v>30</v>
      </c>
      <c r="D400">
        <v>18</v>
      </c>
      <c r="E400">
        <v>3</v>
      </c>
      <c r="F400">
        <v>3699.54</v>
      </c>
      <c r="G400" t="s">
        <v>6766</v>
      </c>
      <c r="H400" t="s">
        <v>6767</v>
      </c>
      <c r="I400" t="s">
        <v>9</v>
      </c>
      <c r="K400" s="14" t="str">
        <v>Id1939</v>
      </c>
      <c r="L400" s="11">
        <v>1988</v>
      </c>
      <c r="M400" s="11" t="str">
        <v>Aug</v>
      </c>
      <c r="N400" s="11" t="str">
        <v>Tier - 2</v>
      </c>
      <c r="O400" s="11" t="str">
        <v>Tier - 3</v>
      </c>
      <c r="P400" s="11" t="str">
        <v>R1013</v>
      </c>
      <c r="Q400" s="12" t="str">
        <v>18 Aug 1988</v>
      </c>
      <c r="R400" s="11">
        <f ca="1"/>
        <v>36</v>
      </c>
      <c r="S400" s="52">
        <v>3699.54</v>
      </c>
      <c r="T400" s="19"/>
    </row>
    <row r="401" spans="1:20" x14ac:dyDescent="0.3">
      <c r="A401" t="s">
        <v>425</v>
      </c>
      <c r="B401">
        <v>1989</v>
      </c>
      <c r="C401" t="s">
        <v>25</v>
      </c>
      <c r="D401">
        <v>2</v>
      </c>
      <c r="E401">
        <v>0</v>
      </c>
      <c r="F401">
        <v>3704.35</v>
      </c>
      <c r="G401" t="s">
        <v>6766</v>
      </c>
      <c r="H401" t="s">
        <v>6766</v>
      </c>
      <c r="I401" t="s">
        <v>9</v>
      </c>
      <c r="K401" s="14" t="str">
        <v>Id1938</v>
      </c>
      <c r="L401" s="11">
        <v>1989</v>
      </c>
      <c r="M401" s="11" t="str">
        <v>Dec</v>
      </c>
      <c r="N401" s="11" t="str">
        <v>Tier - 2</v>
      </c>
      <c r="O401" s="11" t="str">
        <v>Tier - 2</v>
      </c>
      <c r="P401" s="11" t="str">
        <v>R1013</v>
      </c>
      <c r="Q401" s="12" t="str">
        <v>2 Dec 1989</v>
      </c>
      <c r="R401" s="11">
        <f ca="1"/>
        <v>35</v>
      </c>
      <c r="S401" s="52">
        <v>3704.35</v>
      </c>
      <c r="T401" s="19"/>
    </row>
    <row r="402" spans="1:20" x14ac:dyDescent="0.3">
      <c r="A402" t="s">
        <v>426</v>
      </c>
      <c r="B402">
        <v>2004</v>
      </c>
      <c r="C402" t="s">
        <v>11</v>
      </c>
      <c r="D402">
        <v>5</v>
      </c>
      <c r="E402">
        <v>0</v>
      </c>
      <c r="F402">
        <v>3722.23</v>
      </c>
      <c r="G402" t="s">
        <v>6766</v>
      </c>
      <c r="H402" t="s">
        <v>6766</v>
      </c>
      <c r="I402" t="s">
        <v>195</v>
      </c>
      <c r="K402" s="14" t="str">
        <v>Id1937</v>
      </c>
      <c r="L402" s="11">
        <v>2004</v>
      </c>
      <c r="M402" s="11" t="str">
        <v>Nov</v>
      </c>
      <c r="N402" s="11" t="str">
        <v>Tier - 2</v>
      </c>
      <c r="O402" s="11" t="str">
        <v>Tier - 2</v>
      </c>
      <c r="P402" s="11" t="str">
        <v>R1025</v>
      </c>
      <c r="Q402" s="12" t="str">
        <v>5 Nov 2004</v>
      </c>
      <c r="R402" s="11">
        <f ca="1"/>
        <v>20</v>
      </c>
      <c r="S402" s="52">
        <v>3722.23</v>
      </c>
      <c r="T402" s="19"/>
    </row>
    <row r="403" spans="1:20" x14ac:dyDescent="0.3">
      <c r="A403" t="s">
        <v>427</v>
      </c>
      <c r="B403">
        <v>1986</v>
      </c>
      <c r="C403" t="s">
        <v>25</v>
      </c>
      <c r="D403">
        <v>1</v>
      </c>
      <c r="E403">
        <v>3</v>
      </c>
      <c r="F403">
        <v>3731.6</v>
      </c>
      <c r="G403" t="s">
        <v>6766</v>
      </c>
      <c r="H403" t="s">
        <v>6766</v>
      </c>
      <c r="I403" t="s">
        <v>9</v>
      </c>
      <c r="K403" s="14" t="str">
        <v>Id1936</v>
      </c>
      <c r="L403" s="11">
        <v>1986</v>
      </c>
      <c r="M403" s="11" t="str">
        <v>Dec</v>
      </c>
      <c r="N403" s="11" t="str">
        <v>Tier - 2</v>
      </c>
      <c r="O403" s="11" t="str">
        <v>Tier - 2</v>
      </c>
      <c r="P403" s="11" t="str">
        <v>R1013</v>
      </c>
      <c r="Q403" s="12" t="str">
        <v>1 Dec 1986</v>
      </c>
      <c r="R403" s="11">
        <f ca="1"/>
        <v>38</v>
      </c>
      <c r="S403" s="52">
        <v>3731.6</v>
      </c>
      <c r="T403" s="19"/>
    </row>
    <row r="404" spans="1:20" x14ac:dyDescent="0.3">
      <c r="A404" t="s">
        <v>428</v>
      </c>
      <c r="B404">
        <v>1994</v>
      </c>
      <c r="C404" t="s">
        <v>30</v>
      </c>
      <c r="D404">
        <v>22</v>
      </c>
      <c r="E404">
        <v>0</v>
      </c>
      <c r="F404">
        <v>3732.63</v>
      </c>
      <c r="G404" t="s">
        <v>6766</v>
      </c>
      <c r="H404" t="s">
        <v>6767</v>
      </c>
      <c r="I404" t="s">
        <v>242</v>
      </c>
      <c r="K404" s="14" t="str">
        <v>Id1935</v>
      </c>
      <c r="L404" s="11">
        <v>1994</v>
      </c>
      <c r="M404" s="11" t="str">
        <v>Aug</v>
      </c>
      <c r="N404" s="11" t="str">
        <v>Tier - 2</v>
      </c>
      <c r="O404" s="11" t="str">
        <v>Tier - 3</v>
      </c>
      <c r="P404" s="11" t="str">
        <v>R1024</v>
      </c>
      <c r="Q404" s="12" t="str">
        <v>22 Aug 1994</v>
      </c>
      <c r="R404" s="11">
        <f ca="1"/>
        <v>30</v>
      </c>
      <c r="S404" s="52">
        <v>3732.63</v>
      </c>
      <c r="T404" s="19"/>
    </row>
    <row r="405" spans="1:20" x14ac:dyDescent="0.3">
      <c r="A405" t="s">
        <v>429</v>
      </c>
      <c r="B405">
        <v>1993</v>
      </c>
      <c r="C405" t="s">
        <v>13</v>
      </c>
      <c r="D405">
        <v>22</v>
      </c>
      <c r="E405">
        <v>0</v>
      </c>
      <c r="F405">
        <v>3736.46</v>
      </c>
      <c r="G405" t="s">
        <v>6766</v>
      </c>
      <c r="H405" t="s">
        <v>6766</v>
      </c>
      <c r="I405" t="s">
        <v>18</v>
      </c>
      <c r="K405" s="14" t="str">
        <v>Id1934</v>
      </c>
      <c r="L405" s="11">
        <v>1993</v>
      </c>
      <c r="M405" s="11" t="str">
        <v>Jun</v>
      </c>
      <c r="N405" s="11" t="str">
        <v>Tier - 2</v>
      </c>
      <c r="O405" s="11" t="str">
        <v>Tier - 2</v>
      </c>
      <c r="P405" s="11" t="str">
        <v>R1012</v>
      </c>
      <c r="Q405" s="12" t="str">
        <v>22 Jun 1993</v>
      </c>
      <c r="R405" s="11">
        <f ca="1"/>
        <v>31</v>
      </c>
      <c r="S405" s="52">
        <v>3736.46</v>
      </c>
      <c r="T405" s="19"/>
    </row>
    <row r="406" spans="1:20" x14ac:dyDescent="0.3">
      <c r="A406" t="s">
        <v>430</v>
      </c>
      <c r="B406">
        <v>1986</v>
      </c>
      <c r="C406" t="s">
        <v>15</v>
      </c>
      <c r="D406">
        <v>9</v>
      </c>
      <c r="E406">
        <v>3</v>
      </c>
      <c r="F406">
        <v>3748.56</v>
      </c>
      <c r="G406" t="s">
        <v>6766</v>
      </c>
      <c r="H406" t="s">
        <v>6766</v>
      </c>
      <c r="I406" t="s">
        <v>9</v>
      </c>
      <c r="K406" s="14" t="str">
        <v>Id1933</v>
      </c>
      <c r="L406" s="11">
        <v>1986</v>
      </c>
      <c r="M406" s="11" t="str">
        <v>Sep</v>
      </c>
      <c r="N406" s="11" t="str">
        <v>Tier - 2</v>
      </c>
      <c r="O406" s="11" t="str">
        <v>Tier - 2</v>
      </c>
      <c r="P406" s="11" t="str">
        <v>R1013</v>
      </c>
      <c r="Q406" s="12" t="str">
        <v>9 Sep 1986</v>
      </c>
      <c r="R406" s="11">
        <f ca="1"/>
        <v>38</v>
      </c>
      <c r="S406" s="52">
        <v>3748.56</v>
      </c>
      <c r="T406" s="19"/>
    </row>
    <row r="407" spans="1:20" x14ac:dyDescent="0.3">
      <c r="A407" t="s">
        <v>431</v>
      </c>
      <c r="B407">
        <v>1991</v>
      </c>
      <c r="C407" t="s">
        <v>32</v>
      </c>
      <c r="D407">
        <v>28</v>
      </c>
      <c r="E407">
        <v>0</v>
      </c>
      <c r="F407">
        <v>3756.62</v>
      </c>
      <c r="G407" t="s">
        <v>6766</v>
      </c>
      <c r="H407" t="s">
        <v>6766</v>
      </c>
      <c r="I407" t="s">
        <v>9</v>
      </c>
      <c r="K407" s="14" t="str">
        <v>Id1932</v>
      </c>
      <c r="L407" s="11">
        <v>1991</v>
      </c>
      <c r="M407" s="11" t="str">
        <v>Oct</v>
      </c>
      <c r="N407" s="11" t="str">
        <v>Tier - 2</v>
      </c>
      <c r="O407" s="11" t="str">
        <v>Tier - 2</v>
      </c>
      <c r="P407" s="11" t="str">
        <v>R1013</v>
      </c>
      <c r="Q407" s="12" t="str">
        <v>28 Oct 1991</v>
      </c>
      <c r="R407" s="11">
        <f ca="1"/>
        <v>33</v>
      </c>
      <c r="S407" s="52">
        <v>3756.62</v>
      </c>
      <c r="T407" s="19"/>
    </row>
    <row r="408" spans="1:20" x14ac:dyDescent="0.3">
      <c r="A408" t="s">
        <v>432</v>
      </c>
      <c r="B408">
        <v>1991</v>
      </c>
      <c r="C408" t="s">
        <v>30</v>
      </c>
      <c r="D408">
        <v>25</v>
      </c>
      <c r="E408">
        <v>0</v>
      </c>
      <c r="F408">
        <v>3757.84</v>
      </c>
      <c r="G408" t="s">
        <v>6766</v>
      </c>
      <c r="H408" t="s">
        <v>6768</v>
      </c>
      <c r="I408" t="s">
        <v>9</v>
      </c>
      <c r="K408" s="14" t="str">
        <v>Id1931</v>
      </c>
      <c r="L408" s="11">
        <v>1991</v>
      </c>
      <c r="M408" s="11" t="str">
        <v>Aug</v>
      </c>
      <c r="N408" s="11" t="str">
        <v>Tier - 2</v>
      </c>
      <c r="O408" s="11" t="str">
        <v>Tier - 1</v>
      </c>
      <c r="P408" s="11" t="str">
        <v>R1013</v>
      </c>
      <c r="Q408" s="12" t="str">
        <v>25 Aug 1991</v>
      </c>
      <c r="R408" s="11">
        <f ca="1"/>
        <v>33</v>
      </c>
      <c r="S408" s="52">
        <v>3757.84</v>
      </c>
      <c r="T408" s="19"/>
    </row>
    <row r="409" spans="1:20" x14ac:dyDescent="0.3">
      <c r="A409" t="s">
        <v>433</v>
      </c>
      <c r="B409">
        <v>1991</v>
      </c>
      <c r="C409" t="s">
        <v>32</v>
      </c>
      <c r="D409">
        <v>24</v>
      </c>
      <c r="E409">
        <v>0</v>
      </c>
      <c r="F409">
        <v>3761.29</v>
      </c>
      <c r="G409" t="s">
        <v>6766</v>
      </c>
      <c r="H409" t="s">
        <v>6767</v>
      </c>
      <c r="I409" t="s">
        <v>37</v>
      </c>
      <c r="K409" s="14" t="str">
        <v>Id1930</v>
      </c>
      <c r="L409" s="11">
        <v>1991</v>
      </c>
      <c r="M409" s="11" t="str">
        <v>Oct</v>
      </c>
      <c r="N409" s="11" t="str">
        <v>Tier - 2</v>
      </c>
      <c r="O409" s="11" t="str">
        <v>Tier - 3</v>
      </c>
      <c r="P409" s="11" t="str">
        <v>R1011</v>
      </c>
      <c r="Q409" s="12" t="str">
        <v>24 Oct 1991</v>
      </c>
      <c r="R409" s="11">
        <f ca="1"/>
        <v>33</v>
      </c>
      <c r="S409" s="52">
        <v>3761.29</v>
      </c>
      <c r="T409" s="19"/>
    </row>
    <row r="410" spans="1:20" x14ac:dyDescent="0.3">
      <c r="A410" t="s">
        <v>434</v>
      </c>
      <c r="B410">
        <v>1994</v>
      </c>
      <c r="C410" t="s">
        <v>11</v>
      </c>
      <c r="D410">
        <v>21</v>
      </c>
      <c r="E410">
        <v>1</v>
      </c>
      <c r="F410">
        <v>3766.88</v>
      </c>
      <c r="G410" t="s">
        <v>6766</v>
      </c>
      <c r="H410" t="s">
        <v>6768</v>
      </c>
      <c r="I410" t="s">
        <v>9</v>
      </c>
      <c r="K410" s="14" t="str">
        <v>Id1929</v>
      </c>
      <c r="L410" s="11">
        <v>1994</v>
      </c>
      <c r="M410" s="11" t="str">
        <v>Nov</v>
      </c>
      <c r="N410" s="11" t="str">
        <v>Tier - 2</v>
      </c>
      <c r="O410" s="11" t="str">
        <v>Tier - 1</v>
      </c>
      <c r="P410" s="11" t="str">
        <v>R1013</v>
      </c>
      <c r="Q410" s="12" t="str">
        <v>21 Nov 1994</v>
      </c>
      <c r="R410" s="11">
        <f ca="1"/>
        <v>30</v>
      </c>
      <c r="S410" s="52">
        <v>3766.88</v>
      </c>
      <c r="T410" s="19"/>
    </row>
    <row r="411" spans="1:20" x14ac:dyDescent="0.3">
      <c r="A411" t="s">
        <v>435</v>
      </c>
      <c r="B411">
        <v>1987</v>
      </c>
      <c r="C411" t="s">
        <v>32</v>
      </c>
      <c r="D411">
        <v>24</v>
      </c>
      <c r="E411">
        <v>3</v>
      </c>
      <c r="F411">
        <v>3773.23</v>
      </c>
      <c r="G411" t="s">
        <v>6766</v>
      </c>
      <c r="H411" t="s">
        <v>6767</v>
      </c>
      <c r="I411" t="s">
        <v>9</v>
      </c>
      <c r="K411" s="14" t="str">
        <v>Id1928</v>
      </c>
      <c r="L411" s="11">
        <v>1987</v>
      </c>
      <c r="M411" s="11" t="str">
        <v>Oct</v>
      </c>
      <c r="N411" s="11" t="str">
        <v>Tier - 2</v>
      </c>
      <c r="O411" s="11" t="str">
        <v>Tier - 3</v>
      </c>
      <c r="P411" s="11" t="str">
        <v>R1013</v>
      </c>
      <c r="Q411" s="12" t="str">
        <v>24 Oct 1987</v>
      </c>
      <c r="R411" s="11">
        <f ca="1"/>
        <v>37</v>
      </c>
      <c r="S411" s="52">
        <v>3773.23</v>
      </c>
      <c r="T411" s="19"/>
    </row>
    <row r="412" spans="1:20" x14ac:dyDescent="0.3">
      <c r="A412" t="s">
        <v>436</v>
      </c>
      <c r="B412">
        <v>1981</v>
      </c>
      <c r="C412" t="s">
        <v>25</v>
      </c>
      <c r="D412">
        <v>13</v>
      </c>
      <c r="E412">
        <v>1</v>
      </c>
      <c r="F412">
        <v>3785.77</v>
      </c>
      <c r="G412" t="s">
        <v>6766</v>
      </c>
      <c r="H412" t="s">
        <v>6768</v>
      </c>
      <c r="I412" t="s">
        <v>9</v>
      </c>
      <c r="K412" s="14" t="str">
        <v>Id1927</v>
      </c>
      <c r="L412" s="11">
        <v>1981</v>
      </c>
      <c r="M412" s="11" t="str">
        <v>Dec</v>
      </c>
      <c r="N412" s="11" t="str">
        <v>Tier - 2</v>
      </c>
      <c r="O412" s="11" t="str">
        <v>Tier - 1</v>
      </c>
      <c r="P412" s="11" t="str">
        <v>R1013</v>
      </c>
      <c r="Q412" s="12" t="str">
        <v>13 Dec 1981</v>
      </c>
      <c r="R412" s="11">
        <f ca="1"/>
        <v>43</v>
      </c>
      <c r="S412" s="52">
        <v>3785.77</v>
      </c>
      <c r="T412" s="19"/>
    </row>
    <row r="413" spans="1:20" x14ac:dyDescent="0.3">
      <c r="A413" t="s">
        <v>437</v>
      </c>
      <c r="B413">
        <v>1988</v>
      </c>
      <c r="C413" t="s">
        <v>30</v>
      </c>
      <c r="D413">
        <v>28</v>
      </c>
      <c r="E413">
        <v>3</v>
      </c>
      <c r="F413">
        <v>3793.55</v>
      </c>
      <c r="G413" t="s">
        <v>6766</v>
      </c>
      <c r="H413" t="s">
        <v>6767</v>
      </c>
      <c r="I413" t="s">
        <v>9</v>
      </c>
      <c r="K413" s="14" t="str">
        <v>Id1926</v>
      </c>
      <c r="L413" s="11">
        <v>1988</v>
      </c>
      <c r="M413" s="11" t="str">
        <v>Aug</v>
      </c>
      <c r="N413" s="11" t="str">
        <v>Tier - 2</v>
      </c>
      <c r="O413" s="11" t="str">
        <v>Tier - 3</v>
      </c>
      <c r="P413" s="11" t="str">
        <v>R1013</v>
      </c>
      <c r="Q413" s="12" t="str">
        <v>28 Aug 1988</v>
      </c>
      <c r="R413" s="11">
        <f ca="1"/>
        <v>36</v>
      </c>
      <c r="S413" s="52">
        <v>3793.55</v>
      </c>
      <c r="T413" s="19"/>
    </row>
    <row r="414" spans="1:20" x14ac:dyDescent="0.3">
      <c r="A414" t="s">
        <v>438</v>
      </c>
      <c r="B414">
        <v>1999</v>
      </c>
      <c r="C414" t="s">
        <v>13</v>
      </c>
      <c r="D414">
        <v>24</v>
      </c>
      <c r="E414">
        <v>0</v>
      </c>
      <c r="F414">
        <v>3796.36</v>
      </c>
      <c r="G414" t="s">
        <v>6766</v>
      </c>
      <c r="H414" t="s">
        <v>6767</v>
      </c>
      <c r="I414" t="s">
        <v>18</v>
      </c>
      <c r="K414" s="14" t="str">
        <v>Id1925</v>
      </c>
      <c r="L414" s="11">
        <v>1999</v>
      </c>
      <c r="M414" s="11" t="str">
        <v>Jun</v>
      </c>
      <c r="N414" s="11" t="str">
        <v>Tier - 2</v>
      </c>
      <c r="O414" s="11" t="str">
        <v>Tier - 3</v>
      </c>
      <c r="P414" s="11" t="str">
        <v>R1012</v>
      </c>
      <c r="Q414" s="12" t="str">
        <v>24 Jun 1999</v>
      </c>
      <c r="R414" s="11">
        <f ca="1"/>
        <v>25</v>
      </c>
      <c r="S414" s="52">
        <v>3796.36</v>
      </c>
      <c r="T414" s="19"/>
    </row>
    <row r="415" spans="1:20" x14ac:dyDescent="0.3">
      <c r="A415" t="s">
        <v>439</v>
      </c>
      <c r="B415">
        <v>1981</v>
      </c>
      <c r="C415" t="s">
        <v>15</v>
      </c>
      <c r="D415">
        <v>29</v>
      </c>
      <c r="E415">
        <v>1</v>
      </c>
      <c r="F415">
        <v>3797.2</v>
      </c>
      <c r="G415" t="s">
        <v>6766</v>
      </c>
      <c r="H415" t="s">
        <v>6767</v>
      </c>
      <c r="I415" t="s">
        <v>18</v>
      </c>
      <c r="K415" s="14" t="str">
        <v>Id1924</v>
      </c>
      <c r="L415" s="11">
        <v>1981</v>
      </c>
      <c r="M415" s="11" t="str">
        <v>Sep</v>
      </c>
      <c r="N415" s="11" t="str">
        <v>Tier - 2</v>
      </c>
      <c r="O415" s="11" t="str">
        <v>Tier - 3</v>
      </c>
      <c r="P415" s="11" t="str">
        <v>R1012</v>
      </c>
      <c r="Q415" s="12" t="str">
        <v>29 Sep 1981</v>
      </c>
      <c r="R415" s="11">
        <f ca="1"/>
        <v>43</v>
      </c>
      <c r="S415" s="52">
        <v>3797.2</v>
      </c>
      <c r="T415" s="19"/>
    </row>
    <row r="416" spans="1:20" x14ac:dyDescent="0.3">
      <c r="A416" t="s">
        <v>440</v>
      </c>
      <c r="B416">
        <v>1994</v>
      </c>
      <c r="C416" t="s">
        <v>30</v>
      </c>
      <c r="D416">
        <v>12</v>
      </c>
      <c r="E416">
        <v>2</v>
      </c>
      <c r="F416">
        <v>3847.67</v>
      </c>
      <c r="G416" t="s">
        <v>6767</v>
      </c>
      <c r="H416" t="s">
        <v>6766</v>
      </c>
      <c r="I416" t="s">
        <v>37</v>
      </c>
      <c r="K416" s="14" t="str">
        <v>Id1923</v>
      </c>
      <c r="L416" s="11">
        <v>1994</v>
      </c>
      <c r="M416" s="11" t="str">
        <v>Aug</v>
      </c>
      <c r="N416" s="11" t="str">
        <v>Tier - 3</v>
      </c>
      <c r="O416" s="11" t="str">
        <v>Tier - 2</v>
      </c>
      <c r="P416" s="11" t="str">
        <v>R1011</v>
      </c>
      <c r="Q416" s="12" t="str">
        <v>12 Aug 1994</v>
      </c>
      <c r="R416" s="11">
        <f ca="1"/>
        <v>30</v>
      </c>
      <c r="S416" s="52">
        <v>3847.67</v>
      </c>
      <c r="T416" s="19"/>
    </row>
    <row r="417" spans="1:20" x14ac:dyDescent="0.3">
      <c r="A417" t="s">
        <v>441</v>
      </c>
      <c r="B417">
        <v>1991</v>
      </c>
      <c r="C417" t="s">
        <v>30</v>
      </c>
      <c r="D417">
        <v>19</v>
      </c>
      <c r="E417">
        <v>0</v>
      </c>
      <c r="F417">
        <v>3857.76</v>
      </c>
      <c r="G417" t="s">
        <v>6767</v>
      </c>
      <c r="H417" t="s">
        <v>6768</v>
      </c>
      <c r="I417" t="s">
        <v>163</v>
      </c>
      <c r="K417" s="14" t="str">
        <v>Id1922</v>
      </c>
      <c r="L417" s="11">
        <v>1991</v>
      </c>
      <c r="M417" s="11" t="str">
        <v>Aug</v>
      </c>
      <c r="N417" s="11" t="str">
        <v>Tier - 3</v>
      </c>
      <c r="O417" s="11" t="str">
        <v>Tier - 1</v>
      </c>
      <c r="P417" s="11" t="str">
        <v>R1016</v>
      </c>
      <c r="Q417" s="12" t="str">
        <v>19 Aug 1991</v>
      </c>
      <c r="R417" s="11">
        <f ca="1"/>
        <v>33</v>
      </c>
      <c r="S417" s="52">
        <v>3857.76</v>
      </c>
      <c r="T417" s="19"/>
    </row>
    <row r="418" spans="1:20" x14ac:dyDescent="0.3">
      <c r="A418" t="s">
        <v>442</v>
      </c>
      <c r="B418">
        <v>2001</v>
      </c>
      <c r="C418" t="s">
        <v>13</v>
      </c>
      <c r="D418">
        <v>6</v>
      </c>
      <c r="E418">
        <v>0</v>
      </c>
      <c r="F418">
        <v>3858.51</v>
      </c>
      <c r="G418" t="s">
        <v>6766</v>
      </c>
      <c r="H418" t="s">
        <v>6767</v>
      </c>
      <c r="I418" t="s">
        <v>195</v>
      </c>
      <c r="K418" s="14" t="str">
        <v>Id1921</v>
      </c>
      <c r="L418" s="11">
        <v>2001</v>
      </c>
      <c r="M418" s="11" t="str">
        <v>Jun</v>
      </c>
      <c r="N418" s="11" t="str">
        <v>Tier - 2</v>
      </c>
      <c r="O418" s="11" t="str">
        <v>Tier - 3</v>
      </c>
      <c r="P418" s="11" t="str">
        <v>R1025</v>
      </c>
      <c r="Q418" s="12" t="str">
        <v>6 Jun 2001</v>
      </c>
      <c r="R418" s="11">
        <f ca="1"/>
        <v>23</v>
      </c>
      <c r="S418" s="52">
        <v>3858.51</v>
      </c>
      <c r="T418" s="19"/>
    </row>
    <row r="419" spans="1:20" x14ac:dyDescent="0.3">
      <c r="A419" t="s">
        <v>443</v>
      </c>
      <c r="B419">
        <v>2001</v>
      </c>
      <c r="C419" t="s">
        <v>32</v>
      </c>
      <c r="D419">
        <v>18</v>
      </c>
      <c r="E419">
        <v>3</v>
      </c>
      <c r="F419">
        <v>3861.21</v>
      </c>
      <c r="G419" t="s">
        <v>6766</v>
      </c>
      <c r="H419" t="s">
        <v>6766</v>
      </c>
      <c r="I419" t="s">
        <v>163</v>
      </c>
      <c r="K419" s="14" t="str">
        <v>Id1920</v>
      </c>
      <c r="L419" s="11">
        <v>2001</v>
      </c>
      <c r="M419" s="11" t="str">
        <v>Oct</v>
      </c>
      <c r="N419" s="11" t="str">
        <v>Tier - 2</v>
      </c>
      <c r="O419" s="11" t="str">
        <v>Tier - 2</v>
      </c>
      <c r="P419" s="11" t="str">
        <v>R1016</v>
      </c>
      <c r="Q419" s="12" t="str">
        <v>18 Oct 2001</v>
      </c>
      <c r="R419" s="11">
        <f ca="1"/>
        <v>23</v>
      </c>
      <c r="S419" s="52">
        <v>3861.21</v>
      </c>
      <c r="T419" s="19"/>
    </row>
    <row r="420" spans="1:20" x14ac:dyDescent="0.3">
      <c r="A420" t="s">
        <v>444</v>
      </c>
      <c r="B420">
        <v>1990</v>
      </c>
      <c r="C420" t="s">
        <v>13</v>
      </c>
      <c r="D420">
        <v>24</v>
      </c>
      <c r="E420">
        <v>0</v>
      </c>
      <c r="F420">
        <v>3866.86</v>
      </c>
      <c r="G420" t="s">
        <v>6768</v>
      </c>
      <c r="H420" t="s">
        <v>6768</v>
      </c>
      <c r="I420" t="s">
        <v>18</v>
      </c>
      <c r="K420" s="14" t="str">
        <v>Id1919</v>
      </c>
      <c r="L420" s="11">
        <v>1990</v>
      </c>
      <c r="M420" s="11" t="str">
        <v>Jun</v>
      </c>
      <c r="N420" s="11" t="str">
        <v>Tier - 1</v>
      </c>
      <c r="O420" s="11" t="str">
        <v>Tier - 1</v>
      </c>
      <c r="P420" s="11" t="str">
        <v>R1012</v>
      </c>
      <c r="Q420" s="12" t="str">
        <v>24 Jun 1990</v>
      </c>
      <c r="R420" s="11">
        <f ca="1"/>
        <v>34</v>
      </c>
      <c r="S420" s="52">
        <v>3866.86</v>
      </c>
      <c r="T420" s="19"/>
    </row>
    <row r="421" spans="1:20" x14ac:dyDescent="0.3">
      <c r="A421" t="s">
        <v>445</v>
      </c>
      <c r="B421">
        <v>1991</v>
      </c>
      <c r="C421" t="s">
        <v>8</v>
      </c>
      <c r="D421">
        <v>25</v>
      </c>
      <c r="E421">
        <v>1</v>
      </c>
      <c r="F421">
        <v>3875.73</v>
      </c>
      <c r="G421" t="s">
        <v>6766</v>
      </c>
      <c r="H421" t="s">
        <v>6767</v>
      </c>
      <c r="I421" t="s">
        <v>9</v>
      </c>
      <c r="K421" s="14" t="str">
        <v>Id1918</v>
      </c>
      <c r="L421" s="11">
        <v>1991</v>
      </c>
      <c r="M421" s="11" t="str">
        <v>Jul</v>
      </c>
      <c r="N421" s="11" t="str">
        <v>Tier - 2</v>
      </c>
      <c r="O421" s="11" t="str">
        <v>Tier - 3</v>
      </c>
      <c r="P421" s="11" t="str">
        <v>R1013</v>
      </c>
      <c r="Q421" s="12" t="str">
        <v>25 Jul 1991</v>
      </c>
      <c r="R421" s="11">
        <f ca="1"/>
        <v>33</v>
      </c>
      <c r="S421" s="52">
        <v>3875.73</v>
      </c>
      <c r="T421" s="19"/>
    </row>
    <row r="422" spans="1:20" x14ac:dyDescent="0.3">
      <c r="A422" t="s">
        <v>446</v>
      </c>
      <c r="B422">
        <v>1996</v>
      </c>
      <c r="C422" t="s">
        <v>32</v>
      </c>
      <c r="D422">
        <v>23</v>
      </c>
      <c r="E422">
        <v>2</v>
      </c>
      <c r="F422">
        <v>3877.3</v>
      </c>
      <c r="G422" t="s">
        <v>6768</v>
      </c>
      <c r="H422" t="s">
        <v>6767</v>
      </c>
      <c r="I422" t="s">
        <v>18</v>
      </c>
      <c r="K422" s="14" t="str">
        <v>Id1917</v>
      </c>
      <c r="L422" s="11">
        <v>1996</v>
      </c>
      <c r="M422" s="11" t="str">
        <v>Oct</v>
      </c>
      <c r="N422" s="11" t="str">
        <v>Tier - 1</v>
      </c>
      <c r="O422" s="11" t="str">
        <v>Tier - 3</v>
      </c>
      <c r="P422" s="11" t="str">
        <v>R1012</v>
      </c>
      <c r="Q422" s="12" t="str">
        <v>23 Oct 1996</v>
      </c>
      <c r="R422" s="11">
        <f ca="1"/>
        <v>28</v>
      </c>
      <c r="S422" s="52">
        <v>3877.3</v>
      </c>
      <c r="T422" s="19"/>
    </row>
    <row r="423" spans="1:20" x14ac:dyDescent="0.3">
      <c r="A423" t="s">
        <v>447</v>
      </c>
      <c r="B423">
        <v>2004</v>
      </c>
      <c r="C423" t="s">
        <v>8</v>
      </c>
      <c r="D423">
        <v>13</v>
      </c>
      <c r="E423">
        <v>0</v>
      </c>
      <c r="F423">
        <v>3889.2</v>
      </c>
      <c r="G423" t="s">
        <v>6766</v>
      </c>
      <c r="H423" t="s">
        <v>6766</v>
      </c>
      <c r="I423" t="s">
        <v>18</v>
      </c>
      <c r="K423" s="14" t="str">
        <v>Id1916</v>
      </c>
      <c r="L423" s="11">
        <v>2004</v>
      </c>
      <c r="M423" s="11" t="str">
        <v>Jul</v>
      </c>
      <c r="N423" s="11" t="str">
        <v>Tier - 2</v>
      </c>
      <c r="O423" s="11" t="str">
        <v>Tier - 2</v>
      </c>
      <c r="P423" s="11" t="str">
        <v>R1012</v>
      </c>
      <c r="Q423" s="12" t="str">
        <v>13 Jul 2004</v>
      </c>
      <c r="R423" s="11">
        <f ca="1"/>
        <v>20</v>
      </c>
      <c r="S423" s="52">
        <v>3889.2</v>
      </c>
      <c r="T423" s="19"/>
    </row>
    <row r="424" spans="1:20" x14ac:dyDescent="0.3">
      <c r="A424" t="s">
        <v>448</v>
      </c>
      <c r="B424">
        <v>1993</v>
      </c>
      <c r="C424" t="s">
        <v>15</v>
      </c>
      <c r="D424">
        <v>14</v>
      </c>
      <c r="E424">
        <v>0</v>
      </c>
      <c r="F424">
        <v>3898.35</v>
      </c>
      <c r="G424" t="s">
        <v>6766</v>
      </c>
      <c r="H424" t="s">
        <v>6766</v>
      </c>
      <c r="I424" t="s">
        <v>18</v>
      </c>
      <c r="K424" s="14" t="str">
        <v>Id1915</v>
      </c>
      <c r="L424" s="11">
        <v>1993</v>
      </c>
      <c r="M424" s="11" t="str">
        <v>Sep</v>
      </c>
      <c r="N424" s="11" t="str">
        <v>Tier - 2</v>
      </c>
      <c r="O424" s="11" t="str">
        <v>Tier - 2</v>
      </c>
      <c r="P424" s="11" t="str">
        <v>R1012</v>
      </c>
      <c r="Q424" s="12" t="str">
        <v>14 Sep 1993</v>
      </c>
      <c r="R424" s="11">
        <f ca="1"/>
        <v>31</v>
      </c>
      <c r="S424" s="52">
        <v>3898.35</v>
      </c>
      <c r="T424" s="19"/>
    </row>
    <row r="425" spans="1:20" x14ac:dyDescent="0.3">
      <c r="A425" t="s">
        <v>449</v>
      </c>
      <c r="B425">
        <v>1981</v>
      </c>
      <c r="C425" t="s">
        <v>30</v>
      </c>
      <c r="D425">
        <v>27</v>
      </c>
      <c r="E425">
        <v>1</v>
      </c>
      <c r="F425">
        <v>3902.07</v>
      </c>
      <c r="G425" t="s">
        <v>6766</v>
      </c>
      <c r="H425" t="s">
        <v>6766</v>
      </c>
      <c r="I425" t="s">
        <v>9</v>
      </c>
      <c r="K425" s="14" t="str">
        <v>Id1914</v>
      </c>
      <c r="L425" s="11">
        <v>1981</v>
      </c>
      <c r="M425" s="11" t="str">
        <v>Aug</v>
      </c>
      <c r="N425" s="11" t="str">
        <v>Tier - 2</v>
      </c>
      <c r="O425" s="11" t="str">
        <v>Tier - 2</v>
      </c>
      <c r="P425" s="11" t="str">
        <v>R1013</v>
      </c>
      <c r="Q425" s="12" t="str">
        <v>27 Aug 1981</v>
      </c>
      <c r="R425" s="11">
        <f ca="1"/>
        <v>43</v>
      </c>
      <c r="S425" s="52">
        <v>3902.07</v>
      </c>
      <c r="T425" s="19"/>
    </row>
    <row r="426" spans="1:20" x14ac:dyDescent="0.3">
      <c r="A426" t="s">
        <v>450</v>
      </c>
      <c r="B426">
        <v>1997</v>
      </c>
      <c r="C426" t="s">
        <v>11</v>
      </c>
      <c r="D426">
        <v>24</v>
      </c>
      <c r="E426">
        <v>3</v>
      </c>
      <c r="F426">
        <v>3906.13</v>
      </c>
      <c r="G426" t="s">
        <v>6767</v>
      </c>
      <c r="H426" t="s">
        <v>6767</v>
      </c>
      <c r="I426" t="s">
        <v>37</v>
      </c>
      <c r="K426" s="14" t="str">
        <v>Id1913</v>
      </c>
      <c r="L426" s="11">
        <v>1997</v>
      </c>
      <c r="M426" s="11" t="str">
        <v>Nov</v>
      </c>
      <c r="N426" s="11" t="str">
        <v>Tier - 3</v>
      </c>
      <c r="O426" s="11" t="str">
        <v>Tier - 3</v>
      </c>
      <c r="P426" s="11" t="str">
        <v>R1011</v>
      </c>
      <c r="Q426" s="12" t="str">
        <v>24 Nov 1997</v>
      </c>
      <c r="R426" s="11">
        <f ca="1"/>
        <v>27</v>
      </c>
      <c r="S426" s="52">
        <v>3906.13</v>
      </c>
      <c r="T426" s="19"/>
    </row>
    <row r="427" spans="1:20" x14ac:dyDescent="0.3">
      <c r="A427" t="s">
        <v>451</v>
      </c>
      <c r="B427">
        <v>1985</v>
      </c>
      <c r="C427" t="s">
        <v>8</v>
      </c>
      <c r="D427">
        <v>5</v>
      </c>
      <c r="E427">
        <v>3</v>
      </c>
      <c r="F427">
        <v>3910.44</v>
      </c>
      <c r="G427" t="s">
        <v>6766</v>
      </c>
      <c r="H427" t="s">
        <v>6766</v>
      </c>
      <c r="I427" t="s">
        <v>9</v>
      </c>
      <c r="K427" s="14" t="str">
        <v>Id1912</v>
      </c>
      <c r="L427" s="11">
        <v>1985</v>
      </c>
      <c r="M427" s="11" t="str">
        <v>Jul</v>
      </c>
      <c r="N427" s="11" t="str">
        <v>Tier - 2</v>
      </c>
      <c r="O427" s="11" t="str">
        <v>Tier - 2</v>
      </c>
      <c r="P427" s="11" t="str">
        <v>R1013</v>
      </c>
      <c r="Q427" s="12" t="str">
        <v>5 Jul 1985</v>
      </c>
      <c r="R427" s="11">
        <f ca="1"/>
        <v>39</v>
      </c>
      <c r="S427" s="52">
        <v>3910.44</v>
      </c>
      <c r="T427" s="19"/>
    </row>
    <row r="428" spans="1:20" x14ac:dyDescent="0.3">
      <c r="A428" t="s">
        <v>452</v>
      </c>
      <c r="B428">
        <v>2000</v>
      </c>
      <c r="C428" t="s">
        <v>8</v>
      </c>
      <c r="D428">
        <v>10</v>
      </c>
      <c r="E428">
        <v>2</v>
      </c>
      <c r="F428">
        <v>3925.76</v>
      </c>
      <c r="G428" t="s">
        <v>6766</v>
      </c>
      <c r="H428" t="s">
        <v>6766</v>
      </c>
      <c r="I428" t="s">
        <v>242</v>
      </c>
      <c r="K428" s="14" t="str">
        <v>Id1911</v>
      </c>
      <c r="L428" s="11">
        <v>2000</v>
      </c>
      <c r="M428" s="11" t="str">
        <v>Jul</v>
      </c>
      <c r="N428" s="11" t="str">
        <v>Tier - 2</v>
      </c>
      <c r="O428" s="11" t="str">
        <v>Tier - 2</v>
      </c>
      <c r="P428" s="11" t="str">
        <v>R1024</v>
      </c>
      <c r="Q428" s="12" t="str">
        <v>10 Jul 2000</v>
      </c>
      <c r="R428" s="11">
        <f ca="1"/>
        <v>24</v>
      </c>
      <c r="S428" s="52">
        <v>3925.76</v>
      </c>
      <c r="T428" s="19"/>
    </row>
    <row r="429" spans="1:20" x14ac:dyDescent="0.3">
      <c r="A429" t="s">
        <v>453</v>
      </c>
      <c r="B429">
        <v>2002</v>
      </c>
      <c r="C429" t="s">
        <v>13</v>
      </c>
      <c r="D429">
        <v>15</v>
      </c>
      <c r="E429">
        <v>0</v>
      </c>
      <c r="F429">
        <v>3931.51</v>
      </c>
      <c r="G429" t="s">
        <v>6766</v>
      </c>
      <c r="H429" t="s">
        <v>6767</v>
      </c>
      <c r="I429" t="s">
        <v>37</v>
      </c>
      <c r="K429" s="14" t="str">
        <v>Id1910</v>
      </c>
      <c r="L429" s="11">
        <v>2002</v>
      </c>
      <c r="M429" s="11" t="str">
        <v>Jun</v>
      </c>
      <c r="N429" s="11" t="str">
        <v>Tier - 2</v>
      </c>
      <c r="O429" s="11" t="str">
        <v>Tier - 3</v>
      </c>
      <c r="P429" s="11" t="str">
        <v>R1011</v>
      </c>
      <c r="Q429" s="12" t="str">
        <v>15 Jun 2002</v>
      </c>
      <c r="R429" s="11">
        <f ca="1"/>
        <v>22</v>
      </c>
      <c r="S429" s="52">
        <v>3931.51</v>
      </c>
      <c r="T429" s="19"/>
    </row>
    <row r="430" spans="1:20" x14ac:dyDescent="0.3">
      <c r="A430" t="s">
        <v>454</v>
      </c>
      <c r="B430">
        <v>1988</v>
      </c>
      <c r="C430" t="s">
        <v>32</v>
      </c>
      <c r="D430">
        <v>24</v>
      </c>
      <c r="E430">
        <v>0</v>
      </c>
      <c r="F430">
        <v>3935.18</v>
      </c>
      <c r="G430" t="s">
        <v>6767</v>
      </c>
      <c r="H430" t="s">
        <v>6768</v>
      </c>
      <c r="I430" t="s">
        <v>9</v>
      </c>
      <c r="K430" s="14" t="str">
        <v>Id1909</v>
      </c>
      <c r="L430" s="11">
        <v>1988</v>
      </c>
      <c r="M430" s="11" t="str">
        <v>Oct</v>
      </c>
      <c r="N430" s="11" t="str">
        <v>Tier - 3</v>
      </c>
      <c r="O430" s="11" t="str">
        <v>Tier - 1</v>
      </c>
      <c r="P430" s="11" t="str">
        <v>R1013</v>
      </c>
      <c r="Q430" s="12" t="str">
        <v>24 Oct 1988</v>
      </c>
      <c r="R430" s="11">
        <f ca="1"/>
        <v>36</v>
      </c>
      <c r="S430" s="52">
        <v>3935.18</v>
      </c>
      <c r="T430" s="19"/>
    </row>
    <row r="431" spans="1:20" x14ac:dyDescent="0.3">
      <c r="A431" t="s">
        <v>455</v>
      </c>
      <c r="B431">
        <v>1993</v>
      </c>
      <c r="C431" t="s">
        <v>15</v>
      </c>
      <c r="D431">
        <v>29</v>
      </c>
      <c r="E431">
        <v>0</v>
      </c>
      <c r="F431">
        <v>3943.6</v>
      </c>
      <c r="G431" t="s">
        <v>6766</v>
      </c>
      <c r="H431" t="s">
        <v>6767</v>
      </c>
      <c r="I431" t="s">
        <v>242</v>
      </c>
      <c r="K431" s="14" t="str">
        <v>Id1908</v>
      </c>
      <c r="L431" s="11">
        <v>1993</v>
      </c>
      <c r="M431" s="11" t="str">
        <v>Sep</v>
      </c>
      <c r="N431" s="11" t="str">
        <v>Tier - 2</v>
      </c>
      <c r="O431" s="11" t="str">
        <v>Tier - 3</v>
      </c>
      <c r="P431" s="11" t="str">
        <v>R1024</v>
      </c>
      <c r="Q431" s="12" t="str">
        <v>29 Sep 1993</v>
      </c>
      <c r="R431" s="11">
        <f ca="1"/>
        <v>31</v>
      </c>
      <c r="S431" s="52">
        <v>3943.6</v>
      </c>
      <c r="T431" s="19"/>
    </row>
    <row r="432" spans="1:20" x14ac:dyDescent="0.3">
      <c r="A432" t="s">
        <v>456</v>
      </c>
      <c r="B432">
        <v>1993</v>
      </c>
      <c r="C432" t="s">
        <v>11</v>
      </c>
      <c r="D432">
        <v>11</v>
      </c>
      <c r="E432">
        <v>1</v>
      </c>
      <c r="F432">
        <v>3947.41</v>
      </c>
      <c r="G432" t="s">
        <v>6766</v>
      </c>
      <c r="H432" t="s">
        <v>6766</v>
      </c>
      <c r="I432" t="s">
        <v>9</v>
      </c>
      <c r="K432" s="14" t="str">
        <v>Id1907</v>
      </c>
      <c r="L432" s="11">
        <v>1993</v>
      </c>
      <c r="M432" s="11" t="str">
        <v>Nov</v>
      </c>
      <c r="N432" s="11" t="str">
        <v>Tier - 2</v>
      </c>
      <c r="O432" s="11" t="str">
        <v>Tier - 2</v>
      </c>
      <c r="P432" s="11" t="str">
        <v>R1013</v>
      </c>
      <c r="Q432" s="12" t="str">
        <v>11 Nov 1993</v>
      </c>
      <c r="R432" s="11">
        <f ca="1"/>
        <v>31</v>
      </c>
      <c r="S432" s="52">
        <v>3947.41</v>
      </c>
      <c r="T432" s="19"/>
    </row>
    <row r="433" spans="1:20" x14ac:dyDescent="0.3">
      <c r="A433" t="s">
        <v>457</v>
      </c>
      <c r="B433">
        <v>1999</v>
      </c>
      <c r="C433" t="s">
        <v>8</v>
      </c>
      <c r="D433">
        <v>10</v>
      </c>
      <c r="E433">
        <v>0</v>
      </c>
      <c r="F433">
        <v>3955.98</v>
      </c>
      <c r="G433" t="s">
        <v>6766</v>
      </c>
      <c r="H433" t="s">
        <v>6767</v>
      </c>
      <c r="I433" t="s">
        <v>295</v>
      </c>
      <c r="K433" s="14" t="str">
        <v>Id1906</v>
      </c>
      <c r="L433" s="11">
        <v>1999</v>
      </c>
      <c r="M433" s="11" t="str">
        <v>Jul</v>
      </c>
      <c r="N433" s="11" t="str">
        <v>Tier - 2</v>
      </c>
      <c r="O433" s="11" t="str">
        <v>Tier - 3</v>
      </c>
      <c r="P433" s="11" t="str">
        <v>R1021</v>
      </c>
      <c r="Q433" s="12" t="str">
        <v>10 Jul 1999</v>
      </c>
      <c r="R433" s="11">
        <f ca="1"/>
        <v>25</v>
      </c>
      <c r="S433" s="52">
        <v>3955.98</v>
      </c>
      <c r="T433" s="19"/>
    </row>
    <row r="434" spans="1:20" x14ac:dyDescent="0.3">
      <c r="A434" t="s">
        <v>458</v>
      </c>
      <c r="B434">
        <v>1995</v>
      </c>
      <c r="C434" t="s">
        <v>8</v>
      </c>
      <c r="D434">
        <v>11</v>
      </c>
      <c r="E434">
        <v>1</v>
      </c>
      <c r="F434">
        <v>3956.07</v>
      </c>
      <c r="G434" t="s">
        <v>6766</v>
      </c>
      <c r="H434" t="s">
        <v>6766</v>
      </c>
      <c r="I434" t="s">
        <v>18</v>
      </c>
      <c r="K434" s="14" t="str">
        <v>Id1905</v>
      </c>
      <c r="L434" s="11">
        <v>1995</v>
      </c>
      <c r="M434" s="11" t="str">
        <v>Jul</v>
      </c>
      <c r="N434" s="11" t="str">
        <v>Tier - 2</v>
      </c>
      <c r="O434" s="11" t="str">
        <v>Tier - 2</v>
      </c>
      <c r="P434" s="11" t="str">
        <v>R1012</v>
      </c>
      <c r="Q434" s="12" t="str">
        <v>11 Jul 1995</v>
      </c>
      <c r="R434" s="11">
        <f ca="1"/>
        <v>29</v>
      </c>
      <c r="S434" s="52">
        <v>3956.07</v>
      </c>
      <c r="T434" s="19"/>
    </row>
    <row r="435" spans="1:20" x14ac:dyDescent="0.3">
      <c r="A435" t="s">
        <v>459</v>
      </c>
      <c r="B435">
        <v>1990</v>
      </c>
      <c r="C435" t="s">
        <v>8</v>
      </c>
      <c r="D435">
        <v>29</v>
      </c>
      <c r="E435">
        <v>0</v>
      </c>
      <c r="F435">
        <v>3972.92</v>
      </c>
      <c r="G435" t="s">
        <v>6766</v>
      </c>
      <c r="H435" t="s">
        <v>6767</v>
      </c>
      <c r="I435" t="s">
        <v>9</v>
      </c>
      <c r="K435" s="14" t="str">
        <v>Id1904</v>
      </c>
      <c r="L435" s="11">
        <v>1990</v>
      </c>
      <c r="M435" s="11" t="str">
        <v>Jul</v>
      </c>
      <c r="N435" s="11" t="str">
        <v>Tier - 2</v>
      </c>
      <c r="O435" s="11" t="str">
        <v>Tier - 3</v>
      </c>
      <c r="P435" s="11" t="str">
        <v>R1013</v>
      </c>
      <c r="Q435" s="12" t="str">
        <v>29 Jul 1990</v>
      </c>
      <c r="R435" s="11">
        <f ca="1"/>
        <v>34</v>
      </c>
      <c r="S435" s="52">
        <v>3972.92</v>
      </c>
      <c r="T435" s="19"/>
    </row>
    <row r="436" spans="1:20" x14ac:dyDescent="0.3">
      <c r="A436" t="s">
        <v>460</v>
      </c>
      <c r="B436">
        <v>1996</v>
      </c>
      <c r="C436" t="s">
        <v>30</v>
      </c>
      <c r="D436">
        <v>17</v>
      </c>
      <c r="E436">
        <v>2</v>
      </c>
      <c r="F436">
        <v>3981.98</v>
      </c>
      <c r="G436" t="s">
        <v>6766</v>
      </c>
      <c r="H436" t="s">
        <v>6766</v>
      </c>
      <c r="I436" t="s">
        <v>9</v>
      </c>
      <c r="K436" s="14" t="str">
        <v>Id1903</v>
      </c>
      <c r="L436" s="11">
        <v>1996</v>
      </c>
      <c r="M436" s="11" t="str">
        <v>Aug</v>
      </c>
      <c r="N436" s="11" t="str">
        <v>Tier - 2</v>
      </c>
      <c r="O436" s="11" t="str">
        <v>Tier - 2</v>
      </c>
      <c r="P436" s="11" t="str">
        <v>R1013</v>
      </c>
      <c r="Q436" s="12" t="str">
        <v>17 Aug 1996</v>
      </c>
      <c r="R436" s="11">
        <f ca="1"/>
        <v>28</v>
      </c>
      <c r="S436" s="52">
        <v>3981.98</v>
      </c>
      <c r="T436" s="19"/>
    </row>
    <row r="437" spans="1:20" x14ac:dyDescent="0.3">
      <c r="A437" t="s">
        <v>461</v>
      </c>
      <c r="B437">
        <v>1996</v>
      </c>
      <c r="C437" t="s">
        <v>15</v>
      </c>
      <c r="D437">
        <v>8</v>
      </c>
      <c r="E437">
        <v>2</v>
      </c>
      <c r="F437">
        <v>3987.93</v>
      </c>
      <c r="G437" t="s">
        <v>6766</v>
      </c>
      <c r="H437" t="s">
        <v>6766</v>
      </c>
      <c r="I437" t="s">
        <v>37</v>
      </c>
      <c r="K437" s="14" t="str">
        <v>Id1902</v>
      </c>
      <c r="L437" s="11">
        <v>1996</v>
      </c>
      <c r="M437" s="11" t="str">
        <v>Sep</v>
      </c>
      <c r="N437" s="11" t="str">
        <v>Tier - 2</v>
      </c>
      <c r="O437" s="11" t="str">
        <v>Tier - 2</v>
      </c>
      <c r="P437" s="11" t="str">
        <v>R1011</v>
      </c>
      <c r="Q437" s="12" t="str">
        <v>8 Sep 1996</v>
      </c>
      <c r="R437" s="11">
        <f ca="1"/>
        <v>28</v>
      </c>
      <c r="S437" s="52">
        <v>3987.93</v>
      </c>
      <c r="T437" s="19"/>
    </row>
    <row r="438" spans="1:20" x14ac:dyDescent="0.3">
      <c r="A438" t="s">
        <v>462</v>
      </c>
      <c r="B438">
        <v>1990</v>
      </c>
      <c r="C438" t="s">
        <v>11</v>
      </c>
      <c r="D438">
        <v>22</v>
      </c>
      <c r="E438">
        <v>0</v>
      </c>
      <c r="F438">
        <v>3989.84</v>
      </c>
      <c r="G438" t="s">
        <v>6766</v>
      </c>
      <c r="H438" t="s">
        <v>6766</v>
      </c>
      <c r="I438" t="s">
        <v>37</v>
      </c>
      <c r="K438" s="14" t="str">
        <v>Id1901</v>
      </c>
      <c r="L438" s="11">
        <v>1990</v>
      </c>
      <c r="M438" s="11" t="str">
        <v>Nov</v>
      </c>
      <c r="N438" s="11" t="str">
        <v>Tier - 2</v>
      </c>
      <c r="O438" s="11" t="str">
        <v>Tier - 2</v>
      </c>
      <c r="P438" s="11" t="str">
        <v>R1011</v>
      </c>
      <c r="Q438" s="12" t="str">
        <v>22 Nov 1990</v>
      </c>
      <c r="R438" s="11">
        <f ca="1"/>
        <v>34</v>
      </c>
      <c r="S438" s="52">
        <v>3989.84</v>
      </c>
      <c r="T438" s="19"/>
    </row>
    <row r="439" spans="1:20" x14ac:dyDescent="0.3">
      <c r="A439" t="s">
        <v>463</v>
      </c>
      <c r="B439">
        <v>1990</v>
      </c>
      <c r="C439" t="s">
        <v>11</v>
      </c>
      <c r="D439">
        <v>1</v>
      </c>
      <c r="E439">
        <v>0</v>
      </c>
      <c r="F439">
        <v>3994.18</v>
      </c>
      <c r="G439" t="s">
        <v>6766</v>
      </c>
      <c r="H439" t="s">
        <v>6766</v>
      </c>
      <c r="I439" t="s">
        <v>9</v>
      </c>
      <c r="K439" s="14" t="str">
        <v>Id1900</v>
      </c>
      <c r="L439" s="11">
        <v>1990</v>
      </c>
      <c r="M439" s="11" t="str">
        <v>Nov</v>
      </c>
      <c r="N439" s="11" t="str">
        <v>Tier - 2</v>
      </c>
      <c r="O439" s="11" t="str">
        <v>Tier - 2</v>
      </c>
      <c r="P439" s="11" t="str">
        <v>R1013</v>
      </c>
      <c r="Q439" s="12" t="str">
        <v>1 Nov 1990</v>
      </c>
      <c r="R439" s="11">
        <f ca="1"/>
        <v>34</v>
      </c>
      <c r="S439" s="52">
        <v>3994.18</v>
      </c>
      <c r="T439" s="19"/>
    </row>
    <row r="440" spans="1:20" x14ac:dyDescent="0.3">
      <c r="A440" t="s">
        <v>464</v>
      </c>
      <c r="B440">
        <v>1989</v>
      </c>
      <c r="C440" t="s">
        <v>8</v>
      </c>
      <c r="D440">
        <v>10</v>
      </c>
      <c r="E440">
        <v>3</v>
      </c>
      <c r="F440">
        <v>4002.36</v>
      </c>
      <c r="G440" t="s">
        <v>6766</v>
      </c>
      <c r="H440" t="s">
        <v>6768</v>
      </c>
      <c r="I440" t="s">
        <v>9</v>
      </c>
      <c r="K440" s="14" t="str">
        <v>Id1899</v>
      </c>
      <c r="L440" s="11">
        <v>1989</v>
      </c>
      <c r="M440" s="11" t="str">
        <v>Jul</v>
      </c>
      <c r="N440" s="11" t="str">
        <v>Tier - 2</v>
      </c>
      <c r="O440" s="11" t="str">
        <v>Tier - 1</v>
      </c>
      <c r="P440" s="11" t="str">
        <v>R1013</v>
      </c>
      <c r="Q440" s="12" t="str">
        <v>10 Jul 1989</v>
      </c>
      <c r="R440" s="11">
        <f ca="1"/>
        <v>35</v>
      </c>
      <c r="S440" s="52">
        <v>4002.36</v>
      </c>
      <c r="T440" s="19"/>
    </row>
    <row r="441" spans="1:20" x14ac:dyDescent="0.3">
      <c r="A441" t="s">
        <v>465</v>
      </c>
      <c r="B441">
        <v>2000</v>
      </c>
      <c r="C441" t="s">
        <v>15</v>
      </c>
      <c r="D441">
        <v>13</v>
      </c>
      <c r="E441">
        <v>3</v>
      </c>
      <c r="F441">
        <v>4005.42</v>
      </c>
      <c r="G441" t="s">
        <v>6766</v>
      </c>
      <c r="H441" t="s">
        <v>6768</v>
      </c>
      <c r="I441" t="s">
        <v>159</v>
      </c>
      <c r="K441" s="14" t="str">
        <v>Id1898</v>
      </c>
      <c r="L441" s="11">
        <v>2000</v>
      </c>
      <c r="M441" s="11" t="str">
        <v>Sep</v>
      </c>
      <c r="N441" s="11" t="str">
        <v>Tier - 2</v>
      </c>
      <c r="O441" s="11" t="str">
        <v>Tier - 1</v>
      </c>
      <c r="P441" s="11" t="str">
        <v>R1015</v>
      </c>
      <c r="Q441" s="12" t="str">
        <v>13 Sep 2000</v>
      </c>
      <c r="R441" s="11">
        <f ca="1"/>
        <v>24</v>
      </c>
      <c r="S441" s="52">
        <v>4005.42</v>
      </c>
      <c r="T441" s="19"/>
    </row>
    <row r="442" spans="1:20" x14ac:dyDescent="0.3">
      <c r="A442" t="s">
        <v>466</v>
      </c>
      <c r="B442">
        <v>1992</v>
      </c>
      <c r="C442" t="s">
        <v>32</v>
      </c>
      <c r="D442">
        <v>11</v>
      </c>
      <c r="E442">
        <v>1</v>
      </c>
      <c r="F442">
        <v>4032.24</v>
      </c>
      <c r="G442" t="s">
        <v>6767</v>
      </c>
      <c r="H442" t="s">
        <v>6767</v>
      </c>
      <c r="I442" t="s">
        <v>18</v>
      </c>
      <c r="K442" s="14" t="str">
        <v>Id1897</v>
      </c>
      <c r="L442" s="11">
        <v>1992</v>
      </c>
      <c r="M442" s="11" t="str">
        <v>Oct</v>
      </c>
      <c r="N442" s="11" t="str">
        <v>Tier - 3</v>
      </c>
      <c r="O442" s="11" t="str">
        <v>Tier - 3</v>
      </c>
      <c r="P442" s="11" t="str">
        <v>R1012</v>
      </c>
      <c r="Q442" s="12" t="str">
        <v>11 Oct 1992</v>
      </c>
      <c r="R442" s="11">
        <f ca="1"/>
        <v>32</v>
      </c>
      <c r="S442" s="52">
        <v>4032.24</v>
      </c>
      <c r="T442" s="19"/>
    </row>
    <row r="443" spans="1:20" x14ac:dyDescent="0.3">
      <c r="A443" t="s">
        <v>467</v>
      </c>
      <c r="B443">
        <v>1984</v>
      </c>
      <c r="C443" t="s">
        <v>8</v>
      </c>
      <c r="D443">
        <v>7</v>
      </c>
      <c r="E443">
        <v>3</v>
      </c>
      <c r="F443">
        <v>4038.41</v>
      </c>
      <c r="G443" t="s">
        <v>6766</v>
      </c>
      <c r="H443" t="s">
        <v>6768</v>
      </c>
      <c r="I443" t="s">
        <v>9</v>
      </c>
      <c r="K443" s="14" t="str">
        <v>Id1896</v>
      </c>
      <c r="L443" s="11">
        <v>1984</v>
      </c>
      <c r="M443" s="11" t="str">
        <v>Jul</v>
      </c>
      <c r="N443" s="11" t="str">
        <v>Tier - 2</v>
      </c>
      <c r="O443" s="11" t="str">
        <v>Tier - 1</v>
      </c>
      <c r="P443" s="11" t="str">
        <v>R1013</v>
      </c>
      <c r="Q443" s="12" t="str">
        <v>7 Jul 1984</v>
      </c>
      <c r="R443" s="11">
        <f ca="1"/>
        <v>40</v>
      </c>
      <c r="S443" s="52">
        <v>4038.41</v>
      </c>
      <c r="T443" s="19"/>
    </row>
    <row r="444" spans="1:20" x14ac:dyDescent="0.3">
      <c r="A444" t="s">
        <v>468</v>
      </c>
      <c r="B444">
        <v>1983</v>
      </c>
      <c r="C444" t="s">
        <v>11</v>
      </c>
      <c r="D444">
        <v>10</v>
      </c>
      <c r="E444">
        <v>3</v>
      </c>
      <c r="F444">
        <v>4039.9</v>
      </c>
      <c r="G444" t="s">
        <v>6766</v>
      </c>
      <c r="H444" t="s">
        <v>6768</v>
      </c>
      <c r="I444" t="s">
        <v>9</v>
      </c>
      <c r="K444" s="14" t="str">
        <v>Id1895</v>
      </c>
      <c r="L444" s="11">
        <v>1983</v>
      </c>
      <c r="M444" s="11" t="str">
        <v>Nov</v>
      </c>
      <c r="N444" s="11" t="str">
        <v>Tier - 2</v>
      </c>
      <c r="O444" s="11" t="str">
        <v>Tier - 1</v>
      </c>
      <c r="P444" s="11" t="str">
        <v>R1013</v>
      </c>
      <c r="Q444" s="12" t="str">
        <v>10 Nov 1983</v>
      </c>
      <c r="R444" s="11">
        <f ca="1"/>
        <v>41</v>
      </c>
      <c r="S444" s="52">
        <v>4039.9</v>
      </c>
      <c r="T444" s="19"/>
    </row>
    <row r="445" spans="1:20" x14ac:dyDescent="0.3">
      <c r="A445" t="s">
        <v>469</v>
      </c>
      <c r="B445">
        <v>1993</v>
      </c>
      <c r="C445" t="s">
        <v>25</v>
      </c>
      <c r="D445">
        <v>26</v>
      </c>
      <c r="E445">
        <v>1</v>
      </c>
      <c r="F445">
        <v>4040.56</v>
      </c>
      <c r="G445" t="s">
        <v>6767</v>
      </c>
      <c r="H445" t="s">
        <v>6767</v>
      </c>
      <c r="I445" t="s">
        <v>159</v>
      </c>
      <c r="K445" s="14" t="str">
        <v>Id1894</v>
      </c>
      <c r="L445" s="11">
        <v>1993</v>
      </c>
      <c r="M445" s="11" t="str">
        <v>Dec</v>
      </c>
      <c r="N445" s="11" t="str">
        <v>Tier - 3</v>
      </c>
      <c r="O445" s="11" t="str">
        <v>Tier - 3</v>
      </c>
      <c r="P445" s="11" t="str">
        <v>R1015</v>
      </c>
      <c r="Q445" s="12" t="str">
        <v>26 Dec 1993</v>
      </c>
      <c r="R445" s="11">
        <f ca="1"/>
        <v>31</v>
      </c>
      <c r="S445" s="52">
        <v>4040.56</v>
      </c>
      <c r="T445" s="19"/>
    </row>
    <row r="446" spans="1:20" x14ac:dyDescent="0.3">
      <c r="A446" t="s">
        <v>470</v>
      </c>
      <c r="B446">
        <v>1988</v>
      </c>
      <c r="C446" t="s">
        <v>11</v>
      </c>
      <c r="D446">
        <v>30</v>
      </c>
      <c r="E446">
        <v>3</v>
      </c>
      <c r="F446">
        <v>4047.94</v>
      </c>
      <c r="G446" t="s">
        <v>6766</v>
      </c>
      <c r="H446" t="s">
        <v>6768</v>
      </c>
      <c r="I446" t="s">
        <v>9</v>
      </c>
      <c r="K446" s="14" t="str">
        <v>Id1893</v>
      </c>
      <c r="L446" s="11">
        <v>1988</v>
      </c>
      <c r="M446" s="11" t="str">
        <v>Nov</v>
      </c>
      <c r="N446" s="11" t="str">
        <v>Tier - 2</v>
      </c>
      <c r="O446" s="11" t="str">
        <v>Tier - 1</v>
      </c>
      <c r="P446" s="11" t="str">
        <v>R1013</v>
      </c>
      <c r="Q446" s="12" t="str">
        <v>30 Nov 1988</v>
      </c>
      <c r="R446" s="11">
        <f ca="1"/>
        <v>36</v>
      </c>
      <c r="S446" s="52">
        <v>4047.94</v>
      </c>
      <c r="T446" s="19"/>
    </row>
    <row r="447" spans="1:20" x14ac:dyDescent="0.3">
      <c r="A447" t="s">
        <v>471</v>
      </c>
      <c r="B447">
        <v>1993</v>
      </c>
      <c r="C447" t="s">
        <v>30</v>
      </c>
      <c r="D447">
        <v>13</v>
      </c>
      <c r="E447">
        <v>2</v>
      </c>
      <c r="F447">
        <v>4058.12</v>
      </c>
      <c r="G447" t="s">
        <v>6766</v>
      </c>
      <c r="H447" t="s">
        <v>6768</v>
      </c>
      <c r="I447" t="s">
        <v>9</v>
      </c>
      <c r="K447" s="14" t="str">
        <v>Id1892</v>
      </c>
      <c r="L447" s="11">
        <v>1993</v>
      </c>
      <c r="M447" s="11" t="str">
        <v>Aug</v>
      </c>
      <c r="N447" s="11" t="str">
        <v>Tier - 2</v>
      </c>
      <c r="O447" s="11" t="str">
        <v>Tier - 1</v>
      </c>
      <c r="P447" s="11" t="str">
        <v>R1013</v>
      </c>
      <c r="Q447" s="12" t="str">
        <v>13 Aug 1993</v>
      </c>
      <c r="R447" s="11">
        <f ca="1"/>
        <v>31</v>
      </c>
      <c r="S447" s="52">
        <v>4058.12</v>
      </c>
      <c r="T447" s="19"/>
    </row>
    <row r="448" spans="1:20" x14ac:dyDescent="0.3">
      <c r="A448" t="s">
        <v>472</v>
      </c>
      <c r="B448">
        <v>1995</v>
      </c>
      <c r="C448" t="s">
        <v>15</v>
      </c>
      <c r="D448">
        <v>14</v>
      </c>
      <c r="E448">
        <v>2</v>
      </c>
      <c r="F448">
        <v>4058.71</v>
      </c>
      <c r="G448" t="s">
        <v>6767</v>
      </c>
      <c r="H448" t="s">
        <v>6767</v>
      </c>
      <c r="I448" t="s">
        <v>18</v>
      </c>
      <c r="K448" s="14" t="str">
        <v>Id1891</v>
      </c>
      <c r="L448" s="11">
        <v>1995</v>
      </c>
      <c r="M448" s="11" t="str">
        <v>Sep</v>
      </c>
      <c r="N448" s="11" t="str">
        <v>Tier - 3</v>
      </c>
      <c r="O448" s="11" t="str">
        <v>Tier - 3</v>
      </c>
      <c r="P448" s="11" t="str">
        <v>R1012</v>
      </c>
      <c r="Q448" s="12" t="str">
        <v>14 Sep 1995</v>
      </c>
      <c r="R448" s="11">
        <f ca="1"/>
        <v>29</v>
      </c>
      <c r="S448" s="52">
        <v>4058.71</v>
      </c>
      <c r="T448" s="19"/>
    </row>
    <row r="449" spans="1:20" x14ac:dyDescent="0.3">
      <c r="A449" t="s">
        <v>473</v>
      </c>
      <c r="B449">
        <v>1983</v>
      </c>
      <c r="C449" t="s">
        <v>15</v>
      </c>
      <c r="D449">
        <v>16</v>
      </c>
      <c r="E449">
        <v>3</v>
      </c>
      <c r="F449">
        <v>4070.42</v>
      </c>
      <c r="G449" t="s">
        <v>6766</v>
      </c>
      <c r="H449" t="s">
        <v>6768</v>
      </c>
      <c r="I449" t="s">
        <v>9</v>
      </c>
      <c r="K449" s="14" t="str">
        <v>Id1890</v>
      </c>
      <c r="L449" s="11">
        <v>1983</v>
      </c>
      <c r="M449" s="11" t="str">
        <v>Sep</v>
      </c>
      <c r="N449" s="11" t="str">
        <v>Tier - 2</v>
      </c>
      <c r="O449" s="11" t="str">
        <v>Tier - 1</v>
      </c>
      <c r="P449" s="11" t="str">
        <v>R1013</v>
      </c>
      <c r="Q449" s="12" t="str">
        <v>16 Sep 1983</v>
      </c>
      <c r="R449" s="11">
        <f ca="1"/>
        <v>41</v>
      </c>
      <c r="S449" s="52">
        <v>4070.42</v>
      </c>
      <c r="T449" s="19"/>
    </row>
    <row r="450" spans="1:20" x14ac:dyDescent="0.3">
      <c r="A450" t="s">
        <v>474</v>
      </c>
      <c r="B450">
        <v>2002</v>
      </c>
      <c r="C450" t="s">
        <v>32</v>
      </c>
      <c r="D450">
        <v>18</v>
      </c>
      <c r="E450">
        <v>0</v>
      </c>
      <c r="F450">
        <v>4070.51</v>
      </c>
      <c r="G450" t="s">
        <v>6766</v>
      </c>
      <c r="H450" t="s">
        <v>6768</v>
      </c>
      <c r="I450" t="s">
        <v>18</v>
      </c>
      <c r="K450" s="14" t="str">
        <v>Id1889</v>
      </c>
      <c r="L450" s="11">
        <v>2002</v>
      </c>
      <c r="M450" s="11" t="str">
        <v>Oct</v>
      </c>
      <c r="N450" s="11" t="str">
        <v>Tier - 2</v>
      </c>
      <c r="O450" s="11" t="str">
        <v>Tier - 1</v>
      </c>
      <c r="P450" s="11" t="str">
        <v>R1012</v>
      </c>
      <c r="Q450" s="12" t="str">
        <v>18 Oct 2002</v>
      </c>
      <c r="R450" s="11">
        <f ca="1"/>
        <v>22</v>
      </c>
      <c r="S450" s="52">
        <v>4070.51</v>
      </c>
      <c r="T450" s="19"/>
    </row>
    <row r="451" spans="1:20" x14ac:dyDescent="0.3">
      <c r="A451" t="s">
        <v>475</v>
      </c>
      <c r="B451">
        <v>1990</v>
      </c>
      <c r="C451" t="s">
        <v>25</v>
      </c>
      <c r="D451">
        <v>1</v>
      </c>
      <c r="E451">
        <v>1</v>
      </c>
      <c r="F451">
        <v>4074.45</v>
      </c>
      <c r="G451" t="s">
        <v>6767</v>
      </c>
      <c r="H451" t="s">
        <v>6766</v>
      </c>
      <c r="I451" t="s">
        <v>9</v>
      </c>
      <c r="K451" s="14" t="str">
        <v>Id1888</v>
      </c>
      <c r="L451" s="11">
        <v>1990</v>
      </c>
      <c r="M451" s="11" t="str">
        <v>Dec</v>
      </c>
      <c r="N451" s="11" t="str">
        <v>Tier - 3</v>
      </c>
      <c r="O451" s="11" t="str">
        <v>Tier - 2</v>
      </c>
      <c r="P451" s="11" t="str">
        <v>R1013</v>
      </c>
      <c r="Q451" s="12" t="str">
        <v>1 Dec 1990</v>
      </c>
      <c r="R451" s="11">
        <f ca="1"/>
        <v>34</v>
      </c>
      <c r="S451" s="52">
        <v>4074.45</v>
      </c>
      <c r="T451" s="19"/>
    </row>
    <row r="452" spans="1:20" x14ac:dyDescent="0.3">
      <c r="A452" t="s">
        <v>476</v>
      </c>
      <c r="B452">
        <v>1990</v>
      </c>
      <c r="C452" t="s">
        <v>25</v>
      </c>
      <c r="D452">
        <v>14</v>
      </c>
      <c r="E452">
        <v>1</v>
      </c>
      <c r="F452">
        <v>4076.5</v>
      </c>
      <c r="G452" t="s">
        <v>6766</v>
      </c>
      <c r="H452" t="s">
        <v>6767</v>
      </c>
      <c r="I452" t="s">
        <v>37</v>
      </c>
      <c r="K452" s="14" t="str">
        <v>Id1887</v>
      </c>
      <c r="L452" s="11">
        <v>1990</v>
      </c>
      <c r="M452" s="11" t="str">
        <v>Dec</v>
      </c>
      <c r="N452" s="11" t="str">
        <v>Tier - 2</v>
      </c>
      <c r="O452" s="11" t="str">
        <v>Tier - 3</v>
      </c>
      <c r="P452" s="11" t="str">
        <v>R1011</v>
      </c>
      <c r="Q452" s="12" t="str">
        <v>14 Dec 1990</v>
      </c>
      <c r="R452" s="11">
        <f ca="1"/>
        <v>34</v>
      </c>
      <c r="S452" s="52">
        <v>4076.5</v>
      </c>
      <c r="T452" s="19"/>
    </row>
    <row r="453" spans="1:20" x14ac:dyDescent="0.3">
      <c r="A453" t="s">
        <v>477</v>
      </c>
      <c r="B453">
        <v>1994</v>
      </c>
      <c r="C453" t="s">
        <v>30</v>
      </c>
      <c r="D453">
        <v>21</v>
      </c>
      <c r="E453">
        <v>1</v>
      </c>
      <c r="F453">
        <v>4133.6400000000003</v>
      </c>
      <c r="G453" t="s">
        <v>6766</v>
      </c>
      <c r="H453" t="s">
        <v>6767</v>
      </c>
      <c r="I453" t="s">
        <v>18</v>
      </c>
      <c r="K453" s="14" t="str">
        <v>Id1886</v>
      </c>
      <c r="L453" s="11">
        <v>1994</v>
      </c>
      <c r="M453" s="11" t="str">
        <v>Aug</v>
      </c>
      <c r="N453" s="11" t="str">
        <v>Tier - 2</v>
      </c>
      <c r="O453" s="11" t="str">
        <v>Tier - 3</v>
      </c>
      <c r="P453" s="11" t="str">
        <v>R1012</v>
      </c>
      <c r="Q453" s="12" t="str">
        <v>21 Aug 1994</v>
      </c>
      <c r="R453" s="11">
        <f ca="1"/>
        <v>30</v>
      </c>
      <c r="S453" s="52">
        <v>4133.6400000000003</v>
      </c>
      <c r="T453" s="19"/>
    </row>
    <row r="454" spans="1:20" x14ac:dyDescent="0.3">
      <c r="A454" t="s">
        <v>478</v>
      </c>
      <c r="B454">
        <v>1991</v>
      </c>
      <c r="C454" t="s">
        <v>30</v>
      </c>
      <c r="D454">
        <v>6</v>
      </c>
      <c r="E454">
        <v>0</v>
      </c>
      <c r="F454">
        <v>4134.08</v>
      </c>
      <c r="G454" t="s">
        <v>6766</v>
      </c>
      <c r="H454" t="s">
        <v>6768</v>
      </c>
      <c r="I454" t="s">
        <v>18</v>
      </c>
      <c r="K454" s="14" t="str">
        <v>Id1885</v>
      </c>
      <c r="L454" s="11">
        <v>1991</v>
      </c>
      <c r="M454" s="11" t="str">
        <v>Aug</v>
      </c>
      <c r="N454" s="11" t="str">
        <v>Tier - 2</v>
      </c>
      <c r="O454" s="11" t="str">
        <v>Tier - 1</v>
      </c>
      <c r="P454" s="11" t="str">
        <v>R1012</v>
      </c>
      <c r="Q454" s="12" t="str">
        <v>6 Aug 1991</v>
      </c>
      <c r="R454" s="11">
        <f ca="1"/>
        <v>33</v>
      </c>
      <c r="S454" s="52">
        <v>4134.08</v>
      </c>
      <c r="T454" s="19"/>
    </row>
    <row r="455" spans="1:20" x14ac:dyDescent="0.3">
      <c r="A455" t="s">
        <v>479</v>
      </c>
      <c r="B455">
        <v>1992</v>
      </c>
      <c r="C455" t="s">
        <v>13</v>
      </c>
      <c r="D455">
        <v>18</v>
      </c>
      <c r="E455">
        <v>0</v>
      </c>
      <c r="F455">
        <v>4137.5200000000004</v>
      </c>
      <c r="G455" t="s">
        <v>6766</v>
      </c>
      <c r="H455" t="s">
        <v>6767</v>
      </c>
      <c r="I455" t="s">
        <v>242</v>
      </c>
      <c r="K455" s="14" t="str">
        <v>Id1884</v>
      </c>
      <c r="L455" s="11">
        <v>1992</v>
      </c>
      <c r="M455" s="11" t="str">
        <v>Jun</v>
      </c>
      <c r="N455" s="11" t="str">
        <v>Tier - 2</v>
      </c>
      <c r="O455" s="11" t="str">
        <v>Tier - 3</v>
      </c>
      <c r="P455" s="11" t="str">
        <v>R1024</v>
      </c>
      <c r="Q455" s="12" t="str">
        <v>18 Jun 1992</v>
      </c>
      <c r="R455" s="11">
        <f ca="1"/>
        <v>32</v>
      </c>
      <c r="S455" s="52">
        <v>4137.5200000000004</v>
      </c>
      <c r="T455" s="19"/>
    </row>
    <row r="456" spans="1:20" x14ac:dyDescent="0.3">
      <c r="A456" t="s">
        <v>480</v>
      </c>
      <c r="B456">
        <v>1992</v>
      </c>
      <c r="C456" t="s">
        <v>13</v>
      </c>
      <c r="D456">
        <v>28</v>
      </c>
      <c r="E456">
        <v>1</v>
      </c>
      <c r="F456">
        <v>4149.74</v>
      </c>
      <c r="G456" t="s">
        <v>6766</v>
      </c>
      <c r="H456" t="s">
        <v>6768</v>
      </c>
      <c r="I456" t="s">
        <v>37</v>
      </c>
      <c r="K456" s="14" t="str">
        <v>Id1883</v>
      </c>
      <c r="L456" s="11">
        <v>1992</v>
      </c>
      <c r="M456" s="11" t="str">
        <v>Jun</v>
      </c>
      <c r="N456" s="11" t="str">
        <v>Tier - 2</v>
      </c>
      <c r="O456" s="11" t="str">
        <v>Tier - 1</v>
      </c>
      <c r="P456" s="11" t="str">
        <v>R1011</v>
      </c>
      <c r="Q456" s="12" t="str">
        <v>28 Jun 1992</v>
      </c>
      <c r="R456" s="11">
        <f ca="1"/>
        <v>32</v>
      </c>
      <c r="S456" s="52">
        <v>4149.74</v>
      </c>
      <c r="T456" s="19"/>
    </row>
    <row r="457" spans="1:20" x14ac:dyDescent="0.3">
      <c r="A457" t="s">
        <v>481</v>
      </c>
      <c r="B457">
        <v>1992</v>
      </c>
      <c r="C457" t="s">
        <v>30</v>
      </c>
      <c r="D457">
        <v>4</v>
      </c>
      <c r="E457">
        <v>1</v>
      </c>
      <c r="F457">
        <v>4151.03</v>
      </c>
      <c r="G457" t="s">
        <v>6766</v>
      </c>
      <c r="H457" t="s">
        <v>6766</v>
      </c>
      <c r="I457" t="s">
        <v>9</v>
      </c>
      <c r="K457" s="14" t="str">
        <v>Id1882</v>
      </c>
      <c r="L457" s="11">
        <v>1992</v>
      </c>
      <c r="M457" s="11" t="str">
        <v>Aug</v>
      </c>
      <c r="N457" s="11" t="str">
        <v>Tier - 2</v>
      </c>
      <c r="O457" s="11" t="str">
        <v>Tier - 2</v>
      </c>
      <c r="P457" s="11" t="str">
        <v>R1013</v>
      </c>
      <c r="Q457" s="12" t="str">
        <v>4 Aug 1992</v>
      </c>
      <c r="R457" s="11">
        <f ca="1"/>
        <v>32</v>
      </c>
      <c r="S457" s="52">
        <v>4151.03</v>
      </c>
      <c r="T457" s="19"/>
    </row>
    <row r="458" spans="1:20" x14ac:dyDescent="0.3">
      <c r="A458" t="s">
        <v>482</v>
      </c>
      <c r="B458">
        <v>1998</v>
      </c>
      <c r="C458" t="s">
        <v>11</v>
      </c>
      <c r="D458">
        <v>26</v>
      </c>
      <c r="E458">
        <v>0</v>
      </c>
      <c r="F458">
        <v>4154.97</v>
      </c>
      <c r="G458" t="s">
        <v>6766</v>
      </c>
      <c r="H458" t="s">
        <v>6768</v>
      </c>
      <c r="I458" t="s">
        <v>18</v>
      </c>
      <c r="K458" s="14" t="str">
        <v>Id1881</v>
      </c>
      <c r="L458" s="11">
        <v>1998</v>
      </c>
      <c r="M458" s="11" t="str">
        <v>Nov</v>
      </c>
      <c r="N458" s="11" t="str">
        <v>Tier - 2</v>
      </c>
      <c r="O458" s="11" t="str">
        <v>Tier - 1</v>
      </c>
      <c r="P458" s="11" t="str">
        <v>R1012</v>
      </c>
      <c r="Q458" s="12" t="str">
        <v>26 Nov 1998</v>
      </c>
      <c r="R458" s="11">
        <f ca="1"/>
        <v>26</v>
      </c>
      <c r="S458" s="52">
        <v>4154.97</v>
      </c>
      <c r="T458" s="19"/>
    </row>
    <row r="459" spans="1:20" x14ac:dyDescent="0.3">
      <c r="A459" t="s">
        <v>483</v>
      </c>
      <c r="B459">
        <v>1984</v>
      </c>
      <c r="C459" t="s">
        <v>15</v>
      </c>
      <c r="D459">
        <v>16</v>
      </c>
      <c r="E459">
        <v>3</v>
      </c>
      <c r="F459">
        <v>4163.21</v>
      </c>
      <c r="G459" t="s">
        <v>6766</v>
      </c>
      <c r="H459" t="s">
        <v>6766</v>
      </c>
      <c r="I459" t="s">
        <v>18</v>
      </c>
      <c r="K459" s="14" t="str">
        <v>Id1880</v>
      </c>
      <c r="L459" s="11">
        <v>1984</v>
      </c>
      <c r="M459" s="11" t="str">
        <v>Sep</v>
      </c>
      <c r="N459" s="11" t="str">
        <v>Tier - 2</v>
      </c>
      <c r="O459" s="11" t="str">
        <v>Tier - 2</v>
      </c>
      <c r="P459" s="11" t="str">
        <v>R1012</v>
      </c>
      <c r="Q459" s="12" t="str">
        <v>16 Sep 1984</v>
      </c>
      <c r="R459" s="11">
        <f ca="1"/>
        <v>40</v>
      </c>
      <c r="S459" s="52">
        <v>4163.21</v>
      </c>
      <c r="T459" s="19"/>
    </row>
    <row r="460" spans="1:20" x14ac:dyDescent="0.3">
      <c r="A460" t="s">
        <v>484</v>
      </c>
      <c r="B460">
        <v>1989</v>
      </c>
      <c r="C460" t="s">
        <v>13</v>
      </c>
      <c r="D460">
        <v>25</v>
      </c>
      <c r="E460">
        <v>0</v>
      </c>
      <c r="F460">
        <v>4185.1000000000004</v>
      </c>
      <c r="G460" t="s">
        <v>6766</v>
      </c>
      <c r="H460" t="s">
        <v>6767</v>
      </c>
      <c r="I460" t="s">
        <v>9</v>
      </c>
      <c r="K460" s="14" t="str">
        <v>Id1879</v>
      </c>
      <c r="L460" s="11">
        <v>1989</v>
      </c>
      <c r="M460" s="11" t="str">
        <v>Jun</v>
      </c>
      <c r="N460" s="11" t="str">
        <v>Tier - 2</v>
      </c>
      <c r="O460" s="11" t="str">
        <v>Tier - 3</v>
      </c>
      <c r="P460" s="11" t="str">
        <v>R1013</v>
      </c>
      <c r="Q460" s="12" t="str">
        <v>25 Jun 1989</v>
      </c>
      <c r="R460" s="11">
        <f ca="1"/>
        <v>35</v>
      </c>
      <c r="S460" s="52">
        <v>4185.1000000000004</v>
      </c>
      <c r="T460" s="19"/>
    </row>
    <row r="461" spans="1:20" x14ac:dyDescent="0.3">
      <c r="A461" t="s">
        <v>485</v>
      </c>
      <c r="B461">
        <v>1995</v>
      </c>
      <c r="C461" t="s">
        <v>32</v>
      </c>
      <c r="D461">
        <v>3</v>
      </c>
      <c r="E461">
        <v>0</v>
      </c>
      <c r="F461">
        <v>4188.7299999999996</v>
      </c>
      <c r="G461" t="s">
        <v>6766</v>
      </c>
      <c r="H461" t="s">
        <v>6766</v>
      </c>
      <c r="I461" t="s">
        <v>195</v>
      </c>
      <c r="K461" s="14" t="str">
        <v>Id1878</v>
      </c>
      <c r="L461" s="11">
        <v>1995</v>
      </c>
      <c r="M461" s="11" t="str">
        <v>Oct</v>
      </c>
      <c r="N461" s="11" t="str">
        <v>Tier - 2</v>
      </c>
      <c r="O461" s="11" t="str">
        <v>Tier - 2</v>
      </c>
      <c r="P461" s="11" t="str">
        <v>R1025</v>
      </c>
      <c r="Q461" s="12" t="str">
        <v>3 Oct 1995</v>
      </c>
      <c r="R461" s="11">
        <f ca="1"/>
        <v>29</v>
      </c>
      <c r="S461" s="52">
        <v>4188.7299999999996</v>
      </c>
      <c r="T461" s="19"/>
    </row>
    <row r="462" spans="1:20" x14ac:dyDescent="0.3">
      <c r="A462" t="s">
        <v>486</v>
      </c>
      <c r="B462">
        <v>1997</v>
      </c>
      <c r="C462" t="s">
        <v>15</v>
      </c>
      <c r="D462">
        <v>6</v>
      </c>
      <c r="E462">
        <v>2</v>
      </c>
      <c r="F462">
        <v>4189.1099999999997</v>
      </c>
      <c r="G462" t="s">
        <v>6766</v>
      </c>
      <c r="H462" t="s">
        <v>6766</v>
      </c>
      <c r="I462" t="s">
        <v>18</v>
      </c>
      <c r="K462" s="14" t="str">
        <v>Id1877</v>
      </c>
      <c r="L462" s="11">
        <v>1997</v>
      </c>
      <c r="M462" s="11" t="str">
        <v>Sep</v>
      </c>
      <c r="N462" s="11" t="str">
        <v>Tier - 2</v>
      </c>
      <c r="O462" s="11" t="str">
        <v>Tier - 2</v>
      </c>
      <c r="P462" s="11" t="str">
        <v>R1012</v>
      </c>
      <c r="Q462" s="12" t="str">
        <v>6 Sep 1997</v>
      </c>
      <c r="R462" s="11">
        <f ca="1"/>
        <v>27</v>
      </c>
      <c r="S462" s="52">
        <v>4189.1099999999997</v>
      </c>
      <c r="T462" s="19"/>
    </row>
    <row r="463" spans="1:20" x14ac:dyDescent="0.3">
      <c r="A463" t="s">
        <v>487</v>
      </c>
      <c r="B463">
        <v>1998</v>
      </c>
      <c r="C463" t="s">
        <v>25</v>
      </c>
      <c r="D463">
        <v>14</v>
      </c>
      <c r="E463">
        <v>3</v>
      </c>
      <c r="F463">
        <v>4234.93</v>
      </c>
      <c r="G463" t="s">
        <v>6766</v>
      </c>
      <c r="H463" t="s">
        <v>6768</v>
      </c>
      <c r="I463" t="s">
        <v>37</v>
      </c>
      <c r="K463" s="14" t="str">
        <v>Id1876</v>
      </c>
      <c r="L463" s="11">
        <v>1998</v>
      </c>
      <c r="M463" s="11" t="str">
        <v>Dec</v>
      </c>
      <c r="N463" s="11" t="str">
        <v>Tier - 2</v>
      </c>
      <c r="O463" s="11" t="str">
        <v>Tier - 1</v>
      </c>
      <c r="P463" s="11" t="str">
        <v>R1011</v>
      </c>
      <c r="Q463" s="12" t="str">
        <v>14 Dec 1998</v>
      </c>
      <c r="R463" s="11">
        <f ca="1"/>
        <v>26</v>
      </c>
      <c r="S463" s="52">
        <v>4234.93</v>
      </c>
      <c r="T463" s="19"/>
    </row>
    <row r="464" spans="1:20" x14ac:dyDescent="0.3">
      <c r="A464" t="s">
        <v>488</v>
      </c>
      <c r="B464">
        <v>1992</v>
      </c>
      <c r="C464" t="s">
        <v>13</v>
      </c>
      <c r="D464">
        <v>27</v>
      </c>
      <c r="E464">
        <v>1</v>
      </c>
      <c r="F464">
        <v>4237.13</v>
      </c>
      <c r="G464" t="s">
        <v>6767</v>
      </c>
      <c r="H464" t="s">
        <v>6768</v>
      </c>
      <c r="I464" t="s">
        <v>163</v>
      </c>
      <c r="K464" s="14" t="str">
        <v>Id1875</v>
      </c>
      <c r="L464" s="11">
        <v>1992</v>
      </c>
      <c r="M464" s="11" t="str">
        <v>Jun</v>
      </c>
      <c r="N464" s="11" t="str">
        <v>Tier - 3</v>
      </c>
      <c r="O464" s="11" t="str">
        <v>Tier - 1</v>
      </c>
      <c r="P464" s="11" t="str">
        <v>R1016</v>
      </c>
      <c r="Q464" s="12" t="str">
        <v>27 Jun 1992</v>
      </c>
      <c r="R464" s="11">
        <f ca="1"/>
        <v>32</v>
      </c>
      <c r="S464" s="52">
        <v>4237.13</v>
      </c>
      <c r="T464" s="19"/>
    </row>
    <row r="465" spans="1:20" x14ac:dyDescent="0.3">
      <c r="A465" t="s">
        <v>489</v>
      </c>
      <c r="B465">
        <v>1991</v>
      </c>
      <c r="C465" t="s">
        <v>11</v>
      </c>
      <c r="D465">
        <v>3</v>
      </c>
      <c r="E465">
        <v>1</v>
      </c>
      <c r="F465">
        <v>4239.8900000000003</v>
      </c>
      <c r="G465" t="s">
        <v>6766</v>
      </c>
      <c r="H465" t="s">
        <v>6766</v>
      </c>
      <c r="I465" t="s">
        <v>18</v>
      </c>
      <c r="K465" s="14" t="str">
        <v>Id1874</v>
      </c>
      <c r="L465" s="11">
        <v>1991</v>
      </c>
      <c r="M465" s="11" t="str">
        <v>Nov</v>
      </c>
      <c r="N465" s="11" t="str">
        <v>Tier - 2</v>
      </c>
      <c r="O465" s="11" t="str">
        <v>Tier - 2</v>
      </c>
      <c r="P465" s="11" t="str">
        <v>R1012</v>
      </c>
      <c r="Q465" s="12" t="str">
        <v>3 Nov 1991</v>
      </c>
      <c r="R465" s="11">
        <f ca="1"/>
        <v>33</v>
      </c>
      <c r="S465" s="52">
        <v>4239.8900000000003</v>
      </c>
      <c r="T465" s="19"/>
    </row>
    <row r="466" spans="1:20" x14ac:dyDescent="0.3">
      <c r="A466" t="s">
        <v>490</v>
      </c>
      <c r="B466">
        <v>1991</v>
      </c>
      <c r="C466" t="s">
        <v>25</v>
      </c>
      <c r="D466">
        <v>1</v>
      </c>
      <c r="E466">
        <v>1</v>
      </c>
      <c r="F466">
        <v>4243.59</v>
      </c>
      <c r="G466" t="s">
        <v>6767</v>
      </c>
      <c r="H466" t="s">
        <v>6768</v>
      </c>
      <c r="I466" t="s">
        <v>18</v>
      </c>
      <c r="K466" s="14" t="str">
        <v>Id1873</v>
      </c>
      <c r="L466" s="11">
        <v>1991</v>
      </c>
      <c r="M466" s="11" t="str">
        <v>Dec</v>
      </c>
      <c r="N466" s="11" t="str">
        <v>Tier - 3</v>
      </c>
      <c r="O466" s="11" t="str">
        <v>Tier - 1</v>
      </c>
      <c r="P466" s="11" t="str">
        <v>R1012</v>
      </c>
      <c r="Q466" s="12" t="str">
        <v>1 Dec 1991</v>
      </c>
      <c r="R466" s="11">
        <f ca="1"/>
        <v>33</v>
      </c>
      <c r="S466" s="52">
        <v>4243.59</v>
      </c>
      <c r="T466" s="19"/>
    </row>
    <row r="467" spans="1:20" x14ac:dyDescent="0.3">
      <c r="A467" t="s">
        <v>491</v>
      </c>
      <c r="B467">
        <v>1982</v>
      </c>
      <c r="C467" t="s">
        <v>13</v>
      </c>
      <c r="D467">
        <v>16</v>
      </c>
      <c r="E467">
        <v>3</v>
      </c>
      <c r="F467">
        <v>4250.24</v>
      </c>
      <c r="G467" t="s">
        <v>6766</v>
      </c>
      <c r="H467" t="s">
        <v>6767</v>
      </c>
      <c r="I467" t="s">
        <v>9</v>
      </c>
      <c r="K467" s="14" t="str">
        <v>Id1872</v>
      </c>
      <c r="L467" s="11">
        <v>1982</v>
      </c>
      <c r="M467" s="11" t="str">
        <v>Jun</v>
      </c>
      <c r="N467" s="11" t="str">
        <v>Tier - 2</v>
      </c>
      <c r="O467" s="11" t="str">
        <v>Tier - 3</v>
      </c>
      <c r="P467" s="11" t="str">
        <v>R1013</v>
      </c>
      <c r="Q467" s="12" t="str">
        <v>16 Jun 1982</v>
      </c>
      <c r="R467" s="11">
        <f ca="1"/>
        <v>42</v>
      </c>
      <c r="S467" s="52">
        <v>4250.24</v>
      </c>
      <c r="T467" s="19"/>
    </row>
    <row r="468" spans="1:20" x14ac:dyDescent="0.3">
      <c r="A468" t="s">
        <v>492</v>
      </c>
      <c r="B468">
        <v>1995</v>
      </c>
      <c r="C468" t="s">
        <v>32</v>
      </c>
      <c r="D468">
        <v>14</v>
      </c>
      <c r="E468">
        <v>3</v>
      </c>
      <c r="F468">
        <v>4260.74</v>
      </c>
      <c r="G468" t="s">
        <v>6767</v>
      </c>
      <c r="H468" t="s">
        <v>6766</v>
      </c>
      <c r="I468" t="s">
        <v>37</v>
      </c>
      <c r="K468" s="14" t="str">
        <v>Id1871</v>
      </c>
      <c r="L468" s="11">
        <v>1995</v>
      </c>
      <c r="M468" s="11" t="str">
        <v>Oct</v>
      </c>
      <c r="N468" s="11" t="str">
        <v>Tier - 3</v>
      </c>
      <c r="O468" s="11" t="str">
        <v>Tier - 2</v>
      </c>
      <c r="P468" s="11" t="str">
        <v>R1011</v>
      </c>
      <c r="Q468" s="12" t="str">
        <v>14 Oct 1995</v>
      </c>
      <c r="R468" s="11">
        <f ca="1"/>
        <v>29</v>
      </c>
      <c r="S468" s="52">
        <v>4260.74</v>
      </c>
      <c r="T468" s="19"/>
    </row>
    <row r="469" spans="1:20" x14ac:dyDescent="0.3">
      <c r="A469" t="s">
        <v>493</v>
      </c>
      <c r="B469">
        <v>1983</v>
      </c>
      <c r="C469" t="s">
        <v>11</v>
      </c>
      <c r="D469">
        <v>20</v>
      </c>
      <c r="E469">
        <v>3</v>
      </c>
      <c r="F469">
        <v>4265.01</v>
      </c>
      <c r="G469" t="s">
        <v>6766</v>
      </c>
      <c r="H469" t="s">
        <v>6768</v>
      </c>
      <c r="I469" t="s">
        <v>18</v>
      </c>
      <c r="K469" s="14" t="str">
        <v>Id1870</v>
      </c>
      <c r="L469" s="11">
        <v>1983</v>
      </c>
      <c r="M469" s="11" t="str">
        <v>Nov</v>
      </c>
      <c r="N469" s="11" t="str">
        <v>Tier - 2</v>
      </c>
      <c r="O469" s="11" t="str">
        <v>Tier - 1</v>
      </c>
      <c r="P469" s="11" t="str">
        <v>R1012</v>
      </c>
      <c r="Q469" s="12" t="str">
        <v>20 Nov 1983</v>
      </c>
      <c r="R469" s="11">
        <f ca="1"/>
        <v>41</v>
      </c>
      <c r="S469" s="52">
        <v>4265.01</v>
      </c>
      <c r="T469" s="19"/>
    </row>
    <row r="470" spans="1:20" x14ac:dyDescent="0.3">
      <c r="A470" t="s">
        <v>494</v>
      </c>
      <c r="B470">
        <v>1992</v>
      </c>
      <c r="C470" t="s">
        <v>13</v>
      </c>
      <c r="D470">
        <v>18</v>
      </c>
      <c r="E470">
        <v>2</v>
      </c>
      <c r="F470">
        <v>4266.17</v>
      </c>
      <c r="G470" t="s">
        <v>6767</v>
      </c>
      <c r="H470" t="s">
        <v>6766</v>
      </c>
      <c r="I470" t="s">
        <v>9</v>
      </c>
      <c r="K470" s="14" t="str">
        <v>Id1869</v>
      </c>
      <c r="L470" s="11">
        <v>1992</v>
      </c>
      <c r="M470" s="11" t="str">
        <v>Jun</v>
      </c>
      <c r="N470" s="11" t="str">
        <v>Tier - 3</v>
      </c>
      <c r="O470" s="11" t="str">
        <v>Tier - 2</v>
      </c>
      <c r="P470" s="11" t="str">
        <v>R1013</v>
      </c>
      <c r="Q470" s="12" t="str">
        <v>18 Jun 1992</v>
      </c>
      <c r="R470" s="11">
        <f ca="1"/>
        <v>32</v>
      </c>
      <c r="S470" s="52">
        <v>4266.17</v>
      </c>
      <c r="T470" s="19"/>
    </row>
    <row r="471" spans="1:20" x14ac:dyDescent="0.3">
      <c r="A471" t="s">
        <v>495</v>
      </c>
      <c r="B471">
        <v>2003</v>
      </c>
      <c r="C471" t="s">
        <v>13</v>
      </c>
      <c r="D471">
        <v>8</v>
      </c>
      <c r="E471">
        <v>0</v>
      </c>
      <c r="F471">
        <v>4278.55</v>
      </c>
      <c r="G471" t="s">
        <v>6766</v>
      </c>
      <c r="H471" t="s">
        <v>6768</v>
      </c>
      <c r="I471" t="s">
        <v>295</v>
      </c>
      <c r="K471" s="14" t="str">
        <v>Id1868</v>
      </c>
      <c r="L471" s="11">
        <v>2003</v>
      </c>
      <c r="M471" s="11" t="str">
        <v>Jun</v>
      </c>
      <c r="N471" s="11" t="str">
        <v>Tier - 2</v>
      </c>
      <c r="O471" s="11" t="str">
        <v>Tier - 1</v>
      </c>
      <c r="P471" s="11" t="str">
        <v>R1021</v>
      </c>
      <c r="Q471" s="12" t="str">
        <v>8 Jun 2003</v>
      </c>
      <c r="R471" s="11">
        <f ca="1"/>
        <v>21</v>
      </c>
      <c r="S471" s="52">
        <v>4278.55</v>
      </c>
      <c r="T471" s="19"/>
    </row>
    <row r="472" spans="1:20" x14ac:dyDescent="0.3">
      <c r="A472" t="s">
        <v>496</v>
      </c>
      <c r="B472">
        <v>2000</v>
      </c>
      <c r="C472" t="s">
        <v>11</v>
      </c>
      <c r="D472">
        <v>25</v>
      </c>
      <c r="E472">
        <v>3</v>
      </c>
      <c r="F472">
        <v>4296.2700000000004</v>
      </c>
      <c r="G472" t="s">
        <v>6766</v>
      </c>
      <c r="H472" t="s">
        <v>6767</v>
      </c>
      <c r="I472" t="s">
        <v>18</v>
      </c>
      <c r="K472" s="14" t="str">
        <v>Id1867</v>
      </c>
      <c r="L472" s="11">
        <v>2000</v>
      </c>
      <c r="M472" s="11" t="str">
        <v>Nov</v>
      </c>
      <c r="N472" s="11" t="str">
        <v>Tier - 2</v>
      </c>
      <c r="O472" s="11" t="str">
        <v>Tier - 3</v>
      </c>
      <c r="P472" s="11" t="str">
        <v>R1012</v>
      </c>
      <c r="Q472" s="12" t="str">
        <v>25 Nov 2000</v>
      </c>
      <c r="R472" s="11">
        <f ca="1"/>
        <v>24</v>
      </c>
      <c r="S472" s="52">
        <v>4296.2700000000004</v>
      </c>
      <c r="T472" s="19"/>
    </row>
    <row r="473" spans="1:20" x14ac:dyDescent="0.3">
      <c r="A473" t="s">
        <v>497</v>
      </c>
      <c r="B473">
        <v>1988</v>
      </c>
      <c r="C473" t="s">
        <v>25</v>
      </c>
      <c r="D473">
        <v>19</v>
      </c>
      <c r="E473">
        <v>0</v>
      </c>
      <c r="F473">
        <v>4320.41</v>
      </c>
      <c r="G473" t="s">
        <v>6766</v>
      </c>
      <c r="H473" t="s">
        <v>6768</v>
      </c>
      <c r="I473" t="s">
        <v>18</v>
      </c>
      <c r="K473" s="14" t="str">
        <v>Id1866</v>
      </c>
      <c r="L473" s="11">
        <v>1988</v>
      </c>
      <c r="M473" s="11" t="str">
        <v>Dec</v>
      </c>
      <c r="N473" s="11" t="str">
        <v>Tier - 2</v>
      </c>
      <c r="O473" s="11" t="str">
        <v>Tier - 1</v>
      </c>
      <c r="P473" s="11" t="str">
        <v>R1012</v>
      </c>
      <c r="Q473" s="12" t="str">
        <v>19 Dec 1988</v>
      </c>
      <c r="R473" s="11">
        <f ca="1"/>
        <v>36</v>
      </c>
      <c r="S473" s="52">
        <v>4320.41</v>
      </c>
      <c r="T473" s="19"/>
    </row>
    <row r="474" spans="1:20" x14ac:dyDescent="0.3">
      <c r="A474" t="s">
        <v>498</v>
      </c>
      <c r="B474">
        <v>1994</v>
      </c>
      <c r="C474" t="s">
        <v>11</v>
      </c>
      <c r="D474">
        <v>2</v>
      </c>
      <c r="E474">
        <v>1</v>
      </c>
      <c r="F474">
        <v>4337.74</v>
      </c>
      <c r="G474" t="s">
        <v>6766</v>
      </c>
      <c r="H474" t="s">
        <v>6768</v>
      </c>
      <c r="I474" t="s">
        <v>242</v>
      </c>
      <c r="K474" s="14" t="str">
        <v>Id1865</v>
      </c>
      <c r="L474" s="11">
        <v>1994</v>
      </c>
      <c r="M474" s="11" t="str">
        <v>Nov</v>
      </c>
      <c r="N474" s="11" t="str">
        <v>Tier - 2</v>
      </c>
      <c r="O474" s="11" t="str">
        <v>Tier - 1</v>
      </c>
      <c r="P474" s="11" t="str">
        <v>R1024</v>
      </c>
      <c r="Q474" s="12" t="str">
        <v>2 Nov 1994</v>
      </c>
      <c r="R474" s="11">
        <f ca="1"/>
        <v>30</v>
      </c>
      <c r="S474" s="52">
        <v>4337.74</v>
      </c>
      <c r="T474" s="19"/>
    </row>
    <row r="475" spans="1:20" x14ac:dyDescent="0.3">
      <c r="A475" t="s">
        <v>499</v>
      </c>
      <c r="B475">
        <v>1994</v>
      </c>
      <c r="C475" t="s">
        <v>32</v>
      </c>
      <c r="D475">
        <v>26</v>
      </c>
      <c r="E475">
        <v>2</v>
      </c>
      <c r="F475">
        <v>4340.4399999999996</v>
      </c>
      <c r="G475" t="s">
        <v>6766</v>
      </c>
      <c r="H475" t="s">
        <v>6768</v>
      </c>
      <c r="I475" t="s">
        <v>9</v>
      </c>
      <c r="K475" s="14" t="str">
        <v>Id1864</v>
      </c>
      <c r="L475" s="11">
        <v>1994</v>
      </c>
      <c r="M475" s="11" t="str">
        <v>Oct</v>
      </c>
      <c r="N475" s="11" t="str">
        <v>Tier - 2</v>
      </c>
      <c r="O475" s="11" t="str">
        <v>Tier - 1</v>
      </c>
      <c r="P475" s="11" t="str">
        <v>R1013</v>
      </c>
      <c r="Q475" s="12" t="str">
        <v>26 Oct 1994</v>
      </c>
      <c r="R475" s="11">
        <f ca="1"/>
        <v>30</v>
      </c>
      <c r="S475" s="52">
        <v>4340.4399999999996</v>
      </c>
      <c r="T475" s="19"/>
    </row>
    <row r="476" spans="1:20" x14ac:dyDescent="0.3">
      <c r="A476" t="s">
        <v>500</v>
      </c>
      <c r="B476">
        <v>1991</v>
      </c>
      <c r="C476" t="s">
        <v>13</v>
      </c>
      <c r="D476">
        <v>1</v>
      </c>
      <c r="E476">
        <v>0</v>
      </c>
      <c r="F476">
        <v>4347.0200000000004</v>
      </c>
      <c r="G476" t="s">
        <v>6766</v>
      </c>
      <c r="H476" t="s">
        <v>6768</v>
      </c>
      <c r="I476" t="s">
        <v>242</v>
      </c>
      <c r="K476" s="14" t="str">
        <v>Id1863</v>
      </c>
      <c r="L476" s="11">
        <v>1991</v>
      </c>
      <c r="M476" s="11" t="str">
        <v>Jun</v>
      </c>
      <c r="N476" s="11" t="str">
        <v>Tier - 2</v>
      </c>
      <c r="O476" s="11" t="str">
        <v>Tier - 1</v>
      </c>
      <c r="P476" s="11" t="str">
        <v>R1024</v>
      </c>
      <c r="Q476" s="12" t="str">
        <v>1 Jun 1991</v>
      </c>
      <c r="R476" s="11">
        <f ca="1"/>
        <v>33</v>
      </c>
      <c r="S476" s="52">
        <v>4347.0200000000004</v>
      </c>
      <c r="T476" s="19"/>
    </row>
    <row r="477" spans="1:20" x14ac:dyDescent="0.3">
      <c r="A477" t="s">
        <v>501</v>
      </c>
      <c r="B477">
        <v>1994</v>
      </c>
      <c r="C477" t="s">
        <v>11</v>
      </c>
      <c r="D477">
        <v>1</v>
      </c>
      <c r="E477">
        <v>2</v>
      </c>
      <c r="F477">
        <v>4349.46</v>
      </c>
      <c r="G477" t="s">
        <v>6766</v>
      </c>
      <c r="H477" t="s">
        <v>6766</v>
      </c>
      <c r="I477" t="s">
        <v>9</v>
      </c>
      <c r="K477" s="14" t="str">
        <v>Id1862</v>
      </c>
      <c r="L477" s="11">
        <v>1994</v>
      </c>
      <c r="M477" s="11" t="str">
        <v>Nov</v>
      </c>
      <c r="N477" s="11" t="str">
        <v>Tier - 2</v>
      </c>
      <c r="O477" s="11" t="str">
        <v>Tier - 2</v>
      </c>
      <c r="P477" s="11" t="str">
        <v>R1013</v>
      </c>
      <c r="Q477" s="12" t="str">
        <v>1 Nov 1994</v>
      </c>
      <c r="R477" s="11">
        <f ca="1"/>
        <v>30</v>
      </c>
      <c r="S477" s="52">
        <v>4349.46</v>
      </c>
      <c r="T477" s="19"/>
    </row>
    <row r="478" spans="1:20" x14ac:dyDescent="0.3">
      <c r="A478" t="s">
        <v>502</v>
      </c>
      <c r="B478">
        <v>1991</v>
      </c>
      <c r="C478" t="s">
        <v>15</v>
      </c>
      <c r="D478">
        <v>13</v>
      </c>
      <c r="E478">
        <v>1</v>
      </c>
      <c r="F478">
        <v>4350.51</v>
      </c>
      <c r="G478" t="s">
        <v>6766</v>
      </c>
      <c r="H478" t="s">
        <v>6766</v>
      </c>
      <c r="I478" t="s">
        <v>9</v>
      </c>
      <c r="K478" s="14" t="str">
        <v>Id1861</v>
      </c>
      <c r="L478" s="11">
        <v>1991</v>
      </c>
      <c r="M478" s="11" t="str">
        <v>Sep</v>
      </c>
      <c r="N478" s="11" t="str">
        <v>Tier - 2</v>
      </c>
      <c r="O478" s="11" t="str">
        <v>Tier - 2</v>
      </c>
      <c r="P478" s="11" t="str">
        <v>R1013</v>
      </c>
      <c r="Q478" s="12" t="str">
        <v>13 Sep 1991</v>
      </c>
      <c r="R478" s="11">
        <f ca="1"/>
        <v>33</v>
      </c>
      <c r="S478" s="52">
        <v>4350.51</v>
      </c>
      <c r="T478" s="19"/>
    </row>
    <row r="479" spans="1:20" x14ac:dyDescent="0.3">
      <c r="A479" t="s">
        <v>503</v>
      </c>
      <c r="B479">
        <v>1990</v>
      </c>
      <c r="C479" t="s">
        <v>30</v>
      </c>
      <c r="D479">
        <v>28</v>
      </c>
      <c r="E479">
        <v>0</v>
      </c>
      <c r="F479">
        <v>4357.04</v>
      </c>
      <c r="G479" t="s">
        <v>6766</v>
      </c>
      <c r="H479" t="s">
        <v>6767</v>
      </c>
      <c r="I479" t="s">
        <v>18</v>
      </c>
      <c r="K479" s="14" t="str">
        <v>Id1860</v>
      </c>
      <c r="L479" s="11">
        <v>1990</v>
      </c>
      <c r="M479" s="11" t="str">
        <v>Aug</v>
      </c>
      <c r="N479" s="11" t="str">
        <v>Tier - 2</v>
      </c>
      <c r="O479" s="11" t="str">
        <v>Tier - 3</v>
      </c>
      <c r="P479" s="11" t="str">
        <v>R1012</v>
      </c>
      <c r="Q479" s="12" t="str">
        <v>28 Aug 1990</v>
      </c>
      <c r="R479" s="11">
        <f ca="1"/>
        <v>34</v>
      </c>
      <c r="S479" s="52">
        <v>4357.04</v>
      </c>
      <c r="T479" s="19"/>
    </row>
    <row r="480" spans="1:20" x14ac:dyDescent="0.3">
      <c r="A480" t="s">
        <v>504</v>
      </c>
      <c r="B480">
        <v>1997</v>
      </c>
      <c r="C480" t="s">
        <v>11</v>
      </c>
      <c r="D480">
        <v>29</v>
      </c>
      <c r="E480">
        <v>3</v>
      </c>
      <c r="F480">
        <v>4391.6499999999996</v>
      </c>
      <c r="G480" t="s">
        <v>6766</v>
      </c>
      <c r="H480" t="s">
        <v>6766</v>
      </c>
      <c r="I480" t="s">
        <v>37</v>
      </c>
      <c r="K480" s="14" t="str">
        <v>Id1859</v>
      </c>
      <c r="L480" s="11">
        <v>1997</v>
      </c>
      <c r="M480" s="11" t="str">
        <v>Nov</v>
      </c>
      <c r="N480" s="11" t="str">
        <v>Tier - 2</v>
      </c>
      <c r="O480" s="11" t="str">
        <v>Tier - 2</v>
      </c>
      <c r="P480" s="11" t="str">
        <v>R1011</v>
      </c>
      <c r="Q480" s="12" t="str">
        <v>29 Nov 1997</v>
      </c>
      <c r="R480" s="11">
        <f ca="1"/>
        <v>27</v>
      </c>
      <c r="S480" s="52">
        <v>4391.6499999999996</v>
      </c>
      <c r="T480" s="19"/>
    </row>
    <row r="481" spans="1:20" x14ac:dyDescent="0.3">
      <c r="A481" t="s">
        <v>505</v>
      </c>
      <c r="B481">
        <v>1982</v>
      </c>
      <c r="C481" t="s">
        <v>13</v>
      </c>
      <c r="D481">
        <v>29</v>
      </c>
      <c r="E481">
        <v>3</v>
      </c>
      <c r="F481">
        <v>4392.7</v>
      </c>
      <c r="G481" t="s">
        <v>6766</v>
      </c>
      <c r="H481" t="s">
        <v>6766</v>
      </c>
      <c r="I481" t="s">
        <v>9</v>
      </c>
      <c r="K481" s="14" t="str">
        <v>Id1858</v>
      </c>
      <c r="L481" s="11">
        <v>1982</v>
      </c>
      <c r="M481" s="11" t="str">
        <v>Jun</v>
      </c>
      <c r="N481" s="11" t="str">
        <v>Tier - 2</v>
      </c>
      <c r="O481" s="11" t="str">
        <v>Tier - 2</v>
      </c>
      <c r="P481" s="11" t="str">
        <v>R1013</v>
      </c>
      <c r="Q481" s="12" t="str">
        <v>29 Jun 1982</v>
      </c>
      <c r="R481" s="11">
        <f ca="1"/>
        <v>42</v>
      </c>
      <c r="S481" s="52">
        <v>4392.7</v>
      </c>
      <c r="T481" s="19"/>
    </row>
    <row r="482" spans="1:20" x14ac:dyDescent="0.3">
      <c r="A482" t="s">
        <v>506</v>
      </c>
      <c r="B482">
        <v>1988</v>
      </c>
      <c r="C482" t="s">
        <v>8</v>
      </c>
      <c r="D482">
        <v>18</v>
      </c>
      <c r="E482">
        <v>3</v>
      </c>
      <c r="F482">
        <v>4397.3100000000004</v>
      </c>
      <c r="G482" t="s">
        <v>6766</v>
      </c>
      <c r="H482" t="s">
        <v>6766</v>
      </c>
      <c r="I482" t="s">
        <v>9</v>
      </c>
      <c r="K482" s="14" t="str">
        <v>Id1857</v>
      </c>
      <c r="L482" s="11">
        <v>1988</v>
      </c>
      <c r="M482" s="11" t="str">
        <v>Jul</v>
      </c>
      <c r="N482" s="11" t="str">
        <v>Tier - 2</v>
      </c>
      <c r="O482" s="11" t="str">
        <v>Tier - 2</v>
      </c>
      <c r="P482" s="11" t="str">
        <v>R1013</v>
      </c>
      <c r="Q482" s="12" t="str">
        <v>18 Jul 1988</v>
      </c>
      <c r="R482" s="11">
        <f ca="1"/>
        <v>36</v>
      </c>
      <c r="S482" s="52">
        <v>4397.3100000000004</v>
      </c>
      <c r="T482" s="19"/>
    </row>
    <row r="483" spans="1:20" x14ac:dyDescent="0.3">
      <c r="A483" t="s">
        <v>507</v>
      </c>
      <c r="B483">
        <v>1986</v>
      </c>
      <c r="C483" t="s">
        <v>30</v>
      </c>
      <c r="D483">
        <v>11</v>
      </c>
      <c r="E483">
        <v>0</v>
      </c>
      <c r="F483">
        <v>4399.7299999999996</v>
      </c>
      <c r="G483" t="s">
        <v>6767</v>
      </c>
      <c r="H483" t="s">
        <v>6766</v>
      </c>
      <c r="I483" t="s">
        <v>9</v>
      </c>
      <c r="K483" s="14" t="str">
        <v>Id1856</v>
      </c>
      <c r="L483" s="11">
        <v>1986</v>
      </c>
      <c r="M483" s="11" t="str">
        <v>Aug</v>
      </c>
      <c r="N483" s="11" t="str">
        <v>Tier - 3</v>
      </c>
      <c r="O483" s="11" t="str">
        <v>Tier - 2</v>
      </c>
      <c r="P483" s="11" t="str">
        <v>R1013</v>
      </c>
      <c r="Q483" s="12" t="str">
        <v>11 Aug 1986</v>
      </c>
      <c r="R483" s="11">
        <f ca="1"/>
        <v>38</v>
      </c>
      <c r="S483" s="52">
        <v>4399.7299999999996</v>
      </c>
      <c r="T483" s="19"/>
    </row>
    <row r="484" spans="1:20" x14ac:dyDescent="0.3">
      <c r="A484" t="s">
        <v>508</v>
      </c>
      <c r="B484">
        <v>1986</v>
      </c>
      <c r="C484" t="s">
        <v>8</v>
      </c>
      <c r="D484">
        <v>13</v>
      </c>
      <c r="E484">
        <v>0</v>
      </c>
      <c r="F484">
        <v>4402.2299999999996</v>
      </c>
      <c r="G484" t="s">
        <v>6766</v>
      </c>
      <c r="H484" t="s">
        <v>6766</v>
      </c>
      <c r="I484" t="s">
        <v>37</v>
      </c>
      <c r="K484" s="14" t="str">
        <v>Id1855</v>
      </c>
      <c r="L484" s="11">
        <v>1986</v>
      </c>
      <c r="M484" s="11" t="str">
        <v>Jul</v>
      </c>
      <c r="N484" s="11" t="str">
        <v>Tier - 2</v>
      </c>
      <c r="O484" s="11" t="str">
        <v>Tier - 2</v>
      </c>
      <c r="P484" s="11" t="str">
        <v>R1011</v>
      </c>
      <c r="Q484" s="12" t="str">
        <v>13 Jul 1986</v>
      </c>
      <c r="R484" s="11">
        <f ca="1"/>
        <v>38</v>
      </c>
      <c r="S484" s="52">
        <v>4402.2299999999996</v>
      </c>
      <c r="T484" s="19"/>
    </row>
    <row r="485" spans="1:20" x14ac:dyDescent="0.3">
      <c r="A485" t="s">
        <v>509</v>
      </c>
      <c r="B485">
        <v>1988</v>
      </c>
      <c r="C485" t="s">
        <v>15</v>
      </c>
      <c r="D485">
        <v>16</v>
      </c>
      <c r="E485">
        <v>0</v>
      </c>
      <c r="F485">
        <v>4415.16</v>
      </c>
      <c r="G485" t="s">
        <v>6766</v>
      </c>
      <c r="H485" t="s">
        <v>6768</v>
      </c>
      <c r="I485" t="s">
        <v>9</v>
      </c>
      <c r="K485" s="14" t="str">
        <v>Id1854</v>
      </c>
      <c r="L485" s="11">
        <v>1988</v>
      </c>
      <c r="M485" s="11" t="str">
        <v>Sep</v>
      </c>
      <c r="N485" s="11" t="str">
        <v>Tier - 2</v>
      </c>
      <c r="O485" s="11" t="str">
        <v>Tier - 1</v>
      </c>
      <c r="P485" s="11" t="str">
        <v>R1013</v>
      </c>
      <c r="Q485" s="12" t="str">
        <v>16 Sep 1988</v>
      </c>
      <c r="R485" s="11">
        <f ca="1"/>
        <v>36</v>
      </c>
      <c r="S485" s="52">
        <v>4415.16</v>
      </c>
      <c r="T485" s="19"/>
    </row>
    <row r="486" spans="1:20" x14ac:dyDescent="0.3">
      <c r="A486" t="s">
        <v>510</v>
      </c>
      <c r="B486">
        <v>1992</v>
      </c>
      <c r="C486" t="s">
        <v>30</v>
      </c>
      <c r="D486">
        <v>15</v>
      </c>
      <c r="E486">
        <v>0</v>
      </c>
      <c r="F486">
        <v>4420.95</v>
      </c>
      <c r="G486" t="s">
        <v>6766</v>
      </c>
      <c r="H486" t="s">
        <v>6767</v>
      </c>
      <c r="I486" t="s">
        <v>511</v>
      </c>
      <c r="K486" s="14" t="str">
        <v>Id1853</v>
      </c>
      <c r="L486" s="11">
        <v>1992</v>
      </c>
      <c r="M486" s="11" t="str">
        <v>Aug</v>
      </c>
      <c r="N486" s="11" t="str">
        <v>Tier - 2</v>
      </c>
      <c r="O486" s="11" t="str">
        <v>Tier - 3</v>
      </c>
      <c r="P486" s="11" t="str">
        <v>R1020</v>
      </c>
      <c r="Q486" s="12" t="str">
        <v>15 Aug 1992</v>
      </c>
      <c r="R486" s="11">
        <f ca="1"/>
        <v>32</v>
      </c>
      <c r="S486" s="52">
        <v>4420.95</v>
      </c>
      <c r="T486" s="19"/>
    </row>
    <row r="487" spans="1:20" x14ac:dyDescent="0.3">
      <c r="A487" t="s">
        <v>512</v>
      </c>
      <c r="B487">
        <v>1994</v>
      </c>
      <c r="C487" t="s">
        <v>25</v>
      </c>
      <c r="D487">
        <v>29</v>
      </c>
      <c r="E487">
        <v>2</v>
      </c>
      <c r="F487">
        <v>4428.8900000000003</v>
      </c>
      <c r="G487" t="s">
        <v>6767</v>
      </c>
      <c r="H487" t="s">
        <v>6768</v>
      </c>
      <c r="I487" t="s">
        <v>351</v>
      </c>
      <c r="K487" s="14" t="str">
        <v>Id1852</v>
      </c>
      <c r="L487" s="11">
        <v>1994</v>
      </c>
      <c r="M487" s="11" t="str">
        <v>Dec</v>
      </c>
      <c r="N487" s="11" t="str">
        <v>Tier - 3</v>
      </c>
      <c r="O487" s="11" t="str">
        <v>Tier - 1</v>
      </c>
      <c r="P487" s="11" t="str">
        <v>R1017</v>
      </c>
      <c r="Q487" s="12" t="str">
        <v>29 Dec 1994</v>
      </c>
      <c r="R487" s="11">
        <f ca="1"/>
        <v>30</v>
      </c>
      <c r="S487" s="52">
        <v>4428.8900000000003</v>
      </c>
      <c r="T487" s="19"/>
    </row>
    <row r="488" spans="1:20" x14ac:dyDescent="0.3">
      <c r="A488" t="s">
        <v>513</v>
      </c>
      <c r="B488">
        <v>1993</v>
      </c>
      <c r="C488" t="s">
        <v>15</v>
      </c>
      <c r="D488">
        <v>4</v>
      </c>
      <c r="E488">
        <v>2</v>
      </c>
      <c r="F488">
        <v>4433.3900000000003</v>
      </c>
      <c r="G488" t="s">
        <v>6766</v>
      </c>
      <c r="H488" t="s">
        <v>6767</v>
      </c>
      <c r="I488" t="s">
        <v>18</v>
      </c>
      <c r="K488" s="14" t="str">
        <v>Id1851</v>
      </c>
      <c r="L488" s="11">
        <v>1993</v>
      </c>
      <c r="M488" s="11" t="str">
        <v>Sep</v>
      </c>
      <c r="N488" s="11" t="str">
        <v>Tier - 2</v>
      </c>
      <c r="O488" s="11" t="str">
        <v>Tier - 3</v>
      </c>
      <c r="P488" s="11" t="str">
        <v>R1012</v>
      </c>
      <c r="Q488" s="12" t="str">
        <v>4 Sep 1993</v>
      </c>
      <c r="R488" s="11">
        <f ca="1"/>
        <v>31</v>
      </c>
      <c r="S488" s="52">
        <v>4433.3900000000003</v>
      </c>
      <c r="T488" s="19"/>
    </row>
    <row r="489" spans="1:20" x14ac:dyDescent="0.3">
      <c r="A489" t="s">
        <v>514</v>
      </c>
      <c r="B489">
        <v>1993</v>
      </c>
      <c r="C489" t="s">
        <v>25</v>
      </c>
      <c r="D489">
        <v>23</v>
      </c>
      <c r="E489">
        <v>2</v>
      </c>
      <c r="F489">
        <v>4433.92</v>
      </c>
      <c r="G489" t="s">
        <v>6766</v>
      </c>
      <c r="H489" t="s">
        <v>6766</v>
      </c>
      <c r="I489" t="s">
        <v>18</v>
      </c>
      <c r="K489" s="14" t="str">
        <v>Id1850</v>
      </c>
      <c r="L489" s="11">
        <v>1993</v>
      </c>
      <c r="M489" s="11" t="str">
        <v>Dec</v>
      </c>
      <c r="N489" s="11" t="str">
        <v>Tier - 2</v>
      </c>
      <c r="O489" s="11" t="str">
        <v>Tier - 2</v>
      </c>
      <c r="P489" s="11" t="str">
        <v>R1012</v>
      </c>
      <c r="Q489" s="12" t="str">
        <v>23 Dec 1993</v>
      </c>
      <c r="R489" s="11">
        <f ca="1"/>
        <v>31</v>
      </c>
      <c r="S489" s="52">
        <v>4433.92</v>
      </c>
      <c r="T489" s="19"/>
    </row>
    <row r="490" spans="1:20" x14ac:dyDescent="0.3">
      <c r="A490" t="s">
        <v>515</v>
      </c>
      <c r="B490">
        <v>1994</v>
      </c>
      <c r="C490" t="s">
        <v>32</v>
      </c>
      <c r="D490">
        <v>8</v>
      </c>
      <c r="E490">
        <v>2</v>
      </c>
      <c r="F490">
        <v>4435.09</v>
      </c>
      <c r="G490" t="s">
        <v>6767</v>
      </c>
      <c r="H490" t="s">
        <v>6766</v>
      </c>
      <c r="I490" t="s">
        <v>163</v>
      </c>
      <c r="K490" s="14" t="str">
        <v>Id1849</v>
      </c>
      <c r="L490" s="11">
        <v>1994</v>
      </c>
      <c r="M490" s="11" t="str">
        <v>Oct</v>
      </c>
      <c r="N490" s="11" t="str">
        <v>Tier - 3</v>
      </c>
      <c r="O490" s="11" t="str">
        <v>Tier - 2</v>
      </c>
      <c r="P490" s="11" t="str">
        <v>R1016</v>
      </c>
      <c r="Q490" s="12" t="str">
        <v>8 Oct 1994</v>
      </c>
      <c r="R490" s="11">
        <f ca="1"/>
        <v>30</v>
      </c>
      <c r="S490" s="52">
        <v>4435.09</v>
      </c>
      <c r="T490" s="19"/>
    </row>
    <row r="491" spans="1:20" x14ac:dyDescent="0.3">
      <c r="A491" t="s">
        <v>516</v>
      </c>
      <c r="B491">
        <v>1994</v>
      </c>
      <c r="C491" t="s">
        <v>32</v>
      </c>
      <c r="D491">
        <v>24</v>
      </c>
      <c r="E491">
        <v>2</v>
      </c>
      <c r="F491">
        <v>4438.26</v>
      </c>
      <c r="G491" t="s">
        <v>6766</v>
      </c>
      <c r="H491" t="s">
        <v>6767</v>
      </c>
      <c r="I491" t="s">
        <v>351</v>
      </c>
      <c r="K491" s="14" t="str">
        <v>Id1848</v>
      </c>
      <c r="L491" s="11">
        <v>1994</v>
      </c>
      <c r="M491" s="11" t="str">
        <v>Oct</v>
      </c>
      <c r="N491" s="11" t="str">
        <v>Tier - 2</v>
      </c>
      <c r="O491" s="11" t="str">
        <v>Tier - 3</v>
      </c>
      <c r="P491" s="11" t="str">
        <v>R1017</v>
      </c>
      <c r="Q491" s="12" t="str">
        <v>24 Oct 1994</v>
      </c>
      <c r="R491" s="11">
        <f ca="1"/>
        <v>30</v>
      </c>
      <c r="S491" s="52">
        <v>4438.26</v>
      </c>
      <c r="T491" s="19"/>
    </row>
    <row r="492" spans="1:20" x14ac:dyDescent="0.3">
      <c r="A492" t="s">
        <v>517</v>
      </c>
      <c r="B492">
        <v>1991</v>
      </c>
      <c r="C492" t="s">
        <v>15</v>
      </c>
      <c r="D492">
        <v>3</v>
      </c>
      <c r="E492">
        <v>1</v>
      </c>
      <c r="F492">
        <v>4441.21</v>
      </c>
      <c r="G492" t="s">
        <v>6768</v>
      </c>
      <c r="H492" t="s">
        <v>6766</v>
      </c>
      <c r="I492" t="s">
        <v>271</v>
      </c>
      <c r="K492" s="14" t="str">
        <v>Id1847</v>
      </c>
      <c r="L492" s="11">
        <v>1991</v>
      </c>
      <c r="M492" s="11" t="str">
        <v>Sep</v>
      </c>
      <c r="N492" s="11" t="str">
        <v>Tier - 1</v>
      </c>
      <c r="O492" s="11" t="str">
        <v>Tier - 2</v>
      </c>
      <c r="P492" s="11" t="str">
        <v>R1014</v>
      </c>
      <c r="Q492" s="12" t="str">
        <v>3 Sep 1991</v>
      </c>
      <c r="R492" s="11">
        <f ca="1"/>
        <v>33</v>
      </c>
      <c r="S492" s="52">
        <v>4441.21</v>
      </c>
      <c r="T492" s="19"/>
    </row>
    <row r="493" spans="1:20" x14ac:dyDescent="0.3">
      <c r="A493" t="s">
        <v>518</v>
      </c>
      <c r="B493">
        <v>1994</v>
      </c>
      <c r="C493" t="s">
        <v>13</v>
      </c>
      <c r="D493">
        <v>28</v>
      </c>
      <c r="E493">
        <v>3</v>
      </c>
      <c r="F493">
        <v>4449.46</v>
      </c>
      <c r="G493" t="s">
        <v>6768</v>
      </c>
      <c r="H493" t="s">
        <v>6766</v>
      </c>
      <c r="I493" t="s">
        <v>9</v>
      </c>
      <c r="K493" s="14" t="str">
        <v>Id1846</v>
      </c>
      <c r="L493" s="11">
        <v>1994</v>
      </c>
      <c r="M493" s="11" t="str">
        <v>Jun</v>
      </c>
      <c r="N493" s="11" t="str">
        <v>Tier - 1</v>
      </c>
      <c r="O493" s="11" t="str">
        <v>Tier - 2</v>
      </c>
      <c r="P493" s="11" t="str">
        <v>R1013</v>
      </c>
      <c r="Q493" s="12" t="str">
        <v>28 Jun 1994</v>
      </c>
      <c r="R493" s="11">
        <f ca="1"/>
        <v>30</v>
      </c>
      <c r="S493" s="52">
        <v>4449.46</v>
      </c>
      <c r="T493" s="19"/>
    </row>
    <row r="494" spans="1:20" x14ac:dyDescent="0.3">
      <c r="A494" t="s">
        <v>519</v>
      </c>
      <c r="B494">
        <v>1990</v>
      </c>
      <c r="C494" t="s">
        <v>30</v>
      </c>
      <c r="D494">
        <v>8</v>
      </c>
      <c r="E494">
        <v>1</v>
      </c>
      <c r="F494">
        <v>4454.3999999999996</v>
      </c>
      <c r="G494" t="s">
        <v>6766</v>
      </c>
      <c r="H494" t="s">
        <v>6767</v>
      </c>
      <c r="I494" t="s">
        <v>18</v>
      </c>
      <c r="K494" s="14" t="str">
        <v>Id1845</v>
      </c>
      <c r="L494" s="11">
        <v>1990</v>
      </c>
      <c r="M494" s="11" t="str">
        <v>Aug</v>
      </c>
      <c r="N494" s="11" t="str">
        <v>Tier - 2</v>
      </c>
      <c r="O494" s="11" t="str">
        <v>Tier - 3</v>
      </c>
      <c r="P494" s="11" t="str">
        <v>R1012</v>
      </c>
      <c r="Q494" s="12" t="str">
        <v>8 Aug 1990</v>
      </c>
      <c r="R494" s="11">
        <f ca="1"/>
        <v>34</v>
      </c>
      <c r="S494" s="52">
        <v>4454.3999999999996</v>
      </c>
      <c r="T494" s="19"/>
    </row>
    <row r="495" spans="1:20" x14ac:dyDescent="0.3">
      <c r="A495" t="s">
        <v>520</v>
      </c>
      <c r="B495">
        <v>1990</v>
      </c>
      <c r="C495" t="s">
        <v>8</v>
      </c>
      <c r="D495">
        <v>15</v>
      </c>
      <c r="E495">
        <v>1</v>
      </c>
      <c r="F495">
        <v>4462.72</v>
      </c>
      <c r="G495" t="s">
        <v>6766</v>
      </c>
      <c r="H495" t="s">
        <v>6767</v>
      </c>
      <c r="I495" t="s">
        <v>18</v>
      </c>
      <c r="K495" s="14" t="str">
        <v>Id1844</v>
      </c>
      <c r="L495" s="11">
        <v>1990</v>
      </c>
      <c r="M495" s="11" t="str">
        <v>Jul</v>
      </c>
      <c r="N495" s="11" t="str">
        <v>Tier - 2</v>
      </c>
      <c r="O495" s="11" t="str">
        <v>Tier - 3</v>
      </c>
      <c r="P495" s="11" t="str">
        <v>R1012</v>
      </c>
      <c r="Q495" s="12" t="str">
        <v>15 Jul 1990</v>
      </c>
      <c r="R495" s="11">
        <f ca="1"/>
        <v>34</v>
      </c>
      <c r="S495" s="52">
        <v>4462.72</v>
      </c>
      <c r="T495" s="19"/>
    </row>
    <row r="496" spans="1:20" x14ac:dyDescent="0.3">
      <c r="A496" t="s">
        <v>521</v>
      </c>
      <c r="B496">
        <v>1991</v>
      </c>
      <c r="C496" t="s">
        <v>8</v>
      </c>
      <c r="D496">
        <v>4</v>
      </c>
      <c r="E496">
        <v>2</v>
      </c>
      <c r="F496">
        <v>4463.21</v>
      </c>
      <c r="G496" t="s">
        <v>6767</v>
      </c>
      <c r="H496" t="s">
        <v>6767</v>
      </c>
      <c r="I496" t="s">
        <v>9</v>
      </c>
      <c r="K496" s="14" t="str">
        <v>Id1843</v>
      </c>
      <c r="L496" s="11">
        <v>1991</v>
      </c>
      <c r="M496" s="11" t="str">
        <v>Jul</v>
      </c>
      <c r="N496" s="11" t="str">
        <v>Tier - 3</v>
      </c>
      <c r="O496" s="11" t="str">
        <v>Tier - 3</v>
      </c>
      <c r="P496" s="11" t="str">
        <v>R1013</v>
      </c>
      <c r="Q496" s="12" t="str">
        <v>4 Jul 1991</v>
      </c>
      <c r="R496" s="11">
        <f ca="1"/>
        <v>33</v>
      </c>
      <c r="S496" s="52">
        <v>4463.21</v>
      </c>
      <c r="T496" s="19"/>
    </row>
    <row r="497" spans="1:20" x14ac:dyDescent="0.3">
      <c r="A497" t="s">
        <v>522</v>
      </c>
      <c r="B497">
        <v>1999</v>
      </c>
      <c r="C497" t="s">
        <v>11</v>
      </c>
      <c r="D497">
        <v>20</v>
      </c>
      <c r="E497">
        <v>3</v>
      </c>
      <c r="F497">
        <v>4466.62</v>
      </c>
      <c r="G497" t="s">
        <v>6766</v>
      </c>
      <c r="H497" t="s">
        <v>6766</v>
      </c>
      <c r="I497" t="s">
        <v>18</v>
      </c>
      <c r="K497" s="14" t="str">
        <v>Id1842</v>
      </c>
      <c r="L497" s="11">
        <v>1999</v>
      </c>
      <c r="M497" s="11" t="str">
        <v>Nov</v>
      </c>
      <c r="N497" s="11" t="str">
        <v>Tier - 2</v>
      </c>
      <c r="O497" s="11" t="str">
        <v>Tier - 2</v>
      </c>
      <c r="P497" s="11" t="str">
        <v>R1012</v>
      </c>
      <c r="Q497" s="12" t="str">
        <v>20 Nov 1999</v>
      </c>
      <c r="R497" s="11">
        <f ca="1"/>
        <v>25</v>
      </c>
      <c r="S497" s="52">
        <v>4466.62</v>
      </c>
      <c r="T497" s="19"/>
    </row>
    <row r="498" spans="1:20" x14ac:dyDescent="0.3">
      <c r="A498" t="s">
        <v>523</v>
      </c>
      <c r="B498">
        <v>2004</v>
      </c>
      <c r="C498" t="s">
        <v>8</v>
      </c>
      <c r="D498">
        <v>18</v>
      </c>
      <c r="E498">
        <v>0</v>
      </c>
      <c r="F498">
        <v>4468.25</v>
      </c>
      <c r="G498" t="s">
        <v>6766</v>
      </c>
      <c r="H498" t="s">
        <v>6766</v>
      </c>
      <c r="I498" t="s">
        <v>18</v>
      </c>
      <c r="K498" s="14" t="str">
        <v>Id1841</v>
      </c>
      <c r="L498" s="11">
        <v>2004</v>
      </c>
      <c r="M498" s="11" t="str">
        <v>Jul</v>
      </c>
      <c r="N498" s="11" t="str">
        <v>Tier - 2</v>
      </c>
      <c r="O498" s="11" t="str">
        <v>Tier - 2</v>
      </c>
      <c r="P498" s="11" t="str">
        <v>R1012</v>
      </c>
      <c r="Q498" s="12" t="str">
        <v>18 Jul 2004</v>
      </c>
      <c r="R498" s="11">
        <f ca="1"/>
        <v>20</v>
      </c>
      <c r="S498" s="52">
        <v>4468.25</v>
      </c>
      <c r="T498" s="19"/>
    </row>
    <row r="499" spans="1:20" x14ac:dyDescent="0.3">
      <c r="A499" t="s">
        <v>524</v>
      </c>
      <c r="B499">
        <v>1992</v>
      </c>
      <c r="C499" t="s">
        <v>8</v>
      </c>
      <c r="D499">
        <v>12</v>
      </c>
      <c r="E499">
        <v>0</v>
      </c>
      <c r="F499">
        <v>4488.58</v>
      </c>
      <c r="G499" t="s">
        <v>6766</v>
      </c>
      <c r="H499" t="s">
        <v>6767</v>
      </c>
      <c r="I499" t="s">
        <v>18</v>
      </c>
      <c r="K499" s="14" t="str">
        <v>Id1840</v>
      </c>
      <c r="L499" s="11">
        <v>1992</v>
      </c>
      <c r="M499" s="11" t="str">
        <v>Jul</v>
      </c>
      <c r="N499" s="11" t="str">
        <v>Tier - 2</v>
      </c>
      <c r="O499" s="11" t="str">
        <v>Tier - 3</v>
      </c>
      <c r="P499" s="11" t="str">
        <v>R1012</v>
      </c>
      <c r="Q499" s="12" t="str">
        <v>12 Jul 1992</v>
      </c>
      <c r="R499" s="11">
        <f ca="1"/>
        <v>32</v>
      </c>
      <c r="S499" s="52">
        <v>4488.58</v>
      </c>
      <c r="T499" s="19"/>
    </row>
    <row r="500" spans="1:20" x14ac:dyDescent="0.3">
      <c r="A500" t="s">
        <v>525</v>
      </c>
      <c r="B500">
        <v>1988</v>
      </c>
      <c r="C500" t="s">
        <v>13</v>
      </c>
      <c r="D500">
        <v>26</v>
      </c>
      <c r="E500">
        <v>0</v>
      </c>
      <c r="F500">
        <v>4500.34</v>
      </c>
      <c r="G500" t="s">
        <v>6766</v>
      </c>
      <c r="H500" t="s">
        <v>6768</v>
      </c>
      <c r="I500" t="s">
        <v>351</v>
      </c>
      <c r="K500" s="14" t="str">
        <v>Id1839</v>
      </c>
      <c r="L500" s="11">
        <v>1988</v>
      </c>
      <c r="M500" s="11" t="str">
        <v>Jun</v>
      </c>
      <c r="N500" s="11" t="str">
        <v>Tier - 2</v>
      </c>
      <c r="O500" s="11" t="str">
        <v>Tier - 1</v>
      </c>
      <c r="P500" s="11" t="str">
        <v>R1017</v>
      </c>
      <c r="Q500" s="12" t="str">
        <v>26 Jun 1988</v>
      </c>
      <c r="R500" s="11">
        <f ca="1"/>
        <v>36</v>
      </c>
      <c r="S500" s="52">
        <v>4500.34</v>
      </c>
      <c r="T500" s="19"/>
    </row>
    <row r="501" spans="1:20" x14ac:dyDescent="0.3">
      <c r="A501" t="s">
        <v>526</v>
      </c>
      <c r="B501">
        <v>1997</v>
      </c>
      <c r="C501" t="s">
        <v>32</v>
      </c>
      <c r="D501">
        <v>13</v>
      </c>
      <c r="E501">
        <v>4</v>
      </c>
      <c r="F501">
        <v>4504.66</v>
      </c>
      <c r="G501" t="s">
        <v>6768</v>
      </c>
      <c r="H501" t="s">
        <v>6766</v>
      </c>
      <c r="I501" t="s">
        <v>9</v>
      </c>
      <c r="K501" s="14" t="str">
        <v>Id1838</v>
      </c>
      <c r="L501" s="11">
        <v>1997</v>
      </c>
      <c r="M501" s="11" t="str">
        <v>Oct</v>
      </c>
      <c r="N501" s="11" t="str">
        <v>Tier - 1</v>
      </c>
      <c r="O501" s="11" t="str">
        <v>Tier - 2</v>
      </c>
      <c r="P501" s="11" t="str">
        <v>R1013</v>
      </c>
      <c r="Q501" s="12" t="str">
        <v>13 Oct 1997</v>
      </c>
      <c r="R501" s="11">
        <f ca="1"/>
        <v>27</v>
      </c>
      <c r="S501" s="52">
        <v>4504.66</v>
      </c>
      <c r="T501" s="19"/>
    </row>
    <row r="502" spans="1:20" x14ac:dyDescent="0.3">
      <c r="A502" t="s">
        <v>527</v>
      </c>
      <c r="B502">
        <v>1982</v>
      </c>
      <c r="C502" t="s">
        <v>15</v>
      </c>
      <c r="D502">
        <v>27</v>
      </c>
      <c r="E502">
        <v>3</v>
      </c>
      <c r="F502">
        <v>4511.41</v>
      </c>
      <c r="G502" t="s">
        <v>6766</v>
      </c>
      <c r="H502" t="s">
        <v>6767</v>
      </c>
      <c r="I502" t="s">
        <v>9</v>
      </c>
      <c r="K502" s="14" t="str">
        <v>Id1837</v>
      </c>
      <c r="L502" s="11">
        <v>1982</v>
      </c>
      <c r="M502" s="11" t="str">
        <v>Sep</v>
      </c>
      <c r="N502" s="11" t="str">
        <v>Tier - 2</v>
      </c>
      <c r="O502" s="11" t="str">
        <v>Tier - 3</v>
      </c>
      <c r="P502" s="11" t="str">
        <v>R1013</v>
      </c>
      <c r="Q502" s="12" t="str">
        <v>27 Sep 1982</v>
      </c>
      <c r="R502" s="11">
        <f ca="1"/>
        <v>42</v>
      </c>
      <c r="S502" s="52">
        <v>4511.41</v>
      </c>
      <c r="T502" s="19"/>
    </row>
    <row r="503" spans="1:20" x14ac:dyDescent="0.3">
      <c r="A503" t="s">
        <v>528</v>
      </c>
      <c r="B503">
        <v>1980</v>
      </c>
      <c r="C503" t="s">
        <v>13</v>
      </c>
      <c r="D503">
        <v>16</v>
      </c>
      <c r="E503">
        <v>2</v>
      </c>
      <c r="F503">
        <v>4515.71</v>
      </c>
      <c r="G503" t="s">
        <v>6766</v>
      </c>
      <c r="H503" t="s">
        <v>6767</v>
      </c>
      <c r="I503" t="s">
        <v>9</v>
      </c>
      <c r="K503" s="14" t="str">
        <v>Id1836</v>
      </c>
      <c r="L503" s="11">
        <v>1980</v>
      </c>
      <c r="M503" s="11" t="str">
        <v>Jun</v>
      </c>
      <c r="N503" s="11" t="str">
        <v>Tier - 2</v>
      </c>
      <c r="O503" s="11" t="str">
        <v>Tier - 3</v>
      </c>
      <c r="P503" s="11" t="str">
        <v>R1013</v>
      </c>
      <c r="Q503" s="12" t="str">
        <v>16 Jun 1980</v>
      </c>
      <c r="R503" s="11">
        <f ca="1"/>
        <v>44</v>
      </c>
      <c r="S503" s="52">
        <v>4515.71</v>
      </c>
      <c r="T503" s="19"/>
    </row>
    <row r="504" spans="1:20" x14ac:dyDescent="0.3">
      <c r="A504" t="s">
        <v>529</v>
      </c>
      <c r="B504">
        <v>2003</v>
      </c>
      <c r="C504" t="s">
        <v>32</v>
      </c>
      <c r="D504">
        <v>2</v>
      </c>
      <c r="E504">
        <v>0</v>
      </c>
      <c r="F504">
        <v>4518.3999999999996</v>
      </c>
      <c r="G504" t="s">
        <v>6766</v>
      </c>
      <c r="H504" t="s">
        <v>6767</v>
      </c>
      <c r="I504" t="s">
        <v>530</v>
      </c>
      <c r="K504" s="14" t="str">
        <v>Id1835</v>
      </c>
      <c r="L504" s="11">
        <v>2003</v>
      </c>
      <c r="M504" s="11" t="str">
        <v>Oct</v>
      </c>
      <c r="N504" s="11" t="str">
        <v>Tier - 2</v>
      </c>
      <c r="O504" s="11" t="str">
        <v>Tier - 3</v>
      </c>
      <c r="P504" s="11" t="str">
        <v>R1026</v>
      </c>
      <c r="Q504" s="12" t="str">
        <v>2 Oct 2003</v>
      </c>
      <c r="R504" s="11">
        <f ca="1"/>
        <v>21</v>
      </c>
      <c r="S504" s="52">
        <v>4518.3999999999996</v>
      </c>
      <c r="T504" s="19"/>
    </row>
    <row r="505" spans="1:20" x14ac:dyDescent="0.3">
      <c r="A505" t="s">
        <v>531</v>
      </c>
      <c r="B505">
        <v>1987</v>
      </c>
      <c r="C505" t="s">
        <v>25</v>
      </c>
      <c r="D505">
        <v>5</v>
      </c>
      <c r="E505">
        <v>3</v>
      </c>
      <c r="F505">
        <v>4518.7700000000004</v>
      </c>
      <c r="G505" t="s">
        <v>6766</v>
      </c>
      <c r="H505" t="s">
        <v>6767</v>
      </c>
      <c r="I505" t="s">
        <v>18</v>
      </c>
      <c r="K505" s="14" t="str">
        <v>Id1834</v>
      </c>
      <c r="L505" s="11">
        <v>1987</v>
      </c>
      <c r="M505" s="11" t="str">
        <v>Dec</v>
      </c>
      <c r="N505" s="11" t="str">
        <v>Tier - 2</v>
      </c>
      <c r="O505" s="11" t="str">
        <v>Tier - 3</v>
      </c>
      <c r="P505" s="11" t="str">
        <v>R1012</v>
      </c>
      <c r="Q505" s="12" t="str">
        <v>5 Dec 1987</v>
      </c>
      <c r="R505" s="11">
        <f ca="1"/>
        <v>37</v>
      </c>
      <c r="S505" s="52">
        <v>4518.7700000000004</v>
      </c>
      <c r="T505" s="19"/>
    </row>
    <row r="506" spans="1:20" x14ac:dyDescent="0.3">
      <c r="A506" t="s">
        <v>532</v>
      </c>
      <c r="B506">
        <v>1988</v>
      </c>
      <c r="C506" t="s">
        <v>25</v>
      </c>
      <c r="D506">
        <v>21</v>
      </c>
      <c r="E506">
        <v>0</v>
      </c>
      <c r="F506">
        <v>4518.83</v>
      </c>
      <c r="G506" t="s">
        <v>6766</v>
      </c>
      <c r="H506" t="s">
        <v>6766</v>
      </c>
      <c r="I506" t="s">
        <v>351</v>
      </c>
      <c r="K506" s="14" t="str">
        <v>Id1833</v>
      </c>
      <c r="L506" s="11">
        <v>1988</v>
      </c>
      <c r="M506" s="11" t="str">
        <v>Dec</v>
      </c>
      <c r="N506" s="11" t="str">
        <v>Tier - 2</v>
      </c>
      <c r="O506" s="11" t="str">
        <v>Tier - 2</v>
      </c>
      <c r="P506" s="11" t="str">
        <v>R1017</v>
      </c>
      <c r="Q506" s="12" t="str">
        <v>21 Dec 1988</v>
      </c>
      <c r="R506" s="11">
        <f ca="1"/>
        <v>36</v>
      </c>
      <c r="S506" s="52">
        <v>4518.83</v>
      </c>
      <c r="T506" s="19"/>
    </row>
    <row r="507" spans="1:20" x14ac:dyDescent="0.3">
      <c r="A507" t="s">
        <v>533</v>
      </c>
      <c r="B507">
        <v>1992</v>
      </c>
      <c r="C507" t="s">
        <v>30</v>
      </c>
      <c r="D507">
        <v>13</v>
      </c>
      <c r="E507">
        <v>1</v>
      </c>
      <c r="F507">
        <v>4527.18</v>
      </c>
      <c r="G507" t="s">
        <v>6766</v>
      </c>
      <c r="H507" t="s">
        <v>6766</v>
      </c>
      <c r="I507" t="s">
        <v>18</v>
      </c>
      <c r="K507" s="14" t="str">
        <v>Id1832</v>
      </c>
      <c r="L507" s="11">
        <v>1992</v>
      </c>
      <c r="M507" s="11" t="str">
        <v>Aug</v>
      </c>
      <c r="N507" s="11" t="str">
        <v>Tier - 2</v>
      </c>
      <c r="O507" s="11" t="str">
        <v>Tier - 2</v>
      </c>
      <c r="P507" s="11" t="str">
        <v>R1012</v>
      </c>
      <c r="Q507" s="12" t="str">
        <v>13 Aug 1992</v>
      </c>
      <c r="R507" s="11">
        <f ca="1"/>
        <v>32</v>
      </c>
      <c r="S507" s="52">
        <v>4527.18</v>
      </c>
      <c r="T507" s="19"/>
    </row>
    <row r="508" spans="1:20" x14ac:dyDescent="0.3">
      <c r="A508" t="s">
        <v>534</v>
      </c>
      <c r="B508">
        <v>1993</v>
      </c>
      <c r="C508" t="s">
        <v>13</v>
      </c>
      <c r="D508">
        <v>29</v>
      </c>
      <c r="E508">
        <v>2</v>
      </c>
      <c r="F508">
        <v>4529.4799999999996</v>
      </c>
      <c r="G508" t="s">
        <v>6766</v>
      </c>
      <c r="H508" t="s">
        <v>6768</v>
      </c>
      <c r="I508" t="s">
        <v>37</v>
      </c>
      <c r="K508" s="14" t="str">
        <v>Id1831</v>
      </c>
      <c r="L508" s="11">
        <v>1993</v>
      </c>
      <c r="M508" s="11" t="str">
        <v>Jun</v>
      </c>
      <c r="N508" s="11" t="str">
        <v>Tier - 2</v>
      </c>
      <c r="O508" s="11" t="str">
        <v>Tier - 1</v>
      </c>
      <c r="P508" s="11" t="str">
        <v>R1011</v>
      </c>
      <c r="Q508" s="12" t="str">
        <v>29 Jun 1993</v>
      </c>
      <c r="R508" s="11">
        <f ca="1"/>
        <v>31</v>
      </c>
      <c r="S508" s="52">
        <v>4529.4799999999996</v>
      </c>
      <c r="T508" s="19"/>
    </row>
    <row r="509" spans="1:20" x14ac:dyDescent="0.3">
      <c r="A509" t="s">
        <v>535</v>
      </c>
      <c r="B509">
        <v>1988</v>
      </c>
      <c r="C509" t="s">
        <v>13</v>
      </c>
      <c r="D509">
        <v>13</v>
      </c>
      <c r="E509">
        <v>1</v>
      </c>
      <c r="F509">
        <v>4536.26</v>
      </c>
      <c r="G509" t="s">
        <v>6766</v>
      </c>
      <c r="H509" t="s">
        <v>6766</v>
      </c>
      <c r="I509" t="s">
        <v>37</v>
      </c>
      <c r="K509" s="14" t="str">
        <v>Id1830</v>
      </c>
      <c r="L509" s="11">
        <v>1988</v>
      </c>
      <c r="M509" s="11" t="str">
        <v>Jun</v>
      </c>
      <c r="N509" s="11" t="str">
        <v>Tier - 2</v>
      </c>
      <c r="O509" s="11" t="str">
        <v>Tier - 2</v>
      </c>
      <c r="P509" s="11" t="str">
        <v>R1011</v>
      </c>
      <c r="Q509" s="12" t="str">
        <v>13 Jun 1988</v>
      </c>
      <c r="R509" s="11">
        <f ca="1"/>
        <v>36</v>
      </c>
      <c r="S509" s="52">
        <v>4536.26</v>
      </c>
      <c r="T509" s="19"/>
    </row>
    <row r="510" spans="1:20" x14ac:dyDescent="0.3">
      <c r="A510" t="s">
        <v>536</v>
      </c>
      <c r="B510">
        <v>1990</v>
      </c>
      <c r="C510" t="s">
        <v>11</v>
      </c>
      <c r="D510">
        <v>17</v>
      </c>
      <c r="E510">
        <v>0</v>
      </c>
      <c r="F510">
        <v>4544.2299999999996</v>
      </c>
      <c r="G510" t="s">
        <v>6766</v>
      </c>
      <c r="H510" t="s">
        <v>6768</v>
      </c>
      <c r="I510" t="s">
        <v>242</v>
      </c>
      <c r="K510" s="14" t="str">
        <v>Id1829</v>
      </c>
      <c r="L510" s="11">
        <v>1990</v>
      </c>
      <c r="M510" s="11" t="str">
        <v>Nov</v>
      </c>
      <c r="N510" s="11" t="str">
        <v>Tier - 2</v>
      </c>
      <c r="O510" s="11" t="str">
        <v>Tier - 1</v>
      </c>
      <c r="P510" s="11" t="str">
        <v>R1024</v>
      </c>
      <c r="Q510" s="12" t="str">
        <v>17 Nov 1990</v>
      </c>
      <c r="R510" s="11">
        <f ca="1"/>
        <v>34</v>
      </c>
      <c r="S510" s="52">
        <v>4544.2299999999996</v>
      </c>
      <c r="T510" s="19"/>
    </row>
    <row r="511" spans="1:20" x14ac:dyDescent="0.3">
      <c r="A511" t="s">
        <v>537</v>
      </c>
      <c r="B511">
        <v>2004</v>
      </c>
      <c r="C511" t="s">
        <v>25</v>
      </c>
      <c r="D511">
        <v>22</v>
      </c>
      <c r="E511">
        <v>4</v>
      </c>
      <c r="F511">
        <v>4561.1899999999996</v>
      </c>
      <c r="G511" t="s">
        <v>6766</v>
      </c>
      <c r="H511" t="s">
        <v>6766</v>
      </c>
      <c r="I511" t="s">
        <v>242</v>
      </c>
      <c r="K511" s="14" t="str">
        <v>Id1828</v>
      </c>
      <c r="L511" s="11">
        <v>2004</v>
      </c>
      <c r="M511" s="11" t="str">
        <v>Dec</v>
      </c>
      <c r="N511" s="11" t="str">
        <v>Tier - 2</v>
      </c>
      <c r="O511" s="11" t="str">
        <v>Tier - 2</v>
      </c>
      <c r="P511" s="11" t="str">
        <v>R1024</v>
      </c>
      <c r="Q511" s="12" t="str">
        <v>22 Dec 2004</v>
      </c>
      <c r="R511" s="11">
        <f ca="1"/>
        <v>20</v>
      </c>
      <c r="S511" s="52">
        <v>4561.1899999999996</v>
      </c>
      <c r="T511" s="19"/>
    </row>
    <row r="512" spans="1:20" x14ac:dyDescent="0.3">
      <c r="A512" t="s">
        <v>538</v>
      </c>
      <c r="B512">
        <v>1990</v>
      </c>
      <c r="C512" t="s">
        <v>15</v>
      </c>
      <c r="D512">
        <v>20</v>
      </c>
      <c r="E512">
        <v>1</v>
      </c>
      <c r="F512">
        <v>4562.84</v>
      </c>
      <c r="G512" t="s">
        <v>6766</v>
      </c>
      <c r="H512" t="s">
        <v>6766</v>
      </c>
      <c r="I512" t="s">
        <v>9</v>
      </c>
      <c r="K512" s="14" t="str">
        <v>Id1827</v>
      </c>
      <c r="L512" s="11">
        <v>1990</v>
      </c>
      <c r="M512" s="11" t="str">
        <v>Sep</v>
      </c>
      <c r="N512" s="11" t="str">
        <v>Tier - 2</v>
      </c>
      <c r="O512" s="11" t="str">
        <v>Tier - 2</v>
      </c>
      <c r="P512" s="11" t="str">
        <v>R1013</v>
      </c>
      <c r="Q512" s="12" t="str">
        <v>20 Sep 1990</v>
      </c>
      <c r="R512" s="11">
        <f ca="1"/>
        <v>34</v>
      </c>
      <c r="S512" s="52">
        <v>4562.84</v>
      </c>
      <c r="T512" s="19"/>
    </row>
    <row r="513" spans="1:20" x14ac:dyDescent="0.3">
      <c r="A513" t="s">
        <v>539</v>
      </c>
      <c r="B513">
        <v>1996</v>
      </c>
      <c r="C513" t="s">
        <v>25</v>
      </c>
      <c r="D513">
        <v>25</v>
      </c>
      <c r="E513">
        <v>2</v>
      </c>
      <c r="F513">
        <v>4564.1899999999996</v>
      </c>
      <c r="G513" t="s">
        <v>6766</v>
      </c>
      <c r="H513" t="s">
        <v>6766</v>
      </c>
      <c r="I513" t="s">
        <v>242</v>
      </c>
      <c r="K513" s="14" t="str">
        <v>Id1826</v>
      </c>
      <c r="L513" s="11">
        <v>1996</v>
      </c>
      <c r="M513" s="11" t="str">
        <v>Dec</v>
      </c>
      <c r="N513" s="11" t="str">
        <v>Tier - 2</v>
      </c>
      <c r="O513" s="11" t="str">
        <v>Tier - 2</v>
      </c>
      <c r="P513" s="11" t="str">
        <v>R1024</v>
      </c>
      <c r="Q513" s="12" t="str">
        <v>25 Dec 1996</v>
      </c>
      <c r="R513" s="11">
        <f ca="1"/>
        <v>28</v>
      </c>
      <c r="S513" s="52">
        <v>4564.1899999999996</v>
      </c>
      <c r="T513" s="19"/>
    </row>
    <row r="514" spans="1:20" x14ac:dyDescent="0.3">
      <c r="A514" t="s">
        <v>540</v>
      </c>
      <c r="B514">
        <v>1989</v>
      </c>
      <c r="C514" t="s">
        <v>15</v>
      </c>
      <c r="D514">
        <v>18</v>
      </c>
      <c r="E514">
        <v>0</v>
      </c>
      <c r="F514">
        <v>4571.41</v>
      </c>
      <c r="G514" t="s">
        <v>6766</v>
      </c>
      <c r="H514" t="s">
        <v>6766</v>
      </c>
      <c r="I514" t="s">
        <v>18</v>
      </c>
      <c r="K514" s="14" t="str">
        <v>Id1825</v>
      </c>
      <c r="L514" s="11">
        <v>1989</v>
      </c>
      <c r="M514" s="11" t="str">
        <v>Sep</v>
      </c>
      <c r="N514" s="11" t="str">
        <v>Tier - 2</v>
      </c>
      <c r="O514" s="11" t="str">
        <v>Tier - 2</v>
      </c>
      <c r="P514" s="11" t="str">
        <v>R1012</v>
      </c>
      <c r="Q514" s="12" t="str">
        <v>18 Sep 1989</v>
      </c>
      <c r="R514" s="11">
        <f ca="1"/>
        <v>35</v>
      </c>
      <c r="S514" s="52">
        <v>4571.41</v>
      </c>
      <c r="T514" s="19"/>
    </row>
    <row r="515" spans="1:20" x14ac:dyDescent="0.3">
      <c r="A515" t="s">
        <v>541</v>
      </c>
      <c r="B515">
        <v>2000</v>
      </c>
      <c r="C515" t="s">
        <v>8</v>
      </c>
      <c r="D515">
        <v>2</v>
      </c>
      <c r="E515">
        <v>0</v>
      </c>
      <c r="F515">
        <v>4608.03</v>
      </c>
      <c r="G515" t="s">
        <v>6766</v>
      </c>
      <c r="H515" t="s">
        <v>6767</v>
      </c>
      <c r="I515" t="s">
        <v>37</v>
      </c>
      <c r="K515" s="14" t="str">
        <v>Id1824</v>
      </c>
      <c r="L515" s="11">
        <v>2000</v>
      </c>
      <c r="M515" s="11" t="str">
        <v>Jul</v>
      </c>
      <c r="N515" s="11" t="str">
        <v>Tier - 2</v>
      </c>
      <c r="O515" s="11" t="str">
        <v>Tier - 3</v>
      </c>
      <c r="P515" s="11" t="str">
        <v>R1011</v>
      </c>
      <c r="Q515" s="12" t="str">
        <v>2 Jul 2000</v>
      </c>
      <c r="R515" s="11">
        <f ca="1"/>
        <v>24</v>
      </c>
      <c r="S515" s="52">
        <v>4608.03</v>
      </c>
      <c r="T515" s="19"/>
    </row>
    <row r="516" spans="1:20" x14ac:dyDescent="0.3">
      <c r="A516" t="s">
        <v>542</v>
      </c>
      <c r="B516">
        <v>1998</v>
      </c>
      <c r="C516" t="s">
        <v>13</v>
      </c>
      <c r="D516">
        <v>29</v>
      </c>
      <c r="E516">
        <v>3</v>
      </c>
      <c r="F516">
        <v>4618.08</v>
      </c>
      <c r="G516" t="s">
        <v>6766</v>
      </c>
      <c r="H516" t="s">
        <v>6768</v>
      </c>
      <c r="I516" t="s">
        <v>18</v>
      </c>
      <c r="K516" s="14" t="str">
        <v>Id1823</v>
      </c>
      <c r="L516" s="11">
        <v>1998</v>
      </c>
      <c r="M516" s="11" t="str">
        <v>Jun</v>
      </c>
      <c r="N516" s="11" t="str">
        <v>Tier - 2</v>
      </c>
      <c r="O516" s="11" t="str">
        <v>Tier - 1</v>
      </c>
      <c r="P516" s="11" t="str">
        <v>R1012</v>
      </c>
      <c r="Q516" s="12" t="str">
        <v>29 Jun 1998</v>
      </c>
      <c r="R516" s="11">
        <f ca="1"/>
        <v>26</v>
      </c>
      <c r="S516" s="52">
        <v>4618.08</v>
      </c>
      <c r="T516" s="19"/>
    </row>
    <row r="517" spans="1:20" x14ac:dyDescent="0.3">
      <c r="A517" t="s">
        <v>543</v>
      </c>
      <c r="B517">
        <v>1985</v>
      </c>
      <c r="C517" t="s">
        <v>13</v>
      </c>
      <c r="D517">
        <v>22</v>
      </c>
      <c r="E517">
        <v>0</v>
      </c>
      <c r="F517">
        <v>4646.76</v>
      </c>
      <c r="G517" t="s">
        <v>6768</v>
      </c>
      <c r="H517" t="s">
        <v>6768</v>
      </c>
      <c r="I517" t="s">
        <v>37</v>
      </c>
      <c r="K517" s="14" t="str">
        <v>Id1822</v>
      </c>
      <c r="L517" s="11">
        <v>1985</v>
      </c>
      <c r="M517" s="11" t="str">
        <v>Jun</v>
      </c>
      <c r="N517" s="11" t="str">
        <v>Tier - 1</v>
      </c>
      <c r="O517" s="11" t="str">
        <v>Tier - 1</v>
      </c>
      <c r="P517" s="11" t="str">
        <v>R1011</v>
      </c>
      <c r="Q517" s="12" t="str">
        <v>22 Jun 1985</v>
      </c>
      <c r="R517" s="11">
        <f ca="1"/>
        <v>39</v>
      </c>
      <c r="S517" s="52">
        <v>4646.76</v>
      </c>
      <c r="T517" s="19"/>
    </row>
    <row r="518" spans="1:20" x14ac:dyDescent="0.3">
      <c r="A518" t="s">
        <v>544</v>
      </c>
      <c r="B518">
        <v>1996</v>
      </c>
      <c r="C518" t="s">
        <v>32</v>
      </c>
      <c r="D518">
        <v>25</v>
      </c>
      <c r="E518">
        <v>3</v>
      </c>
      <c r="F518">
        <v>4661.29</v>
      </c>
      <c r="G518" t="s">
        <v>6766</v>
      </c>
      <c r="H518" t="s">
        <v>6768</v>
      </c>
      <c r="I518" t="s">
        <v>351</v>
      </c>
      <c r="K518" s="14" t="str">
        <v>Id1821</v>
      </c>
      <c r="L518" s="11">
        <v>1996</v>
      </c>
      <c r="M518" s="11" t="str">
        <v>Oct</v>
      </c>
      <c r="N518" s="11" t="str">
        <v>Tier - 2</v>
      </c>
      <c r="O518" s="11" t="str">
        <v>Tier - 1</v>
      </c>
      <c r="P518" s="11" t="str">
        <v>R1017</v>
      </c>
      <c r="Q518" s="12" t="str">
        <v>25 Oct 1996</v>
      </c>
      <c r="R518" s="11">
        <f ca="1"/>
        <v>28</v>
      </c>
      <c r="S518" s="52">
        <v>4661.29</v>
      </c>
      <c r="T518" s="19"/>
    </row>
    <row r="519" spans="1:20" x14ac:dyDescent="0.3">
      <c r="A519" t="s">
        <v>545</v>
      </c>
      <c r="B519">
        <v>1990</v>
      </c>
      <c r="C519" t="s">
        <v>30</v>
      </c>
      <c r="D519">
        <v>5</v>
      </c>
      <c r="E519">
        <v>1</v>
      </c>
      <c r="F519">
        <v>4667.6099999999997</v>
      </c>
      <c r="G519" t="s">
        <v>6767</v>
      </c>
      <c r="H519" t="s">
        <v>6767</v>
      </c>
      <c r="I519" t="s">
        <v>163</v>
      </c>
      <c r="K519" s="14" t="str">
        <v>Id1820</v>
      </c>
      <c r="L519" s="11">
        <v>1990</v>
      </c>
      <c r="M519" s="11" t="str">
        <v>Aug</v>
      </c>
      <c r="N519" s="11" t="str">
        <v>Tier - 3</v>
      </c>
      <c r="O519" s="11" t="str">
        <v>Tier - 3</v>
      </c>
      <c r="P519" s="11" t="str">
        <v>R1016</v>
      </c>
      <c r="Q519" s="12" t="str">
        <v>5 Aug 1990</v>
      </c>
      <c r="R519" s="11">
        <f ca="1"/>
        <v>34</v>
      </c>
      <c r="S519" s="52">
        <v>4667.6099999999997</v>
      </c>
      <c r="T519" s="19"/>
    </row>
    <row r="520" spans="1:20" x14ac:dyDescent="0.3">
      <c r="A520" t="s">
        <v>546</v>
      </c>
      <c r="B520">
        <v>1990</v>
      </c>
      <c r="C520" t="s">
        <v>15</v>
      </c>
      <c r="D520">
        <v>26</v>
      </c>
      <c r="E520">
        <v>2</v>
      </c>
      <c r="F520">
        <v>4670.6400000000003</v>
      </c>
      <c r="G520" t="s">
        <v>6766</v>
      </c>
      <c r="H520" t="s">
        <v>6766</v>
      </c>
      <c r="I520" t="s">
        <v>37</v>
      </c>
      <c r="K520" s="14" t="str">
        <v>Id1819</v>
      </c>
      <c r="L520" s="11">
        <v>1990</v>
      </c>
      <c r="M520" s="11" t="str">
        <v>Sep</v>
      </c>
      <c r="N520" s="11" t="str">
        <v>Tier - 2</v>
      </c>
      <c r="O520" s="11" t="str">
        <v>Tier - 2</v>
      </c>
      <c r="P520" s="11" t="str">
        <v>R1011</v>
      </c>
      <c r="Q520" s="12" t="str">
        <v>26 Sep 1990</v>
      </c>
      <c r="R520" s="11">
        <f ca="1"/>
        <v>34</v>
      </c>
      <c r="S520" s="52">
        <v>4670.6400000000003</v>
      </c>
      <c r="T520" s="19"/>
    </row>
    <row r="521" spans="1:20" x14ac:dyDescent="0.3">
      <c r="A521" t="s">
        <v>547</v>
      </c>
      <c r="B521">
        <v>1990</v>
      </c>
      <c r="C521" t="s">
        <v>8</v>
      </c>
      <c r="D521">
        <v>13</v>
      </c>
      <c r="E521">
        <v>2</v>
      </c>
      <c r="F521">
        <v>4673.3900000000003</v>
      </c>
      <c r="G521" t="s">
        <v>6766</v>
      </c>
      <c r="H521" t="s">
        <v>6768</v>
      </c>
      <c r="I521" t="s">
        <v>9</v>
      </c>
      <c r="K521" s="14" t="str">
        <v>Id1818</v>
      </c>
      <c r="L521" s="11">
        <v>1990</v>
      </c>
      <c r="M521" s="11" t="str">
        <v>Jul</v>
      </c>
      <c r="N521" s="11" t="str">
        <v>Tier - 2</v>
      </c>
      <c r="O521" s="11" t="str">
        <v>Tier - 1</v>
      </c>
      <c r="P521" s="11" t="str">
        <v>R1013</v>
      </c>
      <c r="Q521" s="12" t="str">
        <v>13 Jul 1990</v>
      </c>
      <c r="R521" s="11">
        <f ca="1"/>
        <v>34</v>
      </c>
      <c r="S521" s="52">
        <v>4673.3900000000003</v>
      </c>
      <c r="T521" s="19"/>
    </row>
    <row r="522" spans="1:20" x14ac:dyDescent="0.3">
      <c r="A522" t="s">
        <v>548</v>
      </c>
      <c r="B522">
        <v>1979</v>
      </c>
      <c r="C522" t="s">
        <v>32</v>
      </c>
      <c r="D522">
        <v>18</v>
      </c>
      <c r="E522">
        <v>2</v>
      </c>
      <c r="F522">
        <v>4674.2</v>
      </c>
      <c r="G522" t="s">
        <v>6766</v>
      </c>
      <c r="H522" t="s">
        <v>6768</v>
      </c>
      <c r="I522" t="s">
        <v>9</v>
      </c>
      <c r="K522" s="14" t="str">
        <v>Id1817</v>
      </c>
      <c r="L522" s="11">
        <v>1979</v>
      </c>
      <c r="M522" s="11" t="str">
        <v>Oct</v>
      </c>
      <c r="N522" s="11" t="str">
        <v>Tier - 2</v>
      </c>
      <c r="O522" s="11" t="str">
        <v>Tier - 1</v>
      </c>
      <c r="P522" s="11" t="str">
        <v>R1013</v>
      </c>
      <c r="Q522" s="12" t="str">
        <v>18 Oct 1979</v>
      </c>
      <c r="R522" s="11">
        <f ca="1"/>
        <v>45</v>
      </c>
      <c r="S522" s="52">
        <v>4674.2</v>
      </c>
      <c r="T522" s="19"/>
    </row>
    <row r="523" spans="1:20" x14ac:dyDescent="0.3">
      <c r="A523" t="s">
        <v>549</v>
      </c>
      <c r="B523">
        <v>2003</v>
      </c>
      <c r="C523" t="s">
        <v>32</v>
      </c>
      <c r="D523">
        <v>4</v>
      </c>
      <c r="E523">
        <v>0</v>
      </c>
      <c r="F523">
        <v>4678.8</v>
      </c>
      <c r="G523" t="s">
        <v>6766</v>
      </c>
      <c r="H523" t="s">
        <v>6768</v>
      </c>
      <c r="I523" t="s">
        <v>295</v>
      </c>
      <c r="K523" s="14" t="str">
        <v>Id1816</v>
      </c>
      <c r="L523" s="11">
        <v>2003</v>
      </c>
      <c r="M523" s="11" t="str">
        <v>Oct</v>
      </c>
      <c r="N523" s="11" t="str">
        <v>Tier - 2</v>
      </c>
      <c r="O523" s="11" t="str">
        <v>Tier - 1</v>
      </c>
      <c r="P523" s="11" t="str">
        <v>R1021</v>
      </c>
      <c r="Q523" s="12" t="str">
        <v>4 Oct 2003</v>
      </c>
      <c r="R523" s="11">
        <f ca="1"/>
        <v>21</v>
      </c>
      <c r="S523" s="52">
        <v>4678.8</v>
      </c>
      <c r="T523" s="19"/>
    </row>
    <row r="524" spans="1:20" x14ac:dyDescent="0.3">
      <c r="A524" t="s">
        <v>550</v>
      </c>
      <c r="B524">
        <v>1990</v>
      </c>
      <c r="C524" t="s">
        <v>15</v>
      </c>
      <c r="D524">
        <v>4</v>
      </c>
      <c r="E524">
        <v>2</v>
      </c>
      <c r="F524">
        <v>4686.3900000000003</v>
      </c>
      <c r="G524" t="s">
        <v>6767</v>
      </c>
      <c r="H524" t="s">
        <v>6767</v>
      </c>
      <c r="I524" t="s">
        <v>9</v>
      </c>
      <c r="K524" s="14" t="str">
        <v>Id1815</v>
      </c>
      <c r="L524" s="11">
        <v>1990</v>
      </c>
      <c r="M524" s="11" t="str">
        <v>Sep</v>
      </c>
      <c r="N524" s="11" t="str">
        <v>Tier - 3</v>
      </c>
      <c r="O524" s="11" t="str">
        <v>Tier - 3</v>
      </c>
      <c r="P524" s="11" t="str">
        <v>R1013</v>
      </c>
      <c r="Q524" s="12" t="str">
        <v>4 Sep 1990</v>
      </c>
      <c r="R524" s="11">
        <f ca="1"/>
        <v>34</v>
      </c>
      <c r="S524" s="52">
        <v>4686.3900000000003</v>
      </c>
      <c r="T524" s="19"/>
    </row>
    <row r="525" spans="1:20" x14ac:dyDescent="0.3">
      <c r="A525" t="s">
        <v>551</v>
      </c>
      <c r="B525">
        <v>2003</v>
      </c>
      <c r="C525" t="s">
        <v>13</v>
      </c>
      <c r="D525">
        <v>22</v>
      </c>
      <c r="E525">
        <v>5</v>
      </c>
      <c r="F525">
        <v>4687.8</v>
      </c>
      <c r="G525" t="s">
        <v>6766</v>
      </c>
      <c r="H525" t="s">
        <v>6767</v>
      </c>
      <c r="I525" t="s">
        <v>37</v>
      </c>
      <c r="K525" s="14" t="str">
        <v>Id1814</v>
      </c>
      <c r="L525" s="11">
        <v>2003</v>
      </c>
      <c r="M525" s="11" t="str">
        <v>Jun</v>
      </c>
      <c r="N525" s="11" t="str">
        <v>Tier - 2</v>
      </c>
      <c r="O525" s="11" t="str">
        <v>Tier - 3</v>
      </c>
      <c r="P525" s="11" t="str">
        <v>R1011</v>
      </c>
      <c r="Q525" s="12" t="str">
        <v>22 Jun 2003</v>
      </c>
      <c r="R525" s="11">
        <f ca="1"/>
        <v>21</v>
      </c>
      <c r="S525" s="52">
        <v>4687.8</v>
      </c>
      <c r="T525" s="19"/>
    </row>
    <row r="526" spans="1:20" x14ac:dyDescent="0.3">
      <c r="A526" t="s">
        <v>552</v>
      </c>
      <c r="B526">
        <v>1977</v>
      </c>
      <c r="C526" t="s">
        <v>25</v>
      </c>
      <c r="D526">
        <v>4</v>
      </c>
      <c r="E526">
        <v>2</v>
      </c>
      <c r="F526">
        <v>4699.47</v>
      </c>
      <c r="G526" t="s">
        <v>6766</v>
      </c>
      <c r="H526" t="s">
        <v>6767</v>
      </c>
      <c r="I526" t="s">
        <v>9</v>
      </c>
      <c r="K526" s="14" t="str">
        <v>Id1813</v>
      </c>
      <c r="L526" s="11">
        <v>1977</v>
      </c>
      <c r="M526" s="11" t="str">
        <v>Dec</v>
      </c>
      <c r="N526" s="11" t="str">
        <v>Tier - 2</v>
      </c>
      <c r="O526" s="11" t="str">
        <v>Tier - 3</v>
      </c>
      <c r="P526" s="11" t="str">
        <v>R1013</v>
      </c>
      <c r="Q526" s="12" t="str">
        <v>4 Dec 1977</v>
      </c>
      <c r="R526" s="11">
        <f ca="1"/>
        <v>47</v>
      </c>
      <c r="S526" s="52">
        <v>4699.47</v>
      </c>
      <c r="T526" s="19"/>
    </row>
    <row r="527" spans="1:20" x14ac:dyDescent="0.3">
      <c r="A527" t="s">
        <v>553</v>
      </c>
      <c r="B527">
        <v>1981</v>
      </c>
      <c r="C527" t="s">
        <v>30</v>
      </c>
      <c r="D527">
        <v>12</v>
      </c>
      <c r="E527">
        <v>1</v>
      </c>
      <c r="F527">
        <v>4712.12</v>
      </c>
      <c r="G527" t="s">
        <v>6766</v>
      </c>
      <c r="H527" t="s">
        <v>6767</v>
      </c>
      <c r="I527" t="s">
        <v>37</v>
      </c>
      <c r="K527" s="14" t="str">
        <v>Id1812</v>
      </c>
      <c r="L527" s="11">
        <v>1981</v>
      </c>
      <c r="M527" s="11" t="str">
        <v>Aug</v>
      </c>
      <c r="N527" s="11" t="str">
        <v>Tier - 2</v>
      </c>
      <c r="O527" s="11" t="str">
        <v>Tier - 3</v>
      </c>
      <c r="P527" s="11" t="str">
        <v>R1011</v>
      </c>
      <c r="Q527" s="12" t="str">
        <v>12 Aug 1981</v>
      </c>
      <c r="R527" s="11">
        <f ca="1"/>
        <v>43</v>
      </c>
      <c r="S527" s="52">
        <v>4712.12</v>
      </c>
      <c r="T527" s="19"/>
    </row>
    <row r="528" spans="1:20" x14ac:dyDescent="0.3">
      <c r="A528" t="s">
        <v>554</v>
      </c>
      <c r="B528">
        <v>1992</v>
      </c>
      <c r="C528" t="s">
        <v>32</v>
      </c>
      <c r="D528">
        <v>9</v>
      </c>
      <c r="E528">
        <v>1</v>
      </c>
      <c r="F528">
        <v>4718.2</v>
      </c>
      <c r="G528" t="s">
        <v>6766</v>
      </c>
      <c r="H528" t="s">
        <v>6767</v>
      </c>
      <c r="I528" t="s">
        <v>242</v>
      </c>
      <c r="K528" s="14" t="str">
        <v>Id1811</v>
      </c>
      <c r="L528" s="11">
        <v>1992</v>
      </c>
      <c r="M528" s="11" t="str">
        <v>Oct</v>
      </c>
      <c r="N528" s="11" t="str">
        <v>Tier - 2</v>
      </c>
      <c r="O528" s="11" t="str">
        <v>Tier - 3</v>
      </c>
      <c r="P528" s="11" t="str">
        <v>R1024</v>
      </c>
      <c r="Q528" s="12" t="str">
        <v>9 Oct 1992</v>
      </c>
      <c r="R528" s="11">
        <f ca="1"/>
        <v>32</v>
      </c>
      <c r="S528" s="52">
        <v>4718.2</v>
      </c>
      <c r="T528" s="19"/>
    </row>
    <row r="529" spans="1:20" x14ac:dyDescent="0.3">
      <c r="A529" t="s">
        <v>555</v>
      </c>
      <c r="B529">
        <v>1992</v>
      </c>
      <c r="C529" t="s">
        <v>15</v>
      </c>
      <c r="D529">
        <v>28</v>
      </c>
      <c r="E529">
        <v>1</v>
      </c>
      <c r="F529">
        <v>4719.5200000000004</v>
      </c>
      <c r="G529" t="s">
        <v>6766</v>
      </c>
      <c r="H529" t="s">
        <v>6766</v>
      </c>
      <c r="I529" t="s">
        <v>242</v>
      </c>
      <c r="K529" s="14" t="str">
        <v>Id1810</v>
      </c>
      <c r="L529" s="11">
        <v>1992</v>
      </c>
      <c r="M529" s="11" t="str">
        <v>Sep</v>
      </c>
      <c r="N529" s="11" t="str">
        <v>Tier - 2</v>
      </c>
      <c r="O529" s="11" t="str">
        <v>Tier - 2</v>
      </c>
      <c r="P529" s="11" t="str">
        <v>R1024</v>
      </c>
      <c r="Q529" s="12" t="str">
        <v>28 Sep 1992</v>
      </c>
      <c r="R529" s="11">
        <f ca="1"/>
        <v>32</v>
      </c>
      <c r="S529" s="52">
        <v>4719.5200000000004</v>
      </c>
      <c r="T529" s="19"/>
    </row>
    <row r="530" spans="1:20" x14ac:dyDescent="0.3">
      <c r="A530" t="s">
        <v>556</v>
      </c>
      <c r="B530">
        <v>1994</v>
      </c>
      <c r="C530" t="s">
        <v>30</v>
      </c>
      <c r="D530">
        <v>12</v>
      </c>
      <c r="E530">
        <v>2</v>
      </c>
      <c r="F530">
        <v>4719.74</v>
      </c>
      <c r="G530" t="s">
        <v>6766</v>
      </c>
      <c r="H530" t="s">
        <v>6768</v>
      </c>
      <c r="I530" t="s">
        <v>18</v>
      </c>
      <c r="K530" s="14" t="str">
        <v>Id1809</v>
      </c>
      <c r="L530" s="11">
        <v>1994</v>
      </c>
      <c r="M530" s="11" t="str">
        <v>Aug</v>
      </c>
      <c r="N530" s="11" t="str">
        <v>Tier - 2</v>
      </c>
      <c r="O530" s="11" t="str">
        <v>Tier - 1</v>
      </c>
      <c r="P530" s="11" t="str">
        <v>R1012</v>
      </c>
      <c r="Q530" s="12" t="str">
        <v>12 Aug 1994</v>
      </c>
      <c r="R530" s="11">
        <f ca="1"/>
        <v>30</v>
      </c>
      <c r="S530" s="52">
        <v>4719.74</v>
      </c>
      <c r="T530" s="19"/>
    </row>
    <row r="531" spans="1:20" x14ac:dyDescent="0.3">
      <c r="A531" t="s">
        <v>557</v>
      </c>
      <c r="B531">
        <v>1980</v>
      </c>
      <c r="C531" t="s">
        <v>8</v>
      </c>
      <c r="D531">
        <v>2</v>
      </c>
      <c r="E531">
        <v>2</v>
      </c>
      <c r="F531">
        <v>4728.71</v>
      </c>
      <c r="G531" t="s">
        <v>6766</v>
      </c>
      <c r="H531" t="s">
        <v>6767</v>
      </c>
      <c r="I531" t="s">
        <v>18</v>
      </c>
      <c r="K531" s="14" t="str">
        <v>Id1808</v>
      </c>
      <c r="L531" s="11">
        <v>1980</v>
      </c>
      <c r="M531" s="11" t="str">
        <v>Jul</v>
      </c>
      <c r="N531" s="11" t="str">
        <v>Tier - 2</v>
      </c>
      <c r="O531" s="11" t="str">
        <v>Tier - 3</v>
      </c>
      <c r="P531" s="11" t="str">
        <v>R1012</v>
      </c>
      <c r="Q531" s="12" t="str">
        <v>2 Jul 1980</v>
      </c>
      <c r="R531" s="11">
        <f ca="1"/>
        <v>44</v>
      </c>
      <c r="S531" s="52">
        <v>4728.71</v>
      </c>
      <c r="T531" s="19"/>
    </row>
    <row r="532" spans="1:20" x14ac:dyDescent="0.3">
      <c r="A532" t="s">
        <v>558</v>
      </c>
      <c r="B532">
        <v>1986</v>
      </c>
      <c r="C532" t="s">
        <v>15</v>
      </c>
      <c r="D532">
        <v>5</v>
      </c>
      <c r="E532">
        <v>3</v>
      </c>
      <c r="F532">
        <v>4734.6400000000003</v>
      </c>
      <c r="G532" t="s">
        <v>6766</v>
      </c>
      <c r="H532" t="s">
        <v>6768</v>
      </c>
      <c r="I532" t="s">
        <v>9</v>
      </c>
      <c r="K532" s="14" t="str">
        <v>Id1807</v>
      </c>
      <c r="L532" s="11">
        <v>1986</v>
      </c>
      <c r="M532" s="11" t="str">
        <v>Sep</v>
      </c>
      <c r="N532" s="11" t="str">
        <v>Tier - 2</v>
      </c>
      <c r="O532" s="11" t="str">
        <v>Tier - 1</v>
      </c>
      <c r="P532" s="11" t="str">
        <v>R1013</v>
      </c>
      <c r="Q532" s="12" t="str">
        <v>5 Sep 1986</v>
      </c>
      <c r="R532" s="11">
        <f ca="1"/>
        <v>38</v>
      </c>
      <c r="S532" s="52">
        <v>4734.6400000000003</v>
      </c>
      <c r="T532" s="19"/>
    </row>
    <row r="533" spans="1:20" x14ac:dyDescent="0.3">
      <c r="A533" t="s">
        <v>559</v>
      </c>
      <c r="B533">
        <v>1991</v>
      </c>
      <c r="C533" t="s">
        <v>32</v>
      </c>
      <c r="D533">
        <v>12</v>
      </c>
      <c r="E533">
        <v>1</v>
      </c>
      <c r="F533">
        <v>4738.2700000000004</v>
      </c>
      <c r="G533" t="s">
        <v>6766</v>
      </c>
      <c r="H533" t="s">
        <v>6767</v>
      </c>
      <c r="I533" t="s">
        <v>18</v>
      </c>
      <c r="K533" s="14" t="str">
        <v>Id1806</v>
      </c>
      <c r="L533" s="11">
        <v>1991</v>
      </c>
      <c r="M533" s="11" t="str">
        <v>Oct</v>
      </c>
      <c r="N533" s="11" t="str">
        <v>Tier - 2</v>
      </c>
      <c r="O533" s="11" t="str">
        <v>Tier - 3</v>
      </c>
      <c r="P533" s="11" t="str">
        <v>R1012</v>
      </c>
      <c r="Q533" s="12" t="str">
        <v>12 Oct 1991</v>
      </c>
      <c r="R533" s="11">
        <f ca="1"/>
        <v>33</v>
      </c>
      <c r="S533" s="52">
        <v>4738.2700000000004</v>
      </c>
      <c r="T533" s="19"/>
    </row>
    <row r="534" spans="1:20" x14ac:dyDescent="0.3">
      <c r="A534" t="s">
        <v>560</v>
      </c>
      <c r="B534">
        <v>2004</v>
      </c>
      <c r="C534" t="s">
        <v>11</v>
      </c>
      <c r="D534">
        <v>24</v>
      </c>
      <c r="E534">
        <v>0</v>
      </c>
      <c r="F534">
        <v>4740.78</v>
      </c>
      <c r="G534" t="s">
        <v>6766</v>
      </c>
      <c r="H534" t="s">
        <v>6767</v>
      </c>
      <c r="I534" t="s">
        <v>295</v>
      </c>
      <c r="K534" s="14" t="str">
        <v>Id1805</v>
      </c>
      <c r="L534" s="11">
        <v>2004</v>
      </c>
      <c r="M534" s="11" t="str">
        <v>Nov</v>
      </c>
      <c r="N534" s="11" t="str">
        <v>Tier - 2</v>
      </c>
      <c r="O534" s="11" t="str">
        <v>Tier - 3</v>
      </c>
      <c r="P534" s="11" t="str">
        <v>R1021</v>
      </c>
      <c r="Q534" s="12" t="str">
        <v>24 Nov 2004</v>
      </c>
      <c r="R534" s="11">
        <f ca="1"/>
        <v>20</v>
      </c>
      <c r="S534" s="52">
        <v>4740.78</v>
      </c>
      <c r="T534" s="19"/>
    </row>
    <row r="535" spans="1:20" x14ac:dyDescent="0.3">
      <c r="A535" t="s">
        <v>561</v>
      </c>
      <c r="B535">
        <v>1987</v>
      </c>
      <c r="C535" t="s">
        <v>13</v>
      </c>
      <c r="D535">
        <v>5</v>
      </c>
      <c r="E535">
        <v>1</v>
      </c>
      <c r="F535">
        <v>4746.34</v>
      </c>
      <c r="G535" t="s">
        <v>6766</v>
      </c>
      <c r="H535" t="s">
        <v>6766</v>
      </c>
      <c r="I535" t="s">
        <v>37</v>
      </c>
      <c r="K535" s="14" t="str">
        <v>Id1804</v>
      </c>
      <c r="L535" s="11">
        <v>1987</v>
      </c>
      <c r="M535" s="11" t="str">
        <v>Jun</v>
      </c>
      <c r="N535" s="11" t="str">
        <v>Tier - 2</v>
      </c>
      <c r="O535" s="11" t="str">
        <v>Tier - 2</v>
      </c>
      <c r="P535" s="11" t="str">
        <v>R1011</v>
      </c>
      <c r="Q535" s="12" t="str">
        <v>5 Jun 1987</v>
      </c>
      <c r="R535" s="11">
        <f ca="1"/>
        <v>37</v>
      </c>
      <c r="S535" s="52">
        <v>4746.34</v>
      </c>
      <c r="T535" s="19"/>
    </row>
    <row r="536" spans="1:20" x14ac:dyDescent="0.3">
      <c r="A536" t="s">
        <v>562</v>
      </c>
      <c r="B536">
        <v>1987</v>
      </c>
      <c r="C536" t="s">
        <v>15</v>
      </c>
      <c r="D536">
        <v>2</v>
      </c>
      <c r="E536">
        <v>1</v>
      </c>
      <c r="F536">
        <v>4747.05</v>
      </c>
      <c r="G536" t="s">
        <v>6766</v>
      </c>
      <c r="H536" t="s">
        <v>6766</v>
      </c>
      <c r="I536" t="s">
        <v>9</v>
      </c>
      <c r="K536" s="14" t="str">
        <v>Id1803</v>
      </c>
      <c r="L536" s="11">
        <v>1987</v>
      </c>
      <c r="M536" s="11" t="str">
        <v>Sep</v>
      </c>
      <c r="N536" s="11" t="str">
        <v>Tier - 2</v>
      </c>
      <c r="O536" s="11" t="str">
        <v>Tier - 2</v>
      </c>
      <c r="P536" s="11" t="str">
        <v>R1013</v>
      </c>
      <c r="Q536" s="12" t="str">
        <v>2 Sep 1987</v>
      </c>
      <c r="R536" s="11">
        <f ca="1"/>
        <v>37</v>
      </c>
      <c r="S536" s="52">
        <v>4747.05</v>
      </c>
      <c r="T536" s="19"/>
    </row>
    <row r="537" spans="1:20" x14ac:dyDescent="0.3">
      <c r="A537" t="s">
        <v>563</v>
      </c>
      <c r="B537">
        <v>1987</v>
      </c>
      <c r="C537" t="s">
        <v>11</v>
      </c>
      <c r="D537">
        <v>22</v>
      </c>
      <c r="E537">
        <v>1</v>
      </c>
      <c r="F537">
        <v>4751.07</v>
      </c>
      <c r="G537" t="s">
        <v>6767</v>
      </c>
      <c r="H537" t="s">
        <v>6768</v>
      </c>
      <c r="I537" t="s">
        <v>37</v>
      </c>
      <c r="K537" s="14" t="str">
        <v>Id1802</v>
      </c>
      <c r="L537" s="11">
        <v>1987</v>
      </c>
      <c r="M537" s="11" t="str">
        <v>Nov</v>
      </c>
      <c r="N537" s="11" t="str">
        <v>Tier - 3</v>
      </c>
      <c r="O537" s="11" t="str">
        <v>Tier - 1</v>
      </c>
      <c r="P537" s="11" t="str">
        <v>R1011</v>
      </c>
      <c r="Q537" s="12" t="str">
        <v>22 Nov 1987</v>
      </c>
      <c r="R537" s="11">
        <f ca="1"/>
        <v>37</v>
      </c>
      <c r="S537" s="52">
        <v>4751.07</v>
      </c>
      <c r="T537" s="19"/>
    </row>
    <row r="538" spans="1:20" x14ac:dyDescent="0.3">
      <c r="A538" t="s">
        <v>564</v>
      </c>
      <c r="B538">
        <v>1992</v>
      </c>
      <c r="C538" t="s">
        <v>30</v>
      </c>
      <c r="D538">
        <v>16</v>
      </c>
      <c r="E538">
        <v>2</v>
      </c>
      <c r="F538">
        <v>4753.6400000000003</v>
      </c>
      <c r="G538" t="s">
        <v>6766</v>
      </c>
      <c r="H538" t="s">
        <v>6767</v>
      </c>
      <c r="I538" t="s">
        <v>9</v>
      </c>
      <c r="K538" s="14" t="str">
        <v>Id1801</v>
      </c>
      <c r="L538" s="11">
        <v>1992</v>
      </c>
      <c r="M538" s="11" t="str">
        <v>Aug</v>
      </c>
      <c r="N538" s="11" t="str">
        <v>Tier - 2</v>
      </c>
      <c r="O538" s="11" t="str">
        <v>Tier - 3</v>
      </c>
      <c r="P538" s="11" t="str">
        <v>R1013</v>
      </c>
      <c r="Q538" s="12" t="str">
        <v>16 Aug 1992</v>
      </c>
      <c r="R538" s="11">
        <f ca="1"/>
        <v>32</v>
      </c>
      <c r="S538" s="52">
        <v>4753.6400000000003</v>
      </c>
      <c r="T538" s="19"/>
    </row>
    <row r="539" spans="1:20" x14ac:dyDescent="0.3">
      <c r="A539" t="s">
        <v>565</v>
      </c>
      <c r="B539">
        <v>1987</v>
      </c>
      <c r="C539" t="s">
        <v>15</v>
      </c>
      <c r="D539">
        <v>27</v>
      </c>
      <c r="E539">
        <v>1</v>
      </c>
      <c r="F539">
        <v>4762.33</v>
      </c>
      <c r="G539" t="s">
        <v>6767</v>
      </c>
      <c r="H539" t="s">
        <v>6767</v>
      </c>
      <c r="I539" t="s">
        <v>37</v>
      </c>
      <c r="K539" s="14" t="str">
        <v>Id1800</v>
      </c>
      <c r="L539" s="11">
        <v>1987</v>
      </c>
      <c r="M539" s="11" t="str">
        <v>Sep</v>
      </c>
      <c r="N539" s="11" t="str">
        <v>Tier - 3</v>
      </c>
      <c r="O539" s="11" t="str">
        <v>Tier - 3</v>
      </c>
      <c r="P539" s="11" t="str">
        <v>R1011</v>
      </c>
      <c r="Q539" s="12" t="str">
        <v>27 Sep 1987</v>
      </c>
      <c r="R539" s="11">
        <f ca="1"/>
        <v>37</v>
      </c>
      <c r="S539" s="52">
        <v>4762.33</v>
      </c>
      <c r="T539" s="19"/>
    </row>
    <row r="540" spans="1:20" x14ac:dyDescent="0.3">
      <c r="A540" t="s">
        <v>566</v>
      </c>
      <c r="B540">
        <v>1989</v>
      </c>
      <c r="C540" t="s">
        <v>30</v>
      </c>
      <c r="D540">
        <v>1</v>
      </c>
      <c r="E540">
        <v>1</v>
      </c>
      <c r="F540">
        <v>4766.0200000000004</v>
      </c>
      <c r="G540" t="s">
        <v>6766</v>
      </c>
      <c r="H540" t="s">
        <v>6767</v>
      </c>
      <c r="I540" t="s">
        <v>37</v>
      </c>
      <c r="K540" s="14" t="str">
        <v>Id1799</v>
      </c>
      <c r="L540" s="11">
        <v>1989</v>
      </c>
      <c r="M540" s="11" t="str">
        <v>Aug</v>
      </c>
      <c r="N540" s="11" t="str">
        <v>Tier - 2</v>
      </c>
      <c r="O540" s="11" t="str">
        <v>Tier - 3</v>
      </c>
      <c r="P540" s="11" t="str">
        <v>R1011</v>
      </c>
      <c r="Q540" s="12" t="str">
        <v>1 Aug 1989</v>
      </c>
      <c r="R540" s="11">
        <f ca="1"/>
        <v>35</v>
      </c>
      <c r="S540" s="52">
        <v>4766.0200000000004</v>
      </c>
      <c r="T540" s="19"/>
    </row>
    <row r="541" spans="1:20" x14ac:dyDescent="0.3">
      <c r="A541" t="s">
        <v>567</v>
      </c>
      <c r="B541">
        <v>1989</v>
      </c>
      <c r="C541" t="s">
        <v>25</v>
      </c>
      <c r="D541">
        <v>9</v>
      </c>
      <c r="E541">
        <v>1</v>
      </c>
      <c r="F541">
        <v>4779.6000000000004</v>
      </c>
      <c r="G541" t="s">
        <v>6766</v>
      </c>
      <c r="H541" t="s">
        <v>6767</v>
      </c>
      <c r="I541" t="s">
        <v>9</v>
      </c>
      <c r="K541" s="14" t="str">
        <v>Id1798</v>
      </c>
      <c r="L541" s="11">
        <v>1989</v>
      </c>
      <c r="M541" s="11" t="str">
        <v>Dec</v>
      </c>
      <c r="N541" s="11" t="str">
        <v>Tier - 2</v>
      </c>
      <c r="O541" s="11" t="str">
        <v>Tier - 3</v>
      </c>
      <c r="P541" s="11" t="str">
        <v>R1013</v>
      </c>
      <c r="Q541" s="12" t="str">
        <v>9 Dec 1989</v>
      </c>
      <c r="R541" s="11">
        <f ca="1"/>
        <v>35</v>
      </c>
      <c r="S541" s="52">
        <v>4779.6000000000004</v>
      </c>
      <c r="T541" s="19"/>
    </row>
    <row r="542" spans="1:20" x14ac:dyDescent="0.3">
      <c r="A542" t="s">
        <v>568</v>
      </c>
      <c r="B542">
        <v>1987</v>
      </c>
      <c r="C542" t="s">
        <v>13</v>
      </c>
      <c r="D542">
        <v>22</v>
      </c>
      <c r="E542">
        <v>3</v>
      </c>
      <c r="F542">
        <v>4787.42</v>
      </c>
      <c r="G542" t="s">
        <v>6766</v>
      </c>
      <c r="H542" t="s">
        <v>6767</v>
      </c>
      <c r="I542" t="s">
        <v>9</v>
      </c>
      <c r="K542" s="14" t="str">
        <v>Id1797</v>
      </c>
      <c r="L542" s="11">
        <v>1987</v>
      </c>
      <c r="M542" s="11" t="str">
        <v>Jun</v>
      </c>
      <c r="N542" s="11" t="str">
        <v>Tier - 2</v>
      </c>
      <c r="O542" s="11" t="str">
        <v>Tier - 3</v>
      </c>
      <c r="P542" s="11" t="str">
        <v>R1013</v>
      </c>
      <c r="Q542" s="12" t="str">
        <v>22 Jun 1987</v>
      </c>
      <c r="R542" s="11">
        <f ca="1"/>
        <v>37</v>
      </c>
      <c r="S542" s="52">
        <v>4787.42</v>
      </c>
      <c r="T542" s="19"/>
    </row>
    <row r="543" spans="1:20" x14ac:dyDescent="0.3">
      <c r="A543" t="s">
        <v>569</v>
      </c>
      <c r="B543">
        <v>1989</v>
      </c>
      <c r="C543" t="s">
        <v>25</v>
      </c>
      <c r="D543">
        <v>16</v>
      </c>
      <c r="E543">
        <v>1</v>
      </c>
      <c r="F543">
        <v>4795.66</v>
      </c>
      <c r="G543" t="s">
        <v>6766</v>
      </c>
      <c r="H543" t="s">
        <v>6768</v>
      </c>
      <c r="I543" t="s">
        <v>9</v>
      </c>
      <c r="K543" s="14" t="str">
        <v>Id1796</v>
      </c>
      <c r="L543" s="11">
        <v>1989</v>
      </c>
      <c r="M543" s="11" t="str">
        <v>Dec</v>
      </c>
      <c r="N543" s="11" t="str">
        <v>Tier - 2</v>
      </c>
      <c r="O543" s="11" t="str">
        <v>Tier - 1</v>
      </c>
      <c r="P543" s="11" t="str">
        <v>R1013</v>
      </c>
      <c r="Q543" s="12" t="str">
        <v>16 Dec 1989</v>
      </c>
      <c r="R543" s="11">
        <f ca="1"/>
        <v>35</v>
      </c>
      <c r="S543" s="52">
        <v>4795.66</v>
      </c>
      <c r="T543" s="19"/>
    </row>
    <row r="544" spans="1:20" x14ac:dyDescent="0.3">
      <c r="A544" t="s">
        <v>570</v>
      </c>
      <c r="B544">
        <v>1978</v>
      </c>
      <c r="C544" t="s">
        <v>32</v>
      </c>
      <c r="D544">
        <v>3</v>
      </c>
      <c r="E544">
        <v>2</v>
      </c>
      <c r="F544">
        <v>4812.34</v>
      </c>
      <c r="G544" t="s">
        <v>6766</v>
      </c>
      <c r="H544" t="s">
        <v>6767</v>
      </c>
      <c r="I544" t="s">
        <v>9</v>
      </c>
      <c r="K544" s="14" t="str">
        <v>Id1795</v>
      </c>
      <c r="L544" s="11">
        <v>1978</v>
      </c>
      <c r="M544" s="11" t="str">
        <v>Oct</v>
      </c>
      <c r="N544" s="11" t="str">
        <v>Tier - 2</v>
      </c>
      <c r="O544" s="11" t="str">
        <v>Tier - 3</v>
      </c>
      <c r="P544" s="11" t="str">
        <v>R1013</v>
      </c>
      <c r="Q544" s="12" t="str">
        <v>3 Oct 1978</v>
      </c>
      <c r="R544" s="11">
        <f ca="1"/>
        <v>46</v>
      </c>
      <c r="S544" s="52">
        <v>4812.34</v>
      </c>
      <c r="T544" s="19"/>
    </row>
    <row r="545" spans="1:20" x14ac:dyDescent="0.3">
      <c r="A545" t="s">
        <v>571</v>
      </c>
      <c r="B545">
        <v>1981</v>
      </c>
      <c r="C545" t="s">
        <v>8</v>
      </c>
      <c r="D545">
        <v>3</v>
      </c>
      <c r="E545">
        <v>1</v>
      </c>
      <c r="F545">
        <v>4827.1000000000004</v>
      </c>
      <c r="G545" t="s">
        <v>6766</v>
      </c>
      <c r="H545" t="s">
        <v>6768</v>
      </c>
      <c r="I545" t="s">
        <v>9</v>
      </c>
      <c r="K545" s="14" t="str">
        <v>Id1794</v>
      </c>
      <c r="L545" s="11">
        <v>1981</v>
      </c>
      <c r="M545" s="11" t="str">
        <v>Jul</v>
      </c>
      <c r="N545" s="11" t="str">
        <v>Tier - 2</v>
      </c>
      <c r="O545" s="11" t="str">
        <v>Tier - 1</v>
      </c>
      <c r="P545" s="11" t="str">
        <v>R1013</v>
      </c>
      <c r="Q545" s="12" t="str">
        <v>3 Jul 1981</v>
      </c>
      <c r="R545" s="11">
        <f ca="1"/>
        <v>43</v>
      </c>
      <c r="S545" s="52">
        <v>4827.1000000000004</v>
      </c>
      <c r="T545" s="19"/>
    </row>
    <row r="546" spans="1:20" x14ac:dyDescent="0.3">
      <c r="A546" t="s">
        <v>572</v>
      </c>
      <c r="B546">
        <v>1995</v>
      </c>
      <c r="C546" t="s">
        <v>25</v>
      </c>
      <c r="D546">
        <v>1</v>
      </c>
      <c r="E546">
        <v>3</v>
      </c>
      <c r="F546">
        <v>4827.8999999999996</v>
      </c>
      <c r="G546" t="s">
        <v>6768</v>
      </c>
      <c r="H546" t="s">
        <v>6766</v>
      </c>
      <c r="I546" t="s">
        <v>26</v>
      </c>
      <c r="K546" s="14" t="str">
        <v>Id1793</v>
      </c>
      <c r="L546" s="11">
        <v>1995</v>
      </c>
      <c r="M546" s="11" t="str">
        <v>Dec</v>
      </c>
      <c r="N546" s="11" t="str">
        <v>Tier - 1</v>
      </c>
      <c r="O546" s="11" t="str">
        <v>Tier - 2</v>
      </c>
      <c r="P546" s="11" t="str">
        <v>Unknown</v>
      </c>
      <c r="Q546" s="12" t="str">
        <v>1 Dec 1995</v>
      </c>
      <c r="R546" s="11">
        <f ca="1"/>
        <v>29</v>
      </c>
      <c r="S546" s="52">
        <v>4827.8999999999996</v>
      </c>
      <c r="T546" s="19"/>
    </row>
    <row r="547" spans="1:20" x14ac:dyDescent="0.3">
      <c r="A547" t="s">
        <v>573</v>
      </c>
      <c r="B547">
        <v>2002</v>
      </c>
      <c r="C547" t="s">
        <v>13</v>
      </c>
      <c r="D547">
        <v>27</v>
      </c>
      <c r="E547">
        <v>5</v>
      </c>
      <c r="F547">
        <v>4830.63</v>
      </c>
      <c r="G547" t="s">
        <v>6766</v>
      </c>
      <c r="H547" t="s">
        <v>6768</v>
      </c>
      <c r="I547" t="s">
        <v>37</v>
      </c>
      <c r="K547" s="14" t="str">
        <v>Id1792</v>
      </c>
      <c r="L547" s="11">
        <v>2002</v>
      </c>
      <c r="M547" s="11" t="str">
        <v>Jun</v>
      </c>
      <c r="N547" s="11" t="str">
        <v>Tier - 2</v>
      </c>
      <c r="O547" s="11" t="str">
        <v>Tier - 1</v>
      </c>
      <c r="P547" s="11" t="str">
        <v>R1011</v>
      </c>
      <c r="Q547" s="12" t="str">
        <v>27 Jun 2002</v>
      </c>
      <c r="R547" s="11">
        <f ca="1"/>
        <v>22</v>
      </c>
      <c r="S547" s="52">
        <v>4830.63</v>
      </c>
      <c r="T547" s="19"/>
    </row>
    <row r="548" spans="1:20" x14ac:dyDescent="0.3">
      <c r="A548" t="s">
        <v>574</v>
      </c>
      <c r="B548">
        <v>2000</v>
      </c>
      <c r="C548" t="s">
        <v>25</v>
      </c>
      <c r="D548">
        <v>11</v>
      </c>
      <c r="E548">
        <v>0</v>
      </c>
      <c r="F548">
        <v>4835.43</v>
      </c>
      <c r="G548" t="s">
        <v>6766</v>
      </c>
      <c r="H548" t="s">
        <v>6766</v>
      </c>
      <c r="I548" t="s">
        <v>295</v>
      </c>
      <c r="K548" s="14" t="str">
        <v>Id1791</v>
      </c>
      <c r="L548" s="11">
        <v>2000</v>
      </c>
      <c r="M548" s="11" t="str">
        <v>Dec</v>
      </c>
      <c r="N548" s="11" t="str">
        <v>Tier - 2</v>
      </c>
      <c r="O548" s="11" t="str">
        <v>Tier - 2</v>
      </c>
      <c r="P548" s="11" t="str">
        <v>R1021</v>
      </c>
      <c r="Q548" s="12" t="str">
        <v>11 Dec 2000</v>
      </c>
      <c r="R548" s="11">
        <f ca="1"/>
        <v>24</v>
      </c>
      <c r="S548" s="52">
        <v>4835.43</v>
      </c>
      <c r="T548" s="19"/>
    </row>
    <row r="549" spans="1:20" x14ac:dyDescent="0.3">
      <c r="A549" t="s">
        <v>575</v>
      </c>
      <c r="B549">
        <v>1992</v>
      </c>
      <c r="C549" t="s">
        <v>15</v>
      </c>
      <c r="D549">
        <v>10</v>
      </c>
      <c r="E549">
        <v>3</v>
      </c>
      <c r="F549">
        <v>4837.58</v>
      </c>
      <c r="G549" t="s">
        <v>6767</v>
      </c>
      <c r="H549" t="s">
        <v>6766</v>
      </c>
      <c r="I549" t="s">
        <v>9</v>
      </c>
      <c r="K549" s="14" t="str">
        <v>Id1790</v>
      </c>
      <c r="L549" s="11">
        <v>1992</v>
      </c>
      <c r="M549" s="11" t="str">
        <v>Sep</v>
      </c>
      <c r="N549" s="11" t="str">
        <v>Tier - 3</v>
      </c>
      <c r="O549" s="11" t="str">
        <v>Tier - 2</v>
      </c>
      <c r="P549" s="11" t="str">
        <v>R1013</v>
      </c>
      <c r="Q549" s="12" t="str">
        <v>10 Sep 1992</v>
      </c>
      <c r="R549" s="11">
        <f ca="1"/>
        <v>32</v>
      </c>
      <c r="S549" s="52">
        <v>4837.58</v>
      </c>
      <c r="T549" s="19"/>
    </row>
    <row r="550" spans="1:20" x14ac:dyDescent="0.3">
      <c r="A550" t="s">
        <v>576</v>
      </c>
      <c r="B550">
        <v>1984</v>
      </c>
      <c r="C550" t="s">
        <v>32</v>
      </c>
      <c r="D550">
        <v>15</v>
      </c>
      <c r="E550">
        <v>3</v>
      </c>
      <c r="F550">
        <v>4839.18</v>
      </c>
      <c r="G550" t="s">
        <v>6766</v>
      </c>
      <c r="H550" t="s">
        <v>6768</v>
      </c>
      <c r="I550" t="s">
        <v>18</v>
      </c>
      <c r="K550" s="14" t="str">
        <v>Id1789</v>
      </c>
      <c r="L550" s="11">
        <v>1984</v>
      </c>
      <c r="M550" s="11" t="str">
        <v>Oct</v>
      </c>
      <c r="N550" s="11" t="str">
        <v>Tier - 2</v>
      </c>
      <c r="O550" s="11" t="str">
        <v>Tier - 1</v>
      </c>
      <c r="P550" s="11" t="str">
        <v>R1012</v>
      </c>
      <c r="Q550" s="12" t="str">
        <v>15 Oct 1984</v>
      </c>
      <c r="R550" s="11">
        <f ca="1"/>
        <v>40</v>
      </c>
      <c r="S550" s="52">
        <v>4839.18</v>
      </c>
      <c r="T550" s="19"/>
    </row>
    <row r="551" spans="1:20" x14ac:dyDescent="0.3">
      <c r="A551" t="s">
        <v>577</v>
      </c>
      <c r="B551">
        <v>1995</v>
      </c>
      <c r="C551" t="s">
        <v>15</v>
      </c>
      <c r="D551">
        <v>29</v>
      </c>
      <c r="E551">
        <v>0</v>
      </c>
      <c r="F551">
        <v>4840.95</v>
      </c>
      <c r="G551" t="s">
        <v>6766</v>
      </c>
      <c r="H551" t="s">
        <v>6768</v>
      </c>
      <c r="I551" t="s">
        <v>295</v>
      </c>
      <c r="K551" s="14" t="str">
        <v>Id1788</v>
      </c>
      <c r="L551" s="11">
        <v>1995</v>
      </c>
      <c r="M551" s="11" t="str">
        <v>Sep</v>
      </c>
      <c r="N551" s="11" t="str">
        <v>Tier - 2</v>
      </c>
      <c r="O551" s="11" t="str">
        <v>Tier - 1</v>
      </c>
      <c r="P551" s="11" t="str">
        <v>R1021</v>
      </c>
      <c r="Q551" s="12" t="str">
        <v>29 Sep 1995</v>
      </c>
      <c r="R551" s="11">
        <f ca="1"/>
        <v>29</v>
      </c>
      <c r="S551" s="52">
        <v>4840.95</v>
      </c>
      <c r="T551" s="19"/>
    </row>
    <row r="552" spans="1:20" x14ac:dyDescent="0.3">
      <c r="A552" t="s">
        <v>578</v>
      </c>
      <c r="B552">
        <v>1979</v>
      </c>
      <c r="C552" t="s">
        <v>25</v>
      </c>
      <c r="D552">
        <v>13</v>
      </c>
      <c r="E552">
        <v>2</v>
      </c>
      <c r="F552">
        <v>4843.79</v>
      </c>
      <c r="G552" t="s">
        <v>6766</v>
      </c>
      <c r="H552" t="s">
        <v>6767</v>
      </c>
      <c r="I552" t="s">
        <v>9</v>
      </c>
      <c r="K552" s="14" t="str">
        <v>Id1787</v>
      </c>
      <c r="L552" s="11">
        <v>1979</v>
      </c>
      <c r="M552" s="11" t="str">
        <v>Dec</v>
      </c>
      <c r="N552" s="11" t="str">
        <v>Tier - 2</v>
      </c>
      <c r="O552" s="11" t="str">
        <v>Tier - 3</v>
      </c>
      <c r="P552" s="11" t="str">
        <v>R1013</v>
      </c>
      <c r="Q552" s="12" t="str">
        <v>13 Dec 1979</v>
      </c>
      <c r="R552" s="11">
        <f ca="1"/>
        <v>45</v>
      </c>
      <c r="S552" s="52">
        <v>4843.79</v>
      </c>
      <c r="T552" s="19"/>
    </row>
    <row r="553" spans="1:20" x14ac:dyDescent="0.3">
      <c r="A553" t="s">
        <v>579</v>
      </c>
      <c r="B553">
        <v>1974</v>
      </c>
      <c r="C553" t="s">
        <v>15</v>
      </c>
      <c r="D553">
        <v>11</v>
      </c>
      <c r="E553">
        <v>0</v>
      </c>
      <c r="F553">
        <v>4844.67</v>
      </c>
      <c r="G553" t="s">
        <v>6766</v>
      </c>
      <c r="H553" t="s">
        <v>6766</v>
      </c>
      <c r="I553" t="s">
        <v>9</v>
      </c>
      <c r="K553" s="14" t="str">
        <v>Id1786</v>
      </c>
      <c r="L553" s="11">
        <v>1974</v>
      </c>
      <c r="M553" s="11" t="str">
        <v>Sep</v>
      </c>
      <c r="N553" s="11" t="str">
        <v>Tier - 2</v>
      </c>
      <c r="O553" s="11" t="str">
        <v>Tier - 2</v>
      </c>
      <c r="P553" s="11" t="str">
        <v>R1013</v>
      </c>
      <c r="Q553" s="12" t="str">
        <v>11 Sep 1974</v>
      </c>
      <c r="R553" s="11">
        <f ca="1"/>
        <v>50</v>
      </c>
      <c r="S553" s="52">
        <v>4844.67</v>
      </c>
      <c r="T553" s="19"/>
    </row>
    <row r="554" spans="1:20" x14ac:dyDescent="0.3">
      <c r="A554" t="s">
        <v>580</v>
      </c>
      <c r="B554">
        <v>2001</v>
      </c>
      <c r="C554" t="s">
        <v>13</v>
      </c>
      <c r="D554">
        <v>7</v>
      </c>
      <c r="E554">
        <v>0</v>
      </c>
      <c r="F554">
        <v>4846.53</v>
      </c>
      <c r="G554" t="s">
        <v>6766</v>
      </c>
      <c r="H554" t="s">
        <v>6767</v>
      </c>
      <c r="I554" t="s">
        <v>295</v>
      </c>
      <c r="K554" s="14" t="str">
        <v>Id1785</v>
      </c>
      <c r="L554" s="11">
        <v>2001</v>
      </c>
      <c r="M554" s="11" t="str">
        <v>Jun</v>
      </c>
      <c r="N554" s="11" t="str">
        <v>Tier - 2</v>
      </c>
      <c r="O554" s="11" t="str">
        <v>Tier - 3</v>
      </c>
      <c r="P554" s="11" t="str">
        <v>R1021</v>
      </c>
      <c r="Q554" s="12" t="str">
        <v>7 Jun 2001</v>
      </c>
      <c r="R554" s="11">
        <f ca="1"/>
        <v>23</v>
      </c>
      <c r="S554" s="52">
        <v>4846.53</v>
      </c>
      <c r="T554" s="19"/>
    </row>
    <row r="555" spans="1:20" x14ac:dyDescent="0.3">
      <c r="A555" t="s">
        <v>581</v>
      </c>
      <c r="B555">
        <v>1995</v>
      </c>
      <c r="C555" t="s">
        <v>25</v>
      </c>
      <c r="D555">
        <v>27</v>
      </c>
      <c r="E555">
        <v>3</v>
      </c>
      <c r="F555">
        <v>4846.92</v>
      </c>
      <c r="G555" t="s">
        <v>6766</v>
      </c>
      <c r="H555" t="s">
        <v>6767</v>
      </c>
      <c r="I555" t="s">
        <v>351</v>
      </c>
      <c r="K555" s="14" t="str">
        <v>Id1784</v>
      </c>
      <c r="L555" s="11">
        <v>1995</v>
      </c>
      <c r="M555" s="11" t="str">
        <v>Dec</v>
      </c>
      <c r="N555" s="11" t="str">
        <v>Tier - 2</v>
      </c>
      <c r="O555" s="11" t="str">
        <v>Tier - 3</v>
      </c>
      <c r="P555" s="11" t="str">
        <v>R1017</v>
      </c>
      <c r="Q555" s="12" t="str">
        <v>27 Dec 1995</v>
      </c>
      <c r="R555" s="11">
        <f ca="1"/>
        <v>29</v>
      </c>
      <c r="S555" s="52">
        <v>4846.92</v>
      </c>
      <c r="T555" s="19"/>
    </row>
    <row r="556" spans="1:20" x14ac:dyDescent="0.3">
      <c r="A556" t="s">
        <v>582</v>
      </c>
      <c r="B556">
        <v>1989</v>
      </c>
      <c r="C556" t="s">
        <v>15</v>
      </c>
      <c r="D556">
        <v>1</v>
      </c>
      <c r="E556">
        <v>3</v>
      </c>
      <c r="F556">
        <v>4859.8900000000003</v>
      </c>
      <c r="G556" t="s">
        <v>6766</v>
      </c>
      <c r="H556" t="s">
        <v>6767</v>
      </c>
      <c r="I556" t="s">
        <v>37</v>
      </c>
      <c r="K556" s="14" t="str">
        <v>Id1783</v>
      </c>
      <c r="L556" s="11">
        <v>1989</v>
      </c>
      <c r="M556" s="11" t="str">
        <v>Sep</v>
      </c>
      <c r="N556" s="11" t="str">
        <v>Tier - 2</v>
      </c>
      <c r="O556" s="11" t="str">
        <v>Tier - 3</v>
      </c>
      <c r="P556" s="11" t="str">
        <v>R1011</v>
      </c>
      <c r="Q556" s="12" t="str">
        <v>1 Sep 1989</v>
      </c>
      <c r="R556" s="11">
        <f ca="1"/>
        <v>35</v>
      </c>
      <c r="S556" s="52">
        <v>4859.8900000000003</v>
      </c>
      <c r="T556" s="19"/>
    </row>
    <row r="557" spans="1:20" x14ac:dyDescent="0.3">
      <c r="A557" t="s">
        <v>583</v>
      </c>
      <c r="B557">
        <v>1997</v>
      </c>
      <c r="C557" t="s">
        <v>15</v>
      </c>
      <c r="D557">
        <v>29</v>
      </c>
      <c r="E557">
        <v>4</v>
      </c>
      <c r="F557">
        <v>4877.9799999999996</v>
      </c>
      <c r="G557" t="s">
        <v>6766</v>
      </c>
      <c r="H557" t="s">
        <v>6767</v>
      </c>
      <c r="I557" t="s">
        <v>18</v>
      </c>
      <c r="K557" s="14" t="str">
        <v>Id1782</v>
      </c>
      <c r="L557" s="11">
        <v>1997</v>
      </c>
      <c r="M557" s="11" t="str">
        <v>Sep</v>
      </c>
      <c r="N557" s="11" t="str">
        <v>Tier - 2</v>
      </c>
      <c r="O557" s="11" t="str">
        <v>Tier - 3</v>
      </c>
      <c r="P557" s="11" t="str">
        <v>R1012</v>
      </c>
      <c r="Q557" s="12" t="str">
        <v>29 Sep 1997</v>
      </c>
      <c r="R557" s="11">
        <f ca="1"/>
        <v>27</v>
      </c>
      <c r="S557" s="52">
        <v>4877.9799999999996</v>
      </c>
      <c r="T557" s="19"/>
    </row>
    <row r="558" spans="1:20" x14ac:dyDescent="0.3">
      <c r="A558" t="s">
        <v>584</v>
      </c>
      <c r="B558">
        <v>1986</v>
      </c>
      <c r="C558" t="s">
        <v>25</v>
      </c>
      <c r="D558">
        <v>23</v>
      </c>
      <c r="E558">
        <v>0</v>
      </c>
      <c r="F558">
        <v>4883.87</v>
      </c>
      <c r="G558" t="s">
        <v>6766</v>
      </c>
      <c r="H558" t="s">
        <v>6768</v>
      </c>
      <c r="I558" t="s">
        <v>37</v>
      </c>
      <c r="K558" s="14" t="str">
        <v>Id1781</v>
      </c>
      <c r="L558" s="11">
        <v>1986</v>
      </c>
      <c r="M558" s="11" t="str">
        <v>Dec</v>
      </c>
      <c r="N558" s="11" t="str">
        <v>Tier - 2</v>
      </c>
      <c r="O558" s="11" t="str">
        <v>Tier - 1</v>
      </c>
      <c r="P558" s="11" t="str">
        <v>R1011</v>
      </c>
      <c r="Q558" s="12" t="str">
        <v>23 Dec 1986</v>
      </c>
      <c r="R558" s="11">
        <f ca="1"/>
        <v>38</v>
      </c>
      <c r="S558" s="52">
        <v>4883.87</v>
      </c>
      <c r="T558" s="19"/>
    </row>
    <row r="559" spans="1:20" x14ac:dyDescent="0.3">
      <c r="A559" t="s">
        <v>585</v>
      </c>
      <c r="B559">
        <v>1986</v>
      </c>
      <c r="C559" t="s">
        <v>32</v>
      </c>
      <c r="D559">
        <v>27</v>
      </c>
      <c r="E559">
        <v>0</v>
      </c>
      <c r="F559">
        <v>4889.04</v>
      </c>
      <c r="G559" t="s">
        <v>6766</v>
      </c>
      <c r="H559" t="s">
        <v>6768</v>
      </c>
      <c r="I559" t="s">
        <v>9</v>
      </c>
      <c r="K559" s="14" t="str">
        <v>Id1780</v>
      </c>
      <c r="L559" s="11">
        <v>1986</v>
      </c>
      <c r="M559" s="11" t="str">
        <v>Oct</v>
      </c>
      <c r="N559" s="11" t="str">
        <v>Tier - 2</v>
      </c>
      <c r="O559" s="11" t="str">
        <v>Tier - 1</v>
      </c>
      <c r="P559" s="11" t="str">
        <v>R1013</v>
      </c>
      <c r="Q559" s="12" t="str">
        <v>27 Oct 1986</v>
      </c>
      <c r="R559" s="11">
        <f ca="1"/>
        <v>38</v>
      </c>
      <c r="S559" s="52">
        <v>4889.04</v>
      </c>
      <c r="T559" s="19"/>
    </row>
    <row r="560" spans="1:20" x14ac:dyDescent="0.3">
      <c r="A560" t="s">
        <v>586</v>
      </c>
      <c r="B560">
        <v>1989</v>
      </c>
      <c r="C560" t="s">
        <v>8</v>
      </c>
      <c r="D560">
        <v>10</v>
      </c>
      <c r="E560">
        <v>2</v>
      </c>
      <c r="F560">
        <v>4890</v>
      </c>
      <c r="G560" t="s">
        <v>6767</v>
      </c>
      <c r="H560" t="s">
        <v>6766</v>
      </c>
      <c r="I560" t="s">
        <v>9</v>
      </c>
      <c r="K560" s="14" t="str">
        <v>Id1779</v>
      </c>
      <c r="L560" s="11">
        <v>1989</v>
      </c>
      <c r="M560" s="11" t="str">
        <v>Jul</v>
      </c>
      <c r="N560" s="11" t="str">
        <v>Tier - 3</v>
      </c>
      <c r="O560" s="11" t="str">
        <v>Tier - 2</v>
      </c>
      <c r="P560" s="11" t="str">
        <v>R1013</v>
      </c>
      <c r="Q560" s="12" t="str">
        <v>10 Jul 1989</v>
      </c>
      <c r="R560" s="11">
        <f ca="1"/>
        <v>35</v>
      </c>
      <c r="S560" s="52">
        <v>4890</v>
      </c>
      <c r="T560" s="19"/>
    </row>
    <row r="561" spans="1:20" x14ac:dyDescent="0.3">
      <c r="A561" t="s">
        <v>587</v>
      </c>
      <c r="B561">
        <v>1990</v>
      </c>
      <c r="C561" t="s">
        <v>11</v>
      </c>
      <c r="D561">
        <v>28</v>
      </c>
      <c r="E561">
        <v>3</v>
      </c>
      <c r="F561">
        <v>4894.3900000000003</v>
      </c>
      <c r="G561" t="s">
        <v>6766</v>
      </c>
      <c r="H561" t="s">
        <v>6767</v>
      </c>
      <c r="I561" t="s">
        <v>9</v>
      </c>
      <c r="K561" s="14" t="str">
        <v>Id1778</v>
      </c>
      <c r="L561" s="11">
        <v>1990</v>
      </c>
      <c r="M561" s="11" t="str">
        <v>Nov</v>
      </c>
      <c r="N561" s="11" t="str">
        <v>Tier - 2</v>
      </c>
      <c r="O561" s="11" t="str">
        <v>Tier - 3</v>
      </c>
      <c r="P561" s="11" t="str">
        <v>R1013</v>
      </c>
      <c r="Q561" s="12" t="str">
        <v>28 Nov 1990</v>
      </c>
      <c r="R561" s="11">
        <f ca="1"/>
        <v>34</v>
      </c>
      <c r="S561" s="52">
        <v>4894.3900000000003</v>
      </c>
      <c r="T561" s="19"/>
    </row>
    <row r="562" spans="1:20" x14ac:dyDescent="0.3">
      <c r="A562" t="s">
        <v>588</v>
      </c>
      <c r="B562">
        <v>1988</v>
      </c>
      <c r="C562" t="s">
        <v>15</v>
      </c>
      <c r="D562">
        <v>23</v>
      </c>
      <c r="E562">
        <v>1</v>
      </c>
      <c r="F562">
        <v>4894.75</v>
      </c>
      <c r="G562" t="s">
        <v>6767</v>
      </c>
      <c r="H562" t="s">
        <v>6767</v>
      </c>
      <c r="I562" t="s">
        <v>18</v>
      </c>
      <c r="K562" s="14" t="str">
        <v>Id1777</v>
      </c>
      <c r="L562" s="11">
        <v>1988</v>
      </c>
      <c r="M562" s="11" t="str">
        <v>Sep</v>
      </c>
      <c r="N562" s="11" t="str">
        <v>Tier - 3</v>
      </c>
      <c r="O562" s="11" t="str">
        <v>Tier - 3</v>
      </c>
      <c r="P562" s="11" t="str">
        <v>R1012</v>
      </c>
      <c r="Q562" s="12" t="str">
        <v>23 Sep 1988</v>
      </c>
      <c r="R562" s="11">
        <f ca="1"/>
        <v>36</v>
      </c>
      <c r="S562" s="52">
        <v>4894.75</v>
      </c>
      <c r="T562" s="19"/>
    </row>
    <row r="563" spans="1:20" x14ac:dyDescent="0.3">
      <c r="A563" t="s">
        <v>589</v>
      </c>
      <c r="B563">
        <v>1993</v>
      </c>
      <c r="C563" t="s">
        <v>8</v>
      </c>
      <c r="D563">
        <v>10</v>
      </c>
      <c r="E563">
        <v>2</v>
      </c>
      <c r="F563">
        <v>4906.41</v>
      </c>
      <c r="G563" t="s">
        <v>6766</v>
      </c>
      <c r="H563" t="s">
        <v>6768</v>
      </c>
      <c r="I563" t="s">
        <v>18</v>
      </c>
      <c r="K563" s="14" t="str">
        <v>Id1776</v>
      </c>
      <c r="L563" s="11">
        <v>1993</v>
      </c>
      <c r="M563" s="11" t="str">
        <v>Jul</v>
      </c>
      <c r="N563" s="11" t="str">
        <v>Tier - 2</v>
      </c>
      <c r="O563" s="11" t="str">
        <v>Tier - 1</v>
      </c>
      <c r="P563" s="11" t="str">
        <v>R1012</v>
      </c>
      <c r="Q563" s="12" t="str">
        <v>10 Jul 1993</v>
      </c>
      <c r="R563" s="11">
        <f ca="1"/>
        <v>31</v>
      </c>
      <c r="S563" s="52">
        <v>4906.41</v>
      </c>
      <c r="T563" s="19"/>
    </row>
    <row r="564" spans="1:20" x14ac:dyDescent="0.3">
      <c r="A564" t="s">
        <v>590</v>
      </c>
      <c r="B564">
        <v>1981</v>
      </c>
      <c r="C564" t="s">
        <v>32</v>
      </c>
      <c r="D564">
        <v>18</v>
      </c>
      <c r="E564">
        <v>1</v>
      </c>
      <c r="F564">
        <v>4911.8900000000003</v>
      </c>
      <c r="G564" t="s">
        <v>6766</v>
      </c>
      <c r="H564" t="s">
        <v>6767</v>
      </c>
      <c r="I564" t="s">
        <v>9</v>
      </c>
      <c r="K564" s="14" t="str">
        <v>Id1775</v>
      </c>
      <c r="L564" s="11">
        <v>1981</v>
      </c>
      <c r="M564" s="11" t="str">
        <v>Oct</v>
      </c>
      <c r="N564" s="11" t="str">
        <v>Tier - 2</v>
      </c>
      <c r="O564" s="11" t="str">
        <v>Tier - 3</v>
      </c>
      <c r="P564" s="11" t="str">
        <v>R1013</v>
      </c>
      <c r="Q564" s="12" t="str">
        <v>18 Oct 1981</v>
      </c>
      <c r="R564" s="11">
        <f ca="1"/>
        <v>43</v>
      </c>
      <c r="S564" s="52">
        <v>4911.8900000000003</v>
      </c>
      <c r="T564" s="19"/>
    </row>
    <row r="565" spans="1:20" x14ac:dyDescent="0.3">
      <c r="A565" t="s">
        <v>591</v>
      </c>
      <c r="B565">
        <v>2002</v>
      </c>
      <c r="C565" t="s">
        <v>30</v>
      </c>
      <c r="D565">
        <v>21</v>
      </c>
      <c r="E565">
        <v>5</v>
      </c>
      <c r="F565">
        <v>4915.0600000000004</v>
      </c>
      <c r="G565" t="s">
        <v>6766</v>
      </c>
      <c r="H565" t="s">
        <v>6768</v>
      </c>
      <c r="I565" t="s">
        <v>351</v>
      </c>
      <c r="K565" s="14" t="str">
        <v>Id1774</v>
      </c>
      <c r="L565" s="11">
        <v>2002</v>
      </c>
      <c r="M565" s="11" t="str">
        <v>Aug</v>
      </c>
      <c r="N565" s="11" t="str">
        <v>Tier - 2</v>
      </c>
      <c r="O565" s="11" t="str">
        <v>Tier - 1</v>
      </c>
      <c r="P565" s="11" t="str">
        <v>R1017</v>
      </c>
      <c r="Q565" s="12" t="str">
        <v>21 Aug 2002</v>
      </c>
      <c r="R565" s="11">
        <f ca="1"/>
        <v>22</v>
      </c>
      <c r="S565" s="52">
        <v>4915.0600000000004</v>
      </c>
      <c r="T565" s="19"/>
    </row>
    <row r="566" spans="1:20" x14ac:dyDescent="0.3">
      <c r="A566" t="s">
        <v>592</v>
      </c>
      <c r="B566">
        <v>1993</v>
      </c>
      <c r="C566" t="s">
        <v>30</v>
      </c>
      <c r="D566">
        <v>10</v>
      </c>
      <c r="E566">
        <v>2</v>
      </c>
      <c r="F566">
        <v>4922.92</v>
      </c>
      <c r="G566" t="s">
        <v>6766</v>
      </c>
      <c r="H566" t="s">
        <v>6766</v>
      </c>
      <c r="I566" t="s">
        <v>18</v>
      </c>
      <c r="K566" s="14" t="str">
        <v>Id1773</v>
      </c>
      <c r="L566" s="11">
        <v>1993</v>
      </c>
      <c r="M566" s="11" t="str">
        <v>Aug</v>
      </c>
      <c r="N566" s="11" t="str">
        <v>Tier - 2</v>
      </c>
      <c r="O566" s="11" t="str">
        <v>Tier - 2</v>
      </c>
      <c r="P566" s="11" t="str">
        <v>R1012</v>
      </c>
      <c r="Q566" s="12" t="str">
        <v>10 Aug 1993</v>
      </c>
      <c r="R566" s="11">
        <f ca="1"/>
        <v>31</v>
      </c>
      <c r="S566" s="52">
        <v>4922.92</v>
      </c>
      <c r="T566" s="19"/>
    </row>
    <row r="567" spans="1:20" x14ac:dyDescent="0.3">
      <c r="A567" t="s">
        <v>593</v>
      </c>
      <c r="B567">
        <v>1991</v>
      </c>
      <c r="C567" t="s">
        <v>30</v>
      </c>
      <c r="D567">
        <v>23</v>
      </c>
      <c r="E567">
        <v>2</v>
      </c>
      <c r="F567">
        <v>4931.6499999999996</v>
      </c>
      <c r="G567" t="s">
        <v>6766</v>
      </c>
      <c r="H567" t="s">
        <v>6767</v>
      </c>
      <c r="I567" t="s">
        <v>37</v>
      </c>
      <c r="K567" s="14" t="str">
        <v>Id1772</v>
      </c>
      <c r="L567" s="11">
        <v>1991</v>
      </c>
      <c r="M567" s="11" t="str">
        <v>Aug</v>
      </c>
      <c r="N567" s="11" t="str">
        <v>Tier - 2</v>
      </c>
      <c r="O567" s="11" t="str">
        <v>Tier - 3</v>
      </c>
      <c r="P567" s="11" t="str">
        <v>R1011</v>
      </c>
      <c r="Q567" s="12" t="str">
        <v>23 Aug 1991</v>
      </c>
      <c r="R567" s="11">
        <f ca="1"/>
        <v>33</v>
      </c>
      <c r="S567" s="52">
        <v>4931.6499999999996</v>
      </c>
      <c r="T567" s="19"/>
    </row>
    <row r="568" spans="1:20" x14ac:dyDescent="0.3">
      <c r="A568" t="s">
        <v>594</v>
      </c>
      <c r="B568">
        <v>1991</v>
      </c>
      <c r="C568" t="s">
        <v>11</v>
      </c>
      <c r="D568">
        <v>27</v>
      </c>
      <c r="E568">
        <v>2</v>
      </c>
      <c r="F568">
        <v>4934.71</v>
      </c>
      <c r="G568" t="s">
        <v>6766</v>
      </c>
      <c r="H568" t="s">
        <v>6767</v>
      </c>
      <c r="I568" t="s">
        <v>37</v>
      </c>
      <c r="K568" s="14" t="str">
        <v>Id1771</v>
      </c>
      <c r="L568" s="11">
        <v>1991</v>
      </c>
      <c r="M568" s="11" t="str">
        <v>Nov</v>
      </c>
      <c r="N568" s="11" t="str">
        <v>Tier - 2</v>
      </c>
      <c r="O568" s="11" t="str">
        <v>Tier - 3</v>
      </c>
      <c r="P568" s="11" t="str">
        <v>R1011</v>
      </c>
      <c r="Q568" s="12" t="str">
        <v>27 Nov 1991</v>
      </c>
      <c r="R568" s="11">
        <f ca="1"/>
        <v>33</v>
      </c>
      <c r="S568" s="52">
        <v>4934.71</v>
      </c>
      <c r="T568" s="19"/>
    </row>
    <row r="569" spans="1:20" x14ac:dyDescent="0.3">
      <c r="A569" t="s">
        <v>595</v>
      </c>
      <c r="B569">
        <v>1974</v>
      </c>
      <c r="C569" t="s">
        <v>13</v>
      </c>
      <c r="D569">
        <v>26</v>
      </c>
      <c r="E569">
        <v>0</v>
      </c>
      <c r="F569">
        <v>4942.0600000000004</v>
      </c>
      <c r="G569" t="s">
        <v>6766</v>
      </c>
      <c r="H569" t="s">
        <v>6766</v>
      </c>
      <c r="I569" t="s">
        <v>9</v>
      </c>
      <c r="K569" s="14" t="str">
        <v>Id1770</v>
      </c>
      <c r="L569" s="11">
        <v>1974</v>
      </c>
      <c r="M569" s="11" t="str">
        <v>Jun</v>
      </c>
      <c r="N569" s="11" t="str">
        <v>Tier - 2</v>
      </c>
      <c r="O569" s="11" t="str">
        <v>Tier - 2</v>
      </c>
      <c r="P569" s="11" t="str">
        <v>R1013</v>
      </c>
      <c r="Q569" s="12" t="str">
        <v>26 Jun 1974</v>
      </c>
      <c r="R569" s="11">
        <f ca="1"/>
        <v>50</v>
      </c>
      <c r="S569" s="52">
        <v>4942.0600000000004</v>
      </c>
      <c r="T569" s="19"/>
    </row>
    <row r="570" spans="1:20" x14ac:dyDescent="0.3">
      <c r="A570" t="s">
        <v>596</v>
      </c>
      <c r="B570">
        <v>1991</v>
      </c>
      <c r="C570" t="s">
        <v>30</v>
      </c>
      <c r="D570">
        <v>30</v>
      </c>
      <c r="E570">
        <v>2</v>
      </c>
      <c r="F570">
        <v>4949.76</v>
      </c>
      <c r="G570" t="s">
        <v>6766</v>
      </c>
      <c r="H570" t="s">
        <v>6768</v>
      </c>
      <c r="I570" t="s">
        <v>9</v>
      </c>
      <c r="K570" s="14" t="str">
        <v>Id1769</v>
      </c>
      <c r="L570" s="11">
        <v>1991</v>
      </c>
      <c r="M570" s="11" t="str">
        <v>Aug</v>
      </c>
      <c r="N570" s="11" t="str">
        <v>Tier - 2</v>
      </c>
      <c r="O570" s="11" t="str">
        <v>Tier - 1</v>
      </c>
      <c r="P570" s="11" t="str">
        <v>R1013</v>
      </c>
      <c r="Q570" s="12" t="str">
        <v>30 Aug 1991</v>
      </c>
      <c r="R570" s="11">
        <f ca="1"/>
        <v>33</v>
      </c>
      <c r="S570" s="52">
        <v>4949.76</v>
      </c>
      <c r="T570" s="19"/>
    </row>
    <row r="571" spans="1:20" x14ac:dyDescent="0.3">
      <c r="A571" t="s">
        <v>597</v>
      </c>
      <c r="B571">
        <v>1973</v>
      </c>
      <c r="C571" t="s">
        <v>11</v>
      </c>
      <c r="D571">
        <v>7</v>
      </c>
      <c r="E571">
        <v>0</v>
      </c>
      <c r="F571">
        <v>4985.22</v>
      </c>
      <c r="G571" t="s">
        <v>6766</v>
      </c>
      <c r="H571" t="s">
        <v>6767</v>
      </c>
      <c r="I571" t="s">
        <v>9</v>
      </c>
      <c r="K571" s="14" t="str">
        <v>Id1768</v>
      </c>
      <c r="L571" s="11">
        <v>1973</v>
      </c>
      <c r="M571" s="11" t="str">
        <v>Nov</v>
      </c>
      <c r="N571" s="11" t="str">
        <v>Tier - 2</v>
      </c>
      <c r="O571" s="11" t="str">
        <v>Tier - 3</v>
      </c>
      <c r="P571" s="11" t="str">
        <v>R1013</v>
      </c>
      <c r="Q571" s="12" t="str">
        <v>7 Nov 1973</v>
      </c>
      <c r="R571" s="11">
        <f ca="1"/>
        <v>51</v>
      </c>
      <c r="S571" s="52">
        <v>4985.22</v>
      </c>
      <c r="T571" s="19"/>
    </row>
    <row r="572" spans="1:20" x14ac:dyDescent="0.3">
      <c r="A572" t="s">
        <v>598</v>
      </c>
      <c r="B572">
        <v>1988</v>
      </c>
      <c r="C572" t="s">
        <v>13</v>
      </c>
      <c r="D572">
        <v>24</v>
      </c>
      <c r="E572">
        <v>0</v>
      </c>
      <c r="F572">
        <v>4992.38</v>
      </c>
      <c r="G572" t="s">
        <v>6766</v>
      </c>
      <c r="H572" t="s">
        <v>6767</v>
      </c>
      <c r="I572" t="s">
        <v>242</v>
      </c>
      <c r="K572" s="14" t="str">
        <v>Id1767</v>
      </c>
      <c r="L572" s="11">
        <v>1988</v>
      </c>
      <c r="M572" s="11" t="str">
        <v>Jun</v>
      </c>
      <c r="N572" s="11" t="str">
        <v>Tier - 2</v>
      </c>
      <c r="O572" s="11" t="str">
        <v>Tier - 3</v>
      </c>
      <c r="P572" s="11" t="str">
        <v>R1024</v>
      </c>
      <c r="Q572" s="12" t="str">
        <v>24 Jun 1988</v>
      </c>
      <c r="R572" s="11">
        <f ca="1"/>
        <v>36</v>
      </c>
      <c r="S572" s="52">
        <v>4992.38</v>
      </c>
      <c r="T572" s="19"/>
    </row>
    <row r="573" spans="1:20" x14ac:dyDescent="0.3">
      <c r="A573" t="s">
        <v>599</v>
      </c>
      <c r="B573">
        <v>2001</v>
      </c>
      <c r="C573" t="s">
        <v>32</v>
      </c>
      <c r="D573">
        <v>5</v>
      </c>
      <c r="E573">
        <v>0</v>
      </c>
      <c r="F573">
        <v>4999.04</v>
      </c>
      <c r="G573" t="s">
        <v>6766</v>
      </c>
      <c r="H573" t="s">
        <v>6766</v>
      </c>
      <c r="I573" t="s">
        <v>37</v>
      </c>
      <c r="K573" s="14" t="str">
        <v>Id1766</v>
      </c>
      <c r="L573" s="11">
        <v>2001</v>
      </c>
      <c r="M573" s="11" t="str">
        <v>Oct</v>
      </c>
      <c r="N573" s="11" t="str">
        <v>Tier - 2</v>
      </c>
      <c r="O573" s="11" t="str">
        <v>Tier - 2</v>
      </c>
      <c r="P573" s="11" t="str">
        <v>R1011</v>
      </c>
      <c r="Q573" s="12" t="str">
        <v>5 Oct 2001</v>
      </c>
      <c r="R573" s="11">
        <f ca="1"/>
        <v>23</v>
      </c>
      <c r="S573" s="52">
        <v>4999.04</v>
      </c>
      <c r="T573" s="19"/>
    </row>
    <row r="574" spans="1:20" x14ac:dyDescent="0.3">
      <c r="A574" t="s">
        <v>600</v>
      </c>
      <c r="B574">
        <v>1988</v>
      </c>
      <c r="C574" t="s">
        <v>15</v>
      </c>
      <c r="D574">
        <v>4</v>
      </c>
      <c r="E574">
        <v>1</v>
      </c>
      <c r="F574">
        <v>5002.78</v>
      </c>
      <c r="G574" t="s">
        <v>6766</v>
      </c>
      <c r="H574" t="s">
        <v>6766</v>
      </c>
      <c r="I574" t="s">
        <v>9</v>
      </c>
      <c r="K574" s="14" t="str">
        <v>Id1765</v>
      </c>
      <c r="L574" s="11">
        <v>1988</v>
      </c>
      <c r="M574" s="11" t="str">
        <v>Sep</v>
      </c>
      <c r="N574" s="11" t="str">
        <v>Tier - 2</v>
      </c>
      <c r="O574" s="11" t="str">
        <v>Tier - 2</v>
      </c>
      <c r="P574" s="11" t="str">
        <v>R1013</v>
      </c>
      <c r="Q574" s="12" t="str">
        <v>4 Sep 1988</v>
      </c>
      <c r="R574" s="11">
        <f ca="1"/>
        <v>36</v>
      </c>
      <c r="S574" s="52">
        <v>5002.78</v>
      </c>
      <c r="T574" s="19"/>
    </row>
    <row r="575" spans="1:20" x14ac:dyDescent="0.3">
      <c r="A575" t="s">
        <v>601</v>
      </c>
      <c r="B575">
        <v>1977</v>
      </c>
      <c r="C575" t="s">
        <v>13</v>
      </c>
      <c r="D575">
        <v>9</v>
      </c>
      <c r="E575">
        <v>2</v>
      </c>
      <c r="F575">
        <v>5003.7700000000004</v>
      </c>
      <c r="G575" t="s">
        <v>6766</v>
      </c>
      <c r="H575" t="s">
        <v>6767</v>
      </c>
      <c r="I575" t="s">
        <v>9</v>
      </c>
      <c r="K575" s="14" t="str">
        <v>Id1764</v>
      </c>
      <c r="L575" s="11">
        <v>1977</v>
      </c>
      <c r="M575" s="11" t="str">
        <v>Jun</v>
      </c>
      <c r="N575" s="11" t="str">
        <v>Tier - 2</v>
      </c>
      <c r="O575" s="11" t="str">
        <v>Tier - 3</v>
      </c>
      <c r="P575" s="11" t="str">
        <v>R1013</v>
      </c>
      <c r="Q575" s="12" t="str">
        <v>9 Jun 1977</v>
      </c>
      <c r="R575" s="11">
        <f ca="1"/>
        <v>47</v>
      </c>
      <c r="S575" s="52">
        <v>5003.7700000000004</v>
      </c>
      <c r="T575" s="19"/>
    </row>
    <row r="576" spans="1:20" x14ac:dyDescent="0.3">
      <c r="A576" t="s">
        <v>602</v>
      </c>
      <c r="B576">
        <v>1988</v>
      </c>
      <c r="C576" t="s">
        <v>8</v>
      </c>
      <c r="D576">
        <v>8</v>
      </c>
      <c r="E576">
        <v>1</v>
      </c>
      <c r="F576">
        <v>5003.8500000000004</v>
      </c>
      <c r="G576" t="s">
        <v>6766</v>
      </c>
      <c r="H576" t="s">
        <v>6767</v>
      </c>
      <c r="I576" t="s">
        <v>37</v>
      </c>
      <c r="K576" s="14" t="str">
        <v>Id1763</v>
      </c>
      <c r="L576" s="11">
        <v>1988</v>
      </c>
      <c r="M576" s="11" t="str">
        <v>Jul</v>
      </c>
      <c r="N576" s="11" t="str">
        <v>Tier - 2</v>
      </c>
      <c r="O576" s="11" t="str">
        <v>Tier - 3</v>
      </c>
      <c r="P576" s="11" t="str">
        <v>R1011</v>
      </c>
      <c r="Q576" s="12" t="str">
        <v>8 Jul 1988</v>
      </c>
      <c r="R576" s="11">
        <f ca="1"/>
        <v>36</v>
      </c>
      <c r="S576" s="52">
        <v>5003.8500000000004</v>
      </c>
      <c r="T576" s="19"/>
    </row>
    <row r="577" spans="1:20" x14ac:dyDescent="0.3">
      <c r="A577" t="s">
        <v>603</v>
      </c>
      <c r="B577">
        <v>1988</v>
      </c>
      <c r="C577" t="s">
        <v>11</v>
      </c>
      <c r="D577">
        <v>9</v>
      </c>
      <c r="E577">
        <v>1</v>
      </c>
      <c r="F577">
        <v>5012.47</v>
      </c>
      <c r="G577" t="s">
        <v>6766</v>
      </c>
      <c r="H577" t="s">
        <v>6767</v>
      </c>
      <c r="I577" t="s">
        <v>37</v>
      </c>
      <c r="K577" s="14" t="str">
        <v>Id1762</v>
      </c>
      <c r="L577" s="11">
        <v>1988</v>
      </c>
      <c r="M577" s="11" t="str">
        <v>Nov</v>
      </c>
      <c r="N577" s="11" t="str">
        <v>Tier - 2</v>
      </c>
      <c r="O577" s="11" t="str">
        <v>Tier - 3</v>
      </c>
      <c r="P577" s="11" t="str">
        <v>R1011</v>
      </c>
      <c r="Q577" s="12" t="str">
        <v>9 Nov 1988</v>
      </c>
      <c r="R577" s="11">
        <f ca="1"/>
        <v>36</v>
      </c>
      <c r="S577" s="52">
        <v>5012.47</v>
      </c>
      <c r="T577" s="19"/>
    </row>
    <row r="578" spans="1:20" x14ac:dyDescent="0.3">
      <c r="A578" t="s">
        <v>604</v>
      </c>
      <c r="B578">
        <v>1985</v>
      </c>
      <c r="C578" t="s">
        <v>25</v>
      </c>
      <c r="D578">
        <v>28</v>
      </c>
      <c r="E578">
        <v>0</v>
      </c>
      <c r="F578">
        <v>5028.1499999999996</v>
      </c>
      <c r="G578" t="s">
        <v>6768</v>
      </c>
      <c r="H578" t="s">
        <v>6766</v>
      </c>
      <c r="I578" t="s">
        <v>18</v>
      </c>
      <c r="K578" s="14" t="str">
        <v>Id1761</v>
      </c>
      <c r="L578" s="11">
        <v>1985</v>
      </c>
      <c r="M578" s="11" t="str">
        <v>Dec</v>
      </c>
      <c r="N578" s="11" t="str">
        <v>Tier - 1</v>
      </c>
      <c r="O578" s="11" t="str">
        <v>Tier - 2</v>
      </c>
      <c r="P578" s="11" t="str">
        <v>R1012</v>
      </c>
      <c r="Q578" s="12" t="str">
        <v>28 Dec 1985</v>
      </c>
      <c r="R578" s="11">
        <f ca="1"/>
        <v>39</v>
      </c>
      <c r="S578" s="52">
        <v>5028.1499999999996</v>
      </c>
      <c r="T578" s="19"/>
    </row>
    <row r="579" spans="1:20" x14ac:dyDescent="0.3">
      <c r="A579" t="s">
        <v>605</v>
      </c>
      <c r="B579">
        <v>1991</v>
      </c>
      <c r="C579" t="s">
        <v>15</v>
      </c>
      <c r="D579">
        <v>10</v>
      </c>
      <c r="E579">
        <v>2</v>
      </c>
      <c r="F579">
        <v>5031.2700000000004</v>
      </c>
      <c r="G579" t="s">
        <v>6767</v>
      </c>
      <c r="H579" t="s">
        <v>6768</v>
      </c>
      <c r="I579" t="s">
        <v>163</v>
      </c>
      <c r="K579" s="14" t="str">
        <v>Id1760</v>
      </c>
      <c r="L579" s="11">
        <v>1991</v>
      </c>
      <c r="M579" s="11" t="str">
        <v>Sep</v>
      </c>
      <c r="N579" s="11" t="str">
        <v>Tier - 3</v>
      </c>
      <c r="O579" s="11" t="str">
        <v>Tier - 1</v>
      </c>
      <c r="P579" s="11" t="str">
        <v>R1016</v>
      </c>
      <c r="Q579" s="12" t="str">
        <v>10 Sep 1991</v>
      </c>
      <c r="R579" s="11">
        <f ca="1"/>
        <v>33</v>
      </c>
      <c r="S579" s="52">
        <v>5031.2700000000004</v>
      </c>
      <c r="T579" s="19"/>
    </row>
    <row r="580" spans="1:20" x14ac:dyDescent="0.3">
      <c r="A580" t="s">
        <v>606</v>
      </c>
      <c r="B580">
        <v>1986</v>
      </c>
      <c r="C580" t="s">
        <v>13</v>
      </c>
      <c r="D580">
        <v>29</v>
      </c>
      <c r="E580">
        <v>3</v>
      </c>
      <c r="F580">
        <v>5034.1000000000004</v>
      </c>
      <c r="G580" t="s">
        <v>6766</v>
      </c>
      <c r="H580" t="s">
        <v>6766</v>
      </c>
      <c r="I580" t="s">
        <v>9</v>
      </c>
      <c r="K580" s="14" t="str">
        <v>Id1759</v>
      </c>
      <c r="L580" s="11">
        <v>1986</v>
      </c>
      <c r="M580" s="11" t="str">
        <v>Jun</v>
      </c>
      <c r="N580" s="11" t="str">
        <v>Tier - 2</v>
      </c>
      <c r="O580" s="11" t="str">
        <v>Tier - 2</v>
      </c>
      <c r="P580" s="11" t="str">
        <v>R1013</v>
      </c>
      <c r="Q580" s="12" t="str">
        <v>29 Jun 1986</v>
      </c>
      <c r="R580" s="11">
        <f ca="1"/>
        <v>38</v>
      </c>
      <c r="S580" s="52">
        <v>5034.1000000000004</v>
      </c>
      <c r="T580" s="19"/>
    </row>
    <row r="581" spans="1:20" x14ac:dyDescent="0.3">
      <c r="A581" t="s">
        <v>607</v>
      </c>
      <c r="B581">
        <v>1997</v>
      </c>
      <c r="C581" t="s">
        <v>25</v>
      </c>
      <c r="D581">
        <v>4</v>
      </c>
      <c r="E581">
        <v>0</v>
      </c>
      <c r="F581">
        <v>5038.57</v>
      </c>
      <c r="G581" t="s">
        <v>6766</v>
      </c>
      <c r="H581" t="s">
        <v>6766</v>
      </c>
      <c r="I581" t="s">
        <v>195</v>
      </c>
      <c r="K581" s="14" t="str">
        <v>Id1758</v>
      </c>
      <c r="L581" s="11">
        <v>1997</v>
      </c>
      <c r="M581" s="11" t="str">
        <v>Dec</v>
      </c>
      <c r="N581" s="11" t="str">
        <v>Tier - 2</v>
      </c>
      <c r="O581" s="11" t="str">
        <v>Tier - 2</v>
      </c>
      <c r="P581" s="11" t="str">
        <v>R1025</v>
      </c>
      <c r="Q581" s="12" t="str">
        <v>4 Dec 1997</v>
      </c>
      <c r="R581" s="11">
        <f ca="1"/>
        <v>27</v>
      </c>
      <c r="S581" s="52">
        <v>5038.57</v>
      </c>
      <c r="T581" s="19"/>
    </row>
    <row r="582" spans="1:20" x14ac:dyDescent="0.3">
      <c r="A582" t="s">
        <v>608</v>
      </c>
      <c r="B582">
        <v>2001</v>
      </c>
      <c r="C582" t="s">
        <v>32</v>
      </c>
      <c r="D582">
        <v>16</v>
      </c>
      <c r="E582">
        <v>0</v>
      </c>
      <c r="F582">
        <v>5043.13</v>
      </c>
      <c r="G582" t="s">
        <v>6766</v>
      </c>
      <c r="H582" t="s">
        <v>6767</v>
      </c>
      <c r="I582" t="s">
        <v>37</v>
      </c>
      <c r="K582" s="14" t="str">
        <v>Id1757</v>
      </c>
      <c r="L582" s="11">
        <v>2001</v>
      </c>
      <c r="M582" s="11" t="str">
        <v>Oct</v>
      </c>
      <c r="N582" s="11" t="str">
        <v>Tier - 2</v>
      </c>
      <c r="O582" s="11" t="str">
        <v>Tier - 3</v>
      </c>
      <c r="P582" s="11" t="str">
        <v>R1011</v>
      </c>
      <c r="Q582" s="12" t="str">
        <v>16 Oct 2001</v>
      </c>
      <c r="R582" s="11">
        <f ca="1"/>
        <v>23</v>
      </c>
      <c r="S582" s="52">
        <v>5043.13</v>
      </c>
      <c r="T582" s="19"/>
    </row>
    <row r="583" spans="1:20" x14ac:dyDescent="0.3">
      <c r="A583" t="s">
        <v>609</v>
      </c>
      <c r="B583">
        <v>1997</v>
      </c>
      <c r="C583" t="s">
        <v>8</v>
      </c>
      <c r="D583">
        <v>29</v>
      </c>
      <c r="E583">
        <v>0</v>
      </c>
      <c r="F583">
        <v>5045.1499999999996</v>
      </c>
      <c r="G583" t="s">
        <v>6766</v>
      </c>
      <c r="H583" t="s">
        <v>6766</v>
      </c>
      <c r="I583" t="s">
        <v>18</v>
      </c>
      <c r="K583" s="14" t="str">
        <v>Id1756</v>
      </c>
      <c r="L583" s="11">
        <v>1997</v>
      </c>
      <c r="M583" s="11" t="str">
        <v>Jul</v>
      </c>
      <c r="N583" s="11" t="str">
        <v>Tier - 2</v>
      </c>
      <c r="O583" s="11" t="str">
        <v>Tier - 2</v>
      </c>
      <c r="P583" s="11" t="str">
        <v>R1012</v>
      </c>
      <c r="Q583" s="12" t="str">
        <v>29 Jul 1997</v>
      </c>
      <c r="R583" s="11">
        <f ca="1"/>
        <v>27</v>
      </c>
      <c r="S583" s="52">
        <v>5045.1499999999996</v>
      </c>
      <c r="T583" s="19"/>
    </row>
    <row r="584" spans="1:20" x14ac:dyDescent="0.3">
      <c r="A584" t="s">
        <v>610</v>
      </c>
      <c r="B584">
        <v>1980</v>
      </c>
      <c r="C584" t="s">
        <v>15</v>
      </c>
      <c r="D584">
        <v>7</v>
      </c>
      <c r="E584">
        <v>2</v>
      </c>
      <c r="F584">
        <v>5054.05</v>
      </c>
      <c r="G584" t="s">
        <v>6766</v>
      </c>
      <c r="H584" t="s">
        <v>6766</v>
      </c>
      <c r="I584" t="s">
        <v>9</v>
      </c>
      <c r="K584" s="14" t="str">
        <v>Id1755</v>
      </c>
      <c r="L584" s="11">
        <v>1980</v>
      </c>
      <c r="M584" s="11" t="str">
        <v>Sep</v>
      </c>
      <c r="N584" s="11" t="str">
        <v>Tier - 2</v>
      </c>
      <c r="O584" s="11" t="str">
        <v>Tier - 2</v>
      </c>
      <c r="P584" s="11" t="str">
        <v>R1013</v>
      </c>
      <c r="Q584" s="12" t="str">
        <v>7 Sep 1980</v>
      </c>
      <c r="R584" s="11">
        <f ca="1"/>
        <v>44</v>
      </c>
      <c r="S584" s="52">
        <v>5054.05</v>
      </c>
      <c r="T584" s="19"/>
    </row>
    <row r="585" spans="1:20" x14ac:dyDescent="0.3">
      <c r="A585" t="s">
        <v>611</v>
      </c>
      <c r="B585">
        <v>1993</v>
      </c>
      <c r="C585" t="s">
        <v>13</v>
      </c>
      <c r="D585">
        <v>11</v>
      </c>
      <c r="E585">
        <v>0</v>
      </c>
      <c r="F585">
        <v>5059.5600000000004</v>
      </c>
      <c r="G585" t="s">
        <v>6766</v>
      </c>
      <c r="H585" t="s">
        <v>6768</v>
      </c>
      <c r="I585" t="s">
        <v>295</v>
      </c>
      <c r="K585" s="14" t="str">
        <v>Id1754</v>
      </c>
      <c r="L585" s="11">
        <v>1993</v>
      </c>
      <c r="M585" s="11" t="str">
        <v>Jun</v>
      </c>
      <c r="N585" s="11" t="str">
        <v>Tier - 2</v>
      </c>
      <c r="O585" s="11" t="str">
        <v>Tier - 1</v>
      </c>
      <c r="P585" s="11" t="str">
        <v>R1021</v>
      </c>
      <c r="Q585" s="12" t="str">
        <v>11 Jun 1993</v>
      </c>
      <c r="R585" s="11">
        <f ca="1"/>
        <v>31</v>
      </c>
      <c r="S585" s="52">
        <v>5059.5600000000004</v>
      </c>
      <c r="T585" s="19"/>
    </row>
    <row r="586" spans="1:20" x14ac:dyDescent="0.3">
      <c r="A586" t="s">
        <v>612</v>
      </c>
      <c r="B586">
        <v>1978</v>
      </c>
      <c r="C586" t="s">
        <v>11</v>
      </c>
      <c r="D586">
        <v>22</v>
      </c>
      <c r="E586">
        <v>2</v>
      </c>
      <c r="F586">
        <v>5077.1899999999996</v>
      </c>
      <c r="G586" t="s">
        <v>6766</v>
      </c>
      <c r="H586" t="s">
        <v>6767</v>
      </c>
      <c r="I586" t="s">
        <v>18</v>
      </c>
      <c r="K586" s="14" t="str">
        <v>Id1753</v>
      </c>
      <c r="L586" s="11">
        <v>1978</v>
      </c>
      <c r="M586" s="11" t="str">
        <v>Nov</v>
      </c>
      <c r="N586" s="11" t="str">
        <v>Tier - 2</v>
      </c>
      <c r="O586" s="11" t="str">
        <v>Tier - 3</v>
      </c>
      <c r="P586" s="11" t="str">
        <v>R1012</v>
      </c>
      <c r="Q586" s="12" t="str">
        <v>22 Nov 1978</v>
      </c>
      <c r="R586" s="11">
        <f ca="1"/>
        <v>46</v>
      </c>
      <c r="S586" s="52">
        <v>5077.1899999999996</v>
      </c>
      <c r="T586" s="19"/>
    </row>
    <row r="587" spans="1:20" x14ac:dyDescent="0.3">
      <c r="A587" t="s">
        <v>613</v>
      </c>
      <c r="B587">
        <v>1997</v>
      </c>
      <c r="C587" t="s">
        <v>8</v>
      </c>
      <c r="D587">
        <v>14</v>
      </c>
      <c r="E587">
        <v>5</v>
      </c>
      <c r="F587">
        <v>5080.1000000000004</v>
      </c>
      <c r="G587" t="s">
        <v>6767</v>
      </c>
      <c r="H587" t="s">
        <v>6766</v>
      </c>
      <c r="I587" t="s">
        <v>37</v>
      </c>
      <c r="K587" s="14" t="str">
        <v>Id1752</v>
      </c>
      <c r="L587" s="11">
        <v>1997</v>
      </c>
      <c r="M587" s="11" t="str">
        <v>Jul</v>
      </c>
      <c r="N587" s="11" t="str">
        <v>Tier - 3</v>
      </c>
      <c r="O587" s="11" t="str">
        <v>Tier - 2</v>
      </c>
      <c r="P587" s="11" t="str">
        <v>R1011</v>
      </c>
      <c r="Q587" s="12" t="str">
        <v>14 Jul 1997</v>
      </c>
      <c r="R587" s="11">
        <f ca="1"/>
        <v>27</v>
      </c>
      <c r="S587" s="52">
        <v>5080.1000000000004</v>
      </c>
      <c r="T587" s="19"/>
    </row>
    <row r="588" spans="1:20" x14ac:dyDescent="0.3">
      <c r="A588" t="s">
        <v>614</v>
      </c>
      <c r="B588">
        <v>1999</v>
      </c>
      <c r="C588" t="s">
        <v>13</v>
      </c>
      <c r="D588">
        <v>19</v>
      </c>
      <c r="E588">
        <v>0</v>
      </c>
      <c r="F588">
        <v>5087.92</v>
      </c>
      <c r="G588" t="s">
        <v>6766</v>
      </c>
      <c r="H588" t="s">
        <v>6766</v>
      </c>
      <c r="I588" t="s">
        <v>530</v>
      </c>
      <c r="K588" s="14" t="str">
        <v>Id1751</v>
      </c>
      <c r="L588" s="11">
        <v>1999</v>
      </c>
      <c r="M588" s="11" t="str">
        <v>Jun</v>
      </c>
      <c r="N588" s="11" t="str">
        <v>Tier - 2</v>
      </c>
      <c r="O588" s="11" t="str">
        <v>Tier - 2</v>
      </c>
      <c r="P588" s="11" t="str">
        <v>R1026</v>
      </c>
      <c r="Q588" s="12" t="str">
        <v>19 Jun 1999</v>
      </c>
      <c r="R588" s="11">
        <f ca="1"/>
        <v>25</v>
      </c>
      <c r="S588" s="52">
        <v>5087.92</v>
      </c>
      <c r="T588" s="19"/>
    </row>
    <row r="589" spans="1:20" x14ac:dyDescent="0.3">
      <c r="A589" t="s">
        <v>615</v>
      </c>
      <c r="B589">
        <v>1987</v>
      </c>
      <c r="C589" t="s">
        <v>11</v>
      </c>
      <c r="D589">
        <v>18</v>
      </c>
      <c r="E589">
        <v>1</v>
      </c>
      <c r="F589">
        <v>5116.5</v>
      </c>
      <c r="G589" t="s">
        <v>6766</v>
      </c>
      <c r="H589" t="s">
        <v>6766</v>
      </c>
      <c r="I589" t="s">
        <v>18</v>
      </c>
      <c r="K589" s="14" t="str">
        <v>Id1750</v>
      </c>
      <c r="L589" s="11">
        <v>1987</v>
      </c>
      <c r="M589" s="11" t="str">
        <v>Nov</v>
      </c>
      <c r="N589" s="11" t="str">
        <v>Tier - 2</v>
      </c>
      <c r="O589" s="11" t="str">
        <v>Tier - 2</v>
      </c>
      <c r="P589" s="11" t="str">
        <v>R1012</v>
      </c>
      <c r="Q589" s="12" t="str">
        <v>18 Nov 1987</v>
      </c>
      <c r="R589" s="11">
        <f ca="1"/>
        <v>37</v>
      </c>
      <c r="S589" s="52">
        <v>5116.5</v>
      </c>
      <c r="T589" s="19"/>
    </row>
    <row r="590" spans="1:20" x14ac:dyDescent="0.3">
      <c r="A590" t="s">
        <v>616</v>
      </c>
      <c r="B590">
        <v>1988</v>
      </c>
      <c r="C590" t="s">
        <v>11</v>
      </c>
      <c r="D590">
        <v>1</v>
      </c>
      <c r="E590">
        <v>2</v>
      </c>
      <c r="F590">
        <v>5124.1899999999996</v>
      </c>
      <c r="G590" t="s">
        <v>6766</v>
      </c>
      <c r="H590" t="s">
        <v>6767</v>
      </c>
      <c r="I590" t="s">
        <v>9</v>
      </c>
      <c r="K590" s="14" t="str">
        <v>Id1749</v>
      </c>
      <c r="L590" s="11">
        <v>1988</v>
      </c>
      <c r="M590" s="11" t="str">
        <v>Nov</v>
      </c>
      <c r="N590" s="11" t="str">
        <v>Tier - 2</v>
      </c>
      <c r="O590" s="11" t="str">
        <v>Tier - 3</v>
      </c>
      <c r="P590" s="11" t="str">
        <v>R1013</v>
      </c>
      <c r="Q590" s="12" t="str">
        <v>1 Nov 1988</v>
      </c>
      <c r="R590" s="11">
        <f ca="1"/>
        <v>36</v>
      </c>
      <c r="S590" s="52">
        <v>5124.1899999999996</v>
      </c>
      <c r="T590" s="19"/>
    </row>
    <row r="591" spans="1:20" x14ac:dyDescent="0.3">
      <c r="A591" t="s">
        <v>617</v>
      </c>
      <c r="B591">
        <v>1987</v>
      </c>
      <c r="C591" t="s">
        <v>15</v>
      </c>
      <c r="D591">
        <v>13</v>
      </c>
      <c r="E591">
        <v>1</v>
      </c>
      <c r="F591">
        <v>5125.22</v>
      </c>
      <c r="G591" t="s">
        <v>6768</v>
      </c>
      <c r="H591" t="s">
        <v>6766</v>
      </c>
      <c r="I591" t="s">
        <v>18</v>
      </c>
      <c r="K591" s="14" t="str">
        <v>Id1748</v>
      </c>
      <c r="L591" s="11">
        <v>1987</v>
      </c>
      <c r="M591" s="11" t="str">
        <v>Sep</v>
      </c>
      <c r="N591" s="11" t="str">
        <v>Tier - 1</v>
      </c>
      <c r="O591" s="11" t="str">
        <v>Tier - 2</v>
      </c>
      <c r="P591" s="11" t="str">
        <v>R1012</v>
      </c>
      <c r="Q591" s="12" t="str">
        <v>13 Sep 1987</v>
      </c>
      <c r="R591" s="11">
        <f ca="1"/>
        <v>37</v>
      </c>
      <c r="S591" s="52">
        <v>5125.22</v>
      </c>
      <c r="T591" s="19"/>
    </row>
    <row r="592" spans="1:20" x14ac:dyDescent="0.3">
      <c r="A592" t="s">
        <v>618</v>
      </c>
      <c r="B592">
        <v>1988</v>
      </c>
      <c r="C592" t="s">
        <v>15</v>
      </c>
      <c r="D592">
        <v>15</v>
      </c>
      <c r="E592">
        <v>3</v>
      </c>
      <c r="F592">
        <v>5136.75</v>
      </c>
      <c r="G592" t="s">
        <v>6766</v>
      </c>
      <c r="H592" t="s">
        <v>6768</v>
      </c>
      <c r="I592" t="s">
        <v>9</v>
      </c>
      <c r="K592" s="14" t="str">
        <v>Id1747</v>
      </c>
      <c r="L592" s="11">
        <v>1988</v>
      </c>
      <c r="M592" s="11" t="str">
        <v>Sep</v>
      </c>
      <c r="N592" s="11" t="str">
        <v>Tier - 2</v>
      </c>
      <c r="O592" s="11" t="str">
        <v>Tier - 1</v>
      </c>
      <c r="P592" s="11" t="str">
        <v>R1013</v>
      </c>
      <c r="Q592" s="12" t="str">
        <v>15 Sep 1988</v>
      </c>
      <c r="R592" s="11">
        <f ca="1"/>
        <v>36</v>
      </c>
      <c r="S592" s="52">
        <v>5136.75</v>
      </c>
      <c r="T592" s="19"/>
    </row>
    <row r="593" spans="1:20" x14ac:dyDescent="0.3">
      <c r="A593" t="s">
        <v>619</v>
      </c>
      <c r="B593">
        <v>1993</v>
      </c>
      <c r="C593" t="s">
        <v>25</v>
      </c>
      <c r="D593">
        <v>10</v>
      </c>
      <c r="E593">
        <v>3</v>
      </c>
      <c r="F593">
        <v>5138.26</v>
      </c>
      <c r="G593" t="s">
        <v>6766</v>
      </c>
      <c r="H593" t="s">
        <v>6766</v>
      </c>
      <c r="I593" t="s">
        <v>9</v>
      </c>
      <c r="K593" s="14" t="str">
        <v>Id1746</v>
      </c>
      <c r="L593" s="11">
        <v>1993</v>
      </c>
      <c r="M593" s="11" t="str">
        <v>Dec</v>
      </c>
      <c r="N593" s="11" t="str">
        <v>Tier - 2</v>
      </c>
      <c r="O593" s="11" t="str">
        <v>Tier - 2</v>
      </c>
      <c r="P593" s="11" t="str">
        <v>R1013</v>
      </c>
      <c r="Q593" s="12" t="str">
        <v>10 Dec 1993</v>
      </c>
      <c r="R593" s="11">
        <f ca="1"/>
        <v>31</v>
      </c>
      <c r="S593" s="52">
        <v>5138.26</v>
      </c>
      <c r="T593" s="19"/>
    </row>
    <row r="594" spans="1:20" x14ac:dyDescent="0.3">
      <c r="A594" t="s">
        <v>620</v>
      </c>
      <c r="B594">
        <v>1984</v>
      </c>
      <c r="C594" t="s">
        <v>30</v>
      </c>
      <c r="D594">
        <v>22</v>
      </c>
      <c r="E594">
        <v>3</v>
      </c>
      <c r="F594">
        <v>5144.18</v>
      </c>
      <c r="G594" t="s">
        <v>6766</v>
      </c>
      <c r="H594" t="s">
        <v>6768</v>
      </c>
      <c r="I594" t="s">
        <v>9</v>
      </c>
      <c r="K594" s="14" t="str">
        <v>Id1745</v>
      </c>
      <c r="L594" s="11">
        <v>1984</v>
      </c>
      <c r="M594" s="11" t="str">
        <v>Aug</v>
      </c>
      <c r="N594" s="11" t="str">
        <v>Tier - 2</v>
      </c>
      <c r="O594" s="11" t="str">
        <v>Tier - 1</v>
      </c>
      <c r="P594" s="11" t="str">
        <v>R1013</v>
      </c>
      <c r="Q594" s="12" t="str">
        <v>22 Aug 1984</v>
      </c>
      <c r="R594" s="11">
        <f ca="1"/>
        <v>40</v>
      </c>
      <c r="S594" s="52">
        <v>5144.18</v>
      </c>
      <c r="T594" s="19"/>
    </row>
    <row r="595" spans="1:20" x14ac:dyDescent="0.3">
      <c r="A595" t="s">
        <v>621</v>
      </c>
      <c r="B595">
        <v>1990</v>
      </c>
      <c r="C595" t="s">
        <v>30</v>
      </c>
      <c r="D595">
        <v>22</v>
      </c>
      <c r="E595">
        <v>1</v>
      </c>
      <c r="F595">
        <v>5148.55</v>
      </c>
      <c r="G595" t="s">
        <v>6766</v>
      </c>
      <c r="H595" t="s">
        <v>6766</v>
      </c>
      <c r="I595" t="s">
        <v>242</v>
      </c>
      <c r="K595" s="14" t="str">
        <v>Id1744</v>
      </c>
      <c r="L595" s="11">
        <v>1990</v>
      </c>
      <c r="M595" s="11" t="str">
        <v>Aug</v>
      </c>
      <c r="N595" s="11" t="str">
        <v>Tier - 2</v>
      </c>
      <c r="O595" s="11" t="str">
        <v>Tier - 2</v>
      </c>
      <c r="P595" s="11" t="str">
        <v>R1024</v>
      </c>
      <c r="Q595" s="12" t="str">
        <v>22 Aug 1990</v>
      </c>
      <c r="R595" s="11">
        <f ca="1"/>
        <v>34</v>
      </c>
      <c r="S595" s="52">
        <v>5148.55</v>
      </c>
      <c r="T595" s="19"/>
    </row>
    <row r="596" spans="1:20" x14ac:dyDescent="0.3">
      <c r="A596" t="s">
        <v>622</v>
      </c>
      <c r="B596">
        <v>1990</v>
      </c>
      <c r="C596" t="s">
        <v>32</v>
      </c>
      <c r="D596">
        <v>9</v>
      </c>
      <c r="E596">
        <v>2</v>
      </c>
      <c r="F596">
        <v>5152.13</v>
      </c>
      <c r="G596" t="s">
        <v>6766</v>
      </c>
      <c r="H596" t="s">
        <v>6766</v>
      </c>
      <c r="I596" t="s">
        <v>37</v>
      </c>
      <c r="K596" s="14" t="str">
        <v>Id1743</v>
      </c>
      <c r="L596" s="11">
        <v>1990</v>
      </c>
      <c r="M596" s="11" t="str">
        <v>Oct</v>
      </c>
      <c r="N596" s="11" t="str">
        <v>Tier - 2</v>
      </c>
      <c r="O596" s="11" t="str">
        <v>Tier - 2</v>
      </c>
      <c r="P596" s="11" t="str">
        <v>R1011</v>
      </c>
      <c r="Q596" s="12" t="str">
        <v>9 Oct 1990</v>
      </c>
      <c r="R596" s="11">
        <f ca="1"/>
        <v>34</v>
      </c>
      <c r="S596" s="52">
        <v>5152.13</v>
      </c>
      <c r="T596" s="19"/>
    </row>
    <row r="597" spans="1:20" x14ac:dyDescent="0.3">
      <c r="A597" t="s">
        <v>623</v>
      </c>
      <c r="B597">
        <v>1991</v>
      </c>
      <c r="C597" t="s">
        <v>30</v>
      </c>
      <c r="D597">
        <v>29</v>
      </c>
      <c r="E597">
        <v>3</v>
      </c>
      <c r="F597">
        <v>5166.96</v>
      </c>
      <c r="G597" t="s">
        <v>6766</v>
      </c>
      <c r="H597" t="s">
        <v>6766</v>
      </c>
      <c r="I597" t="s">
        <v>18</v>
      </c>
      <c r="K597" s="14" t="str">
        <v>Id1742</v>
      </c>
      <c r="L597" s="11">
        <v>1991</v>
      </c>
      <c r="M597" s="11" t="str">
        <v>Aug</v>
      </c>
      <c r="N597" s="11" t="str">
        <v>Tier - 2</v>
      </c>
      <c r="O597" s="11" t="str">
        <v>Tier - 2</v>
      </c>
      <c r="P597" s="11" t="str">
        <v>R1012</v>
      </c>
      <c r="Q597" s="12" t="str">
        <v>29 Aug 1991</v>
      </c>
      <c r="R597" s="11">
        <f ca="1"/>
        <v>33</v>
      </c>
      <c r="S597" s="52">
        <v>5166.96</v>
      </c>
      <c r="T597" s="19"/>
    </row>
    <row r="598" spans="1:20" x14ac:dyDescent="0.3">
      <c r="A598" t="s">
        <v>624</v>
      </c>
      <c r="B598">
        <v>1984</v>
      </c>
      <c r="C598" t="s">
        <v>32</v>
      </c>
      <c r="D598">
        <v>16</v>
      </c>
      <c r="E598">
        <v>3</v>
      </c>
      <c r="F598">
        <v>5177.12</v>
      </c>
      <c r="G598" t="s">
        <v>6766</v>
      </c>
      <c r="H598" t="s">
        <v>6768</v>
      </c>
      <c r="I598" t="s">
        <v>9</v>
      </c>
      <c r="K598" s="14" t="str">
        <v>Id1741</v>
      </c>
      <c r="L598" s="11">
        <v>1984</v>
      </c>
      <c r="M598" s="11" t="str">
        <v>Oct</v>
      </c>
      <c r="N598" s="11" t="str">
        <v>Tier - 2</v>
      </c>
      <c r="O598" s="11" t="str">
        <v>Tier - 1</v>
      </c>
      <c r="P598" s="11" t="str">
        <v>R1013</v>
      </c>
      <c r="Q598" s="12" t="str">
        <v>16 Oct 1984</v>
      </c>
      <c r="R598" s="11">
        <f ca="1"/>
        <v>40</v>
      </c>
      <c r="S598" s="52">
        <v>5177.12</v>
      </c>
      <c r="T598" s="19"/>
    </row>
    <row r="599" spans="1:20" x14ac:dyDescent="0.3">
      <c r="A599" t="s">
        <v>625</v>
      </c>
      <c r="B599">
        <v>1979</v>
      </c>
      <c r="C599" t="s">
        <v>15</v>
      </c>
      <c r="D599">
        <v>12</v>
      </c>
      <c r="E599">
        <v>2</v>
      </c>
      <c r="F599">
        <v>5195.58</v>
      </c>
      <c r="G599" t="s">
        <v>6766</v>
      </c>
      <c r="H599" t="s">
        <v>6766</v>
      </c>
      <c r="I599" t="s">
        <v>9</v>
      </c>
      <c r="K599" s="14" t="str">
        <v>Id1740</v>
      </c>
      <c r="L599" s="11">
        <v>1979</v>
      </c>
      <c r="M599" s="11" t="str">
        <v>Sep</v>
      </c>
      <c r="N599" s="11" t="str">
        <v>Tier - 2</v>
      </c>
      <c r="O599" s="11" t="str">
        <v>Tier - 2</v>
      </c>
      <c r="P599" s="11" t="str">
        <v>R1013</v>
      </c>
      <c r="Q599" s="12" t="str">
        <v>12 Sep 1979</v>
      </c>
      <c r="R599" s="11">
        <f ca="1"/>
        <v>45</v>
      </c>
      <c r="S599" s="52">
        <v>5195.58</v>
      </c>
      <c r="T599" s="19"/>
    </row>
    <row r="600" spans="1:20" x14ac:dyDescent="0.3">
      <c r="A600" t="s">
        <v>626</v>
      </c>
      <c r="B600">
        <v>2004</v>
      </c>
      <c r="C600" t="s">
        <v>13</v>
      </c>
      <c r="D600">
        <v>6</v>
      </c>
      <c r="E600">
        <v>0</v>
      </c>
      <c r="F600">
        <v>5198.6899999999996</v>
      </c>
      <c r="G600" t="s">
        <v>6766</v>
      </c>
      <c r="H600" t="s">
        <v>6766</v>
      </c>
      <c r="I600" t="s">
        <v>627</v>
      </c>
      <c r="K600" s="14" t="str">
        <v>Id1739</v>
      </c>
      <c r="L600" s="11">
        <v>2004</v>
      </c>
      <c r="M600" s="11" t="str">
        <v>Jun</v>
      </c>
      <c r="N600" s="11" t="str">
        <v>Tier - 2</v>
      </c>
      <c r="O600" s="11" t="str">
        <v>Tier - 2</v>
      </c>
      <c r="P600" s="11" t="str">
        <v>R1022</v>
      </c>
      <c r="Q600" s="12" t="str">
        <v>6 Jun 2004</v>
      </c>
      <c r="R600" s="11">
        <f ca="1"/>
        <v>20</v>
      </c>
      <c r="S600" s="52">
        <v>5198.6899999999996</v>
      </c>
      <c r="T600" s="19"/>
    </row>
    <row r="601" spans="1:20" x14ac:dyDescent="0.3">
      <c r="A601" t="s">
        <v>628</v>
      </c>
      <c r="B601">
        <v>1983</v>
      </c>
      <c r="C601" t="s">
        <v>32</v>
      </c>
      <c r="D601">
        <v>24</v>
      </c>
      <c r="E601">
        <v>3</v>
      </c>
      <c r="F601">
        <v>5207.97</v>
      </c>
      <c r="G601" t="s">
        <v>6766</v>
      </c>
      <c r="H601" t="s">
        <v>6766</v>
      </c>
      <c r="I601" t="s">
        <v>18</v>
      </c>
      <c r="K601" s="14" t="str">
        <v>Id1738</v>
      </c>
      <c r="L601" s="11">
        <v>1983</v>
      </c>
      <c r="M601" s="11" t="str">
        <v>Oct</v>
      </c>
      <c r="N601" s="11" t="str">
        <v>Tier - 2</v>
      </c>
      <c r="O601" s="11" t="str">
        <v>Tier - 2</v>
      </c>
      <c r="P601" s="11" t="str">
        <v>R1012</v>
      </c>
      <c r="Q601" s="12" t="str">
        <v>24 Oct 1983</v>
      </c>
      <c r="R601" s="11">
        <f ca="1"/>
        <v>41</v>
      </c>
      <c r="S601" s="52">
        <v>5207.97</v>
      </c>
      <c r="T601" s="19"/>
    </row>
    <row r="602" spans="1:20" x14ac:dyDescent="0.3">
      <c r="A602" t="s">
        <v>629</v>
      </c>
      <c r="B602">
        <v>1993</v>
      </c>
      <c r="C602" t="s">
        <v>13</v>
      </c>
      <c r="D602">
        <v>17</v>
      </c>
      <c r="E602">
        <v>3</v>
      </c>
      <c r="F602">
        <v>5209.58</v>
      </c>
      <c r="G602" t="s">
        <v>6767</v>
      </c>
      <c r="H602" t="s">
        <v>6767</v>
      </c>
      <c r="I602" t="s">
        <v>351</v>
      </c>
      <c r="K602" s="14" t="str">
        <v>Id1737</v>
      </c>
      <c r="L602" s="11">
        <v>1993</v>
      </c>
      <c r="M602" s="11" t="str">
        <v>Jun</v>
      </c>
      <c r="N602" s="11" t="str">
        <v>Tier - 3</v>
      </c>
      <c r="O602" s="11" t="str">
        <v>Tier - 3</v>
      </c>
      <c r="P602" s="11" t="str">
        <v>R1017</v>
      </c>
      <c r="Q602" s="12" t="str">
        <v>17 Jun 1993</v>
      </c>
      <c r="R602" s="11">
        <f ca="1"/>
        <v>31</v>
      </c>
      <c r="S602" s="52">
        <v>5209.58</v>
      </c>
      <c r="T602" s="19"/>
    </row>
    <row r="603" spans="1:20" x14ac:dyDescent="0.3">
      <c r="A603" t="s">
        <v>630</v>
      </c>
      <c r="B603">
        <v>1999</v>
      </c>
      <c r="C603" t="s">
        <v>25</v>
      </c>
      <c r="D603">
        <v>1</v>
      </c>
      <c r="E603">
        <v>0</v>
      </c>
      <c r="F603">
        <v>5213.22</v>
      </c>
      <c r="G603" t="s">
        <v>6766</v>
      </c>
      <c r="H603" t="s">
        <v>6768</v>
      </c>
      <c r="I603" t="s">
        <v>18</v>
      </c>
      <c r="K603" s="14" t="str">
        <v>Id1736</v>
      </c>
      <c r="L603" s="11">
        <v>1999</v>
      </c>
      <c r="M603" s="11" t="str">
        <v>Dec</v>
      </c>
      <c r="N603" s="11" t="str">
        <v>Tier - 2</v>
      </c>
      <c r="O603" s="11" t="str">
        <v>Tier - 1</v>
      </c>
      <c r="P603" s="11" t="str">
        <v>R1012</v>
      </c>
      <c r="Q603" s="12" t="str">
        <v>1 Dec 1999</v>
      </c>
      <c r="R603" s="11">
        <f ca="1"/>
        <v>25</v>
      </c>
      <c r="S603" s="52">
        <v>5213.22</v>
      </c>
      <c r="T603" s="19"/>
    </row>
    <row r="604" spans="1:20" x14ac:dyDescent="0.3">
      <c r="A604" t="s">
        <v>631</v>
      </c>
      <c r="B604">
        <v>1995</v>
      </c>
      <c r="C604" t="s">
        <v>13</v>
      </c>
      <c r="D604">
        <v>6</v>
      </c>
      <c r="E604">
        <v>0</v>
      </c>
      <c r="F604">
        <v>5216.4799999999996</v>
      </c>
      <c r="G604" t="s">
        <v>6766</v>
      </c>
      <c r="H604" t="s">
        <v>6766</v>
      </c>
      <c r="I604" t="s">
        <v>195</v>
      </c>
      <c r="K604" s="14" t="str">
        <v>Id1735</v>
      </c>
      <c r="L604" s="11">
        <v>1995</v>
      </c>
      <c r="M604" s="11" t="str">
        <v>Jun</v>
      </c>
      <c r="N604" s="11" t="str">
        <v>Tier - 2</v>
      </c>
      <c r="O604" s="11" t="str">
        <v>Tier - 2</v>
      </c>
      <c r="P604" s="11" t="str">
        <v>R1025</v>
      </c>
      <c r="Q604" s="12" t="str">
        <v>6 Jun 1995</v>
      </c>
      <c r="R604" s="11">
        <f ca="1"/>
        <v>29</v>
      </c>
      <c r="S604" s="52">
        <v>5216.4799999999996</v>
      </c>
      <c r="T604" s="19"/>
    </row>
    <row r="605" spans="1:20" x14ac:dyDescent="0.3">
      <c r="A605" t="s">
        <v>632</v>
      </c>
      <c r="B605">
        <v>1987</v>
      </c>
      <c r="C605" t="s">
        <v>13</v>
      </c>
      <c r="D605">
        <v>29</v>
      </c>
      <c r="E605">
        <v>0</v>
      </c>
      <c r="F605">
        <v>5227.99</v>
      </c>
      <c r="G605" t="s">
        <v>6766</v>
      </c>
      <c r="H605" t="s">
        <v>6768</v>
      </c>
      <c r="I605" t="s">
        <v>242</v>
      </c>
      <c r="K605" s="14" t="str">
        <v>Id1734</v>
      </c>
      <c r="L605" s="11">
        <v>1987</v>
      </c>
      <c r="M605" s="11" t="str">
        <v>Jun</v>
      </c>
      <c r="N605" s="11" t="str">
        <v>Tier - 2</v>
      </c>
      <c r="O605" s="11" t="str">
        <v>Tier - 1</v>
      </c>
      <c r="P605" s="11" t="str">
        <v>R1024</v>
      </c>
      <c r="Q605" s="12" t="str">
        <v>29 Jun 1987</v>
      </c>
      <c r="R605" s="11">
        <f ca="1"/>
        <v>37</v>
      </c>
      <c r="S605" s="52">
        <v>5227.99</v>
      </c>
      <c r="T605" s="19"/>
    </row>
    <row r="606" spans="1:20" x14ac:dyDescent="0.3">
      <c r="A606" t="s">
        <v>633</v>
      </c>
      <c r="B606">
        <v>1987</v>
      </c>
      <c r="C606" t="s">
        <v>25</v>
      </c>
      <c r="D606">
        <v>26</v>
      </c>
      <c r="E606">
        <v>1</v>
      </c>
      <c r="F606">
        <v>5240.7700000000004</v>
      </c>
      <c r="G606" t="s">
        <v>6766</v>
      </c>
      <c r="H606" t="s">
        <v>6766</v>
      </c>
      <c r="I606" t="s">
        <v>37</v>
      </c>
      <c r="K606" s="14" t="str">
        <v>Id1733</v>
      </c>
      <c r="L606" s="11">
        <v>1987</v>
      </c>
      <c r="M606" s="11" t="str">
        <v>Dec</v>
      </c>
      <c r="N606" s="11" t="str">
        <v>Tier - 2</v>
      </c>
      <c r="O606" s="11" t="str">
        <v>Tier - 2</v>
      </c>
      <c r="P606" s="11" t="str">
        <v>R1011</v>
      </c>
      <c r="Q606" s="12" t="str">
        <v>26 Dec 1987</v>
      </c>
      <c r="R606" s="11">
        <f ca="1"/>
        <v>37</v>
      </c>
      <c r="S606" s="52">
        <v>5240.7700000000004</v>
      </c>
      <c r="T606" s="19"/>
    </row>
    <row r="607" spans="1:20" x14ac:dyDescent="0.3">
      <c r="A607" t="s">
        <v>634</v>
      </c>
      <c r="B607">
        <v>1987</v>
      </c>
      <c r="C607" t="s">
        <v>8</v>
      </c>
      <c r="D607">
        <v>5</v>
      </c>
      <c r="E607">
        <v>1</v>
      </c>
      <c r="F607">
        <v>5245.23</v>
      </c>
      <c r="G607" t="s">
        <v>6766</v>
      </c>
      <c r="H607" t="s">
        <v>6766</v>
      </c>
      <c r="I607" t="s">
        <v>9</v>
      </c>
      <c r="K607" s="14" t="str">
        <v>Id1732</v>
      </c>
      <c r="L607" s="11">
        <v>1987</v>
      </c>
      <c r="M607" s="11" t="str">
        <v>Jul</v>
      </c>
      <c r="N607" s="11" t="str">
        <v>Tier - 2</v>
      </c>
      <c r="O607" s="11" t="str">
        <v>Tier - 2</v>
      </c>
      <c r="P607" s="11" t="str">
        <v>R1013</v>
      </c>
      <c r="Q607" s="12" t="str">
        <v>5 Jul 1987</v>
      </c>
      <c r="R607" s="11">
        <f ca="1"/>
        <v>37</v>
      </c>
      <c r="S607" s="52">
        <v>5245.23</v>
      </c>
      <c r="T607" s="19"/>
    </row>
    <row r="608" spans="1:20" x14ac:dyDescent="0.3">
      <c r="A608" t="s">
        <v>635</v>
      </c>
      <c r="B608">
        <v>1987</v>
      </c>
      <c r="C608" t="s">
        <v>15</v>
      </c>
      <c r="D608">
        <v>9</v>
      </c>
      <c r="E608">
        <v>1</v>
      </c>
      <c r="F608">
        <v>5246.05</v>
      </c>
      <c r="G608" t="s">
        <v>6766</v>
      </c>
      <c r="H608" t="s">
        <v>6767</v>
      </c>
      <c r="I608" t="s">
        <v>37</v>
      </c>
      <c r="K608" s="14" t="str">
        <v>Id1731</v>
      </c>
      <c r="L608" s="11">
        <v>1987</v>
      </c>
      <c r="M608" s="11" t="str">
        <v>Sep</v>
      </c>
      <c r="N608" s="11" t="str">
        <v>Tier - 2</v>
      </c>
      <c r="O608" s="11" t="str">
        <v>Tier - 3</v>
      </c>
      <c r="P608" s="11" t="str">
        <v>R1011</v>
      </c>
      <c r="Q608" s="12" t="str">
        <v>9 Sep 1987</v>
      </c>
      <c r="R608" s="11">
        <f ca="1"/>
        <v>37</v>
      </c>
      <c r="S608" s="52">
        <v>5246.05</v>
      </c>
      <c r="T608" s="19"/>
    </row>
    <row r="609" spans="1:20" x14ac:dyDescent="0.3">
      <c r="A609" t="s">
        <v>636</v>
      </c>
      <c r="B609">
        <v>1990</v>
      </c>
      <c r="C609" t="s">
        <v>8</v>
      </c>
      <c r="D609">
        <v>6</v>
      </c>
      <c r="E609">
        <v>3</v>
      </c>
      <c r="F609">
        <v>5253.52</v>
      </c>
      <c r="G609" t="s">
        <v>6767</v>
      </c>
      <c r="H609" t="s">
        <v>6767</v>
      </c>
      <c r="I609" t="s">
        <v>37</v>
      </c>
      <c r="K609" s="14" t="str">
        <v>Id1730</v>
      </c>
      <c r="L609" s="11">
        <v>1990</v>
      </c>
      <c r="M609" s="11" t="str">
        <v>Jul</v>
      </c>
      <c r="N609" s="11" t="str">
        <v>Tier - 3</v>
      </c>
      <c r="O609" s="11" t="str">
        <v>Tier - 3</v>
      </c>
      <c r="P609" s="11" t="str">
        <v>R1011</v>
      </c>
      <c r="Q609" s="12" t="str">
        <v>6 Jul 1990</v>
      </c>
      <c r="R609" s="11">
        <f ca="1"/>
        <v>34</v>
      </c>
      <c r="S609" s="52">
        <v>5253.52</v>
      </c>
      <c r="T609" s="19"/>
    </row>
    <row r="610" spans="1:20" x14ac:dyDescent="0.3">
      <c r="A610" t="s">
        <v>637</v>
      </c>
      <c r="B610">
        <v>1989</v>
      </c>
      <c r="C610" t="s">
        <v>11</v>
      </c>
      <c r="D610">
        <v>25</v>
      </c>
      <c r="E610">
        <v>2</v>
      </c>
      <c r="F610">
        <v>5257.51</v>
      </c>
      <c r="G610" t="s">
        <v>6766</v>
      </c>
      <c r="H610" t="s">
        <v>6766</v>
      </c>
      <c r="I610" t="s">
        <v>18</v>
      </c>
      <c r="K610" s="14" t="str">
        <v>Id1729</v>
      </c>
      <c r="L610" s="11">
        <v>1989</v>
      </c>
      <c r="M610" s="11" t="str">
        <v>Nov</v>
      </c>
      <c r="N610" s="11" t="str">
        <v>Tier - 2</v>
      </c>
      <c r="O610" s="11" t="str">
        <v>Tier - 2</v>
      </c>
      <c r="P610" s="11" t="str">
        <v>R1012</v>
      </c>
      <c r="Q610" s="12" t="str">
        <v>25 Nov 1989</v>
      </c>
      <c r="R610" s="11">
        <f ca="1"/>
        <v>35</v>
      </c>
      <c r="S610" s="52">
        <v>5257.51</v>
      </c>
      <c r="T610" s="19"/>
    </row>
    <row r="611" spans="1:20" x14ac:dyDescent="0.3">
      <c r="A611" t="s">
        <v>638</v>
      </c>
      <c r="B611">
        <v>1989</v>
      </c>
      <c r="C611" t="s">
        <v>8</v>
      </c>
      <c r="D611">
        <v>19</v>
      </c>
      <c r="E611">
        <v>2</v>
      </c>
      <c r="F611">
        <v>5261.47</v>
      </c>
      <c r="G611" t="s">
        <v>6766</v>
      </c>
      <c r="H611" t="s">
        <v>6766</v>
      </c>
      <c r="I611" t="s">
        <v>18</v>
      </c>
      <c r="K611" s="14" t="str">
        <v>Id1728</v>
      </c>
      <c r="L611" s="11">
        <v>1989</v>
      </c>
      <c r="M611" s="11" t="str">
        <v>Jul</v>
      </c>
      <c r="N611" s="11" t="str">
        <v>Tier - 2</v>
      </c>
      <c r="O611" s="11" t="str">
        <v>Tier - 2</v>
      </c>
      <c r="P611" s="11" t="str">
        <v>R1012</v>
      </c>
      <c r="Q611" s="12" t="str">
        <v>19 Jul 1989</v>
      </c>
      <c r="R611" s="11">
        <f ca="1"/>
        <v>35</v>
      </c>
      <c r="S611" s="52">
        <v>5261.47</v>
      </c>
      <c r="T611" s="19"/>
    </row>
    <row r="612" spans="1:20" x14ac:dyDescent="0.3">
      <c r="A612" t="s">
        <v>639</v>
      </c>
      <c r="B612">
        <v>1986</v>
      </c>
      <c r="C612" t="s">
        <v>32</v>
      </c>
      <c r="D612">
        <v>25</v>
      </c>
      <c r="E612">
        <v>0</v>
      </c>
      <c r="F612">
        <v>5266.37</v>
      </c>
      <c r="G612" t="s">
        <v>6766</v>
      </c>
      <c r="H612" t="s">
        <v>6766</v>
      </c>
      <c r="I612" t="s">
        <v>18</v>
      </c>
      <c r="K612" s="14" t="str">
        <v>Id1727</v>
      </c>
      <c r="L612" s="11">
        <v>1986</v>
      </c>
      <c r="M612" s="11" t="str">
        <v>Oct</v>
      </c>
      <c r="N612" s="11" t="str">
        <v>Tier - 2</v>
      </c>
      <c r="O612" s="11" t="str">
        <v>Tier - 2</v>
      </c>
      <c r="P612" s="11" t="str">
        <v>R1012</v>
      </c>
      <c r="Q612" s="12" t="str">
        <v>25 Oct 1986</v>
      </c>
      <c r="R612" s="11">
        <f ca="1"/>
        <v>38</v>
      </c>
      <c r="S612" s="52">
        <v>5266.37</v>
      </c>
      <c r="T612" s="19"/>
    </row>
    <row r="613" spans="1:20" x14ac:dyDescent="0.3">
      <c r="A613" t="s">
        <v>640</v>
      </c>
      <c r="B613">
        <v>1986</v>
      </c>
      <c r="C613" t="s">
        <v>15</v>
      </c>
      <c r="D613">
        <v>20</v>
      </c>
      <c r="E613">
        <v>0</v>
      </c>
      <c r="F613">
        <v>5267.82</v>
      </c>
      <c r="G613" t="s">
        <v>6766</v>
      </c>
      <c r="H613" t="s">
        <v>6766</v>
      </c>
      <c r="I613" t="s">
        <v>18</v>
      </c>
      <c r="K613" s="14" t="str">
        <v>Id1726</v>
      </c>
      <c r="L613" s="11">
        <v>1986</v>
      </c>
      <c r="M613" s="11" t="str">
        <v>Sep</v>
      </c>
      <c r="N613" s="11" t="str">
        <v>Tier - 2</v>
      </c>
      <c r="O613" s="11" t="str">
        <v>Tier - 2</v>
      </c>
      <c r="P613" s="11" t="str">
        <v>R1012</v>
      </c>
      <c r="Q613" s="12" t="str">
        <v>20 Sep 1986</v>
      </c>
      <c r="R613" s="11">
        <f ca="1"/>
        <v>38</v>
      </c>
      <c r="S613" s="52">
        <v>5267.82</v>
      </c>
      <c r="T613" s="19"/>
    </row>
    <row r="614" spans="1:20" x14ac:dyDescent="0.3">
      <c r="A614" t="s">
        <v>641</v>
      </c>
      <c r="B614">
        <v>1986</v>
      </c>
      <c r="C614" t="s">
        <v>32</v>
      </c>
      <c r="D614">
        <v>20</v>
      </c>
      <c r="E614">
        <v>0</v>
      </c>
      <c r="F614">
        <v>5272.18</v>
      </c>
      <c r="G614" t="s">
        <v>6766</v>
      </c>
      <c r="H614" t="s">
        <v>6767</v>
      </c>
      <c r="I614" t="s">
        <v>18</v>
      </c>
      <c r="K614" s="14" t="str">
        <v>Id1725</v>
      </c>
      <c r="L614" s="11">
        <v>1986</v>
      </c>
      <c r="M614" s="11" t="str">
        <v>Oct</v>
      </c>
      <c r="N614" s="11" t="str">
        <v>Tier - 2</v>
      </c>
      <c r="O614" s="11" t="str">
        <v>Tier - 3</v>
      </c>
      <c r="P614" s="11" t="str">
        <v>R1012</v>
      </c>
      <c r="Q614" s="12" t="str">
        <v>20 Oct 1986</v>
      </c>
      <c r="R614" s="11">
        <f ca="1"/>
        <v>38</v>
      </c>
      <c r="S614" s="52">
        <v>5272.18</v>
      </c>
      <c r="T614" s="19"/>
    </row>
    <row r="615" spans="1:20" x14ac:dyDescent="0.3">
      <c r="A615" t="s">
        <v>642</v>
      </c>
      <c r="B615">
        <v>1987</v>
      </c>
      <c r="C615" t="s">
        <v>15</v>
      </c>
      <c r="D615">
        <v>1</v>
      </c>
      <c r="E615">
        <v>3</v>
      </c>
      <c r="F615">
        <v>5275.86</v>
      </c>
      <c r="G615" t="s">
        <v>6766</v>
      </c>
      <c r="H615" t="s">
        <v>6766</v>
      </c>
      <c r="I615" t="s">
        <v>9</v>
      </c>
      <c r="K615" s="14" t="str">
        <v>Id1724</v>
      </c>
      <c r="L615" s="11">
        <v>1987</v>
      </c>
      <c r="M615" s="11" t="str">
        <v>Sep</v>
      </c>
      <c r="N615" s="11" t="str">
        <v>Tier - 2</v>
      </c>
      <c r="O615" s="11" t="str">
        <v>Tier - 2</v>
      </c>
      <c r="P615" s="11" t="str">
        <v>R1013</v>
      </c>
      <c r="Q615" s="12" t="str">
        <v>1 Sep 1987</v>
      </c>
      <c r="R615" s="11">
        <f ca="1"/>
        <v>37</v>
      </c>
      <c r="S615" s="52">
        <v>5275.86</v>
      </c>
      <c r="T615" s="19"/>
    </row>
    <row r="616" spans="1:20" x14ac:dyDescent="0.3">
      <c r="A616" t="s">
        <v>643</v>
      </c>
      <c r="B616">
        <v>1974</v>
      </c>
      <c r="C616" t="s">
        <v>11</v>
      </c>
      <c r="D616">
        <v>12</v>
      </c>
      <c r="E616">
        <v>0</v>
      </c>
      <c r="F616">
        <v>5291.71</v>
      </c>
      <c r="G616" t="s">
        <v>6766</v>
      </c>
      <c r="H616" t="s">
        <v>6766</v>
      </c>
      <c r="I616" t="s">
        <v>18</v>
      </c>
      <c r="K616" s="14" t="str">
        <v>Id1723</v>
      </c>
      <c r="L616" s="11">
        <v>1974</v>
      </c>
      <c r="M616" s="11" t="str">
        <v>Nov</v>
      </c>
      <c r="N616" s="11" t="str">
        <v>Tier - 2</v>
      </c>
      <c r="O616" s="11" t="str">
        <v>Tier - 2</v>
      </c>
      <c r="P616" s="11" t="str">
        <v>R1012</v>
      </c>
      <c r="Q616" s="12" t="str">
        <v>12 Nov 1974</v>
      </c>
      <c r="R616" s="11">
        <f ca="1"/>
        <v>50</v>
      </c>
      <c r="S616" s="52">
        <v>5291.71</v>
      </c>
      <c r="T616" s="19"/>
    </row>
    <row r="617" spans="1:20" x14ac:dyDescent="0.3">
      <c r="A617" t="s">
        <v>644</v>
      </c>
      <c r="B617">
        <v>2004</v>
      </c>
      <c r="C617" t="s">
        <v>30</v>
      </c>
      <c r="D617">
        <v>22</v>
      </c>
      <c r="E617">
        <v>0</v>
      </c>
      <c r="F617">
        <v>5293.67</v>
      </c>
      <c r="G617" t="s">
        <v>6766</v>
      </c>
      <c r="H617" t="s">
        <v>6766</v>
      </c>
      <c r="I617" t="s">
        <v>627</v>
      </c>
      <c r="K617" s="14" t="str">
        <v>Id1722</v>
      </c>
      <c r="L617" s="11">
        <v>2004</v>
      </c>
      <c r="M617" s="11" t="str">
        <v>Aug</v>
      </c>
      <c r="N617" s="11" t="str">
        <v>Tier - 2</v>
      </c>
      <c r="O617" s="11" t="str">
        <v>Tier - 2</v>
      </c>
      <c r="P617" s="11" t="str">
        <v>R1022</v>
      </c>
      <c r="Q617" s="12" t="str">
        <v>22 Aug 2004</v>
      </c>
      <c r="R617" s="11">
        <f ca="1"/>
        <v>20</v>
      </c>
      <c r="S617" s="52">
        <v>5293.67</v>
      </c>
      <c r="T617" s="19"/>
    </row>
    <row r="618" spans="1:20" x14ac:dyDescent="0.3">
      <c r="A618" t="s">
        <v>645</v>
      </c>
      <c r="B618">
        <v>2000</v>
      </c>
      <c r="C618" t="s">
        <v>15</v>
      </c>
      <c r="D618">
        <v>9</v>
      </c>
      <c r="E618">
        <v>0</v>
      </c>
      <c r="F618">
        <v>5306.7</v>
      </c>
      <c r="G618" t="s">
        <v>6766</v>
      </c>
      <c r="H618" t="s">
        <v>6767</v>
      </c>
      <c r="I618" t="s">
        <v>18</v>
      </c>
      <c r="K618" s="14" t="str">
        <v>Id1721</v>
      </c>
      <c r="L618" s="11">
        <v>2000</v>
      </c>
      <c r="M618" s="11" t="str">
        <v>Sep</v>
      </c>
      <c r="N618" s="11" t="str">
        <v>Tier - 2</v>
      </c>
      <c r="O618" s="11" t="str">
        <v>Tier - 3</v>
      </c>
      <c r="P618" s="11" t="str">
        <v>R1012</v>
      </c>
      <c r="Q618" s="12" t="str">
        <v>9 Sep 2000</v>
      </c>
      <c r="R618" s="11">
        <f ca="1"/>
        <v>24</v>
      </c>
      <c r="S618" s="52">
        <v>5306.7</v>
      </c>
      <c r="T618" s="19"/>
    </row>
    <row r="619" spans="1:20" x14ac:dyDescent="0.3">
      <c r="A619" t="s">
        <v>646</v>
      </c>
      <c r="B619">
        <v>1994</v>
      </c>
      <c r="C619" t="s">
        <v>11</v>
      </c>
      <c r="D619">
        <v>13</v>
      </c>
      <c r="E619">
        <v>3</v>
      </c>
      <c r="F619">
        <v>5312.17</v>
      </c>
      <c r="G619" t="s">
        <v>6766</v>
      </c>
      <c r="H619" t="s">
        <v>6766</v>
      </c>
      <c r="I619" t="s">
        <v>18</v>
      </c>
      <c r="K619" s="14" t="str">
        <v>Id1720</v>
      </c>
      <c r="L619" s="11">
        <v>1994</v>
      </c>
      <c r="M619" s="11" t="str">
        <v>Nov</v>
      </c>
      <c r="N619" s="11" t="str">
        <v>Tier - 2</v>
      </c>
      <c r="O619" s="11" t="str">
        <v>Tier - 2</v>
      </c>
      <c r="P619" s="11" t="str">
        <v>R1012</v>
      </c>
      <c r="Q619" s="12" t="str">
        <v>13 Nov 1994</v>
      </c>
      <c r="R619" s="11">
        <f ca="1"/>
        <v>30</v>
      </c>
      <c r="S619" s="52">
        <v>5312.17</v>
      </c>
      <c r="T619" s="19"/>
    </row>
    <row r="620" spans="1:20" x14ac:dyDescent="0.3">
      <c r="A620" t="s">
        <v>647</v>
      </c>
      <c r="B620">
        <v>1974</v>
      </c>
      <c r="C620" t="s">
        <v>15</v>
      </c>
      <c r="D620">
        <v>2</v>
      </c>
      <c r="E620">
        <v>0</v>
      </c>
      <c r="F620">
        <v>5322.24</v>
      </c>
      <c r="G620" t="s">
        <v>6766</v>
      </c>
      <c r="H620" t="s">
        <v>6768</v>
      </c>
      <c r="I620" t="s">
        <v>18</v>
      </c>
      <c r="K620" s="14" t="str">
        <v>Id1719</v>
      </c>
      <c r="L620" s="11">
        <v>1974</v>
      </c>
      <c r="M620" s="11" t="str">
        <v>Sep</v>
      </c>
      <c r="N620" s="11" t="str">
        <v>Tier - 2</v>
      </c>
      <c r="O620" s="11" t="str">
        <v>Tier - 1</v>
      </c>
      <c r="P620" s="11" t="str">
        <v>R1012</v>
      </c>
      <c r="Q620" s="12" t="str">
        <v>2 Sep 1974</v>
      </c>
      <c r="R620" s="11">
        <f ca="1"/>
        <v>50</v>
      </c>
      <c r="S620" s="52">
        <v>5322.24</v>
      </c>
      <c r="T620" s="19"/>
    </row>
    <row r="621" spans="1:20" x14ac:dyDescent="0.3">
      <c r="A621" t="s">
        <v>648</v>
      </c>
      <c r="B621">
        <v>1992</v>
      </c>
      <c r="C621" t="s">
        <v>13</v>
      </c>
      <c r="D621">
        <v>18</v>
      </c>
      <c r="E621">
        <v>3</v>
      </c>
      <c r="F621">
        <v>5325.65</v>
      </c>
      <c r="G621" t="s">
        <v>6766</v>
      </c>
      <c r="H621" t="s">
        <v>6768</v>
      </c>
      <c r="I621" t="s">
        <v>37</v>
      </c>
      <c r="K621" s="14" t="str">
        <v>Id1718</v>
      </c>
      <c r="L621" s="11">
        <v>1992</v>
      </c>
      <c r="M621" s="11" t="str">
        <v>Jun</v>
      </c>
      <c r="N621" s="11" t="str">
        <v>Tier - 2</v>
      </c>
      <c r="O621" s="11" t="str">
        <v>Tier - 1</v>
      </c>
      <c r="P621" s="11" t="str">
        <v>R1011</v>
      </c>
      <c r="Q621" s="12" t="str">
        <v>18 Jun 1992</v>
      </c>
      <c r="R621" s="11">
        <f ca="1"/>
        <v>32</v>
      </c>
      <c r="S621" s="52">
        <v>5325.65</v>
      </c>
      <c r="T621" s="19"/>
    </row>
    <row r="622" spans="1:20" x14ac:dyDescent="0.3">
      <c r="A622" t="s">
        <v>649</v>
      </c>
      <c r="B622">
        <v>1991</v>
      </c>
      <c r="C622" t="s">
        <v>30</v>
      </c>
      <c r="D622">
        <v>28</v>
      </c>
      <c r="E622">
        <v>2</v>
      </c>
      <c r="F622">
        <v>5327.4</v>
      </c>
      <c r="G622" t="s">
        <v>6766</v>
      </c>
      <c r="H622" t="s">
        <v>6768</v>
      </c>
      <c r="I622" t="s">
        <v>18</v>
      </c>
      <c r="K622" s="14" t="str">
        <v>Id1717</v>
      </c>
      <c r="L622" s="11">
        <v>1991</v>
      </c>
      <c r="M622" s="11" t="str">
        <v>Aug</v>
      </c>
      <c r="N622" s="11" t="str">
        <v>Tier - 2</v>
      </c>
      <c r="O622" s="11" t="str">
        <v>Tier - 1</v>
      </c>
      <c r="P622" s="11" t="str">
        <v>R1012</v>
      </c>
      <c r="Q622" s="12" t="str">
        <v>28 Aug 1991</v>
      </c>
      <c r="R622" s="11">
        <f ca="1"/>
        <v>33</v>
      </c>
      <c r="S622" s="52">
        <v>5327.4</v>
      </c>
      <c r="T622" s="19"/>
    </row>
    <row r="623" spans="1:20" x14ac:dyDescent="0.3">
      <c r="A623" t="s">
        <v>650</v>
      </c>
      <c r="B623">
        <v>1972</v>
      </c>
      <c r="C623" t="s">
        <v>25</v>
      </c>
      <c r="D623">
        <v>15</v>
      </c>
      <c r="E623">
        <v>0</v>
      </c>
      <c r="F623">
        <v>5344.81</v>
      </c>
      <c r="G623" t="s">
        <v>6766</v>
      </c>
      <c r="H623" t="s">
        <v>6767</v>
      </c>
      <c r="I623" t="s">
        <v>9</v>
      </c>
      <c r="K623" s="14" t="str">
        <v>Id1716</v>
      </c>
      <c r="L623" s="11">
        <v>1972</v>
      </c>
      <c r="M623" s="11" t="str">
        <v>Dec</v>
      </c>
      <c r="N623" s="11" t="str">
        <v>Tier - 2</v>
      </c>
      <c r="O623" s="11" t="str">
        <v>Tier - 3</v>
      </c>
      <c r="P623" s="11" t="str">
        <v>R1013</v>
      </c>
      <c r="Q623" s="12" t="str">
        <v>15 Dec 1972</v>
      </c>
      <c r="R623" s="11">
        <f ca="1"/>
        <v>52</v>
      </c>
      <c r="S623" s="52">
        <v>5344.81</v>
      </c>
      <c r="T623" s="19"/>
    </row>
    <row r="624" spans="1:20" x14ac:dyDescent="0.3">
      <c r="A624" t="s">
        <v>651</v>
      </c>
      <c r="B624">
        <v>1989</v>
      </c>
      <c r="C624" t="s">
        <v>11</v>
      </c>
      <c r="D624">
        <v>7</v>
      </c>
      <c r="E624">
        <v>1</v>
      </c>
      <c r="F624">
        <v>5354.07</v>
      </c>
      <c r="G624" t="s">
        <v>6766</v>
      </c>
      <c r="H624" t="s">
        <v>6767</v>
      </c>
      <c r="I624" t="s">
        <v>242</v>
      </c>
      <c r="K624" s="14" t="str">
        <v>Id1715</v>
      </c>
      <c r="L624" s="11">
        <v>1989</v>
      </c>
      <c r="M624" s="11" t="str">
        <v>Nov</v>
      </c>
      <c r="N624" s="11" t="str">
        <v>Tier - 2</v>
      </c>
      <c r="O624" s="11" t="str">
        <v>Tier - 3</v>
      </c>
      <c r="P624" s="11" t="str">
        <v>R1024</v>
      </c>
      <c r="Q624" s="12" t="str">
        <v>7 Nov 1989</v>
      </c>
      <c r="R624" s="11">
        <f ca="1"/>
        <v>35</v>
      </c>
      <c r="S624" s="52">
        <v>5354.07</v>
      </c>
      <c r="T624" s="19"/>
    </row>
    <row r="625" spans="1:20" x14ac:dyDescent="0.3">
      <c r="A625" t="s">
        <v>652</v>
      </c>
      <c r="B625">
        <v>1994</v>
      </c>
      <c r="C625" t="s">
        <v>25</v>
      </c>
      <c r="D625">
        <v>7</v>
      </c>
      <c r="E625">
        <v>0</v>
      </c>
      <c r="F625">
        <v>5364.66</v>
      </c>
      <c r="G625" t="s">
        <v>6766</v>
      </c>
      <c r="H625" t="s">
        <v>6768</v>
      </c>
      <c r="I625" t="s">
        <v>37</v>
      </c>
      <c r="K625" s="14" t="str">
        <v>Id1714</v>
      </c>
      <c r="L625" s="11">
        <v>1994</v>
      </c>
      <c r="M625" s="11" t="str">
        <v>Dec</v>
      </c>
      <c r="N625" s="11" t="str">
        <v>Tier - 2</v>
      </c>
      <c r="O625" s="11" t="str">
        <v>Tier - 1</v>
      </c>
      <c r="P625" s="11" t="str">
        <v>R1011</v>
      </c>
      <c r="Q625" s="12" t="str">
        <v>7 Dec 1994</v>
      </c>
      <c r="R625" s="11">
        <f ca="1"/>
        <v>30</v>
      </c>
      <c r="S625" s="52">
        <v>5364.66</v>
      </c>
      <c r="T625" s="19"/>
    </row>
    <row r="626" spans="1:20" x14ac:dyDescent="0.3">
      <c r="A626" t="s">
        <v>653</v>
      </c>
      <c r="B626">
        <v>1986</v>
      </c>
      <c r="C626" t="s">
        <v>13</v>
      </c>
      <c r="D626">
        <v>1</v>
      </c>
      <c r="E626">
        <v>1</v>
      </c>
      <c r="F626">
        <v>5373.36</v>
      </c>
      <c r="G626" t="s">
        <v>6766</v>
      </c>
      <c r="H626" t="s">
        <v>6766</v>
      </c>
      <c r="I626" t="s">
        <v>18</v>
      </c>
      <c r="K626" s="14" t="str">
        <v>Id1713</v>
      </c>
      <c r="L626" s="11">
        <v>1986</v>
      </c>
      <c r="M626" s="11" t="str">
        <v>Jun</v>
      </c>
      <c r="N626" s="11" t="str">
        <v>Tier - 2</v>
      </c>
      <c r="O626" s="11" t="str">
        <v>Tier - 2</v>
      </c>
      <c r="P626" s="11" t="str">
        <v>R1012</v>
      </c>
      <c r="Q626" s="12" t="str">
        <v>1 Jun 1986</v>
      </c>
      <c r="R626" s="11">
        <f ca="1"/>
        <v>38</v>
      </c>
      <c r="S626" s="52">
        <v>5373.36</v>
      </c>
      <c r="T626" s="19"/>
    </row>
    <row r="627" spans="1:20" x14ac:dyDescent="0.3">
      <c r="A627" t="s">
        <v>654</v>
      </c>
      <c r="B627">
        <v>1989</v>
      </c>
      <c r="C627" t="s">
        <v>11</v>
      </c>
      <c r="D627">
        <v>18</v>
      </c>
      <c r="E627">
        <v>2</v>
      </c>
      <c r="F627">
        <v>5375.04</v>
      </c>
      <c r="G627" t="s">
        <v>6766</v>
      </c>
      <c r="H627" t="s">
        <v>6768</v>
      </c>
      <c r="I627" t="s">
        <v>37</v>
      </c>
      <c r="K627" s="14" t="str">
        <v>Id1712</v>
      </c>
      <c r="L627" s="11">
        <v>1989</v>
      </c>
      <c r="M627" s="11" t="str">
        <v>Nov</v>
      </c>
      <c r="N627" s="11" t="str">
        <v>Tier - 2</v>
      </c>
      <c r="O627" s="11" t="str">
        <v>Tier - 1</v>
      </c>
      <c r="P627" s="11" t="str">
        <v>R1011</v>
      </c>
      <c r="Q627" s="12" t="str">
        <v>18 Nov 1989</v>
      </c>
      <c r="R627" s="11">
        <f ca="1"/>
        <v>35</v>
      </c>
      <c r="S627" s="52">
        <v>5375.04</v>
      </c>
      <c r="T627" s="19"/>
    </row>
    <row r="628" spans="1:20" x14ac:dyDescent="0.3">
      <c r="A628" t="s">
        <v>655</v>
      </c>
      <c r="B628">
        <v>1986</v>
      </c>
      <c r="C628" t="s">
        <v>8</v>
      </c>
      <c r="D628">
        <v>22</v>
      </c>
      <c r="E628">
        <v>1</v>
      </c>
      <c r="F628">
        <v>5377.46</v>
      </c>
      <c r="G628" t="s">
        <v>6766</v>
      </c>
      <c r="H628" t="s">
        <v>6767</v>
      </c>
      <c r="I628" t="s">
        <v>18</v>
      </c>
      <c r="K628" s="14" t="str">
        <v>Id1711</v>
      </c>
      <c r="L628" s="11">
        <v>1986</v>
      </c>
      <c r="M628" s="11" t="str">
        <v>Jul</v>
      </c>
      <c r="N628" s="11" t="str">
        <v>Tier - 2</v>
      </c>
      <c r="O628" s="11" t="str">
        <v>Tier - 3</v>
      </c>
      <c r="P628" s="11" t="str">
        <v>R1012</v>
      </c>
      <c r="Q628" s="12" t="str">
        <v>22 Jul 1986</v>
      </c>
      <c r="R628" s="11">
        <f ca="1"/>
        <v>38</v>
      </c>
      <c r="S628" s="52">
        <v>5377.46</v>
      </c>
      <c r="T628" s="19"/>
    </row>
    <row r="629" spans="1:20" x14ac:dyDescent="0.3">
      <c r="A629" t="s">
        <v>656</v>
      </c>
      <c r="B629">
        <v>1984</v>
      </c>
      <c r="C629" t="s">
        <v>13</v>
      </c>
      <c r="D629">
        <v>1</v>
      </c>
      <c r="E629">
        <v>0</v>
      </c>
      <c r="F629">
        <v>5383.54</v>
      </c>
      <c r="G629" t="s">
        <v>6766</v>
      </c>
      <c r="H629" t="s">
        <v>6767</v>
      </c>
      <c r="I629" t="s">
        <v>37</v>
      </c>
      <c r="K629" s="14" t="str">
        <v>Id1710</v>
      </c>
      <c r="L629" s="11">
        <v>1984</v>
      </c>
      <c r="M629" s="11" t="str">
        <v>Jun</v>
      </c>
      <c r="N629" s="11" t="str">
        <v>Tier - 2</v>
      </c>
      <c r="O629" s="11" t="str">
        <v>Tier - 3</v>
      </c>
      <c r="P629" s="11" t="str">
        <v>R1011</v>
      </c>
      <c r="Q629" s="12" t="str">
        <v>1 Jun 1984</v>
      </c>
      <c r="R629" s="11">
        <f ca="1"/>
        <v>40</v>
      </c>
      <c r="S629" s="52">
        <v>5383.54</v>
      </c>
      <c r="T629" s="19"/>
    </row>
    <row r="630" spans="1:20" x14ac:dyDescent="0.3">
      <c r="A630" t="s">
        <v>657</v>
      </c>
      <c r="B630">
        <v>1988</v>
      </c>
      <c r="C630" t="s">
        <v>30</v>
      </c>
      <c r="D630">
        <v>8</v>
      </c>
      <c r="E630">
        <v>1</v>
      </c>
      <c r="F630">
        <v>5385.34</v>
      </c>
      <c r="G630" t="s">
        <v>6766</v>
      </c>
      <c r="H630" t="s">
        <v>6767</v>
      </c>
      <c r="I630" t="s">
        <v>18</v>
      </c>
      <c r="K630" s="14" t="str">
        <v>Id1709</v>
      </c>
      <c r="L630" s="11">
        <v>1988</v>
      </c>
      <c r="M630" s="11" t="str">
        <v>Aug</v>
      </c>
      <c r="N630" s="11" t="str">
        <v>Tier - 2</v>
      </c>
      <c r="O630" s="11" t="str">
        <v>Tier - 3</v>
      </c>
      <c r="P630" s="11" t="str">
        <v>R1012</v>
      </c>
      <c r="Q630" s="12" t="str">
        <v>8 Aug 1988</v>
      </c>
      <c r="R630" s="11">
        <f ca="1"/>
        <v>36</v>
      </c>
      <c r="S630" s="52">
        <v>5385.34</v>
      </c>
      <c r="T630" s="19"/>
    </row>
    <row r="631" spans="1:20" x14ac:dyDescent="0.3">
      <c r="A631" t="s">
        <v>658</v>
      </c>
      <c r="B631">
        <v>1989</v>
      </c>
      <c r="C631" t="s">
        <v>11</v>
      </c>
      <c r="D631">
        <v>6</v>
      </c>
      <c r="E631">
        <v>3</v>
      </c>
      <c r="F631">
        <v>5396.44</v>
      </c>
      <c r="G631" t="s">
        <v>6766</v>
      </c>
      <c r="H631" t="s">
        <v>6767</v>
      </c>
      <c r="I631" t="s">
        <v>9</v>
      </c>
      <c r="K631" s="14" t="str">
        <v>Id1708</v>
      </c>
      <c r="L631" s="11">
        <v>1989</v>
      </c>
      <c r="M631" s="11" t="str">
        <v>Nov</v>
      </c>
      <c r="N631" s="11" t="str">
        <v>Tier - 2</v>
      </c>
      <c r="O631" s="11" t="str">
        <v>Tier - 3</v>
      </c>
      <c r="P631" s="11" t="str">
        <v>R1013</v>
      </c>
      <c r="Q631" s="12" t="str">
        <v>6 Nov 1989</v>
      </c>
      <c r="R631" s="11">
        <f ca="1"/>
        <v>35</v>
      </c>
      <c r="S631" s="52">
        <v>5396.44</v>
      </c>
      <c r="T631" s="19"/>
    </row>
    <row r="632" spans="1:20" x14ac:dyDescent="0.3">
      <c r="A632" t="s">
        <v>659</v>
      </c>
      <c r="B632">
        <v>1984</v>
      </c>
      <c r="C632" t="s">
        <v>15</v>
      </c>
      <c r="D632">
        <v>3</v>
      </c>
      <c r="E632">
        <v>0</v>
      </c>
      <c r="F632">
        <v>5397.62</v>
      </c>
      <c r="G632" t="s">
        <v>6766</v>
      </c>
      <c r="H632" t="s">
        <v>6766</v>
      </c>
      <c r="I632" t="s">
        <v>9</v>
      </c>
      <c r="K632" s="14" t="str">
        <v>Id1707</v>
      </c>
      <c r="L632" s="11">
        <v>1984</v>
      </c>
      <c r="M632" s="11" t="str">
        <v>Sep</v>
      </c>
      <c r="N632" s="11" t="str">
        <v>Tier - 2</v>
      </c>
      <c r="O632" s="11" t="str">
        <v>Tier - 2</v>
      </c>
      <c r="P632" s="11" t="str">
        <v>R1013</v>
      </c>
      <c r="Q632" s="12" t="str">
        <v>3 Sep 1984</v>
      </c>
      <c r="R632" s="11">
        <f ca="1"/>
        <v>40</v>
      </c>
      <c r="S632" s="52">
        <v>5397.62</v>
      </c>
      <c r="T632" s="19"/>
    </row>
    <row r="633" spans="1:20" x14ac:dyDescent="0.3">
      <c r="A633" t="s">
        <v>660</v>
      </c>
      <c r="B633">
        <v>1984</v>
      </c>
      <c r="C633" t="s">
        <v>30</v>
      </c>
      <c r="D633">
        <v>1</v>
      </c>
      <c r="E633">
        <v>0</v>
      </c>
      <c r="F633">
        <v>5400.98</v>
      </c>
      <c r="G633" t="s">
        <v>6766</v>
      </c>
      <c r="H633" t="s">
        <v>6766</v>
      </c>
      <c r="I633" t="s">
        <v>9</v>
      </c>
      <c r="K633" s="14" t="str">
        <v>Id1706</v>
      </c>
      <c r="L633" s="11">
        <v>1984</v>
      </c>
      <c r="M633" s="11" t="str">
        <v>Aug</v>
      </c>
      <c r="N633" s="11" t="str">
        <v>Tier - 2</v>
      </c>
      <c r="O633" s="11" t="str">
        <v>Tier - 2</v>
      </c>
      <c r="P633" s="11" t="str">
        <v>R1013</v>
      </c>
      <c r="Q633" s="12" t="str">
        <v>1 Aug 1984</v>
      </c>
      <c r="R633" s="11">
        <f ca="1"/>
        <v>40</v>
      </c>
      <c r="S633" s="52">
        <v>5400.98</v>
      </c>
      <c r="T633" s="19"/>
    </row>
    <row r="634" spans="1:20" x14ac:dyDescent="0.3">
      <c r="A634" t="s">
        <v>661</v>
      </c>
      <c r="B634">
        <v>1985</v>
      </c>
      <c r="C634" t="s">
        <v>25</v>
      </c>
      <c r="D634">
        <v>23</v>
      </c>
      <c r="E634">
        <v>3</v>
      </c>
      <c r="F634">
        <v>5402.89</v>
      </c>
      <c r="G634" t="s">
        <v>6766</v>
      </c>
      <c r="H634" t="s">
        <v>6768</v>
      </c>
      <c r="I634" t="s">
        <v>9</v>
      </c>
      <c r="K634" s="14" t="str">
        <v>Id1705</v>
      </c>
      <c r="L634" s="11">
        <v>1985</v>
      </c>
      <c r="M634" s="11" t="str">
        <v>Dec</v>
      </c>
      <c r="N634" s="11" t="str">
        <v>Tier - 2</v>
      </c>
      <c r="O634" s="11" t="str">
        <v>Tier - 1</v>
      </c>
      <c r="P634" s="11" t="str">
        <v>R1013</v>
      </c>
      <c r="Q634" s="12" t="str">
        <v>23 Dec 1985</v>
      </c>
      <c r="R634" s="11">
        <f ca="1"/>
        <v>39</v>
      </c>
      <c r="S634" s="52">
        <v>5402.89</v>
      </c>
      <c r="T634" s="19"/>
    </row>
    <row r="635" spans="1:20" x14ac:dyDescent="0.3">
      <c r="A635" t="s">
        <v>662</v>
      </c>
      <c r="B635">
        <v>1975</v>
      </c>
      <c r="C635" t="s">
        <v>15</v>
      </c>
      <c r="D635">
        <v>27</v>
      </c>
      <c r="E635">
        <v>1</v>
      </c>
      <c r="F635">
        <v>5411.99</v>
      </c>
      <c r="G635" t="s">
        <v>6766</v>
      </c>
      <c r="H635" t="s">
        <v>6767</v>
      </c>
      <c r="I635" t="s">
        <v>18</v>
      </c>
      <c r="K635" s="14" t="str">
        <v>Id1704</v>
      </c>
      <c r="L635" s="11">
        <v>1975</v>
      </c>
      <c r="M635" s="11" t="str">
        <v>Sep</v>
      </c>
      <c r="N635" s="11" t="str">
        <v>Tier - 2</v>
      </c>
      <c r="O635" s="11" t="str">
        <v>Tier - 3</v>
      </c>
      <c r="P635" s="11" t="str">
        <v>R1012</v>
      </c>
      <c r="Q635" s="12" t="str">
        <v>27 Sep 1975</v>
      </c>
      <c r="R635" s="11">
        <f ca="1"/>
        <v>49</v>
      </c>
      <c r="S635" s="52">
        <v>5411.99</v>
      </c>
      <c r="T635" s="19"/>
    </row>
    <row r="636" spans="1:20" x14ac:dyDescent="0.3">
      <c r="A636" t="s">
        <v>663</v>
      </c>
      <c r="B636">
        <v>1982</v>
      </c>
      <c r="C636" t="s">
        <v>15</v>
      </c>
      <c r="D636">
        <v>27</v>
      </c>
      <c r="E636">
        <v>0</v>
      </c>
      <c r="F636">
        <v>5415.66</v>
      </c>
      <c r="G636" t="s">
        <v>6766</v>
      </c>
      <c r="H636" t="s">
        <v>6767</v>
      </c>
      <c r="I636" t="s">
        <v>9</v>
      </c>
      <c r="K636" s="14" t="str">
        <v>Id1703</v>
      </c>
      <c r="L636" s="11">
        <v>1982</v>
      </c>
      <c r="M636" s="11" t="str">
        <v>Sep</v>
      </c>
      <c r="N636" s="11" t="str">
        <v>Tier - 2</v>
      </c>
      <c r="O636" s="11" t="str">
        <v>Tier - 3</v>
      </c>
      <c r="P636" s="11" t="str">
        <v>R1013</v>
      </c>
      <c r="Q636" s="12" t="str">
        <v>27 Sep 1982</v>
      </c>
      <c r="R636" s="11">
        <f ca="1"/>
        <v>42</v>
      </c>
      <c r="S636" s="52">
        <v>5415.66</v>
      </c>
      <c r="T636" s="19"/>
    </row>
    <row r="637" spans="1:20" x14ac:dyDescent="0.3">
      <c r="A637" t="s">
        <v>664</v>
      </c>
      <c r="B637">
        <v>1991</v>
      </c>
      <c r="C637" t="s">
        <v>8</v>
      </c>
      <c r="D637">
        <v>6</v>
      </c>
      <c r="E637">
        <v>3</v>
      </c>
      <c r="F637">
        <v>5425.02</v>
      </c>
      <c r="G637" t="s">
        <v>6766</v>
      </c>
      <c r="H637" t="s">
        <v>6768</v>
      </c>
      <c r="I637" t="s">
        <v>18</v>
      </c>
      <c r="K637" s="14" t="str">
        <v>Id1702</v>
      </c>
      <c r="L637" s="11">
        <v>1991</v>
      </c>
      <c r="M637" s="11" t="str">
        <v>Jul</v>
      </c>
      <c r="N637" s="11" t="str">
        <v>Tier - 2</v>
      </c>
      <c r="O637" s="11" t="str">
        <v>Tier - 1</v>
      </c>
      <c r="P637" s="11" t="str">
        <v>R1012</v>
      </c>
      <c r="Q637" s="12" t="str">
        <v>6 Jul 1991</v>
      </c>
      <c r="R637" s="11">
        <f ca="1"/>
        <v>33</v>
      </c>
      <c r="S637" s="52">
        <v>5425.02</v>
      </c>
      <c r="T637" s="19"/>
    </row>
    <row r="638" spans="1:20" x14ac:dyDescent="0.3">
      <c r="A638" t="s">
        <v>665</v>
      </c>
      <c r="B638">
        <v>1992</v>
      </c>
      <c r="C638" t="s">
        <v>15</v>
      </c>
      <c r="D638">
        <v>17</v>
      </c>
      <c r="E638">
        <v>3</v>
      </c>
      <c r="F638">
        <v>5428.73</v>
      </c>
      <c r="G638" t="s">
        <v>6767</v>
      </c>
      <c r="H638" t="s">
        <v>6768</v>
      </c>
      <c r="I638" t="s">
        <v>351</v>
      </c>
      <c r="K638" s="14" t="str">
        <v>Id1701</v>
      </c>
      <c r="L638" s="11">
        <v>1992</v>
      </c>
      <c r="M638" s="11" t="str">
        <v>Sep</v>
      </c>
      <c r="N638" s="11" t="str">
        <v>Tier - 3</v>
      </c>
      <c r="O638" s="11" t="str">
        <v>Tier - 1</v>
      </c>
      <c r="P638" s="11" t="str">
        <v>R1017</v>
      </c>
      <c r="Q638" s="12" t="str">
        <v>17 Sep 1992</v>
      </c>
      <c r="R638" s="11">
        <f ca="1"/>
        <v>32</v>
      </c>
      <c r="S638" s="52">
        <v>5428.73</v>
      </c>
      <c r="T638" s="19"/>
    </row>
    <row r="639" spans="1:20" x14ac:dyDescent="0.3">
      <c r="A639" t="s">
        <v>666</v>
      </c>
      <c r="B639">
        <v>1978</v>
      </c>
      <c r="C639" t="s">
        <v>13</v>
      </c>
      <c r="D639">
        <v>8</v>
      </c>
      <c r="E639">
        <v>2</v>
      </c>
      <c r="F639">
        <v>5428.98</v>
      </c>
      <c r="G639" t="s">
        <v>6766</v>
      </c>
      <c r="H639" t="s">
        <v>6766</v>
      </c>
      <c r="I639" t="s">
        <v>18</v>
      </c>
      <c r="K639" s="14" t="str">
        <v>Id1700</v>
      </c>
      <c r="L639" s="11">
        <v>1978</v>
      </c>
      <c r="M639" s="11" t="str">
        <v>Jun</v>
      </c>
      <c r="N639" s="11" t="str">
        <v>Tier - 2</v>
      </c>
      <c r="O639" s="11" t="str">
        <v>Tier - 2</v>
      </c>
      <c r="P639" s="11" t="str">
        <v>R1012</v>
      </c>
      <c r="Q639" s="12" t="str">
        <v>8 Jun 1978</v>
      </c>
      <c r="R639" s="11">
        <f ca="1"/>
        <v>46</v>
      </c>
      <c r="S639" s="52">
        <v>5428.98</v>
      </c>
      <c r="T639" s="19"/>
    </row>
    <row r="640" spans="1:20" x14ac:dyDescent="0.3">
      <c r="A640" t="s">
        <v>667</v>
      </c>
      <c r="B640">
        <v>1982</v>
      </c>
      <c r="C640" t="s">
        <v>30</v>
      </c>
      <c r="D640">
        <v>25</v>
      </c>
      <c r="E640">
        <v>0</v>
      </c>
      <c r="F640">
        <v>5438.75</v>
      </c>
      <c r="G640" t="s">
        <v>6767</v>
      </c>
      <c r="H640" t="s">
        <v>6766</v>
      </c>
      <c r="I640" t="s">
        <v>9</v>
      </c>
      <c r="K640" s="14" t="str">
        <v>Id1699</v>
      </c>
      <c r="L640" s="11">
        <v>1982</v>
      </c>
      <c r="M640" s="11" t="str">
        <v>Aug</v>
      </c>
      <c r="N640" s="11" t="str">
        <v>Tier - 3</v>
      </c>
      <c r="O640" s="11" t="str">
        <v>Tier - 2</v>
      </c>
      <c r="P640" s="11" t="str">
        <v>R1013</v>
      </c>
      <c r="Q640" s="12" t="str">
        <v>25 Aug 1982</v>
      </c>
      <c r="R640" s="11">
        <f ca="1"/>
        <v>42</v>
      </c>
      <c r="S640" s="52">
        <v>5438.75</v>
      </c>
      <c r="T640" s="19"/>
    </row>
    <row r="641" spans="1:22" x14ac:dyDescent="0.3">
      <c r="A641" t="s">
        <v>668</v>
      </c>
      <c r="B641">
        <v>1986</v>
      </c>
      <c r="C641" t="s">
        <v>25</v>
      </c>
      <c r="D641">
        <v>25</v>
      </c>
      <c r="E641">
        <v>0</v>
      </c>
      <c r="F641">
        <v>5458.05</v>
      </c>
      <c r="G641" t="s">
        <v>6766</v>
      </c>
      <c r="H641" t="s">
        <v>6766</v>
      </c>
      <c r="I641" t="s">
        <v>242</v>
      </c>
      <c r="K641" s="14" t="str">
        <v>Id1698</v>
      </c>
      <c r="L641" s="11">
        <v>1986</v>
      </c>
      <c r="M641" s="11" t="str">
        <v>Dec</v>
      </c>
      <c r="N641" s="11" t="str">
        <v>Tier - 2</v>
      </c>
      <c r="O641" s="11" t="str">
        <v>Tier - 2</v>
      </c>
      <c r="P641" s="11" t="str">
        <v>R1024</v>
      </c>
      <c r="Q641" s="12" t="str">
        <v>25 Dec 1986</v>
      </c>
      <c r="R641" s="11">
        <f ca="1"/>
        <v>38</v>
      </c>
      <c r="S641" s="52">
        <v>5458.05</v>
      </c>
      <c r="T641" s="19"/>
    </row>
    <row r="642" spans="1:22" x14ac:dyDescent="0.3">
      <c r="A642" t="s">
        <v>669</v>
      </c>
      <c r="B642">
        <v>1973</v>
      </c>
      <c r="C642" t="s">
        <v>32</v>
      </c>
      <c r="D642">
        <v>24</v>
      </c>
      <c r="E642">
        <v>0</v>
      </c>
      <c r="F642">
        <v>5466.88</v>
      </c>
      <c r="G642" t="s">
        <v>6766</v>
      </c>
      <c r="H642" t="s">
        <v>6766</v>
      </c>
      <c r="I642" t="s">
        <v>9</v>
      </c>
      <c r="K642" s="14" t="str">
        <v>Id1697</v>
      </c>
      <c r="L642" s="11">
        <v>1973</v>
      </c>
      <c r="M642" s="11" t="str">
        <v>Oct</v>
      </c>
      <c r="N642" s="11" t="str">
        <v>Tier - 2</v>
      </c>
      <c r="O642" s="11" t="str">
        <v>Tier - 2</v>
      </c>
      <c r="P642" s="11" t="str">
        <v>R1013</v>
      </c>
      <c r="Q642" s="12" t="str">
        <v>24 Oct 1973</v>
      </c>
      <c r="R642" s="11">
        <f ca="1"/>
        <v>51</v>
      </c>
      <c r="S642" s="52">
        <v>5466.88</v>
      </c>
      <c r="T642" s="19"/>
      <c r="V642" s="25"/>
    </row>
    <row r="643" spans="1:22" x14ac:dyDescent="0.3">
      <c r="A643" t="s">
        <v>670</v>
      </c>
      <c r="B643">
        <v>1986</v>
      </c>
      <c r="C643" t="s">
        <v>25</v>
      </c>
      <c r="D643">
        <v>2</v>
      </c>
      <c r="E643">
        <v>0</v>
      </c>
      <c r="F643">
        <v>5469.01</v>
      </c>
      <c r="G643" t="s">
        <v>6766</v>
      </c>
      <c r="H643" t="s">
        <v>6766</v>
      </c>
      <c r="I643" t="s">
        <v>242</v>
      </c>
      <c r="K643" s="14" t="str">
        <v>Id1696</v>
      </c>
      <c r="L643" s="11">
        <v>1986</v>
      </c>
      <c r="M643" s="11" t="str">
        <v>Dec</v>
      </c>
      <c r="N643" s="11" t="str">
        <v>Tier - 2</v>
      </c>
      <c r="O643" s="11" t="str">
        <v>Tier - 2</v>
      </c>
      <c r="P643" s="11" t="str">
        <v>R1024</v>
      </c>
      <c r="Q643" s="12" t="str">
        <v>2 Dec 1986</v>
      </c>
      <c r="R643" s="11">
        <f ca="1"/>
        <v>38</v>
      </c>
      <c r="S643" s="52">
        <v>5469.01</v>
      </c>
      <c r="T643" s="19"/>
    </row>
    <row r="644" spans="1:22" x14ac:dyDescent="0.3">
      <c r="A644" t="s">
        <v>671</v>
      </c>
      <c r="B644">
        <v>1986</v>
      </c>
      <c r="C644" t="s">
        <v>8</v>
      </c>
      <c r="D644">
        <v>12</v>
      </c>
      <c r="E644">
        <v>1</v>
      </c>
      <c r="F644">
        <v>5472.45</v>
      </c>
      <c r="G644" t="s">
        <v>6766</v>
      </c>
      <c r="H644" t="s">
        <v>6767</v>
      </c>
      <c r="I644" t="s">
        <v>37</v>
      </c>
      <c r="K644" s="14" t="str">
        <v>Id1695</v>
      </c>
      <c r="L644" s="11">
        <v>1986</v>
      </c>
      <c r="M644" s="11" t="str">
        <v>Jul</v>
      </c>
      <c r="N644" s="11" t="str">
        <v>Tier - 2</v>
      </c>
      <c r="O644" s="11" t="str">
        <v>Tier - 3</v>
      </c>
      <c r="P644" s="11" t="str">
        <v>R1011</v>
      </c>
      <c r="Q644" s="12" t="str">
        <v>12 Jul 1986</v>
      </c>
      <c r="R644" s="11">
        <f ca="1"/>
        <v>38</v>
      </c>
      <c r="S644" s="52">
        <v>5472.45</v>
      </c>
      <c r="T644" s="19"/>
    </row>
    <row r="645" spans="1:22" x14ac:dyDescent="0.3">
      <c r="A645" t="s">
        <v>672</v>
      </c>
      <c r="B645">
        <v>1986</v>
      </c>
      <c r="C645" t="s">
        <v>15</v>
      </c>
      <c r="D645">
        <v>30</v>
      </c>
      <c r="E645">
        <v>1</v>
      </c>
      <c r="F645">
        <v>5478.04</v>
      </c>
      <c r="G645" t="s">
        <v>6766</v>
      </c>
      <c r="H645" t="s">
        <v>6767</v>
      </c>
      <c r="I645" t="s">
        <v>9</v>
      </c>
      <c r="K645" s="14" t="str">
        <v>Id1694</v>
      </c>
      <c r="L645" s="11">
        <v>1986</v>
      </c>
      <c r="M645" s="11" t="str">
        <v>Sep</v>
      </c>
      <c r="N645" s="11" t="str">
        <v>Tier - 2</v>
      </c>
      <c r="O645" s="11" t="str">
        <v>Tier - 3</v>
      </c>
      <c r="P645" s="11" t="str">
        <v>R1013</v>
      </c>
      <c r="Q645" s="12" t="str">
        <v>30 Sep 1986</v>
      </c>
      <c r="R645" s="11">
        <f ca="1"/>
        <v>38</v>
      </c>
      <c r="S645" s="52">
        <v>5478.04</v>
      </c>
      <c r="T645" s="19"/>
    </row>
    <row r="646" spans="1:22" x14ac:dyDescent="0.3">
      <c r="A646" t="s">
        <v>673</v>
      </c>
      <c r="B646">
        <v>1984</v>
      </c>
      <c r="C646" t="s">
        <v>30</v>
      </c>
      <c r="D646">
        <v>26</v>
      </c>
      <c r="E646">
        <v>1</v>
      </c>
      <c r="F646">
        <v>5484.47</v>
      </c>
      <c r="G646" t="s">
        <v>6766</v>
      </c>
      <c r="H646" t="s">
        <v>6766</v>
      </c>
      <c r="I646" t="s">
        <v>9</v>
      </c>
      <c r="K646" s="14" t="str">
        <v>Id1693</v>
      </c>
      <c r="L646" s="11">
        <v>1984</v>
      </c>
      <c r="M646" s="11" t="str">
        <v>Aug</v>
      </c>
      <c r="N646" s="11" t="str">
        <v>Tier - 2</v>
      </c>
      <c r="O646" s="11" t="str">
        <v>Tier - 2</v>
      </c>
      <c r="P646" s="11" t="str">
        <v>R1013</v>
      </c>
      <c r="Q646" s="12" t="str">
        <v>26 Aug 1984</v>
      </c>
      <c r="R646" s="11">
        <f ca="1"/>
        <v>40</v>
      </c>
      <c r="S646" s="52">
        <v>5484.47</v>
      </c>
      <c r="T646" s="19"/>
    </row>
    <row r="647" spans="1:22" x14ac:dyDescent="0.3">
      <c r="A647" t="s">
        <v>674</v>
      </c>
      <c r="B647">
        <v>1984</v>
      </c>
      <c r="C647" t="s">
        <v>30</v>
      </c>
      <c r="D647">
        <v>17</v>
      </c>
      <c r="E647">
        <v>1</v>
      </c>
      <c r="F647">
        <v>5488.26</v>
      </c>
      <c r="G647" t="s">
        <v>6766</v>
      </c>
      <c r="H647" t="s">
        <v>6767</v>
      </c>
      <c r="I647" t="s">
        <v>37</v>
      </c>
      <c r="K647" s="14" t="str">
        <v>Id1692</v>
      </c>
      <c r="L647" s="11">
        <v>1984</v>
      </c>
      <c r="M647" s="11" t="str">
        <v>Aug</v>
      </c>
      <c r="N647" s="11" t="str">
        <v>Tier - 2</v>
      </c>
      <c r="O647" s="11" t="str">
        <v>Tier - 3</v>
      </c>
      <c r="P647" s="11" t="str">
        <v>R1011</v>
      </c>
      <c r="Q647" s="12" t="str">
        <v>17 Aug 1984</v>
      </c>
      <c r="R647" s="11">
        <f ca="1"/>
        <v>40</v>
      </c>
      <c r="S647" s="52">
        <v>5488.26</v>
      </c>
      <c r="T647" s="19"/>
    </row>
    <row r="648" spans="1:22" x14ac:dyDescent="0.3">
      <c r="A648" t="s">
        <v>675</v>
      </c>
      <c r="B648">
        <v>1988</v>
      </c>
      <c r="C648" t="s">
        <v>8</v>
      </c>
      <c r="D648">
        <v>29</v>
      </c>
      <c r="E648">
        <v>3</v>
      </c>
      <c r="F648">
        <v>5503.36</v>
      </c>
      <c r="G648" t="s">
        <v>6766</v>
      </c>
      <c r="H648" t="s">
        <v>6766</v>
      </c>
      <c r="I648" t="s">
        <v>18</v>
      </c>
      <c r="K648" s="14" t="str">
        <v>Id1691</v>
      </c>
      <c r="L648" s="11">
        <v>1988</v>
      </c>
      <c r="M648" s="11" t="str">
        <v>Jul</v>
      </c>
      <c r="N648" s="11" t="str">
        <v>Tier - 2</v>
      </c>
      <c r="O648" s="11" t="str">
        <v>Tier - 2</v>
      </c>
      <c r="P648" s="11" t="str">
        <v>R1012</v>
      </c>
      <c r="Q648" s="12" t="str">
        <v>29 Jul 1988</v>
      </c>
      <c r="R648" s="11">
        <f ca="1"/>
        <v>36</v>
      </c>
      <c r="S648" s="52">
        <v>5503.36</v>
      </c>
      <c r="T648" s="19"/>
    </row>
    <row r="649" spans="1:22" x14ac:dyDescent="0.3">
      <c r="A649" t="s">
        <v>676</v>
      </c>
      <c r="B649">
        <v>1981</v>
      </c>
      <c r="C649" t="s">
        <v>11</v>
      </c>
      <c r="D649">
        <v>7</v>
      </c>
      <c r="E649">
        <v>1</v>
      </c>
      <c r="F649">
        <v>5539.4</v>
      </c>
      <c r="G649" t="s">
        <v>6766</v>
      </c>
      <c r="H649" t="s">
        <v>6766</v>
      </c>
      <c r="I649" t="s">
        <v>9</v>
      </c>
      <c r="K649" s="14" t="str">
        <v>Id1690</v>
      </c>
      <c r="L649" s="11">
        <v>1981</v>
      </c>
      <c r="M649" s="11" t="str">
        <v>Nov</v>
      </c>
      <c r="N649" s="11" t="str">
        <v>Tier - 2</v>
      </c>
      <c r="O649" s="11" t="str">
        <v>Tier - 2</v>
      </c>
      <c r="P649" s="11" t="str">
        <v>R1013</v>
      </c>
      <c r="Q649" s="12" t="str">
        <v>7 Nov 1981</v>
      </c>
      <c r="R649" s="11">
        <f ca="1"/>
        <v>43</v>
      </c>
      <c r="S649" s="52">
        <v>5539.4</v>
      </c>
      <c r="T649" s="19"/>
    </row>
    <row r="650" spans="1:22" x14ac:dyDescent="0.3">
      <c r="A650" t="s">
        <v>677</v>
      </c>
      <c r="B650">
        <v>1980</v>
      </c>
      <c r="C650" t="s">
        <v>25</v>
      </c>
      <c r="D650">
        <v>7</v>
      </c>
      <c r="E650">
        <v>2</v>
      </c>
      <c r="F650">
        <v>5540.35</v>
      </c>
      <c r="G650" t="s">
        <v>6766</v>
      </c>
      <c r="H650" t="s">
        <v>6766</v>
      </c>
      <c r="I650" t="s">
        <v>18</v>
      </c>
      <c r="K650" s="14" t="str">
        <v>Id1689</v>
      </c>
      <c r="L650" s="11">
        <v>1980</v>
      </c>
      <c r="M650" s="11" t="str">
        <v>Dec</v>
      </c>
      <c r="N650" s="11" t="str">
        <v>Tier - 2</v>
      </c>
      <c r="O650" s="11" t="str">
        <v>Tier - 2</v>
      </c>
      <c r="P650" s="11" t="str">
        <v>R1012</v>
      </c>
      <c r="Q650" s="12" t="str">
        <v>7 Dec 1980</v>
      </c>
      <c r="R650" s="11">
        <f ca="1"/>
        <v>44</v>
      </c>
      <c r="S650" s="52">
        <v>5540.35</v>
      </c>
      <c r="T650" s="19"/>
    </row>
    <row r="651" spans="1:22" x14ac:dyDescent="0.3">
      <c r="A651" t="s">
        <v>678</v>
      </c>
      <c r="B651">
        <v>1999</v>
      </c>
      <c r="C651" t="s">
        <v>15</v>
      </c>
      <c r="D651">
        <v>22</v>
      </c>
      <c r="E651">
        <v>0</v>
      </c>
      <c r="F651">
        <v>5552.61</v>
      </c>
      <c r="G651" t="s">
        <v>6766</v>
      </c>
      <c r="H651" t="s">
        <v>6767</v>
      </c>
      <c r="I651" t="s">
        <v>530</v>
      </c>
      <c r="K651" s="14" t="str">
        <v>Id1688</v>
      </c>
      <c r="L651" s="11">
        <v>1999</v>
      </c>
      <c r="M651" s="11" t="str">
        <v>Sep</v>
      </c>
      <c r="N651" s="11" t="str">
        <v>Tier - 2</v>
      </c>
      <c r="O651" s="11" t="str">
        <v>Tier - 3</v>
      </c>
      <c r="P651" s="11" t="str">
        <v>R1026</v>
      </c>
      <c r="Q651" s="12" t="str">
        <v>22 Sep 1999</v>
      </c>
      <c r="R651" s="11">
        <f ca="1"/>
        <v>25</v>
      </c>
      <c r="S651" s="52">
        <v>5552.61</v>
      </c>
      <c r="T651" s="19"/>
    </row>
    <row r="652" spans="1:22" x14ac:dyDescent="0.3">
      <c r="A652" t="s">
        <v>679</v>
      </c>
      <c r="B652">
        <v>1974</v>
      </c>
      <c r="C652" t="s">
        <v>15</v>
      </c>
      <c r="D652">
        <v>18</v>
      </c>
      <c r="E652">
        <v>0</v>
      </c>
      <c r="F652">
        <v>5576.35</v>
      </c>
      <c r="G652" t="s">
        <v>6766</v>
      </c>
      <c r="H652" t="s">
        <v>6767</v>
      </c>
      <c r="I652" t="s">
        <v>9</v>
      </c>
      <c r="K652" s="14" t="str">
        <v>Id1687</v>
      </c>
      <c r="L652" s="11">
        <v>1974</v>
      </c>
      <c r="M652" s="11" t="str">
        <v>Sep</v>
      </c>
      <c r="N652" s="11" t="str">
        <v>Tier - 2</v>
      </c>
      <c r="O652" s="11" t="str">
        <v>Tier - 3</v>
      </c>
      <c r="P652" s="11" t="str">
        <v>R1013</v>
      </c>
      <c r="Q652" s="12" t="str">
        <v>18 Sep 1974</v>
      </c>
      <c r="R652" s="11">
        <f ca="1"/>
        <v>50</v>
      </c>
      <c r="S652" s="52">
        <v>5576.35</v>
      </c>
      <c r="T652" s="19"/>
    </row>
    <row r="653" spans="1:22" x14ac:dyDescent="0.3">
      <c r="A653" t="s">
        <v>680</v>
      </c>
      <c r="B653">
        <v>1985</v>
      </c>
      <c r="C653" t="s">
        <v>15</v>
      </c>
      <c r="D653">
        <v>5</v>
      </c>
      <c r="E653">
        <v>3</v>
      </c>
      <c r="F653">
        <v>5582.95</v>
      </c>
      <c r="G653" t="s">
        <v>6766</v>
      </c>
      <c r="H653" t="s">
        <v>6768</v>
      </c>
      <c r="I653" t="s">
        <v>18</v>
      </c>
      <c r="K653" s="14" t="str">
        <v>Id1686</v>
      </c>
      <c r="L653" s="11">
        <v>1985</v>
      </c>
      <c r="M653" s="11" t="str">
        <v>Sep</v>
      </c>
      <c r="N653" s="11" t="str">
        <v>Tier - 2</v>
      </c>
      <c r="O653" s="11" t="str">
        <v>Tier - 1</v>
      </c>
      <c r="P653" s="11" t="str">
        <v>R1012</v>
      </c>
      <c r="Q653" s="12" t="str">
        <v>5 Sep 1985</v>
      </c>
      <c r="R653" s="11">
        <f ca="1"/>
        <v>39</v>
      </c>
      <c r="S653" s="52">
        <v>5582.95</v>
      </c>
      <c r="T653" s="19"/>
    </row>
    <row r="654" spans="1:22" x14ac:dyDescent="0.3">
      <c r="A654" t="s">
        <v>681</v>
      </c>
      <c r="B654">
        <v>1986</v>
      </c>
      <c r="C654" t="s">
        <v>11</v>
      </c>
      <c r="D654">
        <v>21</v>
      </c>
      <c r="E654">
        <v>2</v>
      </c>
      <c r="F654">
        <v>5584.31</v>
      </c>
      <c r="G654" t="s">
        <v>6767</v>
      </c>
      <c r="H654" t="s">
        <v>6768</v>
      </c>
      <c r="I654" t="s">
        <v>9</v>
      </c>
      <c r="K654" s="14" t="str">
        <v>Id1685</v>
      </c>
      <c r="L654" s="11">
        <v>1986</v>
      </c>
      <c r="M654" s="11" t="str">
        <v>Nov</v>
      </c>
      <c r="N654" s="11" t="str">
        <v>Tier - 3</v>
      </c>
      <c r="O654" s="11" t="str">
        <v>Tier - 1</v>
      </c>
      <c r="P654" s="11" t="str">
        <v>R1013</v>
      </c>
      <c r="Q654" s="12" t="str">
        <v>21 Nov 1986</v>
      </c>
      <c r="R654" s="11">
        <f ca="1"/>
        <v>38</v>
      </c>
      <c r="S654" s="52">
        <v>5584.31</v>
      </c>
      <c r="T654" s="19"/>
    </row>
    <row r="655" spans="1:22" x14ac:dyDescent="0.3">
      <c r="A655" t="s">
        <v>682</v>
      </c>
      <c r="B655">
        <v>1983</v>
      </c>
      <c r="C655" t="s">
        <v>32</v>
      </c>
      <c r="D655">
        <v>3</v>
      </c>
      <c r="E655">
        <v>3</v>
      </c>
      <c r="F655">
        <v>5587.59</v>
      </c>
      <c r="G655" t="s">
        <v>6766</v>
      </c>
      <c r="H655" t="s">
        <v>6768</v>
      </c>
      <c r="I655" t="s">
        <v>9</v>
      </c>
      <c r="K655" s="14" t="str">
        <v>Id1684</v>
      </c>
      <c r="L655" s="11">
        <v>1983</v>
      </c>
      <c r="M655" s="11" t="str">
        <v>Oct</v>
      </c>
      <c r="N655" s="11" t="str">
        <v>Tier - 2</v>
      </c>
      <c r="O655" s="11" t="str">
        <v>Tier - 1</v>
      </c>
      <c r="P655" s="11" t="str">
        <v>R1013</v>
      </c>
      <c r="Q655" s="12" t="str">
        <v>3 Oct 1983</v>
      </c>
      <c r="R655" s="11">
        <f ca="1"/>
        <v>41</v>
      </c>
      <c r="S655" s="52">
        <v>5587.59</v>
      </c>
      <c r="T655" s="19"/>
    </row>
    <row r="656" spans="1:22" x14ac:dyDescent="0.3">
      <c r="A656" t="s">
        <v>683</v>
      </c>
      <c r="B656">
        <v>1988</v>
      </c>
      <c r="C656" t="s">
        <v>11</v>
      </c>
      <c r="D656">
        <v>18</v>
      </c>
      <c r="E656">
        <v>1</v>
      </c>
      <c r="F656">
        <v>5594.85</v>
      </c>
      <c r="G656" t="s">
        <v>6766</v>
      </c>
      <c r="H656" t="s">
        <v>6767</v>
      </c>
      <c r="I656" t="s">
        <v>242</v>
      </c>
      <c r="K656" s="14" t="str">
        <v>Id1683</v>
      </c>
      <c r="L656" s="11">
        <v>1988</v>
      </c>
      <c r="M656" s="11" t="str">
        <v>Nov</v>
      </c>
      <c r="N656" s="11" t="str">
        <v>Tier - 2</v>
      </c>
      <c r="O656" s="11" t="str">
        <v>Tier - 3</v>
      </c>
      <c r="P656" s="11" t="str">
        <v>R1024</v>
      </c>
      <c r="Q656" s="12" t="str">
        <v>18 Nov 1988</v>
      </c>
      <c r="R656" s="11">
        <f ca="1"/>
        <v>36</v>
      </c>
      <c r="S656" s="52">
        <v>5594.85</v>
      </c>
      <c r="T656" s="19"/>
    </row>
    <row r="657" spans="1:22" x14ac:dyDescent="0.3">
      <c r="A657" t="s">
        <v>684</v>
      </c>
      <c r="B657">
        <v>1978</v>
      </c>
      <c r="C657" t="s">
        <v>15</v>
      </c>
      <c r="D657">
        <v>11</v>
      </c>
      <c r="E657">
        <v>2</v>
      </c>
      <c r="F657">
        <v>5612.83</v>
      </c>
      <c r="G657" t="s">
        <v>6766</v>
      </c>
      <c r="H657" t="s">
        <v>6767</v>
      </c>
      <c r="I657" t="s">
        <v>9</v>
      </c>
      <c r="K657" s="14" t="str">
        <v>Id1682</v>
      </c>
      <c r="L657" s="11">
        <v>1978</v>
      </c>
      <c r="M657" s="11" t="str">
        <v>Sep</v>
      </c>
      <c r="N657" s="11" t="str">
        <v>Tier - 2</v>
      </c>
      <c r="O657" s="11" t="str">
        <v>Tier - 3</v>
      </c>
      <c r="P657" s="11" t="str">
        <v>R1013</v>
      </c>
      <c r="Q657" s="12" t="str">
        <v>11 Sep 1978</v>
      </c>
      <c r="R657" s="11">
        <f ca="1"/>
        <v>46</v>
      </c>
      <c r="S657" s="52">
        <v>5612.83</v>
      </c>
      <c r="T657" s="19"/>
    </row>
    <row r="658" spans="1:22" x14ac:dyDescent="0.3">
      <c r="A658" t="s">
        <v>685</v>
      </c>
      <c r="B658">
        <v>1994</v>
      </c>
      <c r="C658" t="s">
        <v>11</v>
      </c>
      <c r="D658">
        <v>15</v>
      </c>
      <c r="E658">
        <v>5</v>
      </c>
      <c r="F658">
        <v>5615.37</v>
      </c>
      <c r="G658" t="s">
        <v>6766</v>
      </c>
      <c r="H658" t="s">
        <v>6767</v>
      </c>
      <c r="I658" t="s">
        <v>37</v>
      </c>
      <c r="K658" s="14" t="str">
        <v>Id1681</v>
      </c>
      <c r="L658" s="11">
        <v>1994</v>
      </c>
      <c r="M658" s="11" t="str">
        <v>Nov</v>
      </c>
      <c r="N658" s="11" t="str">
        <v>Tier - 2</v>
      </c>
      <c r="O658" s="11" t="str">
        <v>Tier - 3</v>
      </c>
      <c r="P658" s="11" t="str">
        <v>R1011</v>
      </c>
      <c r="Q658" s="12" t="str">
        <v>15 Nov 1994</v>
      </c>
      <c r="R658" s="11">
        <f ca="1"/>
        <v>30</v>
      </c>
      <c r="S658" s="52">
        <v>5615.37</v>
      </c>
      <c r="T658" s="19"/>
    </row>
    <row r="659" spans="1:22" x14ac:dyDescent="0.3">
      <c r="A659" t="s">
        <v>686</v>
      </c>
      <c r="B659">
        <v>1987</v>
      </c>
      <c r="C659" t="s">
        <v>25</v>
      </c>
      <c r="D659">
        <v>9</v>
      </c>
      <c r="E659">
        <v>1</v>
      </c>
      <c r="F659">
        <v>5630.46</v>
      </c>
      <c r="G659" t="s">
        <v>6766</v>
      </c>
      <c r="H659" t="s">
        <v>6767</v>
      </c>
      <c r="I659" t="s">
        <v>18</v>
      </c>
      <c r="K659" s="14" t="str">
        <v>Id1680</v>
      </c>
      <c r="L659" s="11">
        <v>1987</v>
      </c>
      <c r="M659" s="11" t="str">
        <v>Dec</v>
      </c>
      <c r="N659" s="11" t="str">
        <v>Tier - 2</v>
      </c>
      <c r="O659" s="11" t="str">
        <v>Tier - 3</v>
      </c>
      <c r="P659" s="11" t="str">
        <v>R1012</v>
      </c>
      <c r="Q659" s="12" t="str">
        <v>9 Dec 1987</v>
      </c>
      <c r="R659" s="11">
        <f ca="1"/>
        <v>37</v>
      </c>
      <c r="S659" s="52">
        <v>5630.46</v>
      </c>
      <c r="T659" s="19"/>
    </row>
    <row r="660" spans="1:22" x14ac:dyDescent="0.3">
      <c r="A660" t="s">
        <v>687</v>
      </c>
      <c r="B660">
        <v>1983</v>
      </c>
      <c r="C660" t="s">
        <v>13</v>
      </c>
      <c r="D660">
        <v>8</v>
      </c>
      <c r="E660">
        <v>0</v>
      </c>
      <c r="F660">
        <v>5649.72</v>
      </c>
      <c r="G660" t="s">
        <v>6766</v>
      </c>
      <c r="H660" t="s">
        <v>6767</v>
      </c>
      <c r="I660" t="s">
        <v>37</v>
      </c>
      <c r="K660" s="14" t="str">
        <v>Id1679</v>
      </c>
      <c r="L660" s="11">
        <v>1983</v>
      </c>
      <c r="M660" s="11" t="str">
        <v>Jun</v>
      </c>
      <c r="N660" s="11" t="str">
        <v>Tier - 2</v>
      </c>
      <c r="O660" s="11" t="str">
        <v>Tier - 3</v>
      </c>
      <c r="P660" s="11" t="str">
        <v>R1011</v>
      </c>
      <c r="Q660" s="12" t="str">
        <v>8 Jun 1983</v>
      </c>
      <c r="R660" s="11">
        <f ca="1"/>
        <v>41</v>
      </c>
      <c r="S660" s="52">
        <v>5649.72</v>
      </c>
      <c r="T660" s="19"/>
    </row>
    <row r="661" spans="1:22" x14ac:dyDescent="0.3">
      <c r="A661" t="s">
        <v>688</v>
      </c>
      <c r="B661">
        <v>1978</v>
      </c>
      <c r="C661" t="s">
        <v>15</v>
      </c>
      <c r="D661">
        <v>27</v>
      </c>
      <c r="E661">
        <v>2</v>
      </c>
      <c r="F661">
        <v>5650.14</v>
      </c>
      <c r="G661" t="s">
        <v>6766</v>
      </c>
      <c r="H661" t="s">
        <v>6768</v>
      </c>
      <c r="I661" t="s">
        <v>9</v>
      </c>
      <c r="K661" s="14" t="str">
        <v>Id1678</v>
      </c>
      <c r="L661" s="11">
        <v>1978</v>
      </c>
      <c r="M661" s="11" t="str">
        <v>Sep</v>
      </c>
      <c r="N661" s="11" t="str">
        <v>Tier - 2</v>
      </c>
      <c r="O661" s="11" t="str">
        <v>Tier - 1</v>
      </c>
      <c r="P661" s="11" t="str">
        <v>R1013</v>
      </c>
      <c r="Q661" s="12" t="str">
        <v>27 Sep 1978</v>
      </c>
      <c r="R661" s="11">
        <f ca="1"/>
        <v>46</v>
      </c>
      <c r="S661" s="52">
        <v>5650.14</v>
      </c>
      <c r="T661" s="19"/>
    </row>
    <row r="662" spans="1:22" x14ac:dyDescent="0.3">
      <c r="A662" t="s">
        <v>689</v>
      </c>
      <c r="B662">
        <v>1983</v>
      </c>
      <c r="C662" t="s">
        <v>15</v>
      </c>
      <c r="D662">
        <v>3</v>
      </c>
      <c r="E662">
        <v>0</v>
      </c>
      <c r="F662">
        <v>5662.23</v>
      </c>
      <c r="G662" t="s">
        <v>6766</v>
      </c>
      <c r="H662" t="s">
        <v>6768</v>
      </c>
      <c r="I662" t="s">
        <v>9</v>
      </c>
      <c r="K662" s="14" t="str">
        <v>Id1677</v>
      </c>
      <c r="L662" s="11">
        <v>1983</v>
      </c>
      <c r="M662" s="11" t="str">
        <v>Sep</v>
      </c>
      <c r="N662" s="11" t="str">
        <v>Tier - 2</v>
      </c>
      <c r="O662" s="11" t="str">
        <v>Tier - 1</v>
      </c>
      <c r="P662" s="11" t="str">
        <v>R1013</v>
      </c>
      <c r="Q662" s="12" t="str">
        <v>3 Sep 1983</v>
      </c>
      <c r="R662" s="11">
        <f ca="1"/>
        <v>41</v>
      </c>
      <c r="S662" s="52">
        <v>5662.23</v>
      </c>
      <c r="T662" s="19"/>
    </row>
    <row r="663" spans="1:22" x14ac:dyDescent="0.3">
      <c r="A663" t="s">
        <v>690</v>
      </c>
      <c r="B663">
        <v>1984</v>
      </c>
      <c r="C663" t="s">
        <v>30</v>
      </c>
      <c r="D663">
        <v>12</v>
      </c>
      <c r="E663">
        <v>3</v>
      </c>
      <c r="F663">
        <v>5679.13</v>
      </c>
      <c r="G663" t="s">
        <v>6766</v>
      </c>
      <c r="H663" t="s">
        <v>6766</v>
      </c>
      <c r="I663" t="s">
        <v>9</v>
      </c>
      <c r="K663" s="14" t="str">
        <v>Id1676</v>
      </c>
      <c r="L663" s="11">
        <v>1984</v>
      </c>
      <c r="M663" s="11" t="str">
        <v>Aug</v>
      </c>
      <c r="N663" s="11" t="str">
        <v>Tier - 2</v>
      </c>
      <c r="O663" s="11" t="str">
        <v>Tier - 2</v>
      </c>
      <c r="P663" s="11" t="str">
        <v>R1013</v>
      </c>
      <c r="Q663" s="12" t="str">
        <v>12 Aug 1984</v>
      </c>
      <c r="R663" s="11">
        <f ca="1"/>
        <v>40</v>
      </c>
      <c r="S663" s="52">
        <v>5679.13</v>
      </c>
      <c r="T663" s="19"/>
    </row>
    <row r="664" spans="1:22" x14ac:dyDescent="0.3">
      <c r="A664" t="s">
        <v>691</v>
      </c>
      <c r="B664">
        <v>1972</v>
      </c>
      <c r="C664" t="s">
        <v>32</v>
      </c>
      <c r="D664">
        <v>28</v>
      </c>
      <c r="E664">
        <v>0</v>
      </c>
      <c r="F664">
        <v>5690.79</v>
      </c>
      <c r="G664" t="s">
        <v>6766</v>
      </c>
      <c r="H664" t="s">
        <v>6768</v>
      </c>
      <c r="I664" t="s">
        <v>9</v>
      </c>
      <c r="K664" s="14" t="str">
        <v>Id1675</v>
      </c>
      <c r="L664" s="11">
        <v>1972</v>
      </c>
      <c r="M664" s="11" t="str">
        <v>Oct</v>
      </c>
      <c r="N664" s="11" t="str">
        <v>Tier - 2</v>
      </c>
      <c r="O664" s="11" t="str">
        <v>Tier - 1</v>
      </c>
      <c r="P664" s="11" t="str">
        <v>R1013</v>
      </c>
      <c r="Q664" s="12" t="str">
        <v>28 Oct 1972</v>
      </c>
      <c r="R664" s="11">
        <f ca="1"/>
        <v>52</v>
      </c>
      <c r="S664" s="52">
        <v>5690.79</v>
      </c>
      <c r="T664" s="19"/>
    </row>
    <row r="665" spans="1:22" x14ac:dyDescent="0.3">
      <c r="A665" t="s">
        <v>692</v>
      </c>
      <c r="B665">
        <v>1992</v>
      </c>
      <c r="C665" t="s">
        <v>11</v>
      </c>
      <c r="D665">
        <v>3</v>
      </c>
      <c r="E665">
        <v>3</v>
      </c>
      <c r="F665">
        <v>5693.43</v>
      </c>
      <c r="G665" t="s">
        <v>6766</v>
      </c>
      <c r="H665" t="s">
        <v>6767</v>
      </c>
      <c r="I665" t="s">
        <v>18</v>
      </c>
      <c r="K665" s="14" t="str">
        <v>Id1674</v>
      </c>
      <c r="L665" s="11">
        <v>1992</v>
      </c>
      <c r="M665" s="11" t="str">
        <v>Nov</v>
      </c>
      <c r="N665" s="11" t="str">
        <v>Tier - 2</v>
      </c>
      <c r="O665" s="11" t="str">
        <v>Tier - 3</v>
      </c>
      <c r="P665" s="11" t="str">
        <v>R1012</v>
      </c>
      <c r="Q665" s="12" t="str">
        <v>3 Nov 1992</v>
      </c>
      <c r="R665" s="11">
        <f ca="1"/>
        <v>32</v>
      </c>
      <c r="S665" s="52">
        <v>5693.43</v>
      </c>
      <c r="T665" s="19"/>
    </row>
    <row r="666" spans="1:22" x14ac:dyDescent="0.3">
      <c r="A666" t="s">
        <v>693</v>
      </c>
      <c r="B666">
        <v>1974</v>
      </c>
      <c r="C666" t="s">
        <v>8</v>
      </c>
      <c r="D666">
        <v>6</v>
      </c>
      <c r="E666">
        <v>0</v>
      </c>
      <c r="F666">
        <v>5698.74</v>
      </c>
      <c r="G666" t="s">
        <v>6766</v>
      </c>
      <c r="H666" t="s">
        <v>6766</v>
      </c>
      <c r="I666" t="s">
        <v>18</v>
      </c>
      <c r="K666" s="14" t="str">
        <v>Id1673</v>
      </c>
      <c r="L666" s="11">
        <v>1974</v>
      </c>
      <c r="M666" s="11" t="str">
        <v>Jul</v>
      </c>
      <c r="N666" s="11" t="str">
        <v>Tier - 2</v>
      </c>
      <c r="O666" s="11" t="str">
        <v>Tier - 2</v>
      </c>
      <c r="P666" s="11" t="str">
        <v>R1012</v>
      </c>
      <c r="Q666" s="12" t="str">
        <v>6 Jul 1974</v>
      </c>
      <c r="R666" s="11">
        <f ca="1"/>
        <v>50</v>
      </c>
      <c r="S666" s="52">
        <v>5698.74</v>
      </c>
      <c r="T666" s="19"/>
    </row>
    <row r="667" spans="1:22" x14ac:dyDescent="0.3">
      <c r="A667" t="s">
        <v>694</v>
      </c>
      <c r="B667">
        <v>1981</v>
      </c>
      <c r="C667" t="s">
        <v>13</v>
      </c>
      <c r="D667">
        <v>15</v>
      </c>
      <c r="E667">
        <v>0</v>
      </c>
      <c r="F667">
        <v>5699.84</v>
      </c>
      <c r="G667" t="s">
        <v>6766</v>
      </c>
      <c r="H667" t="s">
        <v>6767</v>
      </c>
      <c r="I667" t="s">
        <v>9</v>
      </c>
      <c r="K667" s="14" t="str">
        <v>Id1672</v>
      </c>
      <c r="L667" s="11">
        <v>1981</v>
      </c>
      <c r="M667" s="11" t="str">
        <v>Jun</v>
      </c>
      <c r="N667" s="11" t="str">
        <v>Tier - 2</v>
      </c>
      <c r="O667" s="11" t="str">
        <v>Tier - 3</v>
      </c>
      <c r="P667" s="11" t="str">
        <v>R1013</v>
      </c>
      <c r="Q667" s="12" t="str">
        <v>15 Jun 1981</v>
      </c>
      <c r="R667" s="11">
        <f ca="1"/>
        <v>43</v>
      </c>
      <c r="S667" s="52">
        <v>5699.84</v>
      </c>
      <c r="T667" s="19"/>
    </row>
    <row r="668" spans="1:22" x14ac:dyDescent="0.3">
      <c r="A668" t="s">
        <v>695</v>
      </c>
      <c r="B668">
        <v>1993</v>
      </c>
      <c r="C668" t="s">
        <v>11</v>
      </c>
      <c r="D668">
        <v>3</v>
      </c>
      <c r="E668">
        <v>4</v>
      </c>
      <c r="F668">
        <v>5708.87</v>
      </c>
      <c r="G668" t="s">
        <v>6766</v>
      </c>
      <c r="H668" t="s">
        <v>6768</v>
      </c>
      <c r="I668" t="s">
        <v>37</v>
      </c>
      <c r="K668" s="14" t="str">
        <v>Id1671</v>
      </c>
      <c r="L668" s="11">
        <v>1993</v>
      </c>
      <c r="M668" s="11" t="str">
        <v>Nov</v>
      </c>
      <c r="N668" s="11" t="str">
        <v>Tier - 2</v>
      </c>
      <c r="O668" s="11" t="str">
        <v>Tier - 1</v>
      </c>
      <c r="P668" s="11" t="str">
        <v>R1011</v>
      </c>
      <c r="Q668" s="12" t="str">
        <v>3 Nov 1993</v>
      </c>
      <c r="R668" s="11">
        <f ca="1"/>
        <v>31</v>
      </c>
      <c r="S668" s="52">
        <v>5708.87</v>
      </c>
      <c r="T668" s="19"/>
    </row>
    <row r="669" spans="1:22" x14ac:dyDescent="0.3">
      <c r="A669" t="s">
        <v>696</v>
      </c>
      <c r="B669">
        <v>1981</v>
      </c>
      <c r="C669" t="s">
        <v>30</v>
      </c>
      <c r="D669">
        <v>30</v>
      </c>
      <c r="E669">
        <v>0</v>
      </c>
      <c r="F669">
        <v>5709.16</v>
      </c>
      <c r="G669" t="s">
        <v>6767</v>
      </c>
      <c r="H669" t="s">
        <v>6767</v>
      </c>
      <c r="I669" t="s">
        <v>9</v>
      </c>
      <c r="K669" s="14" t="str">
        <v>Id1670</v>
      </c>
      <c r="L669" s="11">
        <v>1981</v>
      </c>
      <c r="M669" s="11" t="str">
        <v>Aug</v>
      </c>
      <c r="N669" s="11" t="str">
        <v>Tier - 3</v>
      </c>
      <c r="O669" s="11" t="str">
        <v>Tier - 3</v>
      </c>
      <c r="P669" s="11" t="str">
        <v>R1013</v>
      </c>
      <c r="Q669" s="12" t="str">
        <v>30 Aug 1981</v>
      </c>
      <c r="R669" s="11">
        <f ca="1"/>
        <v>43</v>
      </c>
      <c r="S669" s="52">
        <v>5709.16</v>
      </c>
      <c r="T669" s="19"/>
    </row>
    <row r="670" spans="1:22" x14ac:dyDescent="0.3">
      <c r="A670" t="s">
        <v>697</v>
      </c>
      <c r="B670">
        <v>1971</v>
      </c>
      <c r="C670" t="s">
        <v>25</v>
      </c>
      <c r="D670">
        <v>18</v>
      </c>
      <c r="E670">
        <v>0</v>
      </c>
      <c r="F670">
        <v>5720.38</v>
      </c>
      <c r="G670" t="s">
        <v>6766</v>
      </c>
      <c r="H670" t="s">
        <v>6768</v>
      </c>
      <c r="I670" t="s">
        <v>9</v>
      </c>
      <c r="K670" s="14" t="str">
        <v>Id1669</v>
      </c>
      <c r="L670" s="11">
        <v>1971</v>
      </c>
      <c r="M670" s="11" t="str">
        <v>Dec</v>
      </c>
      <c r="N670" s="11" t="str">
        <v>Tier - 2</v>
      </c>
      <c r="O670" s="11" t="str">
        <v>Tier - 1</v>
      </c>
      <c r="P670" s="11" t="str">
        <v>R1013</v>
      </c>
      <c r="Q670" s="12" t="str">
        <v>18 Dec 1971</v>
      </c>
      <c r="R670" s="11">
        <f ca="1"/>
        <v>53</v>
      </c>
      <c r="S670" s="52">
        <v>5720.38</v>
      </c>
      <c r="T670" s="19"/>
      <c r="V670" s="25"/>
    </row>
    <row r="671" spans="1:22" x14ac:dyDescent="0.3">
      <c r="A671" t="s">
        <v>698</v>
      </c>
      <c r="B671">
        <v>1987</v>
      </c>
      <c r="C671" t="s">
        <v>32</v>
      </c>
      <c r="D671">
        <v>19</v>
      </c>
      <c r="E671">
        <v>2</v>
      </c>
      <c r="F671">
        <v>5729.01</v>
      </c>
      <c r="G671" t="s">
        <v>6768</v>
      </c>
      <c r="H671" t="s">
        <v>6766</v>
      </c>
      <c r="I671" t="s">
        <v>18</v>
      </c>
      <c r="K671" s="14" t="str">
        <v>Id1668</v>
      </c>
      <c r="L671" s="11">
        <v>1987</v>
      </c>
      <c r="M671" s="11" t="str">
        <v>Oct</v>
      </c>
      <c r="N671" s="11" t="str">
        <v>Tier - 1</v>
      </c>
      <c r="O671" s="11" t="str">
        <v>Tier - 2</v>
      </c>
      <c r="P671" s="11" t="str">
        <v>R1012</v>
      </c>
      <c r="Q671" s="12" t="str">
        <v>19 Oct 1987</v>
      </c>
      <c r="R671" s="11">
        <f ca="1"/>
        <v>37</v>
      </c>
      <c r="S671" s="52">
        <v>5729.01</v>
      </c>
      <c r="T671" s="19"/>
    </row>
    <row r="672" spans="1:22" x14ac:dyDescent="0.3">
      <c r="A672" t="s">
        <v>699</v>
      </c>
      <c r="B672">
        <v>1972</v>
      </c>
      <c r="C672" t="s">
        <v>30</v>
      </c>
      <c r="D672">
        <v>21</v>
      </c>
      <c r="E672">
        <v>0</v>
      </c>
      <c r="F672">
        <v>5741.67</v>
      </c>
      <c r="G672" t="s">
        <v>6766</v>
      </c>
      <c r="H672" t="s">
        <v>6767</v>
      </c>
      <c r="I672" t="s">
        <v>9</v>
      </c>
      <c r="K672" s="14" t="str">
        <v>Id1667</v>
      </c>
      <c r="L672" s="11">
        <v>1972</v>
      </c>
      <c r="M672" s="11" t="str">
        <v>Aug</v>
      </c>
      <c r="N672" s="11" t="str">
        <v>Tier - 2</v>
      </c>
      <c r="O672" s="11" t="str">
        <v>Tier - 3</v>
      </c>
      <c r="P672" s="11" t="str">
        <v>R1013</v>
      </c>
      <c r="Q672" s="12" t="str">
        <v>21 Aug 1972</v>
      </c>
      <c r="R672" s="11">
        <f ca="1"/>
        <v>52</v>
      </c>
      <c r="S672" s="52">
        <v>5741.67</v>
      </c>
      <c r="T672" s="19"/>
    </row>
    <row r="673" spans="1:20" x14ac:dyDescent="0.3">
      <c r="A673" t="s">
        <v>700</v>
      </c>
      <c r="B673">
        <v>1993</v>
      </c>
      <c r="C673" t="s">
        <v>13</v>
      </c>
      <c r="D673">
        <v>10</v>
      </c>
      <c r="E673">
        <v>0</v>
      </c>
      <c r="F673">
        <v>5748.13</v>
      </c>
      <c r="G673" t="s">
        <v>6766</v>
      </c>
      <c r="H673" t="s">
        <v>6768</v>
      </c>
      <c r="I673" t="s">
        <v>295</v>
      </c>
      <c r="K673" s="14" t="str">
        <v>Id1666</v>
      </c>
      <c r="L673" s="11">
        <v>1993</v>
      </c>
      <c r="M673" s="11" t="str">
        <v>Jun</v>
      </c>
      <c r="N673" s="11" t="str">
        <v>Tier - 2</v>
      </c>
      <c r="O673" s="11" t="str">
        <v>Tier - 1</v>
      </c>
      <c r="P673" s="11" t="str">
        <v>R1021</v>
      </c>
      <c r="Q673" s="12" t="str">
        <v>10 Jun 1993</v>
      </c>
      <c r="R673" s="11">
        <f ca="1"/>
        <v>31</v>
      </c>
      <c r="S673" s="52">
        <v>5748.13</v>
      </c>
      <c r="T673" s="19"/>
    </row>
    <row r="674" spans="1:20" x14ac:dyDescent="0.3">
      <c r="A674" t="s">
        <v>701</v>
      </c>
      <c r="B674">
        <v>1983</v>
      </c>
      <c r="C674" t="s">
        <v>30</v>
      </c>
      <c r="D674">
        <v>30</v>
      </c>
      <c r="E674">
        <v>0</v>
      </c>
      <c r="F674">
        <v>5757.41</v>
      </c>
      <c r="G674" t="s">
        <v>6766</v>
      </c>
      <c r="H674" t="s">
        <v>6767</v>
      </c>
      <c r="I674" t="s">
        <v>161</v>
      </c>
      <c r="K674" s="14" t="str">
        <v>Id1665</v>
      </c>
      <c r="L674" s="11">
        <v>1983</v>
      </c>
      <c r="M674" s="11" t="str">
        <v>Aug</v>
      </c>
      <c r="N674" s="11" t="str">
        <v>Tier - 2</v>
      </c>
      <c r="O674" s="11" t="str">
        <v>Tier - 3</v>
      </c>
      <c r="P674" s="11" t="str">
        <v>R1019</v>
      </c>
      <c r="Q674" s="12" t="str">
        <v>30 Aug 1983</v>
      </c>
      <c r="R674" s="11">
        <f ca="1"/>
        <v>41</v>
      </c>
      <c r="S674" s="52">
        <v>5757.41</v>
      </c>
      <c r="T674" s="19"/>
    </row>
    <row r="675" spans="1:20" x14ac:dyDescent="0.3">
      <c r="A675" t="s">
        <v>702</v>
      </c>
      <c r="B675">
        <v>2004</v>
      </c>
      <c r="C675" t="s">
        <v>11</v>
      </c>
      <c r="D675">
        <v>1</v>
      </c>
      <c r="E675">
        <v>0</v>
      </c>
      <c r="F675">
        <v>5778.71</v>
      </c>
      <c r="G675" t="s">
        <v>6766</v>
      </c>
      <c r="H675" t="s">
        <v>6767</v>
      </c>
      <c r="I675" t="s">
        <v>627</v>
      </c>
      <c r="K675" s="14" t="str">
        <v>Id1664</v>
      </c>
      <c r="L675" s="11">
        <v>2004</v>
      </c>
      <c r="M675" s="11" t="str">
        <v>Nov</v>
      </c>
      <c r="N675" s="11" t="str">
        <v>Tier - 2</v>
      </c>
      <c r="O675" s="11" t="str">
        <v>Tier - 3</v>
      </c>
      <c r="P675" s="11" t="str">
        <v>R1022</v>
      </c>
      <c r="Q675" s="12" t="str">
        <v>1 Nov 2004</v>
      </c>
      <c r="R675" s="11">
        <f ca="1"/>
        <v>20</v>
      </c>
      <c r="S675" s="52">
        <v>5778.71</v>
      </c>
      <c r="T675" s="19"/>
    </row>
    <row r="676" spans="1:20" x14ac:dyDescent="0.3">
      <c r="A676" t="s">
        <v>703</v>
      </c>
      <c r="B676">
        <v>1980</v>
      </c>
      <c r="C676" t="s">
        <v>15</v>
      </c>
      <c r="D676">
        <v>18</v>
      </c>
      <c r="E676">
        <v>2</v>
      </c>
      <c r="F676">
        <v>5807.06</v>
      </c>
      <c r="G676" t="s">
        <v>6766</v>
      </c>
      <c r="H676" t="s">
        <v>6767</v>
      </c>
      <c r="I676" t="s">
        <v>9</v>
      </c>
      <c r="K676" s="14" t="str">
        <v>Id1663</v>
      </c>
      <c r="L676" s="11">
        <v>1980</v>
      </c>
      <c r="M676" s="11" t="str">
        <v>Sep</v>
      </c>
      <c r="N676" s="11" t="str">
        <v>Tier - 2</v>
      </c>
      <c r="O676" s="11" t="str">
        <v>Tier - 3</v>
      </c>
      <c r="P676" s="11" t="str">
        <v>R1013</v>
      </c>
      <c r="Q676" s="12" t="str">
        <v>18 Sep 1980</v>
      </c>
      <c r="R676" s="11">
        <f ca="1"/>
        <v>44</v>
      </c>
      <c r="S676" s="52">
        <v>5807.06</v>
      </c>
      <c r="T676" s="19"/>
    </row>
    <row r="677" spans="1:20" x14ac:dyDescent="0.3">
      <c r="A677" t="s">
        <v>704</v>
      </c>
      <c r="B677">
        <v>1972</v>
      </c>
      <c r="C677" t="s">
        <v>11</v>
      </c>
      <c r="D677">
        <v>2</v>
      </c>
      <c r="E677">
        <v>0</v>
      </c>
      <c r="F677">
        <v>5812.9</v>
      </c>
      <c r="G677" t="s">
        <v>6766</v>
      </c>
      <c r="H677" t="s">
        <v>6766</v>
      </c>
      <c r="I677" t="s">
        <v>9</v>
      </c>
      <c r="K677" s="14" t="str">
        <v>Id1662</v>
      </c>
      <c r="L677" s="11">
        <v>1972</v>
      </c>
      <c r="M677" s="11" t="str">
        <v>Nov</v>
      </c>
      <c r="N677" s="11" t="str">
        <v>Tier - 2</v>
      </c>
      <c r="O677" s="11" t="str">
        <v>Tier - 2</v>
      </c>
      <c r="P677" s="11" t="str">
        <v>R1013</v>
      </c>
      <c r="Q677" s="12" t="str">
        <v>2 Nov 1972</v>
      </c>
      <c r="R677" s="11">
        <f ca="1"/>
        <v>52</v>
      </c>
      <c r="S677" s="52">
        <v>5812.9</v>
      </c>
      <c r="T677" s="19"/>
    </row>
    <row r="678" spans="1:20" x14ac:dyDescent="0.3">
      <c r="A678" t="s">
        <v>705</v>
      </c>
      <c r="B678">
        <v>2002</v>
      </c>
      <c r="C678" t="s">
        <v>8</v>
      </c>
      <c r="D678">
        <v>22</v>
      </c>
      <c r="E678">
        <v>0</v>
      </c>
      <c r="F678">
        <v>5816.58</v>
      </c>
      <c r="G678" t="s">
        <v>6766</v>
      </c>
      <c r="H678" t="s">
        <v>6766</v>
      </c>
      <c r="I678" t="s">
        <v>530</v>
      </c>
      <c r="K678" s="14" t="str">
        <v>Id1661</v>
      </c>
      <c r="L678" s="11">
        <v>2002</v>
      </c>
      <c r="M678" s="11" t="str">
        <v>Jul</v>
      </c>
      <c r="N678" s="11" t="str">
        <v>Tier - 2</v>
      </c>
      <c r="O678" s="11" t="str">
        <v>Tier - 2</v>
      </c>
      <c r="P678" s="11" t="str">
        <v>R1026</v>
      </c>
      <c r="Q678" s="12" t="str">
        <v>22 Jul 2002</v>
      </c>
      <c r="R678" s="11">
        <f ca="1"/>
        <v>22</v>
      </c>
      <c r="S678" s="52">
        <v>5816.58</v>
      </c>
      <c r="T678" s="19"/>
    </row>
    <row r="679" spans="1:20" x14ac:dyDescent="0.3">
      <c r="A679" t="s">
        <v>706</v>
      </c>
      <c r="B679">
        <v>1971</v>
      </c>
      <c r="C679" t="s">
        <v>15</v>
      </c>
      <c r="D679">
        <v>27</v>
      </c>
      <c r="E679">
        <v>0</v>
      </c>
      <c r="F679">
        <v>5832.6</v>
      </c>
      <c r="G679" t="s">
        <v>6766</v>
      </c>
      <c r="H679" t="s">
        <v>6767</v>
      </c>
      <c r="I679" t="s">
        <v>18</v>
      </c>
      <c r="K679" s="14" t="str">
        <v>Id1660</v>
      </c>
      <c r="L679" s="11">
        <v>1971</v>
      </c>
      <c r="M679" s="11" t="str">
        <v>Sep</v>
      </c>
      <c r="N679" s="11" t="str">
        <v>Tier - 2</v>
      </c>
      <c r="O679" s="11" t="str">
        <v>Tier - 3</v>
      </c>
      <c r="P679" s="11" t="str">
        <v>R1012</v>
      </c>
      <c r="Q679" s="12" t="str">
        <v>27 Sep 1971</v>
      </c>
      <c r="R679" s="11">
        <f ca="1"/>
        <v>53</v>
      </c>
      <c r="S679" s="52">
        <v>5832.6</v>
      </c>
      <c r="T679" s="19"/>
    </row>
    <row r="680" spans="1:20" x14ac:dyDescent="0.3">
      <c r="A680" t="s">
        <v>707</v>
      </c>
      <c r="B680">
        <v>1987</v>
      </c>
      <c r="C680" t="s">
        <v>8</v>
      </c>
      <c r="D680">
        <v>27</v>
      </c>
      <c r="E680">
        <v>2</v>
      </c>
      <c r="F680">
        <v>5836.52</v>
      </c>
      <c r="G680" t="s">
        <v>6766</v>
      </c>
      <c r="H680" t="s">
        <v>6767</v>
      </c>
      <c r="I680" t="s">
        <v>9</v>
      </c>
      <c r="K680" s="14" t="str">
        <v>Id1659</v>
      </c>
      <c r="L680" s="11">
        <v>1987</v>
      </c>
      <c r="M680" s="11" t="str">
        <v>Jul</v>
      </c>
      <c r="N680" s="11" t="str">
        <v>Tier - 2</v>
      </c>
      <c r="O680" s="11" t="str">
        <v>Tier - 3</v>
      </c>
      <c r="P680" s="11" t="str">
        <v>R1013</v>
      </c>
      <c r="Q680" s="12" t="str">
        <v>27 Jul 1987</v>
      </c>
      <c r="R680" s="11">
        <f ca="1"/>
        <v>37</v>
      </c>
      <c r="S680" s="52">
        <v>5836.52</v>
      </c>
      <c r="T680" s="19"/>
    </row>
    <row r="681" spans="1:20" x14ac:dyDescent="0.3">
      <c r="A681" t="s">
        <v>708</v>
      </c>
      <c r="B681">
        <v>1995</v>
      </c>
      <c r="C681" t="s">
        <v>30</v>
      </c>
      <c r="D681">
        <v>20</v>
      </c>
      <c r="E681">
        <v>0</v>
      </c>
      <c r="F681">
        <v>5843.99</v>
      </c>
      <c r="G681" t="s">
        <v>6766</v>
      </c>
      <c r="H681" t="s">
        <v>6766</v>
      </c>
      <c r="I681" t="s">
        <v>195</v>
      </c>
      <c r="K681" s="14" t="str">
        <v>Id1658</v>
      </c>
      <c r="L681" s="11">
        <v>1995</v>
      </c>
      <c r="M681" s="11" t="str">
        <v>Aug</v>
      </c>
      <c r="N681" s="11" t="str">
        <v>Tier - 2</v>
      </c>
      <c r="O681" s="11" t="str">
        <v>Tier - 2</v>
      </c>
      <c r="P681" s="11" t="str">
        <v>R1025</v>
      </c>
      <c r="Q681" s="12" t="str">
        <v>20 Aug 1995</v>
      </c>
      <c r="R681" s="11">
        <f ca="1"/>
        <v>29</v>
      </c>
      <c r="S681" s="52">
        <v>5843.99</v>
      </c>
      <c r="T681" s="19"/>
    </row>
    <row r="682" spans="1:20" x14ac:dyDescent="0.3">
      <c r="A682" t="s">
        <v>709</v>
      </c>
      <c r="B682">
        <v>1987</v>
      </c>
      <c r="C682" t="s">
        <v>15</v>
      </c>
      <c r="D682">
        <v>30</v>
      </c>
      <c r="E682">
        <v>2</v>
      </c>
      <c r="F682">
        <v>5846.92</v>
      </c>
      <c r="G682" t="s">
        <v>6766</v>
      </c>
      <c r="H682" t="s">
        <v>6766</v>
      </c>
      <c r="I682" t="s">
        <v>9</v>
      </c>
      <c r="K682" s="14" t="str">
        <v>Id1657</v>
      </c>
      <c r="L682" s="11">
        <v>1987</v>
      </c>
      <c r="M682" s="11" t="str">
        <v>Sep</v>
      </c>
      <c r="N682" s="11" t="str">
        <v>Tier - 2</v>
      </c>
      <c r="O682" s="11" t="str">
        <v>Tier - 2</v>
      </c>
      <c r="P682" s="11" t="str">
        <v>R1013</v>
      </c>
      <c r="Q682" s="12" t="str">
        <v>30 Sep 1987</v>
      </c>
      <c r="R682" s="11">
        <f ca="1"/>
        <v>37</v>
      </c>
      <c r="S682" s="52">
        <v>5846.92</v>
      </c>
      <c r="T682" s="19"/>
    </row>
    <row r="683" spans="1:20" x14ac:dyDescent="0.3">
      <c r="A683" t="s">
        <v>710</v>
      </c>
      <c r="B683">
        <v>1985</v>
      </c>
      <c r="C683" t="s">
        <v>13</v>
      </c>
      <c r="D683">
        <v>18</v>
      </c>
      <c r="E683">
        <v>3</v>
      </c>
      <c r="F683">
        <v>5847.24</v>
      </c>
      <c r="G683" t="s">
        <v>6766</v>
      </c>
      <c r="H683" t="s">
        <v>6768</v>
      </c>
      <c r="I683" t="s">
        <v>9</v>
      </c>
      <c r="K683" s="14" t="str">
        <v>Id1656</v>
      </c>
      <c r="L683" s="11">
        <v>1985</v>
      </c>
      <c r="M683" s="11" t="str">
        <v>Jun</v>
      </c>
      <c r="N683" s="11" t="str">
        <v>Tier - 2</v>
      </c>
      <c r="O683" s="11" t="str">
        <v>Tier - 1</v>
      </c>
      <c r="P683" s="11" t="str">
        <v>R1013</v>
      </c>
      <c r="Q683" s="12" t="str">
        <v>18 Jun 1985</v>
      </c>
      <c r="R683" s="11">
        <f ca="1"/>
        <v>39</v>
      </c>
      <c r="S683" s="52">
        <v>5847.24</v>
      </c>
      <c r="T683" s="19"/>
    </row>
    <row r="684" spans="1:20" x14ac:dyDescent="0.3">
      <c r="A684" t="s">
        <v>711</v>
      </c>
      <c r="B684">
        <v>1984</v>
      </c>
      <c r="C684" t="s">
        <v>11</v>
      </c>
      <c r="D684">
        <v>22</v>
      </c>
      <c r="E684">
        <v>1</v>
      </c>
      <c r="F684">
        <v>5855.9</v>
      </c>
      <c r="G684" t="s">
        <v>6766</v>
      </c>
      <c r="H684" t="s">
        <v>6767</v>
      </c>
      <c r="I684" t="s">
        <v>18</v>
      </c>
      <c r="K684" s="14" t="str">
        <v>Id1655</v>
      </c>
      <c r="L684" s="11">
        <v>1984</v>
      </c>
      <c r="M684" s="11" t="str">
        <v>Nov</v>
      </c>
      <c r="N684" s="11" t="str">
        <v>Tier - 2</v>
      </c>
      <c r="O684" s="11" t="str">
        <v>Tier - 3</v>
      </c>
      <c r="P684" s="11" t="str">
        <v>R1012</v>
      </c>
      <c r="Q684" s="12" t="str">
        <v>22 Nov 1984</v>
      </c>
      <c r="R684" s="11">
        <f ca="1"/>
        <v>40</v>
      </c>
      <c r="S684" s="52">
        <v>5855.9</v>
      </c>
      <c r="T684" s="19"/>
    </row>
    <row r="685" spans="1:20" x14ac:dyDescent="0.3">
      <c r="A685" t="s">
        <v>712</v>
      </c>
      <c r="B685">
        <v>1993</v>
      </c>
      <c r="C685" t="s">
        <v>32</v>
      </c>
      <c r="D685">
        <v>19</v>
      </c>
      <c r="E685">
        <v>0</v>
      </c>
      <c r="F685">
        <v>5877.02</v>
      </c>
      <c r="G685" t="s">
        <v>6766</v>
      </c>
      <c r="H685" t="s">
        <v>6766</v>
      </c>
      <c r="I685" t="s">
        <v>295</v>
      </c>
      <c r="K685" s="14" t="str">
        <v>Id1654</v>
      </c>
      <c r="L685" s="11">
        <v>1993</v>
      </c>
      <c r="M685" s="11" t="str">
        <v>Oct</v>
      </c>
      <c r="N685" s="11" t="str">
        <v>Tier - 2</v>
      </c>
      <c r="O685" s="11" t="str">
        <v>Tier - 2</v>
      </c>
      <c r="P685" s="11" t="str">
        <v>R1021</v>
      </c>
      <c r="Q685" s="12" t="str">
        <v>19 Oct 1993</v>
      </c>
      <c r="R685" s="11">
        <f ca="1"/>
        <v>31</v>
      </c>
      <c r="S685" s="52">
        <v>5877.02</v>
      </c>
      <c r="T685" s="19"/>
    </row>
    <row r="686" spans="1:20" x14ac:dyDescent="0.3">
      <c r="A686" t="s">
        <v>713</v>
      </c>
      <c r="B686">
        <v>1982</v>
      </c>
      <c r="C686" t="s">
        <v>8</v>
      </c>
      <c r="D686">
        <v>8</v>
      </c>
      <c r="E686">
        <v>0</v>
      </c>
      <c r="F686">
        <v>5910.94</v>
      </c>
      <c r="G686" t="s">
        <v>6766</v>
      </c>
      <c r="H686" t="s">
        <v>6768</v>
      </c>
      <c r="I686" t="s">
        <v>37</v>
      </c>
      <c r="K686" s="14" t="str">
        <v>Id1653</v>
      </c>
      <c r="L686" s="11">
        <v>1982</v>
      </c>
      <c r="M686" s="11" t="str">
        <v>Jul</v>
      </c>
      <c r="N686" s="11" t="str">
        <v>Tier - 2</v>
      </c>
      <c r="O686" s="11" t="str">
        <v>Tier - 1</v>
      </c>
      <c r="P686" s="11" t="str">
        <v>R1011</v>
      </c>
      <c r="Q686" s="12" t="str">
        <v>8 Jul 1982</v>
      </c>
      <c r="R686" s="11">
        <f ca="1"/>
        <v>42</v>
      </c>
      <c r="S686" s="52">
        <v>5910.94</v>
      </c>
      <c r="T686" s="19"/>
    </row>
    <row r="687" spans="1:20" x14ac:dyDescent="0.3">
      <c r="A687" t="s">
        <v>714</v>
      </c>
      <c r="B687">
        <v>1982</v>
      </c>
      <c r="C687" t="s">
        <v>25</v>
      </c>
      <c r="D687">
        <v>21</v>
      </c>
      <c r="E687">
        <v>0</v>
      </c>
      <c r="F687">
        <v>5920.1</v>
      </c>
      <c r="G687" t="s">
        <v>6766</v>
      </c>
      <c r="H687" t="s">
        <v>6768</v>
      </c>
      <c r="I687" t="s">
        <v>9</v>
      </c>
      <c r="K687" s="14" t="str">
        <v>Id1652</v>
      </c>
      <c r="L687" s="11">
        <v>1982</v>
      </c>
      <c r="M687" s="11" t="str">
        <v>Dec</v>
      </c>
      <c r="N687" s="11" t="str">
        <v>Tier - 2</v>
      </c>
      <c r="O687" s="11" t="str">
        <v>Tier - 1</v>
      </c>
      <c r="P687" s="11" t="str">
        <v>R1013</v>
      </c>
      <c r="Q687" s="12" t="str">
        <v>21 Dec 1982</v>
      </c>
      <c r="R687" s="11">
        <f ca="1"/>
        <v>42</v>
      </c>
      <c r="S687" s="52">
        <v>5920.1</v>
      </c>
      <c r="T687" s="19"/>
    </row>
    <row r="688" spans="1:20" x14ac:dyDescent="0.3">
      <c r="A688" t="s">
        <v>715</v>
      </c>
      <c r="B688">
        <v>1987</v>
      </c>
      <c r="C688" t="s">
        <v>8</v>
      </c>
      <c r="D688">
        <v>29</v>
      </c>
      <c r="E688">
        <v>3</v>
      </c>
      <c r="F688">
        <v>5926.85</v>
      </c>
      <c r="G688" t="s">
        <v>6767</v>
      </c>
      <c r="H688" t="s">
        <v>6767</v>
      </c>
      <c r="I688" t="s">
        <v>37</v>
      </c>
      <c r="K688" s="14" t="str">
        <v>Id1651</v>
      </c>
      <c r="L688" s="11">
        <v>1987</v>
      </c>
      <c r="M688" s="11" t="str">
        <v>Jul</v>
      </c>
      <c r="N688" s="11" t="str">
        <v>Tier - 3</v>
      </c>
      <c r="O688" s="11" t="str">
        <v>Tier - 3</v>
      </c>
      <c r="P688" s="11" t="str">
        <v>R1011</v>
      </c>
      <c r="Q688" s="12" t="str">
        <v>29 Jul 1987</v>
      </c>
      <c r="R688" s="11">
        <f ca="1"/>
        <v>37</v>
      </c>
      <c r="S688" s="52">
        <v>5926.85</v>
      </c>
      <c r="T688" s="19"/>
    </row>
    <row r="689" spans="1:20" x14ac:dyDescent="0.3">
      <c r="A689" t="s">
        <v>716</v>
      </c>
      <c r="B689">
        <v>1993</v>
      </c>
      <c r="C689" t="s">
        <v>30</v>
      </c>
      <c r="D689">
        <v>13</v>
      </c>
      <c r="E689">
        <v>0</v>
      </c>
      <c r="F689">
        <v>5926.93</v>
      </c>
      <c r="G689" t="s">
        <v>6766</v>
      </c>
      <c r="H689" t="s">
        <v>6766</v>
      </c>
      <c r="I689" t="s">
        <v>195</v>
      </c>
      <c r="K689" s="14" t="str">
        <v>Id1650</v>
      </c>
      <c r="L689" s="11">
        <v>1993</v>
      </c>
      <c r="M689" s="11" t="str">
        <v>Aug</v>
      </c>
      <c r="N689" s="11" t="str">
        <v>Tier - 2</v>
      </c>
      <c r="O689" s="11" t="str">
        <v>Tier - 2</v>
      </c>
      <c r="P689" s="11" t="str">
        <v>R1025</v>
      </c>
      <c r="Q689" s="12" t="str">
        <v>13 Aug 1993</v>
      </c>
      <c r="R689" s="11">
        <f ca="1"/>
        <v>31</v>
      </c>
      <c r="S689" s="52">
        <v>5926.93</v>
      </c>
      <c r="T689" s="19"/>
    </row>
    <row r="690" spans="1:20" x14ac:dyDescent="0.3">
      <c r="A690" t="s">
        <v>717</v>
      </c>
      <c r="B690">
        <v>1994</v>
      </c>
      <c r="C690" t="s">
        <v>8</v>
      </c>
      <c r="D690">
        <v>30</v>
      </c>
      <c r="E690">
        <v>0</v>
      </c>
      <c r="F690">
        <v>5927.65</v>
      </c>
      <c r="G690" t="s">
        <v>6766</v>
      </c>
      <c r="H690" t="s">
        <v>6768</v>
      </c>
      <c r="I690" t="s">
        <v>18</v>
      </c>
      <c r="K690" s="14" t="str">
        <v>Id1649</v>
      </c>
      <c r="L690" s="11">
        <v>1994</v>
      </c>
      <c r="M690" s="11" t="str">
        <v>Jul</v>
      </c>
      <c r="N690" s="11" t="str">
        <v>Tier - 2</v>
      </c>
      <c r="O690" s="11" t="str">
        <v>Tier - 1</v>
      </c>
      <c r="P690" s="11" t="str">
        <v>R1012</v>
      </c>
      <c r="Q690" s="12" t="str">
        <v>30 Jul 1994</v>
      </c>
      <c r="R690" s="11">
        <f ca="1"/>
        <v>30</v>
      </c>
      <c r="S690" s="52">
        <v>5927.65</v>
      </c>
      <c r="T690" s="19"/>
    </row>
    <row r="691" spans="1:20" x14ac:dyDescent="0.3">
      <c r="A691" t="s">
        <v>718</v>
      </c>
      <c r="B691">
        <v>1987</v>
      </c>
      <c r="C691" t="s">
        <v>8</v>
      </c>
      <c r="D691">
        <v>14</v>
      </c>
      <c r="E691">
        <v>3</v>
      </c>
      <c r="F691">
        <v>5934.38</v>
      </c>
      <c r="G691" t="s">
        <v>6767</v>
      </c>
      <c r="H691" t="s">
        <v>6766</v>
      </c>
      <c r="I691" t="s">
        <v>9</v>
      </c>
      <c r="K691" s="14" t="str">
        <v>Id1648</v>
      </c>
      <c r="L691" s="11">
        <v>1987</v>
      </c>
      <c r="M691" s="11" t="str">
        <v>Jul</v>
      </c>
      <c r="N691" s="11" t="str">
        <v>Tier - 3</v>
      </c>
      <c r="O691" s="11" t="str">
        <v>Tier - 2</v>
      </c>
      <c r="P691" s="11" t="str">
        <v>R1013</v>
      </c>
      <c r="Q691" s="12" t="str">
        <v>14 Jul 1987</v>
      </c>
      <c r="R691" s="11">
        <f ca="1"/>
        <v>37</v>
      </c>
      <c r="S691" s="52">
        <v>5934.38</v>
      </c>
      <c r="T691" s="19"/>
    </row>
    <row r="692" spans="1:20" x14ac:dyDescent="0.3">
      <c r="A692" t="s">
        <v>719</v>
      </c>
      <c r="B692">
        <v>2003</v>
      </c>
      <c r="C692" t="s">
        <v>30</v>
      </c>
      <c r="D692">
        <v>13</v>
      </c>
      <c r="E692">
        <v>0</v>
      </c>
      <c r="F692">
        <v>5957.35</v>
      </c>
      <c r="G692" t="s">
        <v>6766</v>
      </c>
      <c r="H692" t="s">
        <v>6766</v>
      </c>
      <c r="I692" t="s">
        <v>18</v>
      </c>
      <c r="K692" s="14" t="str">
        <v>Id1647</v>
      </c>
      <c r="L692" s="11">
        <v>2003</v>
      </c>
      <c r="M692" s="11" t="str">
        <v>Aug</v>
      </c>
      <c r="N692" s="11" t="str">
        <v>Tier - 2</v>
      </c>
      <c r="O692" s="11" t="str">
        <v>Tier - 2</v>
      </c>
      <c r="P692" s="11" t="str">
        <v>R1012</v>
      </c>
      <c r="Q692" s="12" t="str">
        <v>13 Aug 2003</v>
      </c>
      <c r="R692" s="11">
        <f ca="1"/>
        <v>21</v>
      </c>
      <c r="S692" s="52">
        <v>5957.35</v>
      </c>
      <c r="T692" s="19"/>
    </row>
    <row r="693" spans="1:20" x14ac:dyDescent="0.3">
      <c r="A693" t="s">
        <v>720</v>
      </c>
      <c r="B693">
        <v>2004</v>
      </c>
      <c r="C693" t="s">
        <v>8</v>
      </c>
      <c r="D693">
        <v>15</v>
      </c>
      <c r="E693">
        <v>0</v>
      </c>
      <c r="F693">
        <v>5960.91</v>
      </c>
      <c r="G693" t="s">
        <v>6766</v>
      </c>
      <c r="H693" t="s">
        <v>6768</v>
      </c>
      <c r="I693" t="s">
        <v>530</v>
      </c>
      <c r="K693" s="14" t="str">
        <v>Id1646</v>
      </c>
      <c r="L693" s="11">
        <v>2004</v>
      </c>
      <c r="M693" s="11" t="str">
        <v>Jul</v>
      </c>
      <c r="N693" s="11" t="str">
        <v>Tier - 2</v>
      </c>
      <c r="O693" s="11" t="str">
        <v>Tier - 1</v>
      </c>
      <c r="P693" s="11" t="str">
        <v>R1026</v>
      </c>
      <c r="Q693" s="12" t="str">
        <v>15 Jul 2004</v>
      </c>
      <c r="R693" s="11">
        <f ca="1"/>
        <v>20</v>
      </c>
      <c r="S693" s="52">
        <v>5960.91</v>
      </c>
      <c r="T693" s="19"/>
    </row>
    <row r="694" spans="1:20" x14ac:dyDescent="0.3">
      <c r="A694" t="s">
        <v>721</v>
      </c>
      <c r="B694">
        <v>1980</v>
      </c>
      <c r="C694" t="s">
        <v>30</v>
      </c>
      <c r="D694">
        <v>5</v>
      </c>
      <c r="E694">
        <v>0</v>
      </c>
      <c r="F694">
        <v>5966.89</v>
      </c>
      <c r="G694" t="s">
        <v>6766</v>
      </c>
      <c r="H694" t="s">
        <v>6767</v>
      </c>
      <c r="I694" t="s">
        <v>9</v>
      </c>
      <c r="K694" s="14" t="str">
        <v>Id1645</v>
      </c>
      <c r="L694" s="11">
        <v>1980</v>
      </c>
      <c r="M694" s="11" t="str">
        <v>Aug</v>
      </c>
      <c r="N694" s="11" t="str">
        <v>Tier - 2</v>
      </c>
      <c r="O694" s="11" t="str">
        <v>Tier - 3</v>
      </c>
      <c r="P694" s="11" t="str">
        <v>R1013</v>
      </c>
      <c r="Q694" s="12" t="str">
        <v>5 Aug 1980</v>
      </c>
      <c r="R694" s="11">
        <f ca="1"/>
        <v>44</v>
      </c>
      <c r="S694" s="52">
        <v>5966.89</v>
      </c>
      <c r="T694" s="19"/>
    </row>
    <row r="695" spans="1:20" x14ac:dyDescent="0.3">
      <c r="A695" t="s">
        <v>722</v>
      </c>
      <c r="B695">
        <v>1980</v>
      </c>
      <c r="C695" t="s">
        <v>8</v>
      </c>
      <c r="D695">
        <v>21</v>
      </c>
      <c r="E695">
        <v>0</v>
      </c>
      <c r="F695">
        <v>5969.72</v>
      </c>
      <c r="G695" t="s">
        <v>6767</v>
      </c>
      <c r="H695" t="s">
        <v>6767</v>
      </c>
      <c r="I695" t="s">
        <v>37</v>
      </c>
      <c r="K695" s="14" t="str">
        <v>Id1644</v>
      </c>
      <c r="L695" s="11">
        <v>1980</v>
      </c>
      <c r="M695" s="11" t="str">
        <v>Jul</v>
      </c>
      <c r="N695" s="11" t="str">
        <v>Tier - 3</v>
      </c>
      <c r="O695" s="11" t="str">
        <v>Tier - 3</v>
      </c>
      <c r="P695" s="11" t="str">
        <v>R1011</v>
      </c>
      <c r="Q695" s="12" t="str">
        <v>21 Jul 1980</v>
      </c>
      <c r="R695" s="11">
        <f ca="1"/>
        <v>44</v>
      </c>
      <c r="S695" s="52">
        <v>5969.72</v>
      </c>
      <c r="T695" s="19"/>
    </row>
    <row r="696" spans="1:20" x14ac:dyDescent="0.3">
      <c r="A696" t="s">
        <v>723</v>
      </c>
      <c r="B696">
        <v>1989</v>
      </c>
      <c r="C696" t="s">
        <v>8</v>
      </c>
      <c r="D696">
        <v>22</v>
      </c>
      <c r="E696">
        <v>3</v>
      </c>
      <c r="F696">
        <v>5972.38</v>
      </c>
      <c r="G696" t="s">
        <v>6766</v>
      </c>
      <c r="H696" t="s">
        <v>6766</v>
      </c>
      <c r="I696" t="s">
        <v>37</v>
      </c>
      <c r="K696" s="14" t="str">
        <v>Id1643</v>
      </c>
      <c r="L696" s="11">
        <v>1989</v>
      </c>
      <c r="M696" s="11" t="str">
        <v>Jul</v>
      </c>
      <c r="N696" s="11" t="str">
        <v>Tier - 2</v>
      </c>
      <c r="O696" s="11" t="str">
        <v>Tier - 2</v>
      </c>
      <c r="P696" s="11" t="str">
        <v>R1011</v>
      </c>
      <c r="Q696" s="12" t="str">
        <v>22 Jul 1989</v>
      </c>
      <c r="R696" s="11">
        <f ca="1"/>
        <v>35</v>
      </c>
      <c r="S696" s="52">
        <v>5972.38</v>
      </c>
      <c r="T696" s="19"/>
    </row>
    <row r="697" spans="1:20" x14ac:dyDescent="0.3">
      <c r="A697" t="s">
        <v>724</v>
      </c>
      <c r="B697">
        <v>1984</v>
      </c>
      <c r="C697" t="s">
        <v>15</v>
      </c>
      <c r="D697">
        <v>19</v>
      </c>
      <c r="E697">
        <v>1</v>
      </c>
      <c r="F697">
        <v>5974.38</v>
      </c>
      <c r="G697" t="s">
        <v>6766</v>
      </c>
      <c r="H697" t="s">
        <v>6767</v>
      </c>
      <c r="I697" t="s">
        <v>9</v>
      </c>
      <c r="K697" s="14" t="str">
        <v>Id1642</v>
      </c>
      <c r="L697" s="11">
        <v>1984</v>
      </c>
      <c r="M697" s="11" t="str">
        <v>Sep</v>
      </c>
      <c r="N697" s="11" t="str">
        <v>Tier - 2</v>
      </c>
      <c r="O697" s="11" t="str">
        <v>Tier - 3</v>
      </c>
      <c r="P697" s="11" t="str">
        <v>R1013</v>
      </c>
      <c r="Q697" s="12" t="str">
        <v>19 Sep 1984</v>
      </c>
      <c r="R697" s="11">
        <f ca="1"/>
        <v>40</v>
      </c>
      <c r="S697" s="52">
        <v>5974.38</v>
      </c>
      <c r="T697" s="19"/>
    </row>
    <row r="698" spans="1:20" x14ac:dyDescent="0.3">
      <c r="A698" t="s">
        <v>725</v>
      </c>
      <c r="B698">
        <v>1984</v>
      </c>
      <c r="C698" t="s">
        <v>11</v>
      </c>
      <c r="D698">
        <v>11</v>
      </c>
      <c r="E698">
        <v>1</v>
      </c>
      <c r="F698">
        <v>5976.83</v>
      </c>
      <c r="G698" t="s">
        <v>6766</v>
      </c>
      <c r="H698" t="s">
        <v>6766</v>
      </c>
      <c r="I698" t="s">
        <v>9</v>
      </c>
      <c r="K698" s="14" t="str">
        <v>Id1641</v>
      </c>
      <c r="L698" s="11">
        <v>1984</v>
      </c>
      <c r="M698" s="11" t="str">
        <v>Nov</v>
      </c>
      <c r="N698" s="11" t="str">
        <v>Tier - 2</v>
      </c>
      <c r="O698" s="11" t="str">
        <v>Tier - 2</v>
      </c>
      <c r="P698" s="11" t="str">
        <v>R1013</v>
      </c>
      <c r="Q698" s="12" t="str">
        <v>11 Nov 1984</v>
      </c>
      <c r="R698" s="11">
        <f ca="1"/>
        <v>40</v>
      </c>
      <c r="S698" s="52">
        <v>5976.83</v>
      </c>
      <c r="T698" s="19"/>
    </row>
    <row r="699" spans="1:20" x14ac:dyDescent="0.3">
      <c r="A699" t="s">
        <v>726</v>
      </c>
      <c r="B699">
        <v>1970</v>
      </c>
      <c r="C699" t="s">
        <v>13</v>
      </c>
      <c r="D699">
        <v>25</v>
      </c>
      <c r="E699">
        <v>0</v>
      </c>
      <c r="F699">
        <v>5979.66</v>
      </c>
      <c r="G699" t="s">
        <v>6766</v>
      </c>
      <c r="H699" t="s">
        <v>6767</v>
      </c>
      <c r="I699" t="s">
        <v>9</v>
      </c>
      <c r="K699" s="14" t="str">
        <v>Id1640</v>
      </c>
      <c r="L699" s="11">
        <v>1970</v>
      </c>
      <c r="M699" s="11" t="str">
        <v>Jun</v>
      </c>
      <c r="N699" s="11" t="str">
        <v>Tier - 2</v>
      </c>
      <c r="O699" s="11" t="str">
        <v>Tier - 3</v>
      </c>
      <c r="P699" s="11" t="str">
        <v>R1013</v>
      </c>
      <c r="Q699" s="12" t="str">
        <v>25 Jun 1970</v>
      </c>
      <c r="R699" s="11">
        <f ca="1"/>
        <v>54</v>
      </c>
      <c r="S699" s="52">
        <v>5979.66</v>
      </c>
      <c r="T699" s="19"/>
    </row>
    <row r="700" spans="1:20" x14ac:dyDescent="0.3">
      <c r="A700" t="s">
        <v>727</v>
      </c>
      <c r="B700">
        <v>1980</v>
      </c>
      <c r="C700" t="s">
        <v>32</v>
      </c>
      <c r="D700">
        <v>10</v>
      </c>
      <c r="E700">
        <v>0</v>
      </c>
      <c r="F700">
        <v>5979.73</v>
      </c>
      <c r="G700" t="s">
        <v>6766</v>
      </c>
      <c r="H700" t="s">
        <v>6766</v>
      </c>
      <c r="I700" t="s">
        <v>37</v>
      </c>
      <c r="K700" s="14" t="str">
        <v>Id1639</v>
      </c>
      <c r="L700" s="11">
        <v>1980</v>
      </c>
      <c r="M700" s="11" t="str">
        <v>Oct</v>
      </c>
      <c r="N700" s="11" t="str">
        <v>Tier - 2</v>
      </c>
      <c r="O700" s="11" t="str">
        <v>Tier - 2</v>
      </c>
      <c r="P700" s="11" t="str">
        <v>R1011</v>
      </c>
      <c r="Q700" s="12" t="str">
        <v>10 Oct 1980</v>
      </c>
      <c r="R700" s="11">
        <f ca="1"/>
        <v>44</v>
      </c>
      <c r="S700" s="52">
        <v>5979.73</v>
      </c>
      <c r="T700" s="19"/>
    </row>
    <row r="701" spans="1:20" x14ac:dyDescent="0.3">
      <c r="A701" t="s">
        <v>728</v>
      </c>
      <c r="B701">
        <v>1974</v>
      </c>
      <c r="C701" t="s">
        <v>32</v>
      </c>
      <c r="D701">
        <v>11</v>
      </c>
      <c r="E701">
        <v>0</v>
      </c>
      <c r="F701">
        <v>5979.99</v>
      </c>
      <c r="G701" t="s">
        <v>6766</v>
      </c>
      <c r="H701" t="s">
        <v>6767</v>
      </c>
      <c r="I701" t="s">
        <v>9</v>
      </c>
      <c r="K701" s="14" t="str">
        <v>Id1638</v>
      </c>
      <c r="L701" s="11">
        <v>1974</v>
      </c>
      <c r="M701" s="11" t="str">
        <v>Oct</v>
      </c>
      <c r="N701" s="11" t="str">
        <v>Tier - 2</v>
      </c>
      <c r="O701" s="11" t="str">
        <v>Tier - 3</v>
      </c>
      <c r="P701" s="11" t="str">
        <v>R1013</v>
      </c>
      <c r="Q701" s="12" t="str">
        <v>11 Oct 1974</v>
      </c>
      <c r="R701" s="11">
        <f ca="1"/>
        <v>50</v>
      </c>
      <c r="S701" s="52">
        <v>5979.99</v>
      </c>
      <c r="T701" s="19"/>
    </row>
    <row r="702" spans="1:20" x14ac:dyDescent="0.3">
      <c r="A702" t="s">
        <v>729</v>
      </c>
      <c r="B702">
        <v>1988</v>
      </c>
      <c r="C702" t="s">
        <v>13</v>
      </c>
      <c r="D702">
        <v>10</v>
      </c>
      <c r="E702">
        <v>2</v>
      </c>
      <c r="F702">
        <v>5989.52</v>
      </c>
      <c r="G702" t="s">
        <v>6766</v>
      </c>
      <c r="H702" t="s">
        <v>6768</v>
      </c>
      <c r="I702" t="s">
        <v>18</v>
      </c>
      <c r="K702" s="14" t="str">
        <v>Id1637</v>
      </c>
      <c r="L702" s="11">
        <v>1988</v>
      </c>
      <c r="M702" s="11" t="str">
        <v>Jun</v>
      </c>
      <c r="N702" s="11" t="str">
        <v>Tier - 2</v>
      </c>
      <c r="O702" s="11" t="str">
        <v>Tier - 1</v>
      </c>
      <c r="P702" s="11" t="str">
        <v>R1012</v>
      </c>
      <c r="Q702" s="12" t="str">
        <v>10 Jun 1988</v>
      </c>
      <c r="R702" s="11">
        <f ca="1"/>
        <v>36</v>
      </c>
      <c r="S702" s="52">
        <v>5989.52</v>
      </c>
      <c r="T702" s="19"/>
    </row>
    <row r="703" spans="1:20" x14ac:dyDescent="0.3">
      <c r="A703" t="s">
        <v>730</v>
      </c>
      <c r="B703">
        <v>1974</v>
      </c>
      <c r="C703" t="s">
        <v>30</v>
      </c>
      <c r="D703">
        <v>17</v>
      </c>
      <c r="E703">
        <v>0</v>
      </c>
      <c r="F703">
        <v>5990.17</v>
      </c>
      <c r="G703" t="s">
        <v>6766</v>
      </c>
      <c r="H703" t="s">
        <v>6766</v>
      </c>
      <c r="I703" t="s">
        <v>9</v>
      </c>
      <c r="K703" s="14" t="str">
        <v>Id1636</v>
      </c>
      <c r="L703" s="11">
        <v>1974</v>
      </c>
      <c r="M703" s="11" t="str">
        <v>Aug</v>
      </c>
      <c r="N703" s="11" t="str">
        <v>Tier - 2</v>
      </c>
      <c r="O703" s="11" t="str">
        <v>Tier - 2</v>
      </c>
      <c r="P703" s="11" t="str">
        <v>R1013</v>
      </c>
      <c r="Q703" s="12" t="str">
        <v>17 Aug 1974</v>
      </c>
      <c r="R703" s="11">
        <f ca="1"/>
        <v>50</v>
      </c>
      <c r="S703" s="52">
        <v>5990.17</v>
      </c>
      <c r="T703" s="19"/>
    </row>
    <row r="704" spans="1:20" x14ac:dyDescent="0.3">
      <c r="A704" t="s">
        <v>731</v>
      </c>
      <c r="B704">
        <v>1980</v>
      </c>
      <c r="C704" t="s">
        <v>30</v>
      </c>
      <c r="D704">
        <v>8</v>
      </c>
      <c r="E704">
        <v>2</v>
      </c>
      <c r="F704">
        <v>5993.62</v>
      </c>
      <c r="G704" t="s">
        <v>6766</v>
      </c>
      <c r="H704" t="s">
        <v>6767</v>
      </c>
      <c r="I704" t="s">
        <v>9</v>
      </c>
      <c r="K704" s="14" t="str">
        <v>Id1635</v>
      </c>
      <c r="L704" s="11">
        <v>1980</v>
      </c>
      <c r="M704" s="11" t="str">
        <v>Aug</v>
      </c>
      <c r="N704" s="11" t="str">
        <v>Tier - 2</v>
      </c>
      <c r="O704" s="11" t="str">
        <v>Tier - 3</v>
      </c>
      <c r="P704" s="11" t="str">
        <v>R1013</v>
      </c>
      <c r="Q704" s="12" t="str">
        <v>8 Aug 1980</v>
      </c>
      <c r="R704" s="11">
        <f ca="1"/>
        <v>44</v>
      </c>
      <c r="S704" s="52">
        <v>5993.62</v>
      </c>
      <c r="T704" s="19"/>
    </row>
    <row r="705" spans="1:20" x14ac:dyDescent="0.3">
      <c r="A705" t="s">
        <v>732</v>
      </c>
      <c r="B705">
        <v>1989</v>
      </c>
      <c r="C705" t="s">
        <v>30</v>
      </c>
      <c r="D705">
        <v>16</v>
      </c>
      <c r="E705">
        <v>4</v>
      </c>
      <c r="F705">
        <v>6059.17</v>
      </c>
      <c r="G705" t="s">
        <v>6766</v>
      </c>
      <c r="H705" t="s">
        <v>6768</v>
      </c>
      <c r="I705" t="s">
        <v>37</v>
      </c>
      <c r="K705" s="14" t="str">
        <v>Id1634</v>
      </c>
      <c r="L705" s="11">
        <v>1989</v>
      </c>
      <c r="M705" s="11" t="str">
        <v>Aug</v>
      </c>
      <c r="N705" s="11" t="str">
        <v>Tier - 2</v>
      </c>
      <c r="O705" s="11" t="str">
        <v>Tier - 1</v>
      </c>
      <c r="P705" s="11" t="str">
        <v>R1011</v>
      </c>
      <c r="Q705" s="12" t="str">
        <v>16 Aug 1989</v>
      </c>
      <c r="R705" s="11">
        <f ca="1"/>
        <v>35</v>
      </c>
      <c r="S705" s="52">
        <v>6059.17</v>
      </c>
      <c r="T705" s="19"/>
    </row>
    <row r="706" spans="1:20" x14ac:dyDescent="0.3">
      <c r="A706" t="s">
        <v>733</v>
      </c>
      <c r="B706">
        <v>1996</v>
      </c>
      <c r="C706" t="s">
        <v>8</v>
      </c>
      <c r="D706">
        <v>28</v>
      </c>
      <c r="E706">
        <v>0</v>
      </c>
      <c r="F706">
        <v>6061.8</v>
      </c>
      <c r="G706" t="s">
        <v>6766</v>
      </c>
      <c r="H706" t="s">
        <v>6767</v>
      </c>
      <c r="I706" t="s">
        <v>18</v>
      </c>
      <c r="K706" s="14" t="str">
        <v>Id1633</v>
      </c>
      <c r="L706" s="11">
        <v>1996</v>
      </c>
      <c r="M706" s="11" t="str">
        <v>Jul</v>
      </c>
      <c r="N706" s="11" t="str">
        <v>Tier - 2</v>
      </c>
      <c r="O706" s="11" t="str">
        <v>Tier - 3</v>
      </c>
      <c r="P706" s="11" t="str">
        <v>R1012</v>
      </c>
      <c r="Q706" s="12" t="str">
        <v>28 Jul 1996</v>
      </c>
      <c r="R706" s="11">
        <f ca="1"/>
        <v>28</v>
      </c>
      <c r="S706" s="52">
        <v>6061.8</v>
      </c>
      <c r="T706" s="19"/>
    </row>
    <row r="707" spans="1:20" x14ac:dyDescent="0.3">
      <c r="A707" t="s">
        <v>734</v>
      </c>
      <c r="B707">
        <v>1994</v>
      </c>
      <c r="C707" t="s">
        <v>11</v>
      </c>
      <c r="D707">
        <v>8</v>
      </c>
      <c r="E707">
        <v>0</v>
      </c>
      <c r="F707">
        <v>6064.37</v>
      </c>
      <c r="G707" t="s">
        <v>6766</v>
      </c>
      <c r="H707" t="s">
        <v>6766</v>
      </c>
      <c r="I707" t="s">
        <v>37</v>
      </c>
      <c r="K707" s="14" t="str">
        <v>Id1632</v>
      </c>
      <c r="L707" s="11">
        <v>1994</v>
      </c>
      <c r="M707" s="11" t="str">
        <v>Nov</v>
      </c>
      <c r="N707" s="11" t="str">
        <v>Tier - 2</v>
      </c>
      <c r="O707" s="11" t="str">
        <v>Tier - 2</v>
      </c>
      <c r="P707" s="11" t="str">
        <v>R1011</v>
      </c>
      <c r="Q707" s="12" t="str">
        <v>8 Nov 1994</v>
      </c>
      <c r="R707" s="11">
        <f ca="1"/>
        <v>30</v>
      </c>
      <c r="S707" s="52">
        <v>6064.37</v>
      </c>
      <c r="T707" s="19"/>
    </row>
    <row r="708" spans="1:20" x14ac:dyDescent="0.3">
      <c r="A708" t="s">
        <v>735</v>
      </c>
      <c r="B708">
        <v>1984</v>
      </c>
      <c r="C708" t="s">
        <v>15</v>
      </c>
      <c r="D708">
        <v>21</v>
      </c>
      <c r="E708">
        <v>1</v>
      </c>
      <c r="F708">
        <v>6067.13</v>
      </c>
      <c r="G708" t="s">
        <v>6767</v>
      </c>
      <c r="H708" t="s">
        <v>6768</v>
      </c>
      <c r="I708" t="s">
        <v>163</v>
      </c>
      <c r="K708" s="14" t="str">
        <v>Id1631</v>
      </c>
      <c r="L708" s="11">
        <v>1984</v>
      </c>
      <c r="M708" s="11" t="str">
        <v>Sep</v>
      </c>
      <c r="N708" s="11" t="str">
        <v>Tier - 3</v>
      </c>
      <c r="O708" s="11" t="str">
        <v>Tier - 1</v>
      </c>
      <c r="P708" s="11" t="str">
        <v>R1016</v>
      </c>
      <c r="Q708" s="12" t="str">
        <v>21 Sep 1984</v>
      </c>
      <c r="R708" s="11">
        <f ca="1"/>
        <v>40</v>
      </c>
      <c r="S708" s="52">
        <v>6067.13</v>
      </c>
      <c r="T708" s="19"/>
    </row>
    <row r="709" spans="1:20" x14ac:dyDescent="0.3">
      <c r="A709" t="s">
        <v>736</v>
      </c>
      <c r="B709">
        <v>1979</v>
      </c>
      <c r="C709" t="s">
        <v>30</v>
      </c>
      <c r="D709">
        <v>8</v>
      </c>
      <c r="E709">
        <v>2</v>
      </c>
      <c r="F709">
        <v>6074.37</v>
      </c>
      <c r="G709" t="s">
        <v>6766</v>
      </c>
      <c r="H709" t="s">
        <v>6766</v>
      </c>
      <c r="I709" t="s">
        <v>18</v>
      </c>
      <c r="K709" s="14" t="str">
        <v>Id1630</v>
      </c>
      <c r="L709" s="11">
        <v>1979</v>
      </c>
      <c r="M709" s="11" t="str">
        <v>Aug</v>
      </c>
      <c r="N709" s="11" t="str">
        <v>Tier - 2</v>
      </c>
      <c r="O709" s="11" t="str">
        <v>Tier - 2</v>
      </c>
      <c r="P709" s="11" t="str">
        <v>R1012</v>
      </c>
      <c r="Q709" s="12" t="str">
        <v>8 Aug 1979</v>
      </c>
      <c r="R709" s="11">
        <f ca="1"/>
        <v>45</v>
      </c>
      <c r="S709" s="52">
        <v>6074.37</v>
      </c>
      <c r="T709" s="19"/>
    </row>
    <row r="710" spans="1:20" x14ac:dyDescent="0.3">
      <c r="A710" t="s">
        <v>737</v>
      </c>
      <c r="B710">
        <v>1984</v>
      </c>
      <c r="C710" t="s">
        <v>32</v>
      </c>
      <c r="D710">
        <v>14</v>
      </c>
      <c r="E710">
        <v>1</v>
      </c>
      <c r="F710">
        <v>6079.67</v>
      </c>
      <c r="G710" t="s">
        <v>6768</v>
      </c>
      <c r="H710" t="s">
        <v>6768</v>
      </c>
      <c r="I710" t="s">
        <v>271</v>
      </c>
      <c r="K710" s="14" t="str">
        <v>Id1629</v>
      </c>
      <c r="L710" s="11">
        <v>1984</v>
      </c>
      <c r="M710" s="11" t="str">
        <v>Oct</v>
      </c>
      <c r="N710" s="11" t="str">
        <v>Tier - 1</v>
      </c>
      <c r="O710" s="11" t="str">
        <v>Tier - 1</v>
      </c>
      <c r="P710" s="11" t="str">
        <v>R1014</v>
      </c>
      <c r="Q710" s="12" t="str">
        <v>14 Oct 1984</v>
      </c>
      <c r="R710" s="11">
        <f ca="1"/>
        <v>40</v>
      </c>
      <c r="S710" s="52">
        <v>6079.67</v>
      </c>
      <c r="T710" s="19"/>
    </row>
    <row r="711" spans="1:20" x14ac:dyDescent="0.3">
      <c r="A711" t="s">
        <v>738</v>
      </c>
      <c r="B711">
        <v>1984</v>
      </c>
      <c r="C711" t="s">
        <v>8</v>
      </c>
      <c r="D711">
        <v>25</v>
      </c>
      <c r="E711">
        <v>2</v>
      </c>
      <c r="F711">
        <v>6082.41</v>
      </c>
      <c r="G711" t="s">
        <v>6768</v>
      </c>
      <c r="H711" t="s">
        <v>6766</v>
      </c>
      <c r="I711" t="s">
        <v>37</v>
      </c>
      <c r="K711" s="14" t="str">
        <v>Id1628</v>
      </c>
      <c r="L711" s="11">
        <v>1984</v>
      </c>
      <c r="M711" s="11" t="str">
        <v>Jul</v>
      </c>
      <c r="N711" s="11" t="str">
        <v>Tier - 1</v>
      </c>
      <c r="O711" s="11" t="str">
        <v>Tier - 2</v>
      </c>
      <c r="P711" s="11" t="str">
        <v>R1011</v>
      </c>
      <c r="Q711" s="12" t="str">
        <v>25 Jul 1984</v>
      </c>
      <c r="R711" s="11">
        <f ca="1"/>
        <v>40</v>
      </c>
      <c r="S711" s="52">
        <v>6082.41</v>
      </c>
      <c r="T711" s="19"/>
    </row>
    <row r="712" spans="1:20" x14ac:dyDescent="0.3">
      <c r="A712" t="s">
        <v>739</v>
      </c>
      <c r="B712">
        <v>1970</v>
      </c>
      <c r="C712" t="s">
        <v>13</v>
      </c>
      <c r="D712">
        <v>9</v>
      </c>
      <c r="E712">
        <v>0</v>
      </c>
      <c r="F712">
        <v>6098.38</v>
      </c>
      <c r="G712" t="s">
        <v>6766</v>
      </c>
      <c r="H712" t="s">
        <v>6766</v>
      </c>
      <c r="I712" t="s">
        <v>9</v>
      </c>
      <c r="K712" s="14" t="str">
        <v>Id1627</v>
      </c>
      <c r="L712" s="11">
        <v>1970</v>
      </c>
      <c r="M712" s="11" t="str">
        <v>Jun</v>
      </c>
      <c r="N712" s="11" t="str">
        <v>Tier - 2</v>
      </c>
      <c r="O712" s="11" t="str">
        <v>Tier - 2</v>
      </c>
      <c r="P712" s="11" t="str">
        <v>R1013</v>
      </c>
      <c r="Q712" s="12" t="str">
        <v>9 Jun 1970</v>
      </c>
      <c r="R712" s="11">
        <f ca="1"/>
        <v>54</v>
      </c>
      <c r="S712" s="52">
        <v>6098.38</v>
      </c>
      <c r="T712" s="19"/>
    </row>
    <row r="713" spans="1:20" x14ac:dyDescent="0.3">
      <c r="A713" t="s">
        <v>740</v>
      </c>
      <c r="B713">
        <v>1995</v>
      </c>
      <c r="C713" t="s">
        <v>15</v>
      </c>
      <c r="D713">
        <v>9</v>
      </c>
      <c r="E713">
        <v>0</v>
      </c>
      <c r="F713">
        <v>6111.95</v>
      </c>
      <c r="G713" t="s">
        <v>6766</v>
      </c>
      <c r="H713" t="s">
        <v>6767</v>
      </c>
      <c r="I713" t="s">
        <v>530</v>
      </c>
      <c r="K713" s="14" t="str">
        <v>Id1626</v>
      </c>
      <c r="L713" s="11">
        <v>1995</v>
      </c>
      <c r="M713" s="11" t="str">
        <v>Sep</v>
      </c>
      <c r="N713" s="11" t="str">
        <v>Tier - 2</v>
      </c>
      <c r="O713" s="11" t="str">
        <v>Tier - 3</v>
      </c>
      <c r="P713" s="11" t="str">
        <v>R1026</v>
      </c>
      <c r="Q713" s="12" t="str">
        <v>9 Sep 1995</v>
      </c>
      <c r="R713" s="11">
        <f ca="1"/>
        <v>29</v>
      </c>
      <c r="S713" s="52">
        <v>6111.95</v>
      </c>
      <c r="T713" s="19"/>
    </row>
    <row r="714" spans="1:20" x14ac:dyDescent="0.3">
      <c r="A714" t="s">
        <v>741</v>
      </c>
      <c r="B714">
        <v>1985</v>
      </c>
      <c r="C714" t="s">
        <v>8</v>
      </c>
      <c r="D714">
        <v>21</v>
      </c>
      <c r="E714">
        <v>1</v>
      </c>
      <c r="F714">
        <v>6112.35</v>
      </c>
      <c r="G714" t="s">
        <v>6766</v>
      </c>
      <c r="H714" t="s">
        <v>6768</v>
      </c>
      <c r="I714" t="s">
        <v>18</v>
      </c>
      <c r="K714" s="14" t="str">
        <v>Id1625</v>
      </c>
      <c r="L714" s="11">
        <v>1985</v>
      </c>
      <c r="M714" s="11" t="str">
        <v>Jul</v>
      </c>
      <c r="N714" s="11" t="str">
        <v>Tier - 2</v>
      </c>
      <c r="O714" s="11" t="str">
        <v>Tier - 1</v>
      </c>
      <c r="P714" s="11" t="str">
        <v>R1012</v>
      </c>
      <c r="Q714" s="12" t="str">
        <v>21 Jul 1985</v>
      </c>
      <c r="R714" s="11">
        <f ca="1"/>
        <v>39</v>
      </c>
      <c r="S714" s="52">
        <v>6112.35</v>
      </c>
      <c r="T714" s="19"/>
    </row>
    <row r="715" spans="1:20" x14ac:dyDescent="0.3">
      <c r="A715" t="s">
        <v>742</v>
      </c>
      <c r="B715">
        <v>1991</v>
      </c>
      <c r="C715" t="s">
        <v>8</v>
      </c>
      <c r="D715">
        <v>25</v>
      </c>
      <c r="E715">
        <v>3</v>
      </c>
      <c r="F715">
        <v>6113.23</v>
      </c>
      <c r="G715" t="s">
        <v>6766</v>
      </c>
      <c r="H715" t="s">
        <v>6766</v>
      </c>
      <c r="I715" t="s">
        <v>242</v>
      </c>
      <c r="K715" s="14" t="str">
        <v>Id1624</v>
      </c>
      <c r="L715" s="11">
        <v>1991</v>
      </c>
      <c r="M715" s="11" t="str">
        <v>Jul</v>
      </c>
      <c r="N715" s="11" t="str">
        <v>Tier - 2</v>
      </c>
      <c r="O715" s="11" t="str">
        <v>Tier - 2</v>
      </c>
      <c r="P715" s="11" t="str">
        <v>R1024</v>
      </c>
      <c r="Q715" s="12" t="str">
        <v>25 Jul 1991</v>
      </c>
      <c r="R715" s="11">
        <f ca="1"/>
        <v>33</v>
      </c>
      <c r="S715" s="52">
        <v>6113.23</v>
      </c>
      <c r="T715" s="19"/>
    </row>
    <row r="716" spans="1:20" x14ac:dyDescent="0.3">
      <c r="A716" t="s">
        <v>743</v>
      </c>
      <c r="B716">
        <v>1983</v>
      </c>
      <c r="C716" t="s">
        <v>30</v>
      </c>
      <c r="D716">
        <v>11</v>
      </c>
      <c r="E716">
        <v>1</v>
      </c>
      <c r="F716">
        <v>6117.49</v>
      </c>
      <c r="G716" t="s">
        <v>6766</v>
      </c>
      <c r="H716" t="s">
        <v>6767</v>
      </c>
      <c r="I716" t="s">
        <v>18</v>
      </c>
      <c r="K716" s="14" t="str">
        <v>Id1623</v>
      </c>
      <c r="L716" s="11">
        <v>1983</v>
      </c>
      <c r="M716" s="11" t="str">
        <v>Aug</v>
      </c>
      <c r="N716" s="11" t="str">
        <v>Tier - 2</v>
      </c>
      <c r="O716" s="11" t="str">
        <v>Tier - 3</v>
      </c>
      <c r="P716" s="11" t="str">
        <v>R1012</v>
      </c>
      <c r="Q716" s="12" t="str">
        <v>11 Aug 1983</v>
      </c>
      <c r="R716" s="11">
        <f ca="1"/>
        <v>41</v>
      </c>
      <c r="S716" s="52">
        <v>6117.49</v>
      </c>
      <c r="T716" s="19"/>
    </row>
    <row r="717" spans="1:20" x14ac:dyDescent="0.3">
      <c r="A717" t="s">
        <v>744</v>
      </c>
      <c r="B717">
        <v>1983</v>
      </c>
      <c r="C717" t="s">
        <v>11</v>
      </c>
      <c r="D717">
        <v>16</v>
      </c>
      <c r="E717">
        <v>1</v>
      </c>
      <c r="F717">
        <v>6123.57</v>
      </c>
      <c r="G717" t="s">
        <v>6767</v>
      </c>
      <c r="H717" t="s">
        <v>6766</v>
      </c>
      <c r="I717" t="s">
        <v>18</v>
      </c>
      <c r="K717" s="14" t="str">
        <v>Id1622</v>
      </c>
      <c r="L717" s="11">
        <v>1983</v>
      </c>
      <c r="M717" s="11" t="str">
        <v>Nov</v>
      </c>
      <c r="N717" s="11" t="str">
        <v>Tier - 3</v>
      </c>
      <c r="O717" s="11" t="str">
        <v>Tier - 2</v>
      </c>
      <c r="P717" s="11" t="str">
        <v>R1012</v>
      </c>
      <c r="Q717" s="12" t="str">
        <v>16 Nov 1983</v>
      </c>
      <c r="R717" s="11">
        <f ca="1"/>
        <v>41</v>
      </c>
      <c r="S717" s="52">
        <v>6123.57</v>
      </c>
      <c r="T717" s="19"/>
    </row>
    <row r="718" spans="1:20" x14ac:dyDescent="0.3">
      <c r="A718" t="s">
        <v>745</v>
      </c>
      <c r="B718">
        <v>1990</v>
      </c>
      <c r="C718" t="s">
        <v>30</v>
      </c>
      <c r="D718">
        <v>18</v>
      </c>
      <c r="E718">
        <v>3</v>
      </c>
      <c r="F718">
        <v>6128.8</v>
      </c>
      <c r="G718" t="s">
        <v>6766</v>
      </c>
      <c r="H718" t="s">
        <v>6767</v>
      </c>
      <c r="I718" t="s">
        <v>18</v>
      </c>
      <c r="K718" s="14" t="str">
        <v>Id1621</v>
      </c>
      <c r="L718" s="11">
        <v>1990</v>
      </c>
      <c r="M718" s="11" t="str">
        <v>Aug</v>
      </c>
      <c r="N718" s="11" t="str">
        <v>Tier - 2</v>
      </c>
      <c r="O718" s="11" t="str">
        <v>Tier - 3</v>
      </c>
      <c r="P718" s="11" t="str">
        <v>R1012</v>
      </c>
      <c r="Q718" s="12" t="str">
        <v>18 Aug 1990</v>
      </c>
      <c r="R718" s="11">
        <f ca="1"/>
        <v>34</v>
      </c>
      <c r="S718" s="52">
        <v>6128.8</v>
      </c>
      <c r="T718" s="19"/>
    </row>
    <row r="719" spans="1:20" x14ac:dyDescent="0.3">
      <c r="A719" t="s">
        <v>746</v>
      </c>
      <c r="B719">
        <v>1969</v>
      </c>
      <c r="C719" t="s">
        <v>11</v>
      </c>
      <c r="D719">
        <v>9</v>
      </c>
      <c r="E719">
        <v>0</v>
      </c>
      <c r="F719">
        <v>6138.5</v>
      </c>
      <c r="G719" t="s">
        <v>6766</v>
      </c>
      <c r="H719" t="s">
        <v>6766</v>
      </c>
      <c r="I719" t="s">
        <v>37</v>
      </c>
      <c r="K719" s="14" t="str">
        <v>Id1620</v>
      </c>
      <c r="L719" s="11">
        <v>1969</v>
      </c>
      <c r="M719" s="11" t="str">
        <v>Nov</v>
      </c>
      <c r="N719" s="11" t="str">
        <v>Tier - 2</v>
      </c>
      <c r="O719" s="11" t="str">
        <v>Tier - 2</v>
      </c>
      <c r="P719" s="11" t="str">
        <v>R1011</v>
      </c>
      <c r="Q719" s="12" t="str">
        <v>9 Nov 1969</v>
      </c>
      <c r="R719" s="11">
        <f ca="1"/>
        <v>55</v>
      </c>
      <c r="S719" s="52">
        <v>6138.5</v>
      </c>
      <c r="T719" s="19"/>
    </row>
    <row r="720" spans="1:20" x14ac:dyDescent="0.3">
      <c r="A720" t="s">
        <v>747</v>
      </c>
      <c r="B720">
        <v>1978</v>
      </c>
      <c r="C720" t="s">
        <v>15</v>
      </c>
      <c r="D720">
        <v>5</v>
      </c>
      <c r="E720">
        <v>2</v>
      </c>
      <c r="F720">
        <v>6138.58</v>
      </c>
      <c r="G720" t="s">
        <v>6766</v>
      </c>
      <c r="H720" t="s">
        <v>6768</v>
      </c>
      <c r="I720" t="s">
        <v>9</v>
      </c>
      <c r="K720" s="14" t="str">
        <v>Id1619</v>
      </c>
      <c r="L720" s="11">
        <v>1978</v>
      </c>
      <c r="M720" s="11" t="str">
        <v>Sep</v>
      </c>
      <c r="N720" s="11" t="str">
        <v>Tier - 2</v>
      </c>
      <c r="O720" s="11" t="str">
        <v>Tier - 1</v>
      </c>
      <c r="P720" s="11" t="str">
        <v>R1013</v>
      </c>
      <c r="Q720" s="12" t="str">
        <v>5 Sep 1978</v>
      </c>
      <c r="R720" s="11">
        <f ca="1"/>
        <v>46</v>
      </c>
      <c r="S720" s="52">
        <v>6138.58</v>
      </c>
      <c r="T720" s="19"/>
    </row>
    <row r="721" spans="1:20" x14ac:dyDescent="0.3">
      <c r="A721" t="s">
        <v>748</v>
      </c>
      <c r="B721">
        <v>1976</v>
      </c>
      <c r="C721" t="s">
        <v>25</v>
      </c>
      <c r="D721">
        <v>12</v>
      </c>
      <c r="E721">
        <v>2</v>
      </c>
      <c r="F721">
        <v>6139.14</v>
      </c>
      <c r="G721" t="s">
        <v>6766</v>
      </c>
      <c r="H721" t="s">
        <v>6767</v>
      </c>
      <c r="I721" t="s">
        <v>9</v>
      </c>
      <c r="K721" s="14" t="str">
        <v>Id1618</v>
      </c>
      <c r="L721" s="11">
        <v>1976</v>
      </c>
      <c r="M721" s="11" t="str">
        <v>Dec</v>
      </c>
      <c r="N721" s="11" t="str">
        <v>Tier - 2</v>
      </c>
      <c r="O721" s="11" t="str">
        <v>Tier - 3</v>
      </c>
      <c r="P721" s="11" t="str">
        <v>R1013</v>
      </c>
      <c r="Q721" s="12" t="str">
        <v>12 Dec 1976</v>
      </c>
      <c r="R721" s="11">
        <f ca="1"/>
        <v>48</v>
      </c>
      <c r="S721" s="52">
        <v>6139.14</v>
      </c>
      <c r="T721" s="19"/>
    </row>
    <row r="722" spans="1:20" x14ac:dyDescent="0.3">
      <c r="A722" t="s">
        <v>749</v>
      </c>
      <c r="B722">
        <v>1970</v>
      </c>
      <c r="C722" t="s">
        <v>32</v>
      </c>
      <c r="D722">
        <v>14</v>
      </c>
      <c r="E722">
        <v>0</v>
      </c>
      <c r="F722">
        <v>6147.12</v>
      </c>
      <c r="G722" t="s">
        <v>6766</v>
      </c>
      <c r="H722" t="s">
        <v>6767</v>
      </c>
      <c r="I722" t="s">
        <v>18</v>
      </c>
      <c r="K722" s="14" t="str">
        <v>Id1617</v>
      </c>
      <c r="L722" s="11">
        <v>1970</v>
      </c>
      <c r="M722" s="11" t="str">
        <v>Oct</v>
      </c>
      <c r="N722" s="11" t="str">
        <v>Tier - 2</v>
      </c>
      <c r="O722" s="11" t="str">
        <v>Tier - 3</v>
      </c>
      <c r="P722" s="11" t="str">
        <v>R1012</v>
      </c>
      <c r="Q722" s="12" t="str">
        <v>14 Oct 1970</v>
      </c>
      <c r="R722" s="11">
        <f ca="1"/>
        <v>54</v>
      </c>
      <c r="S722" s="52">
        <v>6147.12</v>
      </c>
      <c r="T722" s="19"/>
    </row>
    <row r="723" spans="1:20" x14ac:dyDescent="0.3">
      <c r="A723" t="s">
        <v>750</v>
      </c>
      <c r="B723">
        <v>1973</v>
      </c>
      <c r="C723" t="s">
        <v>11</v>
      </c>
      <c r="D723">
        <v>6</v>
      </c>
      <c r="E723">
        <v>0</v>
      </c>
      <c r="F723">
        <v>6152.05</v>
      </c>
      <c r="G723" t="s">
        <v>6766</v>
      </c>
      <c r="H723" t="s">
        <v>6767</v>
      </c>
      <c r="I723" t="s">
        <v>9</v>
      </c>
      <c r="K723" s="14" t="str">
        <v>Id1616</v>
      </c>
      <c r="L723" s="11">
        <v>1973</v>
      </c>
      <c r="M723" s="11" t="str">
        <v>Nov</v>
      </c>
      <c r="N723" s="11" t="str">
        <v>Tier - 2</v>
      </c>
      <c r="O723" s="11" t="str">
        <v>Tier - 3</v>
      </c>
      <c r="P723" s="11" t="str">
        <v>R1013</v>
      </c>
      <c r="Q723" s="12" t="str">
        <v>6 Nov 1973</v>
      </c>
      <c r="R723" s="11">
        <f ca="1"/>
        <v>51</v>
      </c>
      <c r="S723" s="52">
        <v>6152.05</v>
      </c>
      <c r="T723" s="19"/>
    </row>
    <row r="724" spans="1:20" x14ac:dyDescent="0.3">
      <c r="A724" t="s">
        <v>751</v>
      </c>
      <c r="B724">
        <v>1985</v>
      </c>
      <c r="C724" t="s">
        <v>32</v>
      </c>
      <c r="D724">
        <v>15</v>
      </c>
      <c r="E724">
        <v>3</v>
      </c>
      <c r="F724">
        <v>6159.57</v>
      </c>
      <c r="G724" t="s">
        <v>6766</v>
      </c>
      <c r="H724" t="s">
        <v>6768</v>
      </c>
      <c r="I724" t="s">
        <v>18</v>
      </c>
      <c r="K724" s="14" t="str">
        <v>Id1615</v>
      </c>
      <c r="L724" s="11">
        <v>1985</v>
      </c>
      <c r="M724" s="11" t="str">
        <v>Oct</v>
      </c>
      <c r="N724" s="11" t="str">
        <v>Tier - 2</v>
      </c>
      <c r="O724" s="11" t="str">
        <v>Tier - 1</v>
      </c>
      <c r="P724" s="11" t="str">
        <v>R1012</v>
      </c>
      <c r="Q724" s="12" t="str">
        <v>15 Oct 1985</v>
      </c>
      <c r="R724" s="11">
        <f ca="1"/>
        <v>39</v>
      </c>
      <c r="S724" s="52">
        <v>6159.57</v>
      </c>
      <c r="T724" s="19"/>
    </row>
    <row r="725" spans="1:20" x14ac:dyDescent="0.3">
      <c r="A725" t="s">
        <v>752</v>
      </c>
      <c r="B725">
        <v>1984</v>
      </c>
      <c r="C725" t="s">
        <v>32</v>
      </c>
      <c r="D725">
        <v>6</v>
      </c>
      <c r="E725">
        <v>3</v>
      </c>
      <c r="F725">
        <v>6170.96</v>
      </c>
      <c r="G725" t="s">
        <v>6766</v>
      </c>
      <c r="H725" t="s">
        <v>6768</v>
      </c>
      <c r="I725" t="s">
        <v>9</v>
      </c>
      <c r="K725" s="14" t="str">
        <v>Id1614</v>
      </c>
      <c r="L725" s="11">
        <v>1984</v>
      </c>
      <c r="M725" s="11" t="str">
        <v>Oct</v>
      </c>
      <c r="N725" s="11" t="str">
        <v>Tier - 2</v>
      </c>
      <c r="O725" s="11" t="str">
        <v>Tier - 1</v>
      </c>
      <c r="P725" s="11" t="str">
        <v>R1013</v>
      </c>
      <c r="Q725" s="12" t="str">
        <v>6 Oct 1984</v>
      </c>
      <c r="R725" s="11">
        <f ca="1"/>
        <v>40</v>
      </c>
      <c r="S725" s="52">
        <v>6170.96</v>
      </c>
      <c r="T725" s="19"/>
    </row>
    <row r="726" spans="1:20" x14ac:dyDescent="0.3">
      <c r="A726" t="s">
        <v>753</v>
      </c>
      <c r="B726">
        <v>1985</v>
      </c>
      <c r="C726" t="s">
        <v>30</v>
      </c>
      <c r="D726">
        <v>9</v>
      </c>
      <c r="E726">
        <v>3</v>
      </c>
      <c r="F726">
        <v>6183.32</v>
      </c>
      <c r="G726" t="s">
        <v>6766</v>
      </c>
      <c r="H726" t="s">
        <v>6766</v>
      </c>
      <c r="I726" t="s">
        <v>18</v>
      </c>
      <c r="K726" s="14" t="str">
        <v>Id1613</v>
      </c>
      <c r="L726" s="11">
        <v>1985</v>
      </c>
      <c r="M726" s="11" t="str">
        <v>Aug</v>
      </c>
      <c r="N726" s="11" t="str">
        <v>Tier - 2</v>
      </c>
      <c r="O726" s="11" t="str">
        <v>Tier - 2</v>
      </c>
      <c r="P726" s="11" t="str">
        <v>R1012</v>
      </c>
      <c r="Q726" s="12" t="str">
        <v>9 Aug 1985</v>
      </c>
      <c r="R726" s="11">
        <f ca="1"/>
        <v>39</v>
      </c>
      <c r="S726" s="52">
        <v>6183.32</v>
      </c>
      <c r="T726" s="19"/>
    </row>
    <row r="727" spans="1:20" x14ac:dyDescent="0.3">
      <c r="A727" t="s">
        <v>754</v>
      </c>
      <c r="B727">
        <v>1970</v>
      </c>
      <c r="C727" t="s">
        <v>32</v>
      </c>
      <c r="D727">
        <v>5</v>
      </c>
      <c r="E727">
        <v>0</v>
      </c>
      <c r="F727">
        <v>6183.46</v>
      </c>
      <c r="G727" t="s">
        <v>6766</v>
      </c>
      <c r="H727" t="s">
        <v>6766</v>
      </c>
      <c r="I727" t="s">
        <v>18</v>
      </c>
      <c r="K727" s="14" t="str">
        <v>Id1612</v>
      </c>
      <c r="L727" s="11">
        <v>1970</v>
      </c>
      <c r="M727" s="11" t="str">
        <v>Oct</v>
      </c>
      <c r="N727" s="11" t="str">
        <v>Tier - 2</v>
      </c>
      <c r="O727" s="11" t="str">
        <v>Tier - 2</v>
      </c>
      <c r="P727" s="11" t="str">
        <v>R1012</v>
      </c>
      <c r="Q727" s="12" t="str">
        <v>5 Oct 1970</v>
      </c>
      <c r="R727" s="11">
        <f ca="1"/>
        <v>54</v>
      </c>
      <c r="S727" s="52">
        <v>6183.46</v>
      </c>
      <c r="T727" s="19"/>
    </row>
    <row r="728" spans="1:20" x14ac:dyDescent="0.3">
      <c r="A728" t="s">
        <v>755</v>
      </c>
      <c r="B728">
        <v>1988</v>
      </c>
      <c r="C728" t="s">
        <v>11</v>
      </c>
      <c r="D728">
        <v>1</v>
      </c>
      <c r="E728">
        <v>3</v>
      </c>
      <c r="F728">
        <v>6184.3</v>
      </c>
      <c r="G728" t="s">
        <v>6766</v>
      </c>
      <c r="H728" t="s">
        <v>6767</v>
      </c>
      <c r="I728" t="s">
        <v>9</v>
      </c>
      <c r="K728" s="14" t="str">
        <v>Id1611</v>
      </c>
      <c r="L728" s="11">
        <v>1988</v>
      </c>
      <c r="M728" s="11" t="str">
        <v>Nov</v>
      </c>
      <c r="N728" s="11" t="str">
        <v>Tier - 2</v>
      </c>
      <c r="O728" s="11" t="str">
        <v>Tier - 3</v>
      </c>
      <c r="P728" s="11" t="str">
        <v>R1013</v>
      </c>
      <c r="Q728" s="12" t="str">
        <v>1 Nov 1988</v>
      </c>
      <c r="R728" s="11">
        <f ca="1"/>
        <v>36</v>
      </c>
      <c r="S728" s="52">
        <v>6184.3</v>
      </c>
      <c r="T728" s="19"/>
    </row>
    <row r="729" spans="1:20" x14ac:dyDescent="0.3">
      <c r="A729" t="s">
        <v>756</v>
      </c>
      <c r="B729">
        <v>1981</v>
      </c>
      <c r="C729" t="s">
        <v>11</v>
      </c>
      <c r="D729">
        <v>22</v>
      </c>
      <c r="E729">
        <v>0</v>
      </c>
      <c r="F729">
        <v>6185.32</v>
      </c>
      <c r="G729" t="s">
        <v>6766</v>
      </c>
      <c r="H729" t="s">
        <v>6768</v>
      </c>
      <c r="I729" t="s">
        <v>9</v>
      </c>
      <c r="K729" s="14" t="str">
        <v>Id1610</v>
      </c>
      <c r="L729" s="11">
        <v>1981</v>
      </c>
      <c r="M729" s="11" t="str">
        <v>Nov</v>
      </c>
      <c r="N729" s="11" t="str">
        <v>Tier - 2</v>
      </c>
      <c r="O729" s="11" t="str">
        <v>Tier - 1</v>
      </c>
      <c r="P729" s="11" t="str">
        <v>R1013</v>
      </c>
      <c r="Q729" s="12" t="str">
        <v>22 Nov 1981</v>
      </c>
      <c r="R729" s="11">
        <f ca="1"/>
        <v>43</v>
      </c>
      <c r="S729" s="52">
        <v>6185.32</v>
      </c>
      <c r="T729" s="19"/>
    </row>
    <row r="730" spans="1:20" x14ac:dyDescent="0.3">
      <c r="A730" t="s">
        <v>757</v>
      </c>
      <c r="B730">
        <v>1981</v>
      </c>
      <c r="C730" t="s">
        <v>32</v>
      </c>
      <c r="D730">
        <v>1</v>
      </c>
      <c r="E730">
        <v>0</v>
      </c>
      <c r="F730">
        <v>6186.13</v>
      </c>
      <c r="G730" t="s">
        <v>6766</v>
      </c>
      <c r="H730" t="s">
        <v>6767</v>
      </c>
      <c r="I730" t="s">
        <v>37</v>
      </c>
      <c r="K730" s="14" t="str">
        <v>Id1609</v>
      </c>
      <c r="L730" s="11">
        <v>1981</v>
      </c>
      <c r="M730" s="11" t="str">
        <v>Oct</v>
      </c>
      <c r="N730" s="11" t="str">
        <v>Tier - 2</v>
      </c>
      <c r="O730" s="11" t="str">
        <v>Tier - 3</v>
      </c>
      <c r="P730" s="11" t="str">
        <v>R1011</v>
      </c>
      <c r="Q730" s="12" t="str">
        <v>1 Oct 1981</v>
      </c>
      <c r="R730" s="11">
        <f ca="1"/>
        <v>43</v>
      </c>
      <c r="S730" s="52">
        <v>6186.13</v>
      </c>
      <c r="T730" s="19"/>
    </row>
    <row r="731" spans="1:20" x14ac:dyDescent="0.3">
      <c r="A731" t="s">
        <v>758</v>
      </c>
      <c r="B731">
        <v>1988</v>
      </c>
      <c r="C731" t="s">
        <v>32</v>
      </c>
      <c r="D731">
        <v>23</v>
      </c>
      <c r="E731">
        <v>3</v>
      </c>
      <c r="F731">
        <v>6196.45</v>
      </c>
      <c r="G731" t="s">
        <v>6766</v>
      </c>
      <c r="H731" t="s">
        <v>6768</v>
      </c>
      <c r="I731" t="s">
        <v>37</v>
      </c>
      <c r="K731" s="14" t="str">
        <v>Id1608</v>
      </c>
      <c r="L731" s="11">
        <v>1988</v>
      </c>
      <c r="M731" s="11" t="str">
        <v>Oct</v>
      </c>
      <c r="N731" s="11" t="str">
        <v>Tier - 2</v>
      </c>
      <c r="O731" s="11" t="str">
        <v>Tier - 1</v>
      </c>
      <c r="P731" s="11" t="str">
        <v>R1011</v>
      </c>
      <c r="Q731" s="12" t="str">
        <v>23 Oct 1988</v>
      </c>
      <c r="R731" s="11">
        <f ca="1"/>
        <v>36</v>
      </c>
      <c r="S731" s="52">
        <v>6196.45</v>
      </c>
      <c r="T731" s="19"/>
    </row>
    <row r="732" spans="1:20" x14ac:dyDescent="0.3">
      <c r="A732" t="s">
        <v>759</v>
      </c>
      <c r="B732">
        <v>1985</v>
      </c>
      <c r="C732" t="s">
        <v>8</v>
      </c>
      <c r="D732">
        <v>22</v>
      </c>
      <c r="E732">
        <v>2</v>
      </c>
      <c r="F732">
        <v>6198.75</v>
      </c>
      <c r="G732" t="s">
        <v>6766</v>
      </c>
      <c r="H732" t="s">
        <v>6768</v>
      </c>
      <c r="I732" t="s">
        <v>18</v>
      </c>
      <c r="K732" s="14" t="str">
        <v>Id1607</v>
      </c>
      <c r="L732" s="11">
        <v>1985</v>
      </c>
      <c r="M732" s="11" t="str">
        <v>Jul</v>
      </c>
      <c r="N732" s="11" t="str">
        <v>Tier - 2</v>
      </c>
      <c r="O732" s="11" t="str">
        <v>Tier - 1</v>
      </c>
      <c r="P732" s="11" t="str">
        <v>R1012</v>
      </c>
      <c r="Q732" s="12" t="str">
        <v>22 Jul 1985</v>
      </c>
      <c r="R732" s="11">
        <f ca="1"/>
        <v>39</v>
      </c>
      <c r="S732" s="52">
        <v>6198.75</v>
      </c>
      <c r="T732" s="19"/>
    </row>
    <row r="733" spans="1:20" x14ac:dyDescent="0.3">
      <c r="A733" t="s">
        <v>26</v>
      </c>
      <c r="B733">
        <v>1985</v>
      </c>
      <c r="C733" t="s">
        <v>25</v>
      </c>
      <c r="D733">
        <v>20</v>
      </c>
      <c r="E733">
        <v>2</v>
      </c>
      <c r="F733">
        <v>6203.9</v>
      </c>
      <c r="G733" t="s">
        <v>6768</v>
      </c>
      <c r="H733" t="s">
        <v>6766</v>
      </c>
      <c r="I733" t="s">
        <v>18</v>
      </c>
      <c r="K733" s="14" t="str">
        <v>Unknown</v>
      </c>
      <c r="L733" s="11">
        <v>1985</v>
      </c>
      <c r="M733" s="11" t="str">
        <v>Dec</v>
      </c>
      <c r="N733" s="11" t="str">
        <v>Tier - 1</v>
      </c>
      <c r="O733" s="11" t="str">
        <v>Tier - 2</v>
      </c>
      <c r="P733" s="11" t="str">
        <v>R1012</v>
      </c>
      <c r="Q733" s="12" t="str">
        <v>20 Dec 1985</v>
      </c>
      <c r="R733" s="11">
        <f ca="1"/>
        <v>39</v>
      </c>
      <c r="S733" s="52">
        <v>6203.9</v>
      </c>
      <c r="T733" s="19"/>
    </row>
    <row r="734" spans="1:20" x14ac:dyDescent="0.3">
      <c r="A734" t="s">
        <v>760</v>
      </c>
      <c r="B734">
        <v>1985</v>
      </c>
      <c r="C734" t="s">
        <v>15</v>
      </c>
      <c r="D734">
        <v>22</v>
      </c>
      <c r="E734">
        <v>2</v>
      </c>
      <c r="F734">
        <v>6203.9</v>
      </c>
      <c r="G734" t="s">
        <v>6766</v>
      </c>
      <c r="H734" t="s">
        <v>6766</v>
      </c>
      <c r="I734" t="s">
        <v>18</v>
      </c>
      <c r="K734" s="14" t="str">
        <v>Id1606</v>
      </c>
      <c r="L734" s="11">
        <v>1985</v>
      </c>
      <c r="M734" s="11" t="str">
        <v>Sep</v>
      </c>
      <c r="N734" s="11" t="str">
        <v>Tier - 2</v>
      </c>
      <c r="O734" s="11" t="str">
        <v>Tier - 2</v>
      </c>
      <c r="P734" s="11" t="str">
        <v>R1012</v>
      </c>
      <c r="Q734" s="12" t="str">
        <v>22 Sep 1985</v>
      </c>
      <c r="R734" s="11">
        <f ca="1"/>
        <v>39</v>
      </c>
      <c r="S734" s="52">
        <v>6203.9</v>
      </c>
      <c r="T734" s="19"/>
    </row>
    <row r="735" spans="1:20" x14ac:dyDescent="0.3">
      <c r="A735" t="s">
        <v>761</v>
      </c>
      <c r="B735">
        <v>1999</v>
      </c>
      <c r="C735" t="s">
        <v>15</v>
      </c>
      <c r="D735">
        <v>10</v>
      </c>
      <c r="E735">
        <v>0</v>
      </c>
      <c r="F735">
        <v>6207.26</v>
      </c>
      <c r="G735" t="s">
        <v>6766</v>
      </c>
      <c r="H735" t="s">
        <v>6766</v>
      </c>
      <c r="I735" t="s">
        <v>530</v>
      </c>
      <c r="K735" s="14" t="str">
        <v>Id1605</v>
      </c>
      <c r="L735" s="11">
        <v>1999</v>
      </c>
      <c r="M735" s="11" t="str">
        <v>Sep</v>
      </c>
      <c r="N735" s="11" t="str">
        <v>Tier - 2</v>
      </c>
      <c r="O735" s="11" t="str">
        <v>Tier - 2</v>
      </c>
      <c r="P735" s="11" t="str">
        <v>R1026</v>
      </c>
      <c r="Q735" s="12" t="str">
        <v>10 Sep 1999</v>
      </c>
      <c r="R735" s="11">
        <f ca="1"/>
        <v>25</v>
      </c>
      <c r="S735" s="52">
        <v>6207.26</v>
      </c>
      <c r="T735" s="19"/>
    </row>
    <row r="736" spans="1:20" x14ac:dyDescent="0.3">
      <c r="A736" t="s">
        <v>762</v>
      </c>
      <c r="B736">
        <v>1992</v>
      </c>
      <c r="C736" t="s">
        <v>30</v>
      </c>
      <c r="D736">
        <v>12</v>
      </c>
      <c r="E736">
        <v>0</v>
      </c>
      <c r="F736">
        <v>6208.5</v>
      </c>
      <c r="G736" t="s">
        <v>6766</v>
      </c>
      <c r="H736" t="s">
        <v>6768</v>
      </c>
      <c r="I736" t="s">
        <v>295</v>
      </c>
      <c r="K736" s="14" t="str">
        <v>Id1604</v>
      </c>
      <c r="L736" s="11">
        <v>1992</v>
      </c>
      <c r="M736" s="11" t="str">
        <v>Aug</v>
      </c>
      <c r="N736" s="11" t="str">
        <v>Tier - 2</v>
      </c>
      <c r="O736" s="11" t="str">
        <v>Tier - 1</v>
      </c>
      <c r="P736" s="11" t="str">
        <v>R1021</v>
      </c>
      <c r="Q736" s="12" t="str">
        <v>12 Aug 1992</v>
      </c>
      <c r="R736" s="11">
        <f ca="1"/>
        <v>32</v>
      </c>
      <c r="S736" s="52">
        <v>6208.5</v>
      </c>
      <c r="T736" s="19"/>
    </row>
    <row r="737" spans="1:20" x14ac:dyDescent="0.3">
      <c r="A737" t="s">
        <v>763</v>
      </c>
      <c r="B737">
        <v>1972</v>
      </c>
      <c r="C737" t="s">
        <v>13</v>
      </c>
      <c r="D737">
        <v>29</v>
      </c>
      <c r="E737">
        <v>0</v>
      </c>
      <c r="F737">
        <v>6219.93</v>
      </c>
      <c r="G737" t="s">
        <v>6766</v>
      </c>
      <c r="H737" t="s">
        <v>6766</v>
      </c>
      <c r="I737" t="s">
        <v>9</v>
      </c>
      <c r="K737" s="14" t="str">
        <v>Id1603</v>
      </c>
      <c r="L737" s="11">
        <v>1972</v>
      </c>
      <c r="M737" s="11" t="str">
        <v>Jun</v>
      </c>
      <c r="N737" s="11" t="str">
        <v>Tier - 2</v>
      </c>
      <c r="O737" s="11" t="str">
        <v>Tier - 2</v>
      </c>
      <c r="P737" s="11" t="str">
        <v>R1013</v>
      </c>
      <c r="Q737" s="12" t="str">
        <v>29 Jun 1972</v>
      </c>
      <c r="R737" s="11">
        <f ca="1"/>
        <v>52</v>
      </c>
      <c r="S737" s="52">
        <v>6219.93</v>
      </c>
      <c r="T737" s="19"/>
    </row>
    <row r="738" spans="1:20" x14ac:dyDescent="0.3">
      <c r="A738" t="s">
        <v>764</v>
      </c>
      <c r="B738">
        <v>1978</v>
      </c>
      <c r="C738" t="s">
        <v>15</v>
      </c>
      <c r="D738">
        <v>19</v>
      </c>
      <c r="E738">
        <v>2</v>
      </c>
      <c r="F738">
        <v>6236.95</v>
      </c>
      <c r="G738" t="s">
        <v>6766</v>
      </c>
      <c r="H738" t="s">
        <v>6766</v>
      </c>
      <c r="I738" t="s">
        <v>9</v>
      </c>
      <c r="K738" s="14" t="str">
        <v>Id1602</v>
      </c>
      <c r="L738" s="11">
        <v>1978</v>
      </c>
      <c r="M738" s="11" t="str">
        <v>Sep</v>
      </c>
      <c r="N738" s="11" t="str">
        <v>Tier - 2</v>
      </c>
      <c r="O738" s="11" t="str">
        <v>Tier - 2</v>
      </c>
      <c r="P738" s="11" t="str">
        <v>R1013</v>
      </c>
      <c r="Q738" s="12" t="str">
        <v>19 Sep 1978</v>
      </c>
      <c r="R738" s="11">
        <f ca="1"/>
        <v>46</v>
      </c>
      <c r="S738" s="52">
        <v>6236.95</v>
      </c>
      <c r="T738" s="19"/>
    </row>
    <row r="739" spans="1:20" x14ac:dyDescent="0.3">
      <c r="A739" t="s">
        <v>765</v>
      </c>
      <c r="B739">
        <v>1983</v>
      </c>
      <c r="C739" t="s">
        <v>30</v>
      </c>
      <c r="D739">
        <v>11</v>
      </c>
      <c r="E739">
        <v>1</v>
      </c>
      <c r="F739">
        <v>6238.3</v>
      </c>
      <c r="G739" t="s">
        <v>6766</v>
      </c>
      <c r="H739" t="s">
        <v>6768</v>
      </c>
      <c r="I739" t="s">
        <v>37</v>
      </c>
      <c r="K739" s="14" t="str">
        <v>Id1601</v>
      </c>
      <c r="L739" s="11">
        <v>1983</v>
      </c>
      <c r="M739" s="11" t="str">
        <v>Aug</v>
      </c>
      <c r="N739" s="11" t="str">
        <v>Tier - 2</v>
      </c>
      <c r="O739" s="11" t="str">
        <v>Tier - 1</v>
      </c>
      <c r="P739" s="11" t="str">
        <v>R1011</v>
      </c>
      <c r="Q739" s="12" t="str">
        <v>11 Aug 1983</v>
      </c>
      <c r="R739" s="11">
        <f ca="1"/>
        <v>41</v>
      </c>
      <c r="S739" s="52">
        <v>6238.3</v>
      </c>
      <c r="T739" s="19"/>
    </row>
    <row r="740" spans="1:20" x14ac:dyDescent="0.3">
      <c r="A740" t="s">
        <v>766</v>
      </c>
      <c r="B740">
        <v>1979</v>
      </c>
      <c r="C740" t="s">
        <v>32</v>
      </c>
      <c r="D740">
        <v>10</v>
      </c>
      <c r="E740">
        <v>0</v>
      </c>
      <c r="F740">
        <v>6250.44</v>
      </c>
      <c r="G740" t="s">
        <v>6766</v>
      </c>
      <c r="H740" t="s">
        <v>6768</v>
      </c>
      <c r="I740" t="s">
        <v>37</v>
      </c>
      <c r="K740" s="14" t="str">
        <v>Id1600</v>
      </c>
      <c r="L740" s="11">
        <v>1979</v>
      </c>
      <c r="M740" s="11" t="str">
        <v>Oct</v>
      </c>
      <c r="N740" s="11" t="str">
        <v>Tier - 2</v>
      </c>
      <c r="O740" s="11" t="str">
        <v>Tier - 1</v>
      </c>
      <c r="P740" s="11" t="str">
        <v>R1011</v>
      </c>
      <c r="Q740" s="12" t="str">
        <v>10 Oct 1979</v>
      </c>
      <c r="R740" s="11">
        <f ca="1"/>
        <v>45</v>
      </c>
      <c r="S740" s="52">
        <v>6250.44</v>
      </c>
      <c r="T740" s="19"/>
    </row>
    <row r="741" spans="1:20" x14ac:dyDescent="0.3">
      <c r="A741" t="s">
        <v>767</v>
      </c>
      <c r="B741">
        <v>1972</v>
      </c>
      <c r="C741" t="s">
        <v>11</v>
      </c>
      <c r="D741">
        <v>11</v>
      </c>
      <c r="E741">
        <v>0</v>
      </c>
      <c r="F741">
        <v>6253.85</v>
      </c>
      <c r="G741" t="s">
        <v>6766</v>
      </c>
      <c r="H741" t="s">
        <v>6766</v>
      </c>
      <c r="I741" t="s">
        <v>9</v>
      </c>
      <c r="K741" s="14" t="str">
        <v>Id1599</v>
      </c>
      <c r="L741" s="11">
        <v>1972</v>
      </c>
      <c r="M741" s="11" t="str">
        <v>Nov</v>
      </c>
      <c r="N741" s="11" t="str">
        <v>Tier - 2</v>
      </c>
      <c r="O741" s="11" t="str">
        <v>Tier - 2</v>
      </c>
      <c r="P741" s="11" t="str">
        <v>R1013</v>
      </c>
      <c r="Q741" s="12" t="str">
        <v>11 Nov 1972</v>
      </c>
      <c r="R741" s="11">
        <f ca="1"/>
        <v>52</v>
      </c>
      <c r="S741" s="52">
        <v>6253.85</v>
      </c>
      <c r="T741" s="19"/>
    </row>
    <row r="742" spans="1:20" x14ac:dyDescent="0.3">
      <c r="A742" t="s">
        <v>768</v>
      </c>
      <c r="B742">
        <v>1972</v>
      </c>
      <c r="C742" t="s">
        <v>15</v>
      </c>
      <c r="D742">
        <v>8</v>
      </c>
      <c r="E742">
        <v>0</v>
      </c>
      <c r="F742">
        <v>6254.13</v>
      </c>
      <c r="G742" t="s">
        <v>6766</v>
      </c>
      <c r="H742" t="s">
        <v>6766</v>
      </c>
      <c r="I742" t="s">
        <v>18</v>
      </c>
      <c r="K742" s="14" t="str">
        <v>Id1598</v>
      </c>
      <c r="L742" s="11">
        <v>1972</v>
      </c>
      <c r="M742" s="11" t="str">
        <v>Sep</v>
      </c>
      <c r="N742" s="11" t="str">
        <v>Tier - 2</v>
      </c>
      <c r="O742" s="11" t="str">
        <v>Tier - 2</v>
      </c>
      <c r="P742" s="11" t="str">
        <v>R1012</v>
      </c>
      <c r="Q742" s="12" t="str">
        <v>8 Sep 1972</v>
      </c>
      <c r="R742" s="11">
        <f ca="1"/>
        <v>52</v>
      </c>
      <c r="S742" s="52">
        <v>6254.13</v>
      </c>
      <c r="T742" s="19"/>
    </row>
    <row r="743" spans="1:20" x14ac:dyDescent="0.3">
      <c r="A743" t="s">
        <v>769</v>
      </c>
      <c r="B743">
        <v>1970</v>
      </c>
      <c r="C743" t="s">
        <v>32</v>
      </c>
      <c r="D743">
        <v>11</v>
      </c>
      <c r="E743">
        <v>0</v>
      </c>
      <c r="F743">
        <v>6255.38</v>
      </c>
      <c r="G743" t="s">
        <v>6766</v>
      </c>
      <c r="H743" t="s">
        <v>6766</v>
      </c>
      <c r="I743" t="s">
        <v>9</v>
      </c>
      <c r="K743" s="14" t="str">
        <v>Id1597</v>
      </c>
      <c r="L743" s="11">
        <v>1970</v>
      </c>
      <c r="M743" s="11" t="str">
        <v>Oct</v>
      </c>
      <c r="N743" s="11" t="str">
        <v>Tier - 2</v>
      </c>
      <c r="O743" s="11" t="str">
        <v>Tier - 2</v>
      </c>
      <c r="P743" s="11" t="str">
        <v>R1013</v>
      </c>
      <c r="Q743" s="12" t="str">
        <v>11 Oct 1970</v>
      </c>
      <c r="R743" s="11">
        <f ca="1"/>
        <v>54</v>
      </c>
      <c r="S743" s="52">
        <v>6255.38</v>
      </c>
      <c r="T743" s="19"/>
    </row>
    <row r="744" spans="1:20" x14ac:dyDescent="0.3">
      <c r="A744" t="s">
        <v>770</v>
      </c>
      <c r="B744">
        <v>1995</v>
      </c>
      <c r="C744" t="s">
        <v>32</v>
      </c>
      <c r="D744">
        <v>17</v>
      </c>
      <c r="E744">
        <v>0</v>
      </c>
      <c r="F744">
        <v>6261.2</v>
      </c>
      <c r="G744" t="s">
        <v>6766</v>
      </c>
      <c r="H744" t="s">
        <v>6768</v>
      </c>
      <c r="I744" t="s">
        <v>530</v>
      </c>
      <c r="K744" s="14" t="str">
        <v>Id1596</v>
      </c>
      <c r="L744" s="11">
        <v>1995</v>
      </c>
      <c r="M744" s="11" t="str">
        <v>Oct</v>
      </c>
      <c r="N744" s="11" t="str">
        <v>Tier - 2</v>
      </c>
      <c r="O744" s="11" t="str">
        <v>Tier - 1</v>
      </c>
      <c r="P744" s="11" t="str">
        <v>R1026</v>
      </c>
      <c r="Q744" s="12" t="str">
        <v>17 Oct 1995</v>
      </c>
      <c r="R744" s="11">
        <f ca="1"/>
        <v>29</v>
      </c>
      <c r="S744" s="52">
        <v>6261.2</v>
      </c>
      <c r="T744" s="19"/>
    </row>
    <row r="745" spans="1:20" x14ac:dyDescent="0.3">
      <c r="A745" t="s">
        <v>771</v>
      </c>
      <c r="B745">
        <v>1984</v>
      </c>
      <c r="C745" t="s">
        <v>15</v>
      </c>
      <c r="D745">
        <v>25</v>
      </c>
      <c r="E745">
        <v>3</v>
      </c>
      <c r="F745">
        <v>6269.33</v>
      </c>
      <c r="G745" t="s">
        <v>6766</v>
      </c>
      <c r="H745" t="s">
        <v>6768</v>
      </c>
      <c r="I745" t="s">
        <v>9</v>
      </c>
      <c r="K745" s="14" t="str">
        <v>Id1595</v>
      </c>
      <c r="L745" s="11">
        <v>1984</v>
      </c>
      <c r="M745" s="11" t="str">
        <v>Sep</v>
      </c>
      <c r="N745" s="11" t="str">
        <v>Tier - 2</v>
      </c>
      <c r="O745" s="11" t="str">
        <v>Tier - 1</v>
      </c>
      <c r="P745" s="11" t="str">
        <v>R1013</v>
      </c>
      <c r="Q745" s="12" t="str">
        <v>25 Sep 1984</v>
      </c>
      <c r="R745" s="11">
        <f ca="1"/>
        <v>40</v>
      </c>
      <c r="S745" s="52">
        <v>6269.33</v>
      </c>
      <c r="T745" s="19"/>
    </row>
    <row r="746" spans="1:20" x14ac:dyDescent="0.3">
      <c r="A746" t="s">
        <v>772</v>
      </c>
      <c r="B746">
        <v>1981</v>
      </c>
      <c r="C746" t="s">
        <v>13</v>
      </c>
      <c r="D746">
        <v>30</v>
      </c>
      <c r="E746">
        <v>1</v>
      </c>
      <c r="F746">
        <v>6272.48</v>
      </c>
      <c r="G746" t="s">
        <v>6768</v>
      </c>
      <c r="H746" t="s">
        <v>6767</v>
      </c>
      <c r="I746" t="s">
        <v>9</v>
      </c>
      <c r="K746" s="14" t="str">
        <v>Id1594</v>
      </c>
      <c r="L746" s="11">
        <v>1981</v>
      </c>
      <c r="M746" s="11" t="str">
        <v>Jun</v>
      </c>
      <c r="N746" s="11" t="str">
        <v>Tier - 1</v>
      </c>
      <c r="O746" s="11" t="str">
        <v>Tier - 3</v>
      </c>
      <c r="P746" s="11" t="str">
        <v>R1013</v>
      </c>
      <c r="Q746" s="12" t="str">
        <v>30 Jun 1981</v>
      </c>
      <c r="R746" s="11">
        <f ca="1"/>
        <v>43</v>
      </c>
      <c r="S746" s="52">
        <v>6272.48</v>
      </c>
      <c r="T746" s="19"/>
    </row>
    <row r="747" spans="1:20" x14ac:dyDescent="0.3">
      <c r="A747" t="s">
        <v>773</v>
      </c>
      <c r="B747">
        <v>1993</v>
      </c>
      <c r="C747" t="s">
        <v>32</v>
      </c>
      <c r="D747">
        <v>16</v>
      </c>
      <c r="E747">
        <v>0</v>
      </c>
      <c r="F747">
        <v>6276.3</v>
      </c>
      <c r="G747" t="s">
        <v>6766</v>
      </c>
      <c r="H747" t="s">
        <v>6768</v>
      </c>
      <c r="I747" t="s">
        <v>195</v>
      </c>
      <c r="K747" s="14" t="str">
        <v>Id1593</v>
      </c>
      <c r="L747" s="11">
        <v>1993</v>
      </c>
      <c r="M747" s="11" t="str">
        <v>Oct</v>
      </c>
      <c r="N747" s="11" t="str">
        <v>Tier - 2</v>
      </c>
      <c r="O747" s="11" t="str">
        <v>Tier - 1</v>
      </c>
      <c r="P747" s="11" t="str">
        <v>R1025</v>
      </c>
      <c r="Q747" s="12" t="str">
        <v>16 Oct 1993</v>
      </c>
      <c r="R747" s="11">
        <f ca="1"/>
        <v>31</v>
      </c>
      <c r="S747" s="52">
        <v>6276.3</v>
      </c>
      <c r="T747" s="19"/>
    </row>
    <row r="748" spans="1:20" x14ac:dyDescent="0.3">
      <c r="A748" t="s">
        <v>774</v>
      </c>
      <c r="B748">
        <v>1981</v>
      </c>
      <c r="C748" t="s">
        <v>11</v>
      </c>
      <c r="D748">
        <v>24</v>
      </c>
      <c r="E748">
        <v>1</v>
      </c>
      <c r="F748">
        <v>6282.24</v>
      </c>
      <c r="G748" t="s">
        <v>6766</v>
      </c>
      <c r="H748" t="s">
        <v>6768</v>
      </c>
      <c r="I748" t="s">
        <v>37</v>
      </c>
      <c r="K748" s="14" t="str">
        <v>Id1592</v>
      </c>
      <c r="L748" s="11">
        <v>1981</v>
      </c>
      <c r="M748" s="11" t="str">
        <v>Nov</v>
      </c>
      <c r="N748" s="11" t="str">
        <v>Tier - 2</v>
      </c>
      <c r="O748" s="11" t="str">
        <v>Tier - 1</v>
      </c>
      <c r="P748" s="11" t="str">
        <v>R1011</v>
      </c>
      <c r="Q748" s="12" t="str">
        <v>24 Nov 1981</v>
      </c>
      <c r="R748" s="11">
        <f ca="1"/>
        <v>43</v>
      </c>
      <c r="S748" s="52">
        <v>6282.24</v>
      </c>
      <c r="T748" s="19"/>
    </row>
    <row r="749" spans="1:20" x14ac:dyDescent="0.3">
      <c r="A749" t="s">
        <v>775</v>
      </c>
      <c r="B749">
        <v>1981</v>
      </c>
      <c r="C749" t="s">
        <v>30</v>
      </c>
      <c r="D749">
        <v>26</v>
      </c>
      <c r="E749">
        <v>1</v>
      </c>
      <c r="F749">
        <v>6289.75</v>
      </c>
      <c r="G749" t="s">
        <v>6766</v>
      </c>
      <c r="H749" t="s">
        <v>6767</v>
      </c>
      <c r="I749" t="s">
        <v>9</v>
      </c>
      <c r="K749" s="14" t="str">
        <v>Id1591</v>
      </c>
      <c r="L749" s="11">
        <v>1981</v>
      </c>
      <c r="M749" s="11" t="str">
        <v>Aug</v>
      </c>
      <c r="N749" s="11" t="str">
        <v>Tier - 2</v>
      </c>
      <c r="O749" s="11" t="str">
        <v>Tier - 3</v>
      </c>
      <c r="P749" s="11" t="str">
        <v>R1013</v>
      </c>
      <c r="Q749" s="12" t="str">
        <v>26 Aug 1981</v>
      </c>
      <c r="R749" s="11">
        <f ca="1"/>
        <v>43</v>
      </c>
      <c r="S749" s="52">
        <v>6289.75</v>
      </c>
      <c r="T749" s="19"/>
    </row>
    <row r="750" spans="1:20" x14ac:dyDescent="0.3">
      <c r="A750" t="s">
        <v>776</v>
      </c>
      <c r="B750">
        <v>1996</v>
      </c>
      <c r="C750" t="s">
        <v>8</v>
      </c>
      <c r="D750">
        <v>4</v>
      </c>
      <c r="E750">
        <v>0</v>
      </c>
      <c r="F750">
        <v>6293.63</v>
      </c>
      <c r="G750" t="s">
        <v>6766</v>
      </c>
      <c r="H750" t="s">
        <v>6767</v>
      </c>
      <c r="I750" t="s">
        <v>295</v>
      </c>
      <c r="K750" s="14" t="str">
        <v>Id1590</v>
      </c>
      <c r="L750" s="11">
        <v>1996</v>
      </c>
      <c r="M750" s="11" t="str">
        <v>Jul</v>
      </c>
      <c r="N750" s="11" t="str">
        <v>Tier - 2</v>
      </c>
      <c r="O750" s="11" t="str">
        <v>Tier - 3</v>
      </c>
      <c r="P750" s="11" t="str">
        <v>R1021</v>
      </c>
      <c r="Q750" s="12" t="str">
        <v>4 Jul 1996</v>
      </c>
      <c r="R750" s="11">
        <f ca="1"/>
        <v>28</v>
      </c>
      <c r="S750" s="52">
        <v>6293.63</v>
      </c>
      <c r="T750" s="19"/>
    </row>
    <row r="751" spans="1:20" x14ac:dyDescent="0.3">
      <c r="A751" t="s">
        <v>777</v>
      </c>
      <c r="B751">
        <v>1974</v>
      </c>
      <c r="C751" t="s">
        <v>15</v>
      </c>
      <c r="D751">
        <v>17</v>
      </c>
      <c r="E751">
        <v>0</v>
      </c>
      <c r="F751">
        <v>6302.23</v>
      </c>
      <c r="G751" t="s">
        <v>6766</v>
      </c>
      <c r="H751" t="s">
        <v>6768</v>
      </c>
      <c r="I751" t="s">
        <v>9</v>
      </c>
      <c r="K751" s="14" t="str">
        <v>Id1589</v>
      </c>
      <c r="L751" s="11">
        <v>1974</v>
      </c>
      <c r="M751" s="11" t="str">
        <v>Sep</v>
      </c>
      <c r="N751" s="11" t="str">
        <v>Tier - 2</v>
      </c>
      <c r="O751" s="11" t="str">
        <v>Tier - 1</v>
      </c>
      <c r="P751" s="11" t="str">
        <v>R1013</v>
      </c>
      <c r="Q751" s="12" t="str">
        <v>17 Sep 1974</v>
      </c>
      <c r="R751" s="11">
        <f ca="1"/>
        <v>50</v>
      </c>
      <c r="S751" s="52">
        <v>6302.23</v>
      </c>
      <c r="T751" s="19"/>
    </row>
    <row r="752" spans="1:20" x14ac:dyDescent="0.3">
      <c r="A752" t="s">
        <v>778</v>
      </c>
      <c r="B752">
        <v>1969</v>
      </c>
      <c r="C752" t="s">
        <v>15</v>
      </c>
      <c r="D752">
        <v>4</v>
      </c>
      <c r="E752">
        <v>0</v>
      </c>
      <c r="F752">
        <v>6305.61</v>
      </c>
      <c r="G752" t="s">
        <v>6766</v>
      </c>
      <c r="H752" t="s">
        <v>6766</v>
      </c>
      <c r="I752" t="s">
        <v>18</v>
      </c>
      <c r="K752" s="14" t="str">
        <v>Id1588</v>
      </c>
      <c r="L752" s="11">
        <v>1969</v>
      </c>
      <c r="M752" s="11" t="str">
        <v>Sep</v>
      </c>
      <c r="N752" s="11" t="str">
        <v>Tier - 2</v>
      </c>
      <c r="O752" s="11" t="str">
        <v>Tier - 2</v>
      </c>
      <c r="P752" s="11" t="str">
        <v>R1012</v>
      </c>
      <c r="Q752" s="12" t="str">
        <v>4 Sep 1969</v>
      </c>
      <c r="R752" s="11">
        <f ca="1"/>
        <v>55</v>
      </c>
      <c r="S752" s="52">
        <v>6305.61</v>
      </c>
      <c r="T752" s="19"/>
    </row>
    <row r="753" spans="1:20" x14ac:dyDescent="0.3">
      <c r="A753" t="s">
        <v>779</v>
      </c>
      <c r="B753">
        <v>2004</v>
      </c>
      <c r="C753" t="s">
        <v>8</v>
      </c>
      <c r="D753">
        <v>27</v>
      </c>
      <c r="E753">
        <v>0</v>
      </c>
      <c r="F753">
        <v>6311.11</v>
      </c>
      <c r="G753" t="s">
        <v>6766</v>
      </c>
      <c r="H753" t="s">
        <v>6766</v>
      </c>
      <c r="I753" t="s">
        <v>37</v>
      </c>
      <c r="K753" s="14" t="str">
        <v>Id1587</v>
      </c>
      <c r="L753" s="11">
        <v>2004</v>
      </c>
      <c r="M753" s="11" t="str">
        <v>Jul</v>
      </c>
      <c r="N753" s="11" t="str">
        <v>Tier - 2</v>
      </c>
      <c r="O753" s="11" t="str">
        <v>Tier - 2</v>
      </c>
      <c r="P753" s="11" t="str">
        <v>R1011</v>
      </c>
      <c r="Q753" s="12" t="str">
        <v>27 Jul 2004</v>
      </c>
      <c r="R753" s="11">
        <f ca="1"/>
        <v>20</v>
      </c>
      <c r="S753" s="52">
        <v>6311.11</v>
      </c>
      <c r="T753" s="19"/>
    </row>
    <row r="754" spans="1:20" x14ac:dyDescent="0.3">
      <c r="A754" t="s">
        <v>780</v>
      </c>
      <c r="B754">
        <v>1985</v>
      </c>
      <c r="C754" t="s">
        <v>11</v>
      </c>
      <c r="D754">
        <v>19</v>
      </c>
      <c r="E754">
        <v>2</v>
      </c>
      <c r="F754">
        <v>6311.95</v>
      </c>
      <c r="G754" t="s">
        <v>6766</v>
      </c>
      <c r="H754" t="s">
        <v>6768</v>
      </c>
      <c r="I754" t="s">
        <v>37</v>
      </c>
      <c r="K754" s="14" t="str">
        <v>Id1586</v>
      </c>
      <c r="L754" s="11">
        <v>1985</v>
      </c>
      <c r="M754" s="11" t="str">
        <v>Nov</v>
      </c>
      <c r="N754" s="11" t="str">
        <v>Tier - 2</v>
      </c>
      <c r="O754" s="11" t="str">
        <v>Tier - 1</v>
      </c>
      <c r="P754" s="11" t="str">
        <v>R1011</v>
      </c>
      <c r="Q754" s="12" t="str">
        <v>19 Nov 1985</v>
      </c>
      <c r="R754" s="11">
        <f ca="1"/>
        <v>39</v>
      </c>
      <c r="S754" s="52">
        <v>6311.95</v>
      </c>
      <c r="T754" s="19"/>
    </row>
    <row r="755" spans="1:20" x14ac:dyDescent="0.3">
      <c r="A755" t="s">
        <v>781</v>
      </c>
      <c r="B755">
        <v>1985</v>
      </c>
      <c r="C755" t="s">
        <v>25</v>
      </c>
      <c r="D755">
        <v>15</v>
      </c>
      <c r="E755">
        <v>2</v>
      </c>
      <c r="F755">
        <v>6313.76</v>
      </c>
      <c r="G755" t="s">
        <v>6766</v>
      </c>
      <c r="H755" t="s">
        <v>6768</v>
      </c>
      <c r="I755" t="s">
        <v>9</v>
      </c>
      <c r="K755" s="14" t="str">
        <v>Id1585</v>
      </c>
      <c r="L755" s="11">
        <v>1985</v>
      </c>
      <c r="M755" s="11" t="str">
        <v>Dec</v>
      </c>
      <c r="N755" s="11" t="str">
        <v>Tier - 2</v>
      </c>
      <c r="O755" s="11" t="str">
        <v>Tier - 1</v>
      </c>
      <c r="P755" s="11" t="str">
        <v>R1013</v>
      </c>
      <c r="Q755" s="12" t="str">
        <v>15 Dec 1985</v>
      </c>
      <c r="R755" s="11">
        <f ca="1"/>
        <v>39</v>
      </c>
      <c r="S755" s="52">
        <v>6313.76</v>
      </c>
      <c r="T755" s="19"/>
    </row>
    <row r="756" spans="1:20" x14ac:dyDescent="0.3">
      <c r="A756" t="s">
        <v>782</v>
      </c>
      <c r="B756">
        <v>1990</v>
      </c>
      <c r="C756" t="s">
        <v>30</v>
      </c>
      <c r="D756">
        <v>13</v>
      </c>
      <c r="E756">
        <v>3</v>
      </c>
      <c r="F756">
        <v>6334.34</v>
      </c>
      <c r="G756" t="s">
        <v>6766</v>
      </c>
      <c r="H756" t="s">
        <v>6766</v>
      </c>
      <c r="I756" t="s">
        <v>242</v>
      </c>
      <c r="K756" s="14" t="str">
        <v>Id1584</v>
      </c>
      <c r="L756" s="11">
        <v>1990</v>
      </c>
      <c r="M756" s="11" t="str">
        <v>Aug</v>
      </c>
      <c r="N756" s="11" t="str">
        <v>Tier - 2</v>
      </c>
      <c r="O756" s="11" t="str">
        <v>Tier - 2</v>
      </c>
      <c r="P756" s="11" t="str">
        <v>R1024</v>
      </c>
      <c r="Q756" s="12" t="str">
        <v>13 Aug 1990</v>
      </c>
      <c r="R756" s="11">
        <f ca="1"/>
        <v>34</v>
      </c>
      <c r="S756" s="52">
        <v>6334.34</v>
      </c>
      <c r="T756" s="19"/>
    </row>
    <row r="757" spans="1:20" x14ac:dyDescent="0.3">
      <c r="A757" t="s">
        <v>783</v>
      </c>
      <c r="B757">
        <v>1986</v>
      </c>
      <c r="C757" t="s">
        <v>15</v>
      </c>
      <c r="D757">
        <v>25</v>
      </c>
      <c r="E757">
        <v>3</v>
      </c>
      <c r="F757">
        <v>6335.64</v>
      </c>
      <c r="G757" t="s">
        <v>6766</v>
      </c>
      <c r="H757" t="s">
        <v>6766</v>
      </c>
      <c r="I757" t="s">
        <v>9</v>
      </c>
      <c r="K757" s="14" t="str">
        <v>Id1583</v>
      </c>
      <c r="L757" s="11">
        <v>1986</v>
      </c>
      <c r="M757" s="11" t="str">
        <v>Sep</v>
      </c>
      <c r="N757" s="11" t="str">
        <v>Tier - 2</v>
      </c>
      <c r="O757" s="11" t="str">
        <v>Tier - 2</v>
      </c>
      <c r="P757" s="11" t="str">
        <v>R1013</v>
      </c>
      <c r="Q757" s="12" t="str">
        <v>25 Sep 1986</v>
      </c>
      <c r="R757" s="11">
        <f ca="1"/>
        <v>38</v>
      </c>
      <c r="S757" s="52">
        <v>6335.64</v>
      </c>
      <c r="T757" s="19"/>
    </row>
    <row r="758" spans="1:20" x14ac:dyDescent="0.3">
      <c r="A758" t="s">
        <v>784</v>
      </c>
      <c r="B758">
        <v>1983</v>
      </c>
      <c r="C758" t="s">
        <v>32</v>
      </c>
      <c r="D758">
        <v>21</v>
      </c>
      <c r="E758">
        <v>2</v>
      </c>
      <c r="F758">
        <v>6338.08</v>
      </c>
      <c r="G758" t="s">
        <v>6766</v>
      </c>
      <c r="H758" t="s">
        <v>6768</v>
      </c>
      <c r="I758" t="s">
        <v>9</v>
      </c>
      <c r="K758" s="14" t="str">
        <v>Id1582</v>
      </c>
      <c r="L758" s="11">
        <v>1983</v>
      </c>
      <c r="M758" s="11" t="str">
        <v>Oct</v>
      </c>
      <c r="N758" s="11" t="str">
        <v>Tier - 2</v>
      </c>
      <c r="O758" s="11" t="str">
        <v>Tier - 1</v>
      </c>
      <c r="P758" s="11" t="str">
        <v>R1013</v>
      </c>
      <c r="Q758" s="12" t="str">
        <v>21 Oct 1983</v>
      </c>
      <c r="R758" s="11">
        <f ca="1"/>
        <v>41</v>
      </c>
      <c r="S758" s="52">
        <v>6338.08</v>
      </c>
      <c r="T758" s="19"/>
    </row>
    <row r="759" spans="1:20" x14ac:dyDescent="0.3">
      <c r="A759" t="s">
        <v>785</v>
      </c>
      <c r="B759">
        <v>1983</v>
      </c>
      <c r="C759" t="s">
        <v>30</v>
      </c>
      <c r="D759">
        <v>19</v>
      </c>
      <c r="E759">
        <v>2</v>
      </c>
      <c r="F759">
        <v>6356.27</v>
      </c>
      <c r="G759" t="s">
        <v>6767</v>
      </c>
      <c r="H759" t="s">
        <v>6766</v>
      </c>
      <c r="I759" t="s">
        <v>9</v>
      </c>
      <c r="K759" s="14" t="str">
        <v>Id1581</v>
      </c>
      <c r="L759" s="11">
        <v>1983</v>
      </c>
      <c r="M759" s="11" t="str">
        <v>Aug</v>
      </c>
      <c r="N759" s="11" t="str">
        <v>Tier - 3</v>
      </c>
      <c r="O759" s="11" t="str">
        <v>Tier - 2</v>
      </c>
      <c r="P759" s="11" t="str">
        <v>R1013</v>
      </c>
      <c r="Q759" s="12" t="str">
        <v>19 Aug 1983</v>
      </c>
      <c r="R759" s="11">
        <f ca="1"/>
        <v>41</v>
      </c>
      <c r="S759" s="52">
        <v>6356.27</v>
      </c>
      <c r="T759" s="19"/>
    </row>
    <row r="760" spans="1:20" x14ac:dyDescent="0.3">
      <c r="A760" t="s">
        <v>786</v>
      </c>
      <c r="B760">
        <v>1980</v>
      </c>
      <c r="C760" t="s">
        <v>32</v>
      </c>
      <c r="D760">
        <v>30</v>
      </c>
      <c r="E760">
        <v>0</v>
      </c>
      <c r="F760">
        <v>6358.78</v>
      </c>
      <c r="G760" t="s">
        <v>6766</v>
      </c>
      <c r="H760" t="s">
        <v>6768</v>
      </c>
      <c r="I760" t="s">
        <v>18</v>
      </c>
      <c r="K760" s="14" t="str">
        <v>Id1580</v>
      </c>
      <c r="L760" s="11">
        <v>1980</v>
      </c>
      <c r="M760" s="11" t="str">
        <v>Oct</v>
      </c>
      <c r="N760" s="11" t="str">
        <v>Tier - 2</v>
      </c>
      <c r="O760" s="11" t="str">
        <v>Tier - 1</v>
      </c>
      <c r="P760" s="11" t="str">
        <v>R1012</v>
      </c>
      <c r="Q760" s="12" t="str">
        <v>30 Oct 1980</v>
      </c>
      <c r="R760" s="11">
        <f ca="1"/>
        <v>44</v>
      </c>
      <c r="S760" s="52">
        <v>6358.78</v>
      </c>
      <c r="T760" s="19"/>
    </row>
    <row r="761" spans="1:20" x14ac:dyDescent="0.3">
      <c r="A761" t="s">
        <v>787</v>
      </c>
      <c r="B761">
        <v>1989</v>
      </c>
      <c r="C761" t="s">
        <v>13</v>
      </c>
      <c r="D761">
        <v>24</v>
      </c>
      <c r="E761">
        <v>3</v>
      </c>
      <c r="F761">
        <v>6360.99</v>
      </c>
      <c r="G761" t="s">
        <v>6766</v>
      </c>
      <c r="H761" t="s">
        <v>6766</v>
      </c>
      <c r="I761" t="s">
        <v>18</v>
      </c>
      <c r="K761" s="14" t="str">
        <v>Id1579</v>
      </c>
      <c r="L761" s="11">
        <v>1989</v>
      </c>
      <c r="M761" s="11" t="str">
        <v>Jun</v>
      </c>
      <c r="N761" s="11" t="str">
        <v>Tier - 2</v>
      </c>
      <c r="O761" s="11" t="str">
        <v>Tier - 2</v>
      </c>
      <c r="P761" s="11" t="str">
        <v>R1012</v>
      </c>
      <c r="Q761" s="12" t="str">
        <v>24 Jun 1989</v>
      </c>
      <c r="R761" s="11">
        <f ca="1"/>
        <v>35</v>
      </c>
      <c r="S761" s="52">
        <v>6360.99</v>
      </c>
      <c r="T761" s="19"/>
    </row>
    <row r="762" spans="1:20" x14ac:dyDescent="0.3">
      <c r="A762" t="s">
        <v>788</v>
      </c>
      <c r="B762">
        <v>1996</v>
      </c>
      <c r="C762" t="s">
        <v>8</v>
      </c>
      <c r="D762">
        <v>7</v>
      </c>
      <c r="E762">
        <v>0</v>
      </c>
      <c r="F762">
        <v>6361.47</v>
      </c>
      <c r="G762" t="s">
        <v>6766</v>
      </c>
      <c r="H762" t="s">
        <v>6767</v>
      </c>
      <c r="I762" t="s">
        <v>295</v>
      </c>
      <c r="K762" s="14" t="str">
        <v>Id1578</v>
      </c>
      <c r="L762" s="11">
        <v>1996</v>
      </c>
      <c r="M762" s="11" t="str">
        <v>Jul</v>
      </c>
      <c r="N762" s="11" t="str">
        <v>Tier - 2</v>
      </c>
      <c r="O762" s="11" t="str">
        <v>Tier - 3</v>
      </c>
      <c r="P762" s="11" t="str">
        <v>R1021</v>
      </c>
      <c r="Q762" s="12" t="str">
        <v>7 Jul 1996</v>
      </c>
      <c r="R762" s="11">
        <f ca="1"/>
        <v>28</v>
      </c>
      <c r="S762" s="52">
        <v>6361.47</v>
      </c>
      <c r="T762" s="19"/>
    </row>
    <row r="763" spans="1:20" x14ac:dyDescent="0.3">
      <c r="A763" t="s">
        <v>789</v>
      </c>
      <c r="B763">
        <v>1970</v>
      </c>
      <c r="C763" t="s">
        <v>11</v>
      </c>
      <c r="D763">
        <v>9</v>
      </c>
      <c r="E763">
        <v>0</v>
      </c>
      <c r="F763">
        <v>6367.31</v>
      </c>
      <c r="G763" t="s">
        <v>6766</v>
      </c>
      <c r="H763" t="s">
        <v>6768</v>
      </c>
      <c r="I763" t="s">
        <v>9</v>
      </c>
      <c r="K763" s="14" t="str">
        <v>Id1577</v>
      </c>
      <c r="L763" s="11">
        <v>1970</v>
      </c>
      <c r="M763" s="11" t="str">
        <v>Nov</v>
      </c>
      <c r="N763" s="11" t="str">
        <v>Tier - 2</v>
      </c>
      <c r="O763" s="11" t="str">
        <v>Tier - 1</v>
      </c>
      <c r="P763" s="11" t="str">
        <v>R1013</v>
      </c>
      <c r="Q763" s="12" t="str">
        <v>9 Nov 1970</v>
      </c>
      <c r="R763" s="11">
        <f ca="1"/>
        <v>54</v>
      </c>
      <c r="S763" s="52">
        <v>6367.31</v>
      </c>
      <c r="T763" s="19"/>
    </row>
    <row r="764" spans="1:20" x14ac:dyDescent="0.3">
      <c r="A764" t="s">
        <v>790</v>
      </c>
      <c r="B764">
        <v>1984</v>
      </c>
      <c r="C764" t="s">
        <v>30</v>
      </c>
      <c r="D764">
        <v>13</v>
      </c>
      <c r="E764">
        <v>1</v>
      </c>
      <c r="F764">
        <v>6373.56</v>
      </c>
      <c r="G764" t="s">
        <v>6766</v>
      </c>
      <c r="H764" t="s">
        <v>6768</v>
      </c>
      <c r="I764" t="s">
        <v>18</v>
      </c>
      <c r="K764" s="14" t="str">
        <v>Id1576</v>
      </c>
      <c r="L764" s="11">
        <v>1984</v>
      </c>
      <c r="M764" s="11" t="str">
        <v>Aug</v>
      </c>
      <c r="N764" s="11" t="str">
        <v>Tier - 2</v>
      </c>
      <c r="O764" s="11" t="str">
        <v>Tier - 1</v>
      </c>
      <c r="P764" s="11" t="str">
        <v>R1012</v>
      </c>
      <c r="Q764" s="12" t="str">
        <v>13 Aug 1984</v>
      </c>
      <c r="R764" s="11">
        <f ca="1"/>
        <v>40</v>
      </c>
      <c r="S764" s="52">
        <v>6373.56</v>
      </c>
      <c r="T764" s="19"/>
    </row>
    <row r="765" spans="1:20" x14ac:dyDescent="0.3">
      <c r="A765" t="s">
        <v>791</v>
      </c>
      <c r="B765">
        <v>1976</v>
      </c>
      <c r="C765" t="s">
        <v>11</v>
      </c>
      <c r="D765">
        <v>18</v>
      </c>
      <c r="E765">
        <v>2</v>
      </c>
      <c r="F765">
        <v>6374.16</v>
      </c>
      <c r="G765" t="s">
        <v>6766</v>
      </c>
      <c r="H765" t="s">
        <v>6766</v>
      </c>
      <c r="I765" t="s">
        <v>9</v>
      </c>
      <c r="K765" s="14" t="str">
        <v>Id1575</v>
      </c>
      <c r="L765" s="11">
        <v>1976</v>
      </c>
      <c r="M765" s="11" t="str">
        <v>Nov</v>
      </c>
      <c r="N765" s="11" t="str">
        <v>Tier - 2</v>
      </c>
      <c r="O765" s="11" t="str">
        <v>Tier - 2</v>
      </c>
      <c r="P765" s="11" t="str">
        <v>R1013</v>
      </c>
      <c r="Q765" s="12" t="str">
        <v>18 Nov 1976</v>
      </c>
      <c r="R765" s="11">
        <f ca="1"/>
        <v>48</v>
      </c>
      <c r="S765" s="52">
        <v>6374.16</v>
      </c>
      <c r="T765" s="19"/>
    </row>
    <row r="766" spans="1:20" x14ac:dyDescent="0.3">
      <c r="A766" t="s">
        <v>792</v>
      </c>
      <c r="B766">
        <v>1982</v>
      </c>
      <c r="C766" t="s">
        <v>30</v>
      </c>
      <c r="D766">
        <v>6</v>
      </c>
      <c r="E766">
        <v>1</v>
      </c>
      <c r="F766">
        <v>6389.38</v>
      </c>
      <c r="G766" t="s">
        <v>6768</v>
      </c>
      <c r="H766" t="s">
        <v>6766</v>
      </c>
      <c r="I766" t="s">
        <v>18</v>
      </c>
      <c r="K766" s="14" t="str">
        <v>Id1574</v>
      </c>
      <c r="L766" s="11">
        <v>1982</v>
      </c>
      <c r="M766" s="11" t="str">
        <v>Aug</v>
      </c>
      <c r="N766" s="11" t="str">
        <v>Tier - 1</v>
      </c>
      <c r="O766" s="11" t="str">
        <v>Tier - 2</v>
      </c>
      <c r="P766" s="11" t="str">
        <v>R1012</v>
      </c>
      <c r="Q766" s="12" t="str">
        <v>6 Aug 1982</v>
      </c>
      <c r="R766" s="11">
        <f ca="1"/>
        <v>42</v>
      </c>
      <c r="S766" s="52">
        <v>6389.38</v>
      </c>
      <c r="T766" s="19"/>
    </row>
    <row r="767" spans="1:20" x14ac:dyDescent="0.3">
      <c r="A767" t="s">
        <v>793</v>
      </c>
      <c r="B767">
        <v>1997</v>
      </c>
      <c r="C767" t="s">
        <v>30</v>
      </c>
      <c r="D767">
        <v>16</v>
      </c>
      <c r="E767">
        <v>0</v>
      </c>
      <c r="F767">
        <v>6389.53</v>
      </c>
      <c r="G767" t="s">
        <v>6766</v>
      </c>
      <c r="H767" t="s">
        <v>6766</v>
      </c>
      <c r="I767" t="s">
        <v>295</v>
      </c>
      <c r="K767" s="14" t="str">
        <v>Id1573</v>
      </c>
      <c r="L767" s="11">
        <v>1997</v>
      </c>
      <c r="M767" s="11" t="str">
        <v>Aug</v>
      </c>
      <c r="N767" s="11" t="str">
        <v>Tier - 2</v>
      </c>
      <c r="O767" s="11" t="str">
        <v>Tier - 2</v>
      </c>
      <c r="P767" s="11" t="str">
        <v>R1021</v>
      </c>
      <c r="Q767" s="12" t="str">
        <v>16 Aug 1997</v>
      </c>
      <c r="R767" s="11">
        <f ca="1"/>
        <v>27</v>
      </c>
      <c r="S767" s="52">
        <v>6389.53</v>
      </c>
      <c r="T767" s="19"/>
    </row>
    <row r="768" spans="1:20" x14ac:dyDescent="0.3">
      <c r="A768" t="s">
        <v>794</v>
      </c>
      <c r="B768">
        <v>1982</v>
      </c>
      <c r="C768" t="s">
        <v>32</v>
      </c>
      <c r="D768">
        <v>28</v>
      </c>
      <c r="E768">
        <v>1</v>
      </c>
      <c r="F768">
        <v>6393.6</v>
      </c>
      <c r="G768" t="s">
        <v>6766</v>
      </c>
      <c r="H768" t="s">
        <v>6768</v>
      </c>
      <c r="I768" t="s">
        <v>18</v>
      </c>
      <c r="K768" s="14" t="str">
        <v>Id1572</v>
      </c>
      <c r="L768" s="11">
        <v>1982</v>
      </c>
      <c r="M768" s="11" t="str">
        <v>Oct</v>
      </c>
      <c r="N768" s="11" t="str">
        <v>Tier - 2</v>
      </c>
      <c r="O768" s="11" t="str">
        <v>Tier - 1</v>
      </c>
      <c r="P768" s="11" t="str">
        <v>R1012</v>
      </c>
      <c r="Q768" s="12" t="str">
        <v>28 Oct 1982</v>
      </c>
      <c r="R768" s="11">
        <f ca="1"/>
        <v>42</v>
      </c>
      <c r="S768" s="52">
        <v>6393.6</v>
      </c>
      <c r="T768" s="19"/>
    </row>
    <row r="769" spans="1:20" x14ac:dyDescent="0.3">
      <c r="A769" t="s">
        <v>795</v>
      </c>
      <c r="B769">
        <v>1987</v>
      </c>
      <c r="C769" t="s">
        <v>15</v>
      </c>
      <c r="D769">
        <v>9</v>
      </c>
      <c r="E769">
        <v>2</v>
      </c>
      <c r="F769">
        <v>6402.29</v>
      </c>
      <c r="G769" t="s">
        <v>6766</v>
      </c>
      <c r="H769" t="s">
        <v>6767</v>
      </c>
      <c r="I769" t="s">
        <v>242</v>
      </c>
      <c r="K769" s="14" t="str">
        <v>Id1571</v>
      </c>
      <c r="L769" s="11">
        <v>1987</v>
      </c>
      <c r="M769" s="11" t="str">
        <v>Sep</v>
      </c>
      <c r="N769" s="11" t="str">
        <v>Tier - 2</v>
      </c>
      <c r="O769" s="11" t="str">
        <v>Tier - 3</v>
      </c>
      <c r="P769" s="11" t="str">
        <v>R1024</v>
      </c>
      <c r="Q769" s="12" t="str">
        <v>9 Sep 1987</v>
      </c>
      <c r="R769" s="11">
        <f ca="1"/>
        <v>37</v>
      </c>
      <c r="S769" s="52">
        <v>6402.29</v>
      </c>
      <c r="T769" s="19"/>
    </row>
    <row r="770" spans="1:20" x14ac:dyDescent="0.3">
      <c r="A770" t="s">
        <v>796</v>
      </c>
      <c r="B770">
        <v>1985</v>
      </c>
      <c r="C770" t="s">
        <v>25</v>
      </c>
      <c r="D770">
        <v>10</v>
      </c>
      <c r="E770">
        <v>2</v>
      </c>
      <c r="F770">
        <v>6406.41</v>
      </c>
      <c r="G770" t="s">
        <v>6768</v>
      </c>
      <c r="H770" t="s">
        <v>6767</v>
      </c>
      <c r="I770" t="s">
        <v>271</v>
      </c>
      <c r="K770" s="14" t="str">
        <v>Id1570</v>
      </c>
      <c r="L770" s="11">
        <v>1985</v>
      </c>
      <c r="M770" s="11" t="str">
        <v>Dec</v>
      </c>
      <c r="N770" s="11" t="str">
        <v>Tier - 1</v>
      </c>
      <c r="O770" s="11" t="str">
        <v>Tier - 3</v>
      </c>
      <c r="P770" s="11" t="str">
        <v>R1014</v>
      </c>
      <c r="Q770" s="12" t="str">
        <v>10 Dec 1985</v>
      </c>
      <c r="R770" s="11">
        <f ca="1"/>
        <v>39</v>
      </c>
      <c r="S770" s="52">
        <v>6406.41</v>
      </c>
      <c r="T770" s="19"/>
    </row>
    <row r="771" spans="1:20" x14ac:dyDescent="0.3">
      <c r="A771" t="s">
        <v>797</v>
      </c>
      <c r="B771">
        <v>1970</v>
      </c>
      <c r="C771" t="s">
        <v>30</v>
      </c>
      <c r="D771">
        <v>20</v>
      </c>
      <c r="E771">
        <v>0</v>
      </c>
      <c r="F771">
        <v>6407.05</v>
      </c>
      <c r="G771" t="s">
        <v>6766</v>
      </c>
      <c r="H771" t="s">
        <v>6768</v>
      </c>
      <c r="I771" t="s">
        <v>9</v>
      </c>
      <c r="K771" s="14" t="str">
        <v>Id1569</v>
      </c>
      <c r="L771" s="11">
        <v>1970</v>
      </c>
      <c r="M771" s="11" t="str">
        <v>Aug</v>
      </c>
      <c r="N771" s="11" t="str">
        <v>Tier - 2</v>
      </c>
      <c r="O771" s="11" t="str">
        <v>Tier - 1</v>
      </c>
      <c r="P771" s="11" t="str">
        <v>R1013</v>
      </c>
      <c r="Q771" s="12" t="str">
        <v>20 Aug 1970</v>
      </c>
      <c r="R771" s="11">
        <f ca="1"/>
        <v>54</v>
      </c>
      <c r="S771" s="52">
        <v>6407.05</v>
      </c>
      <c r="T771" s="19"/>
    </row>
    <row r="772" spans="1:20" x14ac:dyDescent="0.3">
      <c r="A772" t="s">
        <v>798</v>
      </c>
      <c r="B772">
        <v>1971</v>
      </c>
      <c r="C772" t="s">
        <v>30</v>
      </c>
      <c r="D772">
        <v>22</v>
      </c>
      <c r="E772">
        <v>0</v>
      </c>
      <c r="F772">
        <v>6412.34</v>
      </c>
      <c r="G772" t="s">
        <v>6766</v>
      </c>
      <c r="H772" t="s">
        <v>6767</v>
      </c>
      <c r="I772" t="s">
        <v>9</v>
      </c>
      <c r="K772" s="14" t="str">
        <v>Id1568</v>
      </c>
      <c r="L772" s="11">
        <v>1971</v>
      </c>
      <c r="M772" s="11" t="str">
        <v>Aug</v>
      </c>
      <c r="N772" s="11" t="str">
        <v>Tier - 2</v>
      </c>
      <c r="O772" s="11" t="str">
        <v>Tier - 3</v>
      </c>
      <c r="P772" s="11" t="str">
        <v>R1013</v>
      </c>
      <c r="Q772" s="12" t="str">
        <v>22 Aug 1971</v>
      </c>
      <c r="R772" s="11">
        <f ca="1"/>
        <v>53</v>
      </c>
      <c r="S772" s="52">
        <v>6412.34</v>
      </c>
      <c r="T772" s="19"/>
    </row>
    <row r="773" spans="1:20" x14ac:dyDescent="0.3">
      <c r="A773" t="s">
        <v>799</v>
      </c>
      <c r="B773">
        <v>1987</v>
      </c>
      <c r="C773" t="s">
        <v>15</v>
      </c>
      <c r="D773">
        <v>4</v>
      </c>
      <c r="E773">
        <v>3</v>
      </c>
      <c r="F773">
        <v>6414.18</v>
      </c>
      <c r="G773" t="s">
        <v>6766</v>
      </c>
      <c r="H773" t="s">
        <v>6766</v>
      </c>
      <c r="I773" t="s">
        <v>37</v>
      </c>
      <c r="K773" s="14" t="str">
        <v>Id1567</v>
      </c>
      <c r="L773" s="11">
        <v>1987</v>
      </c>
      <c r="M773" s="11" t="str">
        <v>Sep</v>
      </c>
      <c r="N773" s="11" t="str">
        <v>Tier - 2</v>
      </c>
      <c r="O773" s="11" t="str">
        <v>Tier - 2</v>
      </c>
      <c r="P773" s="11" t="str">
        <v>R1011</v>
      </c>
      <c r="Q773" s="12" t="str">
        <v>4 Sep 1987</v>
      </c>
      <c r="R773" s="11">
        <f ca="1"/>
        <v>37</v>
      </c>
      <c r="S773" s="52">
        <v>6414.18</v>
      </c>
      <c r="T773" s="19"/>
    </row>
    <row r="774" spans="1:20" x14ac:dyDescent="0.3">
      <c r="A774" t="s">
        <v>800</v>
      </c>
      <c r="B774">
        <v>1976</v>
      </c>
      <c r="C774" t="s">
        <v>25</v>
      </c>
      <c r="D774">
        <v>30</v>
      </c>
      <c r="E774">
        <v>2</v>
      </c>
      <c r="F774">
        <v>6417.28</v>
      </c>
      <c r="G774" t="s">
        <v>6766</v>
      </c>
      <c r="H774" t="s">
        <v>6767</v>
      </c>
      <c r="I774" t="s">
        <v>9</v>
      </c>
      <c r="K774" s="14" t="str">
        <v>Id1566</v>
      </c>
      <c r="L774" s="11">
        <v>1976</v>
      </c>
      <c r="M774" s="11" t="str">
        <v>Dec</v>
      </c>
      <c r="N774" s="11" t="str">
        <v>Tier - 2</v>
      </c>
      <c r="O774" s="11" t="str">
        <v>Tier - 3</v>
      </c>
      <c r="P774" s="11" t="str">
        <v>R1013</v>
      </c>
      <c r="Q774" s="12" t="str">
        <v>30 Dec 1976</v>
      </c>
      <c r="R774" s="11">
        <f ca="1"/>
        <v>48</v>
      </c>
      <c r="S774" s="52">
        <v>6417.28</v>
      </c>
      <c r="T774" s="19"/>
    </row>
    <row r="775" spans="1:20" x14ac:dyDescent="0.3">
      <c r="A775" t="s">
        <v>801</v>
      </c>
      <c r="B775">
        <v>1975</v>
      </c>
      <c r="C775" t="s">
        <v>30</v>
      </c>
      <c r="D775">
        <v>5</v>
      </c>
      <c r="E775">
        <v>1</v>
      </c>
      <c r="F775">
        <v>6423.48</v>
      </c>
      <c r="G775" t="s">
        <v>6766</v>
      </c>
      <c r="H775" t="s">
        <v>6767</v>
      </c>
      <c r="I775" t="s">
        <v>9</v>
      </c>
      <c r="K775" s="14" t="str">
        <v>Id1565</v>
      </c>
      <c r="L775" s="11">
        <v>1975</v>
      </c>
      <c r="M775" s="11" t="str">
        <v>Aug</v>
      </c>
      <c r="N775" s="11" t="str">
        <v>Tier - 2</v>
      </c>
      <c r="O775" s="11" t="str">
        <v>Tier - 3</v>
      </c>
      <c r="P775" s="11" t="str">
        <v>R1013</v>
      </c>
      <c r="Q775" s="12" t="str">
        <v>5 Aug 1975</v>
      </c>
      <c r="R775" s="11">
        <f ca="1"/>
        <v>49</v>
      </c>
      <c r="S775" s="52">
        <v>6423.48</v>
      </c>
      <c r="T775" s="19"/>
    </row>
    <row r="776" spans="1:20" x14ac:dyDescent="0.3">
      <c r="A776" t="s">
        <v>802</v>
      </c>
      <c r="B776">
        <v>1985</v>
      </c>
      <c r="C776" t="s">
        <v>8</v>
      </c>
      <c r="D776">
        <v>22</v>
      </c>
      <c r="E776">
        <v>3</v>
      </c>
      <c r="F776">
        <v>6435.62</v>
      </c>
      <c r="G776" t="s">
        <v>6767</v>
      </c>
      <c r="H776" t="s">
        <v>6766</v>
      </c>
      <c r="I776" t="s">
        <v>9</v>
      </c>
      <c r="K776" s="14" t="str">
        <v>Id1564</v>
      </c>
      <c r="L776" s="11">
        <v>1985</v>
      </c>
      <c r="M776" s="11" t="str">
        <v>Jul</v>
      </c>
      <c r="N776" s="11" t="str">
        <v>Tier - 3</v>
      </c>
      <c r="O776" s="11" t="str">
        <v>Tier - 2</v>
      </c>
      <c r="P776" s="11" t="str">
        <v>R1013</v>
      </c>
      <c r="Q776" s="12" t="str">
        <v>22 Jul 1985</v>
      </c>
      <c r="R776" s="11">
        <f ca="1"/>
        <v>39</v>
      </c>
      <c r="S776" s="52">
        <v>6435.62</v>
      </c>
      <c r="T776" s="19"/>
    </row>
    <row r="777" spans="1:20" x14ac:dyDescent="0.3">
      <c r="A777" t="s">
        <v>803</v>
      </c>
      <c r="B777">
        <v>1984</v>
      </c>
      <c r="C777" t="s">
        <v>30</v>
      </c>
      <c r="D777">
        <v>26</v>
      </c>
      <c r="E777">
        <v>2</v>
      </c>
      <c r="F777">
        <v>6455.86</v>
      </c>
      <c r="G777" t="s">
        <v>6767</v>
      </c>
      <c r="H777" t="s">
        <v>6767</v>
      </c>
      <c r="I777" t="s">
        <v>18</v>
      </c>
      <c r="K777" s="14" t="str">
        <v>Id1563</v>
      </c>
      <c r="L777" s="11">
        <v>1984</v>
      </c>
      <c r="M777" s="11" t="str">
        <v>Aug</v>
      </c>
      <c r="N777" s="11" t="str">
        <v>Tier - 3</v>
      </c>
      <c r="O777" s="11" t="str">
        <v>Tier - 3</v>
      </c>
      <c r="P777" s="11" t="str">
        <v>R1012</v>
      </c>
      <c r="Q777" s="12" t="str">
        <v>26 Aug 1984</v>
      </c>
      <c r="R777" s="11">
        <f ca="1"/>
        <v>40</v>
      </c>
      <c r="S777" s="52">
        <v>6455.86</v>
      </c>
      <c r="T777" s="19"/>
    </row>
    <row r="778" spans="1:20" x14ac:dyDescent="0.3">
      <c r="A778" t="s">
        <v>804</v>
      </c>
      <c r="B778">
        <v>1984</v>
      </c>
      <c r="C778" t="s">
        <v>11</v>
      </c>
      <c r="D778">
        <v>1</v>
      </c>
      <c r="E778">
        <v>2</v>
      </c>
      <c r="F778">
        <v>6457.84</v>
      </c>
      <c r="G778" t="s">
        <v>6766</v>
      </c>
      <c r="H778" t="s">
        <v>6767</v>
      </c>
      <c r="I778" t="s">
        <v>18</v>
      </c>
      <c r="K778" s="14" t="str">
        <v>Id1562</v>
      </c>
      <c r="L778" s="11">
        <v>1984</v>
      </c>
      <c r="M778" s="11" t="str">
        <v>Nov</v>
      </c>
      <c r="N778" s="11" t="str">
        <v>Tier - 2</v>
      </c>
      <c r="O778" s="11" t="str">
        <v>Tier - 3</v>
      </c>
      <c r="P778" s="11" t="str">
        <v>R1012</v>
      </c>
      <c r="Q778" s="12" t="str">
        <v>1 Nov 1984</v>
      </c>
      <c r="R778" s="11">
        <f ca="1"/>
        <v>40</v>
      </c>
      <c r="S778" s="52">
        <v>6457.84</v>
      </c>
      <c r="T778" s="19"/>
    </row>
    <row r="779" spans="1:20" x14ac:dyDescent="0.3">
      <c r="A779" t="s">
        <v>805</v>
      </c>
      <c r="B779">
        <v>1981</v>
      </c>
      <c r="C779" t="s">
        <v>8</v>
      </c>
      <c r="D779">
        <v>27</v>
      </c>
      <c r="E779">
        <v>1</v>
      </c>
      <c r="F779">
        <v>6473.15</v>
      </c>
      <c r="G779" t="s">
        <v>6766</v>
      </c>
      <c r="H779" t="s">
        <v>6766</v>
      </c>
      <c r="I779" t="s">
        <v>9</v>
      </c>
      <c r="K779" s="14" t="str">
        <v>Id1561</v>
      </c>
      <c r="L779" s="11">
        <v>1981</v>
      </c>
      <c r="M779" s="11" t="str">
        <v>Jul</v>
      </c>
      <c r="N779" s="11" t="str">
        <v>Tier - 2</v>
      </c>
      <c r="O779" s="11" t="str">
        <v>Tier - 2</v>
      </c>
      <c r="P779" s="11" t="str">
        <v>R1013</v>
      </c>
      <c r="Q779" s="12" t="str">
        <v>27 Jul 1981</v>
      </c>
      <c r="R779" s="11">
        <f ca="1"/>
        <v>43</v>
      </c>
      <c r="S779" s="52">
        <v>6473.15</v>
      </c>
      <c r="T779" s="19"/>
    </row>
    <row r="780" spans="1:20" x14ac:dyDescent="0.3">
      <c r="A780" t="s">
        <v>806</v>
      </c>
      <c r="B780">
        <v>1980</v>
      </c>
      <c r="C780" t="s">
        <v>13</v>
      </c>
      <c r="D780">
        <v>8</v>
      </c>
      <c r="E780">
        <v>0</v>
      </c>
      <c r="F780">
        <v>6474.01</v>
      </c>
      <c r="G780" t="s">
        <v>6766</v>
      </c>
      <c r="H780" t="s">
        <v>6767</v>
      </c>
      <c r="I780" t="s">
        <v>37</v>
      </c>
      <c r="K780" s="14" t="str">
        <v>Id1560</v>
      </c>
      <c r="L780" s="11">
        <v>1980</v>
      </c>
      <c r="M780" s="11" t="str">
        <v>Jun</v>
      </c>
      <c r="N780" s="11" t="str">
        <v>Tier - 2</v>
      </c>
      <c r="O780" s="11" t="str">
        <v>Tier - 3</v>
      </c>
      <c r="P780" s="11" t="str">
        <v>R1011</v>
      </c>
      <c r="Q780" s="12" t="str">
        <v>8 Jun 1980</v>
      </c>
      <c r="R780" s="11">
        <f ca="1"/>
        <v>44</v>
      </c>
      <c r="S780" s="52">
        <v>6474.01</v>
      </c>
      <c r="T780" s="19"/>
    </row>
    <row r="781" spans="1:20" x14ac:dyDescent="0.3">
      <c r="A781" t="s">
        <v>807</v>
      </c>
      <c r="B781">
        <v>1970</v>
      </c>
      <c r="C781" t="s">
        <v>25</v>
      </c>
      <c r="D781">
        <v>1</v>
      </c>
      <c r="E781">
        <v>0</v>
      </c>
      <c r="F781">
        <v>6481.67</v>
      </c>
      <c r="G781" t="s">
        <v>6766</v>
      </c>
      <c r="H781" t="s">
        <v>6766</v>
      </c>
      <c r="I781" t="s">
        <v>9</v>
      </c>
      <c r="K781" s="14" t="str">
        <v>Id1559</v>
      </c>
      <c r="L781" s="11">
        <v>1970</v>
      </c>
      <c r="M781" s="11" t="str">
        <v>Dec</v>
      </c>
      <c r="N781" s="11" t="str">
        <v>Tier - 2</v>
      </c>
      <c r="O781" s="11" t="str">
        <v>Tier - 2</v>
      </c>
      <c r="P781" s="11" t="str">
        <v>R1013</v>
      </c>
      <c r="Q781" s="12" t="str">
        <v>1 Dec 1970</v>
      </c>
      <c r="R781" s="11">
        <f ca="1"/>
        <v>54</v>
      </c>
      <c r="S781" s="52">
        <v>6481.67</v>
      </c>
      <c r="T781" s="19"/>
    </row>
    <row r="782" spans="1:20" x14ac:dyDescent="0.3">
      <c r="A782" t="s">
        <v>808</v>
      </c>
      <c r="B782">
        <v>1982</v>
      </c>
      <c r="C782" t="s">
        <v>32</v>
      </c>
      <c r="D782">
        <v>9</v>
      </c>
      <c r="E782">
        <v>1</v>
      </c>
      <c r="F782">
        <v>6496.89</v>
      </c>
      <c r="G782" t="s">
        <v>6766</v>
      </c>
      <c r="H782" t="s">
        <v>6767</v>
      </c>
      <c r="I782" t="s">
        <v>37</v>
      </c>
      <c r="K782" s="14" t="str">
        <v>Id1558</v>
      </c>
      <c r="L782" s="11">
        <v>1982</v>
      </c>
      <c r="M782" s="11" t="str">
        <v>Oct</v>
      </c>
      <c r="N782" s="11" t="str">
        <v>Tier - 2</v>
      </c>
      <c r="O782" s="11" t="str">
        <v>Tier - 3</v>
      </c>
      <c r="P782" s="11" t="str">
        <v>R1011</v>
      </c>
      <c r="Q782" s="12" t="str">
        <v>9 Oct 1982</v>
      </c>
      <c r="R782" s="11">
        <f ca="1"/>
        <v>42</v>
      </c>
      <c r="S782" s="52">
        <v>6496.89</v>
      </c>
      <c r="T782" s="19"/>
    </row>
    <row r="783" spans="1:20" x14ac:dyDescent="0.3">
      <c r="A783" t="s">
        <v>809</v>
      </c>
      <c r="B783">
        <v>1982</v>
      </c>
      <c r="C783" t="s">
        <v>30</v>
      </c>
      <c r="D783">
        <v>28</v>
      </c>
      <c r="E783">
        <v>1</v>
      </c>
      <c r="F783">
        <v>6500.24</v>
      </c>
      <c r="G783" t="s">
        <v>6766</v>
      </c>
      <c r="H783" t="s">
        <v>6766</v>
      </c>
      <c r="I783" t="s">
        <v>9</v>
      </c>
      <c r="K783" s="14" t="str">
        <v>Id1557</v>
      </c>
      <c r="L783" s="11">
        <v>1982</v>
      </c>
      <c r="M783" s="11" t="str">
        <v>Aug</v>
      </c>
      <c r="N783" s="11" t="str">
        <v>Tier - 2</v>
      </c>
      <c r="O783" s="11" t="str">
        <v>Tier - 2</v>
      </c>
      <c r="P783" s="11" t="str">
        <v>R1013</v>
      </c>
      <c r="Q783" s="12" t="str">
        <v>28 Aug 1982</v>
      </c>
      <c r="R783" s="11">
        <f ca="1"/>
        <v>42</v>
      </c>
      <c r="S783" s="52">
        <v>6500.24</v>
      </c>
      <c r="T783" s="19"/>
    </row>
    <row r="784" spans="1:20" x14ac:dyDescent="0.3">
      <c r="A784" t="s">
        <v>810</v>
      </c>
      <c r="B784">
        <v>1994</v>
      </c>
      <c r="C784" t="s">
        <v>8</v>
      </c>
      <c r="D784">
        <v>7</v>
      </c>
      <c r="E784">
        <v>0</v>
      </c>
      <c r="F784">
        <v>6512.24</v>
      </c>
      <c r="G784" t="s">
        <v>6766</v>
      </c>
      <c r="H784" t="s">
        <v>6768</v>
      </c>
      <c r="I784" t="s">
        <v>295</v>
      </c>
      <c r="K784" s="14" t="str">
        <v>Id1556</v>
      </c>
      <c r="L784" s="11">
        <v>1994</v>
      </c>
      <c r="M784" s="11" t="str">
        <v>Jul</v>
      </c>
      <c r="N784" s="11" t="str">
        <v>Tier - 2</v>
      </c>
      <c r="O784" s="11" t="str">
        <v>Tier - 1</v>
      </c>
      <c r="P784" s="11" t="str">
        <v>R1021</v>
      </c>
      <c r="Q784" s="12" t="str">
        <v>7 Jul 1994</v>
      </c>
      <c r="R784" s="11">
        <f ca="1"/>
        <v>30</v>
      </c>
      <c r="S784" s="52">
        <v>6512.24</v>
      </c>
      <c r="T784" s="19"/>
    </row>
    <row r="785" spans="1:20" x14ac:dyDescent="0.3">
      <c r="A785" t="s">
        <v>811</v>
      </c>
      <c r="B785">
        <v>1976</v>
      </c>
      <c r="C785" t="s">
        <v>32</v>
      </c>
      <c r="D785">
        <v>23</v>
      </c>
      <c r="E785">
        <v>2</v>
      </c>
      <c r="F785">
        <v>6529.21</v>
      </c>
      <c r="G785" t="s">
        <v>6766</v>
      </c>
      <c r="H785" t="s">
        <v>6768</v>
      </c>
      <c r="I785" t="s">
        <v>9</v>
      </c>
      <c r="K785" s="14" t="str">
        <v>Id1555</v>
      </c>
      <c r="L785" s="11">
        <v>1976</v>
      </c>
      <c r="M785" s="11" t="str">
        <v>Oct</v>
      </c>
      <c r="N785" s="11" t="str">
        <v>Tier - 2</v>
      </c>
      <c r="O785" s="11" t="str">
        <v>Tier - 1</v>
      </c>
      <c r="P785" s="11" t="str">
        <v>R1013</v>
      </c>
      <c r="Q785" s="12" t="str">
        <v>23 Oct 1976</v>
      </c>
      <c r="R785" s="11">
        <f ca="1"/>
        <v>48</v>
      </c>
      <c r="S785" s="52">
        <v>6529.21</v>
      </c>
      <c r="T785" s="19"/>
    </row>
    <row r="786" spans="1:20" x14ac:dyDescent="0.3">
      <c r="A786" t="s">
        <v>812</v>
      </c>
      <c r="B786">
        <v>1982</v>
      </c>
      <c r="C786" t="s">
        <v>30</v>
      </c>
      <c r="D786">
        <v>12</v>
      </c>
      <c r="E786">
        <v>3</v>
      </c>
      <c r="F786">
        <v>6532.04</v>
      </c>
      <c r="G786" t="s">
        <v>6766</v>
      </c>
      <c r="H786" t="s">
        <v>6768</v>
      </c>
      <c r="I786" t="s">
        <v>9</v>
      </c>
      <c r="K786" s="14" t="str">
        <v>Id1554</v>
      </c>
      <c r="L786" s="11">
        <v>1982</v>
      </c>
      <c r="M786" s="11" t="str">
        <v>Aug</v>
      </c>
      <c r="N786" s="11" t="str">
        <v>Tier - 2</v>
      </c>
      <c r="O786" s="11" t="str">
        <v>Tier - 1</v>
      </c>
      <c r="P786" s="11" t="str">
        <v>R1013</v>
      </c>
      <c r="Q786" s="12" t="str">
        <v>12 Aug 1982</v>
      </c>
      <c r="R786" s="11">
        <f ca="1"/>
        <v>42</v>
      </c>
      <c r="S786" s="52">
        <v>6532.04</v>
      </c>
      <c r="T786" s="19"/>
    </row>
    <row r="787" spans="1:20" x14ac:dyDescent="0.3">
      <c r="A787" t="s">
        <v>813</v>
      </c>
      <c r="B787">
        <v>1982</v>
      </c>
      <c r="C787" t="s">
        <v>32</v>
      </c>
      <c r="D787">
        <v>2</v>
      </c>
      <c r="E787">
        <v>3</v>
      </c>
      <c r="F787">
        <v>6536.68</v>
      </c>
      <c r="G787" t="s">
        <v>6766</v>
      </c>
      <c r="H787" t="s">
        <v>6766</v>
      </c>
      <c r="I787" t="s">
        <v>18</v>
      </c>
      <c r="K787" s="14" t="str">
        <v>Id1553</v>
      </c>
      <c r="L787" s="11">
        <v>1982</v>
      </c>
      <c r="M787" s="11" t="str">
        <v>Oct</v>
      </c>
      <c r="N787" s="11" t="str">
        <v>Tier - 2</v>
      </c>
      <c r="O787" s="11" t="str">
        <v>Tier - 2</v>
      </c>
      <c r="P787" s="11" t="str">
        <v>R1012</v>
      </c>
      <c r="Q787" s="12" t="str">
        <v>2 Oct 1982</v>
      </c>
      <c r="R787" s="11">
        <f ca="1"/>
        <v>42</v>
      </c>
      <c r="S787" s="52">
        <v>6536.68</v>
      </c>
      <c r="T787" s="19"/>
    </row>
    <row r="788" spans="1:20" x14ac:dyDescent="0.3">
      <c r="A788" t="s">
        <v>814</v>
      </c>
      <c r="B788">
        <v>1969</v>
      </c>
      <c r="C788" t="s">
        <v>25</v>
      </c>
      <c r="D788">
        <v>3</v>
      </c>
      <c r="E788">
        <v>0</v>
      </c>
      <c r="F788">
        <v>6546.16</v>
      </c>
      <c r="G788" t="s">
        <v>6766</v>
      </c>
      <c r="H788" t="s">
        <v>6767</v>
      </c>
      <c r="I788" t="s">
        <v>9</v>
      </c>
      <c r="K788" s="14" t="str">
        <v>Id1552</v>
      </c>
      <c r="L788" s="11">
        <v>1969</v>
      </c>
      <c r="M788" s="11" t="str">
        <v>Dec</v>
      </c>
      <c r="N788" s="11" t="str">
        <v>Tier - 2</v>
      </c>
      <c r="O788" s="11" t="str">
        <v>Tier - 3</v>
      </c>
      <c r="P788" s="11" t="str">
        <v>R1013</v>
      </c>
      <c r="Q788" s="12" t="str">
        <v>3 Dec 1969</v>
      </c>
      <c r="R788" s="11">
        <f ca="1"/>
        <v>55</v>
      </c>
      <c r="S788" s="52">
        <v>6546.16</v>
      </c>
      <c r="T788" s="19"/>
    </row>
    <row r="789" spans="1:20" x14ac:dyDescent="0.3">
      <c r="A789" t="s">
        <v>815</v>
      </c>
      <c r="B789">
        <v>1986</v>
      </c>
      <c r="C789" t="s">
        <v>25</v>
      </c>
      <c r="D789">
        <v>18</v>
      </c>
      <c r="E789">
        <v>3</v>
      </c>
      <c r="F789">
        <v>6548.2</v>
      </c>
      <c r="G789" t="s">
        <v>6766</v>
      </c>
      <c r="H789" t="s">
        <v>6767</v>
      </c>
      <c r="I789" t="s">
        <v>18</v>
      </c>
      <c r="K789" s="14" t="str">
        <v>Id1551</v>
      </c>
      <c r="L789" s="11">
        <v>1986</v>
      </c>
      <c r="M789" s="11" t="str">
        <v>Dec</v>
      </c>
      <c r="N789" s="11" t="str">
        <v>Tier - 2</v>
      </c>
      <c r="O789" s="11" t="str">
        <v>Tier - 3</v>
      </c>
      <c r="P789" s="11" t="str">
        <v>R1012</v>
      </c>
      <c r="Q789" s="12" t="str">
        <v>18 Dec 1986</v>
      </c>
      <c r="R789" s="11">
        <f ca="1"/>
        <v>38</v>
      </c>
      <c r="S789" s="52">
        <v>6548.2</v>
      </c>
      <c r="T789" s="19"/>
    </row>
    <row r="790" spans="1:20" x14ac:dyDescent="0.3">
      <c r="A790" t="s">
        <v>816</v>
      </c>
      <c r="B790">
        <v>1989</v>
      </c>
      <c r="C790" t="s">
        <v>30</v>
      </c>
      <c r="D790">
        <v>6</v>
      </c>
      <c r="E790">
        <v>3</v>
      </c>
      <c r="F790">
        <v>6551.75</v>
      </c>
      <c r="G790" t="s">
        <v>6766</v>
      </c>
      <c r="H790" t="s">
        <v>6766</v>
      </c>
      <c r="I790" t="s">
        <v>242</v>
      </c>
      <c r="K790" s="14" t="str">
        <v>Id1550</v>
      </c>
      <c r="L790" s="11">
        <v>1989</v>
      </c>
      <c r="M790" s="11" t="str">
        <v>Aug</v>
      </c>
      <c r="N790" s="11" t="str">
        <v>Tier - 2</v>
      </c>
      <c r="O790" s="11" t="str">
        <v>Tier - 2</v>
      </c>
      <c r="P790" s="11" t="str">
        <v>R1024</v>
      </c>
      <c r="Q790" s="12" t="str">
        <v>6 Aug 1989</v>
      </c>
      <c r="R790" s="11">
        <f ca="1"/>
        <v>35</v>
      </c>
      <c r="S790" s="52">
        <v>6551.75</v>
      </c>
      <c r="T790" s="19"/>
    </row>
    <row r="791" spans="1:20" x14ac:dyDescent="0.3">
      <c r="A791" t="s">
        <v>817</v>
      </c>
      <c r="B791">
        <v>1968</v>
      </c>
      <c r="C791" t="s">
        <v>25</v>
      </c>
      <c r="D791">
        <v>11</v>
      </c>
      <c r="E791">
        <v>0</v>
      </c>
      <c r="F791">
        <v>6552.01</v>
      </c>
      <c r="G791" t="s">
        <v>6767</v>
      </c>
      <c r="H791" t="s">
        <v>6766</v>
      </c>
      <c r="I791" t="s">
        <v>9</v>
      </c>
      <c r="K791" s="14" t="str">
        <v>Id1549</v>
      </c>
      <c r="L791" s="11">
        <v>1968</v>
      </c>
      <c r="M791" s="11" t="str">
        <v>Dec</v>
      </c>
      <c r="N791" s="11" t="str">
        <v>Tier - 3</v>
      </c>
      <c r="O791" s="11" t="str">
        <v>Tier - 2</v>
      </c>
      <c r="P791" s="11" t="str">
        <v>R1013</v>
      </c>
      <c r="Q791" s="12" t="str">
        <v>11 Dec 1968</v>
      </c>
      <c r="R791" s="11">
        <f ca="1"/>
        <v>56</v>
      </c>
      <c r="S791" s="52">
        <v>6552.01</v>
      </c>
      <c r="T791" s="19"/>
    </row>
    <row r="792" spans="1:20" x14ac:dyDescent="0.3">
      <c r="A792" t="s">
        <v>818</v>
      </c>
      <c r="B792">
        <v>1984</v>
      </c>
      <c r="C792" t="s">
        <v>15</v>
      </c>
      <c r="D792">
        <v>20</v>
      </c>
      <c r="E792">
        <v>1</v>
      </c>
      <c r="F792">
        <v>6555.07</v>
      </c>
      <c r="G792" t="s">
        <v>6766</v>
      </c>
      <c r="H792" t="s">
        <v>6766</v>
      </c>
      <c r="I792" t="s">
        <v>242</v>
      </c>
      <c r="K792" s="14" t="str">
        <v>Id1548</v>
      </c>
      <c r="L792" s="11">
        <v>1984</v>
      </c>
      <c r="M792" s="11" t="str">
        <v>Sep</v>
      </c>
      <c r="N792" s="11" t="str">
        <v>Tier - 2</v>
      </c>
      <c r="O792" s="11" t="str">
        <v>Tier - 2</v>
      </c>
      <c r="P792" s="11" t="str">
        <v>R1024</v>
      </c>
      <c r="Q792" s="12" t="str">
        <v>20 Sep 1984</v>
      </c>
      <c r="R792" s="11">
        <f ca="1"/>
        <v>40</v>
      </c>
      <c r="S792" s="52">
        <v>6555.07</v>
      </c>
      <c r="T792" s="19"/>
    </row>
    <row r="793" spans="1:20" x14ac:dyDescent="0.3">
      <c r="A793" t="s">
        <v>819</v>
      </c>
      <c r="B793">
        <v>1981</v>
      </c>
      <c r="C793" t="s">
        <v>8</v>
      </c>
      <c r="D793">
        <v>20</v>
      </c>
      <c r="E793">
        <v>0</v>
      </c>
      <c r="F793">
        <v>6571.02</v>
      </c>
      <c r="G793" t="s">
        <v>6766</v>
      </c>
      <c r="H793" t="s">
        <v>6768</v>
      </c>
      <c r="I793" t="s">
        <v>18</v>
      </c>
      <c r="K793" s="14" t="str">
        <v>Id1547</v>
      </c>
      <c r="L793" s="11">
        <v>1981</v>
      </c>
      <c r="M793" s="11" t="str">
        <v>Jul</v>
      </c>
      <c r="N793" s="11" t="str">
        <v>Tier - 2</v>
      </c>
      <c r="O793" s="11" t="str">
        <v>Tier - 1</v>
      </c>
      <c r="P793" s="11" t="str">
        <v>R1012</v>
      </c>
      <c r="Q793" s="12" t="str">
        <v>20 Jul 1981</v>
      </c>
      <c r="R793" s="11">
        <f ca="1"/>
        <v>43</v>
      </c>
      <c r="S793" s="52">
        <v>6571.02</v>
      </c>
      <c r="T793" s="19"/>
    </row>
    <row r="794" spans="1:20" x14ac:dyDescent="0.3">
      <c r="A794" t="s">
        <v>820</v>
      </c>
      <c r="B794">
        <v>1984</v>
      </c>
      <c r="C794" t="s">
        <v>32</v>
      </c>
      <c r="D794">
        <v>5</v>
      </c>
      <c r="E794">
        <v>2</v>
      </c>
      <c r="F794">
        <v>6571.54</v>
      </c>
      <c r="G794" t="s">
        <v>6766</v>
      </c>
      <c r="H794" t="s">
        <v>6767</v>
      </c>
      <c r="I794" t="s">
        <v>37</v>
      </c>
      <c r="K794" s="14" t="str">
        <v>Id1546</v>
      </c>
      <c r="L794" s="11">
        <v>1984</v>
      </c>
      <c r="M794" s="11" t="str">
        <v>Oct</v>
      </c>
      <c r="N794" s="11" t="str">
        <v>Tier - 2</v>
      </c>
      <c r="O794" s="11" t="str">
        <v>Tier - 3</v>
      </c>
      <c r="P794" s="11" t="str">
        <v>R1011</v>
      </c>
      <c r="Q794" s="12" t="str">
        <v>5 Oct 1984</v>
      </c>
      <c r="R794" s="11">
        <f ca="1"/>
        <v>40</v>
      </c>
      <c r="S794" s="52">
        <v>6571.54</v>
      </c>
      <c r="T794" s="19"/>
    </row>
    <row r="795" spans="1:20" x14ac:dyDescent="0.3">
      <c r="A795" t="s">
        <v>821</v>
      </c>
      <c r="B795">
        <v>1982</v>
      </c>
      <c r="C795" t="s">
        <v>11</v>
      </c>
      <c r="D795">
        <v>22</v>
      </c>
      <c r="E795">
        <v>2</v>
      </c>
      <c r="F795">
        <v>6593.51</v>
      </c>
      <c r="G795" t="s">
        <v>6766</v>
      </c>
      <c r="H795" t="s">
        <v>6768</v>
      </c>
      <c r="I795" t="s">
        <v>9</v>
      </c>
      <c r="K795" s="14" t="str">
        <v>Id1545</v>
      </c>
      <c r="L795" s="11">
        <v>1982</v>
      </c>
      <c r="M795" s="11" t="str">
        <v>Nov</v>
      </c>
      <c r="N795" s="11" t="str">
        <v>Tier - 2</v>
      </c>
      <c r="O795" s="11" t="str">
        <v>Tier - 1</v>
      </c>
      <c r="P795" s="11" t="str">
        <v>R1013</v>
      </c>
      <c r="Q795" s="12" t="str">
        <v>22 Nov 1982</v>
      </c>
      <c r="R795" s="11">
        <f ca="1"/>
        <v>42</v>
      </c>
      <c r="S795" s="52">
        <v>6593.51</v>
      </c>
      <c r="T795" s="19"/>
    </row>
    <row r="796" spans="1:20" x14ac:dyDescent="0.3">
      <c r="A796" t="s">
        <v>822</v>
      </c>
      <c r="B796">
        <v>1982</v>
      </c>
      <c r="C796" t="s">
        <v>25</v>
      </c>
      <c r="D796">
        <v>29</v>
      </c>
      <c r="E796">
        <v>1</v>
      </c>
      <c r="F796">
        <v>6600.21</v>
      </c>
      <c r="G796" t="s">
        <v>6767</v>
      </c>
      <c r="H796" t="s">
        <v>6766</v>
      </c>
      <c r="I796" t="s">
        <v>163</v>
      </c>
      <c r="K796" s="14" t="str">
        <v>Id1544</v>
      </c>
      <c r="L796" s="11">
        <v>1982</v>
      </c>
      <c r="M796" s="11" t="str">
        <v>Dec</v>
      </c>
      <c r="N796" s="11" t="str">
        <v>Tier - 3</v>
      </c>
      <c r="O796" s="11" t="str">
        <v>Tier - 2</v>
      </c>
      <c r="P796" s="11" t="str">
        <v>R1016</v>
      </c>
      <c r="Q796" s="12" t="str">
        <v>29 Dec 1982</v>
      </c>
      <c r="R796" s="11">
        <f ca="1"/>
        <v>42</v>
      </c>
      <c r="S796" s="52">
        <v>6600.21</v>
      </c>
      <c r="T796" s="19"/>
    </row>
    <row r="797" spans="1:20" x14ac:dyDescent="0.3">
      <c r="A797" t="s">
        <v>823</v>
      </c>
      <c r="B797">
        <v>1982</v>
      </c>
      <c r="C797" t="s">
        <v>11</v>
      </c>
      <c r="D797">
        <v>7</v>
      </c>
      <c r="E797">
        <v>2</v>
      </c>
      <c r="F797">
        <v>6600.36</v>
      </c>
      <c r="G797" t="s">
        <v>6766</v>
      </c>
      <c r="H797" t="s">
        <v>6767</v>
      </c>
      <c r="I797" t="s">
        <v>37</v>
      </c>
      <c r="K797" s="14" t="str">
        <v>Id1543</v>
      </c>
      <c r="L797" s="11">
        <v>1982</v>
      </c>
      <c r="M797" s="11" t="str">
        <v>Nov</v>
      </c>
      <c r="N797" s="11" t="str">
        <v>Tier - 2</v>
      </c>
      <c r="O797" s="11" t="str">
        <v>Tier - 3</v>
      </c>
      <c r="P797" s="11" t="str">
        <v>R1011</v>
      </c>
      <c r="Q797" s="12" t="str">
        <v>7 Nov 1982</v>
      </c>
      <c r="R797" s="11">
        <f ca="1"/>
        <v>42</v>
      </c>
      <c r="S797" s="52">
        <v>6600.36</v>
      </c>
      <c r="T797" s="19"/>
    </row>
    <row r="798" spans="1:20" x14ac:dyDescent="0.3">
      <c r="A798" t="s">
        <v>824</v>
      </c>
      <c r="B798">
        <v>1982</v>
      </c>
      <c r="C798" t="s">
        <v>30</v>
      </c>
      <c r="D798">
        <v>28</v>
      </c>
      <c r="E798">
        <v>1</v>
      </c>
      <c r="F798">
        <v>6610.11</v>
      </c>
      <c r="G798" t="s">
        <v>6767</v>
      </c>
      <c r="H798" t="s">
        <v>6766</v>
      </c>
      <c r="I798" t="s">
        <v>159</v>
      </c>
      <c r="K798" s="14" t="str">
        <v>Id1542</v>
      </c>
      <c r="L798" s="11">
        <v>1982</v>
      </c>
      <c r="M798" s="11" t="str">
        <v>Aug</v>
      </c>
      <c r="N798" s="11" t="str">
        <v>Tier - 3</v>
      </c>
      <c r="O798" s="11" t="str">
        <v>Tier - 2</v>
      </c>
      <c r="P798" s="11" t="str">
        <v>R1015</v>
      </c>
      <c r="Q798" s="12" t="str">
        <v>28 Aug 1982</v>
      </c>
      <c r="R798" s="11">
        <f ca="1"/>
        <v>42</v>
      </c>
      <c r="S798" s="52">
        <v>6610.11</v>
      </c>
      <c r="T798" s="19"/>
    </row>
    <row r="799" spans="1:20" x14ac:dyDescent="0.3">
      <c r="A799" t="s">
        <v>825</v>
      </c>
      <c r="B799">
        <v>1973</v>
      </c>
      <c r="C799" t="s">
        <v>30</v>
      </c>
      <c r="D799">
        <v>29</v>
      </c>
      <c r="E799">
        <v>0</v>
      </c>
      <c r="F799">
        <v>6630.31</v>
      </c>
      <c r="G799" t="s">
        <v>6766</v>
      </c>
      <c r="H799" t="s">
        <v>6768</v>
      </c>
      <c r="I799" t="s">
        <v>9</v>
      </c>
      <c r="K799" s="14" t="str">
        <v>Id1541</v>
      </c>
      <c r="L799" s="11">
        <v>1973</v>
      </c>
      <c r="M799" s="11" t="str">
        <v>Aug</v>
      </c>
      <c r="N799" s="11" t="str">
        <v>Tier - 2</v>
      </c>
      <c r="O799" s="11" t="str">
        <v>Tier - 1</v>
      </c>
      <c r="P799" s="11" t="str">
        <v>R1013</v>
      </c>
      <c r="Q799" s="12" t="str">
        <v>29 Aug 1973</v>
      </c>
      <c r="R799" s="11">
        <f ca="1"/>
        <v>51</v>
      </c>
      <c r="S799" s="52">
        <v>6630.31</v>
      </c>
      <c r="T799" s="19"/>
    </row>
    <row r="800" spans="1:20" x14ac:dyDescent="0.3">
      <c r="A800" t="s">
        <v>826</v>
      </c>
      <c r="B800">
        <v>2003</v>
      </c>
      <c r="C800" t="s">
        <v>15</v>
      </c>
      <c r="D800">
        <v>4</v>
      </c>
      <c r="E800">
        <v>0</v>
      </c>
      <c r="F800">
        <v>6638.16</v>
      </c>
      <c r="G800" t="s">
        <v>6766</v>
      </c>
      <c r="H800" t="s">
        <v>6768</v>
      </c>
      <c r="I800" t="s">
        <v>18</v>
      </c>
      <c r="K800" s="14" t="str">
        <v>Id1540</v>
      </c>
      <c r="L800" s="11">
        <v>2003</v>
      </c>
      <c r="M800" s="11" t="str">
        <v>Sep</v>
      </c>
      <c r="N800" s="11" t="str">
        <v>Tier - 2</v>
      </c>
      <c r="O800" s="11" t="str">
        <v>Tier - 1</v>
      </c>
      <c r="P800" s="11" t="str">
        <v>R1012</v>
      </c>
      <c r="Q800" s="12" t="str">
        <v>4 Sep 2003</v>
      </c>
      <c r="R800" s="11">
        <f ca="1"/>
        <v>21</v>
      </c>
      <c r="S800" s="52">
        <v>6638.16</v>
      </c>
      <c r="T800" s="19"/>
    </row>
    <row r="801" spans="1:20" x14ac:dyDescent="0.3">
      <c r="A801" t="s">
        <v>827</v>
      </c>
      <c r="B801">
        <v>1990</v>
      </c>
      <c r="C801" t="s">
        <v>13</v>
      </c>
      <c r="D801">
        <v>6</v>
      </c>
      <c r="E801">
        <v>3</v>
      </c>
      <c r="F801">
        <v>6639.3</v>
      </c>
      <c r="G801" t="s">
        <v>6766</v>
      </c>
      <c r="H801" t="s">
        <v>6766</v>
      </c>
      <c r="I801" t="s">
        <v>295</v>
      </c>
      <c r="K801" s="14" t="str">
        <v>Id1539</v>
      </c>
      <c r="L801" s="11">
        <v>1990</v>
      </c>
      <c r="M801" s="11" t="str">
        <v>Jun</v>
      </c>
      <c r="N801" s="11" t="str">
        <v>Tier - 2</v>
      </c>
      <c r="O801" s="11" t="str">
        <v>Tier - 2</v>
      </c>
      <c r="P801" s="11" t="str">
        <v>R1021</v>
      </c>
      <c r="Q801" s="12" t="str">
        <v>6 Jun 1990</v>
      </c>
      <c r="R801" s="11">
        <f ca="1"/>
        <v>34</v>
      </c>
      <c r="S801" s="52">
        <v>6639.3</v>
      </c>
      <c r="T801" s="19"/>
    </row>
    <row r="802" spans="1:20" x14ac:dyDescent="0.3">
      <c r="A802" t="s">
        <v>828</v>
      </c>
      <c r="B802">
        <v>1984</v>
      </c>
      <c r="C802" t="s">
        <v>25</v>
      </c>
      <c r="D802">
        <v>8</v>
      </c>
      <c r="E802">
        <v>2</v>
      </c>
      <c r="F802">
        <v>6640.54</v>
      </c>
      <c r="G802" t="s">
        <v>6766</v>
      </c>
      <c r="H802" t="s">
        <v>6767</v>
      </c>
      <c r="I802" t="s">
        <v>161</v>
      </c>
      <c r="K802" s="14" t="str">
        <v>Id1538</v>
      </c>
      <c r="L802" s="11">
        <v>1984</v>
      </c>
      <c r="M802" s="11" t="str">
        <v>Dec</v>
      </c>
      <c r="N802" s="11" t="str">
        <v>Tier - 2</v>
      </c>
      <c r="O802" s="11" t="str">
        <v>Tier - 3</v>
      </c>
      <c r="P802" s="11" t="str">
        <v>R1019</v>
      </c>
      <c r="Q802" s="12" t="str">
        <v>8 Dec 1984</v>
      </c>
      <c r="R802" s="11">
        <f ca="1"/>
        <v>40</v>
      </c>
      <c r="S802" s="52">
        <v>6640.54</v>
      </c>
      <c r="T802" s="19"/>
    </row>
    <row r="803" spans="1:20" x14ac:dyDescent="0.3">
      <c r="A803" t="s">
        <v>829</v>
      </c>
      <c r="B803">
        <v>1970</v>
      </c>
      <c r="C803" t="s">
        <v>11</v>
      </c>
      <c r="D803">
        <v>8</v>
      </c>
      <c r="E803">
        <v>0</v>
      </c>
      <c r="F803">
        <v>6651.26</v>
      </c>
      <c r="G803" t="s">
        <v>6766</v>
      </c>
      <c r="H803" t="s">
        <v>6767</v>
      </c>
      <c r="I803" t="s">
        <v>9</v>
      </c>
      <c r="K803" s="14" t="str">
        <v>Id1537</v>
      </c>
      <c r="L803" s="11">
        <v>1970</v>
      </c>
      <c r="M803" s="11" t="str">
        <v>Nov</v>
      </c>
      <c r="N803" s="11" t="str">
        <v>Tier - 2</v>
      </c>
      <c r="O803" s="11" t="str">
        <v>Tier - 3</v>
      </c>
      <c r="P803" s="11" t="str">
        <v>R1013</v>
      </c>
      <c r="Q803" s="12" t="str">
        <v>8 Nov 1970</v>
      </c>
      <c r="R803" s="11">
        <f ca="1"/>
        <v>54</v>
      </c>
      <c r="S803" s="52">
        <v>6651.26</v>
      </c>
      <c r="T803" s="19"/>
    </row>
    <row r="804" spans="1:20" x14ac:dyDescent="0.3">
      <c r="A804" t="s">
        <v>830</v>
      </c>
      <c r="B804">
        <v>1984</v>
      </c>
      <c r="C804" t="s">
        <v>8</v>
      </c>
      <c r="D804">
        <v>1</v>
      </c>
      <c r="E804">
        <v>3</v>
      </c>
      <c r="F804">
        <v>6652.53</v>
      </c>
      <c r="G804" t="s">
        <v>6767</v>
      </c>
      <c r="H804" t="s">
        <v>6766</v>
      </c>
      <c r="I804" t="s">
        <v>9</v>
      </c>
      <c r="K804" s="14" t="str">
        <v>Id1536</v>
      </c>
      <c r="L804" s="11">
        <v>1984</v>
      </c>
      <c r="M804" s="11" t="str">
        <v>Jul</v>
      </c>
      <c r="N804" s="11" t="str">
        <v>Tier - 3</v>
      </c>
      <c r="O804" s="11" t="str">
        <v>Tier - 2</v>
      </c>
      <c r="P804" s="11" t="str">
        <v>R1013</v>
      </c>
      <c r="Q804" s="12" t="str">
        <v>1 Jul 1984</v>
      </c>
      <c r="R804" s="11">
        <f ca="1"/>
        <v>40</v>
      </c>
      <c r="S804" s="52">
        <v>6652.53</v>
      </c>
      <c r="T804" s="19"/>
    </row>
    <row r="805" spans="1:20" x14ac:dyDescent="0.3">
      <c r="A805" t="s">
        <v>831</v>
      </c>
      <c r="B805">
        <v>1989</v>
      </c>
      <c r="C805" t="s">
        <v>11</v>
      </c>
      <c r="D805">
        <v>19</v>
      </c>
      <c r="E805">
        <v>5</v>
      </c>
      <c r="F805">
        <v>6653.79</v>
      </c>
      <c r="G805" t="s">
        <v>6766</v>
      </c>
      <c r="H805" t="s">
        <v>6768</v>
      </c>
      <c r="I805" t="s">
        <v>9</v>
      </c>
      <c r="K805" s="14" t="str">
        <v>Id1535</v>
      </c>
      <c r="L805" s="11">
        <v>1989</v>
      </c>
      <c r="M805" s="11" t="str">
        <v>Nov</v>
      </c>
      <c r="N805" s="11" t="str">
        <v>Tier - 2</v>
      </c>
      <c r="O805" s="11" t="str">
        <v>Tier - 1</v>
      </c>
      <c r="P805" s="11" t="str">
        <v>R1013</v>
      </c>
      <c r="Q805" s="12" t="str">
        <v>19 Nov 1989</v>
      </c>
      <c r="R805" s="11">
        <f ca="1"/>
        <v>35</v>
      </c>
      <c r="S805" s="52">
        <v>6653.79</v>
      </c>
      <c r="T805" s="19"/>
    </row>
    <row r="806" spans="1:20" x14ac:dyDescent="0.3">
      <c r="A806" t="s">
        <v>832</v>
      </c>
      <c r="B806">
        <v>1982</v>
      </c>
      <c r="C806" t="s">
        <v>15</v>
      </c>
      <c r="D806">
        <v>27</v>
      </c>
      <c r="E806">
        <v>3</v>
      </c>
      <c r="F806">
        <v>6664.32</v>
      </c>
      <c r="G806" t="s">
        <v>6766</v>
      </c>
      <c r="H806" t="s">
        <v>6766</v>
      </c>
      <c r="I806" t="s">
        <v>9</v>
      </c>
      <c r="K806" s="14" t="str">
        <v>Id1534</v>
      </c>
      <c r="L806" s="11">
        <v>1982</v>
      </c>
      <c r="M806" s="11" t="str">
        <v>Sep</v>
      </c>
      <c r="N806" s="11" t="str">
        <v>Tier - 2</v>
      </c>
      <c r="O806" s="11" t="str">
        <v>Tier - 2</v>
      </c>
      <c r="P806" s="11" t="str">
        <v>R1013</v>
      </c>
      <c r="Q806" s="12" t="str">
        <v>27 Sep 1982</v>
      </c>
      <c r="R806" s="11">
        <f ca="1"/>
        <v>42</v>
      </c>
      <c r="S806" s="52">
        <v>6664.32</v>
      </c>
      <c r="T806" s="19"/>
    </row>
    <row r="807" spans="1:20" x14ac:dyDescent="0.3">
      <c r="A807" t="s">
        <v>833</v>
      </c>
      <c r="B807">
        <v>1981</v>
      </c>
      <c r="C807" t="s">
        <v>15</v>
      </c>
      <c r="D807">
        <v>17</v>
      </c>
      <c r="E807">
        <v>1</v>
      </c>
      <c r="F807">
        <v>6664.69</v>
      </c>
      <c r="G807" t="s">
        <v>6767</v>
      </c>
      <c r="H807" t="s">
        <v>6768</v>
      </c>
      <c r="I807" t="s">
        <v>18</v>
      </c>
      <c r="K807" s="14" t="str">
        <v>Id1533</v>
      </c>
      <c r="L807" s="11">
        <v>1981</v>
      </c>
      <c r="M807" s="11" t="str">
        <v>Sep</v>
      </c>
      <c r="N807" s="11" t="str">
        <v>Tier - 3</v>
      </c>
      <c r="O807" s="11" t="str">
        <v>Tier - 1</v>
      </c>
      <c r="P807" s="11" t="str">
        <v>R1012</v>
      </c>
      <c r="Q807" s="12" t="str">
        <v>17 Sep 1981</v>
      </c>
      <c r="R807" s="11">
        <f ca="1"/>
        <v>43</v>
      </c>
      <c r="S807" s="52">
        <v>6664.69</v>
      </c>
      <c r="T807" s="19"/>
    </row>
    <row r="808" spans="1:20" x14ac:dyDescent="0.3">
      <c r="A808" t="s">
        <v>834</v>
      </c>
      <c r="B808">
        <v>1989</v>
      </c>
      <c r="C808" t="s">
        <v>32</v>
      </c>
      <c r="D808">
        <v>20</v>
      </c>
      <c r="E808">
        <v>5</v>
      </c>
      <c r="F808">
        <v>6666.24</v>
      </c>
      <c r="G808" t="s">
        <v>6767</v>
      </c>
      <c r="H808" t="s">
        <v>6768</v>
      </c>
      <c r="I808" t="s">
        <v>37</v>
      </c>
      <c r="K808" s="14" t="str">
        <v>Id1532</v>
      </c>
      <c r="L808" s="11">
        <v>1989</v>
      </c>
      <c r="M808" s="11" t="str">
        <v>Oct</v>
      </c>
      <c r="N808" s="11" t="str">
        <v>Tier - 3</v>
      </c>
      <c r="O808" s="11" t="str">
        <v>Tier - 1</v>
      </c>
      <c r="P808" s="11" t="str">
        <v>R1011</v>
      </c>
      <c r="Q808" s="12" t="str">
        <v>20 Oct 1989</v>
      </c>
      <c r="R808" s="11">
        <f ca="1"/>
        <v>35</v>
      </c>
      <c r="S808" s="52">
        <v>6666.24</v>
      </c>
      <c r="T808" s="19"/>
    </row>
    <row r="809" spans="1:20" x14ac:dyDescent="0.3">
      <c r="A809" t="s">
        <v>835</v>
      </c>
      <c r="B809">
        <v>1985</v>
      </c>
      <c r="C809" t="s">
        <v>8</v>
      </c>
      <c r="D809">
        <v>9</v>
      </c>
      <c r="E809">
        <v>2</v>
      </c>
      <c r="F809">
        <v>6686.43</v>
      </c>
      <c r="G809" t="s">
        <v>6766</v>
      </c>
      <c r="H809" t="s">
        <v>6767</v>
      </c>
      <c r="I809" t="s">
        <v>18</v>
      </c>
      <c r="K809" s="14" t="str">
        <v>Id1531</v>
      </c>
      <c r="L809" s="11">
        <v>1985</v>
      </c>
      <c r="M809" s="11" t="str">
        <v>Jul</v>
      </c>
      <c r="N809" s="11" t="str">
        <v>Tier - 2</v>
      </c>
      <c r="O809" s="11" t="str">
        <v>Tier - 3</v>
      </c>
      <c r="P809" s="11" t="str">
        <v>R1012</v>
      </c>
      <c r="Q809" s="12" t="str">
        <v>9 Jul 1985</v>
      </c>
      <c r="R809" s="11">
        <f ca="1"/>
        <v>39</v>
      </c>
      <c r="S809" s="52">
        <v>6686.43</v>
      </c>
      <c r="T809" s="19"/>
    </row>
    <row r="810" spans="1:20" x14ac:dyDescent="0.3">
      <c r="A810" t="s">
        <v>836</v>
      </c>
      <c r="B810">
        <v>1968</v>
      </c>
      <c r="C810" t="s">
        <v>8</v>
      </c>
      <c r="D810">
        <v>13</v>
      </c>
      <c r="E810">
        <v>0</v>
      </c>
      <c r="F810">
        <v>6700.56</v>
      </c>
      <c r="G810" t="s">
        <v>6767</v>
      </c>
      <c r="H810" t="s">
        <v>6768</v>
      </c>
      <c r="I810" t="s">
        <v>18</v>
      </c>
      <c r="K810" s="14" t="str">
        <v>Id1530</v>
      </c>
      <c r="L810" s="11">
        <v>1968</v>
      </c>
      <c r="M810" s="11" t="str">
        <v>Jul</v>
      </c>
      <c r="N810" s="11" t="str">
        <v>Tier - 3</v>
      </c>
      <c r="O810" s="11" t="str">
        <v>Tier - 1</v>
      </c>
      <c r="P810" s="11" t="str">
        <v>R1012</v>
      </c>
      <c r="Q810" s="12" t="str">
        <v>13 Jul 1968</v>
      </c>
      <c r="R810" s="11">
        <f ca="1"/>
        <v>56</v>
      </c>
      <c r="S810" s="52">
        <v>6700.56</v>
      </c>
      <c r="T810" s="19"/>
    </row>
    <row r="811" spans="1:20" x14ac:dyDescent="0.3">
      <c r="A811" t="s">
        <v>837</v>
      </c>
      <c r="B811">
        <v>1971</v>
      </c>
      <c r="C811" t="s">
        <v>25</v>
      </c>
      <c r="D811">
        <v>12</v>
      </c>
      <c r="E811">
        <v>0</v>
      </c>
      <c r="F811">
        <v>6706.47</v>
      </c>
      <c r="G811" t="s">
        <v>6766</v>
      </c>
      <c r="H811" t="s">
        <v>6768</v>
      </c>
      <c r="I811" t="s">
        <v>9</v>
      </c>
      <c r="K811" s="14" t="str">
        <v>Id1529</v>
      </c>
      <c r="L811" s="11">
        <v>1971</v>
      </c>
      <c r="M811" s="11" t="str">
        <v>Dec</v>
      </c>
      <c r="N811" s="11" t="str">
        <v>Tier - 2</v>
      </c>
      <c r="O811" s="11" t="str">
        <v>Tier - 1</v>
      </c>
      <c r="P811" s="11" t="str">
        <v>R1013</v>
      </c>
      <c r="Q811" s="12" t="str">
        <v>12 Dec 1971</v>
      </c>
      <c r="R811" s="11">
        <f ca="1"/>
        <v>53</v>
      </c>
      <c r="S811" s="52">
        <v>6706.47</v>
      </c>
      <c r="T811" s="19"/>
    </row>
    <row r="812" spans="1:20" x14ac:dyDescent="0.3">
      <c r="A812" t="s">
        <v>838</v>
      </c>
      <c r="B812">
        <v>1983</v>
      </c>
      <c r="C812" t="s">
        <v>13</v>
      </c>
      <c r="D812">
        <v>12</v>
      </c>
      <c r="E812">
        <v>2</v>
      </c>
      <c r="F812">
        <v>6710.19</v>
      </c>
      <c r="G812" t="s">
        <v>6767</v>
      </c>
      <c r="H812" t="s">
        <v>6767</v>
      </c>
      <c r="I812" t="s">
        <v>18</v>
      </c>
      <c r="K812" s="14" t="str">
        <v>Id1528</v>
      </c>
      <c r="L812" s="11">
        <v>1983</v>
      </c>
      <c r="M812" s="11" t="str">
        <v>Jun</v>
      </c>
      <c r="N812" s="11" t="str">
        <v>Tier - 3</v>
      </c>
      <c r="O812" s="11" t="str">
        <v>Tier - 3</v>
      </c>
      <c r="P812" s="11" t="str">
        <v>R1012</v>
      </c>
      <c r="Q812" s="12" t="str">
        <v>12 Jun 1983</v>
      </c>
      <c r="R812" s="11">
        <f ca="1"/>
        <v>41</v>
      </c>
      <c r="S812" s="52">
        <v>6710.19</v>
      </c>
      <c r="T812" s="19"/>
    </row>
    <row r="813" spans="1:20" x14ac:dyDescent="0.3">
      <c r="A813" t="s">
        <v>839</v>
      </c>
      <c r="B813">
        <v>1994</v>
      </c>
      <c r="C813" t="s">
        <v>13</v>
      </c>
      <c r="D813">
        <v>13</v>
      </c>
      <c r="E813">
        <v>0</v>
      </c>
      <c r="F813">
        <v>6721.37</v>
      </c>
      <c r="G813" t="s">
        <v>6766</v>
      </c>
      <c r="H813" t="s">
        <v>6768</v>
      </c>
      <c r="I813" t="s">
        <v>18</v>
      </c>
      <c r="K813" s="14" t="str">
        <v>Id1527</v>
      </c>
      <c r="L813" s="11">
        <v>1994</v>
      </c>
      <c r="M813" s="11" t="str">
        <v>Jun</v>
      </c>
      <c r="N813" s="11" t="str">
        <v>Tier - 2</v>
      </c>
      <c r="O813" s="11" t="str">
        <v>Tier - 1</v>
      </c>
      <c r="P813" s="11" t="str">
        <v>R1012</v>
      </c>
      <c r="Q813" s="12" t="str">
        <v>13 Jun 1994</v>
      </c>
      <c r="R813" s="11">
        <f ca="1"/>
        <v>30</v>
      </c>
      <c r="S813" s="52">
        <v>6721.37</v>
      </c>
      <c r="T813" s="19"/>
    </row>
    <row r="814" spans="1:20" x14ac:dyDescent="0.3">
      <c r="A814" t="s">
        <v>840</v>
      </c>
      <c r="B814">
        <v>1978</v>
      </c>
      <c r="C814" t="s">
        <v>32</v>
      </c>
      <c r="D814">
        <v>21</v>
      </c>
      <c r="E814">
        <v>2</v>
      </c>
      <c r="F814">
        <v>6737.98</v>
      </c>
      <c r="G814" t="s">
        <v>6766</v>
      </c>
      <c r="H814" t="s">
        <v>6767</v>
      </c>
      <c r="I814" t="s">
        <v>9</v>
      </c>
      <c r="K814" s="14" t="str">
        <v>Id1526</v>
      </c>
      <c r="L814" s="11">
        <v>1978</v>
      </c>
      <c r="M814" s="11" t="str">
        <v>Oct</v>
      </c>
      <c r="N814" s="11" t="str">
        <v>Tier - 2</v>
      </c>
      <c r="O814" s="11" t="str">
        <v>Tier - 3</v>
      </c>
      <c r="P814" s="11" t="str">
        <v>R1013</v>
      </c>
      <c r="Q814" s="12" t="str">
        <v>21 Oct 1978</v>
      </c>
      <c r="R814" s="11">
        <f ca="1"/>
        <v>46</v>
      </c>
      <c r="S814" s="52">
        <v>6737.98</v>
      </c>
      <c r="T814" s="19"/>
    </row>
    <row r="815" spans="1:20" x14ac:dyDescent="0.3">
      <c r="A815" t="s">
        <v>841</v>
      </c>
      <c r="B815">
        <v>1968</v>
      </c>
      <c r="C815" t="s">
        <v>8</v>
      </c>
      <c r="D815">
        <v>18</v>
      </c>
      <c r="E815">
        <v>0</v>
      </c>
      <c r="F815">
        <v>6738.84</v>
      </c>
      <c r="G815" t="s">
        <v>6767</v>
      </c>
      <c r="H815" t="s">
        <v>6768</v>
      </c>
      <c r="I815" t="s">
        <v>18</v>
      </c>
      <c r="K815" s="14" t="str">
        <v>Id1525</v>
      </c>
      <c r="L815" s="11">
        <v>1968</v>
      </c>
      <c r="M815" s="11" t="str">
        <v>Jul</v>
      </c>
      <c r="N815" s="11" t="str">
        <v>Tier - 3</v>
      </c>
      <c r="O815" s="11" t="str">
        <v>Tier - 1</v>
      </c>
      <c r="P815" s="11" t="str">
        <v>R1012</v>
      </c>
      <c r="Q815" s="12" t="str">
        <v>18 Jul 1968</v>
      </c>
      <c r="R815" s="11">
        <f ca="1"/>
        <v>56</v>
      </c>
      <c r="S815" s="52">
        <v>6738.84</v>
      </c>
      <c r="T815" s="19"/>
    </row>
    <row r="816" spans="1:20" x14ac:dyDescent="0.3">
      <c r="A816" t="s">
        <v>842</v>
      </c>
      <c r="B816">
        <v>1986</v>
      </c>
      <c r="C816" t="s">
        <v>30</v>
      </c>
      <c r="D816">
        <v>7</v>
      </c>
      <c r="E816">
        <v>3</v>
      </c>
      <c r="F816">
        <v>6746.74</v>
      </c>
      <c r="G816" t="s">
        <v>6767</v>
      </c>
      <c r="H816" t="s">
        <v>6766</v>
      </c>
      <c r="I816" t="s">
        <v>163</v>
      </c>
      <c r="K816" s="14" t="str">
        <v>Id1524</v>
      </c>
      <c r="L816" s="11">
        <v>1986</v>
      </c>
      <c r="M816" s="11" t="str">
        <v>Aug</v>
      </c>
      <c r="N816" s="11" t="str">
        <v>Tier - 3</v>
      </c>
      <c r="O816" s="11" t="str">
        <v>Tier - 2</v>
      </c>
      <c r="P816" s="11" t="str">
        <v>R1016</v>
      </c>
      <c r="Q816" s="12" t="str">
        <v>7 Aug 1986</v>
      </c>
      <c r="R816" s="11">
        <f ca="1"/>
        <v>38</v>
      </c>
      <c r="S816" s="52">
        <v>6746.74</v>
      </c>
      <c r="T816" s="19"/>
    </row>
    <row r="817" spans="1:20" x14ac:dyDescent="0.3">
      <c r="A817" t="s">
        <v>843</v>
      </c>
      <c r="B817">
        <v>1986</v>
      </c>
      <c r="C817" t="s">
        <v>13</v>
      </c>
      <c r="D817">
        <v>5</v>
      </c>
      <c r="E817">
        <v>3</v>
      </c>
      <c r="F817">
        <v>6748.59</v>
      </c>
      <c r="G817" t="s">
        <v>6767</v>
      </c>
      <c r="H817" t="s">
        <v>6768</v>
      </c>
      <c r="I817" t="s">
        <v>163</v>
      </c>
      <c r="K817" s="14" t="str">
        <v>Id1523</v>
      </c>
      <c r="L817" s="11">
        <v>1986</v>
      </c>
      <c r="M817" s="11" t="str">
        <v>Jun</v>
      </c>
      <c r="N817" s="11" t="str">
        <v>Tier - 3</v>
      </c>
      <c r="O817" s="11" t="str">
        <v>Tier - 1</v>
      </c>
      <c r="P817" s="11" t="str">
        <v>R1016</v>
      </c>
      <c r="Q817" s="12" t="str">
        <v>5 Jun 1986</v>
      </c>
      <c r="R817" s="11">
        <f ca="1"/>
        <v>38</v>
      </c>
      <c r="S817" s="52">
        <v>6748.59</v>
      </c>
      <c r="T817" s="19"/>
    </row>
    <row r="818" spans="1:20" x14ac:dyDescent="0.3">
      <c r="A818" t="s">
        <v>844</v>
      </c>
      <c r="B818">
        <v>1970</v>
      </c>
      <c r="C818" t="s">
        <v>13</v>
      </c>
      <c r="D818">
        <v>17</v>
      </c>
      <c r="E818">
        <v>0</v>
      </c>
      <c r="F818">
        <v>6749.63</v>
      </c>
      <c r="G818" t="s">
        <v>6766</v>
      </c>
      <c r="H818" t="s">
        <v>6768</v>
      </c>
      <c r="I818" t="s">
        <v>9</v>
      </c>
      <c r="K818" s="14" t="str">
        <v>Id1522</v>
      </c>
      <c r="L818" s="11">
        <v>1970</v>
      </c>
      <c r="M818" s="11" t="str">
        <v>Jun</v>
      </c>
      <c r="N818" s="11" t="str">
        <v>Tier - 2</v>
      </c>
      <c r="O818" s="11" t="str">
        <v>Tier - 1</v>
      </c>
      <c r="P818" s="11" t="str">
        <v>R1013</v>
      </c>
      <c r="Q818" s="12" t="str">
        <v>17 Jun 1970</v>
      </c>
      <c r="R818" s="11">
        <f ca="1"/>
        <v>54</v>
      </c>
      <c r="S818" s="52">
        <v>6749.63</v>
      </c>
      <c r="T818" s="19"/>
    </row>
    <row r="819" spans="1:20" x14ac:dyDescent="0.3">
      <c r="A819" t="s">
        <v>845</v>
      </c>
      <c r="B819">
        <v>1966</v>
      </c>
      <c r="C819" t="s">
        <v>25</v>
      </c>
      <c r="D819">
        <v>9</v>
      </c>
      <c r="E819">
        <v>0</v>
      </c>
      <c r="F819">
        <v>6750.27</v>
      </c>
      <c r="G819" t="s">
        <v>6767</v>
      </c>
      <c r="H819" t="s">
        <v>6766</v>
      </c>
      <c r="I819" t="s">
        <v>9</v>
      </c>
      <c r="K819" s="14" t="str">
        <v>Id1521</v>
      </c>
      <c r="L819" s="11">
        <v>1966</v>
      </c>
      <c r="M819" s="11" t="str">
        <v>Dec</v>
      </c>
      <c r="N819" s="11" t="str">
        <v>Tier - 3</v>
      </c>
      <c r="O819" s="11" t="str">
        <v>Tier - 2</v>
      </c>
      <c r="P819" s="11" t="str">
        <v>R1013</v>
      </c>
      <c r="Q819" s="12" t="str">
        <v>9 Dec 1966</v>
      </c>
      <c r="R819" s="11">
        <f ca="1"/>
        <v>58</v>
      </c>
      <c r="S819" s="52">
        <v>6750.27</v>
      </c>
      <c r="T819" s="19"/>
    </row>
    <row r="820" spans="1:20" x14ac:dyDescent="0.3">
      <c r="A820" t="s">
        <v>846</v>
      </c>
      <c r="B820">
        <v>1988</v>
      </c>
      <c r="C820" t="s">
        <v>32</v>
      </c>
      <c r="D820">
        <v>10</v>
      </c>
      <c r="E820">
        <v>3</v>
      </c>
      <c r="F820">
        <v>6753.04</v>
      </c>
      <c r="G820" t="s">
        <v>6766</v>
      </c>
      <c r="H820" t="s">
        <v>6766</v>
      </c>
      <c r="I820" t="s">
        <v>242</v>
      </c>
      <c r="K820" s="14" t="str">
        <v>Id1520</v>
      </c>
      <c r="L820" s="11">
        <v>1988</v>
      </c>
      <c r="M820" s="11" t="str">
        <v>Oct</v>
      </c>
      <c r="N820" s="11" t="str">
        <v>Tier - 2</v>
      </c>
      <c r="O820" s="11" t="str">
        <v>Tier - 2</v>
      </c>
      <c r="P820" s="11" t="str">
        <v>R1024</v>
      </c>
      <c r="Q820" s="12" t="str">
        <v>10 Oct 1988</v>
      </c>
      <c r="R820" s="11">
        <f ca="1"/>
        <v>36</v>
      </c>
      <c r="S820" s="52">
        <v>6753.04</v>
      </c>
      <c r="T820" s="19"/>
    </row>
    <row r="821" spans="1:20" x14ac:dyDescent="0.3">
      <c r="A821" t="s">
        <v>847</v>
      </c>
      <c r="B821">
        <v>1981</v>
      </c>
      <c r="C821" t="s">
        <v>15</v>
      </c>
      <c r="D821">
        <v>21</v>
      </c>
      <c r="E821">
        <v>1</v>
      </c>
      <c r="F821">
        <v>6770.19</v>
      </c>
      <c r="G821" t="s">
        <v>6766</v>
      </c>
      <c r="H821" t="s">
        <v>6767</v>
      </c>
      <c r="I821" t="s">
        <v>9</v>
      </c>
      <c r="K821" s="14" t="str">
        <v>Id1519</v>
      </c>
      <c r="L821" s="11">
        <v>1981</v>
      </c>
      <c r="M821" s="11" t="str">
        <v>Sep</v>
      </c>
      <c r="N821" s="11" t="str">
        <v>Tier - 2</v>
      </c>
      <c r="O821" s="11" t="str">
        <v>Tier - 3</v>
      </c>
      <c r="P821" s="11" t="str">
        <v>R1013</v>
      </c>
      <c r="Q821" s="12" t="str">
        <v>21 Sep 1981</v>
      </c>
      <c r="R821" s="11">
        <f ca="1"/>
        <v>43</v>
      </c>
      <c r="S821" s="52">
        <v>6770.19</v>
      </c>
      <c r="T821" s="19"/>
    </row>
    <row r="822" spans="1:20" x14ac:dyDescent="0.3">
      <c r="A822" t="s">
        <v>848</v>
      </c>
      <c r="B822">
        <v>1981</v>
      </c>
      <c r="C822" t="s">
        <v>15</v>
      </c>
      <c r="D822">
        <v>3</v>
      </c>
      <c r="E822">
        <v>1</v>
      </c>
      <c r="F822">
        <v>6775.96</v>
      </c>
      <c r="G822" t="s">
        <v>6766</v>
      </c>
      <c r="H822" t="s">
        <v>6767</v>
      </c>
      <c r="I822" t="s">
        <v>37</v>
      </c>
      <c r="K822" s="14" t="str">
        <v>Id1518</v>
      </c>
      <c r="L822" s="11">
        <v>1981</v>
      </c>
      <c r="M822" s="11" t="str">
        <v>Sep</v>
      </c>
      <c r="N822" s="11" t="str">
        <v>Tier - 2</v>
      </c>
      <c r="O822" s="11" t="str">
        <v>Tier - 3</v>
      </c>
      <c r="P822" s="11" t="str">
        <v>R1011</v>
      </c>
      <c r="Q822" s="12" t="str">
        <v>3 Sep 1981</v>
      </c>
      <c r="R822" s="11">
        <f ca="1"/>
        <v>43</v>
      </c>
      <c r="S822" s="52">
        <v>6775.96</v>
      </c>
      <c r="T822" s="19"/>
    </row>
    <row r="823" spans="1:20" x14ac:dyDescent="0.3">
      <c r="A823" t="s">
        <v>849</v>
      </c>
      <c r="B823">
        <v>1981</v>
      </c>
      <c r="C823" t="s">
        <v>32</v>
      </c>
      <c r="D823">
        <v>8</v>
      </c>
      <c r="E823">
        <v>1</v>
      </c>
      <c r="F823">
        <v>6781.35</v>
      </c>
      <c r="G823" t="s">
        <v>6766</v>
      </c>
      <c r="H823" t="s">
        <v>6768</v>
      </c>
      <c r="I823" t="s">
        <v>9</v>
      </c>
      <c r="K823" s="14" t="str">
        <v>Id1517</v>
      </c>
      <c r="L823" s="11">
        <v>1981</v>
      </c>
      <c r="M823" s="11" t="str">
        <v>Oct</v>
      </c>
      <c r="N823" s="11" t="str">
        <v>Tier - 2</v>
      </c>
      <c r="O823" s="11" t="str">
        <v>Tier - 1</v>
      </c>
      <c r="P823" s="11" t="str">
        <v>R1013</v>
      </c>
      <c r="Q823" s="12" t="str">
        <v>8 Oct 1981</v>
      </c>
      <c r="R823" s="11">
        <f ca="1"/>
        <v>43</v>
      </c>
      <c r="S823" s="52">
        <v>6781.35</v>
      </c>
      <c r="T823" s="19"/>
    </row>
    <row r="824" spans="1:20" x14ac:dyDescent="0.3">
      <c r="A824" t="s">
        <v>850</v>
      </c>
      <c r="B824">
        <v>1980</v>
      </c>
      <c r="C824" t="s">
        <v>11</v>
      </c>
      <c r="D824">
        <v>23</v>
      </c>
      <c r="E824">
        <v>2</v>
      </c>
      <c r="F824">
        <v>6781.52</v>
      </c>
      <c r="G824" t="s">
        <v>6766</v>
      </c>
      <c r="H824" t="s">
        <v>6766</v>
      </c>
      <c r="I824" t="s">
        <v>9</v>
      </c>
      <c r="K824" s="14" t="str">
        <v>Id1516</v>
      </c>
      <c r="L824" s="11">
        <v>1980</v>
      </c>
      <c r="M824" s="11" t="str">
        <v>Nov</v>
      </c>
      <c r="N824" s="11" t="str">
        <v>Tier - 2</v>
      </c>
      <c r="O824" s="11" t="str">
        <v>Tier - 2</v>
      </c>
      <c r="P824" s="11" t="str">
        <v>R1013</v>
      </c>
      <c r="Q824" s="12" t="str">
        <v>23 Nov 1980</v>
      </c>
      <c r="R824" s="11">
        <f ca="1"/>
        <v>44</v>
      </c>
      <c r="S824" s="52">
        <v>6781.52</v>
      </c>
      <c r="T824" s="19"/>
    </row>
    <row r="825" spans="1:20" x14ac:dyDescent="0.3">
      <c r="A825" t="s">
        <v>851</v>
      </c>
      <c r="B825">
        <v>1985</v>
      </c>
      <c r="C825" t="s">
        <v>25</v>
      </c>
      <c r="D825">
        <v>24</v>
      </c>
      <c r="E825">
        <v>3</v>
      </c>
      <c r="F825">
        <v>6796.86</v>
      </c>
      <c r="G825" t="s">
        <v>6767</v>
      </c>
      <c r="H825" t="s">
        <v>6767</v>
      </c>
      <c r="I825" t="s">
        <v>18</v>
      </c>
      <c r="K825" s="14" t="str">
        <v>Id1515</v>
      </c>
      <c r="L825" s="11">
        <v>1985</v>
      </c>
      <c r="M825" s="11" t="str">
        <v>Dec</v>
      </c>
      <c r="N825" s="11" t="str">
        <v>Tier - 3</v>
      </c>
      <c r="O825" s="11" t="str">
        <v>Tier - 3</v>
      </c>
      <c r="P825" s="11" t="str">
        <v>R1012</v>
      </c>
      <c r="Q825" s="12" t="str">
        <v>24 Dec 1985</v>
      </c>
      <c r="R825" s="11">
        <f ca="1"/>
        <v>39</v>
      </c>
      <c r="S825" s="52">
        <v>6796.86</v>
      </c>
      <c r="T825" s="19"/>
    </row>
    <row r="826" spans="1:20" x14ac:dyDescent="0.3">
      <c r="A826" t="s">
        <v>852</v>
      </c>
      <c r="B826">
        <v>1991</v>
      </c>
      <c r="C826" t="s">
        <v>13</v>
      </c>
      <c r="D826">
        <v>29</v>
      </c>
      <c r="E826">
        <v>5</v>
      </c>
      <c r="F826">
        <v>6799.46</v>
      </c>
      <c r="G826" t="s">
        <v>6768</v>
      </c>
      <c r="H826" t="s">
        <v>6766</v>
      </c>
      <c r="I826" t="s">
        <v>271</v>
      </c>
      <c r="K826" s="14" t="str">
        <v>Id1514</v>
      </c>
      <c r="L826" s="11">
        <v>1991</v>
      </c>
      <c r="M826" s="11" t="str">
        <v>Jun</v>
      </c>
      <c r="N826" s="11" t="str">
        <v>Tier - 1</v>
      </c>
      <c r="O826" s="11" t="str">
        <v>Tier - 2</v>
      </c>
      <c r="P826" s="11" t="str">
        <v>R1014</v>
      </c>
      <c r="Q826" s="12" t="str">
        <v>29 Jun 1991</v>
      </c>
      <c r="R826" s="11">
        <f ca="1"/>
        <v>33</v>
      </c>
      <c r="S826" s="52">
        <v>6799.46</v>
      </c>
      <c r="T826" s="19"/>
    </row>
    <row r="827" spans="1:20" x14ac:dyDescent="0.3">
      <c r="A827" t="s">
        <v>853</v>
      </c>
      <c r="B827">
        <v>1975</v>
      </c>
      <c r="C827" t="s">
        <v>30</v>
      </c>
      <c r="D827">
        <v>17</v>
      </c>
      <c r="E827">
        <v>1</v>
      </c>
      <c r="F827">
        <v>6809.46</v>
      </c>
      <c r="G827" t="s">
        <v>6766</v>
      </c>
      <c r="H827" t="s">
        <v>6768</v>
      </c>
      <c r="I827" t="s">
        <v>18</v>
      </c>
      <c r="K827" s="14" t="str">
        <v>Id1513</v>
      </c>
      <c r="L827" s="11">
        <v>1975</v>
      </c>
      <c r="M827" s="11" t="str">
        <v>Aug</v>
      </c>
      <c r="N827" s="11" t="str">
        <v>Tier - 2</v>
      </c>
      <c r="O827" s="11" t="str">
        <v>Tier - 1</v>
      </c>
      <c r="P827" s="11" t="str">
        <v>R1012</v>
      </c>
      <c r="Q827" s="12" t="str">
        <v>17 Aug 1975</v>
      </c>
      <c r="R827" s="11">
        <f ca="1"/>
        <v>49</v>
      </c>
      <c r="S827" s="52">
        <v>6809.46</v>
      </c>
      <c r="T827" s="19"/>
    </row>
    <row r="828" spans="1:20" x14ac:dyDescent="0.3">
      <c r="A828" t="s">
        <v>854</v>
      </c>
      <c r="B828">
        <v>1994</v>
      </c>
      <c r="C828" t="s">
        <v>8</v>
      </c>
      <c r="D828">
        <v>8</v>
      </c>
      <c r="E828">
        <v>0</v>
      </c>
      <c r="F828">
        <v>6827.69</v>
      </c>
      <c r="G828" t="s">
        <v>6766</v>
      </c>
      <c r="H828" t="s">
        <v>6766</v>
      </c>
      <c r="I828" t="s">
        <v>295</v>
      </c>
      <c r="K828" s="14" t="str">
        <v>Id1512</v>
      </c>
      <c r="L828" s="11">
        <v>1994</v>
      </c>
      <c r="M828" s="11" t="str">
        <v>Jul</v>
      </c>
      <c r="N828" s="11" t="str">
        <v>Tier - 2</v>
      </c>
      <c r="O828" s="11" t="str">
        <v>Tier - 2</v>
      </c>
      <c r="P828" s="11" t="str">
        <v>R1021</v>
      </c>
      <c r="Q828" s="12" t="str">
        <v>8 Jul 1994</v>
      </c>
      <c r="R828" s="11">
        <f ca="1"/>
        <v>30</v>
      </c>
      <c r="S828" s="52">
        <v>6827.69</v>
      </c>
      <c r="T828" s="19"/>
    </row>
    <row r="829" spans="1:20" x14ac:dyDescent="0.3">
      <c r="A829" t="s">
        <v>855</v>
      </c>
      <c r="B829">
        <v>1979</v>
      </c>
      <c r="C829" t="s">
        <v>8</v>
      </c>
      <c r="D829">
        <v>15</v>
      </c>
      <c r="E829">
        <v>0</v>
      </c>
      <c r="F829">
        <v>6837.37</v>
      </c>
      <c r="G829" t="s">
        <v>6767</v>
      </c>
      <c r="H829" t="s">
        <v>6768</v>
      </c>
      <c r="I829" t="s">
        <v>163</v>
      </c>
      <c r="K829" s="14" t="str">
        <v>Id1511</v>
      </c>
      <c r="L829" s="11">
        <v>1979</v>
      </c>
      <c r="M829" s="11" t="str">
        <v>Jul</v>
      </c>
      <c r="N829" s="11" t="str">
        <v>Tier - 3</v>
      </c>
      <c r="O829" s="11" t="str">
        <v>Tier - 1</v>
      </c>
      <c r="P829" s="11" t="str">
        <v>R1016</v>
      </c>
      <c r="Q829" s="12" t="str">
        <v>15 Jul 1979</v>
      </c>
      <c r="R829" s="11">
        <f ca="1"/>
        <v>45</v>
      </c>
      <c r="S829" s="52">
        <v>6837.37</v>
      </c>
      <c r="T829" s="19"/>
    </row>
    <row r="830" spans="1:20" x14ac:dyDescent="0.3">
      <c r="A830" t="s">
        <v>856</v>
      </c>
      <c r="B830">
        <v>2000</v>
      </c>
      <c r="C830" t="s">
        <v>11</v>
      </c>
      <c r="D830">
        <v>30</v>
      </c>
      <c r="E830">
        <v>0</v>
      </c>
      <c r="F830">
        <v>6842.28</v>
      </c>
      <c r="G830" t="s">
        <v>6766</v>
      </c>
      <c r="H830" t="s">
        <v>6768</v>
      </c>
      <c r="I830" t="s">
        <v>18</v>
      </c>
      <c r="K830" s="14" t="str">
        <v>Id1510</v>
      </c>
      <c r="L830" s="11">
        <v>2000</v>
      </c>
      <c r="M830" s="11" t="str">
        <v>Nov</v>
      </c>
      <c r="N830" s="11" t="str">
        <v>Tier - 2</v>
      </c>
      <c r="O830" s="11" t="str">
        <v>Tier - 1</v>
      </c>
      <c r="P830" s="11" t="str">
        <v>R1012</v>
      </c>
      <c r="Q830" s="12" t="str">
        <v>30 Nov 2000</v>
      </c>
      <c r="R830" s="11">
        <f ca="1"/>
        <v>24</v>
      </c>
      <c r="S830" s="52">
        <v>6842.28</v>
      </c>
      <c r="T830" s="19"/>
    </row>
    <row r="831" spans="1:20" x14ac:dyDescent="0.3">
      <c r="A831" t="s">
        <v>857</v>
      </c>
      <c r="B831">
        <v>1977</v>
      </c>
      <c r="C831" t="s">
        <v>13</v>
      </c>
      <c r="D831">
        <v>15</v>
      </c>
      <c r="E831">
        <v>2</v>
      </c>
      <c r="F831">
        <v>6843.17</v>
      </c>
      <c r="G831" t="s">
        <v>6766</v>
      </c>
      <c r="H831" t="s">
        <v>6768</v>
      </c>
      <c r="I831" t="s">
        <v>9</v>
      </c>
      <c r="K831" s="14" t="str">
        <v>Id1509</v>
      </c>
      <c r="L831" s="11">
        <v>1977</v>
      </c>
      <c r="M831" s="11" t="str">
        <v>Jun</v>
      </c>
      <c r="N831" s="11" t="str">
        <v>Tier - 2</v>
      </c>
      <c r="O831" s="11" t="str">
        <v>Tier - 1</v>
      </c>
      <c r="P831" s="11" t="str">
        <v>R1013</v>
      </c>
      <c r="Q831" s="12" t="str">
        <v>15 Jun 1977</v>
      </c>
      <c r="R831" s="11">
        <f ca="1"/>
        <v>47</v>
      </c>
      <c r="S831" s="52">
        <v>6843.17</v>
      </c>
      <c r="T831" s="19"/>
    </row>
    <row r="832" spans="1:20" x14ac:dyDescent="0.3">
      <c r="A832" t="s">
        <v>858</v>
      </c>
      <c r="B832">
        <v>1979</v>
      </c>
      <c r="C832" t="s">
        <v>11</v>
      </c>
      <c r="D832">
        <v>4</v>
      </c>
      <c r="E832">
        <v>1</v>
      </c>
      <c r="F832">
        <v>6849.03</v>
      </c>
      <c r="G832" t="s">
        <v>6766</v>
      </c>
      <c r="H832" t="s">
        <v>6766</v>
      </c>
      <c r="I832" t="s">
        <v>37</v>
      </c>
      <c r="K832" s="14" t="str">
        <v>Id1508</v>
      </c>
      <c r="L832" s="11">
        <v>1979</v>
      </c>
      <c r="M832" s="11" t="str">
        <v>Nov</v>
      </c>
      <c r="N832" s="11" t="str">
        <v>Tier - 2</v>
      </c>
      <c r="O832" s="11" t="str">
        <v>Tier - 2</v>
      </c>
      <c r="P832" s="11" t="str">
        <v>R1011</v>
      </c>
      <c r="Q832" s="12" t="str">
        <v>4 Nov 1979</v>
      </c>
      <c r="R832" s="11">
        <f ca="1"/>
        <v>45</v>
      </c>
      <c r="S832" s="52">
        <v>6849.03</v>
      </c>
      <c r="T832" s="19"/>
    </row>
    <row r="833" spans="1:20" x14ac:dyDescent="0.3">
      <c r="A833" t="s">
        <v>859</v>
      </c>
      <c r="B833">
        <v>1981</v>
      </c>
      <c r="C833" t="s">
        <v>13</v>
      </c>
      <c r="D833">
        <v>19</v>
      </c>
      <c r="E833">
        <v>1</v>
      </c>
      <c r="F833">
        <v>6858.48</v>
      </c>
      <c r="G833" t="s">
        <v>6766</v>
      </c>
      <c r="H833" t="s">
        <v>6766</v>
      </c>
      <c r="I833" t="s">
        <v>161</v>
      </c>
      <c r="K833" s="14" t="str">
        <v>Id1507</v>
      </c>
      <c r="L833" s="11">
        <v>1981</v>
      </c>
      <c r="M833" s="11" t="str">
        <v>Jun</v>
      </c>
      <c r="N833" s="11" t="str">
        <v>Tier - 2</v>
      </c>
      <c r="O833" s="11" t="str">
        <v>Tier - 2</v>
      </c>
      <c r="P833" s="11" t="str">
        <v>R1019</v>
      </c>
      <c r="Q833" s="12" t="str">
        <v>19 Jun 1981</v>
      </c>
      <c r="R833" s="11">
        <f ca="1"/>
        <v>43</v>
      </c>
      <c r="S833" s="52">
        <v>6858.48</v>
      </c>
      <c r="T833" s="19"/>
    </row>
    <row r="834" spans="1:20" x14ac:dyDescent="0.3">
      <c r="A834" t="s">
        <v>860</v>
      </c>
      <c r="B834">
        <v>1978</v>
      </c>
      <c r="C834" t="s">
        <v>30</v>
      </c>
      <c r="D834">
        <v>5</v>
      </c>
      <c r="E834">
        <v>2</v>
      </c>
      <c r="F834">
        <v>6863.49</v>
      </c>
      <c r="G834" t="s">
        <v>6766</v>
      </c>
      <c r="H834" t="s">
        <v>6768</v>
      </c>
      <c r="I834" t="s">
        <v>9</v>
      </c>
      <c r="K834" s="14" t="str">
        <v>Id1506</v>
      </c>
      <c r="L834" s="11">
        <v>1978</v>
      </c>
      <c r="M834" s="11" t="str">
        <v>Aug</v>
      </c>
      <c r="N834" s="11" t="str">
        <v>Tier - 2</v>
      </c>
      <c r="O834" s="11" t="str">
        <v>Tier - 1</v>
      </c>
      <c r="P834" s="11" t="str">
        <v>R1013</v>
      </c>
      <c r="Q834" s="12" t="str">
        <v>5 Aug 1978</v>
      </c>
      <c r="R834" s="11">
        <f ca="1"/>
        <v>46</v>
      </c>
      <c r="S834" s="52">
        <v>6863.49</v>
      </c>
      <c r="T834" s="19"/>
    </row>
    <row r="835" spans="1:20" x14ac:dyDescent="0.3">
      <c r="A835" t="s">
        <v>861</v>
      </c>
      <c r="B835">
        <v>1969</v>
      </c>
      <c r="C835" t="s">
        <v>32</v>
      </c>
      <c r="D835">
        <v>23</v>
      </c>
      <c r="E835">
        <v>0</v>
      </c>
      <c r="F835">
        <v>6868.39</v>
      </c>
      <c r="G835" t="s">
        <v>6766</v>
      </c>
      <c r="H835" t="s">
        <v>6766</v>
      </c>
      <c r="I835" t="s">
        <v>9</v>
      </c>
      <c r="K835" s="14" t="str">
        <v>Id1505</v>
      </c>
      <c r="L835" s="11">
        <v>1969</v>
      </c>
      <c r="M835" s="11" t="str">
        <v>Oct</v>
      </c>
      <c r="N835" s="11" t="str">
        <v>Tier - 2</v>
      </c>
      <c r="O835" s="11" t="str">
        <v>Tier - 2</v>
      </c>
      <c r="P835" s="11" t="str">
        <v>R1013</v>
      </c>
      <c r="Q835" s="12" t="str">
        <v>23 Oct 1969</v>
      </c>
      <c r="R835" s="11">
        <f ca="1"/>
        <v>55</v>
      </c>
      <c r="S835" s="52">
        <v>6868.39</v>
      </c>
      <c r="T835" s="19"/>
    </row>
    <row r="836" spans="1:20" x14ac:dyDescent="0.3">
      <c r="A836" t="s">
        <v>862</v>
      </c>
      <c r="B836">
        <v>1981</v>
      </c>
      <c r="C836" t="s">
        <v>13</v>
      </c>
      <c r="D836">
        <v>23</v>
      </c>
      <c r="E836">
        <v>2</v>
      </c>
      <c r="F836">
        <v>6875.96</v>
      </c>
      <c r="G836" t="s">
        <v>6766</v>
      </c>
      <c r="H836" t="s">
        <v>6766</v>
      </c>
      <c r="I836" t="s">
        <v>37</v>
      </c>
      <c r="K836" s="14" t="str">
        <v>Id1504</v>
      </c>
      <c r="L836" s="11">
        <v>1981</v>
      </c>
      <c r="M836" s="11" t="str">
        <v>Jun</v>
      </c>
      <c r="N836" s="11" t="str">
        <v>Tier - 2</v>
      </c>
      <c r="O836" s="11" t="str">
        <v>Tier - 2</v>
      </c>
      <c r="P836" s="11" t="str">
        <v>R1011</v>
      </c>
      <c r="Q836" s="12" t="str">
        <v>23 Jun 1981</v>
      </c>
      <c r="R836" s="11">
        <f ca="1"/>
        <v>43</v>
      </c>
      <c r="S836" s="52">
        <v>6875.96</v>
      </c>
      <c r="T836" s="19"/>
    </row>
    <row r="837" spans="1:20" x14ac:dyDescent="0.3">
      <c r="A837" t="s">
        <v>863</v>
      </c>
      <c r="B837">
        <v>2004</v>
      </c>
      <c r="C837" t="s">
        <v>25</v>
      </c>
      <c r="D837">
        <v>24</v>
      </c>
      <c r="E837">
        <v>0</v>
      </c>
      <c r="F837">
        <v>6876.53</v>
      </c>
      <c r="G837" t="s">
        <v>6766</v>
      </c>
      <c r="H837" t="s">
        <v>6768</v>
      </c>
      <c r="I837" t="s">
        <v>18</v>
      </c>
      <c r="K837" s="14" t="str">
        <v>Id1503</v>
      </c>
      <c r="L837" s="11">
        <v>2004</v>
      </c>
      <c r="M837" s="11" t="str">
        <v>Dec</v>
      </c>
      <c r="N837" s="11" t="str">
        <v>Tier - 2</v>
      </c>
      <c r="O837" s="11" t="str">
        <v>Tier - 1</v>
      </c>
      <c r="P837" s="11" t="str">
        <v>R1012</v>
      </c>
      <c r="Q837" s="12" t="str">
        <v>24 Dec 2004</v>
      </c>
      <c r="R837" s="11">
        <f ca="1"/>
        <v>20</v>
      </c>
      <c r="S837" s="52">
        <v>6876.53</v>
      </c>
      <c r="T837" s="19"/>
    </row>
    <row r="838" spans="1:20" x14ac:dyDescent="0.3">
      <c r="A838" t="s">
        <v>864</v>
      </c>
      <c r="B838">
        <v>1985</v>
      </c>
      <c r="C838" t="s">
        <v>15</v>
      </c>
      <c r="D838">
        <v>10</v>
      </c>
      <c r="E838">
        <v>2</v>
      </c>
      <c r="F838">
        <v>6877.98</v>
      </c>
      <c r="G838" t="s">
        <v>6766</v>
      </c>
      <c r="H838" t="s">
        <v>6768</v>
      </c>
      <c r="I838" t="s">
        <v>242</v>
      </c>
      <c r="K838" s="14" t="str">
        <v>Id1502</v>
      </c>
      <c r="L838" s="11">
        <v>1985</v>
      </c>
      <c r="M838" s="11" t="str">
        <v>Sep</v>
      </c>
      <c r="N838" s="11" t="str">
        <v>Tier - 2</v>
      </c>
      <c r="O838" s="11" t="str">
        <v>Tier - 1</v>
      </c>
      <c r="P838" s="11" t="str">
        <v>R1024</v>
      </c>
      <c r="Q838" s="12" t="str">
        <v>10 Sep 1985</v>
      </c>
      <c r="R838" s="11">
        <f ca="1"/>
        <v>39</v>
      </c>
      <c r="S838" s="52">
        <v>6877.98</v>
      </c>
      <c r="T838" s="19"/>
    </row>
    <row r="839" spans="1:20" x14ac:dyDescent="0.3">
      <c r="A839" t="s">
        <v>865</v>
      </c>
      <c r="B839">
        <v>1989</v>
      </c>
      <c r="C839" t="s">
        <v>25</v>
      </c>
      <c r="D839">
        <v>21</v>
      </c>
      <c r="E839">
        <v>3</v>
      </c>
      <c r="F839">
        <v>6895.19</v>
      </c>
      <c r="G839" t="s">
        <v>6766</v>
      </c>
      <c r="H839" t="s">
        <v>6767</v>
      </c>
      <c r="I839" t="s">
        <v>242</v>
      </c>
      <c r="K839" s="14" t="str">
        <v>Id1501</v>
      </c>
      <c r="L839" s="11">
        <v>1989</v>
      </c>
      <c r="M839" s="11" t="str">
        <v>Dec</v>
      </c>
      <c r="N839" s="11" t="str">
        <v>Tier - 2</v>
      </c>
      <c r="O839" s="11" t="str">
        <v>Tier - 3</v>
      </c>
      <c r="P839" s="11" t="str">
        <v>R1024</v>
      </c>
      <c r="Q839" s="12" t="str">
        <v>21 Dec 1989</v>
      </c>
      <c r="R839" s="11">
        <f ca="1"/>
        <v>35</v>
      </c>
      <c r="S839" s="52">
        <v>6895.19</v>
      </c>
      <c r="T839" s="19"/>
    </row>
    <row r="840" spans="1:20" x14ac:dyDescent="0.3">
      <c r="A840" t="s">
        <v>866</v>
      </c>
      <c r="B840">
        <v>1984</v>
      </c>
      <c r="C840" t="s">
        <v>15</v>
      </c>
      <c r="D840">
        <v>5</v>
      </c>
      <c r="E840">
        <v>2</v>
      </c>
      <c r="F840">
        <v>6933.24</v>
      </c>
      <c r="G840" t="s">
        <v>6766</v>
      </c>
      <c r="H840" t="s">
        <v>6767</v>
      </c>
      <c r="I840" t="s">
        <v>18</v>
      </c>
      <c r="K840" s="14" t="str">
        <v>Id1500</v>
      </c>
      <c r="L840" s="11">
        <v>1984</v>
      </c>
      <c r="M840" s="11" t="str">
        <v>Sep</v>
      </c>
      <c r="N840" s="11" t="str">
        <v>Tier - 2</v>
      </c>
      <c r="O840" s="11" t="str">
        <v>Tier - 3</v>
      </c>
      <c r="P840" s="11" t="str">
        <v>R1012</v>
      </c>
      <c r="Q840" s="12" t="str">
        <v>5 Sep 1984</v>
      </c>
      <c r="R840" s="11">
        <f ca="1"/>
        <v>40</v>
      </c>
      <c r="S840" s="52">
        <v>6933.24</v>
      </c>
      <c r="T840" s="19"/>
    </row>
    <row r="841" spans="1:20" x14ac:dyDescent="0.3">
      <c r="A841" t="s">
        <v>867</v>
      </c>
      <c r="B841">
        <v>1978</v>
      </c>
      <c r="C841" t="s">
        <v>11</v>
      </c>
      <c r="D841">
        <v>29</v>
      </c>
      <c r="E841">
        <v>2</v>
      </c>
      <c r="F841">
        <v>6938.11</v>
      </c>
      <c r="G841" t="s">
        <v>6766</v>
      </c>
      <c r="H841" t="s">
        <v>6766</v>
      </c>
      <c r="I841" t="s">
        <v>9</v>
      </c>
      <c r="K841" s="14" t="str">
        <v>Id1499</v>
      </c>
      <c r="L841" s="11">
        <v>1978</v>
      </c>
      <c r="M841" s="11" t="str">
        <v>Nov</v>
      </c>
      <c r="N841" s="11" t="str">
        <v>Tier - 2</v>
      </c>
      <c r="O841" s="11" t="str">
        <v>Tier - 2</v>
      </c>
      <c r="P841" s="11" t="str">
        <v>R1013</v>
      </c>
      <c r="Q841" s="12" t="str">
        <v>29 Nov 1978</v>
      </c>
      <c r="R841" s="11">
        <f ca="1"/>
        <v>46</v>
      </c>
      <c r="S841" s="52">
        <v>6938.11</v>
      </c>
      <c r="T841" s="19"/>
    </row>
    <row r="842" spans="1:20" x14ac:dyDescent="0.3">
      <c r="A842" t="s">
        <v>868</v>
      </c>
      <c r="B842">
        <v>1980</v>
      </c>
      <c r="C842" t="s">
        <v>30</v>
      </c>
      <c r="D842">
        <v>30</v>
      </c>
      <c r="E842">
        <v>1</v>
      </c>
      <c r="F842">
        <v>6940.91</v>
      </c>
      <c r="G842" t="s">
        <v>6766</v>
      </c>
      <c r="H842" t="s">
        <v>6766</v>
      </c>
      <c r="I842" t="s">
        <v>18</v>
      </c>
      <c r="K842" s="14" t="str">
        <v>Id1498</v>
      </c>
      <c r="L842" s="11">
        <v>1980</v>
      </c>
      <c r="M842" s="11" t="str">
        <v>Aug</v>
      </c>
      <c r="N842" s="11" t="str">
        <v>Tier - 2</v>
      </c>
      <c r="O842" s="11" t="str">
        <v>Tier - 2</v>
      </c>
      <c r="P842" s="11" t="str">
        <v>R1012</v>
      </c>
      <c r="Q842" s="12" t="str">
        <v>30 Aug 1980</v>
      </c>
      <c r="R842" s="11">
        <f ca="1"/>
        <v>44</v>
      </c>
      <c r="S842" s="52">
        <v>6940.91</v>
      </c>
      <c r="T842" s="19"/>
    </row>
    <row r="843" spans="1:20" x14ac:dyDescent="0.3">
      <c r="A843" t="s">
        <v>869</v>
      </c>
      <c r="B843">
        <v>1980</v>
      </c>
      <c r="C843" t="s">
        <v>32</v>
      </c>
      <c r="D843">
        <v>5</v>
      </c>
      <c r="E843">
        <v>2</v>
      </c>
      <c r="F843">
        <v>6940.94</v>
      </c>
      <c r="G843" t="s">
        <v>6766</v>
      </c>
      <c r="H843" t="s">
        <v>6767</v>
      </c>
      <c r="I843" t="s">
        <v>9</v>
      </c>
      <c r="K843" s="14" t="str">
        <v>Id1497</v>
      </c>
      <c r="L843" s="11">
        <v>1980</v>
      </c>
      <c r="M843" s="11" t="str">
        <v>Oct</v>
      </c>
      <c r="N843" s="11" t="str">
        <v>Tier - 2</v>
      </c>
      <c r="O843" s="11" t="str">
        <v>Tier - 3</v>
      </c>
      <c r="P843" s="11" t="str">
        <v>R1013</v>
      </c>
      <c r="Q843" s="12" t="str">
        <v>5 Oct 1980</v>
      </c>
      <c r="R843" s="11">
        <f ca="1"/>
        <v>44</v>
      </c>
      <c r="S843" s="52">
        <v>6940.94</v>
      </c>
      <c r="T843" s="19"/>
    </row>
    <row r="844" spans="1:20" x14ac:dyDescent="0.3">
      <c r="A844" t="s">
        <v>870</v>
      </c>
      <c r="B844">
        <v>1978</v>
      </c>
      <c r="C844" t="s">
        <v>25</v>
      </c>
      <c r="D844">
        <v>15</v>
      </c>
      <c r="E844">
        <v>0</v>
      </c>
      <c r="F844">
        <v>6948.7</v>
      </c>
      <c r="G844" t="s">
        <v>6768</v>
      </c>
      <c r="H844" t="s">
        <v>6766</v>
      </c>
      <c r="I844" t="s">
        <v>18</v>
      </c>
      <c r="K844" s="14" t="str">
        <v>Id1496</v>
      </c>
      <c r="L844" s="11">
        <v>1978</v>
      </c>
      <c r="M844" s="11" t="str">
        <v>Dec</v>
      </c>
      <c r="N844" s="11" t="str">
        <v>Tier - 1</v>
      </c>
      <c r="O844" s="11" t="str">
        <v>Tier - 2</v>
      </c>
      <c r="P844" s="11" t="str">
        <v>R1012</v>
      </c>
      <c r="Q844" s="12" t="str">
        <v>15 Dec 1978</v>
      </c>
      <c r="R844" s="11">
        <f ca="1"/>
        <v>46</v>
      </c>
      <c r="S844" s="52">
        <v>6948.7</v>
      </c>
      <c r="T844" s="19"/>
    </row>
    <row r="845" spans="1:20" x14ac:dyDescent="0.3">
      <c r="A845" t="s">
        <v>871</v>
      </c>
      <c r="B845">
        <v>1980</v>
      </c>
      <c r="C845" t="s">
        <v>30</v>
      </c>
      <c r="D845">
        <v>18</v>
      </c>
      <c r="E845">
        <v>2</v>
      </c>
      <c r="F845">
        <v>6951.12</v>
      </c>
      <c r="G845" t="s">
        <v>6766</v>
      </c>
      <c r="H845" t="s">
        <v>6766</v>
      </c>
      <c r="I845" t="s">
        <v>9</v>
      </c>
      <c r="K845" s="14" t="str">
        <v>Id1495</v>
      </c>
      <c r="L845" s="11">
        <v>1980</v>
      </c>
      <c r="M845" s="11" t="str">
        <v>Aug</v>
      </c>
      <c r="N845" s="11" t="str">
        <v>Tier - 2</v>
      </c>
      <c r="O845" s="11" t="str">
        <v>Tier - 2</v>
      </c>
      <c r="P845" s="11" t="str">
        <v>R1013</v>
      </c>
      <c r="Q845" s="12" t="str">
        <v>18 Aug 1980</v>
      </c>
      <c r="R845" s="11">
        <f ca="1"/>
        <v>44</v>
      </c>
      <c r="S845" s="52">
        <v>6951.12</v>
      </c>
      <c r="T845" s="19"/>
    </row>
    <row r="846" spans="1:20" x14ac:dyDescent="0.3">
      <c r="A846" t="s">
        <v>872</v>
      </c>
      <c r="B846">
        <v>1975</v>
      </c>
      <c r="C846" t="s">
        <v>13</v>
      </c>
      <c r="D846">
        <v>3</v>
      </c>
      <c r="E846">
        <v>1</v>
      </c>
      <c r="F846">
        <v>6965.21</v>
      </c>
      <c r="G846" t="s">
        <v>6766</v>
      </c>
      <c r="H846" t="s">
        <v>6767</v>
      </c>
      <c r="I846" t="s">
        <v>9</v>
      </c>
      <c r="K846" s="14" t="str">
        <v>Id1494</v>
      </c>
      <c r="L846" s="11">
        <v>1975</v>
      </c>
      <c r="M846" s="11" t="str">
        <v>Jun</v>
      </c>
      <c r="N846" s="11" t="str">
        <v>Tier - 2</v>
      </c>
      <c r="O846" s="11" t="str">
        <v>Tier - 3</v>
      </c>
      <c r="P846" s="11" t="str">
        <v>R1013</v>
      </c>
      <c r="Q846" s="12" t="str">
        <v>3 Jun 1975</v>
      </c>
      <c r="R846" s="11">
        <f ca="1"/>
        <v>49</v>
      </c>
      <c r="S846" s="52">
        <v>6965.21</v>
      </c>
      <c r="T846" s="19"/>
    </row>
    <row r="847" spans="1:20" x14ac:dyDescent="0.3">
      <c r="A847" t="s">
        <v>873</v>
      </c>
      <c r="B847">
        <v>1985</v>
      </c>
      <c r="C847" t="s">
        <v>25</v>
      </c>
      <c r="D847">
        <v>10</v>
      </c>
      <c r="E847">
        <v>3</v>
      </c>
      <c r="F847">
        <v>6985.51</v>
      </c>
      <c r="G847" t="s">
        <v>6766</v>
      </c>
      <c r="H847" t="s">
        <v>6766</v>
      </c>
      <c r="I847" t="s">
        <v>161</v>
      </c>
      <c r="K847" s="14" t="str">
        <v>Id1493</v>
      </c>
      <c r="L847" s="11">
        <v>1985</v>
      </c>
      <c r="M847" s="11" t="str">
        <v>Dec</v>
      </c>
      <c r="N847" s="11" t="str">
        <v>Tier - 2</v>
      </c>
      <c r="O847" s="11" t="str">
        <v>Tier - 2</v>
      </c>
      <c r="P847" s="11" t="str">
        <v>R1019</v>
      </c>
      <c r="Q847" s="12" t="str">
        <v>10 Dec 1985</v>
      </c>
      <c r="R847" s="11">
        <f ca="1"/>
        <v>39</v>
      </c>
      <c r="S847" s="52">
        <v>6985.51</v>
      </c>
      <c r="T847" s="19"/>
    </row>
    <row r="848" spans="1:20" x14ac:dyDescent="0.3">
      <c r="A848" t="s">
        <v>874</v>
      </c>
      <c r="B848">
        <v>1982</v>
      </c>
      <c r="C848" t="s">
        <v>32</v>
      </c>
      <c r="D848">
        <v>18</v>
      </c>
      <c r="E848">
        <v>2</v>
      </c>
      <c r="F848">
        <v>6986.7</v>
      </c>
      <c r="G848" t="s">
        <v>6767</v>
      </c>
      <c r="H848" t="s">
        <v>6768</v>
      </c>
      <c r="I848" t="s">
        <v>18</v>
      </c>
      <c r="K848" s="14" t="str">
        <v>Id1492</v>
      </c>
      <c r="L848" s="11">
        <v>1982</v>
      </c>
      <c r="M848" s="11" t="str">
        <v>Oct</v>
      </c>
      <c r="N848" s="11" t="str">
        <v>Tier - 3</v>
      </c>
      <c r="O848" s="11" t="str">
        <v>Tier - 1</v>
      </c>
      <c r="P848" s="11" t="str">
        <v>R1012</v>
      </c>
      <c r="Q848" s="12" t="str">
        <v>18 Oct 1982</v>
      </c>
      <c r="R848" s="11">
        <f ca="1"/>
        <v>42</v>
      </c>
      <c r="S848" s="52">
        <v>6986.7</v>
      </c>
      <c r="T848" s="19"/>
    </row>
    <row r="849" spans="1:20" x14ac:dyDescent="0.3">
      <c r="A849" t="s">
        <v>875</v>
      </c>
      <c r="B849">
        <v>1982</v>
      </c>
      <c r="C849" t="s">
        <v>15</v>
      </c>
      <c r="D849">
        <v>1</v>
      </c>
      <c r="E849">
        <v>3</v>
      </c>
      <c r="F849">
        <v>6989.95</v>
      </c>
      <c r="G849" t="s">
        <v>6766</v>
      </c>
      <c r="H849" t="s">
        <v>6768</v>
      </c>
      <c r="I849" t="s">
        <v>9</v>
      </c>
      <c r="K849" s="14" t="str">
        <v>Id1491</v>
      </c>
      <c r="L849" s="11">
        <v>1982</v>
      </c>
      <c r="M849" s="11" t="str">
        <v>Sep</v>
      </c>
      <c r="N849" s="11" t="str">
        <v>Tier - 2</v>
      </c>
      <c r="O849" s="11" t="str">
        <v>Tier - 1</v>
      </c>
      <c r="P849" s="11" t="str">
        <v>R1013</v>
      </c>
      <c r="Q849" s="12" t="str">
        <v>1 Sep 1982</v>
      </c>
      <c r="R849" s="11">
        <f ca="1"/>
        <v>42</v>
      </c>
      <c r="S849" s="52">
        <v>6989.95</v>
      </c>
      <c r="T849" s="19"/>
    </row>
    <row r="850" spans="1:20" x14ac:dyDescent="0.3">
      <c r="A850" t="s">
        <v>876</v>
      </c>
      <c r="B850">
        <v>1969</v>
      </c>
      <c r="C850" t="s">
        <v>8</v>
      </c>
      <c r="D850">
        <v>6</v>
      </c>
      <c r="E850">
        <v>0</v>
      </c>
      <c r="F850">
        <v>7003.1</v>
      </c>
      <c r="G850" t="s">
        <v>6766</v>
      </c>
      <c r="H850" t="s">
        <v>6767</v>
      </c>
      <c r="I850" t="s">
        <v>9</v>
      </c>
      <c r="K850" s="14" t="str">
        <v>Id1490</v>
      </c>
      <c r="L850" s="11">
        <v>1969</v>
      </c>
      <c r="M850" s="11" t="str">
        <v>Jul</v>
      </c>
      <c r="N850" s="11" t="str">
        <v>Tier - 2</v>
      </c>
      <c r="O850" s="11" t="str">
        <v>Tier - 3</v>
      </c>
      <c r="P850" s="11" t="str">
        <v>R1013</v>
      </c>
      <c r="Q850" s="12" t="str">
        <v>6 Jul 1969</v>
      </c>
      <c r="R850" s="11">
        <f ca="1"/>
        <v>55</v>
      </c>
      <c r="S850" s="52">
        <v>7003.1</v>
      </c>
      <c r="T850" s="19"/>
    </row>
    <row r="851" spans="1:20" x14ac:dyDescent="0.3">
      <c r="A851" t="s">
        <v>877</v>
      </c>
      <c r="B851">
        <v>1978</v>
      </c>
      <c r="C851" t="s">
        <v>13</v>
      </c>
      <c r="D851">
        <v>2</v>
      </c>
      <c r="E851">
        <v>2</v>
      </c>
      <c r="F851">
        <v>7033.08</v>
      </c>
      <c r="G851" t="s">
        <v>6766</v>
      </c>
      <c r="H851" t="s">
        <v>6766</v>
      </c>
      <c r="I851" t="s">
        <v>9</v>
      </c>
      <c r="K851" s="14" t="str">
        <v>Id1489</v>
      </c>
      <c r="L851" s="11">
        <v>1978</v>
      </c>
      <c r="M851" s="11" t="str">
        <v>Jun</v>
      </c>
      <c r="N851" s="11" t="str">
        <v>Tier - 2</v>
      </c>
      <c r="O851" s="11" t="str">
        <v>Tier - 2</v>
      </c>
      <c r="P851" s="11" t="str">
        <v>R1013</v>
      </c>
      <c r="Q851" s="12" t="str">
        <v>2 Jun 1978</v>
      </c>
      <c r="R851" s="11">
        <f ca="1"/>
        <v>46</v>
      </c>
      <c r="S851" s="52">
        <v>7033.08</v>
      </c>
      <c r="T851" s="19"/>
    </row>
    <row r="852" spans="1:20" x14ac:dyDescent="0.3">
      <c r="A852" t="s">
        <v>878</v>
      </c>
      <c r="B852">
        <v>1995</v>
      </c>
      <c r="C852" t="s">
        <v>32</v>
      </c>
      <c r="D852">
        <v>29</v>
      </c>
      <c r="E852">
        <v>0</v>
      </c>
      <c r="F852">
        <v>7042.11</v>
      </c>
      <c r="G852" t="s">
        <v>6766</v>
      </c>
      <c r="H852" t="s">
        <v>6767</v>
      </c>
      <c r="I852" t="s">
        <v>18</v>
      </c>
      <c r="K852" s="14" t="str">
        <v>Id1488</v>
      </c>
      <c r="L852" s="11">
        <v>1995</v>
      </c>
      <c r="M852" s="11" t="str">
        <v>Oct</v>
      </c>
      <c r="N852" s="11" t="str">
        <v>Tier - 2</v>
      </c>
      <c r="O852" s="11" t="str">
        <v>Tier - 3</v>
      </c>
      <c r="P852" s="11" t="str">
        <v>R1012</v>
      </c>
      <c r="Q852" s="12" t="str">
        <v>29 Oct 1995</v>
      </c>
      <c r="R852" s="11">
        <f ca="1"/>
        <v>29</v>
      </c>
      <c r="S852" s="52">
        <v>7042.11</v>
      </c>
      <c r="T852" s="19"/>
    </row>
    <row r="853" spans="1:20" x14ac:dyDescent="0.3">
      <c r="A853" t="s">
        <v>879</v>
      </c>
      <c r="B853">
        <v>1980</v>
      </c>
      <c r="C853" t="s">
        <v>8</v>
      </c>
      <c r="D853">
        <v>26</v>
      </c>
      <c r="E853">
        <v>1</v>
      </c>
      <c r="F853">
        <v>7045.5</v>
      </c>
      <c r="G853" t="s">
        <v>6766</v>
      </c>
      <c r="H853" t="s">
        <v>6768</v>
      </c>
      <c r="I853" t="s">
        <v>37</v>
      </c>
      <c r="K853" s="14" t="str">
        <v>Id1487</v>
      </c>
      <c r="L853" s="11">
        <v>1980</v>
      </c>
      <c r="M853" s="11" t="str">
        <v>Jul</v>
      </c>
      <c r="N853" s="11" t="str">
        <v>Tier - 2</v>
      </c>
      <c r="O853" s="11" t="str">
        <v>Tier - 1</v>
      </c>
      <c r="P853" s="11" t="str">
        <v>R1011</v>
      </c>
      <c r="Q853" s="12" t="str">
        <v>26 Jul 1980</v>
      </c>
      <c r="R853" s="11">
        <f ca="1"/>
        <v>44</v>
      </c>
      <c r="S853" s="52">
        <v>7045.5</v>
      </c>
      <c r="T853" s="19"/>
    </row>
    <row r="854" spans="1:20" x14ac:dyDescent="0.3">
      <c r="A854" t="s">
        <v>880</v>
      </c>
      <c r="B854">
        <v>1980</v>
      </c>
      <c r="C854" t="s">
        <v>32</v>
      </c>
      <c r="D854">
        <v>22</v>
      </c>
      <c r="E854">
        <v>1</v>
      </c>
      <c r="F854">
        <v>7046.72</v>
      </c>
      <c r="G854" t="s">
        <v>6766</v>
      </c>
      <c r="H854" t="s">
        <v>6767</v>
      </c>
      <c r="I854" t="s">
        <v>9</v>
      </c>
      <c r="K854" s="14" t="str">
        <v>Id1486</v>
      </c>
      <c r="L854" s="11">
        <v>1980</v>
      </c>
      <c r="M854" s="11" t="str">
        <v>Oct</v>
      </c>
      <c r="N854" s="11" t="str">
        <v>Tier - 2</v>
      </c>
      <c r="O854" s="11" t="str">
        <v>Tier - 3</v>
      </c>
      <c r="P854" s="11" t="str">
        <v>R1013</v>
      </c>
      <c r="Q854" s="12" t="str">
        <v>22 Oct 1980</v>
      </c>
      <c r="R854" s="11">
        <f ca="1"/>
        <v>44</v>
      </c>
      <c r="S854" s="52">
        <v>7046.72</v>
      </c>
      <c r="T854" s="19"/>
    </row>
    <row r="855" spans="1:20" x14ac:dyDescent="0.3">
      <c r="A855" t="s">
        <v>881</v>
      </c>
      <c r="B855">
        <v>1980</v>
      </c>
      <c r="C855" t="s">
        <v>8</v>
      </c>
      <c r="D855">
        <v>21</v>
      </c>
      <c r="E855">
        <v>0</v>
      </c>
      <c r="F855">
        <v>7050.02</v>
      </c>
      <c r="G855" t="s">
        <v>6766</v>
      </c>
      <c r="H855" t="s">
        <v>6768</v>
      </c>
      <c r="I855" t="s">
        <v>242</v>
      </c>
      <c r="K855" s="14" t="str">
        <v>Id1485</v>
      </c>
      <c r="L855" s="11">
        <v>1980</v>
      </c>
      <c r="M855" s="11" t="str">
        <v>Jul</v>
      </c>
      <c r="N855" s="11" t="str">
        <v>Tier - 2</v>
      </c>
      <c r="O855" s="11" t="str">
        <v>Tier - 1</v>
      </c>
      <c r="P855" s="11" t="str">
        <v>R1024</v>
      </c>
      <c r="Q855" s="12" t="str">
        <v>21 Jul 1980</v>
      </c>
      <c r="R855" s="11">
        <f ca="1"/>
        <v>44</v>
      </c>
      <c r="S855" s="52">
        <v>7050.02</v>
      </c>
      <c r="T855" s="19"/>
    </row>
    <row r="856" spans="1:20" x14ac:dyDescent="0.3">
      <c r="A856" t="s">
        <v>882</v>
      </c>
      <c r="B856">
        <v>1980</v>
      </c>
      <c r="C856" t="s">
        <v>13</v>
      </c>
      <c r="D856">
        <v>28</v>
      </c>
      <c r="E856">
        <v>1</v>
      </c>
      <c r="F856">
        <v>7050.64</v>
      </c>
      <c r="G856" t="s">
        <v>6766</v>
      </c>
      <c r="H856" t="s">
        <v>6767</v>
      </c>
      <c r="I856" t="s">
        <v>37</v>
      </c>
      <c r="K856" s="14" t="str">
        <v>Id1484</v>
      </c>
      <c r="L856" s="11">
        <v>1980</v>
      </c>
      <c r="M856" s="11" t="str">
        <v>Jun</v>
      </c>
      <c r="N856" s="11" t="str">
        <v>Tier - 2</v>
      </c>
      <c r="O856" s="11" t="str">
        <v>Tier - 3</v>
      </c>
      <c r="P856" s="11" t="str">
        <v>R1011</v>
      </c>
      <c r="Q856" s="12" t="str">
        <v>28 Jun 1980</v>
      </c>
      <c r="R856" s="11">
        <f ca="1"/>
        <v>44</v>
      </c>
      <c r="S856" s="52">
        <v>7050.64</v>
      </c>
      <c r="T856" s="19"/>
    </row>
    <row r="857" spans="1:20" x14ac:dyDescent="0.3">
      <c r="A857" t="s">
        <v>883</v>
      </c>
      <c r="B857">
        <v>1978</v>
      </c>
      <c r="C857" t="s">
        <v>13</v>
      </c>
      <c r="D857">
        <v>24</v>
      </c>
      <c r="E857">
        <v>2</v>
      </c>
      <c r="F857">
        <v>7054.41</v>
      </c>
      <c r="G857" t="s">
        <v>6766</v>
      </c>
      <c r="H857" t="s">
        <v>6766</v>
      </c>
      <c r="I857" t="s">
        <v>9</v>
      </c>
      <c r="K857" s="14" t="str">
        <v>Id1483</v>
      </c>
      <c r="L857" s="11">
        <v>1978</v>
      </c>
      <c r="M857" s="11" t="str">
        <v>Jun</v>
      </c>
      <c r="N857" s="11" t="str">
        <v>Tier - 2</v>
      </c>
      <c r="O857" s="11" t="str">
        <v>Tier - 2</v>
      </c>
      <c r="P857" s="11" t="str">
        <v>R1013</v>
      </c>
      <c r="Q857" s="12" t="str">
        <v>24 Jun 1978</v>
      </c>
      <c r="R857" s="11">
        <f ca="1"/>
        <v>46</v>
      </c>
      <c r="S857" s="52">
        <v>7054.41</v>
      </c>
      <c r="T857" s="19"/>
    </row>
    <row r="858" spans="1:20" x14ac:dyDescent="0.3">
      <c r="A858" t="s">
        <v>884</v>
      </c>
      <c r="B858">
        <v>1982</v>
      </c>
      <c r="C858" t="s">
        <v>32</v>
      </c>
      <c r="D858">
        <v>6</v>
      </c>
      <c r="E858">
        <v>1</v>
      </c>
      <c r="F858">
        <v>7077.19</v>
      </c>
      <c r="G858" t="s">
        <v>6766</v>
      </c>
      <c r="H858" t="s">
        <v>6767</v>
      </c>
      <c r="I858" t="s">
        <v>242</v>
      </c>
      <c r="K858" s="14" t="str">
        <v>Id1482</v>
      </c>
      <c r="L858" s="11">
        <v>1982</v>
      </c>
      <c r="M858" s="11" t="str">
        <v>Oct</v>
      </c>
      <c r="N858" s="11" t="str">
        <v>Tier - 2</v>
      </c>
      <c r="O858" s="11" t="str">
        <v>Tier - 3</v>
      </c>
      <c r="P858" s="11" t="str">
        <v>R1024</v>
      </c>
      <c r="Q858" s="12" t="str">
        <v>6 Oct 1982</v>
      </c>
      <c r="R858" s="11">
        <f ca="1"/>
        <v>42</v>
      </c>
      <c r="S858" s="52">
        <v>7077.19</v>
      </c>
      <c r="T858" s="19"/>
    </row>
    <row r="859" spans="1:20" x14ac:dyDescent="0.3">
      <c r="A859" t="s">
        <v>885</v>
      </c>
      <c r="B859">
        <v>1992</v>
      </c>
      <c r="C859" t="s">
        <v>13</v>
      </c>
      <c r="D859">
        <v>18</v>
      </c>
      <c r="E859">
        <v>0</v>
      </c>
      <c r="F859">
        <v>7096.98</v>
      </c>
      <c r="G859" t="s">
        <v>6766</v>
      </c>
      <c r="H859" t="s">
        <v>6766</v>
      </c>
      <c r="I859" t="s">
        <v>18</v>
      </c>
      <c r="K859" s="14" t="str">
        <v>Id1481</v>
      </c>
      <c r="L859" s="11">
        <v>1992</v>
      </c>
      <c r="M859" s="11" t="str">
        <v>Jun</v>
      </c>
      <c r="N859" s="11" t="str">
        <v>Tier - 2</v>
      </c>
      <c r="O859" s="11" t="str">
        <v>Tier - 2</v>
      </c>
      <c r="P859" s="11" t="str">
        <v>R1012</v>
      </c>
      <c r="Q859" s="12" t="str">
        <v>18 Jun 1992</v>
      </c>
      <c r="R859" s="11">
        <f ca="1"/>
        <v>32</v>
      </c>
      <c r="S859" s="52">
        <v>7096.98</v>
      </c>
      <c r="T859" s="19"/>
    </row>
    <row r="860" spans="1:20" x14ac:dyDescent="0.3">
      <c r="A860" t="s">
        <v>886</v>
      </c>
      <c r="B860">
        <v>1987</v>
      </c>
      <c r="C860" t="s">
        <v>30</v>
      </c>
      <c r="D860">
        <v>11</v>
      </c>
      <c r="E860">
        <v>3</v>
      </c>
      <c r="F860">
        <v>7106.81</v>
      </c>
      <c r="G860" t="s">
        <v>6766</v>
      </c>
      <c r="H860" t="s">
        <v>6768</v>
      </c>
      <c r="I860" t="s">
        <v>18</v>
      </c>
      <c r="K860" s="14" t="str">
        <v>Id1480</v>
      </c>
      <c r="L860" s="11">
        <v>1987</v>
      </c>
      <c r="M860" s="11" t="str">
        <v>Aug</v>
      </c>
      <c r="N860" s="11" t="str">
        <v>Tier - 2</v>
      </c>
      <c r="O860" s="11" t="str">
        <v>Tier - 1</v>
      </c>
      <c r="P860" s="11" t="str">
        <v>R1012</v>
      </c>
      <c r="Q860" s="12" t="str">
        <v>11 Aug 1987</v>
      </c>
      <c r="R860" s="11">
        <f ca="1"/>
        <v>37</v>
      </c>
      <c r="S860" s="52">
        <v>7106.81</v>
      </c>
      <c r="T860" s="19"/>
    </row>
    <row r="861" spans="1:20" x14ac:dyDescent="0.3">
      <c r="A861" t="s">
        <v>887</v>
      </c>
      <c r="B861">
        <v>1968</v>
      </c>
      <c r="C861" t="s">
        <v>13</v>
      </c>
      <c r="D861">
        <v>29</v>
      </c>
      <c r="E861">
        <v>0</v>
      </c>
      <c r="F861">
        <v>7125.25</v>
      </c>
      <c r="G861" t="s">
        <v>6767</v>
      </c>
      <c r="H861" t="s">
        <v>6766</v>
      </c>
      <c r="I861" t="s">
        <v>9</v>
      </c>
      <c r="K861" s="14" t="str">
        <v>Id1479</v>
      </c>
      <c r="L861" s="11">
        <v>1968</v>
      </c>
      <c r="M861" s="11" t="str">
        <v>Jun</v>
      </c>
      <c r="N861" s="11" t="str">
        <v>Tier - 3</v>
      </c>
      <c r="O861" s="11" t="str">
        <v>Tier - 2</v>
      </c>
      <c r="P861" s="11" t="str">
        <v>R1013</v>
      </c>
      <c r="Q861" s="12" t="str">
        <v>29 Jun 1968</v>
      </c>
      <c r="R861" s="11">
        <f ca="1"/>
        <v>56</v>
      </c>
      <c r="S861" s="52">
        <v>7125.25</v>
      </c>
      <c r="T861" s="19"/>
    </row>
    <row r="862" spans="1:20" x14ac:dyDescent="0.3">
      <c r="A862" t="s">
        <v>888</v>
      </c>
      <c r="B862">
        <v>1993</v>
      </c>
      <c r="C862" t="s">
        <v>30</v>
      </c>
      <c r="D862">
        <v>1</v>
      </c>
      <c r="E862">
        <v>0</v>
      </c>
      <c r="F862">
        <v>7128.64</v>
      </c>
      <c r="G862" t="s">
        <v>6766</v>
      </c>
      <c r="H862" t="s">
        <v>6766</v>
      </c>
      <c r="I862" t="s">
        <v>295</v>
      </c>
      <c r="K862" s="14" t="str">
        <v>Id1478</v>
      </c>
      <c r="L862" s="11">
        <v>1993</v>
      </c>
      <c r="M862" s="11" t="str">
        <v>Aug</v>
      </c>
      <c r="N862" s="11" t="str">
        <v>Tier - 2</v>
      </c>
      <c r="O862" s="11" t="str">
        <v>Tier - 2</v>
      </c>
      <c r="P862" s="11" t="str">
        <v>R1021</v>
      </c>
      <c r="Q862" s="12" t="str">
        <v>1 Aug 1993</v>
      </c>
      <c r="R862" s="11">
        <f ca="1"/>
        <v>31</v>
      </c>
      <c r="S862" s="52">
        <v>7128.64</v>
      </c>
      <c r="T862" s="19"/>
    </row>
    <row r="863" spans="1:20" x14ac:dyDescent="0.3">
      <c r="A863" t="s">
        <v>889</v>
      </c>
      <c r="B863">
        <v>1984</v>
      </c>
      <c r="C863" t="s">
        <v>8</v>
      </c>
      <c r="D863">
        <v>7</v>
      </c>
      <c r="E863">
        <v>2</v>
      </c>
      <c r="F863">
        <v>7133.9</v>
      </c>
      <c r="G863" t="s">
        <v>6766</v>
      </c>
      <c r="H863" t="s">
        <v>6768</v>
      </c>
      <c r="I863" t="s">
        <v>242</v>
      </c>
      <c r="K863" s="14" t="str">
        <v>Id1477</v>
      </c>
      <c r="L863" s="11">
        <v>1984</v>
      </c>
      <c r="M863" s="11" t="str">
        <v>Jul</v>
      </c>
      <c r="N863" s="11" t="str">
        <v>Tier - 2</v>
      </c>
      <c r="O863" s="11" t="str">
        <v>Tier - 1</v>
      </c>
      <c r="P863" s="11" t="str">
        <v>R1024</v>
      </c>
      <c r="Q863" s="12" t="str">
        <v>7 Jul 1984</v>
      </c>
      <c r="R863" s="11">
        <f ca="1"/>
        <v>40</v>
      </c>
      <c r="S863" s="52">
        <v>7133.9</v>
      </c>
      <c r="T863" s="19"/>
    </row>
    <row r="864" spans="1:20" x14ac:dyDescent="0.3">
      <c r="A864" t="s">
        <v>890</v>
      </c>
      <c r="B864">
        <v>1999</v>
      </c>
      <c r="C864" t="s">
        <v>30</v>
      </c>
      <c r="D864">
        <v>8</v>
      </c>
      <c r="E864">
        <v>0</v>
      </c>
      <c r="F864">
        <v>7144.4</v>
      </c>
      <c r="G864" t="s">
        <v>6766</v>
      </c>
      <c r="H864" t="s">
        <v>6768</v>
      </c>
      <c r="I864" t="s">
        <v>627</v>
      </c>
      <c r="K864" s="14" t="str">
        <v>Id1476</v>
      </c>
      <c r="L864" s="11">
        <v>1999</v>
      </c>
      <c r="M864" s="11" t="str">
        <v>Aug</v>
      </c>
      <c r="N864" s="11" t="str">
        <v>Tier - 2</v>
      </c>
      <c r="O864" s="11" t="str">
        <v>Tier - 1</v>
      </c>
      <c r="P864" s="11" t="str">
        <v>R1022</v>
      </c>
      <c r="Q864" s="12" t="str">
        <v>8 Aug 1999</v>
      </c>
      <c r="R864" s="11">
        <f ca="1"/>
        <v>25</v>
      </c>
      <c r="S864" s="52">
        <v>7144.4</v>
      </c>
      <c r="T864" s="19"/>
    </row>
    <row r="865" spans="1:20" x14ac:dyDescent="0.3">
      <c r="A865" t="s">
        <v>891</v>
      </c>
      <c r="B865">
        <v>1984</v>
      </c>
      <c r="C865" t="s">
        <v>11</v>
      </c>
      <c r="D865">
        <v>21</v>
      </c>
      <c r="E865">
        <v>2</v>
      </c>
      <c r="F865">
        <v>7144.86</v>
      </c>
      <c r="G865" t="s">
        <v>6766</v>
      </c>
      <c r="H865" t="s">
        <v>6766</v>
      </c>
      <c r="I865" t="s">
        <v>242</v>
      </c>
      <c r="K865" s="14" t="str">
        <v>Id1475</v>
      </c>
      <c r="L865" s="11">
        <v>1984</v>
      </c>
      <c r="M865" s="11" t="str">
        <v>Nov</v>
      </c>
      <c r="N865" s="11" t="str">
        <v>Tier - 2</v>
      </c>
      <c r="O865" s="11" t="str">
        <v>Tier - 2</v>
      </c>
      <c r="P865" s="11" t="str">
        <v>R1024</v>
      </c>
      <c r="Q865" s="12" t="str">
        <v>21 Nov 1984</v>
      </c>
      <c r="R865" s="11">
        <f ca="1"/>
        <v>40</v>
      </c>
      <c r="S865" s="52">
        <v>7144.86</v>
      </c>
      <c r="T865" s="19"/>
    </row>
    <row r="866" spans="1:20" x14ac:dyDescent="0.3">
      <c r="A866" t="s">
        <v>892</v>
      </c>
      <c r="B866">
        <v>1976</v>
      </c>
      <c r="C866" t="s">
        <v>13</v>
      </c>
      <c r="D866">
        <v>24</v>
      </c>
      <c r="E866">
        <v>0</v>
      </c>
      <c r="F866">
        <v>7147.11</v>
      </c>
      <c r="G866" t="s">
        <v>6767</v>
      </c>
      <c r="H866" t="s">
        <v>6766</v>
      </c>
      <c r="I866" t="s">
        <v>37</v>
      </c>
      <c r="K866" s="14" t="str">
        <v>Id1474</v>
      </c>
      <c r="L866" s="11">
        <v>1976</v>
      </c>
      <c r="M866" s="11" t="str">
        <v>Jun</v>
      </c>
      <c r="N866" s="11" t="str">
        <v>Tier - 3</v>
      </c>
      <c r="O866" s="11" t="str">
        <v>Tier - 2</v>
      </c>
      <c r="P866" s="11" t="str">
        <v>R1011</v>
      </c>
      <c r="Q866" s="12" t="str">
        <v>24 Jun 1976</v>
      </c>
      <c r="R866" s="11">
        <f ca="1"/>
        <v>48</v>
      </c>
      <c r="S866" s="52">
        <v>7147.11</v>
      </c>
      <c r="T866" s="19"/>
    </row>
    <row r="867" spans="1:20" x14ac:dyDescent="0.3">
      <c r="A867" t="s">
        <v>893</v>
      </c>
      <c r="B867">
        <v>1978</v>
      </c>
      <c r="C867" t="s">
        <v>8</v>
      </c>
      <c r="D867">
        <v>30</v>
      </c>
      <c r="E867">
        <v>1</v>
      </c>
      <c r="F867">
        <v>7147.47</v>
      </c>
      <c r="G867" t="s">
        <v>6766</v>
      </c>
      <c r="H867" t="s">
        <v>6767</v>
      </c>
      <c r="I867" t="s">
        <v>9</v>
      </c>
      <c r="K867" s="14" t="str">
        <v>Id1473</v>
      </c>
      <c r="L867" s="11">
        <v>1978</v>
      </c>
      <c r="M867" s="11" t="str">
        <v>Jul</v>
      </c>
      <c r="N867" s="11" t="str">
        <v>Tier - 2</v>
      </c>
      <c r="O867" s="11" t="str">
        <v>Tier - 3</v>
      </c>
      <c r="P867" s="11" t="str">
        <v>R1013</v>
      </c>
      <c r="Q867" s="12" t="str">
        <v>30 Jul 1978</v>
      </c>
      <c r="R867" s="11">
        <f ca="1"/>
        <v>46</v>
      </c>
      <c r="S867" s="52">
        <v>7147.47</v>
      </c>
      <c r="T867" s="19"/>
    </row>
    <row r="868" spans="1:20" x14ac:dyDescent="0.3">
      <c r="A868" t="s">
        <v>894</v>
      </c>
      <c r="B868">
        <v>1984</v>
      </c>
      <c r="C868" t="s">
        <v>13</v>
      </c>
      <c r="D868">
        <v>29</v>
      </c>
      <c r="E868">
        <v>3</v>
      </c>
      <c r="F868">
        <v>7151.09</v>
      </c>
      <c r="G868" t="s">
        <v>6766</v>
      </c>
      <c r="H868" t="s">
        <v>6766</v>
      </c>
      <c r="I868" t="s">
        <v>37</v>
      </c>
      <c r="K868" s="14" t="str">
        <v>Id1472</v>
      </c>
      <c r="L868" s="11">
        <v>1984</v>
      </c>
      <c r="M868" s="11" t="str">
        <v>Jun</v>
      </c>
      <c r="N868" s="11" t="str">
        <v>Tier - 2</v>
      </c>
      <c r="O868" s="11" t="str">
        <v>Tier - 2</v>
      </c>
      <c r="P868" s="11" t="str">
        <v>R1011</v>
      </c>
      <c r="Q868" s="12" t="str">
        <v>29 Jun 1984</v>
      </c>
      <c r="R868" s="11">
        <f ca="1"/>
        <v>40</v>
      </c>
      <c r="S868" s="52">
        <v>7151.09</v>
      </c>
      <c r="T868" s="19"/>
    </row>
    <row r="869" spans="1:20" x14ac:dyDescent="0.3">
      <c r="A869" t="s">
        <v>895</v>
      </c>
      <c r="B869">
        <v>1978</v>
      </c>
      <c r="C869" t="s">
        <v>15</v>
      </c>
      <c r="D869">
        <v>6</v>
      </c>
      <c r="E869">
        <v>1</v>
      </c>
      <c r="F869">
        <v>7152.67</v>
      </c>
      <c r="G869" t="s">
        <v>6767</v>
      </c>
      <c r="H869" t="s">
        <v>6766</v>
      </c>
      <c r="I869" t="s">
        <v>9</v>
      </c>
      <c r="K869" s="14" t="str">
        <v>Id1471</v>
      </c>
      <c r="L869" s="11">
        <v>1978</v>
      </c>
      <c r="M869" s="11" t="str">
        <v>Sep</v>
      </c>
      <c r="N869" s="11" t="str">
        <v>Tier - 3</v>
      </c>
      <c r="O869" s="11" t="str">
        <v>Tier - 2</v>
      </c>
      <c r="P869" s="11" t="str">
        <v>R1013</v>
      </c>
      <c r="Q869" s="12" t="str">
        <v>6 Sep 1978</v>
      </c>
      <c r="R869" s="11">
        <f ca="1"/>
        <v>46</v>
      </c>
      <c r="S869" s="52">
        <v>7152.67</v>
      </c>
      <c r="T869" s="19"/>
    </row>
    <row r="870" spans="1:20" x14ac:dyDescent="0.3">
      <c r="A870" t="s">
        <v>896</v>
      </c>
      <c r="B870">
        <v>1981</v>
      </c>
      <c r="C870" t="s">
        <v>8</v>
      </c>
      <c r="D870">
        <v>17</v>
      </c>
      <c r="E870">
        <v>1</v>
      </c>
      <c r="F870">
        <v>7153.55</v>
      </c>
      <c r="G870" t="s">
        <v>6766</v>
      </c>
      <c r="H870" t="s">
        <v>6768</v>
      </c>
      <c r="I870" t="s">
        <v>18</v>
      </c>
      <c r="K870" s="14" t="str">
        <v>Id1470</v>
      </c>
      <c r="L870" s="11">
        <v>1981</v>
      </c>
      <c r="M870" s="11" t="str">
        <v>Jul</v>
      </c>
      <c r="N870" s="11" t="str">
        <v>Tier - 2</v>
      </c>
      <c r="O870" s="11" t="str">
        <v>Tier - 1</v>
      </c>
      <c r="P870" s="11" t="str">
        <v>R1012</v>
      </c>
      <c r="Q870" s="12" t="str">
        <v>17 Jul 1981</v>
      </c>
      <c r="R870" s="11">
        <f ca="1"/>
        <v>43</v>
      </c>
      <c r="S870" s="52">
        <v>7153.55</v>
      </c>
      <c r="T870" s="19"/>
    </row>
    <row r="871" spans="1:20" x14ac:dyDescent="0.3">
      <c r="A871" t="s">
        <v>897</v>
      </c>
      <c r="B871">
        <v>1980</v>
      </c>
      <c r="C871" t="s">
        <v>13</v>
      </c>
      <c r="D871">
        <v>22</v>
      </c>
      <c r="E871">
        <v>2</v>
      </c>
      <c r="F871">
        <v>7160.09</v>
      </c>
      <c r="G871" t="s">
        <v>6766</v>
      </c>
      <c r="H871" t="s">
        <v>6766</v>
      </c>
      <c r="I871" t="s">
        <v>37</v>
      </c>
      <c r="K871" s="14" t="str">
        <v>Id1469</v>
      </c>
      <c r="L871" s="11">
        <v>1980</v>
      </c>
      <c r="M871" s="11" t="str">
        <v>Jun</v>
      </c>
      <c r="N871" s="11" t="str">
        <v>Tier - 2</v>
      </c>
      <c r="O871" s="11" t="str">
        <v>Tier - 2</v>
      </c>
      <c r="P871" s="11" t="str">
        <v>R1011</v>
      </c>
      <c r="Q871" s="12" t="str">
        <v>22 Jun 1980</v>
      </c>
      <c r="R871" s="11">
        <f ca="1"/>
        <v>44</v>
      </c>
      <c r="S871" s="52">
        <v>7160.09</v>
      </c>
      <c r="T871" s="19"/>
    </row>
    <row r="872" spans="1:20" x14ac:dyDescent="0.3">
      <c r="A872" t="s">
        <v>898</v>
      </c>
      <c r="B872">
        <v>1980</v>
      </c>
      <c r="C872" t="s">
        <v>32</v>
      </c>
      <c r="D872">
        <v>7</v>
      </c>
      <c r="E872">
        <v>2</v>
      </c>
      <c r="F872">
        <v>7160.33</v>
      </c>
      <c r="G872" t="s">
        <v>6766</v>
      </c>
      <c r="H872" t="s">
        <v>6768</v>
      </c>
      <c r="I872" t="s">
        <v>9</v>
      </c>
      <c r="K872" s="14" t="str">
        <v>Id1468</v>
      </c>
      <c r="L872" s="11">
        <v>1980</v>
      </c>
      <c r="M872" s="11" t="str">
        <v>Oct</v>
      </c>
      <c r="N872" s="11" t="str">
        <v>Tier - 2</v>
      </c>
      <c r="O872" s="11" t="str">
        <v>Tier - 1</v>
      </c>
      <c r="P872" s="11" t="str">
        <v>R1013</v>
      </c>
      <c r="Q872" s="12" t="str">
        <v>7 Oct 1980</v>
      </c>
      <c r="R872" s="11">
        <f ca="1"/>
        <v>44</v>
      </c>
      <c r="S872" s="52">
        <v>7160.33</v>
      </c>
      <c r="T872" s="19"/>
    </row>
    <row r="873" spans="1:20" x14ac:dyDescent="0.3">
      <c r="A873" t="s">
        <v>899</v>
      </c>
      <c r="B873">
        <v>1980</v>
      </c>
      <c r="C873" t="s">
        <v>15</v>
      </c>
      <c r="D873">
        <v>30</v>
      </c>
      <c r="E873">
        <v>2</v>
      </c>
      <c r="F873">
        <v>7162.01</v>
      </c>
      <c r="G873" t="s">
        <v>6766</v>
      </c>
      <c r="H873" t="s">
        <v>6767</v>
      </c>
      <c r="I873" t="s">
        <v>9</v>
      </c>
      <c r="K873" s="14" t="str">
        <v>Id1467</v>
      </c>
      <c r="L873" s="11">
        <v>1980</v>
      </c>
      <c r="M873" s="11" t="str">
        <v>Sep</v>
      </c>
      <c r="N873" s="11" t="str">
        <v>Tier - 2</v>
      </c>
      <c r="O873" s="11" t="str">
        <v>Tier - 3</v>
      </c>
      <c r="P873" s="11" t="str">
        <v>R1013</v>
      </c>
      <c r="Q873" s="12" t="str">
        <v>30 Sep 1980</v>
      </c>
      <c r="R873" s="11">
        <f ca="1"/>
        <v>44</v>
      </c>
      <c r="S873" s="52">
        <v>7162.01</v>
      </c>
      <c r="T873" s="19"/>
    </row>
    <row r="874" spans="1:20" x14ac:dyDescent="0.3">
      <c r="A874" t="s">
        <v>900</v>
      </c>
      <c r="B874">
        <v>1982</v>
      </c>
      <c r="C874" t="s">
        <v>30</v>
      </c>
      <c r="D874">
        <v>16</v>
      </c>
      <c r="E874">
        <v>2</v>
      </c>
      <c r="F874">
        <v>7173.36</v>
      </c>
      <c r="G874" t="s">
        <v>6767</v>
      </c>
      <c r="H874" t="s">
        <v>6766</v>
      </c>
      <c r="I874" t="s">
        <v>163</v>
      </c>
      <c r="K874" s="14" t="str">
        <v>Id1466</v>
      </c>
      <c r="L874" s="11">
        <v>1982</v>
      </c>
      <c r="M874" s="11" t="str">
        <v>Aug</v>
      </c>
      <c r="N874" s="11" t="str">
        <v>Tier - 3</v>
      </c>
      <c r="O874" s="11" t="str">
        <v>Tier - 2</v>
      </c>
      <c r="P874" s="11" t="str">
        <v>R1016</v>
      </c>
      <c r="Q874" s="12" t="str">
        <v>16 Aug 1982</v>
      </c>
      <c r="R874" s="11">
        <f ca="1"/>
        <v>42</v>
      </c>
      <c r="S874" s="52">
        <v>7173.36</v>
      </c>
      <c r="T874" s="19"/>
    </row>
    <row r="875" spans="1:20" x14ac:dyDescent="0.3">
      <c r="A875" t="s">
        <v>901</v>
      </c>
      <c r="B875">
        <v>1975</v>
      </c>
      <c r="C875" t="s">
        <v>8</v>
      </c>
      <c r="D875">
        <v>19</v>
      </c>
      <c r="E875">
        <v>1</v>
      </c>
      <c r="F875">
        <v>7175.51</v>
      </c>
      <c r="G875" t="s">
        <v>6766</v>
      </c>
      <c r="H875" t="s">
        <v>6767</v>
      </c>
      <c r="I875" t="s">
        <v>9</v>
      </c>
      <c r="K875" s="14" t="str">
        <v>Id1465</v>
      </c>
      <c r="L875" s="11">
        <v>1975</v>
      </c>
      <c r="M875" s="11" t="str">
        <v>Jul</v>
      </c>
      <c r="N875" s="11" t="str">
        <v>Tier - 2</v>
      </c>
      <c r="O875" s="11" t="str">
        <v>Tier - 3</v>
      </c>
      <c r="P875" s="11" t="str">
        <v>R1013</v>
      </c>
      <c r="Q875" s="12" t="str">
        <v>19 Jul 1975</v>
      </c>
      <c r="R875" s="11">
        <f ca="1"/>
        <v>49</v>
      </c>
      <c r="S875" s="52">
        <v>7175.51</v>
      </c>
      <c r="T875" s="19"/>
    </row>
    <row r="876" spans="1:20" x14ac:dyDescent="0.3">
      <c r="A876" t="s">
        <v>902</v>
      </c>
      <c r="B876">
        <v>1968</v>
      </c>
      <c r="C876" t="s">
        <v>30</v>
      </c>
      <c r="D876">
        <v>26</v>
      </c>
      <c r="E876">
        <v>0</v>
      </c>
      <c r="F876">
        <v>7179.52</v>
      </c>
      <c r="G876" t="s">
        <v>6767</v>
      </c>
      <c r="H876" t="s">
        <v>6767</v>
      </c>
      <c r="I876" t="s">
        <v>9</v>
      </c>
      <c r="K876" s="14" t="str">
        <v>Id1464</v>
      </c>
      <c r="L876" s="11">
        <v>1968</v>
      </c>
      <c r="M876" s="11" t="str">
        <v>Aug</v>
      </c>
      <c r="N876" s="11" t="str">
        <v>Tier - 3</v>
      </c>
      <c r="O876" s="11" t="str">
        <v>Tier - 3</v>
      </c>
      <c r="P876" s="11" t="str">
        <v>R1013</v>
      </c>
      <c r="Q876" s="12" t="str">
        <v>26 Aug 1968</v>
      </c>
      <c r="R876" s="11">
        <f ca="1"/>
        <v>56</v>
      </c>
      <c r="S876" s="52">
        <v>7179.52</v>
      </c>
      <c r="T876" s="19"/>
    </row>
    <row r="877" spans="1:20" x14ac:dyDescent="0.3">
      <c r="A877" t="s">
        <v>903</v>
      </c>
      <c r="B877">
        <v>1982</v>
      </c>
      <c r="C877" t="s">
        <v>15</v>
      </c>
      <c r="D877">
        <v>14</v>
      </c>
      <c r="E877">
        <v>3</v>
      </c>
      <c r="F877">
        <v>7196.87</v>
      </c>
      <c r="G877" t="s">
        <v>6767</v>
      </c>
      <c r="H877" t="s">
        <v>6766</v>
      </c>
      <c r="I877" t="s">
        <v>37</v>
      </c>
      <c r="K877" s="14" t="str">
        <v>Id1463</v>
      </c>
      <c r="L877" s="11">
        <v>1982</v>
      </c>
      <c r="M877" s="11" t="str">
        <v>Sep</v>
      </c>
      <c r="N877" s="11" t="str">
        <v>Tier - 3</v>
      </c>
      <c r="O877" s="11" t="str">
        <v>Tier - 2</v>
      </c>
      <c r="P877" s="11" t="str">
        <v>R1011</v>
      </c>
      <c r="Q877" s="12" t="str">
        <v>14 Sep 1982</v>
      </c>
      <c r="R877" s="11">
        <f ca="1"/>
        <v>42</v>
      </c>
      <c r="S877" s="52">
        <v>7196.87</v>
      </c>
      <c r="T877" s="19"/>
    </row>
    <row r="878" spans="1:20" x14ac:dyDescent="0.3">
      <c r="A878" t="s">
        <v>904</v>
      </c>
      <c r="B878">
        <v>1983</v>
      </c>
      <c r="C878" t="s">
        <v>30</v>
      </c>
      <c r="D878">
        <v>11</v>
      </c>
      <c r="E878">
        <v>2</v>
      </c>
      <c r="F878">
        <v>7201.7</v>
      </c>
      <c r="G878" t="s">
        <v>6766</v>
      </c>
      <c r="H878" t="s">
        <v>6767</v>
      </c>
      <c r="I878" t="s">
        <v>18</v>
      </c>
      <c r="K878" s="14" t="str">
        <v>Id1462</v>
      </c>
      <c r="L878" s="11">
        <v>1983</v>
      </c>
      <c r="M878" s="11" t="str">
        <v>Aug</v>
      </c>
      <c r="N878" s="11" t="str">
        <v>Tier - 2</v>
      </c>
      <c r="O878" s="11" t="str">
        <v>Tier - 3</v>
      </c>
      <c r="P878" s="11" t="str">
        <v>R1012</v>
      </c>
      <c r="Q878" s="12" t="str">
        <v>11 Aug 1983</v>
      </c>
      <c r="R878" s="11">
        <f ca="1"/>
        <v>41</v>
      </c>
      <c r="S878" s="52">
        <v>7201.7</v>
      </c>
      <c r="T878" s="19"/>
    </row>
    <row r="879" spans="1:20" x14ac:dyDescent="0.3">
      <c r="A879" t="s">
        <v>905</v>
      </c>
      <c r="B879">
        <v>1983</v>
      </c>
      <c r="C879" t="s">
        <v>11</v>
      </c>
      <c r="D879">
        <v>21</v>
      </c>
      <c r="E879">
        <v>2</v>
      </c>
      <c r="F879">
        <v>7209.49</v>
      </c>
      <c r="G879" t="s">
        <v>6766</v>
      </c>
      <c r="H879" t="s">
        <v>6767</v>
      </c>
      <c r="I879" t="s">
        <v>18</v>
      </c>
      <c r="K879" s="14" t="str">
        <v>Id1461</v>
      </c>
      <c r="L879" s="11">
        <v>1983</v>
      </c>
      <c r="M879" s="11" t="str">
        <v>Nov</v>
      </c>
      <c r="N879" s="11" t="str">
        <v>Tier - 2</v>
      </c>
      <c r="O879" s="11" t="str">
        <v>Tier - 3</v>
      </c>
      <c r="P879" s="11" t="str">
        <v>R1012</v>
      </c>
      <c r="Q879" s="12" t="str">
        <v>21 Nov 1983</v>
      </c>
      <c r="R879" s="11">
        <f ca="1"/>
        <v>41</v>
      </c>
      <c r="S879" s="52">
        <v>7209.49</v>
      </c>
      <c r="T879" s="19"/>
    </row>
    <row r="880" spans="1:20" x14ac:dyDescent="0.3">
      <c r="A880" t="s">
        <v>906</v>
      </c>
      <c r="B880">
        <v>1991</v>
      </c>
      <c r="C880" t="s">
        <v>13</v>
      </c>
      <c r="D880">
        <v>28</v>
      </c>
      <c r="E880">
        <v>3</v>
      </c>
      <c r="F880">
        <v>7220.25</v>
      </c>
      <c r="G880" t="s">
        <v>6766</v>
      </c>
      <c r="H880" t="s">
        <v>6766</v>
      </c>
      <c r="I880" t="s">
        <v>295</v>
      </c>
      <c r="K880" s="14" t="str">
        <v>Id1460</v>
      </c>
      <c r="L880" s="11">
        <v>1991</v>
      </c>
      <c r="M880" s="11" t="str">
        <v>Jun</v>
      </c>
      <c r="N880" s="11" t="str">
        <v>Tier - 2</v>
      </c>
      <c r="O880" s="11" t="str">
        <v>Tier - 2</v>
      </c>
      <c r="P880" s="11" t="str">
        <v>R1021</v>
      </c>
      <c r="Q880" s="12" t="str">
        <v>28 Jun 1991</v>
      </c>
      <c r="R880" s="11">
        <f ca="1"/>
        <v>33</v>
      </c>
      <c r="S880" s="52">
        <v>7220.25</v>
      </c>
      <c r="T880" s="19"/>
    </row>
    <row r="881" spans="1:20" x14ac:dyDescent="0.3">
      <c r="A881" t="s">
        <v>907</v>
      </c>
      <c r="B881">
        <v>1977</v>
      </c>
      <c r="C881" t="s">
        <v>15</v>
      </c>
      <c r="D881">
        <v>15</v>
      </c>
      <c r="E881">
        <v>0</v>
      </c>
      <c r="F881">
        <v>7222.79</v>
      </c>
      <c r="G881" t="s">
        <v>6767</v>
      </c>
      <c r="H881" t="s">
        <v>6767</v>
      </c>
      <c r="I881" t="s">
        <v>18</v>
      </c>
      <c r="K881" s="14" t="str">
        <v>Id1459</v>
      </c>
      <c r="L881" s="11">
        <v>1977</v>
      </c>
      <c r="M881" s="11" t="str">
        <v>Sep</v>
      </c>
      <c r="N881" s="11" t="str">
        <v>Tier - 3</v>
      </c>
      <c r="O881" s="11" t="str">
        <v>Tier - 3</v>
      </c>
      <c r="P881" s="11" t="str">
        <v>R1012</v>
      </c>
      <c r="Q881" s="12" t="str">
        <v>15 Sep 1977</v>
      </c>
      <c r="R881" s="11">
        <f ca="1"/>
        <v>47</v>
      </c>
      <c r="S881" s="52">
        <v>7222.79</v>
      </c>
      <c r="T881" s="19"/>
    </row>
    <row r="882" spans="1:20" x14ac:dyDescent="0.3">
      <c r="A882" t="s">
        <v>908</v>
      </c>
      <c r="B882">
        <v>1986</v>
      </c>
      <c r="C882" t="s">
        <v>8</v>
      </c>
      <c r="D882">
        <v>13</v>
      </c>
      <c r="E882">
        <v>3</v>
      </c>
      <c r="F882">
        <v>7228.22</v>
      </c>
      <c r="G882" t="s">
        <v>6766</v>
      </c>
      <c r="H882" t="s">
        <v>6768</v>
      </c>
      <c r="I882" t="s">
        <v>242</v>
      </c>
      <c r="K882" s="14" t="str">
        <v>Id1458</v>
      </c>
      <c r="L882" s="11">
        <v>1986</v>
      </c>
      <c r="M882" s="11" t="str">
        <v>Jul</v>
      </c>
      <c r="N882" s="11" t="str">
        <v>Tier - 2</v>
      </c>
      <c r="O882" s="11" t="str">
        <v>Tier - 1</v>
      </c>
      <c r="P882" s="11" t="str">
        <v>R1024</v>
      </c>
      <c r="Q882" s="12" t="str">
        <v>13 Jul 1986</v>
      </c>
      <c r="R882" s="11">
        <f ca="1"/>
        <v>38</v>
      </c>
      <c r="S882" s="52">
        <v>7228.22</v>
      </c>
      <c r="T882" s="19"/>
    </row>
    <row r="883" spans="1:20" x14ac:dyDescent="0.3">
      <c r="A883" t="s">
        <v>909</v>
      </c>
      <c r="B883">
        <v>1986</v>
      </c>
      <c r="C883" t="s">
        <v>15</v>
      </c>
      <c r="D883">
        <v>2</v>
      </c>
      <c r="E883">
        <v>4</v>
      </c>
      <c r="F883">
        <v>7243.81</v>
      </c>
      <c r="G883" t="s">
        <v>6766</v>
      </c>
      <c r="H883" t="s">
        <v>6767</v>
      </c>
      <c r="I883" t="s">
        <v>9</v>
      </c>
      <c r="K883" s="14" t="str">
        <v>Id1457</v>
      </c>
      <c r="L883" s="11">
        <v>1986</v>
      </c>
      <c r="M883" s="11" t="str">
        <v>Sep</v>
      </c>
      <c r="N883" s="11" t="str">
        <v>Tier - 2</v>
      </c>
      <c r="O883" s="11" t="str">
        <v>Tier - 3</v>
      </c>
      <c r="P883" s="11" t="str">
        <v>R1013</v>
      </c>
      <c r="Q883" s="12" t="str">
        <v>2 Sep 1986</v>
      </c>
      <c r="R883" s="11">
        <f ca="1"/>
        <v>38</v>
      </c>
      <c r="S883" s="52">
        <v>7243.81</v>
      </c>
      <c r="T883" s="19"/>
    </row>
    <row r="884" spans="1:20" x14ac:dyDescent="0.3">
      <c r="A884" t="s">
        <v>910</v>
      </c>
      <c r="B884">
        <v>1982</v>
      </c>
      <c r="C884" t="s">
        <v>8</v>
      </c>
      <c r="D884">
        <v>24</v>
      </c>
      <c r="E884">
        <v>3</v>
      </c>
      <c r="F884">
        <v>7248.71</v>
      </c>
      <c r="G884" t="s">
        <v>6766</v>
      </c>
      <c r="H884" t="s">
        <v>6768</v>
      </c>
      <c r="I884" t="s">
        <v>9</v>
      </c>
      <c r="K884" s="14" t="str">
        <v>Id1456</v>
      </c>
      <c r="L884" s="11">
        <v>1982</v>
      </c>
      <c r="M884" s="11" t="str">
        <v>Jul</v>
      </c>
      <c r="N884" s="11" t="str">
        <v>Tier - 2</v>
      </c>
      <c r="O884" s="11" t="str">
        <v>Tier - 1</v>
      </c>
      <c r="P884" s="11" t="str">
        <v>R1013</v>
      </c>
      <c r="Q884" s="12" t="str">
        <v>24 Jul 1982</v>
      </c>
      <c r="R884" s="11">
        <f ca="1"/>
        <v>42</v>
      </c>
      <c r="S884" s="52">
        <v>7248.71</v>
      </c>
      <c r="T884" s="19"/>
    </row>
    <row r="885" spans="1:20" x14ac:dyDescent="0.3">
      <c r="A885" t="s">
        <v>911</v>
      </c>
      <c r="B885">
        <v>1981</v>
      </c>
      <c r="C885" t="s">
        <v>30</v>
      </c>
      <c r="D885">
        <v>14</v>
      </c>
      <c r="E885">
        <v>2</v>
      </c>
      <c r="F885">
        <v>7256.72</v>
      </c>
      <c r="G885" t="s">
        <v>6767</v>
      </c>
      <c r="H885" t="s">
        <v>6766</v>
      </c>
      <c r="I885" t="s">
        <v>18</v>
      </c>
      <c r="K885" s="14" t="str">
        <v>Id1455</v>
      </c>
      <c r="L885" s="11">
        <v>1981</v>
      </c>
      <c r="M885" s="11" t="str">
        <v>Aug</v>
      </c>
      <c r="N885" s="11" t="str">
        <v>Tier - 3</v>
      </c>
      <c r="O885" s="11" t="str">
        <v>Tier - 2</v>
      </c>
      <c r="P885" s="11" t="str">
        <v>R1012</v>
      </c>
      <c r="Q885" s="12" t="str">
        <v>14 Aug 1981</v>
      </c>
      <c r="R885" s="11">
        <f ca="1"/>
        <v>43</v>
      </c>
      <c r="S885" s="52">
        <v>7256.72</v>
      </c>
      <c r="T885" s="19"/>
    </row>
    <row r="886" spans="1:20" x14ac:dyDescent="0.3">
      <c r="A886" t="s">
        <v>912</v>
      </c>
      <c r="B886">
        <v>1981</v>
      </c>
      <c r="C886" t="s">
        <v>13</v>
      </c>
      <c r="D886">
        <v>13</v>
      </c>
      <c r="E886">
        <v>2</v>
      </c>
      <c r="F886">
        <v>7261.74</v>
      </c>
      <c r="G886" t="s">
        <v>6767</v>
      </c>
      <c r="H886" t="s">
        <v>6767</v>
      </c>
      <c r="I886" t="s">
        <v>18</v>
      </c>
      <c r="K886" s="14" t="str">
        <v>Id1454</v>
      </c>
      <c r="L886" s="11">
        <v>1981</v>
      </c>
      <c r="M886" s="11" t="str">
        <v>Jun</v>
      </c>
      <c r="N886" s="11" t="str">
        <v>Tier - 3</v>
      </c>
      <c r="O886" s="11" t="str">
        <v>Tier - 3</v>
      </c>
      <c r="P886" s="11" t="str">
        <v>R1012</v>
      </c>
      <c r="Q886" s="12" t="str">
        <v>13 Jun 1981</v>
      </c>
      <c r="R886" s="11">
        <f ca="1"/>
        <v>43</v>
      </c>
      <c r="S886" s="52">
        <v>7261.74</v>
      </c>
      <c r="T886" s="19"/>
    </row>
    <row r="887" spans="1:20" x14ac:dyDescent="0.3">
      <c r="A887" t="s">
        <v>913</v>
      </c>
      <c r="B887">
        <v>1973</v>
      </c>
      <c r="C887" t="s">
        <v>32</v>
      </c>
      <c r="D887">
        <v>25</v>
      </c>
      <c r="E887">
        <v>0</v>
      </c>
      <c r="F887">
        <v>7265.58</v>
      </c>
      <c r="G887" t="s">
        <v>6766</v>
      </c>
      <c r="H887" t="s">
        <v>6766</v>
      </c>
      <c r="I887" t="s">
        <v>9</v>
      </c>
      <c r="K887" s="14" t="str">
        <v>Id1453</v>
      </c>
      <c r="L887" s="11">
        <v>1973</v>
      </c>
      <c r="M887" s="11" t="str">
        <v>Oct</v>
      </c>
      <c r="N887" s="11" t="str">
        <v>Tier - 2</v>
      </c>
      <c r="O887" s="11" t="str">
        <v>Tier - 2</v>
      </c>
      <c r="P887" s="11" t="str">
        <v>R1013</v>
      </c>
      <c r="Q887" s="12" t="str">
        <v>25 Oct 1973</v>
      </c>
      <c r="R887" s="11">
        <f ca="1"/>
        <v>51</v>
      </c>
      <c r="S887" s="52">
        <v>7265.58</v>
      </c>
      <c r="T887" s="19"/>
    </row>
    <row r="888" spans="1:20" x14ac:dyDescent="0.3">
      <c r="A888" t="s">
        <v>914</v>
      </c>
      <c r="B888">
        <v>1981</v>
      </c>
      <c r="C888" t="s">
        <v>30</v>
      </c>
      <c r="D888">
        <v>4</v>
      </c>
      <c r="E888">
        <v>2</v>
      </c>
      <c r="F888">
        <v>7265.7</v>
      </c>
      <c r="G888" t="s">
        <v>6767</v>
      </c>
      <c r="H888" t="s">
        <v>6767</v>
      </c>
      <c r="I888" t="s">
        <v>18</v>
      </c>
      <c r="K888" s="14" t="str">
        <v>Id1452</v>
      </c>
      <c r="L888" s="11">
        <v>1981</v>
      </c>
      <c r="M888" s="11" t="str">
        <v>Aug</v>
      </c>
      <c r="N888" s="11" t="str">
        <v>Tier - 3</v>
      </c>
      <c r="O888" s="11" t="str">
        <v>Tier - 3</v>
      </c>
      <c r="P888" s="11" t="str">
        <v>R1012</v>
      </c>
      <c r="Q888" s="12" t="str">
        <v>4 Aug 1981</v>
      </c>
      <c r="R888" s="11">
        <f ca="1"/>
        <v>43</v>
      </c>
      <c r="S888" s="52">
        <v>7265.7</v>
      </c>
      <c r="T888" s="19"/>
    </row>
    <row r="889" spans="1:20" x14ac:dyDescent="0.3">
      <c r="A889" t="s">
        <v>915</v>
      </c>
      <c r="B889">
        <v>1976</v>
      </c>
      <c r="C889" t="s">
        <v>25</v>
      </c>
      <c r="D889">
        <v>18</v>
      </c>
      <c r="E889">
        <v>2</v>
      </c>
      <c r="F889">
        <v>7273.02</v>
      </c>
      <c r="G889" t="s">
        <v>6766</v>
      </c>
      <c r="H889" t="s">
        <v>6768</v>
      </c>
      <c r="I889" t="s">
        <v>9</v>
      </c>
      <c r="K889" s="14" t="str">
        <v>Id1451</v>
      </c>
      <c r="L889" s="11">
        <v>1976</v>
      </c>
      <c r="M889" s="11" t="str">
        <v>Dec</v>
      </c>
      <c r="N889" s="11" t="str">
        <v>Tier - 2</v>
      </c>
      <c r="O889" s="11" t="str">
        <v>Tier - 1</v>
      </c>
      <c r="P889" s="11" t="str">
        <v>R1013</v>
      </c>
      <c r="Q889" s="12" t="str">
        <v>18 Dec 1976</v>
      </c>
      <c r="R889" s="11">
        <f ca="1"/>
        <v>48</v>
      </c>
      <c r="S889" s="52">
        <v>7273.02</v>
      </c>
      <c r="T889" s="19"/>
    </row>
    <row r="890" spans="1:20" x14ac:dyDescent="0.3">
      <c r="A890" t="s">
        <v>916</v>
      </c>
      <c r="B890">
        <v>1985</v>
      </c>
      <c r="C890" t="s">
        <v>11</v>
      </c>
      <c r="D890">
        <v>2</v>
      </c>
      <c r="E890">
        <v>3</v>
      </c>
      <c r="F890">
        <v>7281.51</v>
      </c>
      <c r="G890" t="s">
        <v>6766</v>
      </c>
      <c r="H890" t="s">
        <v>6768</v>
      </c>
      <c r="I890" t="s">
        <v>18</v>
      </c>
      <c r="K890" s="14" t="str">
        <v>Id1450</v>
      </c>
      <c r="L890" s="11">
        <v>1985</v>
      </c>
      <c r="M890" s="11" t="str">
        <v>Nov</v>
      </c>
      <c r="N890" s="11" t="str">
        <v>Tier - 2</v>
      </c>
      <c r="O890" s="11" t="str">
        <v>Tier - 1</v>
      </c>
      <c r="P890" s="11" t="str">
        <v>R1012</v>
      </c>
      <c r="Q890" s="12" t="str">
        <v>2 Nov 1985</v>
      </c>
      <c r="R890" s="11">
        <f ca="1"/>
        <v>39</v>
      </c>
      <c r="S890" s="52">
        <v>7281.51</v>
      </c>
      <c r="T890" s="19"/>
    </row>
    <row r="891" spans="1:20" x14ac:dyDescent="0.3">
      <c r="A891" t="s">
        <v>917</v>
      </c>
      <c r="B891">
        <v>1966</v>
      </c>
      <c r="C891" t="s">
        <v>25</v>
      </c>
      <c r="D891">
        <v>26</v>
      </c>
      <c r="E891">
        <v>0</v>
      </c>
      <c r="F891">
        <v>7302.46</v>
      </c>
      <c r="G891" t="s">
        <v>6767</v>
      </c>
      <c r="H891" t="s">
        <v>6768</v>
      </c>
      <c r="I891" t="s">
        <v>18</v>
      </c>
      <c r="K891" s="14" t="str">
        <v>Id1449</v>
      </c>
      <c r="L891" s="11">
        <v>1966</v>
      </c>
      <c r="M891" s="11" t="str">
        <v>Dec</v>
      </c>
      <c r="N891" s="11" t="str">
        <v>Tier - 3</v>
      </c>
      <c r="O891" s="11" t="str">
        <v>Tier - 1</v>
      </c>
      <c r="P891" s="11" t="str">
        <v>R1012</v>
      </c>
      <c r="Q891" s="12" t="str">
        <v>26 Dec 1966</v>
      </c>
      <c r="R891" s="11">
        <f ca="1"/>
        <v>58</v>
      </c>
      <c r="S891" s="52">
        <v>7302.46</v>
      </c>
      <c r="T891" s="19"/>
    </row>
    <row r="892" spans="1:20" x14ac:dyDescent="0.3">
      <c r="A892" t="s">
        <v>918</v>
      </c>
      <c r="B892">
        <v>1965</v>
      </c>
      <c r="C892" t="s">
        <v>13</v>
      </c>
      <c r="D892">
        <v>6</v>
      </c>
      <c r="E892">
        <v>0</v>
      </c>
      <c r="F892">
        <v>7304.65</v>
      </c>
      <c r="G892" t="s">
        <v>6767</v>
      </c>
      <c r="H892" t="s">
        <v>6767</v>
      </c>
      <c r="I892" t="s">
        <v>9</v>
      </c>
      <c r="K892" s="14" t="str">
        <v>Id1448</v>
      </c>
      <c r="L892" s="11">
        <v>1965</v>
      </c>
      <c r="M892" s="11" t="str">
        <v>Jun</v>
      </c>
      <c r="N892" s="11" t="str">
        <v>Tier - 3</v>
      </c>
      <c r="O892" s="11" t="str">
        <v>Tier - 3</v>
      </c>
      <c r="P892" s="11" t="str">
        <v>R1013</v>
      </c>
      <c r="Q892" s="12" t="str">
        <v>6 Jun 1965</v>
      </c>
      <c r="R892" s="11">
        <f ca="1"/>
        <v>59</v>
      </c>
      <c r="S892" s="52">
        <v>7304.65</v>
      </c>
      <c r="T892" s="19"/>
    </row>
    <row r="893" spans="1:20" x14ac:dyDescent="0.3">
      <c r="A893" t="s">
        <v>919</v>
      </c>
      <c r="B893">
        <v>1965</v>
      </c>
      <c r="C893" t="s">
        <v>13</v>
      </c>
      <c r="D893">
        <v>25</v>
      </c>
      <c r="E893">
        <v>0</v>
      </c>
      <c r="F893">
        <v>7318.21</v>
      </c>
      <c r="G893" t="s">
        <v>6767</v>
      </c>
      <c r="H893" t="s">
        <v>6768</v>
      </c>
      <c r="I893" t="s">
        <v>9</v>
      </c>
      <c r="K893" s="14" t="str">
        <v>Id1447</v>
      </c>
      <c r="L893" s="11">
        <v>1965</v>
      </c>
      <c r="M893" s="11" t="str">
        <v>Jun</v>
      </c>
      <c r="N893" s="11" t="str">
        <v>Tier - 3</v>
      </c>
      <c r="O893" s="11" t="str">
        <v>Tier - 1</v>
      </c>
      <c r="P893" s="11" t="str">
        <v>R1013</v>
      </c>
      <c r="Q893" s="12" t="str">
        <v>25 Jun 1965</v>
      </c>
      <c r="R893" s="11">
        <f ca="1"/>
        <v>59</v>
      </c>
      <c r="S893" s="52">
        <v>7318.21</v>
      </c>
      <c r="T893" s="19"/>
    </row>
    <row r="894" spans="1:20" x14ac:dyDescent="0.3">
      <c r="A894" t="s">
        <v>920</v>
      </c>
      <c r="B894">
        <v>1972</v>
      </c>
      <c r="C894" t="s">
        <v>30</v>
      </c>
      <c r="D894">
        <v>11</v>
      </c>
      <c r="E894">
        <v>0</v>
      </c>
      <c r="F894">
        <v>7318.22</v>
      </c>
      <c r="G894" t="s">
        <v>6766</v>
      </c>
      <c r="H894" t="s">
        <v>6767</v>
      </c>
      <c r="I894" t="s">
        <v>18</v>
      </c>
      <c r="K894" s="14" t="str">
        <v>Id1446</v>
      </c>
      <c r="L894" s="11">
        <v>1972</v>
      </c>
      <c r="M894" s="11" t="str">
        <v>Aug</v>
      </c>
      <c r="N894" s="11" t="str">
        <v>Tier - 2</v>
      </c>
      <c r="O894" s="11" t="str">
        <v>Tier - 3</v>
      </c>
      <c r="P894" s="11" t="str">
        <v>R1012</v>
      </c>
      <c r="Q894" s="12" t="str">
        <v>11 Aug 1972</v>
      </c>
      <c r="R894" s="11">
        <f ca="1"/>
        <v>52</v>
      </c>
      <c r="S894" s="52">
        <v>7318.22</v>
      </c>
      <c r="T894" s="19"/>
    </row>
    <row r="895" spans="1:20" x14ac:dyDescent="0.3">
      <c r="A895" t="s">
        <v>921</v>
      </c>
      <c r="B895">
        <v>1965</v>
      </c>
      <c r="C895" t="s">
        <v>8</v>
      </c>
      <c r="D895">
        <v>11</v>
      </c>
      <c r="E895">
        <v>0</v>
      </c>
      <c r="F895">
        <v>7322.86</v>
      </c>
      <c r="G895" t="s">
        <v>6767</v>
      </c>
      <c r="H895" t="s">
        <v>6767</v>
      </c>
      <c r="I895" t="s">
        <v>18</v>
      </c>
      <c r="K895" s="14" t="str">
        <v>Id1445</v>
      </c>
      <c r="L895" s="11">
        <v>1965</v>
      </c>
      <c r="M895" s="11" t="str">
        <v>Jul</v>
      </c>
      <c r="N895" s="11" t="str">
        <v>Tier - 3</v>
      </c>
      <c r="O895" s="11" t="str">
        <v>Tier - 3</v>
      </c>
      <c r="P895" s="11" t="str">
        <v>R1012</v>
      </c>
      <c r="Q895" s="12" t="str">
        <v>11 Jul 1965</v>
      </c>
      <c r="R895" s="11">
        <f ca="1"/>
        <v>59</v>
      </c>
      <c r="S895" s="52">
        <v>7322.86</v>
      </c>
      <c r="T895" s="19"/>
    </row>
    <row r="896" spans="1:20" x14ac:dyDescent="0.3">
      <c r="A896" t="s">
        <v>922</v>
      </c>
      <c r="B896">
        <v>2004</v>
      </c>
      <c r="C896" t="s">
        <v>11</v>
      </c>
      <c r="D896">
        <v>15</v>
      </c>
      <c r="E896">
        <v>0</v>
      </c>
      <c r="F896">
        <v>7323.73</v>
      </c>
      <c r="G896" t="s">
        <v>6766</v>
      </c>
      <c r="H896" t="s">
        <v>6766</v>
      </c>
      <c r="I896" t="s">
        <v>242</v>
      </c>
      <c r="K896" s="14" t="str">
        <v>Id1444</v>
      </c>
      <c r="L896" s="11">
        <v>2004</v>
      </c>
      <c r="M896" s="11" t="str">
        <v>Nov</v>
      </c>
      <c r="N896" s="11" t="str">
        <v>Tier - 2</v>
      </c>
      <c r="O896" s="11" t="str">
        <v>Tier - 2</v>
      </c>
      <c r="P896" s="11" t="str">
        <v>R1024</v>
      </c>
      <c r="Q896" s="12" t="str">
        <v>15 Nov 2004</v>
      </c>
      <c r="R896" s="11">
        <f ca="1"/>
        <v>20</v>
      </c>
      <c r="S896" s="52">
        <v>7323.73</v>
      </c>
      <c r="T896" s="19"/>
    </row>
    <row r="897" spans="1:20" x14ac:dyDescent="0.3">
      <c r="A897" t="s">
        <v>923</v>
      </c>
      <c r="B897">
        <v>1979</v>
      </c>
      <c r="C897" t="s">
        <v>13</v>
      </c>
      <c r="D897">
        <v>19</v>
      </c>
      <c r="E897">
        <v>0</v>
      </c>
      <c r="F897">
        <v>7325.05</v>
      </c>
      <c r="G897" t="s">
        <v>6766</v>
      </c>
      <c r="H897" t="s">
        <v>6767</v>
      </c>
      <c r="I897" t="s">
        <v>242</v>
      </c>
      <c r="K897" s="14" t="str">
        <v>Id1443</v>
      </c>
      <c r="L897" s="11">
        <v>1979</v>
      </c>
      <c r="M897" s="11" t="str">
        <v>Jun</v>
      </c>
      <c r="N897" s="11" t="str">
        <v>Tier - 2</v>
      </c>
      <c r="O897" s="11" t="str">
        <v>Tier - 3</v>
      </c>
      <c r="P897" s="11" t="str">
        <v>R1024</v>
      </c>
      <c r="Q897" s="12" t="str">
        <v>19 Jun 1979</v>
      </c>
      <c r="R897" s="11">
        <f ca="1"/>
        <v>45</v>
      </c>
      <c r="S897" s="52">
        <v>7325.05</v>
      </c>
      <c r="T897" s="19"/>
    </row>
    <row r="898" spans="1:20" x14ac:dyDescent="0.3">
      <c r="A898" t="s">
        <v>924</v>
      </c>
      <c r="B898">
        <v>1984</v>
      </c>
      <c r="C898" t="s">
        <v>8</v>
      </c>
      <c r="D898">
        <v>25</v>
      </c>
      <c r="E898">
        <v>3</v>
      </c>
      <c r="F898">
        <v>7325.47</v>
      </c>
      <c r="G898" t="s">
        <v>6766</v>
      </c>
      <c r="H898" t="s">
        <v>6768</v>
      </c>
      <c r="I898" t="s">
        <v>18</v>
      </c>
      <c r="K898" s="14" t="str">
        <v>Id1442</v>
      </c>
      <c r="L898" s="11">
        <v>1984</v>
      </c>
      <c r="M898" s="11" t="str">
        <v>Jul</v>
      </c>
      <c r="N898" s="11" t="str">
        <v>Tier - 2</v>
      </c>
      <c r="O898" s="11" t="str">
        <v>Tier - 1</v>
      </c>
      <c r="P898" s="11" t="str">
        <v>R1012</v>
      </c>
      <c r="Q898" s="12" t="str">
        <v>25 Jul 1984</v>
      </c>
      <c r="R898" s="11">
        <f ca="1"/>
        <v>40</v>
      </c>
      <c r="S898" s="52">
        <v>7325.47</v>
      </c>
      <c r="T898" s="19"/>
    </row>
    <row r="899" spans="1:20" x14ac:dyDescent="0.3">
      <c r="A899" t="s">
        <v>925</v>
      </c>
      <c r="B899">
        <v>1979</v>
      </c>
      <c r="C899" t="s">
        <v>15</v>
      </c>
      <c r="D899">
        <v>19</v>
      </c>
      <c r="E899">
        <v>1</v>
      </c>
      <c r="F899">
        <v>7337.75</v>
      </c>
      <c r="G899" t="s">
        <v>6766</v>
      </c>
      <c r="H899" t="s">
        <v>6767</v>
      </c>
      <c r="I899" t="s">
        <v>37</v>
      </c>
      <c r="K899" s="14" t="str">
        <v>Id1441</v>
      </c>
      <c r="L899" s="11">
        <v>1979</v>
      </c>
      <c r="M899" s="11" t="str">
        <v>Sep</v>
      </c>
      <c r="N899" s="11" t="str">
        <v>Tier - 2</v>
      </c>
      <c r="O899" s="11" t="str">
        <v>Tier - 3</v>
      </c>
      <c r="P899" s="11" t="str">
        <v>R1011</v>
      </c>
      <c r="Q899" s="12" t="str">
        <v>19 Sep 1979</v>
      </c>
      <c r="R899" s="11">
        <f ca="1"/>
        <v>45</v>
      </c>
      <c r="S899" s="52">
        <v>7337.75</v>
      </c>
      <c r="T899" s="19"/>
    </row>
    <row r="900" spans="1:20" x14ac:dyDescent="0.3">
      <c r="A900" t="s">
        <v>926</v>
      </c>
      <c r="B900">
        <v>1986</v>
      </c>
      <c r="C900" t="s">
        <v>13</v>
      </c>
      <c r="D900">
        <v>15</v>
      </c>
      <c r="E900">
        <v>3</v>
      </c>
      <c r="F900">
        <v>7339.93</v>
      </c>
      <c r="G900" t="s">
        <v>6766</v>
      </c>
      <c r="H900" t="s">
        <v>6766</v>
      </c>
      <c r="I900" t="s">
        <v>18</v>
      </c>
      <c r="K900" s="14" t="str">
        <v>Id1440</v>
      </c>
      <c r="L900" s="11">
        <v>1986</v>
      </c>
      <c r="M900" s="11" t="str">
        <v>Jun</v>
      </c>
      <c r="N900" s="11" t="str">
        <v>Tier - 2</v>
      </c>
      <c r="O900" s="11" t="str">
        <v>Tier - 2</v>
      </c>
      <c r="P900" s="11" t="str">
        <v>R1012</v>
      </c>
      <c r="Q900" s="12" t="str">
        <v>15 Jun 1986</v>
      </c>
      <c r="R900" s="11">
        <f ca="1"/>
        <v>38</v>
      </c>
      <c r="S900" s="52">
        <v>7339.93</v>
      </c>
      <c r="T900" s="19"/>
    </row>
    <row r="901" spans="1:20" x14ac:dyDescent="0.3">
      <c r="A901" t="s">
        <v>927</v>
      </c>
      <c r="B901">
        <v>1977</v>
      </c>
      <c r="C901" t="s">
        <v>25</v>
      </c>
      <c r="D901">
        <v>18</v>
      </c>
      <c r="E901">
        <v>0</v>
      </c>
      <c r="F901">
        <v>7345.08</v>
      </c>
      <c r="G901" t="s">
        <v>6766</v>
      </c>
      <c r="H901" t="s">
        <v>6768</v>
      </c>
      <c r="I901" t="s">
        <v>37</v>
      </c>
      <c r="K901" s="14" t="str">
        <v>Id1439</v>
      </c>
      <c r="L901" s="11">
        <v>1977</v>
      </c>
      <c r="M901" s="11" t="str">
        <v>Dec</v>
      </c>
      <c r="N901" s="11" t="str">
        <v>Tier - 2</v>
      </c>
      <c r="O901" s="11" t="str">
        <v>Tier - 1</v>
      </c>
      <c r="P901" s="11" t="str">
        <v>R1011</v>
      </c>
      <c r="Q901" s="12" t="str">
        <v>18 Dec 1977</v>
      </c>
      <c r="R901" s="11">
        <f ca="1"/>
        <v>47</v>
      </c>
      <c r="S901" s="52">
        <v>7345.08</v>
      </c>
      <c r="T901" s="19"/>
    </row>
    <row r="902" spans="1:20" x14ac:dyDescent="0.3">
      <c r="A902" t="s">
        <v>928</v>
      </c>
      <c r="B902">
        <v>1979</v>
      </c>
      <c r="C902" t="s">
        <v>13</v>
      </c>
      <c r="D902">
        <v>26</v>
      </c>
      <c r="E902">
        <v>1</v>
      </c>
      <c r="F902">
        <v>7345.73</v>
      </c>
      <c r="G902" t="s">
        <v>6766</v>
      </c>
      <c r="H902" t="s">
        <v>6768</v>
      </c>
      <c r="I902" t="s">
        <v>9</v>
      </c>
      <c r="K902" s="14" t="str">
        <v>Id1438</v>
      </c>
      <c r="L902" s="11">
        <v>1979</v>
      </c>
      <c r="M902" s="11" t="str">
        <v>Jun</v>
      </c>
      <c r="N902" s="11" t="str">
        <v>Tier - 2</v>
      </c>
      <c r="O902" s="11" t="str">
        <v>Tier - 1</v>
      </c>
      <c r="P902" s="11" t="str">
        <v>R1013</v>
      </c>
      <c r="Q902" s="12" t="str">
        <v>26 Jun 1979</v>
      </c>
      <c r="R902" s="11">
        <f ca="1"/>
        <v>45</v>
      </c>
      <c r="S902" s="52">
        <v>7345.73</v>
      </c>
      <c r="T902" s="19"/>
    </row>
    <row r="903" spans="1:20" x14ac:dyDescent="0.3">
      <c r="A903" t="s">
        <v>929</v>
      </c>
      <c r="B903">
        <v>1977</v>
      </c>
      <c r="C903" t="s">
        <v>25</v>
      </c>
      <c r="D903">
        <v>1</v>
      </c>
      <c r="E903">
        <v>0</v>
      </c>
      <c r="F903">
        <v>7348.14</v>
      </c>
      <c r="G903" t="s">
        <v>6766</v>
      </c>
      <c r="H903" t="s">
        <v>6768</v>
      </c>
      <c r="I903" t="s">
        <v>37</v>
      </c>
      <c r="K903" s="14" t="str">
        <v>Id1437</v>
      </c>
      <c r="L903" s="11">
        <v>1977</v>
      </c>
      <c r="M903" s="11" t="str">
        <v>Dec</v>
      </c>
      <c r="N903" s="11" t="str">
        <v>Tier - 2</v>
      </c>
      <c r="O903" s="11" t="str">
        <v>Tier - 1</v>
      </c>
      <c r="P903" s="11" t="str">
        <v>R1011</v>
      </c>
      <c r="Q903" s="12" t="str">
        <v>1 Dec 1977</v>
      </c>
      <c r="R903" s="11">
        <f ca="1"/>
        <v>47</v>
      </c>
      <c r="S903" s="52">
        <v>7348.14</v>
      </c>
      <c r="T903" s="19"/>
    </row>
    <row r="904" spans="1:20" x14ac:dyDescent="0.3">
      <c r="A904" t="s">
        <v>930</v>
      </c>
      <c r="B904">
        <v>1993</v>
      </c>
      <c r="C904" t="s">
        <v>32</v>
      </c>
      <c r="D904">
        <v>5</v>
      </c>
      <c r="E904">
        <v>0</v>
      </c>
      <c r="F904">
        <v>7349.12</v>
      </c>
      <c r="G904" t="s">
        <v>6766</v>
      </c>
      <c r="H904" t="s">
        <v>6766</v>
      </c>
      <c r="I904" t="s">
        <v>295</v>
      </c>
      <c r="K904" s="14" t="str">
        <v>Id1436</v>
      </c>
      <c r="L904" s="11">
        <v>1993</v>
      </c>
      <c r="M904" s="11" t="str">
        <v>Oct</v>
      </c>
      <c r="N904" s="11" t="str">
        <v>Tier - 2</v>
      </c>
      <c r="O904" s="11" t="str">
        <v>Tier - 2</v>
      </c>
      <c r="P904" s="11" t="str">
        <v>R1021</v>
      </c>
      <c r="Q904" s="12" t="str">
        <v>5 Oct 1993</v>
      </c>
      <c r="R904" s="11">
        <f ca="1"/>
        <v>31</v>
      </c>
      <c r="S904" s="52">
        <v>7349.12</v>
      </c>
      <c r="T904" s="19"/>
    </row>
    <row r="905" spans="1:20" x14ac:dyDescent="0.3">
      <c r="A905" t="s">
        <v>931</v>
      </c>
      <c r="B905">
        <v>1983</v>
      </c>
      <c r="C905" t="s">
        <v>13</v>
      </c>
      <c r="D905">
        <v>21</v>
      </c>
      <c r="E905">
        <v>3</v>
      </c>
      <c r="F905">
        <v>7357.49</v>
      </c>
      <c r="G905" t="s">
        <v>6766</v>
      </c>
      <c r="H905" t="s">
        <v>6766</v>
      </c>
      <c r="I905" t="s">
        <v>18</v>
      </c>
      <c r="K905" s="14" t="str">
        <v>Id1435</v>
      </c>
      <c r="L905" s="11">
        <v>1983</v>
      </c>
      <c r="M905" s="11" t="str">
        <v>Jun</v>
      </c>
      <c r="N905" s="11" t="str">
        <v>Tier - 2</v>
      </c>
      <c r="O905" s="11" t="str">
        <v>Tier - 2</v>
      </c>
      <c r="P905" s="11" t="str">
        <v>R1012</v>
      </c>
      <c r="Q905" s="12" t="str">
        <v>21 Jun 1983</v>
      </c>
      <c r="R905" s="11">
        <f ca="1"/>
        <v>41</v>
      </c>
      <c r="S905" s="52">
        <v>7357.49</v>
      </c>
      <c r="T905" s="19"/>
    </row>
    <row r="906" spans="1:20" x14ac:dyDescent="0.3">
      <c r="A906" t="s">
        <v>932</v>
      </c>
      <c r="B906">
        <v>1981</v>
      </c>
      <c r="C906" t="s">
        <v>8</v>
      </c>
      <c r="D906">
        <v>16</v>
      </c>
      <c r="E906">
        <v>1</v>
      </c>
      <c r="F906">
        <v>7358.18</v>
      </c>
      <c r="G906" t="s">
        <v>6766</v>
      </c>
      <c r="H906" t="s">
        <v>6767</v>
      </c>
      <c r="I906" t="s">
        <v>242</v>
      </c>
      <c r="K906" s="14" t="str">
        <v>Id1434</v>
      </c>
      <c r="L906" s="11">
        <v>1981</v>
      </c>
      <c r="M906" s="11" t="str">
        <v>Jul</v>
      </c>
      <c r="N906" s="11" t="str">
        <v>Tier - 2</v>
      </c>
      <c r="O906" s="11" t="str">
        <v>Tier - 3</v>
      </c>
      <c r="P906" s="11" t="str">
        <v>R1024</v>
      </c>
      <c r="Q906" s="12" t="str">
        <v>16 Jul 1981</v>
      </c>
      <c r="R906" s="11">
        <f ca="1"/>
        <v>43</v>
      </c>
      <c r="S906" s="52">
        <v>7358.18</v>
      </c>
      <c r="T906" s="19"/>
    </row>
    <row r="907" spans="1:20" x14ac:dyDescent="0.3">
      <c r="A907" t="s">
        <v>933</v>
      </c>
      <c r="B907">
        <v>1965</v>
      </c>
      <c r="C907" t="s">
        <v>25</v>
      </c>
      <c r="D907">
        <v>9</v>
      </c>
      <c r="E907">
        <v>0</v>
      </c>
      <c r="F907">
        <v>7362.31</v>
      </c>
      <c r="G907" t="s">
        <v>6767</v>
      </c>
      <c r="H907" t="s">
        <v>6767</v>
      </c>
      <c r="I907" t="s">
        <v>9</v>
      </c>
      <c r="K907" s="14" t="str">
        <v>Id1433</v>
      </c>
      <c r="L907" s="11">
        <v>1965</v>
      </c>
      <c r="M907" s="11" t="str">
        <v>Dec</v>
      </c>
      <c r="N907" s="11" t="str">
        <v>Tier - 3</v>
      </c>
      <c r="O907" s="11" t="str">
        <v>Tier - 3</v>
      </c>
      <c r="P907" s="11" t="str">
        <v>R1013</v>
      </c>
      <c r="Q907" s="12" t="str">
        <v>9 Dec 1965</v>
      </c>
      <c r="R907" s="11">
        <f ca="1"/>
        <v>59</v>
      </c>
      <c r="S907" s="52">
        <v>7362.31</v>
      </c>
      <c r="T907" s="19"/>
    </row>
    <row r="908" spans="1:20" x14ac:dyDescent="0.3">
      <c r="A908" t="s">
        <v>934</v>
      </c>
      <c r="B908">
        <v>1981</v>
      </c>
      <c r="C908" t="s">
        <v>11</v>
      </c>
      <c r="D908">
        <v>24</v>
      </c>
      <c r="E908">
        <v>2</v>
      </c>
      <c r="F908">
        <v>7371.77</v>
      </c>
      <c r="G908" t="s">
        <v>6766</v>
      </c>
      <c r="H908" t="s">
        <v>6768</v>
      </c>
      <c r="I908" t="s">
        <v>37</v>
      </c>
      <c r="K908" s="14" t="str">
        <v>Id1432</v>
      </c>
      <c r="L908" s="11">
        <v>1981</v>
      </c>
      <c r="M908" s="11" t="str">
        <v>Nov</v>
      </c>
      <c r="N908" s="11" t="str">
        <v>Tier - 2</v>
      </c>
      <c r="O908" s="11" t="str">
        <v>Tier - 1</v>
      </c>
      <c r="P908" s="11" t="str">
        <v>R1011</v>
      </c>
      <c r="Q908" s="12" t="str">
        <v>24 Nov 1981</v>
      </c>
      <c r="R908" s="11">
        <f ca="1"/>
        <v>43</v>
      </c>
      <c r="S908" s="52">
        <v>7371.77</v>
      </c>
      <c r="T908" s="19"/>
    </row>
    <row r="909" spans="1:20" x14ac:dyDescent="0.3">
      <c r="A909" t="s">
        <v>935</v>
      </c>
      <c r="B909">
        <v>1993</v>
      </c>
      <c r="C909" t="s">
        <v>8</v>
      </c>
      <c r="D909">
        <v>22</v>
      </c>
      <c r="E909">
        <v>0</v>
      </c>
      <c r="F909">
        <v>7388.85</v>
      </c>
      <c r="G909" t="s">
        <v>6766</v>
      </c>
      <c r="H909" t="s">
        <v>6766</v>
      </c>
      <c r="I909" t="s">
        <v>530</v>
      </c>
      <c r="K909" s="14" t="str">
        <v>Id1431</v>
      </c>
      <c r="L909" s="11">
        <v>1993</v>
      </c>
      <c r="M909" s="11" t="str">
        <v>Jul</v>
      </c>
      <c r="N909" s="11" t="str">
        <v>Tier - 2</v>
      </c>
      <c r="O909" s="11" t="str">
        <v>Tier - 2</v>
      </c>
      <c r="P909" s="11" t="str">
        <v>R1026</v>
      </c>
      <c r="Q909" s="12" t="str">
        <v>22 Jul 1993</v>
      </c>
      <c r="R909" s="11">
        <f ca="1"/>
        <v>31</v>
      </c>
      <c r="S909" s="52">
        <v>7388.85</v>
      </c>
      <c r="T909" s="19"/>
    </row>
    <row r="910" spans="1:20" x14ac:dyDescent="0.3">
      <c r="A910" t="s">
        <v>936</v>
      </c>
      <c r="B910">
        <v>1965</v>
      </c>
      <c r="C910" t="s">
        <v>25</v>
      </c>
      <c r="D910">
        <v>5</v>
      </c>
      <c r="E910">
        <v>0</v>
      </c>
      <c r="F910">
        <v>7403.98</v>
      </c>
      <c r="G910" t="s">
        <v>6767</v>
      </c>
      <c r="H910" t="s">
        <v>6766</v>
      </c>
      <c r="I910" t="s">
        <v>9</v>
      </c>
      <c r="K910" s="14" t="str">
        <v>Id1430</v>
      </c>
      <c r="L910" s="11">
        <v>1965</v>
      </c>
      <c r="M910" s="11" t="str">
        <v>Dec</v>
      </c>
      <c r="N910" s="11" t="str">
        <v>Tier - 3</v>
      </c>
      <c r="O910" s="11" t="str">
        <v>Tier - 2</v>
      </c>
      <c r="P910" s="11" t="str">
        <v>R1013</v>
      </c>
      <c r="Q910" s="12" t="str">
        <v>5 Dec 1965</v>
      </c>
      <c r="R910" s="11">
        <f ca="1"/>
        <v>59</v>
      </c>
      <c r="S910" s="52">
        <v>7403.98</v>
      </c>
      <c r="T910" s="19"/>
    </row>
    <row r="911" spans="1:20" x14ac:dyDescent="0.3">
      <c r="A911" t="s">
        <v>937</v>
      </c>
      <c r="B911">
        <v>1983</v>
      </c>
      <c r="C911" t="s">
        <v>15</v>
      </c>
      <c r="D911">
        <v>19</v>
      </c>
      <c r="E911">
        <v>3</v>
      </c>
      <c r="F911">
        <v>7418.52</v>
      </c>
      <c r="G911" t="s">
        <v>6766</v>
      </c>
      <c r="H911" t="s">
        <v>6766</v>
      </c>
      <c r="I911" t="s">
        <v>37</v>
      </c>
      <c r="K911" s="14" t="str">
        <v>Id1429</v>
      </c>
      <c r="L911" s="11">
        <v>1983</v>
      </c>
      <c r="M911" s="11" t="str">
        <v>Sep</v>
      </c>
      <c r="N911" s="11" t="str">
        <v>Tier - 2</v>
      </c>
      <c r="O911" s="11" t="str">
        <v>Tier - 2</v>
      </c>
      <c r="P911" s="11" t="str">
        <v>R1011</v>
      </c>
      <c r="Q911" s="12" t="str">
        <v>19 Sep 1983</v>
      </c>
      <c r="R911" s="11">
        <f ca="1"/>
        <v>41</v>
      </c>
      <c r="S911" s="52">
        <v>7418.52</v>
      </c>
      <c r="T911" s="19"/>
    </row>
    <row r="912" spans="1:20" x14ac:dyDescent="0.3">
      <c r="A912" t="s">
        <v>938</v>
      </c>
      <c r="B912">
        <v>1978</v>
      </c>
      <c r="C912" t="s">
        <v>11</v>
      </c>
      <c r="D912">
        <v>12</v>
      </c>
      <c r="E912">
        <v>0</v>
      </c>
      <c r="F912">
        <v>7419.48</v>
      </c>
      <c r="G912" t="s">
        <v>6766</v>
      </c>
      <c r="H912" t="s">
        <v>6766</v>
      </c>
      <c r="I912" t="s">
        <v>18</v>
      </c>
      <c r="K912" s="14" t="str">
        <v>Id1428</v>
      </c>
      <c r="L912" s="11">
        <v>1978</v>
      </c>
      <c r="M912" s="11" t="str">
        <v>Nov</v>
      </c>
      <c r="N912" s="11" t="str">
        <v>Tier - 2</v>
      </c>
      <c r="O912" s="11" t="str">
        <v>Tier - 2</v>
      </c>
      <c r="P912" s="11" t="str">
        <v>R1012</v>
      </c>
      <c r="Q912" s="12" t="str">
        <v>12 Nov 1978</v>
      </c>
      <c r="R912" s="11">
        <f ca="1"/>
        <v>46</v>
      </c>
      <c r="S912" s="52">
        <v>7419.48</v>
      </c>
      <c r="T912" s="19"/>
    </row>
    <row r="913" spans="1:20" x14ac:dyDescent="0.3">
      <c r="A913" t="s">
        <v>939</v>
      </c>
      <c r="B913">
        <v>1978</v>
      </c>
      <c r="C913" t="s">
        <v>25</v>
      </c>
      <c r="D913">
        <v>2</v>
      </c>
      <c r="E913">
        <v>0</v>
      </c>
      <c r="F913">
        <v>7421.19</v>
      </c>
      <c r="G913" t="s">
        <v>6766</v>
      </c>
      <c r="H913" t="s">
        <v>6767</v>
      </c>
      <c r="I913" t="s">
        <v>18</v>
      </c>
      <c r="K913" s="14" t="str">
        <v>Id1427</v>
      </c>
      <c r="L913" s="11">
        <v>1978</v>
      </c>
      <c r="M913" s="11" t="str">
        <v>Dec</v>
      </c>
      <c r="N913" s="11" t="str">
        <v>Tier - 2</v>
      </c>
      <c r="O913" s="11" t="str">
        <v>Tier - 3</v>
      </c>
      <c r="P913" s="11" t="str">
        <v>R1012</v>
      </c>
      <c r="Q913" s="12" t="str">
        <v>2 Dec 1978</v>
      </c>
      <c r="R913" s="11">
        <f ca="1"/>
        <v>46</v>
      </c>
      <c r="S913" s="52">
        <v>7421.19</v>
      </c>
      <c r="T913" s="19"/>
    </row>
    <row r="914" spans="1:20" x14ac:dyDescent="0.3">
      <c r="A914" t="s">
        <v>940</v>
      </c>
      <c r="B914">
        <v>1977</v>
      </c>
      <c r="C914" t="s">
        <v>30</v>
      </c>
      <c r="D914">
        <v>25</v>
      </c>
      <c r="E914">
        <v>1</v>
      </c>
      <c r="F914">
        <v>7441.05</v>
      </c>
      <c r="G914" t="s">
        <v>6767</v>
      </c>
      <c r="H914" t="s">
        <v>6766</v>
      </c>
      <c r="I914" t="s">
        <v>37</v>
      </c>
      <c r="K914" s="14" t="str">
        <v>Id1426</v>
      </c>
      <c r="L914" s="11">
        <v>1977</v>
      </c>
      <c r="M914" s="11" t="str">
        <v>Aug</v>
      </c>
      <c r="N914" s="11" t="str">
        <v>Tier - 3</v>
      </c>
      <c r="O914" s="11" t="str">
        <v>Tier - 2</v>
      </c>
      <c r="P914" s="11" t="str">
        <v>R1011</v>
      </c>
      <c r="Q914" s="12" t="str">
        <v>25 Aug 1977</v>
      </c>
      <c r="R914" s="11">
        <f ca="1"/>
        <v>47</v>
      </c>
      <c r="S914" s="52">
        <v>7441.05</v>
      </c>
      <c r="T914" s="19"/>
    </row>
    <row r="915" spans="1:20" x14ac:dyDescent="0.3">
      <c r="A915" t="s">
        <v>941</v>
      </c>
      <c r="B915">
        <v>1979</v>
      </c>
      <c r="C915" t="s">
        <v>15</v>
      </c>
      <c r="D915">
        <v>1</v>
      </c>
      <c r="E915">
        <v>2</v>
      </c>
      <c r="F915">
        <v>7441.5</v>
      </c>
      <c r="G915" t="s">
        <v>6767</v>
      </c>
      <c r="H915" t="s">
        <v>6766</v>
      </c>
      <c r="I915" t="s">
        <v>37</v>
      </c>
      <c r="K915" s="14" t="str">
        <v>Id1425</v>
      </c>
      <c r="L915" s="11">
        <v>1979</v>
      </c>
      <c r="M915" s="11" t="str">
        <v>Sep</v>
      </c>
      <c r="N915" s="11" t="str">
        <v>Tier - 3</v>
      </c>
      <c r="O915" s="11" t="str">
        <v>Tier - 2</v>
      </c>
      <c r="P915" s="11" t="str">
        <v>R1011</v>
      </c>
      <c r="Q915" s="12" t="str">
        <v>1 Sep 1979</v>
      </c>
      <c r="R915" s="11">
        <f ca="1"/>
        <v>45</v>
      </c>
      <c r="S915" s="52">
        <v>7441.5</v>
      </c>
      <c r="T915" s="19"/>
    </row>
    <row r="916" spans="1:20" x14ac:dyDescent="0.3">
      <c r="A916" t="s">
        <v>942</v>
      </c>
      <c r="B916">
        <v>1980</v>
      </c>
      <c r="C916" t="s">
        <v>8</v>
      </c>
      <c r="D916">
        <v>7</v>
      </c>
      <c r="E916">
        <v>1</v>
      </c>
      <c r="F916">
        <v>7443.64</v>
      </c>
      <c r="G916" t="s">
        <v>6766</v>
      </c>
      <c r="H916" t="s">
        <v>6767</v>
      </c>
      <c r="I916" t="s">
        <v>18</v>
      </c>
      <c r="K916" s="14" t="str">
        <v>Id1424</v>
      </c>
      <c r="L916" s="11">
        <v>1980</v>
      </c>
      <c r="M916" s="11" t="str">
        <v>Jul</v>
      </c>
      <c r="N916" s="11" t="str">
        <v>Tier - 2</v>
      </c>
      <c r="O916" s="11" t="str">
        <v>Tier - 3</v>
      </c>
      <c r="P916" s="11" t="str">
        <v>R1012</v>
      </c>
      <c r="Q916" s="12" t="str">
        <v>7 Jul 1980</v>
      </c>
      <c r="R916" s="11">
        <f ca="1"/>
        <v>44</v>
      </c>
      <c r="S916" s="52">
        <v>7443.64</v>
      </c>
      <c r="T916" s="19"/>
    </row>
    <row r="917" spans="1:20" x14ac:dyDescent="0.3">
      <c r="A917" t="s">
        <v>943</v>
      </c>
      <c r="B917">
        <v>1977</v>
      </c>
      <c r="C917" t="s">
        <v>15</v>
      </c>
      <c r="D917">
        <v>25</v>
      </c>
      <c r="E917">
        <v>1</v>
      </c>
      <c r="F917">
        <v>7445.92</v>
      </c>
      <c r="G917" t="s">
        <v>6767</v>
      </c>
      <c r="H917" t="s">
        <v>6768</v>
      </c>
      <c r="I917" t="s">
        <v>37</v>
      </c>
      <c r="K917" s="14" t="str">
        <v>Id1423</v>
      </c>
      <c r="L917" s="11">
        <v>1977</v>
      </c>
      <c r="M917" s="11" t="str">
        <v>Sep</v>
      </c>
      <c r="N917" s="11" t="str">
        <v>Tier - 3</v>
      </c>
      <c r="O917" s="11" t="str">
        <v>Tier - 1</v>
      </c>
      <c r="P917" s="11" t="str">
        <v>R1011</v>
      </c>
      <c r="Q917" s="12" t="str">
        <v>25 Sep 1977</v>
      </c>
      <c r="R917" s="11">
        <f ca="1"/>
        <v>47</v>
      </c>
      <c r="S917" s="52">
        <v>7445.92</v>
      </c>
      <c r="T917" s="19"/>
    </row>
    <row r="918" spans="1:20" x14ac:dyDescent="0.3">
      <c r="A918" t="s">
        <v>944</v>
      </c>
      <c r="B918">
        <v>1977</v>
      </c>
      <c r="C918" t="s">
        <v>15</v>
      </c>
      <c r="D918">
        <v>30</v>
      </c>
      <c r="E918">
        <v>0</v>
      </c>
      <c r="F918">
        <v>7448.4</v>
      </c>
      <c r="G918" t="s">
        <v>6767</v>
      </c>
      <c r="H918" t="s">
        <v>6767</v>
      </c>
      <c r="I918" t="s">
        <v>351</v>
      </c>
      <c r="K918" s="14" t="str">
        <v>Id1422</v>
      </c>
      <c r="L918" s="11">
        <v>1977</v>
      </c>
      <c r="M918" s="11" t="str">
        <v>Sep</v>
      </c>
      <c r="N918" s="11" t="str">
        <v>Tier - 3</v>
      </c>
      <c r="O918" s="11" t="str">
        <v>Tier - 3</v>
      </c>
      <c r="P918" s="11" t="str">
        <v>R1017</v>
      </c>
      <c r="Q918" s="12" t="str">
        <v>30 Sep 1977</v>
      </c>
      <c r="R918" s="11">
        <f ca="1"/>
        <v>47</v>
      </c>
      <c r="S918" s="52">
        <v>7448.4</v>
      </c>
      <c r="T918" s="19"/>
    </row>
    <row r="919" spans="1:20" x14ac:dyDescent="0.3">
      <c r="A919" t="s">
        <v>945</v>
      </c>
      <c r="B919">
        <v>2001</v>
      </c>
      <c r="C919" t="s">
        <v>13</v>
      </c>
      <c r="D919">
        <v>1</v>
      </c>
      <c r="E919">
        <v>0</v>
      </c>
      <c r="F919">
        <v>7450.36</v>
      </c>
      <c r="G919" t="s">
        <v>6766</v>
      </c>
      <c r="H919" t="s">
        <v>6766</v>
      </c>
      <c r="I919" t="s">
        <v>18</v>
      </c>
      <c r="K919" s="14" t="str">
        <v>Id1421</v>
      </c>
      <c r="L919" s="11">
        <v>2001</v>
      </c>
      <c r="M919" s="11" t="str">
        <v>Jun</v>
      </c>
      <c r="N919" s="11" t="str">
        <v>Tier - 2</v>
      </c>
      <c r="O919" s="11" t="str">
        <v>Tier - 2</v>
      </c>
      <c r="P919" s="11" t="str">
        <v>R1012</v>
      </c>
      <c r="Q919" s="12" t="str">
        <v>1 Jun 2001</v>
      </c>
      <c r="R919" s="11">
        <f ca="1"/>
        <v>23</v>
      </c>
      <c r="S919" s="52">
        <v>7450.36</v>
      </c>
      <c r="T919" s="19"/>
    </row>
    <row r="920" spans="1:20" x14ac:dyDescent="0.3">
      <c r="A920" t="s">
        <v>946</v>
      </c>
      <c r="B920">
        <v>1967</v>
      </c>
      <c r="C920" t="s">
        <v>30</v>
      </c>
      <c r="D920">
        <v>4</v>
      </c>
      <c r="E920">
        <v>0</v>
      </c>
      <c r="F920">
        <v>7463.51</v>
      </c>
      <c r="G920" t="s">
        <v>6767</v>
      </c>
      <c r="H920" t="s">
        <v>6767</v>
      </c>
      <c r="I920" t="s">
        <v>9</v>
      </c>
      <c r="K920" s="14" t="str">
        <v>Id1420</v>
      </c>
      <c r="L920" s="11">
        <v>1967</v>
      </c>
      <c r="M920" s="11" t="str">
        <v>Aug</v>
      </c>
      <c r="N920" s="11" t="str">
        <v>Tier - 3</v>
      </c>
      <c r="O920" s="11" t="str">
        <v>Tier - 3</v>
      </c>
      <c r="P920" s="11" t="str">
        <v>R1013</v>
      </c>
      <c r="Q920" s="12" t="str">
        <v>4 Aug 1967</v>
      </c>
      <c r="R920" s="11">
        <f ca="1"/>
        <v>57</v>
      </c>
      <c r="S920" s="52">
        <v>7463.51</v>
      </c>
      <c r="T920" s="19"/>
    </row>
    <row r="921" spans="1:20" x14ac:dyDescent="0.3">
      <c r="A921" t="s">
        <v>947</v>
      </c>
      <c r="B921">
        <v>1996</v>
      </c>
      <c r="C921" t="s">
        <v>13</v>
      </c>
      <c r="D921">
        <v>14</v>
      </c>
      <c r="E921">
        <v>0</v>
      </c>
      <c r="F921">
        <v>7487.38</v>
      </c>
      <c r="G921" t="s">
        <v>6766</v>
      </c>
      <c r="H921" t="s">
        <v>6767</v>
      </c>
      <c r="I921" t="s">
        <v>18</v>
      </c>
      <c r="K921" s="14" t="str">
        <v>Id1419</v>
      </c>
      <c r="L921" s="11">
        <v>1996</v>
      </c>
      <c r="M921" s="11" t="str">
        <v>Jun</v>
      </c>
      <c r="N921" s="11" t="str">
        <v>Tier - 2</v>
      </c>
      <c r="O921" s="11" t="str">
        <v>Tier - 3</v>
      </c>
      <c r="P921" s="11" t="str">
        <v>R1012</v>
      </c>
      <c r="Q921" s="12" t="str">
        <v>14 Jun 1996</v>
      </c>
      <c r="R921" s="11">
        <f ca="1"/>
        <v>28</v>
      </c>
      <c r="S921" s="52">
        <v>7487.38</v>
      </c>
      <c r="T921" s="19"/>
    </row>
    <row r="922" spans="1:20" x14ac:dyDescent="0.3">
      <c r="A922" t="s">
        <v>948</v>
      </c>
      <c r="B922">
        <v>1988</v>
      </c>
      <c r="C922" t="s">
        <v>25</v>
      </c>
      <c r="D922">
        <v>15</v>
      </c>
      <c r="E922">
        <v>3</v>
      </c>
      <c r="F922">
        <v>7494.63</v>
      </c>
      <c r="G922" t="s">
        <v>6766</v>
      </c>
      <c r="H922" t="s">
        <v>6767</v>
      </c>
      <c r="I922" t="s">
        <v>195</v>
      </c>
      <c r="K922" s="14" t="str">
        <v>Id1418</v>
      </c>
      <c r="L922" s="11">
        <v>1988</v>
      </c>
      <c r="M922" s="11" t="str">
        <v>Dec</v>
      </c>
      <c r="N922" s="11" t="str">
        <v>Tier - 2</v>
      </c>
      <c r="O922" s="11" t="str">
        <v>Tier - 3</v>
      </c>
      <c r="P922" s="11" t="str">
        <v>R1025</v>
      </c>
      <c r="Q922" s="12" t="str">
        <v>15 Dec 1988</v>
      </c>
      <c r="R922" s="11">
        <f ca="1"/>
        <v>36</v>
      </c>
      <c r="S922" s="52">
        <v>7494.63</v>
      </c>
      <c r="T922" s="19"/>
    </row>
    <row r="923" spans="1:20" x14ac:dyDescent="0.3">
      <c r="A923" t="s">
        <v>949</v>
      </c>
      <c r="B923">
        <v>1997</v>
      </c>
      <c r="C923" t="s">
        <v>32</v>
      </c>
      <c r="D923">
        <v>28</v>
      </c>
      <c r="E923">
        <v>0</v>
      </c>
      <c r="F923">
        <v>7504.3</v>
      </c>
      <c r="G923" t="s">
        <v>6766</v>
      </c>
      <c r="H923" t="s">
        <v>6768</v>
      </c>
      <c r="I923" t="s">
        <v>18</v>
      </c>
      <c r="K923" s="14" t="str">
        <v>Id1417</v>
      </c>
      <c r="L923" s="11">
        <v>1997</v>
      </c>
      <c r="M923" s="11" t="str">
        <v>Oct</v>
      </c>
      <c r="N923" s="11" t="str">
        <v>Tier - 2</v>
      </c>
      <c r="O923" s="11" t="str">
        <v>Tier - 1</v>
      </c>
      <c r="P923" s="11" t="str">
        <v>R1012</v>
      </c>
      <c r="Q923" s="12" t="str">
        <v>28 Oct 1997</v>
      </c>
      <c r="R923" s="11">
        <f ca="1"/>
        <v>27</v>
      </c>
      <c r="S923" s="52">
        <v>7504.3</v>
      </c>
      <c r="T923" s="19"/>
    </row>
    <row r="924" spans="1:20" x14ac:dyDescent="0.3">
      <c r="A924" t="s">
        <v>950</v>
      </c>
      <c r="B924">
        <v>1983</v>
      </c>
      <c r="C924" t="s">
        <v>8</v>
      </c>
      <c r="D924">
        <v>10</v>
      </c>
      <c r="E924">
        <v>4</v>
      </c>
      <c r="F924">
        <v>7512.27</v>
      </c>
      <c r="G924" t="s">
        <v>6767</v>
      </c>
      <c r="H924" t="s">
        <v>6766</v>
      </c>
      <c r="I924" t="s">
        <v>37</v>
      </c>
      <c r="K924" s="14" t="str">
        <v>Id1416</v>
      </c>
      <c r="L924" s="11">
        <v>1983</v>
      </c>
      <c r="M924" s="11" t="str">
        <v>Jul</v>
      </c>
      <c r="N924" s="11" t="str">
        <v>Tier - 3</v>
      </c>
      <c r="O924" s="11" t="str">
        <v>Tier - 2</v>
      </c>
      <c r="P924" s="11" t="str">
        <v>R1011</v>
      </c>
      <c r="Q924" s="12" t="str">
        <v>10 Jul 1983</v>
      </c>
      <c r="R924" s="11">
        <f ca="1"/>
        <v>41</v>
      </c>
      <c r="S924" s="52">
        <v>7512.27</v>
      </c>
      <c r="T924" s="19"/>
    </row>
    <row r="925" spans="1:20" x14ac:dyDescent="0.3">
      <c r="A925" t="s">
        <v>951</v>
      </c>
      <c r="B925">
        <v>1978</v>
      </c>
      <c r="C925" t="s">
        <v>32</v>
      </c>
      <c r="D925">
        <v>18</v>
      </c>
      <c r="E925">
        <v>1</v>
      </c>
      <c r="F925">
        <v>7518.03</v>
      </c>
      <c r="G925" t="s">
        <v>6766</v>
      </c>
      <c r="H925" t="s">
        <v>6767</v>
      </c>
      <c r="I925" t="s">
        <v>18</v>
      </c>
      <c r="K925" s="14" t="str">
        <v>Id1415</v>
      </c>
      <c r="L925" s="11">
        <v>1978</v>
      </c>
      <c r="M925" s="11" t="str">
        <v>Oct</v>
      </c>
      <c r="N925" s="11" t="str">
        <v>Tier - 2</v>
      </c>
      <c r="O925" s="11" t="str">
        <v>Tier - 3</v>
      </c>
      <c r="P925" s="11" t="str">
        <v>R1012</v>
      </c>
      <c r="Q925" s="12" t="str">
        <v>18 Oct 1978</v>
      </c>
      <c r="R925" s="11">
        <f ca="1"/>
        <v>46</v>
      </c>
      <c r="S925" s="52">
        <v>7518.03</v>
      </c>
      <c r="T925" s="19"/>
    </row>
    <row r="926" spans="1:20" x14ac:dyDescent="0.3">
      <c r="A926" t="s">
        <v>952</v>
      </c>
      <c r="B926">
        <v>1976</v>
      </c>
      <c r="C926" t="s">
        <v>32</v>
      </c>
      <c r="D926">
        <v>10</v>
      </c>
      <c r="E926">
        <v>0</v>
      </c>
      <c r="F926">
        <v>7526.71</v>
      </c>
      <c r="G926" t="s">
        <v>6767</v>
      </c>
      <c r="H926" t="s">
        <v>6768</v>
      </c>
      <c r="I926" t="s">
        <v>18</v>
      </c>
      <c r="K926" s="14" t="str">
        <v>Id1414</v>
      </c>
      <c r="L926" s="11">
        <v>1976</v>
      </c>
      <c r="M926" s="11" t="str">
        <v>Oct</v>
      </c>
      <c r="N926" s="11" t="str">
        <v>Tier - 3</v>
      </c>
      <c r="O926" s="11" t="str">
        <v>Tier - 1</v>
      </c>
      <c r="P926" s="11" t="str">
        <v>R1012</v>
      </c>
      <c r="Q926" s="12" t="str">
        <v>10 Oct 1976</v>
      </c>
      <c r="R926" s="11">
        <f ca="1"/>
        <v>48</v>
      </c>
      <c r="S926" s="52">
        <v>7526.71</v>
      </c>
      <c r="T926" s="19"/>
    </row>
    <row r="927" spans="1:20" x14ac:dyDescent="0.3">
      <c r="A927" t="s">
        <v>953</v>
      </c>
      <c r="B927">
        <v>1978</v>
      </c>
      <c r="C927" t="s">
        <v>25</v>
      </c>
      <c r="D927">
        <v>14</v>
      </c>
      <c r="E927">
        <v>2</v>
      </c>
      <c r="F927">
        <v>7531.7</v>
      </c>
      <c r="G927" t="s">
        <v>6766</v>
      </c>
      <c r="H927" t="s">
        <v>6768</v>
      </c>
      <c r="I927" t="s">
        <v>9</v>
      </c>
      <c r="K927" s="14" t="str">
        <v>Id1413</v>
      </c>
      <c r="L927" s="11">
        <v>1978</v>
      </c>
      <c r="M927" s="11" t="str">
        <v>Dec</v>
      </c>
      <c r="N927" s="11" t="str">
        <v>Tier - 2</v>
      </c>
      <c r="O927" s="11" t="str">
        <v>Tier - 1</v>
      </c>
      <c r="P927" s="11" t="str">
        <v>R1013</v>
      </c>
      <c r="Q927" s="12" t="str">
        <v>14 Dec 1978</v>
      </c>
      <c r="R927" s="11">
        <f ca="1"/>
        <v>46</v>
      </c>
      <c r="S927" s="52">
        <v>7531.7</v>
      </c>
      <c r="T927" s="19"/>
    </row>
    <row r="928" spans="1:20" x14ac:dyDescent="0.3">
      <c r="A928" t="s">
        <v>954</v>
      </c>
      <c r="B928">
        <v>1984</v>
      </c>
      <c r="C928" t="s">
        <v>30</v>
      </c>
      <c r="D928">
        <v>22</v>
      </c>
      <c r="E928">
        <v>3</v>
      </c>
      <c r="F928">
        <v>7537.16</v>
      </c>
      <c r="G928" t="s">
        <v>6766</v>
      </c>
      <c r="H928" t="s">
        <v>6766</v>
      </c>
      <c r="I928" t="s">
        <v>18</v>
      </c>
      <c r="K928" s="14" t="str">
        <v>Id1412</v>
      </c>
      <c r="L928" s="11">
        <v>1984</v>
      </c>
      <c r="M928" s="11" t="str">
        <v>Aug</v>
      </c>
      <c r="N928" s="11" t="str">
        <v>Tier - 2</v>
      </c>
      <c r="O928" s="11" t="str">
        <v>Tier - 2</v>
      </c>
      <c r="P928" s="11" t="str">
        <v>R1012</v>
      </c>
      <c r="Q928" s="12" t="str">
        <v>22 Aug 1984</v>
      </c>
      <c r="R928" s="11">
        <f ca="1"/>
        <v>40</v>
      </c>
      <c r="S928" s="52">
        <v>7537.16</v>
      </c>
      <c r="T928" s="19"/>
    </row>
    <row r="929" spans="1:20" x14ac:dyDescent="0.3">
      <c r="A929" t="s">
        <v>955</v>
      </c>
      <c r="B929">
        <v>1988</v>
      </c>
      <c r="C929" t="s">
        <v>25</v>
      </c>
      <c r="D929">
        <v>15</v>
      </c>
      <c r="E929">
        <v>3</v>
      </c>
      <c r="F929">
        <v>7538.52</v>
      </c>
      <c r="G929" t="s">
        <v>6766</v>
      </c>
      <c r="H929" t="s">
        <v>6766</v>
      </c>
      <c r="I929" t="s">
        <v>18</v>
      </c>
      <c r="K929" s="14" t="str">
        <v>Id1411</v>
      </c>
      <c r="L929" s="11">
        <v>1988</v>
      </c>
      <c r="M929" s="11" t="str">
        <v>Dec</v>
      </c>
      <c r="N929" s="11" t="str">
        <v>Tier - 2</v>
      </c>
      <c r="O929" s="11" t="str">
        <v>Tier - 2</v>
      </c>
      <c r="P929" s="11" t="str">
        <v>R1012</v>
      </c>
      <c r="Q929" s="12" t="str">
        <v>15 Dec 1988</v>
      </c>
      <c r="R929" s="11">
        <f ca="1"/>
        <v>36</v>
      </c>
      <c r="S929" s="52">
        <v>7538.52</v>
      </c>
      <c r="T929" s="19"/>
    </row>
    <row r="930" spans="1:20" x14ac:dyDescent="0.3">
      <c r="A930" t="s">
        <v>956</v>
      </c>
      <c r="B930">
        <v>1994</v>
      </c>
      <c r="C930" t="s">
        <v>30</v>
      </c>
      <c r="D930">
        <v>14</v>
      </c>
      <c r="E930">
        <v>0</v>
      </c>
      <c r="F930">
        <v>7567.13</v>
      </c>
      <c r="G930" t="s">
        <v>6766</v>
      </c>
      <c r="H930" t="s">
        <v>6766</v>
      </c>
      <c r="I930" t="s">
        <v>295</v>
      </c>
      <c r="K930" s="14" t="str">
        <v>Id1410</v>
      </c>
      <c r="L930" s="11">
        <v>1994</v>
      </c>
      <c r="M930" s="11" t="str">
        <v>Aug</v>
      </c>
      <c r="N930" s="11" t="str">
        <v>Tier - 2</v>
      </c>
      <c r="O930" s="11" t="str">
        <v>Tier - 2</v>
      </c>
      <c r="P930" s="11" t="str">
        <v>R1021</v>
      </c>
      <c r="Q930" s="12" t="str">
        <v>14 Aug 1994</v>
      </c>
      <c r="R930" s="11">
        <f ca="1"/>
        <v>30</v>
      </c>
      <c r="S930" s="52">
        <v>7567.13</v>
      </c>
      <c r="T930" s="19"/>
    </row>
    <row r="931" spans="1:20" x14ac:dyDescent="0.3">
      <c r="A931" t="s">
        <v>957</v>
      </c>
      <c r="B931">
        <v>1967</v>
      </c>
      <c r="C931" t="s">
        <v>8</v>
      </c>
      <c r="D931">
        <v>17</v>
      </c>
      <c r="E931">
        <v>0</v>
      </c>
      <c r="F931">
        <v>7585.62</v>
      </c>
      <c r="G931" t="s">
        <v>6767</v>
      </c>
      <c r="H931" t="s">
        <v>6766</v>
      </c>
      <c r="I931" t="s">
        <v>9</v>
      </c>
      <c r="K931" s="14" t="str">
        <v>Id1409</v>
      </c>
      <c r="L931" s="11">
        <v>1967</v>
      </c>
      <c r="M931" s="11" t="str">
        <v>Jul</v>
      </c>
      <c r="N931" s="11" t="str">
        <v>Tier - 3</v>
      </c>
      <c r="O931" s="11" t="str">
        <v>Tier - 2</v>
      </c>
      <c r="P931" s="11" t="str">
        <v>R1013</v>
      </c>
      <c r="Q931" s="12" t="str">
        <v>17 Jul 1967</v>
      </c>
      <c r="R931" s="11">
        <f ca="1"/>
        <v>57</v>
      </c>
      <c r="S931" s="52">
        <v>7585.62</v>
      </c>
      <c r="T931" s="19"/>
    </row>
    <row r="932" spans="1:20" x14ac:dyDescent="0.3">
      <c r="A932" t="s">
        <v>958</v>
      </c>
      <c r="B932">
        <v>1997</v>
      </c>
      <c r="C932" t="s">
        <v>15</v>
      </c>
      <c r="D932">
        <v>30</v>
      </c>
      <c r="E932">
        <v>0</v>
      </c>
      <c r="F932">
        <v>7607.03</v>
      </c>
      <c r="G932" t="s">
        <v>6766</v>
      </c>
      <c r="H932" t="s">
        <v>6766</v>
      </c>
      <c r="I932" t="s">
        <v>18</v>
      </c>
      <c r="K932" s="14" t="str">
        <v>Id1408</v>
      </c>
      <c r="L932" s="11">
        <v>1997</v>
      </c>
      <c r="M932" s="11" t="str">
        <v>Sep</v>
      </c>
      <c r="N932" s="11" t="str">
        <v>Tier - 2</v>
      </c>
      <c r="O932" s="11" t="str">
        <v>Tier - 2</v>
      </c>
      <c r="P932" s="11" t="str">
        <v>R1012</v>
      </c>
      <c r="Q932" s="12" t="str">
        <v>30 Sep 1997</v>
      </c>
      <c r="R932" s="11">
        <f ca="1"/>
        <v>27</v>
      </c>
      <c r="S932" s="52">
        <v>7607.03</v>
      </c>
      <c r="T932" s="19"/>
    </row>
    <row r="933" spans="1:20" x14ac:dyDescent="0.3">
      <c r="A933" t="s">
        <v>959</v>
      </c>
      <c r="B933">
        <v>1968</v>
      </c>
      <c r="C933" t="s">
        <v>8</v>
      </c>
      <c r="D933">
        <v>3</v>
      </c>
      <c r="E933">
        <v>0</v>
      </c>
      <c r="F933">
        <v>7609.6</v>
      </c>
      <c r="G933" t="s">
        <v>6767</v>
      </c>
      <c r="H933" t="s">
        <v>6766</v>
      </c>
      <c r="I933" t="s">
        <v>18</v>
      </c>
      <c r="K933" s="14" t="str">
        <v>Id1407</v>
      </c>
      <c r="L933" s="11">
        <v>1968</v>
      </c>
      <c r="M933" s="11" t="str">
        <v>Jul</v>
      </c>
      <c r="N933" s="11" t="str">
        <v>Tier - 3</v>
      </c>
      <c r="O933" s="11" t="str">
        <v>Tier - 2</v>
      </c>
      <c r="P933" s="11" t="str">
        <v>R1012</v>
      </c>
      <c r="Q933" s="12" t="str">
        <v>3 Jul 1968</v>
      </c>
      <c r="R933" s="11">
        <f ca="1"/>
        <v>56</v>
      </c>
      <c r="S933" s="52">
        <v>7609.6</v>
      </c>
      <c r="T933" s="19"/>
    </row>
    <row r="934" spans="1:20" x14ac:dyDescent="0.3">
      <c r="A934" t="s">
        <v>960</v>
      </c>
      <c r="B934">
        <v>1996</v>
      </c>
      <c r="C934" t="s">
        <v>15</v>
      </c>
      <c r="D934">
        <v>17</v>
      </c>
      <c r="E934">
        <v>0</v>
      </c>
      <c r="F934">
        <v>7623.13</v>
      </c>
      <c r="G934" t="s">
        <v>6766</v>
      </c>
      <c r="H934" t="s">
        <v>6767</v>
      </c>
      <c r="I934" t="s">
        <v>37</v>
      </c>
      <c r="K934" s="14" t="str">
        <v>Id1406</v>
      </c>
      <c r="L934" s="11">
        <v>1996</v>
      </c>
      <c r="M934" s="11" t="str">
        <v>Sep</v>
      </c>
      <c r="N934" s="11" t="str">
        <v>Tier - 2</v>
      </c>
      <c r="O934" s="11" t="str">
        <v>Tier - 3</v>
      </c>
      <c r="P934" s="11" t="str">
        <v>R1011</v>
      </c>
      <c r="Q934" s="12" t="str">
        <v>17 Sep 1996</v>
      </c>
      <c r="R934" s="11">
        <f ca="1"/>
        <v>28</v>
      </c>
      <c r="S934" s="52">
        <v>7623.13</v>
      </c>
      <c r="T934" s="19"/>
    </row>
    <row r="935" spans="1:20" x14ac:dyDescent="0.3">
      <c r="A935" t="s">
        <v>961</v>
      </c>
      <c r="B935">
        <v>1978</v>
      </c>
      <c r="C935" t="s">
        <v>11</v>
      </c>
      <c r="D935">
        <v>28</v>
      </c>
      <c r="E935">
        <v>1</v>
      </c>
      <c r="F935">
        <v>7623.52</v>
      </c>
      <c r="G935" t="s">
        <v>6766</v>
      </c>
      <c r="H935" t="s">
        <v>6768</v>
      </c>
      <c r="I935" t="s">
        <v>37</v>
      </c>
      <c r="K935" s="14" t="str">
        <v>Id1405</v>
      </c>
      <c r="L935" s="11">
        <v>1978</v>
      </c>
      <c r="M935" s="11" t="str">
        <v>Nov</v>
      </c>
      <c r="N935" s="11" t="str">
        <v>Tier - 2</v>
      </c>
      <c r="O935" s="11" t="str">
        <v>Tier - 1</v>
      </c>
      <c r="P935" s="11" t="str">
        <v>R1011</v>
      </c>
      <c r="Q935" s="12" t="str">
        <v>28 Nov 1978</v>
      </c>
      <c r="R935" s="11">
        <f ca="1"/>
        <v>46</v>
      </c>
      <c r="S935" s="52">
        <v>7623.52</v>
      </c>
      <c r="T935" s="19"/>
    </row>
    <row r="936" spans="1:20" x14ac:dyDescent="0.3">
      <c r="A936" t="s">
        <v>962</v>
      </c>
      <c r="B936">
        <v>1978</v>
      </c>
      <c r="C936" t="s">
        <v>11</v>
      </c>
      <c r="D936">
        <v>6</v>
      </c>
      <c r="E936">
        <v>1</v>
      </c>
      <c r="F936">
        <v>7624.63</v>
      </c>
      <c r="G936" t="s">
        <v>6766</v>
      </c>
      <c r="H936" t="s">
        <v>6768</v>
      </c>
      <c r="I936" t="s">
        <v>37</v>
      </c>
      <c r="K936" s="14" t="str">
        <v>Id1404</v>
      </c>
      <c r="L936" s="11">
        <v>1978</v>
      </c>
      <c r="M936" s="11" t="str">
        <v>Nov</v>
      </c>
      <c r="N936" s="11" t="str">
        <v>Tier - 2</v>
      </c>
      <c r="O936" s="11" t="str">
        <v>Tier - 1</v>
      </c>
      <c r="P936" s="11" t="str">
        <v>R1011</v>
      </c>
      <c r="Q936" s="12" t="str">
        <v>6 Nov 1978</v>
      </c>
      <c r="R936" s="11">
        <f ca="1"/>
        <v>46</v>
      </c>
      <c r="S936" s="52">
        <v>7624.63</v>
      </c>
      <c r="T936" s="19"/>
    </row>
    <row r="937" spans="1:20" x14ac:dyDescent="0.3">
      <c r="A937" t="s">
        <v>963</v>
      </c>
      <c r="B937">
        <v>1978</v>
      </c>
      <c r="C937" t="s">
        <v>11</v>
      </c>
      <c r="D937">
        <v>29</v>
      </c>
      <c r="E937">
        <v>1</v>
      </c>
      <c r="F937">
        <v>7626.99</v>
      </c>
      <c r="G937" t="s">
        <v>6766</v>
      </c>
      <c r="H937" t="s">
        <v>6766</v>
      </c>
      <c r="I937" t="s">
        <v>37</v>
      </c>
      <c r="K937" s="14" t="str">
        <v>Id1403</v>
      </c>
      <c r="L937" s="11">
        <v>1978</v>
      </c>
      <c r="M937" s="11" t="str">
        <v>Nov</v>
      </c>
      <c r="N937" s="11" t="str">
        <v>Tier - 2</v>
      </c>
      <c r="O937" s="11" t="str">
        <v>Tier - 2</v>
      </c>
      <c r="P937" s="11" t="str">
        <v>R1011</v>
      </c>
      <c r="Q937" s="12" t="str">
        <v>29 Nov 1978</v>
      </c>
      <c r="R937" s="11">
        <f ca="1"/>
        <v>46</v>
      </c>
      <c r="S937" s="52">
        <v>7626.99</v>
      </c>
      <c r="T937" s="19"/>
    </row>
    <row r="938" spans="1:20" x14ac:dyDescent="0.3">
      <c r="A938" t="s">
        <v>964</v>
      </c>
      <c r="B938">
        <v>1978</v>
      </c>
      <c r="C938" t="s">
        <v>30</v>
      </c>
      <c r="D938">
        <v>24</v>
      </c>
      <c r="E938">
        <v>1</v>
      </c>
      <c r="F938">
        <v>7633.72</v>
      </c>
      <c r="G938" t="s">
        <v>6766</v>
      </c>
      <c r="H938" t="s">
        <v>6768</v>
      </c>
      <c r="I938" t="s">
        <v>9</v>
      </c>
      <c r="K938" s="14" t="str">
        <v>Id1402</v>
      </c>
      <c r="L938" s="11">
        <v>1978</v>
      </c>
      <c r="M938" s="11" t="str">
        <v>Aug</v>
      </c>
      <c r="N938" s="11" t="str">
        <v>Tier - 2</v>
      </c>
      <c r="O938" s="11" t="str">
        <v>Tier - 1</v>
      </c>
      <c r="P938" s="11" t="str">
        <v>R1013</v>
      </c>
      <c r="Q938" s="12" t="str">
        <v>24 Aug 1978</v>
      </c>
      <c r="R938" s="11">
        <f ca="1"/>
        <v>46</v>
      </c>
      <c r="S938" s="52">
        <v>7633.72</v>
      </c>
      <c r="T938" s="19"/>
    </row>
    <row r="939" spans="1:20" x14ac:dyDescent="0.3">
      <c r="A939" t="s">
        <v>965</v>
      </c>
      <c r="B939">
        <v>2001</v>
      </c>
      <c r="C939" t="s">
        <v>25</v>
      </c>
      <c r="D939">
        <v>13</v>
      </c>
      <c r="E939">
        <v>0</v>
      </c>
      <c r="F939">
        <v>7636.92</v>
      </c>
      <c r="G939" t="s">
        <v>6766</v>
      </c>
      <c r="H939" t="s">
        <v>6767</v>
      </c>
      <c r="I939" t="s">
        <v>18</v>
      </c>
      <c r="K939" s="14" t="str">
        <v>Id1401</v>
      </c>
      <c r="L939" s="11">
        <v>2001</v>
      </c>
      <c r="M939" s="11" t="str">
        <v>Dec</v>
      </c>
      <c r="N939" s="11" t="str">
        <v>Tier - 2</v>
      </c>
      <c r="O939" s="11" t="str">
        <v>Tier - 3</v>
      </c>
      <c r="P939" s="11" t="str">
        <v>R1012</v>
      </c>
      <c r="Q939" s="12" t="str">
        <v>13 Dec 2001</v>
      </c>
      <c r="R939" s="11">
        <f ca="1"/>
        <v>23</v>
      </c>
      <c r="S939" s="52">
        <v>7636.92</v>
      </c>
      <c r="T939" s="19"/>
    </row>
    <row r="940" spans="1:20" x14ac:dyDescent="0.3">
      <c r="A940" t="s">
        <v>966</v>
      </c>
      <c r="B940">
        <v>1980</v>
      </c>
      <c r="C940" t="s">
        <v>13</v>
      </c>
      <c r="D940">
        <v>20</v>
      </c>
      <c r="E940">
        <v>1</v>
      </c>
      <c r="F940">
        <v>7639.42</v>
      </c>
      <c r="G940" t="s">
        <v>6766</v>
      </c>
      <c r="H940" t="s">
        <v>6766</v>
      </c>
      <c r="I940" t="s">
        <v>242</v>
      </c>
      <c r="K940" s="14" t="str">
        <v>Id1400</v>
      </c>
      <c r="L940" s="11">
        <v>1980</v>
      </c>
      <c r="M940" s="11" t="str">
        <v>Jun</v>
      </c>
      <c r="N940" s="11" t="str">
        <v>Tier - 2</v>
      </c>
      <c r="O940" s="11" t="str">
        <v>Tier - 2</v>
      </c>
      <c r="P940" s="11" t="str">
        <v>R1024</v>
      </c>
      <c r="Q940" s="12" t="str">
        <v>20 Jun 1980</v>
      </c>
      <c r="R940" s="11">
        <f ca="1"/>
        <v>44</v>
      </c>
      <c r="S940" s="52">
        <v>7639.42</v>
      </c>
      <c r="T940" s="19"/>
    </row>
    <row r="941" spans="1:20" x14ac:dyDescent="0.3">
      <c r="A941" t="s">
        <v>967</v>
      </c>
      <c r="B941">
        <v>1980</v>
      </c>
      <c r="C941" t="s">
        <v>8</v>
      </c>
      <c r="D941">
        <v>24</v>
      </c>
      <c r="E941">
        <v>2</v>
      </c>
      <c r="F941">
        <v>7640.31</v>
      </c>
      <c r="G941" t="s">
        <v>6766</v>
      </c>
      <c r="H941" t="s">
        <v>6768</v>
      </c>
      <c r="I941" t="s">
        <v>9</v>
      </c>
      <c r="K941" s="14" t="str">
        <v>Id1399</v>
      </c>
      <c r="L941" s="11">
        <v>1980</v>
      </c>
      <c r="M941" s="11" t="str">
        <v>Jul</v>
      </c>
      <c r="N941" s="11" t="str">
        <v>Tier - 2</v>
      </c>
      <c r="O941" s="11" t="str">
        <v>Tier - 1</v>
      </c>
      <c r="P941" s="11" t="str">
        <v>R1013</v>
      </c>
      <c r="Q941" s="12" t="str">
        <v>24 Jul 1980</v>
      </c>
      <c r="R941" s="11">
        <f ca="1"/>
        <v>44</v>
      </c>
      <c r="S941" s="52">
        <v>7640.31</v>
      </c>
      <c r="T941" s="19"/>
    </row>
    <row r="942" spans="1:20" x14ac:dyDescent="0.3">
      <c r="A942" t="s">
        <v>968</v>
      </c>
      <c r="B942">
        <v>1999</v>
      </c>
      <c r="C942" t="s">
        <v>13</v>
      </c>
      <c r="D942">
        <v>15</v>
      </c>
      <c r="E942">
        <v>0</v>
      </c>
      <c r="F942">
        <v>7642.05</v>
      </c>
      <c r="G942" t="s">
        <v>6766</v>
      </c>
      <c r="H942" t="s">
        <v>6766</v>
      </c>
      <c r="I942" t="s">
        <v>530</v>
      </c>
      <c r="K942" s="14" t="str">
        <v>Id1398</v>
      </c>
      <c r="L942" s="11">
        <v>1999</v>
      </c>
      <c r="M942" s="11" t="str">
        <v>Jun</v>
      </c>
      <c r="N942" s="11" t="str">
        <v>Tier - 2</v>
      </c>
      <c r="O942" s="11" t="str">
        <v>Tier - 2</v>
      </c>
      <c r="P942" s="11" t="str">
        <v>R1026</v>
      </c>
      <c r="Q942" s="12" t="str">
        <v>15 Jun 1999</v>
      </c>
      <c r="R942" s="11">
        <f ca="1"/>
        <v>25</v>
      </c>
      <c r="S942" s="52">
        <v>7642.05</v>
      </c>
      <c r="T942" s="19"/>
    </row>
    <row r="943" spans="1:20" x14ac:dyDescent="0.3">
      <c r="A943" t="s">
        <v>969</v>
      </c>
      <c r="B943">
        <v>1980</v>
      </c>
      <c r="C943" t="s">
        <v>32</v>
      </c>
      <c r="D943">
        <v>16</v>
      </c>
      <c r="E943">
        <v>1</v>
      </c>
      <c r="F943">
        <v>7650.77</v>
      </c>
      <c r="G943" t="s">
        <v>6766</v>
      </c>
      <c r="H943" t="s">
        <v>6766</v>
      </c>
      <c r="I943" t="s">
        <v>242</v>
      </c>
      <c r="K943" s="14" t="str">
        <v>Id1397</v>
      </c>
      <c r="L943" s="11">
        <v>1980</v>
      </c>
      <c r="M943" s="11" t="str">
        <v>Oct</v>
      </c>
      <c r="N943" s="11" t="str">
        <v>Tier - 2</v>
      </c>
      <c r="O943" s="11" t="str">
        <v>Tier - 2</v>
      </c>
      <c r="P943" s="11" t="str">
        <v>R1024</v>
      </c>
      <c r="Q943" s="12" t="str">
        <v>16 Oct 1980</v>
      </c>
      <c r="R943" s="11">
        <f ca="1"/>
        <v>44</v>
      </c>
      <c r="S943" s="52">
        <v>7650.77</v>
      </c>
      <c r="T943" s="19"/>
    </row>
    <row r="944" spans="1:20" x14ac:dyDescent="0.3">
      <c r="A944" t="s">
        <v>970</v>
      </c>
      <c r="B944">
        <v>1993</v>
      </c>
      <c r="C944" t="s">
        <v>30</v>
      </c>
      <c r="D944">
        <v>10</v>
      </c>
      <c r="E944">
        <v>0</v>
      </c>
      <c r="F944">
        <v>7650.8</v>
      </c>
      <c r="G944" t="s">
        <v>6766</v>
      </c>
      <c r="H944" t="s">
        <v>6766</v>
      </c>
      <c r="I944" t="s">
        <v>18</v>
      </c>
      <c r="K944" s="14" t="str">
        <v>Id1396</v>
      </c>
      <c r="L944" s="11">
        <v>1993</v>
      </c>
      <c r="M944" s="11" t="str">
        <v>Aug</v>
      </c>
      <c r="N944" s="11" t="str">
        <v>Tier - 2</v>
      </c>
      <c r="O944" s="11" t="str">
        <v>Tier - 2</v>
      </c>
      <c r="P944" s="11" t="str">
        <v>R1012</v>
      </c>
      <c r="Q944" s="12" t="str">
        <v>10 Aug 1993</v>
      </c>
      <c r="R944" s="11">
        <f ca="1"/>
        <v>31</v>
      </c>
      <c r="S944" s="52">
        <v>7650.8</v>
      </c>
      <c r="T944" s="19"/>
    </row>
    <row r="945" spans="1:20" x14ac:dyDescent="0.3">
      <c r="A945" t="s">
        <v>971</v>
      </c>
      <c r="B945">
        <v>1998</v>
      </c>
      <c r="C945" t="s">
        <v>15</v>
      </c>
      <c r="D945">
        <v>30</v>
      </c>
      <c r="E945">
        <v>0</v>
      </c>
      <c r="F945">
        <v>7652.26</v>
      </c>
      <c r="G945" t="s">
        <v>6766</v>
      </c>
      <c r="H945" t="s">
        <v>6767</v>
      </c>
      <c r="I945" t="s">
        <v>244</v>
      </c>
      <c r="K945" s="14" t="str">
        <v>Id1395</v>
      </c>
      <c r="L945" s="11">
        <v>1998</v>
      </c>
      <c r="M945" s="11" t="str">
        <v>Sep</v>
      </c>
      <c r="N945" s="11" t="str">
        <v>Tier - 2</v>
      </c>
      <c r="O945" s="11" t="str">
        <v>Tier - 3</v>
      </c>
      <c r="P945" s="11" t="str">
        <v>R1023</v>
      </c>
      <c r="Q945" s="12" t="str">
        <v>30 Sep 1998</v>
      </c>
      <c r="R945" s="11">
        <f ca="1"/>
        <v>26</v>
      </c>
      <c r="S945" s="52">
        <v>7652.26</v>
      </c>
      <c r="T945" s="19"/>
    </row>
    <row r="946" spans="1:20" x14ac:dyDescent="0.3">
      <c r="A946" t="s">
        <v>972</v>
      </c>
      <c r="B946">
        <v>1965</v>
      </c>
      <c r="C946" t="s">
        <v>25</v>
      </c>
      <c r="D946">
        <v>27</v>
      </c>
      <c r="E946">
        <v>0</v>
      </c>
      <c r="F946">
        <v>7657.69</v>
      </c>
      <c r="G946" t="s">
        <v>6767</v>
      </c>
      <c r="H946" t="s">
        <v>6767</v>
      </c>
      <c r="I946" t="s">
        <v>18</v>
      </c>
      <c r="K946" s="14" t="str">
        <v>Id1394</v>
      </c>
      <c r="L946" s="11">
        <v>1965</v>
      </c>
      <c r="M946" s="11" t="str">
        <v>Dec</v>
      </c>
      <c r="N946" s="11" t="str">
        <v>Tier - 3</v>
      </c>
      <c r="O946" s="11" t="str">
        <v>Tier - 3</v>
      </c>
      <c r="P946" s="11" t="str">
        <v>R1012</v>
      </c>
      <c r="Q946" s="12" t="str">
        <v>27 Dec 1965</v>
      </c>
      <c r="R946" s="11">
        <f ca="1"/>
        <v>59</v>
      </c>
      <c r="S946" s="52">
        <v>7657.69</v>
      </c>
      <c r="T946" s="19"/>
    </row>
    <row r="947" spans="1:20" x14ac:dyDescent="0.3">
      <c r="A947" t="s">
        <v>973</v>
      </c>
      <c r="B947">
        <v>1976</v>
      </c>
      <c r="C947" t="s">
        <v>32</v>
      </c>
      <c r="D947">
        <v>9</v>
      </c>
      <c r="E947">
        <v>2</v>
      </c>
      <c r="F947">
        <v>7662.47</v>
      </c>
      <c r="G947" t="s">
        <v>6766</v>
      </c>
      <c r="H947" t="s">
        <v>6768</v>
      </c>
      <c r="I947" t="s">
        <v>37</v>
      </c>
      <c r="K947" s="14" t="str">
        <v>Id1393</v>
      </c>
      <c r="L947" s="11">
        <v>1976</v>
      </c>
      <c r="M947" s="11" t="str">
        <v>Oct</v>
      </c>
      <c r="N947" s="11" t="str">
        <v>Tier - 2</v>
      </c>
      <c r="O947" s="11" t="str">
        <v>Tier - 1</v>
      </c>
      <c r="P947" s="11" t="str">
        <v>R1011</v>
      </c>
      <c r="Q947" s="12" t="str">
        <v>9 Oct 1976</v>
      </c>
      <c r="R947" s="11">
        <f ca="1"/>
        <v>48</v>
      </c>
      <c r="S947" s="52">
        <v>7662.47</v>
      </c>
      <c r="T947" s="19"/>
    </row>
    <row r="948" spans="1:20" x14ac:dyDescent="0.3">
      <c r="A948" t="s">
        <v>974</v>
      </c>
      <c r="B948">
        <v>1996</v>
      </c>
      <c r="C948" t="s">
        <v>11</v>
      </c>
      <c r="D948">
        <v>24</v>
      </c>
      <c r="E948">
        <v>0</v>
      </c>
      <c r="F948">
        <v>7670.75</v>
      </c>
      <c r="G948" t="s">
        <v>6766</v>
      </c>
      <c r="H948" t="s">
        <v>6766</v>
      </c>
      <c r="I948" t="s">
        <v>627</v>
      </c>
      <c r="K948" s="14" t="str">
        <v>Id1392</v>
      </c>
      <c r="L948" s="11">
        <v>1996</v>
      </c>
      <c r="M948" s="11" t="str">
        <v>Nov</v>
      </c>
      <c r="N948" s="11" t="str">
        <v>Tier - 2</v>
      </c>
      <c r="O948" s="11" t="str">
        <v>Tier - 2</v>
      </c>
      <c r="P948" s="11" t="str">
        <v>R1022</v>
      </c>
      <c r="Q948" s="12" t="str">
        <v>24 Nov 1996</v>
      </c>
      <c r="R948" s="11">
        <f ca="1"/>
        <v>28</v>
      </c>
      <c r="S948" s="52">
        <v>7670.75</v>
      </c>
      <c r="T948" s="19"/>
    </row>
    <row r="949" spans="1:20" x14ac:dyDescent="0.3">
      <c r="A949" t="s">
        <v>975</v>
      </c>
      <c r="B949">
        <v>1995</v>
      </c>
      <c r="C949" t="s">
        <v>15</v>
      </c>
      <c r="D949">
        <v>13</v>
      </c>
      <c r="E949">
        <v>0</v>
      </c>
      <c r="F949">
        <v>7676.4</v>
      </c>
      <c r="G949" t="s">
        <v>6766</v>
      </c>
      <c r="H949" t="s">
        <v>6768</v>
      </c>
      <c r="I949" t="s">
        <v>18</v>
      </c>
      <c r="K949" s="14" t="str">
        <v>Id1391</v>
      </c>
      <c r="L949" s="11">
        <v>1995</v>
      </c>
      <c r="M949" s="11" t="str">
        <v>Sep</v>
      </c>
      <c r="N949" s="11" t="str">
        <v>Tier - 2</v>
      </c>
      <c r="O949" s="11" t="str">
        <v>Tier - 1</v>
      </c>
      <c r="P949" s="11" t="str">
        <v>R1012</v>
      </c>
      <c r="Q949" s="12" t="str">
        <v>13 Sep 1995</v>
      </c>
      <c r="R949" s="11">
        <f ca="1"/>
        <v>29</v>
      </c>
      <c r="S949" s="52">
        <v>7676.4</v>
      </c>
      <c r="T949" s="19"/>
    </row>
    <row r="950" spans="1:20" x14ac:dyDescent="0.3">
      <c r="A950" t="s">
        <v>976</v>
      </c>
      <c r="B950">
        <v>1971</v>
      </c>
      <c r="C950" t="s">
        <v>32</v>
      </c>
      <c r="D950">
        <v>11</v>
      </c>
      <c r="E950">
        <v>0</v>
      </c>
      <c r="F950">
        <v>7680.92</v>
      </c>
      <c r="G950" t="s">
        <v>6766</v>
      </c>
      <c r="H950" t="s">
        <v>6768</v>
      </c>
      <c r="I950" t="s">
        <v>9</v>
      </c>
      <c r="K950" s="14" t="str">
        <v>Id1390</v>
      </c>
      <c r="L950" s="11">
        <v>1971</v>
      </c>
      <c r="M950" s="11" t="str">
        <v>Oct</v>
      </c>
      <c r="N950" s="11" t="str">
        <v>Tier - 2</v>
      </c>
      <c r="O950" s="11" t="str">
        <v>Tier - 1</v>
      </c>
      <c r="P950" s="11" t="str">
        <v>R1013</v>
      </c>
      <c r="Q950" s="12" t="str">
        <v>11 Oct 1971</v>
      </c>
      <c r="R950" s="11">
        <f ca="1"/>
        <v>53</v>
      </c>
      <c r="S950" s="52">
        <v>7680.92</v>
      </c>
      <c r="T950" s="19"/>
    </row>
    <row r="951" spans="1:20" x14ac:dyDescent="0.3">
      <c r="A951" t="s">
        <v>977</v>
      </c>
      <c r="B951">
        <v>1981</v>
      </c>
      <c r="C951" t="s">
        <v>25</v>
      </c>
      <c r="D951">
        <v>19</v>
      </c>
      <c r="E951">
        <v>1</v>
      </c>
      <c r="F951">
        <v>7681.17</v>
      </c>
      <c r="G951" t="s">
        <v>6766</v>
      </c>
      <c r="H951" t="s">
        <v>6766</v>
      </c>
      <c r="I951" t="s">
        <v>511</v>
      </c>
      <c r="K951" s="14" t="str">
        <v>Id1389</v>
      </c>
      <c r="L951" s="11">
        <v>1981</v>
      </c>
      <c r="M951" s="11" t="str">
        <v>Dec</v>
      </c>
      <c r="N951" s="11" t="str">
        <v>Tier - 2</v>
      </c>
      <c r="O951" s="11" t="str">
        <v>Tier - 2</v>
      </c>
      <c r="P951" s="11" t="str">
        <v>R1020</v>
      </c>
      <c r="Q951" s="12" t="str">
        <v>19 Dec 1981</v>
      </c>
      <c r="R951" s="11">
        <f ca="1"/>
        <v>43</v>
      </c>
      <c r="S951" s="52">
        <v>7681.17</v>
      </c>
      <c r="T951" s="19"/>
    </row>
    <row r="952" spans="1:20" x14ac:dyDescent="0.3">
      <c r="A952" t="s">
        <v>978</v>
      </c>
      <c r="B952">
        <v>1982</v>
      </c>
      <c r="C952" t="s">
        <v>25</v>
      </c>
      <c r="D952">
        <v>18</v>
      </c>
      <c r="E952">
        <v>3</v>
      </c>
      <c r="F952">
        <v>7682.67</v>
      </c>
      <c r="G952" t="s">
        <v>6766</v>
      </c>
      <c r="H952" t="s">
        <v>6768</v>
      </c>
      <c r="I952" t="s">
        <v>9</v>
      </c>
      <c r="K952" s="14" t="str">
        <v>Id1388</v>
      </c>
      <c r="L952" s="11">
        <v>1982</v>
      </c>
      <c r="M952" s="11" t="str">
        <v>Dec</v>
      </c>
      <c r="N952" s="11" t="str">
        <v>Tier - 2</v>
      </c>
      <c r="O952" s="11" t="str">
        <v>Tier - 1</v>
      </c>
      <c r="P952" s="11" t="str">
        <v>R1013</v>
      </c>
      <c r="Q952" s="12" t="str">
        <v>18 Dec 1982</v>
      </c>
      <c r="R952" s="11">
        <f ca="1"/>
        <v>42</v>
      </c>
      <c r="S952" s="52">
        <v>7682.67</v>
      </c>
      <c r="T952" s="19"/>
    </row>
    <row r="953" spans="1:20" x14ac:dyDescent="0.3">
      <c r="A953" t="s">
        <v>979</v>
      </c>
      <c r="B953">
        <v>1987</v>
      </c>
      <c r="C953" t="s">
        <v>8</v>
      </c>
      <c r="D953">
        <v>12</v>
      </c>
      <c r="E953">
        <v>3</v>
      </c>
      <c r="F953">
        <v>7684.62</v>
      </c>
      <c r="G953" t="s">
        <v>6766</v>
      </c>
      <c r="H953" t="s">
        <v>6767</v>
      </c>
      <c r="I953" t="s">
        <v>295</v>
      </c>
      <c r="K953" s="14" t="str">
        <v>Id1387</v>
      </c>
      <c r="L953" s="11">
        <v>1987</v>
      </c>
      <c r="M953" s="11" t="str">
        <v>Jul</v>
      </c>
      <c r="N953" s="11" t="str">
        <v>Tier - 2</v>
      </c>
      <c r="O953" s="11" t="str">
        <v>Tier - 3</v>
      </c>
      <c r="P953" s="11" t="str">
        <v>R1021</v>
      </c>
      <c r="Q953" s="12" t="str">
        <v>12 Jul 1987</v>
      </c>
      <c r="R953" s="11">
        <f ca="1"/>
        <v>37</v>
      </c>
      <c r="S953" s="52">
        <v>7684.62</v>
      </c>
      <c r="T953" s="19"/>
    </row>
    <row r="954" spans="1:20" x14ac:dyDescent="0.3">
      <c r="A954" t="s">
        <v>980</v>
      </c>
      <c r="B954">
        <v>1978</v>
      </c>
      <c r="C954" t="s">
        <v>25</v>
      </c>
      <c r="D954">
        <v>29</v>
      </c>
      <c r="E954">
        <v>2</v>
      </c>
      <c r="F954">
        <v>7726.85</v>
      </c>
      <c r="G954" t="s">
        <v>6768</v>
      </c>
      <c r="H954" t="s">
        <v>6766</v>
      </c>
      <c r="I954" t="s">
        <v>37</v>
      </c>
      <c r="K954" s="14" t="str">
        <v>Id1386</v>
      </c>
      <c r="L954" s="11">
        <v>1978</v>
      </c>
      <c r="M954" s="11" t="str">
        <v>Dec</v>
      </c>
      <c r="N954" s="11" t="str">
        <v>Tier - 1</v>
      </c>
      <c r="O954" s="11" t="str">
        <v>Tier - 2</v>
      </c>
      <c r="P954" s="11" t="str">
        <v>R1011</v>
      </c>
      <c r="Q954" s="12" t="str">
        <v>29 Dec 1978</v>
      </c>
      <c r="R954" s="11">
        <f ca="1"/>
        <v>46</v>
      </c>
      <c r="S954" s="52">
        <v>7726.85</v>
      </c>
      <c r="T954" s="19"/>
    </row>
    <row r="955" spans="1:20" x14ac:dyDescent="0.3">
      <c r="A955" t="s">
        <v>981</v>
      </c>
      <c r="B955">
        <v>1979</v>
      </c>
      <c r="C955" t="s">
        <v>13</v>
      </c>
      <c r="D955">
        <v>2</v>
      </c>
      <c r="E955">
        <v>1</v>
      </c>
      <c r="F955">
        <v>7727.25</v>
      </c>
      <c r="G955" t="s">
        <v>6766</v>
      </c>
      <c r="H955" t="s">
        <v>6767</v>
      </c>
      <c r="I955" t="s">
        <v>18</v>
      </c>
      <c r="K955" s="14" t="str">
        <v>Id1385</v>
      </c>
      <c r="L955" s="11">
        <v>1979</v>
      </c>
      <c r="M955" s="11" t="str">
        <v>Jun</v>
      </c>
      <c r="N955" s="11" t="str">
        <v>Tier - 2</v>
      </c>
      <c r="O955" s="11" t="str">
        <v>Tier - 3</v>
      </c>
      <c r="P955" s="11" t="str">
        <v>R1012</v>
      </c>
      <c r="Q955" s="12" t="str">
        <v>2 Jun 1979</v>
      </c>
      <c r="R955" s="11">
        <f ca="1"/>
        <v>45</v>
      </c>
      <c r="S955" s="52">
        <v>7727.25</v>
      </c>
      <c r="T955" s="19"/>
    </row>
    <row r="956" spans="1:20" x14ac:dyDescent="0.3">
      <c r="A956" t="s">
        <v>982</v>
      </c>
      <c r="B956">
        <v>1980</v>
      </c>
      <c r="C956" t="s">
        <v>15</v>
      </c>
      <c r="D956">
        <v>10</v>
      </c>
      <c r="E956">
        <v>2</v>
      </c>
      <c r="F956">
        <v>7729.65</v>
      </c>
      <c r="G956" t="s">
        <v>6767</v>
      </c>
      <c r="H956" t="s">
        <v>6768</v>
      </c>
      <c r="I956" t="s">
        <v>163</v>
      </c>
      <c r="K956" s="14" t="str">
        <v>Id1384</v>
      </c>
      <c r="L956" s="11">
        <v>1980</v>
      </c>
      <c r="M956" s="11" t="str">
        <v>Sep</v>
      </c>
      <c r="N956" s="11" t="str">
        <v>Tier - 3</v>
      </c>
      <c r="O956" s="11" t="str">
        <v>Tier - 1</v>
      </c>
      <c r="P956" s="11" t="str">
        <v>R1016</v>
      </c>
      <c r="Q956" s="12" t="str">
        <v>10 Sep 1980</v>
      </c>
      <c r="R956" s="11">
        <f ca="1"/>
        <v>44</v>
      </c>
      <c r="S956" s="52">
        <v>7729.65</v>
      </c>
      <c r="T956" s="19"/>
    </row>
    <row r="957" spans="1:20" x14ac:dyDescent="0.3">
      <c r="A957" t="s">
        <v>983</v>
      </c>
      <c r="B957">
        <v>1978</v>
      </c>
      <c r="C957" t="s">
        <v>25</v>
      </c>
      <c r="D957">
        <v>4</v>
      </c>
      <c r="E957">
        <v>2</v>
      </c>
      <c r="F957">
        <v>7731.43</v>
      </c>
      <c r="G957" t="s">
        <v>6767</v>
      </c>
      <c r="H957" t="s">
        <v>6766</v>
      </c>
      <c r="I957" t="s">
        <v>9</v>
      </c>
      <c r="K957" s="14" t="str">
        <v>Id1383</v>
      </c>
      <c r="L957" s="11">
        <v>1978</v>
      </c>
      <c r="M957" s="11" t="str">
        <v>Dec</v>
      </c>
      <c r="N957" s="11" t="str">
        <v>Tier - 3</v>
      </c>
      <c r="O957" s="11" t="str">
        <v>Tier - 2</v>
      </c>
      <c r="P957" s="11" t="str">
        <v>R1013</v>
      </c>
      <c r="Q957" s="12" t="str">
        <v>4 Dec 1978</v>
      </c>
      <c r="R957" s="11">
        <f ca="1"/>
        <v>46</v>
      </c>
      <c r="S957" s="52">
        <v>7731.43</v>
      </c>
      <c r="T957" s="19"/>
    </row>
    <row r="958" spans="1:20" x14ac:dyDescent="0.3">
      <c r="A958" t="s">
        <v>984</v>
      </c>
      <c r="B958">
        <v>1977</v>
      </c>
      <c r="C958" t="s">
        <v>30</v>
      </c>
      <c r="D958">
        <v>29</v>
      </c>
      <c r="E958">
        <v>0</v>
      </c>
      <c r="F958">
        <v>7731.86</v>
      </c>
      <c r="G958" t="s">
        <v>6766</v>
      </c>
      <c r="H958" t="s">
        <v>6767</v>
      </c>
      <c r="I958" t="s">
        <v>18</v>
      </c>
      <c r="K958" s="14" t="str">
        <v>Id1382</v>
      </c>
      <c r="L958" s="11">
        <v>1977</v>
      </c>
      <c r="M958" s="11" t="str">
        <v>Aug</v>
      </c>
      <c r="N958" s="11" t="str">
        <v>Tier - 2</v>
      </c>
      <c r="O958" s="11" t="str">
        <v>Tier - 3</v>
      </c>
      <c r="P958" s="11" t="str">
        <v>R1012</v>
      </c>
      <c r="Q958" s="12" t="str">
        <v>29 Aug 1977</v>
      </c>
      <c r="R958" s="11">
        <f ca="1"/>
        <v>47</v>
      </c>
      <c r="S958" s="52">
        <v>7731.86</v>
      </c>
      <c r="T958" s="19"/>
    </row>
    <row r="959" spans="1:20" x14ac:dyDescent="0.3">
      <c r="A959" t="s">
        <v>985</v>
      </c>
      <c r="B959">
        <v>1965</v>
      </c>
      <c r="C959" t="s">
        <v>8</v>
      </c>
      <c r="D959">
        <v>18</v>
      </c>
      <c r="E959">
        <v>0</v>
      </c>
      <c r="F959">
        <v>7736.39</v>
      </c>
      <c r="G959" t="s">
        <v>6767</v>
      </c>
      <c r="H959" t="s">
        <v>6766</v>
      </c>
      <c r="I959" t="s">
        <v>9</v>
      </c>
      <c r="K959" s="14" t="str">
        <v>Id1381</v>
      </c>
      <c r="L959" s="11">
        <v>1965</v>
      </c>
      <c r="M959" s="11" t="str">
        <v>Jul</v>
      </c>
      <c r="N959" s="11" t="str">
        <v>Tier - 3</v>
      </c>
      <c r="O959" s="11" t="str">
        <v>Tier - 2</v>
      </c>
      <c r="P959" s="11" t="str">
        <v>R1013</v>
      </c>
      <c r="Q959" s="12" t="str">
        <v>18 Jul 1965</v>
      </c>
      <c r="R959" s="11">
        <f ca="1"/>
        <v>59</v>
      </c>
      <c r="S959" s="52">
        <v>7736.39</v>
      </c>
      <c r="T959" s="19"/>
    </row>
    <row r="960" spans="1:20" x14ac:dyDescent="0.3">
      <c r="A960" t="s">
        <v>986</v>
      </c>
      <c r="B960">
        <v>1978</v>
      </c>
      <c r="C960" t="s">
        <v>15</v>
      </c>
      <c r="D960">
        <v>4</v>
      </c>
      <c r="E960">
        <v>2</v>
      </c>
      <c r="F960">
        <v>7740.34</v>
      </c>
      <c r="G960" t="s">
        <v>6768</v>
      </c>
      <c r="H960" t="s">
        <v>6768</v>
      </c>
      <c r="I960" t="s">
        <v>37</v>
      </c>
      <c r="K960" s="14" t="str">
        <v>Id1380</v>
      </c>
      <c r="L960" s="11">
        <v>1978</v>
      </c>
      <c r="M960" s="11" t="str">
        <v>Sep</v>
      </c>
      <c r="N960" s="11" t="str">
        <v>Tier - 1</v>
      </c>
      <c r="O960" s="11" t="str">
        <v>Tier - 1</v>
      </c>
      <c r="P960" s="11" t="str">
        <v>R1011</v>
      </c>
      <c r="Q960" s="12" t="str">
        <v>4 Sep 1978</v>
      </c>
      <c r="R960" s="11">
        <f ca="1"/>
        <v>46</v>
      </c>
      <c r="S960" s="52">
        <v>7740.34</v>
      </c>
      <c r="T960" s="19"/>
    </row>
    <row r="961" spans="1:20" x14ac:dyDescent="0.3">
      <c r="A961" t="s">
        <v>987</v>
      </c>
      <c r="B961">
        <v>1976</v>
      </c>
      <c r="C961" t="s">
        <v>25</v>
      </c>
      <c r="D961">
        <v>12</v>
      </c>
      <c r="E961">
        <v>1</v>
      </c>
      <c r="F961">
        <v>7742.11</v>
      </c>
      <c r="G961" t="s">
        <v>6767</v>
      </c>
      <c r="H961" t="s">
        <v>6766</v>
      </c>
      <c r="I961" t="s">
        <v>9</v>
      </c>
      <c r="K961" s="14" t="str">
        <v>Id1379</v>
      </c>
      <c r="L961" s="11">
        <v>1976</v>
      </c>
      <c r="M961" s="11" t="str">
        <v>Dec</v>
      </c>
      <c r="N961" s="11" t="str">
        <v>Tier - 3</v>
      </c>
      <c r="O961" s="11" t="str">
        <v>Tier - 2</v>
      </c>
      <c r="P961" s="11" t="str">
        <v>R1013</v>
      </c>
      <c r="Q961" s="12" t="str">
        <v>12 Dec 1976</v>
      </c>
      <c r="R961" s="11">
        <f ca="1"/>
        <v>48</v>
      </c>
      <c r="S961" s="52">
        <v>7742.11</v>
      </c>
      <c r="T961" s="19"/>
    </row>
    <row r="962" spans="1:20" x14ac:dyDescent="0.3">
      <c r="A962" t="s">
        <v>988</v>
      </c>
      <c r="B962">
        <v>1981</v>
      </c>
      <c r="C962" t="s">
        <v>13</v>
      </c>
      <c r="D962">
        <v>30</v>
      </c>
      <c r="E962">
        <v>2</v>
      </c>
      <c r="F962">
        <v>7749.16</v>
      </c>
      <c r="G962" t="s">
        <v>6766</v>
      </c>
      <c r="H962" t="s">
        <v>6768</v>
      </c>
      <c r="I962" t="s">
        <v>18</v>
      </c>
      <c r="K962" s="14" t="str">
        <v>Id1378</v>
      </c>
      <c r="L962" s="11">
        <v>1981</v>
      </c>
      <c r="M962" s="11" t="str">
        <v>Jun</v>
      </c>
      <c r="N962" s="11" t="str">
        <v>Tier - 2</v>
      </c>
      <c r="O962" s="11" t="str">
        <v>Tier - 1</v>
      </c>
      <c r="P962" s="11" t="str">
        <v>R1012</v>
      </c>
      <c r="Q962" s="12" t="str">
        <v>30 Jun 1981</v>
      </c>
      <c r="R962" s="11">
        <f ca="1"/>
        <v>43</v>
      </c>
      <c r="S962" s="52">
        <v>7749.16</v>
      </c>
      <c r="T962" s="19"/>
    </row>
    <row r="963" spans="1:20" x14ac:dyDescent="0.3">
      <c r="A963" t="s">
        <v>989</v>
      </c>
      <c r="B963">
        <v>1997</v>
      </c>
      <c r="C963" t="s">
        <v>25</v>
      </c>
      <c r="D963">
        <v>21</v>
      </c>
      <c r="E963">
        <v>0</v>
      </c>
      <c r="F963">
        <v>7763.06</v>
      </c>
      <c r="G963" t="s">
        <v>6766</v>
      </c>
      <c r="H963" t="s">
        <v>6768</v>
      </c>
      <c r="I963" t="s">
        <v>18</v>
      </c>
      <c r="K963" s="14" t="str">
        <v>Id1377</v>
      </c>
      <c r="L963" s="11">
        <v>1997</v>
      </c>
      <c r="M963" s="11" t="str">
        <v>Dec</v>
      </c>
      <c r="N963" s="11" t="str">
        <v>Tier - 2</v>
      </c>
      <c r="O963" s="11" t="str">
        <v>Tier - 1</v>
      </c>
      <c r="P963" s="11" t="str">
        <v>R1012</v>
      </c>
      <c r="Q963" s="12" t="str">
        <v>21 Dec 1997</v>
      </c>
      <c r="R963" s="11">
        <f ca="1"/>
        <v>27</v>
      </c>
      <c r="S963" s="52">
        <v>7763.06</v>
      </c>
      <c r="T963" s="19"/>
    </row>
    <row r="964" spans="1:20" x14ac:dyDescent="0.3">
      <c r="A964" t="s">
        <v>990</v>
      </c>
      <c r="B964">
        <v>1974</v>
      </c>
      <c r="C964" t="s">
        <v>25</v>
      </c>
      <c r="D964">
        <v>6</v>
      </c>
      <c r="E964">
        <v>0</v>
      </c>
      <c r="F964">
        <v>7789.64</v>
      </c>
      <c r="G964" t="s">
        <v>6768</v>
      </c>
      <c r="H964" t="s">
        <v>6767</v>
      </c>
      <c r="I964" t="s">
        <v>9</v>
      </c>
      <c r="K964" s="14" t="str">
        <v>Id1376</v>
      </c>
      <c r="L964" s="11">
        <v>1974</v>
      </c>
      <c r="M964" s="11" t="str">
        <v>Dec</v>
      </c>
      <c r="N964" s="11" t="str">
        <v>Tier - 1</v>
      </c>
      <c r="O964" s="11" t="str">
        <v>Tier - 3</v>
      </c>
      <c r="P964" s="11" t="str">
        <v>R1013</v>
      </c>
      <c r="Q964" s="12" t="str">
        <v>6 Dec 1974</v>
      </c>
      <c r="R964" s="11">
        <f ca="1"/>
        <v>50</v>
      </c>
      <c r="S964" s="52">
        <v>7789.64</v>
      </c>
      <c r="T964" s="19"/>
    </row>
    <row r="965" spans="1:20" x14ac:dyDescent="0.3">
      <c r="A965" t="s">
        <v>991</v>
      </c>
      <c r="B965">
        <v>1999</v>
      </c>
      <c r="C965" t="s">
        <v>25</v>
      </c>
      <c r="D965">
        <v>25</v>
      </c>
      <c r="E965">
        <v>0</v>
      </c>
      <c r="F965">
        <v>7794.68</v>
      </c>
      <c r="G965" t="s">
        <v>6766</v>
      </c>
      <c r="H965" t="s">
        <v>6766</v>
      </c>
      <c r="I965" t="s">
        <v>530</v>
      </c>
      <c r="K965" s="14" t="str">
        <v>Id1375</v>
      </c>
      <c r="L965" s="11">
        <v>1999</v>
      </c>
      <c r="M965" s="11" t="str">
        <v>Dec</v>
      </c>
      <c r="N965" s="11" t="str">
        <v>Tier - 2</v>
      </c>
      <c r="O965" s="11" t="str">
        <v>Tier - 2</v>
      </c>
      <c r="P965" s="11" t="str">
        <v>R1026</v>
      </c>
      <c r="Q965" s="12" t="str">
        <v>25 Dec 1999</v>
      </c>
      <c r="R965" s="11">
        <f ca="1"/>
        <v>25</v>
      </c>
      <c r="S965" s="52">
        <v>7794.68</v>
      </c>
      <c r="T965" s="19"/>
    </row>
    <row r="966" spans="1:20" x14ac:dyDescent="0.3">
      <c r="A966" t="s">
        <v>992</v>
      </c>
      <c r="B966">
        <v>1997</v>
      </c>
      <c r="C966" t="s">
        <v>25</v>
      </c>
      <c r="D966">
        <v>2</v>
      </c>
      <c r="E966">
        <v>0</v>
      </c>
      <c r="F966">
        <v>7803.77</v>
      </c>
      <c r="G966" t="s">
        <v>6766</v>
      </c>
      <c r="H966" t="s">
        <v>6767</v>
      </c>
      <c r="I966" t="s">
        <v>18</v>
      </c>
      <c r="K966" s="14" t="str">
        <v>Id1374</v>
      </c>
      <c r="L966" s="11">
        <v>1997</v>
      </c>
      <c r="M966" s="11" t="str">
        <v>Dec</v>
      </c>
      <c r="N966" s="11" t="str">
        <v>Tier - 2</v>
      </c>
      <c r="O966" s="11" t="str">
        <v>Tier - 3</v>
      </c>
      <c r="P966" s="11" t="str">
        <v>R1012</v>
      </c>
      <c r="Q966" s="12" t="str">
        <v>2 Dec 1997</v>
      </c>
      <c r="R966" s="11">
        <f ca="1"/>
        <v>27</v>
      </c>
      <c r="S966" s="52">
        <v>7803.77</v>
      </c>
      <c r="T966" s="19"/>
    </row>
    <row r="967" spans="1:20" x14ac:dyDescent="0.3">
      <c r="A967" t="s">
        <v>993</v>
      </c>
      <c r="B967">
        <v>1974</v>
      </c>
      <c r="C967" t="s">
        <v>11</v>
      </c>
      <c r="D967">
        <v>9</v>
      </c>
      <c r="E967">
        <v>0</v>
      </c>
      <c r="F967">
        <v>7804.16</v>
      </c>
      <c r="G967" t="s">
        <v>6766</v>
      </c>
      <c r="H967" t="s">
        <v>6767</v>
      </c>
      <c r="I967" t="s">
        <v>9</v>
      </c>
      <c r="K967" s="14" t="str">
        <v>Id1373</v>
      </c>
      <c r="L967" s="11">
        <v>1974</v>
      </c>
      <c r="M967" s="11" t="str">
        <v>Nov</v>
      </c>
      <c r="N967" s="11" t="str">
        <v>Tier - 2</v>
      </c>
      <c r="O967" s="11" t="str">
        <v>Tier - 3</v>
      </c>
      <c r="P967" s="11" t="str">
        <v>R1013</v>
      </c>
      <c r="Q967" s="12" t="str">
        <v>9 Nov 1974</v>
      </c>
      <c r="R967" s="11">
        <f ca="1"/>
        <v>50</v>
      </c>
      <c r="S967" s="52">
        <v>7804.16</v>
      </c>
      <c r="T967" s="19"/>
    </row>
    <row r="968" spans="1:20" x14ac:dyDescent="0.3">
      <c r="A968" t="s">
        <v>994</v>
      </c>
      <c r="B968">
        <v>1991</v>
      </c>
      <c r="C968" t="s">
        <v>25</v>
      </c>
      <c r="D968">
        <v>21</v>
      </c>
      <c r="E968">
        <v>3</v>
      </c>
      <c r="F968">
        <v>7812.67</v>
      </c>
      <c r="G968" t="s">
        <v>6766</v>
      </c>
      <c r="H968" t="s">
        <v>6768</v>
      </c>
      <c r="I968" t="s">
        <v>18</v>
      </c>
      <c r="K968" s="14" t="str">
        <v>Id1372</v>
      </c>
      <c r="L968" s="11">
        <v>1991</v>
      </c>
      <c r="M968" s="11" t="str">
        <v>Dec</v>
      </c>
      <c r="N968" s="11" t="str">
        <v>Tier - 2</v>
      </c>
      <c r="O968" s="11" t="str">
        <v>Tier - 1</v>
      </c>
      <c r="P968" s="11" t="str">
        <v>R1012</v>
      </c>
      <c r="Q968" s="12" t="str">
        <v>21 Dec 1991</v>
      </c>
      <c r="R968" s="11">
        <f ca="1"/>
        <v>33</v>
      </c>
      <c r="S968" s="52">
        <v>7812.67</v>
      </c>
      <c r="T968" s="19"/>
    </row>
    <row r="969" spans="1:20" x14ac:dyDescent="0.3">
      <c r="A969" t="s">
        <v>995</v>
      </c>
      <c r="B969">
        <v>1989</v>
      </c>
      <c r="C969" t="s">
        <v>32</v>
      </c>
      <c r="D969">
        <v>12</v>
      </c>
      <c r="E969">
        <v>3</v>
      </c>
      <c r="F969">
        <v>7824.37</v>
      </c>
      <c r="G969" t="s">
        <v>6766</v>
      </c>
      <c r="H969" t="s">
        <v>6766</v>
      </c>
      <c r="I969" t="s">
        <v>18</v>
      </c>
      <c r="K969" s="14" t="str">
        <v>Id1371</v>
      </c>
      <c r="L969" s="11">
        <v>1989</v>
      </c>
      <c r="M969" s="11" t="str">
        <v>Oct</v>
      </c>
      <c r="N969" s="11" t="str">
        <v>Tier - 2</v>
      </c>
      <c r="O969" s="11" t="str">
        <v>Tier - 2</v>
      </c>
      <c r="P969" s="11" t="str">
        <v>R1012</v>
      </c>
      <c r="Q969" s="12" t="str">
        <v>12 Oct 1989</v>
      </c>
      <c r="R969" s="11">
        <f ca="1"/>
        <v>35</v>
      </c>
      <c r="S969" s="52">
        <v>7824.37</v>
      </c>
      <c r="T969" s="19"/>
    </row>
    <row r="970" spans="1:20" x14ac:dyDescent="0.3">
      <c r="A970" t="s">
        <v>996</v>
      </c>
      <c r="B970">
        <v>2001</v>
      </c>
      <c r="C970" t="s">
        <v>32</v>
      </c>
      <c r="D970">
        <v>5</v>
      </c>
      <c r="E970">
        <v>0</v>
      </c>
      <c r="F970">
        <v>7844.8</v>
      </c>
      <c r="G970" t="s">
        <v>6766</v>
      </c>
      <c r="H970" t="s">
        <v>6766</v>
      </c>
      <c r="I970" t="s">
        <v>18</v>
      </c>
      <c r="K970" s="14" t="str">
        <v>Id1370</v>
      </c>
      <c r="L970" s="11">
        <v>2001</v>
      </c>
      <c r="M970" s="11" t="str">
        <v>Oct</v>
      </c>
      <c r="N970" s="11" t="str">
        <v>Tier - 2</v>
      </c>
      <c r="O970" s="11" t="str">
        <v>Tier - 2</v>
      </c>
      <c r="P970" s="11" t="str">
        <v>R1012</v>
      </c>
      <c r="Q970" s="12" t="str">
        <v>5 Oct 2001</v>
      </c>
      <c r="R970" s="11">
        <f ca="1"/>
        <v>23</v>
      </c>
      <c r="S970" s="52">
        <v>7844.8</v>
      </c>
      <c r="T970" s="19"/>
    </row>
    <row r="971" spans="1:20" x14ac:dyDescent="0.3">
      <c r="A971" t="s">
        <v>997</v>
      </c>
      <c r="B971">
        <v>1994</v>
      </c>
      <c r="C971" t="s">
        <v>11</v>
      </c>
      <c r="D971">
        <v>17</v>
      </c>
      <c r="E971">
        <v>0</v>
      </c>
      <c r="F971">
        <v>7851.85</v>
      </c>
      <c r="G971" t="s">
        <v>6766</v>
      </c>
      <c r="H971" t="s">
        <v>6767</v>
      </c>
      <c r="I971" t="s">
        <v>18</v>
      </c>
      <c r="K971" s="14" t="str">
        <v>Id1369</v>
      </c>
      <c r="L971" s="11">
        <v>1994</v>
      </c>
      <c r="M971" s="11" t="str">
        <v>Nov</v>
      </c>
      <c r="N971" s="11" t="str">
        <v>Tier - 2</v>
      </c>
      <c r="O971" s="11" t="str">
        <v>Tier - 3</v>
      </c>
      <c r="P971" s="11" t="str">
        <v>R1012</v>
      </c>
      <c r="Q971" s="12" t="str">
        <v>17 Nov 1994</v>
      </c>
      <c r="R971" s="11">
        <f ca="1"/>
        <v>30</v>
      </c>
      <c r="S971" s="52">
        <v>7851.85</v>
      </c>
      <c r="T971" s="19"/>
    </row>
    <row r="972" spans="1:20" x14ac:dyDescent="0.3">
      <c r="A972" t="s">
        <v>998</v>
      </c>
      <c r="B972">
        <v>1962</v>
      </c>
      <c r="C972" t="s">
        <v>32</v>
      </c>
      <c r="D972">
        <v>10</v>
      </c>
      <c r="E972">
        <v>0</v>
      </c>
      <c r="F972">
        <v>7896.41</v>
      </c>
      <c r="G972" t="s">
        <v>6767</v>
      </c>
      <c r="H972" t="s">
        <v>6766</v>
      </c>
      <c r="I972" t="s">
        <v>9</v>
      </c>
      <c r="K972" s="14" t="str">
        <v>Id1368</v>
      </c>
      <c r="L972" s="11">
        <v>1962</v>
      </c>
      <c r="M972" s="11" t="str">
        <v>Oct</v>
      </c>
      <c r="N972" s="11" t="str">
        <v>Tier - 3</v>
      </c>
      <c r="O972" s="11" t="str">
        <v>Tier - 2</v>
      </c>
      <c r="P972" s="11" t="str">
        <v>R1013</v>
      </c>
      <c r="Q972" s="12" t="str">
        <v>10 Oct 1962</v>
      </c>
      <c r="R972" s="11">
        <f ca="1"/>
        <v>62</v>
      </c>
      <c r="S972" s="52">
        <v>7896.41</v>
      </c>
      <c r="T972" s="19"/>
    </row>
    <row r="973" spans="1:20" x14ac:dyDescent="0.3">
      <c r="A973" t="s">
        <v>999</v>
      </c>
      <c r="B973">
        <v>1977</v>
      </c>
      <c r="C973" t="s">
        <v>8</v>
      </c>
      <c r="D973">
        <v>20</v>
      </c>
      <c r="E973">
        <v>0</v>
      </c>
      <c r="F973">
        <v>7935.29</v>
      </c>
      <c r="G973" t="s">
        <v>6766</v>
      </c>
      <c r="H973" t="s">
        <v>6768</v>
      </c>
      <c r="I973" t="s">
        <v>242</v>
      </c>
      <c r="K973" s="14" t="str">
        <v>Id1367</v>
      </c>
      <c r="L973" s="11">
        <v>1977</v>
      </c>
      <c r="M973" s="11" t="str">
        <v>Jul</v>
      </c>
      <c r="N973" s="11" t="str">
        <v>Tier - 2</v>
      </c>
      <c r="O973" s="11" t="str">
        <v>Tier - 1</v>
      </c>
      <c r="P973" s="11" t="str">
        <v>R1024</v>
      </c>
      <c r="Q973" s="12" t="str">
        <v>20 Jul 1977</v>
      </c>
      <c r="R973" s="11">
        <f ca="1"/>
        <v>47</v>
      </c>
      <c r="S973" s="52">
        <v>7935.29</v>
      </c>
      <c r="T973" s="19"/>
    </row>
    <row r="974" spans="1:20" x14ac:dyDescent="0.3">
      <c r="A974" t="s">
        <v>1000</v>
      </c>
      <c r="B974">
        <v>1987</v>
      </c>
      <c r="C974" t="s">
        <v>32</v>
      </c>
      <c r="D974">
        <v>29</v>
      </c>
      <c r="E974">
        <v>3</v>
      </c>
      <c r="F974">
        <v>7948.22</v>
      </c>
      <c r="G974" t="s">
        <v>6766</v>
      </c>
      <c r="H974" t="s">
        <v>6767</v>
      </c>
      <c r="I974" t="s">
        <v>195</v>
      </c>
      <c r="K974" s="14" t="str">
        <v>Id1366</v>
      </c>
      <c r="L974" s="11">
        <v>1987</v>
      </c>
      <c r="M974" s="11" t="str">
        <v>Oct</v>
      </c>
      <c r="N974" s="11" t="str">
        <v>Tier - 2</v>
      </c>
      <c r="O974" s="11" t="str">
        <v>Tier - 3</v>
      </c>
      <c r="P974" s="11" t="str">
        <v>R1025</v>
      </c>
      <c r="Q974" s="12" t="str">
        <v>29 Oct 1987</v>
      </c>
      <c r="R974" s="11">
        <f ca="1"/>
        <v>37</v>
      </c>
      <c r="S974" s="52">
        <v>7948.22</v>
      </c>
      <c r="T974" s="19"/>
    </row>
    <row r="975" spans="1:20" x14ac:dyDescent="0.3">
      <c r="A975" t="s">
        <v>1001</v>
      </c>
      <c r="B975">
        <v>1966</v>
      </c>
      <c r="C975" t="s">
        <v>8</v>
      </c>
      <c r="D975">
        <v>9</v>
      </c>
      <c r="E975">
        <v>0</v>
      </c>
      <c r="F975">
        <v>7953.72</v>
      </c>
      <c r="G975" t="s">
        <v>6767</v>
      </c>
      <c r="H975" t="s">
        <v>6767</v>
      </c>
      <c r="I975" t="s">
        <v>18</v>
      </c>
      <c r="K975" s="14" t="str">
        <v>Id1365</v>
      </c>
      <c r="L975" s="11">
        <v>1966</v>
      </c>
      <c r="M975" s="11" t="str">
        <v>Jul</v>
      </c>
      <c r="N975" s="11" t="str">
        <v>Tier - 3</v>
      </c>
      <c r="O975" s="11" t="str">
        <v>Tier - 3</v>
      </c>
      <c r="P975" s="11" t="str">
        <v>R1012</v>
      </c>
      <c r="Q975" s="12" t="str">
        <v>9 Jul 1966</v>
      </c>
      <c r="R975" s="11">
        <f ca="1"/>
        <v>58</v>
      </c>
      <c r="S975" s="52">
        <v>7953.72</v>
      </c>
      <c r="T975" s="19"/>
    </row>
    <row r="976" spans="1:20" x14ac:dyDescent="0.3">
      <c r="A976" t="s">
        <v>1002</v>
      </c>
      <c r="B976">
        <v>1981</v>
      </c>
      <c r="C976" t="s">
        <v>25</v>
      </c>
      <c r="D976">
        <v>28</v>
      </c>
      <c r="E976">
        <v>3</v>
      </c>
      <c r="F976">
        <v>7954.52</v>
      </c>
      <c r="G976" t="s">
        <v>6766</v>
      </c>
      <c r="H976" t="s">
        <v>6766</v>
      </c>
      <c r="I976" t="s">
        <v>37</v>
      </c>
      <c r="K976" s="14" t="str">
        <v>Id1364</v>
      </c>
      <c r="L976" s="11">
        <v>1981</v>
      </c>
      <c r="M976" s="11" t="str">
        <v>Dec</v>
      </c>
      <c r="N976" s="11" t="str">
        <v>Tier - 2</v>
      </c>
      <c r="O976" s="11" t="str">
        <v>Tier - 2</v>
      </c>
      <c r="P976" s="11" t="str">
        <v>R1011</v>
      </c>
      <c r="Q976" s="12" t="str">
        <v>28 Dec 1981</v>
      </c>
      <c r="R976" s="11">
        <f ca="1"/>
        <v>43</v>
      </c>
      <c r="S976" s="52">
        <v>7954.52</v>
      </c>
      <c r="T976" s="19"/>
    </row>
    <row r="977" spans="1:20" x14ac:dyDescent="0.3">
      <c r="A977" t="s">
        <v>1003</v>
      </c>
      <c r="B977">
        <v>1970</v>
      </c>
      <c r="C977" t="s">
        <v>13</v>
      </c>
      <c r="D977">
        <v>19</v>
      </c>
      <c r="E977">
        <v>0</v>
      </c>
      <c r="F977">
        <v>7958.13</v>
      </c>
      <c r="G977" t="s">
        <v>6766</v>
      </c>
      <c r="H977" t="s">
        <v>6766</v>
      </c>
      <c r="I977" t="s">
        <v>9</v>
      </c>
      <c r="K977" s="14" t="str">
        <v>Id1363</v>
      </c>
      <c r="L977" s="11">
        <v>1970</v>
      </c>
      <c r="M977" s="11" t="str">
        <v>Jun</v>
      </c>
      <c r="N977" s="11" t="str">
        <v>Tier - 2</v>
      </c>
      <c r="O977" s="11" t="str">
        <v>Tier - 2</v>
      </c>
      <c r="P977" s="11" t="str">
        <v>R1013</v>
      </c>
      <c r="Q977" s="12" t="str">
        <v>19 Jun 1970</v>
      </c>
      <c r="R977" s="11">
        <f ca="1"/>
        <v>54</v>
      </c>
      <c r="S977" s="52">
        <v>7958.13</v>
      </c>
      <c r="T977" s="19"/>
    </row>
    <row r="978" spans="1:20" x14ac:dyDescent="0.3">
      <c r="A978" t="s">
        <v>1004</v>
      </c>
      <c r="B978">
        <v>1975</v>
      </c>
      <c r="C978" t="s">
        <v>30</v>
      </c>
      <c r="D978">
        <v>10</v>
      </c>
      <c r="E978">
        <v>1</v>
      </c>
      <c r="F978">
        <v>7966.81</v>
      </c>
      <c r="G978" t="s">
        <v>6766</v>
      </c>
      <c r="H978" t="s">
        <v>6766</v>
      </c>
      <c r="I978" t="s">
        <v>9</v>
      </c>
      <c r="K978" s="14" t="str">
        <v>Id1362</v>
      </c>
      <c r="L978" s="11">
        <v>1975</v>
      </c>
      <c r="M978" s="11" t="str">
        <v>Aug</v>
      </c>
      <c r="N978" s="11" t="str">
        <v>Tier - 2</v>
      </c>
      <c r="O978" s="11" t="str">
        <v>Tier - 2</v>
      </c>
      <c r="P978" s="11" t="str">
        <v>R1013</v>
      </c>
      <c r="Q978" s="12" t="str">
        <v>10 Aug 1975</v>
      </c>
      <c r="R978" s="11">
        <f ca="1"/>
        <v>49</v>
      </c>
      <c r="S978" s="52">
        <v>7966.81</v>
      </c>
      <c r="T978" s="19"/>
    </row>
    <row r="979" spans="1:20" x14ac:dyDescent="0.3">
      <c r="A979" t="s">
        <v>1005</v>
      </c>
      <c r="B979">
        <v>1972</v>
      </c>
      <c r="C979" t="s">
        <v>11</v>
      </c>
      <c r="D979">
        <v>23</v>
      </c>
      <c r="E979">
        <v>0</v>
      </c>
      <c r="F979">
        <v>7980.34</v>
      </c>
      <c r="G979" t="s">
        <v>6766</v>
      </c>
      <c r="H979" t="s">
        <v>6766</v>
      </c>
      <c r="I979" t="s">
        <v>9</v>
      </c>
      <c r="K979" s="14" t="str">
        <v>Id1361</v>
      </c>
      <c r="L979" s="11">
        <v>1972</v>
      </c>
      <c r="M979" s="11" t="str">
        <v>Nov</v>
      </c>
      <c r="N979" s="11" t="str">
        <v>Tier - 2</v>
      </c>
      <c r="O979" s="11" t="str">
        <v>Tier - 2</v>
      </c>
      <c r="P979" s="11" t="str">
        <v>R1013</v>
      </c>
      <c r="Q979" s="12" t="str">
        <v>23 Nov 1972</v>
      </c>
      <c r="R979" s="11">
        <f ca="1"/>
        <v>52</v>
      </c>
      <c r="S979" s="52">
        <v>7980.34</v>
      </c>
      <c r="T979" s="19"/>
    </row>
    <row r="980" spans="1:20" x14ac:dyDescent="0.3">
      <c r="A980" t="s">
        <v>1006</v>
      </c>
      <c r="B980">
        <v>1983</v>
      </c>
      <c r="C980" t="s">
        <v>30</v>
      </c>
      <c r="D980">
        <v>28</v>
      </c>
      <c r="E980">
        <v>3</v>
      </c>
      <c r="F980">
        <v>7985.82</v>
      </c>
      <c r="G980" t="s">
        <v>6766</v>
      </c>
      <c r="H980" t="s">
        <v>6768</v>
      </c>
      <c r="I980" t="s">
        <v>242</v>
      </c>
      <c r="K980" s="14" t="str">
        <v>Id1360</v>
      </c>
      <c r="L980" s="11">
        <v>1983</v>
      </c>
      <c r="M980" s="11" t="str">
        <v>Aug</v>
      </c>
      <c r="N980" s="11" t="str">
        <v>Tier - 2</v>
      </c>
      <c r="O980" s="11" t="str">
        <v>Tier - 1</v>
      </c>
      <c r="P980" s="11" t="str">
        <v>R1024</v>
      </c>
      <c r="Q980" s="12" t="str">
        <v>28 Aug 1983</v>
      </c>
      <c r="R980" s="11">
        <f ca="1"/>
        <v>41</v>
      </c>
      <c r="S980" s="52">
        <v>7985.82</v>
      </c>
      <c r="T980" s="19"/>
    </row>
    <row r="981" spans="1:20" x14ac:dyDescent="0.3">
      <c r="A981" t="s">
        <v>1007</v>
      </c>
      <c r="B981">
        <v>1983</v>
      </c>
      <c r="C981" t="s">
        <v>30</v>
      </c>
      <c r="D981">
        <v>20</v>
      </c>
      <c r="E981">
        <v>3</v>
      </c>
      <c r="F981">
        <v>7986.48</v>
      </c>
      <c r="G981" t="s">
        <v>6766</v>
      </c>
      <c r="H981" t="s">
        <v>6767</v>
      </c>
      <c r="I981" t="s">
        <v>242</v>
      </c>
      <c r="K981" s="14" t="str">
        <v>Id1359</v>
      </c>
      <c r="L981" s="11">
        <v>1983</v>
      </c>
      <c r="M981" s="11" t="str">
        <v>Aug</v>
      </c>
      <c r="N981" s="11" t="str">
        <v>Tier - 2</v>
      </c>
      <c r="O981" s="11" t="str">
        <v>Tier - 3</v>
      </c>
      <c r="P981" s="11" t="str">
        <v>R1024</v>
      </c>
      <c r="Q981" s="12" t="str">
        <v>20 Aug 1983</v>
      </c>
      <c r="R981" s="11">
        <f ca="1"/>
        <v>41</v>
      </c>
      <c r="S981" s="52">
        <v>7986.48</v>
      </c>
      <c r="T981" s="19"/>
    </row>
    <row r="982" spans="1:20" x14ac:dyDescent="0.3">
      <c r="A982" t="s">
        <v>1008</v>
      </c>
      <c r="B982">
        <v>1962</v>
      </c>
      <c r="C982" t="s">
        <v>30</v>
      </c>
      <c r="D982">
        <v>22</v>
      </c>
      <c r="E982">
        <v>0</v>
      </c>
      <c r="F982">
        <v>8004.96</v>
      </c>
      <c r="G982" t="s">
        <v>6767</v>
      </c>
      <c r="H982" t="s">
        <v>6768</v>
      </c>
      <c r="I982" t="s">
        <v>9</v>
      </c>
      <c r="K982" s="14" t="str">
        <v>Id1358</v>
      </c>
      <c r="L982" s="11">
        <v>1962</v>
      </c>
      <c r="M982" s="11" t="str">
        <v>Aug</v>
      </c>
      <c r="N982" s="11" t="str">
        <v>Tier - 3</v>
      </c>
      <c r="O982" s="11" t="str">
        <v>Tier - 1</v>
      </c>
      <c r="P982" s="11" t="str">
        <v>R1013</v>
      </c>
      <c r="Q982" s="12" t="str">
        <v>22 Aug 1962</v>
      </c>
      <c r="R982" s="11">
        <f ca="1"/>
        <v>62</v>
      </c>
      <c r="S982" s="52">
        <v>8004.96</v>
      </c>
      <c r="T982" s="19"/>
    </row>
    <row r="983" spans="1:20" x14ac:dyDescent="0.3">
      <c r="A983" t="s">
        <v>1009</v>
      </c>
      <c r="B983">
        <v>1995</v>
      </c>
      <c r="C983" t="s">
        <v>15</v>
      </c>
      <c r="D983">
        <v>18</v>
      </c>
      <c r="E983">
        <v>0</v>
      </c>
      <c r="F983">
        <v>8014.62</v>
      </c>
      <c r="G983" t="s">
        <v>6766</v>
      </c>
      <c r="H983" t="s">
        <v>6767</v>
      </c>
      <c r="I983" t="s">
        <v>18</v>
      </c>
      <c r="K983" s="14" t="str">
        <v>Id1357</v>
      </c>
      <c r="L983" s="11">
        <v>1995</v>
      </c>
      <c r="M983" s="11" t="str">
        <v>Sep</v>
      </c>
      <c r="N983" s="11" t="str">
        <v>Tier - 2</v>
      </c>
      <c r="O983" s="11" t="str">
        <v>Tier - 3</v>
      </c>
      <c r="P983" s="11" t="str">
        <v>R1012</v>
      </c>
      <c r="Q983" s="12" t="str">
        <v>18 Sep 1995</v>
      </c>
      <c r="R983" s="11">
        <f ca="1"/>
        <v>29</v>
      </c>
      <c r="S983" s="52">
        <v>8014.62</v>
      </c>
      <c r="T983" s="19"/>
    </row>
    <row r="984" spans="1:20" x14ac:dyDescent="0.3">
      <c r="A984" t="s">
        <v>1010</v>
      </c>
      <c r="B984">
        <v>1980</v>
      </c>
      <c r="C984" t="s">
        <v>11</v>
      </c>
      <c r="D984">
        <v>8</v>
      </c>
      <c r="E984">
        <v>2</v>
      </c>
      <c r="F984">
        <v>8017.06</v>
      </c>
      <c r="G984" t="s">
        <v>6766</v>
      </c>
      <c r="H984" t="s">
        <v>6766</v>
      </c>
      <c r="I984" t="s">
        <v>18</v>
      </c>
      <c r="K984" s="14" t="str">
        <v>Id1356</v>
      </c>
      <c r="L984" s="11">
        <v>1980</v>
      </c>
      <c r="M984" s="11" t="str">
        <v>Nov</v>
      </c>
      <c r="N984" s="11" t="str">
        <v>Tier - 2</v>
      </c>
      <c r="O984" s="11" t="str">
        <v>Tier - 2</v>
      </c>
      <c r="P984" s="11" t="str">
        <v>R1012</v>
      </c>
      <c r="Q984" s="12" t="str">
        <v>8 Nov 1980</v>
      </c>
      <c r="R984" s="11">
        <f ca="1"/>
        <v>44</v>
      </c>
      <c r="S984" s="52">
        <v>8017.06</v>
      </c>
      <c r="T984" s="19"/>
    </row>
    <row r="985" spans="1:20" x14ac:dyDescent="0.3">
      <c r="A985" t="s">
        <v>1011</v>
      </c>
      <c r="B985">
        <v>1989</v>
      </c>
      <c r="C985" t="s">
        <v>11</v>
      </c>
      <c r="D985">
        <v>3</v>
      </c>
      <c r="E985">
        <v>3</v>
      </c>
      <c r="F985">
        <v>8021.11</v>
      </c>
      <c r="G985" t="s">
        <v>6766</v>
      </c>
      <c r="H985" t="s">
        <v>6768</v>
      </c>
      <c r="I985" t="s">
        <v>18</v>
      </c>
      <c r="K985" s="14" t="str">
        <v>Id1355</v>
      </c>
      <c r="L985" s="11">
        <v>1989</v>
      </c>
      <c r="M985" s="11" t="str">
        <v>Nov</v>
      </c>
      <c r="N985" s="11" t="str">
        <v>Tier - 2</v>
      </c>
      <c r="O985" s="11" t="str">
        <v>Tier - 1</v>
      </c>
      <c r="P985" s="11" t="str">
        <v>R1012</v>
      </c>
      <c r="Q985" s="12" t="str">
        <v>3 Nov 1989</v>
      </c>
      <c r="R985" s="11">
        <f ca="1"/>
        <v>35</v>
      </c>
      <c r="S985" s="52">
        <v>8021.11</v>
      </c>
      <c r="T985" s="19"/>
    </row>
    <row r="986" spans="1:20" x14ac:dyDescent="0.3">
      <c r="A986" t="s">
        <v>1012</v>
      </c>
      <c r="B986">
        <v>1978</v>
      </c>
      <c r="C986" t="s">
        <v>8</v>
      </c>
      <c r="D986">
        <v>17</v>
      </c>
      <c r="E986">
        <v>1</v>
      </c>
      <c r="F986">
        <v>8023.14</v>
      </c>
      <c r="G986" t="s">
        <v>6766</v>
      </c>
      <c r="H986" t="s">
        <v>6767</v>
      </c>
      <c r="I986" t="s">
        <v>18</v>
      </c>
      <c r="K986" s="14" t="str">
        <v>Id1354</v>
      </c>
      <c r="L986" s="11">
        <v>1978</v>
      </c>
      <c r="M986" s="11" t="str">
        <v>Jul</v>
      </c>
      <c r="N986" s="11" t="str">
        <v>Tier - 2</v>
      </c>
      <c r="O986" s="11" t="str">
        <v>Tier - 3</v>
      </c>
      <c r="P986" s="11" t="str">
        <v>R1012</v>
      </c>
      <c r="Q986" s="12" t="str">
        <v>17 Jul 1978</v>
      </c>
      <c r="R986" s="11">
        <f ca="1"/>
        <v>46</v>
      </c>
      <c r="S986" s="52">
        <v>8023.14</v>
      </c>
      <c r="T986" s="19"/>
    </row>
    <row r="987" spans="1:20" x14ac:dyDescent="0.3">
      <c r="A987" t="s">
        <v>1013</v>
      </c>
      <c r="B987">
        <v>1976</v>
      </c>
      <c r="C987" t="s">
        <v>25</v>
      </c>
      <c r="D987">
        <v>20</v>
      </c>
      <c r="E987">
        <v>0</v>
      </c>
      <c r="F987">
        <v>8026.67</v>
      </c>
      <c r="G987" t="s">
        <v>6766</v>
      </c>
      <c r="H987" t="s">
        <v>6766</v>
      </c>
      <c r="I987" t="s">
        <v>18</v>
      </c>
      <c r="K987" s="14" t="str">
        <v>Id1353</v>
      </c>
      <c r="L987" s="11">
        <v>1976</v>
      </c>
      <c r="M987" s="11" t="str">
        <v>Dec</v>
      </c>
      <c r="N987" s="11" t="str">
        <v>Tier - 2</v>
      </c>
      <c r="O987" s="11" t="str">
        <v>Tier - 2</v>
      </c>
      <c r="P987" s="11" t="str">
        <v>R1012</v>
      </c>
      <c r="Q987" s="12" t="str">
        <v>20 Dec 1976</v>
      </c>
      <c r="R987" s="11">
        <f ca="1"/>
        <v>48</v>
      </c>
      <c r="S987" s="52">
        <v>8026.67</v>
      </c>
      <c r="T987" s="19"/>
    </row>
    <row r="988" spans="1:20" x14ac:dyDescent="0.3">
      <c r="A988" t="s">
        <v>1014</v>
      </c>
      <c r="B988">
        <v>1977</v>
      </c>
      <c r="C988" t="s">
        <v>11</v>
      </c>
      <c r="D988">
        <v>6</v>
      </c>
      <c r="E988">
        <v>2</v>
      </c>
      <c r="F988">
        <v>8027.97</v>
      </c>
      <c r="G988" t="s">
        <v>6767</v>
      </c>
      <c r="H988" t="s">
        <v>6766</v>
      </c>
      <c r="I988" t="s">
        <v>37</v>
      </c>
      <c r="K988" s="14" t="str">
        <v>Id1352</v>
      </c>
      <c r="L988" s="11">
        <v>1977</v>
      </c>
      <c r="M988" s="11" t="str">
        <v>Nov</v>
      </c>
      <c r="N988" s="11" t="str">
        <v>Tier - 3</v>
      </c>
      <c r="O988" s="11" t="str">
        <v>Tier - 2</v>
      </c>
      <c r="P988" s="11" t="str">
        <v>R1011</v>
      </c>
      <c r="Q988" s="12" t="str">
        <v>6 Nov 1977</v>
      </c>
      <c r="R988" s="11">
        <f ca="1"/>
        <v>47</v>
      </c>
      <c r="S988" s="52">
        <v>8027.97</v>
      </c>
      <c r="T988" s="19"/>
    </row>
    <row r="989" spans="1:20" x14ac:dyDescent="0.3">
      <c r="A989" t="s">
        <v>1015</v>
      </c>
      <c r="B989">
        <v>2003</v>
      </c>
      <c r="C989" t="s">
        <v>25</v>
      </c>
      <c r="D989">
        <v>12</v>
      </c>
      <c r="E989">
        <v>0</v>
      </c>
      <c r="F989">
        <v>8035.64</v>
      </c>
      <c r="G989" t="s">
        <v>6766</v>
      </c>
      <c r="H989" t="s">
        <v>6766</v>
      </c>
      <c r="I989" t="s">
        <v>18</v>
      </c>
      <c r="K989" s="14" t="str">
        <v>Id1351</v>
      </c>
      <c r="L989" s="11">
        <v>2003</v>
      </c>
      <c r="M989" s="11" t="str">
        <v>Dec</v>
      </c>
      <c r="N989" s="11" t="str">
        <v>Tier - 2</v>
      </c>
      <c r="O989" s="11" t="str">
        <v>Tier - 2</v>
      </c>
      <c r="P989" s="11" t="str">
        <v>R1012</v>
      </c>
      <c r="Q989" s="12" t="str">
        <v>12 Dec 2003</v>
      </c>
      <c r="R989" s="11">
        <f ca="1"/>
        <v>21</v>
      </c>
      <c r="S989" s="52">
        <v>8035.64</v>
      </c>
      <c r="T989" s="19"/>
    </row>
    <row r="990" spans="1:20" x14ac:dyDescent="0.3">
      <c r="A990" t="s">
        <v>1016</v>
      </c>
      <c r="B990">
        <v>1985</v>
      </c>
      <c r="C990" t="s">
        <v>11</v>
      </c>
      <c r="D990">
        <v>28</v>
      </c>
      <c r="E990">
        <v>3</v>
      </c>
      <c r="F990">
        <v>8059.06</v>
      </c>
      <c r="G990" t="s">
        <v>6766</v>
      </c>
      <c r="H990" t="s">
        <v>6767</v>
      </c>
      <c r="I990" t="s">
        <v>18</v>
      </c>
      <c r="K990" s="14" t="str">
        <v>Id1350</v>
      </c>
      <c r="L990" s="11">
        <v>1985</v>
      </c>
      <c r="M990" s="11" t="str">
        <v>Nov</v>
      </c>
      <c r="N990" s="11" t="str">
        <v>Tier - 2</v>
      </c>
      <c r="O990" s="11" t="str">
        <v>Tier - 3</v>
      </c>
      <c r="P990" s="11" t="str">
        <v>R1012</v>
      </c>
      <c r="Q990" s="12" t="str">
        <v>28 Nov 1985</v>
      </c>
      <c r="R990" s="11">
        <f ca="1"/>
        <v>39</v>
      </c>
      <c r="S990" s="52">
        <v>8059.06</v>
      </c>
      <c r="T990" s="19"/>
    </row>
    <row r="991" spans="1:20" x14ac:dyDescent="0.3">
      <c r="A991" t="s">
        <v>1017</v>
      </c>
      <c r="B991">
        <v>1982</v>
      </c>
      <c r="C991" t="s">
        <v>25</v>
      </c>
      <c r="D991">
        <v>27</v>
      </c>
      <c r="E991">
        <v>3</v>
      </c>
      <c r="F991">
        <v>8059.68</v>
      </c>
      <c r="G991" t="s">
        <v>6766</v>
      </c>
      <c r="H991" t="s">
        <v>6767</v>
      </c>
      <c r="I991" t="s">
        <v>18</v>
      </c>
      <c r="K991" s="14" t="str">
        <v>Id1349</v>
      </c>
      <c r="L991" s="11">
        <v>1982</v>
      </c>
      <c r="M991" s="11" t="str">
        <v>Dec</v>
      </c>
      <c r="N991" s="11" t="str">
        <v>Tier - 2</v>
      </c>
      <c r="O991" s="11" t="str">
        <v>Tier - 3</v>
      </c>
      <c r="P991" s="11" t="str">
        <v>R1012</v>
      </c>
      <c r="Q991" s="12" t="str">
        <v>27 Dec 1982</v>
      </c>
      <c r="R991" s="11">
        <f ca="1"/>
        <v>42</v>
      </c>
      <c r="S991" s="52">
        <v>8059.68</v>
      </c>
      <c r="T991" s="19"/>
    </row>
    <row r="992" spans="1:20" x14ac:dyDescent="0.3">
      <c r="A992" t="s">
        <v>1018</v>
      </c>
      <c r="B992">
        <v>1970</v>
      </c>
      <c r="C992" t="s">
        <v>25</v>
      </c>
      <c r="D992">
        <v>12</v>
      </c>
      <c r="E992">
        <v>0</v>
      </c>
      <c r="F992">
        <v>8062.31</v>
      </c>
      <c r="G992" t="s">
        <v>6766</v>
      </c>
      <c r="H992" t="s">
        <v>6768</v>
      </c>
      <c r="I992" t="s">
        <v>9</v>
      </c>
      <c r="K992" s="14" t="str">
        <v>Id1348</v>
      </c>
      <c r="L992" s="11">
        <v>1970</v>
      </c>
      <c r="M992" s="11" t="str">
        <v>Dec</v>
      </c>
      <c r="N992" s="11" t="str">
        <v>Tier - 2</v>
      </c>
      <c r="O992" s="11" t="str">
        <v>Tier - 1</v>
      </c>
      <c r="P992" s="11" t="str">
        <v>R1013</v>
      </c>
      <c r="Q992" s="12" t="str">
        <v>12 Dec 1970</v>
      </c>
      <c r="R992" s="11">
        <f ca="1"/>
        <v>54</v>
      </c>
      <c r="S992" s="52">
        <v>8062.31</v>
      </c>
      <c r="T992" s="19"/>
    </row>
    <row r="993" spans="1:20" x14ac:dyDescent="0.3">
      <c r="A993" t="s">
        <v>1019</v>
      </c>
      <c r="B993">
        <v>1975</v>
      </c>
      <c r="C993" t="s">
        <v>13</v>
      </c>
      <c r="D993">
        <v>28</v>
      </c>
      <c r="E993">
        <v>1</v>
      </c>
      <c r="F993">
        <v>8062.76</v>
      </c>
      <c r="G993" t="s">
        <v>6767</v>
      </c>
      <c r="H993" t="s">
        <v>6767</v>
      </c>
      <c r="I993" t="s">
        <v>37</v>
      </c>
      <c r="K993" s="14" t="str">
        <v>Id1347</v>
      </c>
      <c r="L993" s="11">
        <v>1975</v>
      </c>
      <c r="M993" s="11" t="str">
        <v>Jun</v>
      </c>
      <c r="N993" s="11" t="str">
        <v>Tier - 3</v>
      </c>
      <c r="O993" s="11" t="str">
        <v>Tier - 3</v>
      </c>
      <c r="P993" s="11" t="str">
        <v>R1011</v>
      </c>
      <c r="Q993" s="12" t="str">
        <v>28 Jun 1975</v>
      </c>
      <c r="R993" s="11">
        <f ca="1"/>
        <v>49</v>
      </c>
      <c r="S993" s="52">
        <v>8062.76</v>
      </c>
      <c r="T993" s="19"/>
    </row>
    <row r="994" spans="1:20" x14ac:dyDescent="0.3">
      <c r="A994" t="s">
        <v>1020</v>
      </c>
      <c r="B994">
        <v>1965</v>
      </c>
      <c r="C994" t="s">
        <v>30</v>
      </c>
      <c r="D994">
        <v>11</v>
      </c>
      <c r="E994">
        <v>0</v>
      </c>
      <c r="F994">
        <v>8067.83</v>
      </c>
      <c r="G994" t="s">
        <v>6767</v>
      </c>
      <c r="H994" t="s">
        <v>6768</v>
      </c>
      <c r="I994" t="s">
        <v>9</v>
      </c>
      <c r="K994" s="14" t="str">
        <v>Id1346</v>
      </c>
      <c r="L994" s="11">
        <v>1965</v>
      </c>
      <c r="M994" s="11" t="str">
        <v>Aug</v>
      </c>
      <c r="N994" s="11" t="str">
        <v>Tier - 3</v>
      </c>
      <c r="O994" s="11" t="str">
        <v>Tier - 1</v>
      </c>
      <c r="P994" s="11" t="str">
        <v>R1013</v>
      </c>
      <c r="Q994" s="12" t="str">
        <v>11 Aug 1965</v>
      </c>
      <c r="R994" s="11">
        <f ca="1"/>
        <v>59</v>
      </c>
      <c r="S994" s="52">
        <v>8067.83</v>
      </c>
      <c r="T994" s="19"/>
    </row>
    <row r="995" spans="1:20" x14ac:dyDescent="0.3">
      <c r="A995" t="s">
        <v>1021</v>
      </c>
      <c r="B995">
        <v>1975</v>
      </c>
      <c r="C995" t="s">
        <v>25</v>
      </c>
      <c r="D995">
        <v>15</v>
      </c>
      <c r="E995">
        <v>1</v>
      </c>
      <c r="F995">
        <v>8068.19</v>
      </c>
      <c r="G995" t="s">
        <v>6767</v>
      </c>
      <c r="H995" t="s">
        <v>6766</v>
      </c>
      <c r="I995" t="s">
        <v>37</v>
      </c>
      <c r="K995" s="14" t="str">
        <v>Id1345</v>
      </c>
      <c r="L995" s="11">
        <v>1975</v>
      </c>
      <c r="M995" s="11" t="str">
        <v>Dec</v>
      </c>
      <c r="N995" s="11" t="str">
        <v>Tier - 3</v>
      </c>
      <c r="O995" s="11" t="str">
        <v>Tier - 2</v>
      </c>
      <c r="P995" s="11" t="str">
        <v>R1011</v>
      </c>
      <c r="Q995" s="12" t="str">
        <v>15 Dec 1975</v>
      </c>
      <c r="R995" s="11">
        <f ca="1"/>
        <v>49</v>
      </c>
      <c r="S995" s="52">
        <v>8068.19</v>
      </c>
      <c r="T995" s="19"/>
    </row>
    <row r="996" spans="1:20" x14ac:dyDescent="0.3">
      <c r="A996" t="s">
        <v>1022</v>
      </c>
      <c r="B996">
        <v>1965</v>
      </c>
      <c r="C996" t="s">
        <v>32</v>
      </c>
      <c r="D996">
        <v>21</v>
      </c>
      <c r="E996">
        <v>0</v>
      </c>
      <c r="F996">
        <v>8071.57</v>
      </c>
      <c r="G996" t="s">
        <v>6767</v>
      </c>
      <c r="H996" t="s">
        <v>6768</v>
      </c>
      <c r="I996" t="s">
        <v>37</v>
      </c>
      <c r="K996" s="14" t="str">
        <v>Id1344</v>
      </c>
      <c r="L996" s="11">
        <v>1965</v>
      </c>
      <c r="M996" s="11" t="str">
        <v>Oct</v>
      </c>
      <c r="N996" s="11" t="str">
        <v>Tier - 3</v>
      </c>
      <c r="O996" s="11" t="str">
        <v>Tier - 1</v>
      </c>
      <c r="P996" s="11" t="str">
        <v>R1011</v>
      </c>
      <c r="Q996" s="12" t="str">
        <v>21 Oct 1965</v>
      </c>
      <c r="R996" s="11">
        <f ca="1"/>
        <v>59</v>
      </c>
      <c r="S996" s="52">
        <v>8071.57</v>
      </c>
      <c r="T996" s="19"/>
    </row>
    <row r="997" spans="1:20" x14ac:dyDescent="0.3">
      <c r="A997" t="s">
        <v>1023</v>
      </c>
      <c r="B997">
        <v>1993</v>
      </c>
      <c r="C997" t="s">
        <v>11</v>
      </c>
      <c r="D997">
        <v>7</v>
      </c>
      <c r="E997">
        <v>0</v>
      </c>
      <c r="F997">
        <v>8077.41</v>
      </c>
      <c r="G997" t="s">
        <v>6766</v>
      </c>
      <c r="H997" t="s">
        <v>6768</v>
      </c>
      <c r="I997" t="s">
        <v>530</v>
      </c>
      <c r="K997" s="14" t="str">
        <v>Id1343</v>
      </c>
      <c r="L997" s="11">
        <v>1993</v>
      </c>
      <c r="M997" s="11" t="str">
        <v>Nov</v>
      </c>
      <c r="N997" s="11" t="str">
        <v>Tier - 2</v>
      </c>
      <c r="O997" s="11" t="str">
        <v>Tier - 1</v>
      </c>
      <c r="P997" s="11" t="str">
        <v>R1026</v>
      </c>
      <c r="Q997" s="12" t="str">
        <v>7 Nov 1993</v>
      </c>
      <c r="R997" s="11">
        <f ca="1"/>
        <v>31</v>
      </c>
      <c r="S997" s="52">
        <v>8077.41</v>
      </c>
      <c r="T997" s="19"/>
    </row>
    <row r="998" spans="1:20" x14ac:dyDescent="0.3">
      <c r="A998" t="s">
        <v>1024</v>
      </c>
      <c r="B998">
        <v>2001</v>
      </c>
      <c r="C998" t="s">
        <v>30</v>
      </c>
      <c r="D998">
        <v>28</v>
      </c>
      <c r="E998">
        <v>0</v>
      </c>
      <c r="F998">
        <v>8081.26</v>
      </c>
      <c r="G998" t="s">
        <v>6766</v>
      </c>
      <c r="H998" t="s">
        <v>6766</v>
      </c>
      <c r="I998" t="s">
        <v>18</v>
      </c>
      <c r="K998" s="14" t="str">
        <v>Id1342</v>
      </c>
      <c r="L998" s="11">
        <v>2001</v>
      </c>
      <c r="M998" s="11" t="str">
        <v>Aug</v>
      </c>
      <c r="N998" s="11" t="str">
        <v>Tier - 2</v>
      </c>
      <c r="O998" s="11" t="str">
        <v>Tier - 2</v>
      </c>
      <c r="P998" s="11" t="str">
        <v>R1012</v>
      </c>
      <c r="Q998" s="12" t="str">
        <v>28 Aug 2001</v>
      </c>
      <c r="R998" s="11">
        <f ca="1"/>
        <v>23</v>
      </c>
      <c r="S998" s="52">
        <v>8081.26</v>
      </c>
      <c r="T998" s="19"/>
    </row>
    <row r="999" spans="1:20" x14ac:dyDescent="0.3">
      <c r="A999" t="s">
        <v>1025</v>
      </c>
      <c r="B999">
        <v>1994</v>
      </c>
      <c r="C999" t="s">
        <v>32</v>
      </c>
      <c r="D999">
        <v>12</v>
      </c>
      <c r="E999">
        <v>0</v>
      </c>
      <c r="F999">
        <v>8081.74</v>
      </c>
      <c r="G999" t="s">
        <v>6766</v>
      </c>
      <c r="H999" t="s">
        <v>6766</v>
      </c>
      <c r="I999" t="s">
        <v>530</v>
      </c>
      <c r="K999" s="14" t="str">
        <v>Id1341</v>
      </c>
      <c r="L999" s="11">
        <v>1994</v>
      </c>
      <c r="M999" s="11" t="str">
        <v>Oct</v>
      </c>
      <c r="N999" s="11" t="str">
        <v>Tier - 2</v>
      </c>
      <c r="O999" s="11" t="str">
        <v>Tier - 2</v>
      </c>
      <c r="P999" s="11" t="str">
        <v>R1026</v>
      </c>
      <c r="Q999" s="12" t="str">
        <v>12 Oct 1994</v>
      </c>
      <c r="R999" s="11">
        <f ca="1"/>
        <v>30</v>
      </c>
      <c r="S999" s="52">
        <v>8081.74</v>
      </c>
      <c r="T999" s="19"/>
    </row>
    <row r="1000" spans="1:20" x14ac:dyDescent="0.3">
      <c r="A1000" t="s">
        <v>1026</v>
      </c>
      <c r="B1000">
        <v>1975</v>
      </c>
      <c r="C1000" t="s">
        <v>25</v>
      </c>
      <c r="D1000">
        <v>21</v>
      </c>
      <c r="E1000">
        <v>1</v>
      </c>
      <c r="F1000">
        <v>8083.92</v>
      </c>
      <c r="G1000" t="s">
        <v>6767</v>
      </c>
      <c r="H1000" t="s">
        <v>6767</v>
      </c>
      <c r="I1000" t="s">
        <v>9</v>
      </c>
      <c r="K1000" s="14" t="str">
        <v>Id1340</v>
      </c>
      <c r="L1000" s="11">
        <v>1975</v>
      </c>
      <c r="M1000" s="11" t="str">
        <v>Dec</v>
      </c>
      <c r="N1000" s="11" t="str">
        <v>Tier - 3</v>
      </c>
      <c r="O1000" s="11" t="str">
        <v>Tier - 3</v>
      </c>
      <c r="P1000" s="11" t="str">
        <v>R1013</v>
      </c>
      <c r="Q1000" s="12" t="str">
        <v>21 Dec 1975</v>
      </c>
      <c r="R1000" s="11">
        <f ca="1"/>
        <v>49</v>
      </c>
      <c r="S1000" s="52">
        <v>8083.92</v>
      </c>
      <c r="T1000" s="19"/>
    </row>
    <row r="1001" spans="1:20" x14ac:dyDescent="0.3">
      <c r="A1001" t="s">
        <v>1027</v>
      </c>
      <c r="B1001">
        <v>1967</v>
      </c>
      <c r="C1001" t="s">
        <v>13</v>
      </c>
      <c r="D1001">
        <v>10</v>
      </c>
      <c r="E1001">
        <v>0</v>
      </c>
      <c r="F1001">
        <v>8091.3</v>
      </c>
      <c r="G1001" t="s">
        <v>6767</v>
      </c>
      <c r="H1001" t="s">
        <v>6768</v>
      </c>
      <c r="I1001" t="s">
        <v>18</v>
      </c>
      <c r="K1001" s="14" t="str">
        <v>Id1339</v>
      </c>
      <c r="L1001" s="11">
        <v>1967</v>
      </c>
      <c r="M1001" s="11" t="str">
        <v>Jun</v>
      </c>
      <c r="N1001" s="11" t="str">
        <v>Tier - 3</v>
      </c>
      <c r="O1001" s="11" t="str">
        <v>Tier - 1</v>
      </c>
      <c r="P1001" s="11" t="str">
        <v>R1012</v>
      </c>
      <c r="Q1001" s="12" t="str">
        <v>10 Jun 1967</v>
      </c>
      <c r="R1001" s="11">
        <f ca="1"/>
        <v>57</v>
      </c>
      <c r="S1001" s="52">
        <v>8091.3</v>
      </c>
      <c r="T1001" s="19"/>
    </row>
    <row r="1002" spans="1:20" x14ac:dyDescent="0.3">
      <c r="A1002" t="s">
        <v>1028</v>
      </c>
      <c r="B1002">
        <v>1973</v>
      </c>
      <c r="C1002" t="s">
        <v>32</v>
      </c>
      <c r="D1002">
        <v>11</v>
      </c>
      <c r="E1002">
        <v>0</v>
      </c>
      <c r="F1002">
        <v>8112.59</v>
      </c>
      <c r="G1002" t="s">
        <v>6766</v>
      </c>
      <c r="H1002" t="s">
        <v>6766</v>
      </c>
      <c r="I1002" t="s">
        <v>9</v>
      </c>
      <c r="K1002" s="14" t="str">
        <v>Id1338</v>
      </c>
      <c r="L1002" s="11">
        <v>1973</v>
      </c>
      <c r="M1002" s="11" t="str">
        <v>Oct</v>
      </c>
      <c r="N1002" s="11" t="str">
        <v>Tier - 2</v>
      </c>
      <c r="O1002" s="11" t="str">
        <v>Tier - 2</v>
      </c>
      <c r="P1002" s="11" t="str">
        <v>R1013</v>
      </c>
      <c r="Q1002" s="12" t="str">
        <v>11 Oct 1973</v>
      </c>
      <c r="R1002" s="11">
        <f ca="1"/>
        <v>51</v>
      </c>
      <c r="S1002" s="52">
        <v>8112.59</v>
      </c>
      <c r="T1002" s="19"/>
    </row>
    <row r="1003" spans="1:20" x14ac:dyDescent="0.3">
      <c r="A1003" t="s">
        <v>1029</v>
      </c>
      <c r="B1003">
        <v>1978</v>
      </c>
      <c r="C1003" t="s">
        <v>15</v>
      </c>
      <c r="D1003">
        <v>1</v>
      </c>
      <c r="E1003">
        <v>2</v>
      </c>
      <c r="F1003">
        <v>8116.27</v>
      </c>
      <c r="G1003" t="s">
        <v>6767</v>
      </c>
      <c r="H1003" t="s">
        <v>6768</v>
      </c>
      <c r="I1003" t="s">
        <v>18</v>
      </c>
      <c r="K1003" s="14" t="str">
        <v>Id1337</v>
      </c>
      <c r="L1003" s="11">
        <v>1978</v>
      </c>
      <c r="M1003" s="11" t="str">
        <v>Sep</v>
      </c>
      <c r="N1003" s="11" t="str">
        <v>Tier - 3</v>
      </c>
      <c r="O1003" s="11" t="str">
        <v>Tier - 1</v>
      </c>
      <c r="P1003" s="11" t="str">
        <v>R1012</v>
      </c>
      <c r="Q1003" s="12" t="str">
        <v>1 Sep 1978</v>
      </c>
      <c r="R1003" s="11">
        <f ca="1"/>
        <v>46</v>
      </c>
      <c r="S1003" s="52">
        <v>8116.27</v>
      </c>
      <c r="T1003" s="19"/>
    </row>
    <row r="1004" spans="1:20" x14ac:dyDescent="0.3">
      <c r="A1004" t="s">
        <v>1030</v>
      </c>
      <c r="B1004">
        <v>1973</v>
      </c>
      <c r="C1004" t="s">
        <v>25</v>
      </c>
      <c r="D1004">
        <v>16</v>
      </c>
      <c r="E1004">
        <v>0</v>
      </c>
      <c r="F1004">
        <v>8116.68</v>
      </c>
      <c r="G1004" t="s">
        <v>6767</v>
      </c>
      <c r="H1004" t="s">
        <v>6768</v>
      </c>
      <c r="I1004" t="s">
        <v>37</v>
      </c>
      <c r="K1004" s="14" t="str">
        <v>Id1336</v>
      </c>
      <c r="L1004" s="11">
        <v>1973</v>
      </c>
      <c r="M1004" s="11" t="str">
        <v>Dec</v>
      </c>
      <c r="N1004" s="11" t="str">
        <v>Tier - 3</v>
      </c>
      <c r="O1004" s="11" t="str">
        <v>Tier - 1</v>
      </c>
      <c r="P1004" s="11" t="str">
        <v>R1011</v>
      </c>
      <c r="Q1004" s="12" t="str">
        <v>16 Dec 1973</v>
      </c>
      <c r="R1004" s="11">
        <f ca="1"/>
        <v>51</v>
      </c>
      <c r="S1004" s="52">
        <v>8116.68</v>
      </c>
      <c r="T1004" s="19"/>
    </row>
    <row r="1005" spans="1:20" x14ac:dyDescent="0.3">
      <c r="A1005" t="s">
        <v>1031</v>
      </c>
      <c r="B1005">
        <v>1973</v>
      </c>
      <c r="C1005" t="s">
        <v>30</v>
      </c>
      <c r="D1005">
        <v>30</v>
      </c>
      <c r="E1005">
        <v>0</v>
      </c>
      <c r="F1005">
        <v>8124.41</v>
      </c>
      <c r="G1005" t="s">
        <v>6767</v>
      </c>
      <c r="H1005" t="s">
        <v>6768</v>
      </c>
      <c r="I1005" t="s">
        <v>9</v>
      </c>
      <c r="K1005" s="14" t="str">
        <v>Id1335</v>
      </c>
      <c r="L1005" s="11">
        <v>1973</v>
      </c>
      <c r="M1005" s="11" t="str">
        <v>Aug</v>
      </c>
      <c r="N1005" s="11" t="str">
        <v>Tier - 3</v>
      </c>
      <c r="O1005" s="11" t="str">
        <v>Tier - 1</v>
      </c>
      <c r="P1005" s="11" t="str">
        <v>R1013</v>
      </c>
      <c r="Q1005" s="12" t="str">
        <v>30 Aug 1973</v>
      </c>
      <c r="R1005" s="11">
        <f ca="1"/>
        <v>51</v>
      </c>
      <c r="S1005" s="52">
        <v>8124.41</v>
      </c>
      <c r="T1005" s="19"/>
    </row>
    <row r="1006" spans="1:20" x14ac:dyDescent="0.3">
      <c r="A1006" t="s">
        <v>1032</v>
      </c>
      <c r="B1006">
        <v>1973</v>
      </c>
      <c r="C1006" t="s">
        <v>15</v>
      </c>
      <c r="D1006">
        <v>3</v>
      </c>
      <c r="E1006">
        <v>0</v>
      </c>
      <c r="F1006">
        <v>8125.78</v>
      </c>
      <c r="G1006" t="s">
        <v>6766</v>
      </c>
      <c r="H1006" t="s">
        <v>6766</v>
      </c>
      <c r="I1006" t="s">
        <v>9</v>
      </c>
      <c r="K1006" s="14" t="str">
        <v>Id1334</v>
      </c>
      <c r="L1006" s="11">
        <v>1973</v>
      </c>
      <c r="M1006" s="11" t="str">
        <v>Sep</v>
      </c>
      <c r="N1006" s="11" t="str">
        <v>Tier - 2</v>
      </c>
      <c r="O1006" s="11" t="str">
        <v>Tier - 2</v>
      </c>
      <c r="P1006" s="11" t="str">
        <v>R1013</v>
      </c>
      <c r="Q1006" s="12" t="str">
        <v>3 Sep 1973</v>
      </c>
      <c r="R1006" s="11">
        <f ca="1"/>
        <v>51</v>
      </c>
      <c r="S1006" s="52">
        <v>8125.78</v>
      </c>
      <c r="T1006" s="19"/>
    </row>
    <row r="1007" spans="1:20" x14ac:dyDescent="0.3">
      <c r="A1007" t="s">
        <v>1033</v>
      </c>
      <c r="B1007">
        <v>1990</v>
      </c>
      <c r="C1007" t="s">
        <v>13</v>
      </c>
      <c r="D1007">
        <v>21</v>
      </c>
      <c r="E1007">
        <v>3</v>
      </c>
      <c r="F1007">
        <v>8157.92</v>
      </c>
      <c r="G1007" t="s">
        <v>6766</v>
      </c>
      <c r="H1007" t="s">
        <v>6767</v>
      </c>
      <c r="I1007" t="s">
        <v>195</v>
      </c>
      <c r="K1007" s="14" t="str">
        <v>Id1333</v>
      </c>
      <c r="L1007" s="11">
        <v>1990</v>
      </c>
      <c r="M1007" s="11" t="str">
        <v>Jun</v>
      </c>
      <c r="N1007" s="11" t="str">
        <v>Tier - 2</v>
      </c>
      <c r="O1007" s="11" t="str">
        <v>Tier - 3</v>
      </c>
      <c r="P1007" s="11" t="str">
        <v>R1025</v>
      </c>
      <c r="Q1007" s="12" t="str">
        <v>21 Jun 1990</v>
      </c>
      <c r="R1007" s="11">
        <f ca="1"/>
        <v>34</v>
      </c>
      <c r="S1007" s="52">
        <v>8157.92</v>
      </c>
      <c r="T1007" s="19"/>
    </row>
    <row r="1008" spans="1:20" x14ac:dyDescent="0.3">
      <c r="A1008" t="s">
        <v>1034</v>
      </c>
      <c r="B1008">
        <v>1982</v>
      </c>
      <c r="C1008" t="s">
        <v>13</v>
      </c>
      <c r="D1008">
        <v>28</v>
      </c>
      <c r="E1008">
        <v>4</v>
      </c>
      <c r="F1008">
        <v>8162.72</v>
      </c>
      <c r="G1008" t="s">
        <v>6767</v>
      </c>
      <c r="H1008" t="s">
        <v>6767</v>
      </c>
      <c r="I1008" t="s">
        <v>18</v>
      </c>
      <c r="K1008" s="14" t="str">
        <v>Id1332</v>
      </c>
      <c r="L1008" s="11">
        <v>1982</v>
      </c>
      <c r="M1008" s="11" t="str">
        <v>Jun</v>
      </c>
      <c r="N1008" s="11" t="str">
        <v>Tier - 3</v>
      </c>
      <c r="O1008" s="11" t="str">
        <v>Tier - 3</v>
      </c>
      <c r="P1008" s="11" t="str">
        <v>R1012</v>
      </c>
      <c r="Q1008" s="12" t="str">
        <v>28 Jun 1982</v>
      </c>
      <c r="R1008" s="11">
        <f ca="1"/>
        <v>42</v>
      </c>
      <c r="S1008" s="52">
        <v>8162.72</v>
      </c>
      <c r="T1008" s="19"/>
    </row>
    <row r="1009" spans="1:20" x14ac:dyDescent="0.3">
      <c r="A1009" t="s">
        <v>1035</v>
      </c>
      <c r="B1009">
        <v>1963</v>
      </c>
      <c r="C1009" t="s">
        <v>11</v>
      </c>
      <c r="D1009">
        <v>5</v>
      </c>
      <c r="E1009">
        <v>0</v>
      </c>
      <c r="F1009">
        <v>8177.9</v>
      </c>
      <c r="G1009" t="s">
        <v>6767</v>
      </c>
      <c r="H1009" t="s">
        <v>6768</v>
      </c>
      <c r="I1009" t="s">
        <v>9</v>
      </c>
      <c r="K1009" s="14" t="str">
        <v>Id1331</v>
      </c>
      <c r="L1009" s="11">
        <v>1963</v>
      </c>
      <c r="M1009" s="11" t="str">
        <v>Nov</v>
      </c>
      <c r="N1009" s="11" t="str">
        <v>Tier - 3</v>
      </c>
      <c r="O1009" s="11" t="str">
        <v>Tier - 1</v>
      </c>
      <c r="P1009" s="11" t="str">
        <v>R1013</v>
      </c>
      <c r="Q1009" s="12" t="str">
        <v>5 Nov 1963</v>
      </c>
      <c r="R1009" s="11">
        <f ca="1"/>
        <v>61</v>
      </c>
      <c r="S1009" s="52">
        <v>8177.9</v>
      </c>
      <c r="T1009" s="19"/>
    </row>
    <row r="1010" spans="1:20" x14ac:dyDescent="0.3">
      <c r="A1010" t="s">
        <v>1036</v>
      </c>
      <c r="B1010">
        <v>1983</v>
      </c>
      <c r="C1010" t="s">
        <v>13</v>
      </c>
      <c r="D1010">
        <v>8</v>
      </c>
      <c r="E1010">
        <v>3</v>
      </c>
      <c r="F1010">
        <v>8179.51</v>
      </c>
      <c r="G1010" t="s">
        <v>6766</v>
      </c>
      <c r="H1010" t="s">
        <v>6766</v>
      </c>
      <c r="I1010" t="s">
        <v>511</v>
      </c>
      <c r="K1010" s="14" t="str">
        <v>Id1330</v>
      </c>
      <c r="L1010" s="11">
        <v>1983</v>
      </c>
      <c r="M1010" s="11" t="str">
        <v>Jun</v>
      </c>
      <c r="N1010" s="11" t="str">
        <v>Tier - 2</v>
      </c>
      <c r="O1010" s="11" t="str">
        <v>Tier - 2</v>
      </c>
      <c r="P1010" s="11" t="str">
        <v>R1020</v>
      </c>
      <c r="Q1010" s="12" t="str">
        <v>8 Jun 1983</v>
      </c>
      <c r="R1010" s="11">
        <f ca="1"/>
        <v>41</v>
      </c>
      <c r="S1010" s="52">
        <v>8179.51</v>
      </c>
      <c r="T1010" s="19"/>
    </row>
    <row r="1011" spans="1:20" x14ac:dyDescent="0.3">
      <c r="A1011" t="s">
        <v>1037</v>
      </c>
      <c r="B1011">
        <v>1997</v>
      </c>
      <c r="C1011" t="s">
        <v>32</v>
      </c>
      <c r="D1011">
        <v>21</v>
      </c>
      <c r="E1011">
        <v>0</v>
      </c>
      <c r="F1011">
        <v>8182.89</v>
      </c>
      <c r="G1011" t="s">
        <v>6766</v>
      </c>
      <c r="H1011" t="s">
        <v>6768</v>
      </c>
      <c r="I1011" t="s">
        <v>530</v>
      </c>
      <c r="K1011" s="14" t="str">
        <v>Id1329</v>
      </c>
      <c r="L1011" s="11">
        <v>1997</v>
      </c>
      <c r="M1011" s="11" t="str">
        <v>Oct</v>
      </c>
      <c r="N1011" s="11" t="str">
        <v>Tier - 2</v>
      </c>
      <c r="O1011" s="11" t="str">
        <v>Tier - 1</v>
      </c>
      <c r="P1011" s="11" t="str">
        <v>R1026</v>
      </c>
      <c r="Q1011" s="12" t="str">
        <v>21 Oct 1997</v>
      </c>
      <c r="R1011" s="11">
        <f ca="1"/>
        <v>27</v>
      </c>
      <c r="S1011" s="52">
        <v>8182.89</v>
      </c>
      <c r="T1011" s="19"/>
    </row>
    <row r="1012" spans="1:20" x14ac:dyDescent="0.3">
      <c r="A1012" t="s">
        <v>1038</v>
      </c>
      <c r="B1012">
        <v>1962</v>
      </c>
      <c r="C1012" t="s">
        <v>11</v>
      </c>
      <c r="D1012">
        <v>23</v>
      </c>
      <c r="E1012">
        <v>0</v>
      </c>
      <c r="F1012">
        <v>8188.12</v>
      </c>
      <c r="G1012" t="s">
        <v>6767</v>
      </c>
      <c r="H1012" t="s">
        <v>6767</v>
      </c>
      <c r="I1012" t="s">
        <v>9</v>
      </c>
      <c r="K1012" s="14" t="str">
        <v>Id1328</v>
      </c>
      <c r="L1012" s="11">
        <v>1962</v>
      </c>
      <c r="M1012" s="11" t="str">
        <v>Nov</v>
      </c>
      <c r="N1012" s="11" t="str">
        <v>Tier - 3</v>
      </c>
      <c r="O1012" s="11" t="str">
        <v>Tier - 3</v>
      </c>
      <c r="P1012" s="11" t="str">
        <v>R1013</v>
      </c>
      <c r="Q1012" s="12" t="str">
        <v>23 Nov 1962</v>
      </c>
      <c r="R1012" s="11">
        <f ca="1"/>
        <v>62</v>
      </c>
      <c r="S1012" s="52">
        <v>8188.12</v>
      </c>
      <c r="T1012" s="19"/>
    </row>
    <row r="1013" spans="1:20" x14ac:dyDescent="0.3">
      <c r="A1013" t="s">
        <v>1039</v>
      </c>
      <c r="B1013">
        <v>1978</v>
      </c>
      <c r="C1013" t="s">
        <v>32</v>
      </c>
      <c r="D1013">
        <v>24</v>
      </c>
      <c r="E1013">
        <v>2</v>
      </c>
      <c r="F1013">
        <v>8211.1</v>
      </c>
      <c r="G1013" t="s">
        <v>6766</v>
      </c>
      <c r="H1013" t="s">
        <v>6767</v>
      </c>
      <c r="I1013" t="s">
        <v>9</v>
      </c>
      <c r="K1013" s="14" t="str">
        <v>Id1327</v>
      </c>
      <c r="L1013" s="11">
        <v>1978</v>
      </c>
      <c r="M1013" s="11" t="str">
        <v>Oct</v>
      </c>
      <c r="N1013" s="11" t="str">
        <v>Tier - 2</v>
      </c>
      <c r="O1013" s="11" t="str">
        <v>Tier - 3</v>
      </c>
      <c r="P1013" s="11" t="str">
        <v>R1013</v>
      </c>
      <c r="Q1013" s="12" t="str">
        <v>24 Oct 1978</v>
      </c>
      <c r="R1013" s="11">
        <f ca="1"/>
        <v>46</v>
      </c>
      <c r="S1013" s="52">
        <v>8211.1</v>
      </c>
      <c r="T1013" s="19"/>
    </row>
    <row r="1014" spans="1:20" x14ac:dyDescent="0.3">
      <c r="A1014" t="s">
        <v>1040</v>
      </c>
      <c r="B1014">
        <v>1978</v>
      </c>
      <c r="C1014" t="s">
        <v>13</v>
      </c>
      <c r="D1014">
        <v>30</v>
      </c>
      <c r="E1014">
        <v>2</v>
      </c>
      <c r="F1014">
        <v>8219.2000000000007</v>
      </c>
      <c r="G1014" t="s">
        <v>6766</v>
      </c>
      <c r="H1014" t="s">
        <v>6766</v>
      </c>
      <c r="I1014" t="s">
        <v>9</v>
      </c>
      <c r="K1014" s="14" t="str">
        <v>Id1326</v>
      </c>
      <c r="L1014" s="11">
        <v>1978</v>
      </c>
      <c r="M1014" s="11" t="str">
        <v>Jun</v>
      </c>
      <c r="N1014" s="11" t="str">
        <v>Tier - 2</v>
      </c>
      <c r="O1014" s="11" t="str">
        <v>Tier - 2</v>
      </c>
      <c r="P1014" s="11" t="str">
        <v>R1013</v>
      </c>
      <c r="Q1014" s="12" t="str">
        <v>30 Jun 1978</v>
      </c>
      <c r="R1014" s="11">
        <f ca="1"/>
        <v>46</v>
      </c>
      <c r="S1014" s="52">
        <v>8219.2000000000007</v>
      </c>
      <c r="T1014" s="19"/>
    </row>
    <row r="1015" spans="1:20" x14ac:dyDescent="0.3">
      <c r="A1015" t="s">
        <v>1041</v>
      </c>
      <c r="B1015">
        <v>1976</v>
      </c>
      <c r="C1015" t="s">
        <v>15</v>
      </c>
      <c r="D1015">
        <v>3</v>
      </c>
      <c r="E1015">
        <v>1</v>
      </c>
      <c r="F1015">
        <v>8232.64</v>
      </c>
      <c r="G1015" t="s">
        <v>6766</v>
      </c>
      <c r="H1015" t="s">
        <v>6767</v>
      </c>
      <c r="I1015" t="s">
        <v>9</v>
      </c>
      <c r="K1015" s="14" t="str">
        <v>Id1325</v>
      </c>
      <c r="L1015" s="11">
        <v>1976</v>
      </c>
      <c r="M1015" s="11" t="str">
        <v>Sep</v>
      </c>
      <c r="N1015" s="11" t="str">
        <v>Tier - 2</v>
      </c>
      <c r="O1015" s="11" t="str">
        <v>Tier - 3</v>
      </c>
      <c r="P1015" s="11" t="str">
        <v>R1013</v>
      </c>
      <c r="Q1015" s="12" t="str">
        <v>3 Sep 1976</v>
      </c>
      <c r="R1015" s="11">
        <f ca="1"/>
        <v>48</v>
      </c>
      <c r="S1015" s="52">
        <v>8232.64</v>
      </c>
      <c r="T1015" s="19"/>
    </row>
    <row r="1016" spans="1:20" x14ac:dyDescent="0.3">
      <c r="A1016" t="s">
        <v>1042</v>
      </c>
      <c r="B1016">
        <v>1976</v>
      </c>
      <c r="C1016" t="s">
        <v>13</v>
      </c>
      <c r="D1016">
        <v>30</v>
      </c>
      <c r="E1016">
        <v>1</v>
      </c>
      <c r="F1016">
        <v>8233.1</v>
      </c>
      <c r="G1016" t="s">
        <v>6766</v>
      </c>
      <c r="H1016" t="s">
        <v>6766</v>
      </c>
      <c r="I1016" t="s">
        <v>9</v>
      </c>
      <c r="K1016" s="14" t="str">
        <v>Id1324</v>
      </c>
      <c r="L1016" s="11">
        <v>1976</v>
      </c>
      <c r="M1016" s="11" t="str">
        <v>Jun</v>
      </c>
      <c r="N1016" s="11" t="str">
        <v>Tier - 2</v>
      </c>
      <c r="O1016" s="11" t="str">
        <v>Tier - 2</v>
      </c>
      <c r="P1016" s="11" t="str">
        <v>R1013</v>
      </c>
      <c r="Q1016" s="12" t="str">
        <v>30 Jun 1976</v>
      </c>
      <c r="R1016" s="11">
        <f ca="1"/>
        <v>48</v>
      </c>
      <c r="S1016" s="52">
        <v>8233.1</v>
      </c>
      <c r="T1016" s="19"/>
    </row>
    <row r="1017" spans="1:20" x14ac:dyDescent="0.3">
      <c r="A1017" t="s">
        <v>1043</v>
      </c>
      <c r="B1017">
        <v>1976</v>
      </c>
      <c r="C1017" t="s">
        <v>15</v>
      </c>
      <c r="D1017">
        <v>2</v>
      </c>
      <c r="E1017">
        <v>1</v>
      </c>
      <c r="F1017">
        <v>8240.59</v>
      </c>
      <c r="G1017" t="s">
        <v>6766</v>
      </c>
      <c r="H1017" t="s">
        <v>6766</v>
      </c>
      <c r="I1017" t="s">
        <v>9</v>
      </c>
      <c r="K1017" s="14" t="str">
        <v>Id1323</v>
      </c>
      <c r="L1017" s="11">
        <v>1976</v>
      </c>
      <c r="M1017" s="11" t="str">
        <v>Sep</v>
      </c>
      <c r="N1017" s="11" t="str">
        <v>Tier - 2</v>
      </c>
      <c r="O1017" s="11" t="str">
        <v>Tier - 2</v>
      </c>
      <c r="P1017" s="11" t="str">
        <v>R1013</v>
      </c>
      <c r="Q1017" s="12" t="str">
        <v>2 Sep 1976</v>
      </c>
      <c r="R1017" s="11">
        <f ca="1"/>
        <v>48</v>
      </c>
      <c r="S1017" s="52">
        <v>8240.59</v>
      </c>
      <c r="T1017" s="19"/>
    </row>
    <row r="1018" spans="1:20" x14ac:dyDescent="0.3">
      <c r="A1018" t="s">
        <v>1044</v>
      </c>
      <c r="B1018">
        <v>1982</v>
      </c>
      <c r="C1018" t="s">
        <v>15</v>
      </c>
      <c r="D1018">
        <v>27</v>
      </c>
      <c r="E1018">
        <v>3</v>
      </c>
      <c r="F1018">
        <v>8252.2800000000007</v>
      </c>
      <c r="G1018" t="s">
        <v>6766</v>
      </c>
      <c r="H1018" t="s">
        <v>6766</v>
      </c>
      <c r="I1018" t="s">
        <v>242</v>
      </c>
      <c r="K1018" s="14" t="str">
        <v>Id1322</v>
      </c>
      <c r="L1018" s="11">
        <v>1982</v>
      </c>
      <c r="M1018" s="11" t="str">
        <v>Sep</v>
      </c>
      <c r="N1018" s="11" t="str">
        <v>Tier - 2</v>
      </c>
      <c r="O1018" s="11" t="str">
        <v>Tier - 2</v>
      </c>
      <c r="P1018" s="11" t="str">
        <v>R1024</v>
      </c>
      <c r="Q1018" s="12" t="str">
        <v>27 Sep 1982</v>
      </c>
      <c r="R1018" s="11">
        <f ca="1"/>
        <v>42</v>
      </c>
      <c r="S1018" s="52">
        <v>8252.2800000000007</v>
      </c>
      <c r="T1018" s="19"/>
    </row>
    <row r="1019" spans="1:20" x14ac:dyDescent="0.3">
      <c r="A1019" t="s">
        <v>1045</v>
      </c>
      <c r="B1019">
        <v>1964</v>
      </c>
      <c r="C1019" t="s">
        <v>15</v>
      </c>
      <c r="D1019">
        <v>5</v>
      </c>
      <c r="E1019">
        <v>0</v>
      </c>
      <c r="F1019">
        <v>8268</v>
      </c>
      <c r="G1019" t="s">
        <v>6767</v>
      </c>
      <c r="H1019" t="s">
        <v>6767</v>
      </c>
      <c r="I1019" t="s">
        <v>9</v>
      </c>
      <c r="K1019" s="14" t="str">
        <v>Id1321</v>
      </c>
      <c r="L1019" s="11">
        <v>1964</v>
      </c>
      <c r="M1019" s="11" t="str">
        <v>Sep</v>
      </c>
      <c r="N1019" s="11" t="str">
        <v>Tier - 3</v>
      </c>
      <c r="O1019" s="11" t="str">
        <v>Tier - 3</v>
      </c>
      <c r="P1019" s="11" t="str">
        <v>R1013</v>
      </c>
      <c r="Q1019" s="12" t="str">
        <v>5 Sep 1964</v>
      </c>
      <c r="R1019" s="11">
        <f ca="1"/>
        <v>60</v>
      </c>
      <c r="S1019" s="52">
        <v>8268</v>
      </c>
      <c r="T1019" s="19"/>
    </row>
    <row r="1020" spans="1:20" x14ac:dyDescent="0.3">
      <c r="A1020" t="s">
        <v>1046</v>
      </c>
      <c r="B1020">
        <v>1974</v>
      </c>
      <c r="C1020" t="s">
        <v>30</v>
      </c>
      <c r="D1020">
        <v>5</v>
      </c>
      <c r="E1020">
        <v>0</v>
      </c>
      <c r="F1020">
        <v>8269.0400000000009</v>
      </c>
      <c r="G1020" t="s">
        <v>6766</v>
      </c>
      <c r="H1020" t="s">
        <v>6768</v>
      </c>
      <c r="I1020" t="s">
        <v>37</v>
      </c>
      <c r="K1020" s="14" t="str">
        <v>Id1320</v>
      </c>
      <c r="L1020" s="11">
        <v>1974</v>
      </c>
      <c r="M1020" s="11" t="str">
        <v>Aug</v>
      </c>
      <c r="N1020" s="11" t="str">
        <v>Tier - 2</v>
      </c>
      <c r="O1020" s="11" t="str">
        <v>Tier - 1</v>
      </c>
      <c r="P1020" s="11" t="str">
        <v>R1011</v>
      </c>
      <c r="Q1020" s="12" t="str">
        <v>5 Aug 1974</v>
      </c>
      <c r="R1020" s="11">
        <f ca="1"/>
        <v>50</v>
      </c>
      <c r="S1020" s="52">
        <v>8269.0400000000009</v>
      </c>
      <c r="T1020" s="19"/>
    </row>
    <row r="1021" spans="1:20" x14ac:dyDescent="0.3">
      <c r="A1021" t="s">
        <v>1047</v>
      </c>
      <c r="B1021">
        <v>2000</v>
      </c>
      <c r="C1021" t="s">
        <v>11</v>
      </c>
      <c r="D1021">
        <v>28</v>
      </c>
      <c r="E1021">
        <v>0</v>
      </c>
      <c r="F1021">
        <v>8271.4599999999991</v>
      </c>
      <c r="G1021" t="s">
        <v>6766</v>
      </c>
      <c r="H1021" t="s">
        <v>6768</v>
      </c>
      <c r="I1021" t="s">
        <v>244</v>
      </c>
      <c r="K1021" s="14" t="str">
        <v>Id1319</v>
      </c>
      <c r="L1021" s="11">
        <v>2000</v>
      </c>
      <c r="M1021" s="11" t="str">
        <v>Nov</v>
      </c>
      <c r="N1021" s="11" t="str">
        <v>Tier - 2</v>
      </c>
      <c r="O1021" s="11" t="str">
        <v>Tier - 1</v>
      </c>
      <c r="P1021" s="11" t="str">
        <v>R1023</v>
      </c>
      <c r="Q1021" s="12" t="str">
        <v>28 Nov 2000</v>
      </c>
      <c r="R1021" s="11">
        <f ca="1"/>
        <v>24</v>
      </c>
      <c r="S1021" s="52">
        <v>8271.4599999999991</v>
      </c>
      <c r="T1021" s="19"/>
    </row>
    <row r="1022" spans="1:20" x14ac:dyDescent="0.3">
      <c r="A1022" t="s">
        <v>1048</v>
      </c>
      <c r="B1022">
        <v>1974</v>
      </c>
      <c r="C1022" t="s">
        <v>15</v>
      </c>
      <c r="D1022">
        <v>26</v>
      </c>
      <c r="E1022">
        <v>0</v>
      </c>
      <c r="F1022">
        <v>8277.52</v>
      </c>
      <c r="G1022" t="s">
        <v>6766</v>
      </c>
      <c r="H1022" t="s">
        <v>6766</v>
      </c>
      <c r="I1022" t="s">
        <v>37</v>
      </c>
      <c r="K1022" s="14" t="str">
        <v>Id1318</v>
      </c>
      <c r="L1022" s="11">
        <v>1974</v>
      </c>
      <c r="M1022" s="11" t="str">
        <v>Sep</v>
      </c>
      <c r="N1022" s="11" t="str">
        <v>Tier - 2</v>
      </c>
      <c r="O1022" s="11" t="str">
        <v>Tier - 2</v>
      </c>
      <c r="P1022" s="11" t="str">
        <v>R1011</v>
      </c>
      <c r="Q1022" s="12" t="str">
        <v>26 Sep 1974</v>
      </c>
      <c r="R1022" s="11">
        <f ca="1"/>
        <v>50</v>
      </c>
      <c r="S1022" s="52">
        <v>8277.52</v>
      </c>
      <c r="T1022" s="19"/>
    </row>
    <row r="1023" spans="1:20" x14ac:dyDescent="0.3">
      <c r="A1023" t="s">
        <v>1049</v>
      </c>
      <c r="B1023">
        <v>1974</v>
      </c>
      <c r="C1023" t="s">
        <v>25</v>
      </c>
      <c r="D1023">
        <v>22</v>
      </c>
      <c r="E1023">
        <v>0</v>
      </c>
      <c r="F1023">
        <v>8280.6200000000008</v>
      </c>
      <c r="G1023" t="s">
        <v>6766</v>
      </c>
      <c r="H1023" t="s">
        <v>6766</v>
      </c>
      <c r="I1023" t="s">
        <v>9</v>
      </c>
      <c r="K1023" s="14" t="str">
        <v>Id1317</v>
      </c>
      <c r="L1023" s="11">
        <v>1974</v>
      </c>
      <c r="M1023" s="11" t="str">
        <v>Dec</v>
      </c>
      <c r="N1023" s="11" t="str">
        <v>Tier - 2</v>
      </c>
      <c r="O1023" s="11" t="str">
        <v>Tier - 2</v>
      </c>
      <c r="P1023" s="11" t="str">
        <v>R1013</v>
      </c>
      <c r="Q1023" s="12" t="str">
        <v>22 Dec 1974</v>
      </c>
      <c r="R1023" s="11">
        <f ca="1"/>
        <v>50</v>
      </c>
      <c r="S1023" s="52">
        <v>8280.6200000000008</v>
      </c>
      <c r="T1023" s="19"/>
    </row>
    <row r="1024" spans="1:20" x14ac:dyDescent="0.3">
      <c r="A1024" t="s">
        <v>1050</v>
      </c>
      <c r="B1024">
        <v>1974</v>
      </c>
      <c r="C1024" t="s">
        <v>13</v>
      </c>
      <c r="D1024">
        <v>6</v>
      </c>
      <c r="E1024">
        <v>0</v>
      </c>
      <c r="F1024">
        <v>8283.68</v>
      </c>
      <c r="G1024" t="s">
        <v>6766</v>
      </c>
      <c r="H1024" t="s">
        <v>6767</v>
      </c>
      <c r="I1024" t="s">
        <v>9</v>
      </c>
      <c r="K1024" s="14" t="str">
        <v>Id1316</v>
      </c>
      <c r="L1024" s="11">
        <v>1974</v>
      </c>
      <c r="M1024" s="11" t="str">
        <v>Jun</v>
      </c>
      <c r="N1024" s="11" t="str">
        <v>Tier - 2</v>
      </c>
      <c r="O1024" s="11" t="str">
        <v>Tier - 3</v>
      </c>
      <c r="P1024" s="11" t="str">
        <v>R1013</v>
      </c>
      <c r="Q1024" s="12" t="str">
        <v>6 Jun 1974</v>
      </c>
      <c r="R1024" s="11">
        <f ca="1"/>
        <v>50</v>
      </c>
      <c r="S1024" s="52">
        <v>8283.68</v>
      </c>
      <c r="T1024" s="19"/>
    </row>
    <row r="1025" spans="1:20" x14ac:dyDescent="0.3">
      <c r="A1025" t="s">
        <v>1051</v>
      </c>
      <c r="B1025">
        <v>1978</v>
      </c>
      <c r="C1025" t="s">
        <v>13</v>
      </c>
      <c r="D1025">
        <v>26</v>
      </c>
      <c r="E1025">
        <v>2</v>
      </c>
      <c r="F1025">
        <v>8302.5400000000009</v>
      </c>
      <c r="G1025" t="s">
        <v>6767</v>
      </c>
      <c r="H1025" t="s">
        <v>6767</v>
      </c>
      <c r="I1025" t="s">
        <v>163</v>
      </c>
      <c r="K1025" s="14" t="str">
        <v>Id1315</v>
      </c>
      <c r="L1025" s="11">
        <v>1978</v>
      </c>
      <c r="M1025" s="11" t="str">
        <v>Jun</v>
      </c>
      <c r="N1025" s="11" t="str">
        <v>Tier - 3</v>
      </c>
      <c r="O1025" s="11" t="str">
        <v>Tier - 3</v>
      </c>
      <c r="P1025" s="11" t="str">
        <v>R1016</v>
      </c>
      <c r="Q1025" s="12" t="str">
        <v>26 Jun 1978</v>
      </c>
      <c r="R1025" s="11">
        <f ca="1"/>
        <v>46</v>
      </c>
      <c r="S1025" s="52">
        <v>8302.5400000000009</v>
      </c>
      <c r="T1025" s="19"/>
    </row>
    <row r="1026" spans="1:20" x14ac:dyDescent="0.3">
      <c r="A1026" t="s">
        <v>1052</v>
      </c>
      <c r="B1026">
        <v>1979</v>
      </c>
      <c r="C1026" t="s">
        <v>30</v>
      </c>
      <c r="D1026">
        <v>7</v>
      </c>
      <c r="E1026">
        <v>2</v>
      </c>
      <c r="F1026">
        <v>8310.84</v>
      </c>
      <c r="G1026" t="s">
        <v>6766</v>
      </c>
      <c r="H1026" t="s">
        <v>6766</v>
      </c>
      <c r="I1026" t="s">
        <v>18</v>
      </c>
      <c r="K1026" s="14" t="str">
        <v>Id1314</v>
      </c>
      <c r="L1026" s="11">
        <v>1979</v>
      </c>
      <c r="M1026" s="11" t="str">
        <v>Aug</v>
      </c>
      <c r="N1026" s="11" t="str">
        <v>Tier - 2</v>
      </c>
      <c r="O1026" s="11" t="str">
        <v>Tier - 2</v>
      </c>
      <c r="P1026" s="11" t="str">
        <v>R1012</v>
      </c>
      <c r="Q1026" s="12" t="str">
        <v>7 Aug 1979</v>
      </c>
      <c r="R1026" s="11">
        <f ca="1"/>
        <v>45</v>
      </c>
      <c r="S1026" s="52">
        <v>8310.84</v>
      </c>
      <c r="T1026" s="19"/>
    </row>
    <row r="1027" spans="1:20" x14ac:dyDescent="0.3">
      <c r="A1027" t="s">
        <v>1053</v>
      </c>
      <c r="B1027">
        <v>1993</v>
      </c>
      <c r="C1027" t="s">
        <v>13</v>
      </c>
      <c r="D1027">
        <v>22</v>
      </c>
      <c r="E1027">
        <v>0</v>
      </c>
      <c r="F1027">
        <v>8314.65</v>
      </c>
      <c r="G1027" t="s">
        <v>6766</v>
      </c>
      <c r="H1027" t="s">
        <v>6768</v>
      </c>
      <c r="I1027" t="s">
        <v>18</v>
      </c>
      <c r="K1027" s="14" t="str">
        <v>Id1313</v>
      </c>
      <c r="L1027" s="11">
        <v>1993</v>
      </c>
      <c r="M1027" s="11" t="str">
        <v>Jun</v>
      </c>
      <c r="N1027" s="11" t="str">
        <v>Tier - 2</v>
      </c>
      <c r="O1027" s="11" t="str">
        <v>Tier - 1</v>
      </c>
      <c r="P1027" s="11" t="str">
        <v>R1012</v>
      </c>
      <c r="Q1027" s="12" t="str">
        <v>22 Jun 1993</v>
      </c>
      <c r="R1027" s="11">
        <f ca="1"/>
        <v>31</v>
      </c>
      <c r="S1027" s="52">
        <v>8314.65</v>
      </c>
      <c r="T1027" s="19"/>
    </row>
    <row r="1028" spans="1:20" x14ac:dyDescent="0.3">
      <c r="A1028" t="s">
        <v>1054</v>
      </c>
      <c r="B1028">
        <v>1976</v>
      </c>
      <c r="C1028" t="s">
        <v>8</v>
      </c>
      <c r="D1028">
        <v>12</v>
      </c>
      <c r="E1028">
        <v>1</v>
      </c>
      <c r="F1028">
        <v>8334.4599999999991</v>
      </c>
      <c r="G1028" t="s">
        <v>6767</v>
      </c>
      <c r="H1028" t="s">
        <v>6766</v>
      </c>
      <c r="I1028" t="s">
        <v>163</v>
      </c>
      <c r="K1028" s="14" t="str">
        <v>Id1312</v>
      </c>
      <c r="L1028" s="11">
        <v>1976</v>
      </c>
      <c r="M1028" s="11" t="str">
        <v>Jul</v>
      </c>
      <c r="N1028" s="11" t="str">
        <v>Tier - 3</v>
      </c>
      <c r="O1028" s="11" t="str">
        <v>Tier - 2</v>
      </c>
      <c r="P1028" s="11" t="str">
        <v>R1016</v>
      </c>
      <c r="Q1028" s="12" t="str">
        <v>12 Jul 1976</v>
      </c>
      <c r="R1028" s="11">
        <f ca="1"/>
        <v>48</v>
      </c>
      <c r="S1028" s="52">
        <v>8334.4599999999991</v>
      </c>
      <c r="T1028" s="19"/>
    </row>
    <row r="1029" spans="1:20" x14ac:dyDescent="0.3">
      <c r="A1029" t="s">
        <v>1055</v>
      </c>
      <c r="B1029">
        <v>1976</v>
      </c>
      <c r="C1029" t="s">
        <v>8</v>
      </c>
      <c r="D1029">
        <v>20</v>
      </c>
      <c r="E1029">
        <v>1</v>
      </c>
      <c r="F1029">
        <v>8334.59</v>
      </c>
      <c r="G1029" t="s">
        <v>6767</v>
      </c>
      <c r="H1029" t="s">
        <v>6766</v>
      </c>
      <c r="I1029" t="s">
        <v>163</v>
      </c>
      <c r="K1029" s="14" t="str">
        <v>Id1311</v>
      </c>
      <c r="L1029" s="11">
        <v>1976</v>
      </c>
      <c r="M1029" s="11" t="str">
        <v>Jul</v>
      </c>
      <c r="N1029" s="11" t="str">
        <v>Tier - 3</v>
      </c>
      <c r="O1029" s="11" t="str">
        <v>Tier - 2</v>
      </c>
      <c r="P1029" s="11" t="str">
        <v>R1016</v>
      </c>
      <c r="Q1029" s="12" t="str">
        <v>20 Jul 1976</v>
      </c>
      <c r="R1029" s="11">
        <f ca="1"/>
        <v>48</v>
      </c>
      <c r="S1029" s="52">
        <v>8334.59</v>
      </c>
      <c r="T1029" s="19"/>
    </row>
    <row r="1030" spans="1:20" x14ac:dyDescent="0.3">
      <c r="A1030" t="s">
        <v>1056</v>
      </c>
      <c r="B1030">
        <v>1976</v>
      </c>
      <c r="C1030" t="s">
        <v>8</v>
      </c>
      <c r="D1030">
        <v>7</v>
      </c>
      <c r="E1030">
        <v>1</v>
      </c>
      <c r="F1030">
        <v>8342.91</v>
      </c>
      <c r="G1030" t="s">
        <v>6767</v>
      </c>
      <c r="H1030" t="s">
        <v>6768</v>
      </c>
      <c r="I1030" t="s">
        <v>163</v>
      </c>
      <c r="K1030" s="14" t="str">
        <v>Id1310</v>
      </c>
      <c r="L1030" s="11">
        <v>1976</v>
      </c>
      <c r="M1030" s="11" t="str">
        <v>Jul</v>
      </c>
      <c r="N1030" s="11" t="str">
        <v>Tier - 3</v>
      </c>
      <c r="O1030" s="11" t="str">
        <v>Tier - 1</v>
      </c>
      <c r="P1030" s="11" t="str">
        <v>R1016</v>
      </c>
      <c r="Q1030" s="12" t="str">
        <v>7 Jul 1976</v>
      </c>
      <c r="R1030" s="11">
        <f ca="1"/>
        <v>48</v>
      </c>
      <c r="S1030" s="52">
        <v>8342.91</v>
      </c>
      <c r="T1030" s="19"/>
    </row>
    <row r="1031" spans="1:20" x14ac:dyDescent="0.3">
      <c r="A1031" t="s">
        <v>1057</v>
      </c>
      <c r="B1031">
        <v>1976</v>
      </c>
      <c r="C1031" t="s">
        <v>13</v>
      </c>
      <c r="D1031">
        <v>12</v>
      </c>
      <c r="E1031">
        <v>2</v>
      </c>
      <c r="F1031">
        <v>8347.16</v>
      </c>
      <c r="G1031" t="s">
        <v>6766</v>
      </c>
      <c r="H1031" t="s">
        <v>6768</v>
      </c>
      <c r="I1031" t="s">
        <v>9</v>
      </c>
      <c r="K1031" s="14" t="str">
        <v>Id1309</v>
      </c>
      <c r="L1031" s="11">
        <v>1976</v>
      </c>
      <c r="M1031" s="11" t="str">
        <v>Jun</v>
      </c>
      <c r="N1031" s="11" t="str">
        <v>Tier - 2</v>
      </c>
      <c r="O1031" s="11" t="str">
        <v>Tier - 1</v>
      </c>
      <c r="P1031" s="11" t="str">
        <v>R1013</v>
      </c>
      <c r="Q1031" s="12" t="str">
        <v>12 Jun 1976</v>
      </c>
      <c r="R1031" s="11">
        <f ca="1"/>
        <v>48</v>
      </c>
      <c r="S1031" s="52">
        <v>8347.16</v>
      </c>
      <c r="T1031" s="19"/>
    </row>
    <row r="1032" spans="1:20" x14ac:dyDescent="0.3">
      <c r="A1032" t="s">
        <v>1058</v>
      </c>
      <c r="B1032">
        <v>1963</v>
      </c>
      <c r="C1032" t="s">
        <v>15</v>
      </c>
      <c r="D1032">
        <v>21</v>
      </c>
      <c r="E1032">
        <v>0</v>
      </c>
      <c r="F1032">
        <v>8355.5400000000009</v>
      </c>
      <c r="G1032" t="s">
        <v>6767</v>
      </c>
      <c r="H1032" t="s">
        <v>6767</v>
      </c>
      <c r="I1032" t="s">
        <v>18</v>
      </c>
      <c r="K1032" s="14" t="str">
        <v>Id1308</v>
      </c>
      <c r="L1032" s="11">
        <v>1963</v>
      </c>
      <c r="M1032" s="11" t="str">
        <v>Sep</v>
      </c>
      <c r="N1032" s="11" t="str">
        <v>Tier - 3</v>
      </c>
      <c r="O1032" s="11" t="str">
        <v>Tier - 3</v>
      </c>
      <c r="P1032" s="11" t="str">
        <v>R1012</v>
      </c>
      <c r="Q1032" s="12" t="str">
        <v>21 Sep 1963</v>
      </c>
      <c r="R1032" s="11">
        <f ca="1"/>
        <v>61</v>
      </c>
      <c r="S1032" s="52">
        <v>8355.5400000000009</v>
      </c>
      <c r="T1032" s="19"/>
    </row>
    <row r="1033" spans="1:20" x14ac:dyDescent="0.3">
      <c r="A1033" t="s">
        <v>1059</v>
      </c>
      <c r="B1033">
        <v>1971</v>
      </c>
      <c r="C1033" t="s">
        <v>15</v>
      </c>
      <c r="D1033">
        <v>4</v>
      </c>
      <c r="E1033">
        <v>0</v>
      </c>
      <c r="F1033">
        <v>8396.6200000000008</v>
      </c>
      <c r="G1033" t="s">
        <v>6766</v>
      </c>
      <c r="H1033" t="s">
        <v>6767</v>
      </c>
      <c r="I1033" t="s">
        <v>9</v>
      </c>
      <c r="K1033" s="14" t="str">
        <v>Id1307</v>
      </c>
      <c r="L1033" s="11">
        <v>1971</v>
      </c>
      <c r="M1033" s="11" t="str">
        <v>Sep</v>
      </c>
      <c r="N1033" s="11" t="str">
        <v>Tier - 2</v>
      </c>
      <c r="O1033" s="11" t="str">
        <v>Tier - 3</v>
      </c>
      <c r="P1033" s="11" t="str">
        <v>R1013</v>
      </c>
      <c r="Q1033" s="12" t="str">
        <v>4 Sep 1971</v>
      </c>
      <c r="R1033" s="11">
        <f ca="1"/>
        <v>53</v>
      </c>
      <c r="S1033" s="52">
        <v>8396.6200000000008</v>
      </c>
      <c r="T1033" s="19"/>
    </row>
    <row r="1034" spans="1:20" x14ac:dyDescent="0.3">
      <c r="A1034" t="s">
        <v>1060</v>
      </c>
      <c r="B1034">
        <v>1971</v>
      </c>
      <c r="C1034" t="s">
        <v>15</v>
      </c>
      <c r="D1034">
        <v>18</v>
      </c>
      <c r="E1034">
        <v>0</v>
      </c>
      <c r="F1034">
        <v>8400.01</v>
      </c>
      <c r="G1034" t="s">
        <v>6766</v>
      </c>
      <c r="H1034" t="s">
        <v>6767</v>
      </c>
      <c r="I1034" t="s">
        <v>9</v>
      </c>
      <c r="K1034" s="14" t="str">
        <v>Id1306</v>
      </c>
      <c r="L1034" s="11">
        <v>1971</v>
      </c>
      <c r="M1034" s="11" t="str">
        <v>Sep</v>
      </c>
      <c r="N1034" s="11" t="str">
        <v>Tier - 2</v>
      </c>
      <c r="O1034" s="11" t="str">
        <v>Tier - 3</v>
      </c>
      <c r="P1034" s="11" t="str">
        <v>R1013</v>
      </c>
      <c r="Q1034" s="12" t="str">
        <v>18 Sep 1971</v>
      </c>
      <c r="R1034" s="11">
        <f ca="1"/>
        <v>53</v>
      </c>
      <c r="S1034" s="52">
        <v>8400.01</v>
      </c>
      <c r="T1034" s="19"/>
    </row>
    <row r="1035" spans="1:20" x14ac:dyDescent="0.3">
      <c r="A1035" t="s">
        <v>1061</v>
      </c>
      <c r="B1035">
        <v>1979</v>
      </c>
      <c r="C1035" t="s">
        <v>13</v>
      </c>
      <c r="D1035">
        <v>11</v>
      </c>
      <c r="E1035">
        <v>3</v>
      </c>
      <c r="F1035">
        <v>8410.0499999999993</v>
      </c>
      <c r="G1035" t="s">
        <v>6766</v>
      </c>
      <c r="H1035" t="s">
        <v>6766</v>
      </c>
      <c r="I1035" t="s">
        <v>18</v>
      </c>
      <c r="K1035" s="14" t="str">
        <v>Id1305</v>
      </c>
      <c r="L1035" s="11">
        <v>1979</v>
      </c>
      <c r="M1035" s="11" t="str">
        <v>Jun</v>
      </c>
      <c r="N1035" s="11" t="str">
        <v>Tier - 2</v>
      </c>
      <c r="O1035" s="11" t="str">
        <v>Tier - 2</v>
      </c>
      <c r="P1035" s="11" t="str">
        <v>R1012</v>
      </c>
      <c r="Q1035" s="12" t="str">
        <v>11 Jun 1979</v>
      </c>
      <c r="R1035" s="11">
        <f ca="1"/>
        <v>45</v>
      </c>
      <c r="S1035" s="52">
        <v>8410.0499999999993</v>
      </c>
      <c r="T1035" s="19"/>
    </row>
    <row r="1036" spans="1:20" x14ac:dyDescent="0.3">
      <c r="A1036" t="s">
        <v>1062</v>
      </c>
      <c r="B1036">
        <v>1977</v>
      </c>
      <c r="C1036" t="s">
        <v>15</v>
      </c>
      <c r="D1036">
        <v>4</v>
      </c>
      <c r="E1036">
        <v>2</v>
      </c>
      <c r="F1036">
        <v>8413.4599999999991</v>
      </c>
      <c r="G1036" t="s">
        <v>6767</v>
      </c>
      <c r="H1036" t="s">
        <v>6768</v>
      </c>
      <c r="I1036" t="s">
        <v>18</v>
      </c>
      <c r="K1036" s="14" t="str">
        <v>Id1304</v>
      </c>
      <c r="L1036" s="11">
        <v>1977</v>
      </c>
      <c r="M1036" s="11" t="str">
        <v>Sep</v>
      </c>
      <c r="N1036" s="11" t="str">
        <v>Tier - 3</v>
      </c>
      <c r="O1036" s="11" t="str">
        <v>Tier - 1</v>
      </c>
      <c r="P1036" s="11" t="str">
        <v>R1012</v>
      </c>
      <c r="Q1036" s="12" t="str">
        <v>4 Sep 1977</v>
      </c>
      <c r="R1036" s="11">
        <f ca="1"/>
        <v>47</v>
      </c>
      <c r="S1036" s="52">
        <v>8413.4599999999991</v>
      </c>
      <c r="T1036" s="19"/>
    </row>
    <row r="1037" spans="1:20" x14ac:dyDescent="0.3">
      <c r="A1037" t="s">
        <v>1063</v>
      </c>
      <c r="B1037">
        <v>1975</v>
      </c>
      <c r="C1037" t="s">
        <v>15</v>
      </c>
      <c r="D1037">
        <v>28</v>
      </c>
      <c r="E1037">
        <v>1</v>
      </c>
      <c r="F1037">
        <v>8428.07</v>
      </c>
      <c r="G1037" t="s">
        <v>6767</v>
      </c>
      <c r="H1037" t="s">
        <v>6766</v>
      </c>
      <c r="I1037" t="s">
        <v>18</v>
      </c>
      <c r="K1037" s="14" t="str">
        <v>Id1303</v>
      </c>
      <c r="L1037" s="11">
        <v>1975</v>
      </c>
      <c r="M1037" s="11" t="str">
        <v>Sep</v>
      </c>
      <c r="N1037" s="11" t="str">
        <v>Tier - 3</v>
      </c>
      <c r="O1037" s="11" t="str">
        <v>Tier - 2</v>
      </c>
      <c r="P1037" s="11" t="str">
        <v>R1012</v>
      </c>
      <c r="Q1037" s="12" t="str">
        <v>28 Sep 1975</v>
      </c>
      <c r="R1037" s="11">
        <f ca="1"/>
        <v>49</v>
      </c>
      <c r="S1037" s="52">
        <v>8428.07</v>
      </c>
      <c r="T1037" s="19"/>
    </row>
    <row r="1038" spans="1:20" x14ac:dyDescent="0.3">
      <c r="A1038" t="s">
        <v>1064</v>
      </c>
      <c r="B1038">
        <v>1963</v>
      </c>
      <c r="C1038" t="s">
        <v>15</v>
      </c>
      <c r="D1038">
        <v>24</v>
      </c>
      <c r="E1038">
        <v>0</v>
      </c>
      <c r="F1038">
        <v>8440.0499999999993</v>
      </c>
      <c r="G1038" t="s">
        <v>6767</v>
      </c>
      <c r="H1038" t="s">
        <v>6766</v>
      </c>
      <c r="I1038" t="s">
        <v>9</v>
      </c>
      <c r="K1038" s="14" t="str">
        <v>Id1302</v>
      </c>
      <c r="L1038" s="11">
        <v>1963</v>
      </c>
      <c r="M1038" s="11" t="str">
        <v>Sep</v>
      </c>
      <c r="N1038" s="11" t="str">
        <v>Tier - 3</v>
      </c>
      <c r="O1038" s="11" t="str">
        <v>Tier - 2</v>
      </c>
      <c r="P1038" s="11" t="str">
        <v>R1013</v>
      </c>
      <c r="Q1038" s="12" t="str">
        <v>24 Sep 1963</v>
      </c>
      <c r="R1038" s="11">
        <f ca="1"/>
        <v>61</v>
      </c>
      <c r="S1038" s="52">
        <v>8440.0499999999993</v>
      </c>
      <c r="T1038" s="19"/>
    </row>
    <row r="1039" spans="1:20" x14ac:dyDescent="0.3">
      <c r="A1039" t="s">
        <v>1065</v>
      </c>
      <c r="B1039">
        <v>1972</v>
      </c>
      <c r="C1039" t="s">
        <v>15</v>
      </c>
      <c r="D1039">
        <v>9</v>
      </c>
      <c r="E1039">
        <v>0</v>
      </c>
      <c r="F1039">
        <v>8442.67</v>
      </c>
      <c r="G1039" t="s">
        <v>6766</v>
      </c>
      <c r="H1039" t="s">
        <v>6767</v>
      </c>
      <c r="I1039" t="s">
        <v>9</v>
      </c>
      <c r="K1039" s="14" t="str">
        <v>Id1301</v>
      </c>
      <c r="L1039" s="11">
        <v>1972</v>
      </c>
      <c r="M1039" s="11" t="str">
        <v>Sep</v>
      </c>
      <c r="N1039" s="11" t="str">
        <v>Tier - 2</v>
      </c>
      <c r="O1039" s="11" t="str">
        <v>Tier - 3</v>
      </c>
      <c r="P1039" s="11" t="str">
        <v>R1013</v>
      </c>
      <c r="Q1039" s="12" t="str">
        <v>9 Sep 1972</v>
      </c>
      <c r="R1039" s="11">
        <f ca="1"/>
        <v>52</v>
      </c>
      <c r="S1039" s="52">
        <v>8442.67</v>
      </c>
      <c r="T1039" s="19"/>
    </row>
    <row r="1040" spans="1:20" x14ac:dyDescent="0.3">
      <c r="A1040" t="s">
        <v>1066</v>
      </c>
      <c r="B1040">
        <v>1972</v>
      </c>
      <c r="C1040" t="s">
        <v>15</v>
      </c>
      <c r="D1040">
        <v>4</v>
      </c>
      <c r="E1040">
        <v>0</v>
      </c>
      <c r="F1040">
        <v>8444.4699999999993</v>
      </c>
      <c r="G1040" t="s">
        <v>6767</v>
      </c>
      <c r="H1040" t="s">
        <v>6768</v>
      </c>
      <c r="I1040" t="s">
        <v>37</v>
      </c>
      <c r="K1040" s="14" t="str">
        <v>Id1300</v>
      </c>
      <c r="L1040" s="11">
        <v>1972</v>
      </c>
      <c r="M1040" s="11" t="str">
        <v>Sep</v>
      </c>
      <c r="N1040" s="11" t="str">
        <v>Tier - 3</v>
      </c>
      <c r="O1040" s="11" t="str">
        <v>Tier - 1</v>
      </c>
      <c r="P1040" s="11" t="str">
        <v>R1011</v>
      </c>
      <c r="Q1040" s="12" t="str">
        <v>4 Sep 1972</v>
      </c>
      <c r="R1040" s="11">
        <f ca="1"/>
        <v>52</v>
      </c>
      <c r="S1040" s="52">
        <v>8444.4699999999993</v>
      </c>
      <c r="T1040" s="19"/>
    </row>
    <row r="1041" spans="1:20" x14ac:dyDescent="0.3">
      <c r="A1041" t="s">
        <v>1067</v>
      </c>
      <c r="B1041">
        <v>1966</v>
      </c>
      <c r="C1041" t="s">
        <v>13</v>
      </c>
      <c r="D1041">
        <v>12</v>
      </c>
      <c r="E1041">
        <v>0</v>
      </c>
      <c r="F1041">
        <v>8448.66</v>
      </c>
      <c r="G1041" t="s">
        <v>6767</v>
      </c>
      <c r="H1041" t="s">
        <v>6768</v>
      </c>
      <c r="I1041" t="s">
        <v>9</v>
      </c>
      <c r="K1041" s="14" t="str">
        <v>Id1299</v>
      </c>
      <c r="L1041" s="11">
        <v>1966</v>
      </c>
      <c r="M1041" s="11" t="str">
        <v>Jun</v>
      </c>
      <c r="N1041" s="11" t="str">
        <v>Tier - 3</v>
      </c>
      <c r="O1041" s="11" t="str">
        <v>Tier - 1</v>
      </c>
      <c r="P1041" s="11" t="str">
        <v>R1013</v>
      </c>
      <c r="Q1041" s="12" t="str">
        <v>12 Jun 1966</v>
      </c>
      <c r="R1041" s="11">
        <f ca="1"/>
        <v>58</v>
      </c>
      <c r="S1041" s="52">
        <v>8448.66</v>
      </c>
      <c r="T1041" s="19"/>
    </row>
    <row r="1042" spans="1:20" x14ac:dyDescent="0.3">
      <c r="A1042" t="s">
        <v>1068</v>
      </c>
      <c r="B1042">
        <v>1984</v>
      </c>
      <c r="C1042" t="s">
        <v>13</v>
      </c>
      <c r="D1042">
        <v>19</v>
      </c>
      <c r="E1042">
        <v>3</v>
      </c>
      <c r="F1042">
        <v>8450.82</v>
      </c>
      <c r="G1042" t="s">
        <v>6766</v>
      </c>
      <c r="H1042" t="s">
        <v>6766</v>
      </c>
      <c r="I1042" t="s">
        <v>195</v>
      </c>
      <c r="K1042" s="14" t="str">
        <v>Id1298</v>
      </c>
      <c r="L1042" s="11">
        <v>1984</v>
      </c>
      <c r="M1042" s="11" t="str">
        <v>Jun</v>
      </c>
      <c r="N1042" s="11" t="str">
        <v>Tier - 2</v>
      </c>
      <c r="O1042" s="11" t="str">
        <v>Tier - 2</v>
      </c>
      <c r="P1042" s="11" t="str">
        <v>R1025</v>
      </c>
      <c r="Q1042" s="12" t="str">
        <v>19 Jun 1984</v>
      </c>
      <c r="R1042" s="11">
        <f ca="1"/>
        <v>40</v>
      </c>
      <c r="S1042" s="52">
        <v>8450.82</v>
      </c>
      <c r="T1042" s="19"/>
    </row>
    <row r="1043" spans="1:20" x14ac:dyDescent="0.3">
      <c r="A1043" t="s">
        <v>1069</v>
      </c>
      <c r="B1043">
        <v>1972</v>
      </c>
      <c r="C1043" t="s">
        <v>25</v>
      </c>
      <c r="D1043">
        <v>26</v>
      </c>
      <c r="E1043">
        <v>0</v>
      </c>
      <c r="F1043">
        <v>8457.82</v>
      </c>
      <c r="G1043" t="s">
        <v>6766</v>
      </c>
      <c r="H1043" t="s">
        <v>6767</v>
      </c>
      <c r="I1043" t="s">
        <v>37</v>
      </c>
      <c r="K1043" s="14" t="str">
        <v>Id1297</v>
      </c>
      <c r="L1043" s="11">
        <v>1972</v>
      </c>
      <c r="M1043" s="11" t="str">
        <v>Dec</v>
      </c>
      <c r="N1043" s="11" t="str">
        <v>Tier - 2</v>
      </c>
      <c r="O1043" s="11" t="str">
        <v>Tier - 3</v>
      </c>
      <c r="P1043" s="11" t="str">
        <v>R1011</v>
      </c>
      <c r="Q1043" s="12" t="str">
        <v>26 Dec 1972</v>
      </c>
      <c r="R1043" s="11">
        <f ca="1"/>
        <v>52</v>
      </c>
      <c r="S1043" s="52">
        <v>8457.82</v>
      </c>
      <c r="T1043" s="19"/>
    </row>
    <row r="1044" spans="1:20" x14ac:dyDescent="0.3">
      <c r="A1044" t="s">
        <v>1070</v>
      </c>
      <c r="B1044">
        <v>1992</v>
      </c>
      <c r="C1044" t="s">
        <v>15</v>
      </c>
      <c r="D1044">
        <v>9</v>
      </c>
      <c r="E1044">
        <v>0</v>
      </c>
      <c r="F1044">
        <v>8466.35</v>
      </c>
      <c r="G1044" t="s">
        <v>6766</v>
      </c>
      <c r="H1044" t="s">
        <v>6766</v>
      </c>
      <c r="I1044" t="s">
        <v>18</v>
      </c>
      <c r="K1044" s="14" t="str">
        <v>Id1296</v>
      </c>
      <c r="L1044" s="11">
        <v>1992</v>
      </c>
      <c r="M1044" s="11" t="str">
        <v>Sep</v>
      </c>
      <c r="N1044" s="11" t="str">
        <v>Tier - 2</v>
      </c>
      <c r="O1044" s="11" t="str">
        <v>Tier - 2</v>
      </c>
      <c r="P1044" s="11" t="str">
        <v>R1012</v>
      </c>
      <c r="Q1044" s="12" t="str">
        <v>9 Sep 1992</v>
      </c>
      <c r="R1044" s="11">
        <f ca="1"/>
        <v>32</v>
      </c>
      <c r="S1044" s="52">
        <v>8466.35</v>
      </c>
      <c r="T1044" s="19"/>
    </row>
    <row r="1045" spans="1:20" x14ac:dyDescent="0.3">
      <c r="A1045" t="s">
        <v>1071</v>
      </c>
      <c r="B1045">
        <v>1993</v>
      </c>
      <c r="C1045" t="s">
        <v>11</v>
      </c>
      <c r="D1045">
        <v>10</v>
      </c>
      <c r="E1045">
        <v>0</v>
      </c>
      <c r="F1045">
        <v>8471.65</v>
      </c>
      <c r="G1045" t="s">
        <v>6766</v>
      </c>
      <c r="H1045" t="s">
        <v>6768</v>
      </c>
      <c r="I1045" t="s">
        <v>18</v>
      </c>
      <c r="K1045" s="14" t="str">
        <v>Id1295</v>
      </c>
      <c r="L1045" s="11">
        <v>1993</v>
      </c>
      <c r="M1045" s="11" t="str">
        <v>Nov</v>
      </c>
      <c r="N1045" s="11" t="str">
        <v>Tier - 2</v>
      </c>
      <c r="O1045" s="11" t="str">
        <v>Tier - 1</v>
      </c>
      <c r="P1045" s="11" t="str">
        <v>R1012</v>
      </c>
      <c r="Q1045" s="12" t="str">
        <v>10 Nov 1993</v>
      </c>
      <c r="R1045" s="11">
        <f ca="1"/>
        <v>31</v>
      </c>
      <c r="S1045" s="52">
        <v>8471.65</v>
      </c>
      <c r="T1045" s="19"/>
    </row>
    <row r="1046" spans="1:20" x14ac:dyDescent="0.3">
      <c r="A1046" t="s">
        <v>1072</v>
      </c>
      <c r="B1046">
        <v>1977</v>
      </c>
      <c r="C1046" t="s">
        <v>25</v>
      </c>
      <c r="D1046">
        <v>26</v>
      </c>
      <c r="E1046">
        <v>2</v>
      </c>
      <c r="F1046">
        <v>8515.76</v>
      </c>
      <c r="G1046" t="s">
        <v>6766</v>
      </c>
      <c r="H1046" t="s">
        <v>6766</v>
      </c>
      <c r="I1046" t="s">
        <v>9</v>
      </c>
      <c r="K1046" s="14" t="str">
        <v>Id1294</v>
      </c>
      <c r="L1046" s="11">
        <v>1977</v>
      </c>
      <c r="M1046" s="11" t="str">
        <v>Dec</v>
      </c>
      <c r="N1046" s="11" t="str">
        <v>Tier - 2</v>
      </c>
      <c r="O1046" s="11" t="str">
        <v>Tier - 2</v>
      </c>
      <c r="P1046" s="11" t="str">
        <v>R1013</v>
      </c>
      <c r="Q1046" s="12" t="str">
        <v>26 Dec 1977</v>
      </c>
      <c r="R1046" s="11">
        <f ca="1"/>
        <v>47</v>
      </c>
      <c r="S1046" s="52">
        <v>8515.76</v>
      </c>
      <c r="T1046" s="19"/>
    </row>
    <row r="1047" spans="1:20" x14ac:dyDescent="0.3">
      <c r="A1047" t="s">
        <v>1073</v>
      </c>
      <c r="B1047">
        <v>1977</v>
      </c>
      <c r="C1047" t="s">
        <v>13</v>
      </c>
      <c r="D1047">
        <v>21</v>
      </c>
      <c r="E1047">
        <v>2</v>
      </c>
      <c r="F1047">
        <v>8516.83</v>
      </c>
      <c r="G1047" t="s">
        <v>6766</v>
      </c>
      <c r="H1047" t="s">
        <v>6768</v>
      </c>
      <c r="I1047" t="s">
        <v>9</v>
      </c>
      <c r="K1047" s="14" t="str">
        <v>Id1293</v>
      </c>
      <c r="L1047" s="11">
        <v>1977</v>
      </c>
      <c r="M1047" s="11" t="str">
        <v>Jun</v>
      </c>
      <c r="N1047" s="11" t="str">
        <v>Tier - 2</v>
      </c>
      <c r="O1047" s="11" t="str">
        <v>Tier - 1</v>
      </c>
      <c r="P1047" s="11" t="str">
        <v>R1013</v>
      </c>
      <c r="Q1047" s="12" t="str">
        <v>21 Jun 1977</v>
      </c>
      <c r="R1047" s="11">
        <f ca="1"/>
        <v>47</v>
      </c>
      <c r="S1047" s="52">
        <v>8516.83</v>
      </c>
      <c r="T1047" s="19"/>
    </row>
    <row r="1048" spans="1:20" x14ac:dyDescent="0.3">
      <c r="A1048" t="s">
        <v>1074</v>
      </c>
      <c r="B1048">
        <v>1977</v>
      </c>
      <c r="C1048" t="s">
        <v>25</v>
      </c>
      <c r="D1048">
        <v>29</v>
      </c>
      <c r="E1048">
        <v>2</v>
      </c>
      <c r="F1048">
        <v>8520.0300000000007</v>
      </c>
      <c r="G1048" t="s">
        <v>6766</v>
      </c>
      <c r="H1048" t="s">
        <v>6767</v>
      </c>
      <c r="I1048" t="s">
        <v>37</v>
      </c>
      <c r="K1048" s="14" t="str">
        <v>Id1292</v>
      </c>
      <c r="L1048" s="11">
        <v>1977</v>
      </c>
      <c r="M1048" s="11" t="str">
        <v>Dec</v>
      </c>
      <c r="N1048" s="11" t="str">
        <v>Tier - 2</v>
      </c>
      <c r="O1048" s="11" t="str">
        <v>Tier - 3</v>
      </c>
      <c r="P1048" s="11" t="str">
        <v>R1011</v>
      </c>
      <c r="Q1048" s="12" t="str">
        <v>29 Dec 1977</v>
      </c>
      <c r="R1048" s="11">
        <f ca="1"/>
        <v>47</v>
      </c>
      <c r="S1048" s="52">
        <v>8520.0300000000007</v>
      </c>
      <c r="T1048" s="19"/>
    </row>
    <row r="1049" spans="1:20" x14ac:dyDescent="0.3">
      <c r="A1049" t="s">
        <v>1075</v>
      </c>
      <c r="B1049">
        <v>1979</v>
      </c>
      <c r="C1049" t="s">
        <v>30</v>
      </c>
      <c r="D1049">
        <v>13</v>
      </c>
      <c r="E1049">
        <v>3</v>
      </c>
      <c r="F1049">
        <v>8522</v>
      </c>
      <c r="G1049" t="s">
        <v>6766</v>
      </c>
      <c r="H1049" t="s">
        <v>6766</v>
      </c>
      <c r="I1049" t="s">
        <v>37</v>
      </c>
      <c r="K1049" s="14" t="str">
        <v>Id1291</v>
      </c>
      <c r="L1049" s="11">
        <v>1979</v>
      </c>
      <c r="M1049" s="11" t="str">
        <v>Aug</v>
      </c>
      <c r="N1049" s="11" t="str">
        <v>Tier - 2</v>
      </c>
      <c r="O1049" s="11" t="str">
        <v>Tier - 2</v>
      </c>
      <c r="P1049" s="11" t="str">
        <v>R1011</v>
      </c>
      <c r="Q1049" s="12" t="str">
        <v>13 Aug 1979</v>
      </c>
      <c r="R1049" s="11">
        <f ca="1"/>
        <v>45</v>
      </c>
      <c r="S1049" s="52">
        <v>8522</v>
      </c>
      <c r="T1049" s="19"/>
    </row>
    <row r="1050" spans="1:20" x14ac:dyDescent="0.3">
      <c r="A1050" t="s">
        <v>1076</v>
      </c>
      <c r="B1050">
        <v>1977</v>
      </c>
      <c r="C1050" t="s">
        <v>8</v>
      </c>
      <c r="D1050">
        <v>26</v>
      </c>
      <c r="E1050">
        <v>2</v>
      </c>
      <c r="F1050">
        <v>8527.5300000000007</v>
      </c>
      <c r="G1050" t="s">
        <v>6766</v>
      </c>
      <c r="H1050" t="s">
        <v>6766</v>
      </c>
      <c r="I1050" t="s">
        <v>9</v>
      </c>
      <c r="K1050" s="14" t="str">
        <v>Id1290</v>
      </c>
      <c r="L1050" s="11">
        <v>1977</v>
      </c>
      <c r="M1050" s="11" t="str">
        <v>Jul</v>
      </c>
      <c r="N1050" s="11" t="str">
        <v>Tier - 2</v>
      </c>
      <c r="O1050" s="11" t="str">
        <v>Tier - 2</v>
      </c>
      <c r="P1050" s="11" t="str">
        <v>R1013</v>
      </c>
      <c r="Q1050" s="12" t="str">
        <v>26 Jul 1977</v>
      </c>
      <c r="R1050" s="11">
        <f ca="1"/>
        <v>47</v>
      </c>
      <c r="S1050" s="52">
        <v>8527.5300000000007</v>
      </c>
      <c r="T1050" s="19"/>
    </row>
    <row r="1051" spans="1:20" x14ac:dyDescent="0.3">
      <c r="A1051" t="s">
        <v>1077</v>
      </c>
      <c r="B1051" t="s">
        <v>26</v>
      </c>
      <c r="C1051" t="s">
        <v>8</v>
      </c>
      <c r="D1051">
        <v>24</v>
      </c>
      <c r="E1051">
        <v>0</v>
      </c>
      <c r="F1051">
        <v>8534.67</v>
      </c>
      <c r="G1051" t="s">
        <v>6766</v>
      </c>
      <c r="H1051" t="s">
        <v>6767</v>
      </c>
      <c r="I1051" t="s">
        <v>242</v>
      </c>
      <c r="K1051" s="14" t="str">
        <v>Id1289</v>
      </c>
      <c r="L1051" s="11">
        <v>1983</v>
      </c>
      <c r="M1051" s="11" t="str">
        <v>Jul</v>
      </c>
      <c r="N1051" s="11" t="str">
        <v>Tier - 2</v>
      </c>
      <c r="O1051" s="11" t="str">
        <v>Tier - 3</v>
      </c>
      <c r="P1051" s="11" t="str">
        <v>R1024</v>
      </c>
      <c r="Q1051" s="12" t="str">
        <v>24 Jul 1983</v>
      </c>
      <c r="R1051" s="11">
        <f ca="1"/>
        <v>41</v>
      </c>
      <c r="S1051" s="52">
        <v>8534.67</v>
      </c>
      <c r="T1051" s="19"/>
    </row>
    <row r="1052" spans="1:20" x14ac:dyDescent="0.3">
      <c r="A1052" t="s">
        <v>1078</v>
      </c>
      <c r="B1052">
        <v>1981</v>
      </c>
      <c r="C1052" t="s">
        <v>25</v>
      </c>
      <c r="D1052">
        <v>27</v>
      </c>
      <c r="E1052">
        <v>3</v>
      </c>
      <c r="F1052">
        <v>8538.2900000000009</v>
      </c>
      <c r="G1052" t="s">
        <v>6766</v>
      </c>
      <c r="H1052" t="s">
        <v>6767</v>
      </c>
      <c r="I1052" t="s">
        <v>242</v>
      </c>
      <c r="K1052" s="14" t="str">
        <v>Id1288</v>
      </c>
      <c r="L1052" s="11">
        <v>1981</v>
      </c>
      <c r="M1052" s="11" t="str">
        <v>Dec</v>
      </c>
      <c r="N1052" s="11" t="str">
        <v>Tier - 2</v>
      </c>
      <c r="O1052" s="11" t="str">
        <v>Tier - 3</v>
      </c>
      <c r="P1052" s="11" t="str">
        <v>R1024</v>
      </c>
      <c r="Q1052" s="12" t="str">
        <v>27 Dec 1981</v>
      </c>
      <c r="R1052" s="11">
        <f ca="1"/>
        <v>43</v>
      </c>
      <c r="S1052" s="52">
        <v>8538.2900000000009</v>
      </c>
      <c r="T1052" s="19"/>
    </row>
    <row r="1053" spans="1:20" x14ac:dyDescent="0.3">
      <c r="A1053" t="s">
        <v>1079</v>
      </c>
      <c r="B1053">
        <v>1975</v>
      </c>
      <c r="C1053" t="s">
        <v>11</v>
      </c>
      <c r="D1053">
        <v>6</v>
      </c>
      <c r="E1053">
        <v>1</v>
      </c>
      <c r="F1053">
        <v>8539.67</v>
      </c>
      <c r="G1053" t="s">
        <v>6766</v>
      </c>
      <c r="H1053" t="s">
        <v>6767</v>
      </c>
      <c r="I1053" t="s">
        <v>37</v>
      </c>
      <c r="K1053" s="14" t="str">
        <v>Id1287</v>
      </c>
      <c r="L1053" s="11">
        <v>1975</v>
      </c>
      <c r="M1053" s="11" t="str">
        <v>Nov</v>
      </c>
      <c r="N1053" s="11" t="str">
        <v>Tier - 2</v>
      </c>
      <c r="O1053" s="11" t="str">
        <v>Tier - 3</v>
      </c>
      <c r="P1053" s="11" t="str">
        <v>R1011</v>
      </c>
      <c r="Q1053" s="12" t="str">
        <v>6 Nov 1975</v>
      </c>
      <c r="R1053" s="11">
        <f ca="1"/>
        <v>49</v>
      </c>
      <c r="S1053" s="52">
        <v>8539.67</v>
      </c>
      <c r="T1053" s="19"/>
    </row>
    <row r="1054" spans="1:20" x14ac:dyDescent="0.3">
      <c r="A1054" t="s">
        <v>1080</v>
      </c>
      <c r="B1054" t="s">
        <v>26</v>
      </c>
      <c r="C1054" t="s">
        <v>25</v>
      </c>
      <c r="D1054">
        <v>12</v>
      </c>
      <c r="E1054">
        <v>1</v>
      </c>
      <c r="F1054">
        <v>8547.69</v>
      </c>
      <c r="G1054" t="s">
        <v>6766</v>
      </c>
      <c r="H1054" t="s">
        <v>6768</v>
      </c>
      <c r="I1054" t="s">
        <v>9</v>
      </c>
      <c r="K1054" s="14" t="str">
        <v>Id1286</v>
      </c>
      <c r="L1054" s="11">
        <v>1983</v>
      </c>
      <c r="M1054" s="11" t="str">
        <v>Dec</v>
      </c>
      <c r="N1054" s="11" t="str">
        <v>Tier - 2</v>
      </c>
      <c r="O1054" s="11" t="str">
        <v>Tier - 1</v>
      </c>
      <c r="P1054" s="11" t="str">
        <v>R1013</v>
      </c>
      <c r="Q1054" s="12" t="str">
        <v>12 Dec 1983</v>
      </c>
      <c r="R1054" s="11">
        <f ca="1"/>
        <v>41</v>
      </c>
      <c r="S1054" s="52">
        <v>8547.69</v>
      </c>
      <c r="T1054" s="19"/>
    </row>
    <row r="1055" spans="1:20" x14ac:dyDescent="0.3">
      <c r="A1055" t="s">
        <v>1081</v>
      </c>
      <c r="B1055">
        <v>1975</v>
      </c>
      <c r="C1055" t="s">
        <v>30</v>
      </c>
      <c r="D1055">
        <v>6</v>
      </c>
      <c r="E1055">
        <v>1</v>
      </c>
      <c r="F1055">
        <v>8551.35</v>
      </c>
      <c r="G1055" t="s">
        <v>6766</v>
      </c>
      <c r="H1055" t="s">
        <v>6766</v>
      </c>
      <c r="I1055" t="s">
        <v>37</v>
      </c>
      <c r="K1055" s="14" t="str">
        <v>Id1285</v>
      </c>
      <c r="L1055" s="11">
        <v>1975</v>
      </c>
      <c r="M1055" s="11" t="str">
        <v>Aug</v>
      </c>
      <c r="N1055" s="11" t="str">
        <v>Tier - 2</v>
      </c>
      <c r="O1055" s="11" t="str">
        <v>Tier - 2</v>
      </c>
      <c r="P1055" s="11" t="str">
        <v>R1011</v>
      </c>
      <c r="Q1055" s="12" t="str">
        <v>6 Aug 1975</v>
      </c>
      <c r="R1055" s="11">
        <f ca="1"/>
        <v>49</v>
      </c>
      <c r="S1055" s="52">
        <v>8551.35</v>
      </c>
      <c r="T1055" s="19"/>
    </row>
    <row r="1056" spans="1:20" x14ac:dyDescent="0.3">
      <c r="A1056" t="s">
        <v>1082</v>
      </c>
      <c r="B1056">
        <v>1975</v>
      </c>
      <c r="C1056" t="s">
        <v>30</v>
      </c>
      <c r="D1056">
        <v>21</v>
      </c>
      <c r="E1056">
        <v>1</v>
      </c>
      <c r="F1056">
        <v>8556.91</v>
      </c>
      <c r="G1056" t="s">
        <v>6766</v>
      </c>
      <c r="H1056" t="s">
        <v>6768</v>
      </c>
      <c r="I1056" t="s">
        <v>37</v>
      </c>
      <c r="K1056" s="14" t="str">
        <v>Id1284</v>
      </c>
      <c r="L1056" s="11">
        <v>1975</v>
      </c>
      <c r="M1056" s="11" t="str">
        <v>Aug</v>
      </c>
      <c r="N1056" s="11" t="str">
        <v>Tier - 2</v>
      </c>
      <c r="O1056" s="11" t="str">
        <v>Tier - 1</v>
      </c>
      <c r="P1056" s="11" t="str">
        <v>R1011</v>
      </c>
      <c r="Q1056" s="12" t="str">
        <v>21 Aug 1975</v>
      </c>
      <c r="R1056" s="11">
        <f ca="1"/>
        <v>49</v>
      </c>
      <c r="S1056" s="52">
        <v>8556.91</v>
      </c>
      <c r="T1056" s="19"/>
    </row>
    <row r="1057" spans="1:20" x14ac:dyDescent="0.3">
      <c r="A1057" t="s">
        <v>1083</v>
      </c>
      <c r="B1057">
        <v>1988</v>
      </c>
      <c r="C1057" t="s">
        <v>15</v>
      </c>
      <c r="D1057">
        <v>21</v>
      </c>
      <c r="E1057">
        <v>3</v>
      </c>
      <c r="F1057">
        <v>8567.25</v>
      </c>
      <c r="G1057" t="s">
        <v>6766</v>
      </c>
      <c r="H1057" t="s">
        <v>6768</v>
      </c>
      <c r="I1057" t="s">
        <v>18</v>
      </c>
      <c r="K1057" s="14" t="str">
        <v>Id1283</v>
      </c>
      <c r="L1057" s="11">
        <v>1988</v>
      </c>
      <c r="M1057" s="11" t="str">
        <v>Sep</v>
      </c>
      <c r="N1057" s="11" t="str">
        <v>Tier - 2</v>
      </c>
      <c r="O1057" s="11" t="str">
        <v>Tier - 1</v>
      </c>
      <c r="P1057" s="11" t="str">
        <v>R1012</v>
      </c>
      <c r="Q1057" s="12" t="str">
        <v>21 Sep 1988</v>
      </c>
      <c r="R1057" s="11">
        <f ca="1"/>
        <v>36</v>
      </c>
      <c r="S1057" s="52">
        <v>8567.25</v>
      </c>
      <c r="T1057" s="19"/>
    </row>
    <row r="1058" spans="1:20" x14ac:dyDescent="0.3">
      <c r="A1058" t="s">
        <v>1084</v>
      </c>
      <c r="B1058">
        <v>1975</v>
      </c>
      <c r="C1058" t="s">
        <v>15</v>
      </c>
      <c r="D1058">
        <v>26</v>
      </c>
      <c r="E1058">
        <v>1</v>
      </c>
      <c r="F1058">
        <v>8569.86</v>
      </c>
      <c r="G1058" t="s">
        <v>6766</v>
      </c>
      <c r="H1058" t="s">
        <v>6767</v>
      </c>
      <c r="I1058" t="s">
        <v>9</v>
      </c>
      <c r="K1058" s="14" t="str">
        <v>Id1282</v>
      </c>
      <c r="L1058" s="11">
        <v>1975</v>
      </c>
      <c r="M1058" s="11" t="str">
        <v>Sep</v>
      </c>
      <c r="N1058" s="11" t="str">
        <v>Tier - 2</v>
      </c>
      <c r="O1058" s="11" t="str">
        <v>Tier - 3</v>
      </c>
      <c r="P1058" s="11" t="str">
        <v>R1013</v>
      </c>
      <c r="Q1058" s="12" t="str">
        <v>26 Sep 1975</v>
      </c>
      <c r="R1058" s="11">
        <f ca="1"/>
        <v>49</v>
      </c>
      <c r="S1058" s="52">
        <v>8569.86</v>
      </c>
      <c r="T1058" s="19"/>
    </row>
    <row r="1059" spans="1:20" x14ac:dyDescent="0.3">
      <c r="A1059" t="s">
        <v>1085</v>
      </c>
      <c r="B1059">
        <v>1982</v>
      </c>
      <c r="C1059" t="s">
        <v>25</v>
      </c>
      <c r="D1059">
        <v>6</v>
      </c>
      <c r="E1059">
        <v>3</v>
      </c>
      <c r="F1059">
        <v>8572.0400000000009</v>
      </c>
      <c r="G1059" t="s">
        <v>6766</v>
      </c>
      <c r="H1059" t="s">
        <v>6766</v>
      </c>
      <c r="I1059" t="s">
        <v>295</v>
      </c>
      <c r="K1059" s="14" t="str">
        <v>Id1281</v>
      </c>
      <c r="L1059" s="11">
        <v>1982</v>
      </c>
      <c r="M1059" s="11" t="str">
        <v>Dec</v>
      </c>
      <c r="N1059" s="11" t="str">
        <v>Tier - 2</v>
      </c>
      <c r="O1059" s="11" t="str">
        <v>Tier - 2</v>
      </c>
      <c r="P1059" s="11" t="str">
        <v>R1021</v>
      </c>
      <c r="Q1059" s="12" t="str">
        <v>6 Dec 1982</v>
      </c>
      <c r="R1059" s="11">
        <f ca="1"/>
        <v>42</v>
      </c>
      <c r="S1059" s="52">
        <v>8572.0400000000009</v>
      </c>
      <c r="T1059" s="19"/>
    </row>
    <row r="1060" spans="1:20" x14ac:dyDescent="0.3">
      <c r="A1060" t="s">
        <v>1086</v>
      </c>
      <c r="B1060">
        <v>1987</v>
      </c>
      <c r="C1060" t="s">
        <v>11</v>
      </c>
      <c r="D1060">
        <v>11</v>
      </c>
      <c r="E1060">
        <v>3</v>
      </c>
      <c r="F1060">
        <v>8573.2999999999993</v>
      </c>
      <c r="G1060" t="s">
        <v>6766</v>
      </c>
      <c r="H1060" t="s">
        <v>6766</v>
      </c>
      <c r="I1060" t="s">
        <v>295</v>
      </c>
      <c r="K1060" s="14" t="str">
        <v>Id1280</v>
      </c>
      <c r="L1060" s="11">
        <v>1987</v>
      </c>
      <c r="M1060" s="11" t="str">
        <v>Nov</v>
      </c>
      <c r="N1060" s="11" t="str">
        <v>Tier - 2</v>
      </c>
      <c r="O1060" s="11" t="str">
        <v>Tier - 2</v>
      </c>
      <c r="P1060" s="11" t="str">
        <v>R1021</v>
      </c>
      <c r="Q1060" s="12" t="str">
        <v>11 Nov 1987</v>
      </c>
      <c r="R1060" s="11">
        <f ca="1"/>
        <v>37</v>
      </c>
      <c r="S1060" s="52">
        <v>8573.2999999999993</v>
      </c>
      <c r="T1060" s="19"/>
    </row>
    <row r="1061" spans="1:20" x14ac:dyDescent="0.3">
      <c r="A1061" t="s">
        <v>1087</v>
      </c>
      <c r="B1061">
        <v>1983</v>
      </c>
      <c r="C1061" t="s">
        <v>25</v>
      </c>
      <c r="D1061">
        <v>30</v>
      </c>
      <c r="E1061">
        <v>5</v>
      </c>
      <c r="F1061">
        <v>8582.2999999999993</v>
      </c>
      <c r="G1061" t="s">
        <v>6766</v>
      </c>
      <c r="H1061" t="s">
        <v>6768</v>
      </c>
      <c r="I1061" t="s">
        <v>9</v>
      </c>
      <c r="K1061" s="14" t="str">
        <v>Id1279</v>
      </c>
      <c r="L1061" s="11">
        <v>1983</v>
      </c>
      <c r="M1061" s="11" t="str">
        <v>Dec</v>
      </c>
      <c r="N1061" s="11" t="str">
        <v>Tier - 2</v>
      </c>
      <c r="O1061" s="11" t="str">
        <v>Tier - 1</v>
      </c>
      <c r="P1061" s="11" t="str">
        <v>R1013</v>
      </c>
      <c r="Q1061" s="12" t="str">
        <v>30 Dec 1983</v>
      </c>
      <c r="R1061" s="11">
        <f ca="1"/>
        <v>41</v>
      </c>
      <c r="S1061" s="52">
        <v>8582.2999999999993</v>
      </c>
      <c r="T1061" s="19"/>
    </row>
    <row r="1062" spans="1:20" x14ac:dyDescent="0.3">
      <c r="A1062" t="s">
        <v>1088</v>
      </c>
      <c r="B1062">
        <v>1983</v>
      </c>
      <c r="C1062" t="s">
        <v>8</v>
      </c>
      <c r="D1062">
        <v>25</v>
      </c>
      <c r="E1062">
        <v>5</v>
      </c>
      <c r="F1062">
        <v>8596.83</v>
      </c>
      <c r="G1062" t="s">
        <v>6766</v>
      </c>
      <c r="H1062" t="s">
        <v>6767</v>
      </c>
      <c r="I1062" t="s">
        <v>9</v>
      </c>
      <c r="K1062" s="14" t="str">
        <v>Id1278</v>
      </c>
      <c r="L1062" s="11">
        <v>1983</v>
      </c>
      <c r="M1062" s="11" t="str">
        <v>Jul</v>
      </c>
      <c r="N1062" s="11" t="str">
        <v>Tier - 2</v>
      </c>
      <c r="O1062" s="11" t="str">
        <v>Tier - 3</v>
      </c>
      <c r="P1062" s="11" t="str">
        <v>R1013</v>
      </c>
      <c r="Q1062" s="12" t="str">
        <v>25 Jul 1983</v>
      </c>
      <c r="R1062" s="11">
        <f ca="1"/>
        <v>41</v>
      </c>
      <c r="S1062" s="52">
        <v>8596.83</v>
      </c>
      <c r="T1062" s="19"/>
    </row>
    <row r="1063" spans="1:20" x14ac:dyDescent="0.3">
      <c r="A1063" t="s">
        <v>1089</v>
      </c>
      <c r="B1063">
        <v>1973</v>
      </c>
      <c r="C1063" t="s">
        <v>8</v>
      </c>
      <c r="D1063">
        <v>11</v>
      </c>
      <c r="E1063">
        <v>0</v>
      </c>
      <c r="F1063">
        <v>8601.33</v>
      </c>
      <c r="G1063" t="s">
        <v>6766</v>
      </c>
      <c r="H1063" t="s">
        <v>6768</v>
      </c>
      <c r="I1063" t="s">
        <v>9</v>
      </c>
      <c r="K1063" s="14" t="str">
        <v>Id1277</v>
      </c>
      <c r="L1063" s="11">
        <v>1973</v>
      </c>
      <c r="M1063" s="11" t="str">
        <v>Jul</v>
      </c>
      <c r="N1063" s="11" t="str">
        <v>Tier - 2</v>
      </c>
      <c r="O1063" s="11" t="str">
        <v>Tier - 1</v>
      </c>
      <c r="P1063" s="11" t="str">
        <v>R1013</v>
      </c>
      <c r="Q1063" s="12" t="str">
        <v>11 Jul 1973</v>
      </c>
      <c r="R1063" s="11">
        <f ca="1"/>
        <v>51</v>
      </c>
      <c r="S1063" s="52">
        <v>8601.33</v>
      </c>
      <c r="T1063" s="19"/>
    </row>
    <row r="1064" spans="1:20" x14ac:dyDescent="0.3">
      <c r="A1064" t="s">
        <v>1090</v>
      </c>
      <c r="B1064">
        <v>1977</v>
      </c>
      <c r="C1064" t="s">
        <v>15</v>
      </c>
      <c r="D1064">
        <v>24</v>
      </c>
      <c r="E1064">
        <v>2</v>
      </c>
      <c r="F1064">
        <v>8603.82</v>
      </c>
      <c r="G1064" t="s">
        <v>6766</v>
      </c>
      <c r="H1064" t="s">
        <v>6768</v>
      </c>
      <c r="I1064" t="s">
        <v>161</v>
      </c>
      <c r="K1064" s="14" t="str">
        <v>Id1276</v>
      </c>
      <c r="L1064" s="11">
        <v>1977</v>
      </c>
      <c r="M1064" s="11" t="str">
        <v>Sep</v>
      </c>
      <c r="N1064" s="11" t="str">
        <v>Tier - 2</v>
      </c>
      <c r="O1064" s="11" t="str">
        <v>Tier - 1</v>
      </c>
      <c r="P1064" s="11" t="str">
        <v>R1019</v>
      </c>
      <c r="Q1064" s="12" t="str">
        <v>24 Sep 1977</v>
      </c>
      <c r="R1064" s="11">
        <f ca="1"/>
        <v>47</v>
      </c>
      <c r="S1064" s="52">
        <v>8603.82</v>
      </c>
      <c r="T1064" s="19"/>
    </row>
    <row r="1065" spans="1:20" x14ac:dyDescent="0.3">
      <c r="A1065" t="s">
        <v>1091</v>
      </c>
      <c r="B1065">
        <v>1977</v>
      </c>
      <c r="C1065" t="s">
        <v>11</v>
      </c>
      <c r="D1065">
        <v>12</v>
      </c>
      <c r="E1065">
        <v>2</v>
      </c>
      <c r="F1065">
        <v>8604.48</v>
      </c>
      <c r="G1065" t="s">
        <v>6767</v>
      </c>
      <c r="H1065" t="s">
        <v>6766</v>
      </c>
      <c r="I1065" t="s">
        <v>163</v>
      </c>
      <c r="K1065" s="14" t="str">
        <v>Id1275</v>
      </c>
      <c r="L1065" s="11">
        <v>1977</v>
      </c>
      <c r="M1065" s="11" t="str">
        <v>Nov</v>
      </c>
      <c r="N1065" s="11" t="str">
        <v>Tier - 3</v>
      </c>
      <c r="O1065" s="11" t="str">
        <v>Tier - 2</v>
      </c>
      <c r="P1065" s="11" t="str">
        <v>R1016</v>
      </c>
      <c r="Q1065" s="12" t="str">
        <v>12 Nov 1977</v>
      </c>
      <c r="R1065" s="11">
        <f ca="1"/>
        <v>47</v>
      </c>
      <c r="S1065" s="52">
        <v>8604.48</v>
      </c>
      <c r="T1065" s="19"/>
    </row>
    <row r="1066" spans="1:20" x14ac:dyDescent="0.3">
      <c r="A1066" t="s">
        <v>1092</v>
      </c>
      <c r="B1066">
        <v>1977</v>
      </c>
      <c r="C1066" t="s">
        <v>32</v>
      </c>
      <c r="D1066">
        <v>15</v>
      </c>
      <c r="E1066">
        <v>3</v>
      </c>
      <c r="F1066">
        <v>8605.36</v>
      </c>
      <c r="G1066" t="s">
        <v>6766</v>
      </c>
      <c r="H1066" t="s">
        <v>6766</v>
      </c>
      <c r="I1066" t="s">
        <v>9</v>
      </c>
      <c r="K1066" s="14" t="str">
        <v>Id1274</v>
      </c>
      <c r="L1066" s="11">
        <v>1977</v>
      </c>
      <c r="M1066" s="11" t="str">
        <v>Oct</v>
      </c>
      <c r="N1066" s="11" t="str">
        <v>Tier - 2</v>
      </c>
      <c r="O1066" s="11" t="str">
        <v>Tier - 2</v>
      </c>
      <c r="P1066" s="11" t="str">
        <v>R1013</v>
      </c>
      <c r="Q1066" s="12" t="str">
        <v>15 Oct 1977</v>
      </c>
      <c r="R1066" s="11">
        <f ca="1"/>
        <v>47</v>
      </c>
      <c r="S1066" s="52">
        <v>8605.36</v>
      </c>
      <c r="T1066" s="19"/>
    </row>
    <row r="1067" spans="1:20" x14ac:dyDescent="0.3">
      <c r="A1067" t="s">
        <v>1093</v>
      </c>
      <c r="B1067">
        <v>1979</v>
      </c>
      <c r="C1067" t="s">
        <v>8</v>
      </c>
      <c r="D1067">
        <v>17</v>
      </c>
      <c r="E1067">
        <v>3</v>
      </c>
      <c r="F1067">
        <v>8606.2199999999993</v>
      </c>
      <c r="G1067" t="s">
        <v>6768</v>
      </c>
      <c r="H1067" t="s">
        <v>6766</v>
      </c>
      <c r="I1067" t="s">
        <v>271</v>
      </c>
      <c r="K1067" s="14" t="str">
        <v>Id1273</v>
      </c>
      <c r="L1067" s="11">
        <v>1979</v>
      </c>
      <c r="M1067" s="11" t="str">
        <v>Jul</v>
      </c>
      <c r="N1067" s="11" t="str">
        <v>Tier - 1</v>
      </c>
      <c r="O1067" s="11" t="str">
        <v>Tier - 2</v>
      </c>
      <c r="P1067" s="11" t="str">
        <v>R1014</v>
      </c>
      <c r="Q1067" s="12" t="str">
        <v>17 Jul 1979</v>
      </c>
      <c r="R1067" s="11">
        <f ca="1"/>
        <v>45</v>
      </c>
      <c r="S1067" s="52">
        <v>8606.2199999999993</v>
      </c>
      <c r="T1067" s="19"/>
    </row>
    <row r="1068" spans="1:20" x14ac:dyDescent="0.3">
      <c r="A1068" t="s">
        <v>1094</v>
      </c>
      <c r="B1068">
        <v>1977</v>
      </c>
      <c r="C1068" t="s">
        <v>15</v>
      </c>
      <c r="D1068">
        <v>2</v>
      </c>
      <c r="E1068">
        <v>3</v>
      </c>
      <c r="F1068">
        <v>8615.2999999999993</v>
      </c>
      <c r="G1068" t="s">
        <v>6766</v>
      </c>
      <c r="H1068" t="s">
        <v>6767</v>
      </c>
      <c r="I1068" t="s">
        <v>37</v>
      </c>
      <c r="K1068" s="14" t="str">
        <v>Id1272</v>
      </c>
      <c r="L1068" s="11">
        <v>1977</v>
      </c>
      <c r="M1068" s="11" t="str">
        <v>Sep</v>
      </c>
      <c r="N1068" s="11" t="str">
        <v>Tier - 2</v>
      </c>
      <c r="O1068" s="11" t="str">
        <v>Tier - 3</v>
      </c>
      <c r="P1068" s="11" t="str">
        <v>R1011</v>
      </c>
      <c r="Q1068" s="12" t="str">
        <v>2 Sep 1977</v>
      </c>
      <c r="R1068" s="11">
        <f ca="1"/>
        <v>47</v>
      </c>
      <c r="S1068" s="52">
        <v>8615.2999999999993</v>
      </c>
      <c r="T1068" s="19"/>
    </row>
    <row r="1069" spans="1:20" x14ac:dyDescent="0.3">
      <c r="A1069" t="s">
        <v>1095</v>
      </c>
      <c r="B1069">
        <v>1975</v>
      </c>
      <c r="C1069" t="s">
        <v>30</v>
      </c>
      <c r="D1069">
        <v>3</v>
      </c>
      <c r="E1069">
        <v>1</v>
      </c>
      <c r="F1069">
        <v>8627.5400000000009</v>
      </c>
      <c r="G1069" t="s">
        <v>6766</v>
      </c>
      <c r="H1069" t="s">
        <v>6766</v>
      </c>
      <c r="I1069" t="s">
        <v>351</v>
      </c>
      <c r="K1069" s="14" t="str">
        <v>Id1271</v>
      </c>
      <c r="L1069" s="11">
        <v>1975</v>
      </c>
      <c r="M1069" s="11" t="str">
        <v>Aug</v>
      </c>
      <c r="N1069" s="11" t="str">
        <v>Tier - 2</v>
      </c>
      <c r="O1069" s="11" t="str">
        <v>Tier - 2</v>
      </c>
      <c r="P1069" s="11" t="str">
        <v>R1017</v>
      </c>
      <c r="Q1069" s="12" t="str">
        <v>3 Aug 1975</v>
      </c>
      <c r="R1069" s="11">
        <f ca="1"/>
        <v>49</v>
      </c>
      <c r="S1069" s="52">
        <v>8627.5400000000009</v>
      </c>
      <c r="T1069" s="19"/>
    </row>
    <row r="1070" spans="1:20" x14ac:dyDescent="0.3">
      <c r="A1070" t="s">
        <v>1096</v>
      </c>
      <c r="B1070">
        <v>1965</v>
      </c>
      <c r="C1070" t="s">
        <v>32</v>
      </c>
      <c r="D1070">
        <v>21</v>
      </c>
      <c r="E1070">
        <v>0</v>
      </c>
      <c r="F1070">
        <v>8665.09</v>
      </c>
      <c r="G1070" t="s">
        <v>6767</v>
      </c>
      <c r="H1070" t="s">
        <v>6766</v>
      </c>
      <c r="I1070" t="s">
        <v>18</v>
      </c>
      <c r="K1070" s="14" t="str">
        <v>Id1270</v>
      </c>
      <c r="L1070" s="11">
        <v>1965</v>
      </c>
      <c r="M1070" s="11" t="str">
        <v>Oct</v>
      </c>
      <c r="N1070" s="11" t="str">
        <v>Tier - 3</v>
      </c>
      <c r="O1070" s="11" t="str">
        <v>Tier - 2</v>
      </c>
      <c r="P1070" s="11" t="str">
        <v>R1012</v>
      </c>
      <c r="Q1070" s="12" t="str">
        <v>21 Oct 1965</v>
      </c>
      <c r="R1070" s="11">
        <f ca="1"/>
        <v>59</v>
      </c>
      <c r="S1070" s="52">
        <v>8665.09</v>
      </c>
      <c r="T1070" s="19"/>
    </row>
    <row r="1071" spans="1:20" x14ac:dyDescent="0.3">
      <c r="A1071" t="s">
        <v>1097</v>
      </c>
      <c r="B1071">
        <v>1969</v>
      </c>
      <c r="C1071" t="s">
        <v>30</v>
      </c>
      <c r="D1071">
        <v>10</v>
      </c>
      <c r="E1071">
        <v>0</v>
      </c>
      <c r="F1071">
        <v>8665.14</v>
      </c>
      <c r="G1071" t="s">
        <v>6766</v>
      </c>
      <c r="H1071" t="s">
        <v>6767</v>
      </c>
      <c r="I1071" t="s">
        <v>9</v>
      </c>
      <c r="K1071" s="14" t="str">
        <v>Id1269</v>
      </c>
      <c r="L1071" s="11">
        <v>1969</v>
      </c>
      <c r="M1071" s="11" t="str">
        <v>Aug</v>
      </c>
      <c r="N1071" s="11" t="str">
        <v>Tier - 2</v>
      </c>
      <c r="O1071" s="11" t="str">
        <v>Tier - 3</v>
      </c>
      <c r="P1071" s="11" t="str">
        <v>R1013</v>
      </c>
      <c r="Q1071" s="12" t="str">
        <v>10 Aug 1969</v>
      </c>
      <c r="R1071" s="11">
        <f ca="1"/>
        <v>55</v>
      </c>
      <c r="S1071" s="52">
        <v>8665.14</v>
      </c>
      <c r="T1071" s="19"/>
    </row>
    <row r="1072" spans="1:20" x14ac:dyDescent="0.3">
      <c r="A1072" t="s">
        <v>1098</v>
      </c>
      <c r="B1072">
        <v>1974</v>
      </c>
      <c r="C1072" t="s">
        <v>30</v>
      </c>
      <c r="D1072">
        <v>16</v>
      </c>
      <c r="E1072">
        <v>0</v>
      </c>
      <c r="F1072">
        <v>8671.19</v>
      </c>
      <c r="G1072" t="s">
        <v>6766</v>
      </c>
      <c r="H1072" t="s">
        <v>6768</v>
      </c>
      <c r="I1072" t="s">
        <v>18</v>
      </c>
      <c r="K1072" s="14" t="str">
        <v>Id1268</v>
      </c>
      <c r="L1072" s="11">
        <v>1974</v>
      </c>
      <c r="M1072" s="11" t="str">
        <v>Aug</v>
      </c>
      <c r="N1072" s="11" t="str">
        <v>Tier - 2</v>
      </c>
      <c r="O1072" s="11" t="str">
        <v>Tier - 1</v>
      </c>
      <c r="P1072" s="11" t="str">
        <v>R1012</v>
      </c>
      <c r="Q1072" s="12" t="str">
        <v>16 Aug 1974</v>
      </c>
      <c r="R1072" s="11">
        <f ca="1"/>
        <v>50</v>
      </c>
      <c r="S1072" s="52">
        <v>8671.19</v>
      </c>
      <c r="T1072" s="19"/>
    </row>
    <row r="1073" spans="1:20" x14ac:dyDescent="0.3">
      <c r="A1073" t="s">
        <v>1099</v>
      </c>
      <c r="B1073">
        <v>1973</v>
      </c>
      <c r="C1073" t="s">
        <v>32</v>
      </c>
      <c r="D1073">
        <v>11</v>
      </c>
      <c r="E1073">
        <v>0</v>
      </c>
      <c r="F1073">
        <v>8688.86</v>
      </c>
      <c r="G1073" t="s">
        <v>6766</v>
      </c>
      <c r="H1073" t="s">
        <v>6768</v>
      </c>
      <c r="I1073" t="s">
        <v>351</v>
      </c>
      <c r="K1073" s="14" t="str">
        <v>Id1267</v>
      </c>
      <c r="L1073" s="11">
        <v>1973</v>
      </c>
      <c r="M1073" s="11" t="str">
        <v>Oct</v>
      </c>
      <c r="N1073" s="11" t="str">
        <v>Tier - 2</v>
      </c>
      <c r="O1073" s="11" t="str">
        <v>Tier - 1</v>
      </c>
      <c r="P1073" s="11" t="str">
        <v>R1017</v>
      </c>
      <c r="Q1073" s="12" t="str">
        <v>11 Oct 1973</v>
      </c>
      <c r="R1073" s="11">
        <f ca="1"/>
        <v>51</v>
      </c>
      <c r="S1073" s="52">
        <v>8688.86</v>
      </c>
      <c r="T1073" s="19"/>
    </row>
    <row r="1074" spans="1:20" x14ac:dyDescent="0.3">
      <c r="A1074" t="s">
        <v>1100</v>
      </c>
      <c r="B1074">
        <v>1980</v>
      </c>
      <c r="C1074" t="s">
        <v>32</v>
      </c>
      <c r="D1074">
        <v>28</v>
      </c>
      <c r="E1074">
        <v>2</v>
      </c>
      <c r="F1074">
        <v>8701.84</v>
      </c>
      <c r="G1074" t="s">
        <v>6766</v>
      </c>
      <c r="H1074" t="s">
        <v>6767</v>
      </c>
      <c r="I1074" t="s">
        <v>295</v>
      </c>
      <c r="K1074" s="14" t="str">
        <v>Id1266</v>
      </c>
      <c r="L1074" s="11">
        <v>1980</v>
      </c>
      <c r="M1074" s="11" t="str">
        <v>Oct</v>
      </c>
      <c r="N1074" s="11" t="str">
        <v>Tier - 2</v>
      </c>
      <c r="O1074" s="11" t="str">
        <v>Tier - 3</v>
      </c>
      <c r="P1074" s="11" t="str">
        <v>R1021</v>
      </c>
      <c r="Q1074" s="12" t="str">
        <v>28 Oct 1980</v>
      </c>
      <c r="R1074" s="11">
        <f ca="1"/>
        <v>44</v>
      </c>
      <c r="S1074" s="52">
        <v>8701.84</v>
      </c>
      <c r="T1074" s="19"/>
    </row>
    <row r="1075" spans="1:20" x14ac:dyDescent="0.3">
      <c r="A1075" t="s">
        <v>1101</v>
      </c>
      <c r="B1075">
        <v>1973</v>
      </c>
      <c r="C1075" t="s">
        <v>13</v>
      </c>
      <c r="D1075">
        <v>25</v>
      </c>
      <c r="E1075">
        <v>1</v>
      </c>
      <c r="F1075">
        <v>8703.4599999999991</v>
      </c>
      <c r="G1075" t="s">
        <v>6767</v>
      </c>
      <c r="H1075" t="s">
        <v>6767</v>
      </c>
      <c r="I1075" t="s">
        <v>37</v>
      </c>
      <c r="K1075" s="14" t="str">
        <v>Id1265</v>
      </c>
      <c r="L1075" s="11">
        <v>1973</v>
      </c>
      <c r="M1075" s="11" t="str">
        <v>Jun</v>
      </c>
      <c r="N1075" s="11" t="str">
        <v>Tier - 3</v>
      </c>
      <c r="O1075" s="11" t="str">
        <v>Tier - 3</v>
      </c>
      <c r="P1075" s="11" t="str">
        <v>R1011</v>
      </c>
      <c r="Q1075" s="12" t="str">
        <v>25 Jun 1973</v>
      </c>
      <c r="R1075" s="11">
        <f ca="1"/>
        <v>51</v>
      </c>
      <c r="S1075" s="52">
        <v>8703.4599999999991</v>
      </c>
      <c r="T1075" s="19"/>
    </row>
    <row r="1076" spans="1:20" x14ac:dyDescent="0.3">
      <c r="A1076" t="s">
        <v>1102</v>
      </c>
      <c r="B1076">
        <v>1976</v>
      </c>
      <c r="C1076" t="s">
        <v>13</v>
      </c>
      <c r="D1076">
        <v>17</v>
      </c>
      <c r="E1076">
        <v>2</v>
      </c>
      <c r="F1076">
        <v>8733.23</v>
      </c>
      <c r="G1076" t="s">
        <v>6766</v>
      </c>
      <c r="H1076" t="s">
        <v>6767</v>
      </c>
      <c r="I1076" t="s">
        <v>18</v>
      </c>
      <c r="K1076" s="14" t="str">
        <v>Id1264</v>
      </c>
      <c r="L1076" s="11">
        <v>1976</v>
      </c>
      <c r="M1076" s="11" t="str">
        <v>Jun</v>
      </c>
      <c r="N1076" s="11" t="str">
        <v>Tier - 2</v>
      </c>
      <c r="O1076" s="11" t="str">
        <v>Tier - 3</v>
      </c>
      <c r="P1076" s="11" t="str">
        <v>R1012</v>
      </c>
      <c r="Q1076" s="12" t="str">
        <v>17 Jun 1976</v>
      </c>
      <c r="R1076" s="11">
        <f ca="1"/>
        <v>48</v>
      </c>
      <c r="S1076" s="52">
        <v>8733.23</v>
      </c>
      <c r="T1076" s="19"/>
    </row>
    <row r="1077" spans="1:20" x14ac:dyDescent="0.3">
      <c r="A1077" t="s">
        <v>1103</v>
      </c>
      <c r="B1077">
        <v>1999</v>
      </c>
      <c r="C1077" t="s">
        <v>30</v>
      </c>
      <c r="D1077">
        <v>23</v>
      </c>
      <c r="E1077">
        <v>0</v>
      </c>
      <c r="F1077">
        <v>8747.68</v>
      </c>
      <c r="G1077" t="s">
        <v>6766</v>
      </c>
      <c r="H1077" t="s">
        <v>6767</v>
      </c>
      <c r="I1077" t="s">
        <v>37</v>
      </c>
      <c r="K1077" s="14" t="str">
        <v>Id1263</v>
      </c>
      <c r="L1077" s="11">
        <v>1999</v>
      </c>
      <c r="M1077" s="11" t="str">
        <v>Aug</v>
      </c>
      <c r="N1077" s="11" t="str">
        <v>Tier - 2</v>
      </c>
      <c r="O1077" s="11" t="str">
        <v>Tier - 3</v>
      </c>
      <c r="P1077" s="11" t="str">
        <v>R1011</v>
      </c>
      <c r="Q1077" s="12" t="str">
        <v>23 Aug 1999</v>
      </c>
      <c r="R1077" s="11">
        <f ca="1"/>
        <v>25</v>
      </c>
      <c r="S1077" s="52">
        <v>8747.68</v>
      </c>
      <c r="T1077" s="19"/>
    </row>
    <row r="1078" spans="1:20" x14ac:dyDescent="0.3">
      <c r="A1078" t="s">
        <v>1104</v>
      </c>
      <c r="B1078">
        <v>1969</v>
      </c>
      <c r="C1078" t="s">
        <v>15</v>
      </c>
      <c r="D1078">
        <v>9</v>
      </c>
      <c r="E1078">
        <v>0</v>
      </c>
      <c r="F1078">
        <v>8760.1200000000008</v>
      </c>
      <c r="G1078" t="s">
        <v>6766</v>
      </c>
      <c r="H1078" t="s">
        <v>6768</v>
      </c>
      <c r="I1078" t="s">
        <v>9</v>
      </c>
      <c r="K1078" s="14" t="str">
        <v>Id1262</v>
      </c>
      <c r="L1078" s="11">
        <v>1969</v>
      </c>
      <c r="M1078" s="11" t="str">
        <v>Sep</v>
      </c>
      <c r="N1078" s="11" t="str">
        <v>Tier - 2</v>
      </c>
      <c r="O1078" s="11" t="str">
        <v>Tier - 1</v>
      </c>
      <c r="P1078" s="11" t="str">
        <v>R1013</v>
      </c>
      <c r="Q1078" s="12" t="str">
        <v>9 Sep 1969</v>
      </c>
      <c r="R1078" s="11">
        <f ca="1"/>
        <v>55</v>
      </c>
      <c r="S1078" s="52">
        <v>8760.1200000000008</v>
      </c>
      <c r="T1078" s="19"/>
    </row>
    <row r="1079" spans="1:20" x14ac:dyDescent="0.3">
      <c r="A1079" t="s">
        <v>1105</v>
      </c>
      <c r="B1079">
        <v>1974</v>
      </c>
      <c r="C1079" t="s">
        <v>15</v>
      </c>
      <c r="D1079">
        <v>6</v>
      </c>
      <c r="E1079">
        <v>1</v>
      </c>
      <c r="F1079">
        <v>8765.25</v>
      </c>
      <c r="G1079" t="s">
        <v>6766</v>
      </c>
      <c r="H1079" t="s">
        <v>6767</v>
      </c>
      <c r="I1079" t="s">
        <v>18</v>
      </c>
      <c r="K1079" s="14" t="str">
        <v>Id1261</v>
      </c>
      <c r="L1079" s="11">
        <v>1974</v>
      </c>
      <c r="M1079" s="11" t="str">
        <v>Sep</v>
      </c>
      <c r="N1079" s="11" t="str">
        <v>Tier - 2</v>
      </c>
      <c r="O1079" s="11" t="str">
        <v>Tier - 3</v>
      </c>
      <c r="P1079" s="11" t="str">
        <v>R1012</v>
      </c>
      <c r="Q1079" s="12" t="str">
        <v>6 Sep 1974</v>
      </c>
      <c r="R1079" s="11">
        <f ca="1"/>
        <v>50</v>
      </c>
      <c r="S1079" s="52">
        <v>8765.25</v>
      </c>
      <c r="T1079" s="19"/>
    </row>
    <row r="1080" spans="1:20" x14ac:dyDescent="0.3">
      <c r="A1080" t="s">
        <v>1106</v>
      </c>
      <c r="B1080">
        <v>1971</v>
      </c>
      <c r="C1080" t="s">
        <v>30</v>
      </c>
      <c r="D1080">
        <v>23</v>
      </c>
      <c r="E1080">
        <v>0</v>
      </c>
      <c r="F1080">
        <v>8782.4699999999993</v>
      </c>
      <c r="G1080" t="s">
        <v>6766</v>
      </c>
      <c r="H1080" t="s">
        <v>6767</v>
      </c>
      <c r="I1080" t="s">
        <v>37</v>
      </c>
      <c r="K1080" s="14" t="str">
        <v>Id1260</v>
      </c>
      <c r="L1080" s="11">
        <v>1971</v>
      </c>
      <c r="M1080" s="11" t="str">
        <v>Aug</v>
      </c>
      <c r="N1080" s="11" t="str">
        <v>Tier - 2</v>
      </c>
      <c r="O1080" s="11" t="str">
        <v>Tier - 3</v>
      </c>
      <c r="P1080" s="11" t="str">
        <v>R1011</v>
      </c>
      <c r="Q1080" s="12" t="str">
        <v>23 Aug 1971</v>
      </c>
      <c r="R1080" s="11">
        <f ca="1"/>
        <v>53</v>
      </c>
      <c r="S1080" s="52">
        <v>8782.4699999999993</v>
      </c>
      <c r="T1080" s="19"/>
    </row>
    <row r="1081" spans="1:20" x14ac:dyDescent="0.3">
      <c r="A1081" t="s">
        <v>1107</v>
      </c>
      <c r="B1081">
        <v>1971</v>
      </c>
      <c r="C1081" t="s">
        <v>13</v>
      </c>
      <c r="D1081">
        <v>18</v>
      </c>
      <c r="E1081">
        <v>0</v>
      </c>
      <c r="F1081">
        <v>8798.59</v>
      </c>
      <c r="G1081" t="s">
        <v>6766</v>
      </c>
      <c r="H1081" t="s">
        <v>6768</v>
      </c>
      <c r="I1081" t="s">
        <v>37</v>
      </c>
      <c r="K1081" s="14" t="str">
        <v>Id1259</v>
      </c>
      <c r="L1081" s="11">
        <v>1971</v>
      </c>
      <c r="M1081" s="11" t="str">
        <v>Jun</v>
      </c>
      <c r="N1081" s="11" t="str">
        <v>Tier - 2</v>
      </c>
      <c r="O1081" s="11" t="str">
        <v>Tier - 1</v>
      </c>
      <c r="P1081" s="11" t="str">
        <v>R1011</v>
      </c>
      <c r="Q1081" s="12" t="str">
        <v>18 Jun 1971</v>
      </c>
      <c r="R1081" s="11">
        <f ca="1"/>
        <v>53</v>
      </c>
      <c r="S1081" s="52">
        <v>8798.59</v>
      </c>
      <c r="T1081" s="19"/>
    </row>
    <row r="1082" spans="1:20" x14ac:dyDescent="0.3">
      <c r="A1082" t="s">
        <v>1108</v>
      </c>
      <c r="B1082">
        <v>1965</v>
      </c>
      <c r="C1082" t="s">
        <v>30</v>
      </c>
      <c r="D1082">
        <v>29</v>
      </c>
      <c r="E1082">
        <v>0</v>
      </c>
      <c r="F1082">
        <v>8800.49</v>
      </c>
      <c r="G1082" t="s">
        <v>6767</v>
      </c>
      <c r="H1082" t="s">
        <v>6766</v>
      </c>
      <c r="I1082" t="s">
        <v>9</v>
      </c>
      <c r="K1082" s="14" t="str">
        <v>Id1258</v>
      </c>
      <c r="L1082" s="11">
        <v>1965</v>
      </c>
      <c r="M1082" s="11" t="str">
        <v>Aug</v>
      </c>
      <c r="N1082" s="11" t="str">
        <v>Tier - 3</v>
      </c>
      <c r="O1082" s="11" t="str">
        <v>Tier - 2</v>
      </c>
      <c r="P1082" s="11" t="str">
        <v>R1013</v>
      </c>
      <c r="Q1082" s="12" t="str">
        <v>29 Aug 1965</v>
      </c>
      <c r="R1082" s="11">
        <f ca="1"/>
        <v>59</v>
      </c>
      <c r="S1082" s="52">
        <v>8800.49</v>
      </c>
      <c r="T1082" s="19"/>
    </row>
    <row r="1083" spans="1:20" x14ac:dyDescent="0.3">
      <c r="A1083" t="s">
        <v>1109</v>
      </c>
      <c r="B1083">
        <v>2001</v>
      </c>
      <c r="C1083" t="s">
        <v>11</v>
      </c>
      <c r="D1083">
        <v>7</v>
      </c>
      <c r="E1083">
        <v>0</v>
      </c>
      <c r="F1083">
        <v>8821.8799999999992</v>
      </c>
      <c r="G1083" t="s">
        <v>6766</v>
      </c>
      <c r="H1083" t="s">
        <v>6767</v>
      </c>
      <c r="I1083" t="s">
        <v>244</v>
      </c>
      <c r="K1083" s="14" t="str">
        <v>Id1257</v>
      </c>
      <c r="L1083" s="11">
        <v>2001</v>
      </c>
      <c r="M1083" s="11" t="str">
        <v>Nov</v>
      </c>
      <c r="N1083" s="11" t="str">
        <v>Tier - 2</v>
      </c>
      <c r="O1083" s="11" t="str">
        <v>Tier - 3</v>
      </c>
      <c r="P1083" s="11" t="str">
        <v>R1023</v>
      </c>
      <c r="Q1083" s="12" t="str">
        <v>7 Nov 2001</v>
      </c>
      <c r="R1083" s="11">
        <f ca="1"/>
        <v>23</v>
      </c>
      <c r="S1083" s="52">
        <v>8821.8799999999992</v>
      </c>
      <c r="T1083" s="19"/>
    </row>
    <row r="1084" spans="1:20" x14ac:dyDescent="0.3">
      <c r="A1084" t="s">
        <v>1110</v>
      </c>
      <c r="B1084">
        <v>1976</v>
      </c>
      <c r="C1084" t="s">
        <v>13</v>
      </c>
      <c r="D1084">
        <v>14</v>
      </c>
      <c r="E1084">
        <v>2</v>
      </c>
      <c r="F1084">
        <v>8823.2800000000007</v>
      </c>
      <c r="G1084" t="s">
        <v>6766</v>
      </c>
      <c r="H1084" t="s">
        <v>6768</v>
      </c>
      <c r="I1084" t="s">
        <v>37</v>
      </c>
      <c r="K1084" s="14" t="str">
        <v>Id1256</v>
      </c>
      <c r="L1084" s="11">
        <v>1976</v>
      </c>
      <c r="M1084" s="11" t="str">
        <v>Jun</v>
      </c>
      <c r="N1084" s="11" t="str">
        <v>Tier - 2</v>
      </c>
      <c r="O1084" s="11" t="str">
        <v>Tier - 1</v>
      </c>
      <c r="P1084" s="11" t="str">
        <v>R1011</v>
      </c>
      <c r="Q1084" s="12" t="str">
        <v>14 Jun 1976</v>
      </c>
      <c r="R1084" s="11">
        <f ca="1"/>
        <v>48</v>
      </c>
      <c r="S1084" s="52">
        <v>8823.2800000000007</v>
      </c>
      <c r="T1084" s="19"/>
    </row>
    <row r="1085" spans="1:20" x14ac:dyDescent="0.3">
      <c r="A1085" t="s">
        <v>1111</v>
      </c>
      <c r="B1085">
        <v>1976</v>
      </c>
      <c r="C1085" t="s">
        <v>32</v>
      </c>
      <c r="D1085">
        <v>19</v>
      </c>
      <c r="E1085">
        <v>1</v>
      </c>
      <c r="F1085">
        <v>8823.99</v>
      </c>
      <c r="G1085" t="s">
        <v>6766</v>
      </c>
      <c r="H1085" t="s">
        <v>6767</v>
      </c>
      <c r="I1085" t="s">
        <v>242</v>
      </c>
      <c r="K1085" s="14" t="str">
        <v>Id1255</v>
      </c>
      <c r="L1085" s="11">
        <v>1976</v>
      </c>
      <c r="M1085" s="11" t="str">
        <v>Oct</v>
      </c>
      <c r="N1085" s="11" t="str">
        <v>Tier - 2</v>
      </c>
      <c r="O1085" s="11" t="str">
        <v>Tier - 3</v>
      </c>
      <c r="P1085" s="11" t="str">
        <v>R1024</v>
      </c>
      <c r="Q1085" s="12" t="str">
        <v>19 Oct 1976</v>
      </c>
      <c r="R1085" s="11">
        <f ca="1"/>
        <v>48</v>
      </c>
      <c r="S1085" s="52">
        <v>8823.99</v>
      </c>
      <c r="T1085" s="19"/>
    </row>
    <row r="1086" spans="1:20" x14ac:dyDescent="0.3">
      <c r="A1086" t="s">
        <v>1112</v>
      </c>
      <c r="B1086">
        <v>1988</v>
      </c>
      <c r="C1086" t="s">
        <v>30</v>
      </c>
      <c r="D1086">
        <v>22</v>
      </c>
      <c r="E1086">
        <v>3</v>
      </c>
      <c r="F1086">
        <v>8824.27</v>
      </c>
      <c r="G1086" t="s">
        <v>6766</v>
      </c>
      <c r="H1086" t="s">
        <v>6768</v>
      </c>
      <c r="I1086" t="s">
        <v>195</v>
      </c>
      <c r="K1086" s="14" t="str">
        <v>Id1254</v>
      </c>
      <c r="L1086" s="11">
        <v>1988</v>
      </c>
      <c r="M1086" s="11" t="str">
        <v>Aug</v>
      </c>
      <c r="N1086" s="11" t="str">
        <v>Tier - 2</v>
      </c>
      <c r="O1086" s="11" t="str">
        <v>Tier - 1</v>
      </c>
      <c r="P1086" s="11" t="str">
        <v>R1025</v>
      </c>
      <c r="Q1086" s="12" t="str">
        <v>22 Aug 1988</v>
      </c>
      <c r="R1086" s="11">
        <f ca="1"/>
        <v>36</v>
      </c>
      <c r="S1086" s="52">
        <v>8824.27</v>
      </c>
      <c r="T1086" s="19"/>
    </row>
    <row r="1087" spans="1:20" x14ac:dyDescent="0.3">
      <c r="A1087" t="s">
        <v>1113</v>
      </c>
      <c r="B1087">
        <v>1976</v>
      </c>
      <c r="C1087" t="s">
        <v>8</v>
      </c>
      <c r="D1087">
        <v>14</v>
      </c>
      <c r="E1087">
        <v>2</v>
      </c>
      <c r="F1087">
        <v>8825.09</v>
      </c>
      <c r="G1087" t="s">
        <v>6766</v>
      </c>
      <c r="H1087" t="s">
        <v>6767</v>
      </c>
      <c r="I1087" t="s">
        <v>37</v>
      </c>
      <c r="K1087" s="14" t="str">
        <v>Id1253</v>
      </c>
      <c r="L1087" s="11">
        <v>1976</v>
      </c>
      <c r="M1087" s="11" t="str">
        <v>Jul</v>
      </c>
      <c r="N1087" s="11" t="str">
        <v>Tier - 2</v>
      </c>
      <c r="O1087" s="11" t="str">
        <v>Tier - 3</v>
      </c>
      <c r="P1087" s="11" t="str">
        <v>R1011</v>
      </c>
      <c r="Q1087" s="12" t="str">
        <v>14 Jul 1976</v>
      </c>
      <c r="R1087" s="11">
        <f ca="1"/>
        <v>48</v>
      </c>
      <c r="S1087" s="52">
        <v>8825.09</v>
      </c>
      <c r="T1087" s="19"/>
    </row>
    <row r="1088" spans="1:20" x14ac:dyDescent="0.3">
      <c r="A1088" t="s">
        <v>1114</v>
      </c>
      <c r="B1088">
        <v>1972</v>
      </c>
      <c r="C1088" t="s">
        <v>11</v>
      </c>
      <c r="D1088">
        <v>14</v>
      </c>
      <c r="E1088">
        <v>0</v>
      </c>
      <c r="F1088">
        <v>8827.2099999999991</v>
      </c>
      <c r="G1088" t="s">
        <v>6767</v>
      </c>
      <c r="H1088" t="s">
        <v>6768</v>
      </c>
      <c r="I1088" t="s">
        <v>18</v>
      </c>
      <c r="K1088" s="14" t="str">
        <v>Id1252</v>
      </c>
      <c r="L1088" s="11">
        <v>1972</v>
      </c>
      <c r="M1088" s="11" t="str">
        <v>Nov</v>
      </c>
      <c r="N1088" s="11" t="str">
        <v>Tier - 3</v>
      </c>
      <c r="O1088" s="11" t="str">
        <v>Tier - 1</v>
      </c>
      <c r="P1088" s="11" t="str">
        <v>R1012</v>
      </c>
      <c r="Q1088" s="12" t="str">
        <v>14 Nov 1972</v>
      </c>
      <c r="R1088" s="11">
        <f ca="1"/>
        <v>52</v>
      </c>
      <c r="S1088" s="52">
        <v>8827.2099999999991</v>
      </c>
      <c r="T1088" s="19"/>
    </row>
    <row r="1089" spans="1:20" x14ac:dyDescent="0.3">
      <c r="A1089" t="s">
        <v>1115</v>
      </c>
      <c r="B1089">
        <v>1972</v>
      </c>
      <c r="C1089" t="s">
        <v>11</v>
      </c>
      <c r="D1089">
        <v>22</v>
      </c>
      <c r="E1089">
        <v>0</v>
      </c>
      <c r="F1089">
        <v>8835.26</v>
      </c>
      <c r="G1089" t="s">
        <v>6767</v>
      </c>
      <c r="H1089" t="s">
        <v>6766</v>
      </c>
      <c r="I1089" t="s">
        <v>18</v>
      </c>
      <c r="K1089" s="14" t="str">
        <v>Id1251</v>
      </c>
      <c r="L1089" s="11">
        <v>1972</v>
      </c>
      <c r="M1089" s="11" t="str">
        <v>Nov</v>
      </c>
      <c r="N1089" s="11" t="str">
        <v>Tier - 3</v>
      </c>
      <c r="O1089" s="11" t="str">
        <v>Tier - 2</v>
      </c>
      <c r="P1089" s="11" t="str">
        <v>R1012</v>
      </c>
      <c r="Q1089" s="12" t="str">
        <v>22 Nov 1972</v>
      </c>
      <c r="R1089" s="11">
        <f ca="1"/>
        <v>52</v>
      </c>
      <c r="S1089" s="52">
        <v>8835.26</v>
      </c>
      <c r="T1089" s="19"/>
    </row>
    <row r="1090" spans="1:20" x14ac:dyDescent="0.3">
      <c r="A1090" t="s">
        <v>1116</v>
      </c>
      <c r="B1090">
        <v>1974</v>
      </c>
      <c r="C1090" t="s">
        <v>13</v>
      </c>
      <c r="D1090">
        <v>18</v>
      </c>
      <c r="E1090">
        <v>1</v>
      </c>
      <c r="F1090">
        <v>8871.15</v>
      </c>
      <c r="G1090" t="s">
        <v>6766</v>
      </c>
      <c r="H1090" t="s">
        <v>6767</v>
      </c>
      <c r="I1090" t="s">
        <v>9</v>
      </c>
      <c r="K1090" s="14" t="str">
        <v>Id1250</v>
      </c>
      <c r="L1090" s="11">
        <v>1974</v>
      </c>
      <c r="M1090" s="11" t="str">
        <v>Jun</v>
      </c>
      <c r="N1090" s="11" t="str">
        <v>Tier - 2</v>
      </c>
      <c r="O1090" s="11" t="str">
        <v>Tier - 3</v>
      </c>
      <c r="P1090" s="11" t="str">
        <v>R1013</v>
      </c>
      <c r="Q1090" s="12" t="str">
        <v>18 Jun 1974</v>
      </c>
      <c r="R1090" s="11">
        <f ca="1"/>
        <v>50</v>
      </c>
      <c r="S1090" s="52">
        <v>8871.15</v>
      </c>
      <c r="T1090" s="19"/>
    </row>
    <row r="1091" spans="1:20" x14ac:dyDescent="0.3">
      <c r="A1091" t="s">
        <v>1117</v>
      </c>
      <c r="B1091">
        <v>1973</v>
      </c>
      <c r="C1091" t="s">
        <v>15</v>
      </c>
      <c r="D1091">
        <v>9</v>
      </c>
      <c r="E1091">
        <v>0</v>
      </c>
      <c r="F1091">
        <v>8890.59</v>
      </c>
      <c r="G1091" t="s">
        <v>6766</v>
      </c>
      <c r="H1091" t="s">
        <v>6767</v>
      </c>
      <c r="I1091" t="s">
        <v>18</v>
      </c>
      <c r="K1091" s="14" t="str">
        <v>Id1249</v>
      </c>
      <c r="L1091" s="11">
        <v>1973</v>
      </c>
      <c r="M1091" s="11" t="str">
        <v>Sep</v>
      </c>
      <c r="N1091" s="11" t="str">
        <v>Tier - 2</v>
      </c>
      <c r="O1091" s="11" t="str">
        <v>Tier - 3</v>
      </c>
      <c r="P1091" s="11" t="str">
        <v>R1012</v>
      </c>
      <c r="Q1091" s="12" t="str">
        <v>9 Sep 1973</v>
      </c>
      <c r="R1091" s="11">
        <f ca="1"/>
        <v>51</v>
      </c>
      <c r="S1091" s="52">
        <v>8890.59</v>
      </c>
      <c r="T1091" s="19"/>
    </row>
    <row r="1092" spans="1:20" x14ac:dyDescent="0.3">
      <c r="A1092" t="s">
        <v>1118</v>
      </c>
      <c r="B1092">
        <v>1978</v>
      </c>
      <c r="C1092" t="s">
        <v>25</v>
      </c>
      <c r="D1092">
        <v>16</v>
      </c>
      <c r="E1092">
        <v>3</v>
      </c>
      <c r="F1092">
        <v>8891.14</v>
      </c>
      <c r="G1092" t="s">
        <v>6766</v>
      </c>
      <c r="H1092" t="s">
        <v>6767</v>
      </c>
      <c r="I1092" t="s">
        <v>351</v>
      </c>
      <c r="K1092" s="14" t="str">
        <v>Id1248</v>
      </c>
      <c r="L1092" s="11">
        <v>1978</v>
      </c>
      <c r="M1092" s="11" t="str">
        <v>Dec</v>
      </c>
      <c r="N1092" s="11" t="str">
        <v>Tier - 2</v>
      </c>
      <c r="O1092" s="11" t="str">
        <v>Tier - 3</v>
      </c>
      <c r="P1092" s="11" t="str">
        <v>R1017</v>
      </c>
      <c r="Q1092" s="12" t="str">
        <v>16 Dec 1978</v>
      </c>
      <c r="R1092" s="11">
        <f ca="1"/>
        <v>46</v>
      </c>
      <c r="S1092" s="52">
        <v>8891.14</v>
      </c>
      <c r="T1092" s="19"/>
    </row>
    <row r="1093" spans="1:20" x14ac:dyDescent="0.3">
      <c r="A1093" t="s">
        <v>1119</v>
      </c>
      <c r="B1093">
        <v>1997</v>
      </c>
      <c r="C1093" t="s">
        <v>11</v>
      </c>
      <c r="D1093">
        <v>28</v>
      </c>
      <c r="E1093">
        <v>0</v>
      </c>
      <c r="F1093">
        <v>8906.14</v>
      </c>
      <c r="G1093" t="s">
        <v>6766</v>
      </c>
      <c r="H1093" t="s">
        <v>6766</v>
      </c>
      <c r="I1093" t="s">
        <v>18</v>
      </c>
      <c r="K1093" s="14" t="str">
        <v>Id1247</v>
      </c>
      <c r="L1093" s="11">
        <v>1997</v>
      </c>
      <c r="M1093" s="11" t="str">
        <v>Nov</v>
      </c>
      <c r="N1093" s="11" t="str">
        <v>Tier - 2</v>
      </c>
      <c r="O1093" s="11" t="str">
        <v>Tier - 2</v>
      </c>
      <c r="P1093" s="11" t="str">
        <v>R1012</v>
      </c>
      <c r="Q1093" s="12" t="str">
        <v>28 Nov 1997</v>
      </c>
      <c r="R1093" s="11">
        <f ca="1"/>
        <v>27</v>
      </c>
      <c r="S1093" s="52">
        <v>8906.14</v>
      </c>
      <c r="T1093" s="19"/>
    </row>
    <row r="1094" spans="1:20" x14ac:dyDescent="0.3">
      <c r="A1094" t="s">
        <v>1120</v>
      </c>
      <c r="B1094">
        <v>1967</v>
      </c>
      <c r="C1094" t="s">
        <v>15</v>
      </c>
      <c r="D1094">
        <v>6</v>
      </c>
      <c r="E1094">
        <v>0</v>
      </c>
      <c r="F1094">
        <v>8908.4699999999993</v>
      </c>
      <c r="G1094" t="s">
        <v>6767</v>
      </c>
      <c r="H1094" t="s">
        <v>6766</v>
      </c>
      <c r="I1094" t="s">
        <v>9</v>
      </c>
      <c r="K1094" s="14" t="str">
        <v>Id1246</v>
      </c>
      <c r="L1094" s="11">
        <v>1967</v>
      </c>
      <c r="M1094" s="11" t="str">
        <v>Sep</v>
      </c>
      <c r="N1094" s="11" t="str">
        <v>Tier - 3</v>
      </c>
      <c r="O1094" s="11" t="str">
        <v>Tier - 2</v>
      </c>
      <c r="P1094" s="11" t="str">
        <v>R1013</v>
      </c>
      <c r="Q1094" s="12" t="str">
        <v>6 Sep 1967</v>
      </c>
      <c r="R1094" s="11">
        <f ca="1"/>
        <v>57</v>
      </c>
      <c r="S1094" s="52">
        <v>8908.4699999999993</v>
      </c>
      <c r="T1094" s="19"/>
    </row>
    <row r="1095" spans="1:20" x14ac:dyDescent="0.3">
      <c r="A1095" t="s">
        <v>1121</v>
      </c>
      <c r="B1095">
        <v>1975</v>
      </c>
      <c r="C1095" t="s">
        <v>8</v>
      </c>
      <c r="D1095">
        <v>7</v>
      </c>
      <c r="E1095">
        <v>1</v>
      </c>
      <c r="F1095">
        <v>8930.93</v>
      </c>
      <c r="G1095" t="s">
        <v>6766</v>
      </c>
      <c r="H1095" t="s">
        <v>6766</v>
      </c>
      <c r="I1095" t="s">
        <v>18</v>
      </c>
      <c r="K1095" s="14" t="str">
        <v>Id1245</v>
      </c>
      <c r="L1095" s="11">
        <v>1975</v>
      </c>
      <c r="M1095" s="11" t="str">
        <v>Jul</v>
      </c>
      <c r="N1095" s="11" t="str">
        <v>Tier - 2</v>
      </c>
      <c r="O1095" s="11" t="str">
        <v>Tier - 2</v>
      </c>
      <c r="P1095" s="11" t="str">
        <v>R1012</v>
      </c>
      <c r="Q1095" s="12" t="str">
        <v>7 Jul 1975</v>
      </c>
      <c r="R1095" s="11">
        <f ca="1"/>
        <v>49</v>
      </c>
      <c r="S1095" s="52">
        <v>8930.93</v>
      </c>
      <c r="T1095" s="19"/>
    </row>
    <row r="1096" spans="1:20" x14ac:dyDescent="0.3">
      <c r="A1096" t="s">
        <v>1122</v>
      </c>
      <c r="B1096">
        <v>1972</v>
      </c>
      <c r="C1096" t="s">
        <v>13</v>
      </c>
      <c r="D1096">
        <v>6</v>
      </c>
      <c r="E1096">
        <v>0</v>
      </c>
      <c r="F1096">
        <v>8932.08</v>
      </c>
      <c r="G1096" t="s">
        <v>6766</v>
      </c>
      <c r="H1096" t="s">
        <v>6768</v>
      </c>
      <c r="I1096" t="s">
        <v>37</v>
      </c>
      <c r="K1096" s="14" t="str">
        <v>Id1244</v>
      </c>
      <c r="L1096" s="11">
        <v>1972</v>
      </c>
      <c r="M1096" s="11" t="str">
        <v>Jun</v>
      </c>
      <c r="N1096" s="11" t="str">
        <v>Tier - 2</v>
      </c>
      <c r="O1096" s="11" t="str">
        <v>Tier - 1</v>
      </c>
      <c r="P1096" s="11" t="str">
        <v>R1011</v>
      </c>
      <c r="Q1096" s="12" t="str">
        <v>6 Jun 1972</v>
      </c>
      <c r="R1096" s="11">
        <f ca="1"/>
        <v>52</v>
      </c>
      <c r="S1096" s="52">
        <v>8932.08</v>
      </c>
      <c r="T1096" s="19"/>
    </row>
    <row r="1097" spans="1:20" x14ac:dyDescent="0.3">
      <c r="A1097" t="s">
        <v>1123</v>
      </c>
      <c r="B1097">
        <v>1976</v>
      </c>
      <c r="C1097" t="s">
        <v>25</v>
      </c>
      <c r="D1097">
        <v>25</v>
      </c>
      <c r="E1097">
        <v>3</v>
      </c>
      <c r="F1097">
        <v>8944.1200000000008</v>
      </c>
      <c r="G1097" t="s">
        <v>6767</v>
      </c>
      <c r="H1097" t="s">
        <v>6766</v>
      </c>
      <c r="I1097" t="s">
        <v>9</v>
      </c>
      <c r="K1097" s="14" t="str">
        <v>Id1243</v>
      </c>
      <c r="L1097" s="11">
        <v>1976</v>
      </c>
      <c r="M1097" s="11" t="str">
        <v>Dec</v>
      </c>
      <c r="N1097" s="11" t="str">
        <v>Tier - 3</v>
      </c>
      <c r="O1097" s="11" t="str">
        <v>Tier - 2</v>
      </c>
      <c r="P1097" s="11" t="str">
        <v>R1013</v>
      </c>
      <c r="Q1097" s="12" t="str">
        <v>25 Dec 1976</v>
      </c>
      <c r="R1097" s="11">
        <f ca="1"/>
        <v>48</v>
      </c>
      <c r="S1097" s="52">
        <v>8944.1200000000008</v>
      </c>
      <c r="T1097" s="19"/>
    </row>
    <row r="1098" spans="1:20" x14ac:dyDescent="0.3">
      <c r="A1098" t="s">
        <v>1124</v>
      </c>
      <c r="B1098">
        <v>1992</v>
      </c>
      <c r="C1098" t="s">
        <v>15</v>
      </c>
      <c r="D1098">
        <v>27</v>
      </c>
      <c r="E1098">
        <v>0</v>
      </c>
      <c r="F1098">
        <v>8954.99</v>
      </c>
      <c r="G1098" t="s">
        <v>6766</v>
      </c>
      <c r="H1098" t="s">
        <v>6767</v>
      </c>
      <c r="I1098" t="s">
        <v>530</v>
      </c>
      <c r="K1098" s="14" t="str">
        <v>Id1242</v>
      </c>
      <c r="L1098" s="11">
        <v>1992</v>
      </c>
      <c r="M1098" s="11" t="str">
        <v>Sep</v>
      </c>
      <c r="N1098" s="11" t="str">
        <v>Tier - 2</v>
      </c>
      <c r="O1098" s="11" t="str">
        <v>Tier - 3</v>
      </c>
      <c r="P1098" s="11" t="str">
        <v>R1026</v>
      </c>
      <c r="Q1098" s="12" t="str">
        <v>27 Sep 1992</v>
      </c>
      <c r="R1098" s="11">
        <f ca="1"/>
        <v>32</v>
      </c>
      <c r="S1098" s="52">
        <v>8954.99</v>
      </c>
      <c r="T1098" s="19"/>
    </row>
    <row r="1099" spans="1:20" x14ac:dyDescent="0.3">
      <c r="A1099" t="s">
        <v>1125</v>
      </c>
      <c r="B1099">
        <v>1974</v>
      </c>
      <c r="C1099" t="s">
        <v>30</v>
      </c>
      <c r="D1099">
        <v>17</v>
      </c>
      <c r="E1099">
        <v>1</v>
      </c>
      <c r="F1099">
        <v>8964.06</v>
      </c>
      <c r="G1099" t="s">
        <v>6767</v>
      </c>
      <c r="H1099" t="s">
        <v>6766</v>
      </c>
      <c r="I1099" t="s">
        <v>163</v>
      </c>
      <c r="K1099" s="14" t="str">
        <v>Id1241</v>
      </c>
      <c r="L1099" s="11">
        <v>1974</v>
      </c>
      <c r="M1099" s="11" t="str">
        <v>Aug</v>
      </c>
      <c r="N1099" s="11" t="str">
        <v>Tier - 3</v>
      </c>
      <c r="O1099" s="11" t="str">
        <v>Tier - 2</v>
      </c>
      <c r="P1099" s="11" t="str">
        <v>R1016</v>
      </c>
      <c r="Q1099" s="12" t="str">
        <v>17 Aug 1974</v>
      </c>
      <c r="R1099" s="11">
        <f ca="1"/>
        <v>50</v>
      </c>
      <c r="S1099" s="52">
        <v>8964.06</v>
      </c>
      <c r="T1099" s="19"/>
    </row>
    <row r="1100" spans="1:20" x14ac:dyDescent="0.3">
      <c r="A1100" t="s">
        <v>1126</v>
      </c>
      <c r="B1100">
        <v>1983</v>
      </c>
      <c r="C1100" t="s">
        <v>8</v>
      </c>
      <c r="D1100">
        <v>15</v>
      </c>
      <c r="E1100">
        <v>5</v>
      </c>
      <c r="F1100">
        <v>8965.7999999999993</v>
      </c>
      <c r="G1100" t="s">
        <v>6766</v>
      </c>
      <c r="H1100" t="s">
        <v>6767</v>
      </c>
      <c r="I1100" t="s">
        <v>18</v>
      </c>
      <c r="K1100" s="14" t="str">
        <v>Id1240</v>
      </c>
      <c r="L1100" s="11">
        <v>1983</v>
      </c>
      <c r="M1100" s="11" t="str">
        <v>Jul</v>
      </c>
      <c r="N1100" s="11" t="str">
        <v>Tier - 2</v>
      </c>
      <c r="O1100" s="11" t="str">
        <v>Tier - 3</v>
      </c>
      <c r="P1100" s="11" t="str">
        <v>R1012</v>
      </c>
      <c r="Q1100" s="12" t="str">
        <v>15 Jul 1983</v>
      </c>
      <c r="R1100" s="11">
        <f ca="1"/>
        <v>41</v>
      </c>
      <c r="S1100" s="52">
        <v>8965.7999999999993</v>
      </c>
      <c r="T1100" s="19"/>
    </row>
    <row r="1101" spans="1:20" x14ac:dyDescent="0.3">
      <c r="A1101" t="s">
        <v>1127</v>
      </c>
      <c r="B1101">
        <v>1974</v>
      </c>
      <c r="C1101" t="s">
        <v>15</v>
      </c>
      <c r="D1101">
        <v>8</v>
      </c>
      <c r="E1101">
        <v>2</v>
      </c>
      <c r="F1101">
        <v>8968.33</v>
      </c>
      <c r="G1101" t="s">
        <v>6767</v>
      </c>
      <c r="H1101" t="s">
        <v>6766</v>
      </c>
      <c r="I1101" t="s">
        <v>37</v>
      </c>
      <c r="K1101" s="14" t="str">
        <v>Id1239</v>
      </c>
      <c r="L1101" s="11">
        <v>1974</v>
      </c>
      <c r="M1101" s="11" t="str">
        <v>Sep</v>
      </c>
      <c r="N1101" s="11" t="str">
        <v>Tier - 3</v>
      </c>
      <c r="O1101" s="11" t="str">
        <v>Tier - 2</v>
      </c>
      <c r="P1101" s="11" t="str">
        <v>R1011</v>
      </c>
      <c r="Q1101" s="12" t="str">
        <v>8 Sep 1974</v>
      </c>
      <c r="R1101" s="11">
        <f ca="1"/>
        <v>50</v>
      </c>
      <c r="S1101" s="52">
        <v>8968.33</v>
      </c>
      <c r="T1101" s="19"/>
    </row>
    <row r="1102" spans="1:20" x14ac:dyDescent="0.3">
      <c r="A1102" t="s">
        <v>1128</v>
      </c>
      <c r="B1102">
        <v>1974</v>
      </c>
      <c r="C1102" t="s">
        <v>8</v>
      </c>
      <c r="D1102">
        <v>21</v>
      </c>
      <c r="E1102">
        <v>2</v>
      </c>
      <c r="F1102">
        <v>8978.19</v>
      </c>
      <c r="G1102" t="s">
        <v>6766</v>
      </c>
      <c r="H1102" t="s">
        <v>6766</v>
      </c>
      <c r="I1102" t="s">
        <v>9</v>
      </c>
      <c r="K1102" s="14" t="str">
        <v>Id1238</v>
      </c>
      <c r="L1102" s="11">
        <v>1974</v>
      </c>
      <c r="M1102" s="11" t="str">
        <v>Jul</v>
      </c>
      <c r="N1102" s="11" t="str">
        <v>Tier - 2</v>
      </c>
      <c r="O1102" s="11" t="str">
        <v>Tier - 2</v>
      </c>
      <c r="P1102" s="11" t="str">
        <v>R1013</v>
      </c>
      <c r="Q1102" s="12" t="str">
        <v>21 Jul 1974</v>
      </c>
      <c r="R1102" s="11">
        <f ca="1"/>
        <v>50</v>
      </c>
      <c r="S1102" s="52">
        <v>8978.19</v>
      </c>
      <c r="T1102" s="19"/>
    </row>
    <row r="1103" spans="1:20" x14ac:dyDescent="0.3">
      <c r="A1103" t="s">
        <v>1129</v>
      </c>
      <c r="B1103">
        <v>1973</v>
      </c>
      <c r="C1103" t="s">
        <v>32</v>
      </c>
      <c r="D1103">
        <v>11</v>
      </c>
      <c r="E1103">
        <v>0</v>
      </c>
      <c r="F1103">
        <v>8988.16</v>
      </c>
      <c r="G1103" t="s">
        <v>6766</v>
      </c>
      <c r="H1103" t="s">
        <v>6768</v>
      </c>
      <c r="I1103" t="s">
        <v>18</v>
      </c>
      <c r="K1103" s="14" t="str">
        <v>Id1237</v>
      </c>
      <c r="L1103" s="11">
        <v>1973</v>
      </c>
      <c r="M1103" s="11" t="str">
        <v>Oct</v>
      </c>
      <c r="N1103" s="11" t="str">
        <v>Tier - 2</v>
      </c>
      <c r="O1103" s="11" t="str">
        <v>Tier - 1</v>
      </c>
      <c r="P1103" s="11" t="str">
        <v>R1012</v>
      </c>
      <c r="Q1103" s="12" t="str">
        <v>11 Oct 1973</v>
      </c>
      <c r="R1103" s="11">
        <f ca="1"/>
        <v>51</v>
      </c>
      <c r="S1103" s="52">
        <v>8988.16</v>
      </c>
      <c r="T1103" s="19"/>
    </row>
    <row r="1104" spans="1:20" x14ac:dyDescent="0.3">
      <c r="A1104" t="s">
        <v>1130</v>
      </c>
      <c r="B1104">
        <v>1979</v>
      </c>
      <c r="C1104" t="s">
        <v>25</v>
      </c>
      <c r="D1104">
        <v>16</v>
      </c>
      <c r="E1104">
        <v>2</v>
      </c>
      <c r="F1104">
        <v>8998.43</v>
      </c>
      <c r="G1104" t="s">
        <v>6766</v>
      </c>
      <c r="H1104" t="s">
        <v>6768</v>
      </c>
      <c r="I1104" t="s">
        <v>195</v>
      </c>
      <c r="K1104" s="14" t="str">
        <v>Id1236</v>
      </c>
      <c r="L1104" s="11">
        <v>1979</v>
      </c>
      <c r="M1104" s="11" t="str">
        <v>Dec</v>
      </c>
      <c r="N1104" s="11" t="str">
        <v>Tier - 2</v>
      </c>
      <c r="O1104" s="11" t="str">
        <v>Tier - 1</v>
      </c>
      <c r="P1104" s="11" t="str">
        <v>R1025</v>
      </c>
      <c r="Q1104" s="12" t="str">
        <v>16 Dec 1979</v>
      </c>
      <c r="R1104" s="11">
        <f ca="1"/>
        <v>45</v>
      </c>
      <c r="S1104" s="52">
        <v>8998.43</v>
      </c>
      <c r="T1104" s="19"/>
    </row>
    <row r="1105" spans="1:20" x14ac:dyDescent="0.3">
      <c r="A1105" t="s">
        <v>1131</v>
      </c>
      <c r="B1105">
        <v>1993</v>
      </c>
      <c r="C1105" t="s">
        <v>25</v>
      </c>
      <c r="D1105">
        <v>1</v>
      </c>
      <c r="E1105">
        <v>0</v>
      </c>
      <c r="F1105">
        <v>9010.2000000000007</v>
      </c>
      <c r="G1105" t="s">
        <v>6766</v>
      </c>
      <c r="H1105" t="s">
        <v>6767</v>
      </c>
      <c r="I1105" t="s">
        <v>530</v>
      </c>
      <c r="K1105" s="14" t="str">
        <v>Id1235</v>
      </c>
      <c r="L1105" s="11">
        <v>1993</v>
      </c>
      <c r="M1105" s="11" t="str">
        <v>Dec</v>
      </c>
      <c r="N1105" s="11" t="str">
        <v>Tier - 2</v>
      </c>
      <c r="O1105" s="11" t="str">
        <v>Tier - 3</v>
      </c>
      <c r="P1105" s="11" t="str">
        <v>R1026</v>
      </c>
      <c r="Q1105" s="12" t="str">
        <v>1 Dec 1993</v>
      </c>
      <c r="R1105" s="11">
        <f ca="1"/>
        <v>31</v>
      </c>
      <c r="S1105" s="52">
        <v>9010.2000000000007</v>
      </c>
      <c r="T1105" s="19"/>
    </row>
    <row r="1106" spans="1:20" x14ac:dyDescent="0.3">
      <c r="A1106" t="s">
        <v>1132</v>
      </c>
      <c r="B1106">
        <v>1972</v>
      </c>
      <c r="C1106" t="s">
        <v>25</v>
      </c>
      <c r="D1106">
        <v>7</v>
      </c>
      <c r="E1106">
        <v>1</v>
      </c>
      <c r="F1106">
        <v>9048.0300000000007</v>
      </c>
      <c r="G1106" t="s">
        <v>6766</v>
      </c>
      <c r="H1106" t="s">
        <v>6766</v>
      </c>
      <c r="I1106" t="s">
        <v>9</v>
      </c>
      <c r="K1106" s="14" t="str">
        <v>Id1234</v>
      </c>
      <c r="L1106" s="11">
        <v>1972</v>
      </c>
      <c r="M1106" s="11" t="str">
        <v>Dec</v>
      </c>
      <c r="N1106" s="11" t="str">
        <v>Tier - 2</v>
      </c>
      <c r="O1106" s="11" t="str">
        <v>Tier - 2</v>
      </c>
      <c r="P1106" s="11" t="str">
        <v>R1013</v>
      </c>
      <c r="Q1106" s="12" t="str">
        <v>7 Dec 1972</v>
      </c>
      <c r="R1106" s="11">
        <f ca="1"/>
        <v>52</v>
      </c>
      <c r="S1106" s="52">
        <v>9048.0300000000007</v>
      </c>
      <c r="T1106" s="19"/>
    </row>
    <row r="1107" spans="1:20" x14ac:dyDescent="0.3">
      <c r="A1107" t="s">
        <v>1133</v>
      </c>
      <c r="B1107">
        <v>1972</v>
      </c>
      <c r="C1107" t="s">
        <v>25</v>
      </c>
      <c r="D1107">
        <v>2</v>
      </c>
      <c r="E1107">
        <v>1</v>
      </c>
      <c r="F1107">
        <v>9058.73</v>
      </c>
      <c r="G1107" t="s">
        <v>6767</v>
      </c>
      <c r="H1107" t="s">
        <v>6766</v>
      </c>
      <c r="I1107" t="s">
        <v>9</v>
      </c>
      <c r="K1107" s="14" t="str">
        <v>Id1233</v>
      </c>
      <c r="L1107" s="11">
        <v>1972</v>
      </c>
      <c r="M1107" s="11" t="str">
        <v>Dec</v>
      </c>
      <c r="N1107" s="11" t="str">
        <v>Tier - 3</v>
      </c>
      <c r="O1107" s="11" t="str">
        <v>Tier - 2</v>
      </c>
      <c r="P1107" s="11" t="str">
        <v>R1013</v>
      </c>
      <c r="Q1107" s="12" t="str">
        <v>2 Dec 1972</v>
      </c>
      <c r="R1107" s="11">
        <f ca="1"/>
        <v>52</v>
      </c>
      <c r="S1107" s="52">
        <v>9058.73</v>
      </c>
      <c r="T1107" s="19"/>
    </row>
    <row r="1108" spans="1:20" x14ac:dyDescent="0.3">
      <c r="A1108" t="s">
        <v>1134</v>
      </c>
      <c r="B1108">
        <v>1977</v>
      </c>
      <c r="C1108" t="s">
        <v>11</v>
      </c>
      <c r="D1108">
        <v>4</v>
      </c>
      <c r="E1108">
        <v>2</v>
      </c>
      <c r="F1108">
        <v>9095.07</v>
      </c>
      <c r="G1108" t="s">
        <v>6766</v>
      </c>
      <c r="H1108" t="s">
        <v>6766</v>
      </c>
      <c r="I1108" t="s">
        <v>242</v>
      </c>
      <c r="K1108" s="14" t="str">
        <v>Id1232</v>
      </c>
      <c r="L1108" s="11">
        <v>1977</v>
      </c>
      <c r="M1108" s="11" t="str">
        <v>Nov</v>
      </c>
      <c r="N1108" s="11" t="str">
        <v>Tier - 2</v>
      </c>
      <c r="O1108" s="11" t="str">
        <v>Tier - 2</v>
      </c>
      <c r="P1108" s="11" t="str">
        <v>R1024</v>
      </c>
      <c r="Q1108" s="12" t="str">
        <v>4 Nov 1977</v>
      </c>
      <c r="R1108" s="11">
        <f ca="1"/>
        <v>47</v>
      </c>
      <c r="S1108" s="52">
        <v>9095.07</v>
      </c>
      <c r="T1108" s="19"/>
    </row>
    <row r="1109" spans="1:20" x14ac:dyDescent="0.3">
      <c r="A1109" t="s">
        <v>1135</v>
      </c>
      <c r="B1109">
        <v>1965</v>
      </c>
      <c r="C1109" t="s">
        <v>11</v>
      </c>
      <c r="D1109">
        <v>9</v>
      </c>
      <c r="E1109">
        <v>0</v>
      </c>
      <c r="F1109">
        <v>9095.94</v>
      </c>
      <c r="G1109" t="s">
        <v>6767</v>
      </c>
      <c r="H1109" t="s">
        <v>6768</v>
      </c>
      <c r="I1109" t="s">
        <v>37</v>
      </c>
      <c r="K1109" s="14" t="str">
        <v>Id1231</v>
      </c>
      <c r="L1109" s="11">
        <v>1965</v>
      </c>
      <c r="M1109" s="11" t="str">
        <v>Nov</v>
      </c>
      <c r="N1109" s="11" t="str">
        <v>Tier - 3</v>
      </c>
      <c r="O1109" s="11" t="str">
        <v>Tier - 1</v>
      </c>
      <c r="P1109" s="11" t="str">
        <v>R1011</v>
      </c>
      <c r="Q1109" s="12" t="str">
        <v>9 Nov 1965</v>
      </c>
      <c r="R1109" s="11">
        <f ca="1"/>
        <v>59</v>
      </c>
      <c r="S1109" s="52">
        <v>9095.94</v>
      </c>
      <c r="T1109" s="19"/>
    </row>
    <row r="1110" spans="1:20" x14ac:dyDescent="0.3">
      <c r="A1110" t="s">
        <v>1136</v>
      </c>
      <c r="B1110">
        <v>1977</v>
      </c>
      <c r="C1110" t="s">
        <v>25</v>
      </c>
      <c r="D1110">
        <v>2</v>
      </c>
      <c r="E1110">
        <v>3</v>
      </c>
      <c r="F1110">
        <v>9101.7999999999993</v>
      </c>
      <c r="G1110" t="s">
        <v>6766</v>
      </c>
      <c r="H1110" t="s">
        <v>6768</v>
      </c>
      <c r="I1110" t="s">
        <v>37</v>
      </c>
      <c r="K1110" s="14" t="str">
        <v>Id1230</v>
      </c>
      <c r="L1110" s="11">
        <v>1977</v>
      </c>
      <c r="M1110" s="11" t="str">
        <v>Dec</v>
      </c>
      <c r="N1110" s="11" t="str">
        <v>Tier - 2</v>
      </c>
      <c r="O1110" s="11" t="str">
        <v>Tier - 1</v>
      </c>
      <c r="P1110" s="11" t="str">
        <v>R1011</v>
      </c>
      <c r="Q1110" s="12" t="str">
        <v>2 Dec 1977</v>
      </c>
      <c r="R1110" s="11">
        <f ca="1"/>
        <v>47</v>
      </c>
      <c r="S1110" s="52">
        <v>9101.7999999999993</v>
      </c>
      <c r="T1110" s="19"/>
    </row>
    <row r="1111" spans="1:20" x14ac:dyDescent="0.3">
      <c r="A1111" t="s">
        <v>1137</v>
      </c>
      <c r="B1111">
        <v>1970</v>
      </c>
      <c r="C1111" t="s">
        <v>30</v>
      </c>
      <c r="D1111">
        <v>12</v>
      </c>
      <c r="E1111">
        <v>0</v>
      </c>
      <c r="F1111">
        <v>9140.9500000000007</v>
      </c>
      <c r="G1111" t="s">
        <v>6767</v>
      </c>
      <c r="H1111" t="s">
        <v>6767</v>
      </c>
      <c r="I1111" t="s">
        <v>9</v>
      </c>
      <c r="K1111" s="14" t="str">
        <v>Id1229</v>
      </c>
      <c r="L1111" s="11">
        <v>1970</v>
      </c>
      <c r="M1111" s="11" t="str">
        <v>Aug</v>
      </c>
      <c r="N1111" s="11" t="str">
        <v>Tier - 3</v>
      </c>
      <c r="O1111" s="11" t="str">
        <v>Tier - 3</v>
      </c>
      <c r="P1111" s="11" t="str">
        <v>R1013</v>
      </c>
      <c r="Q1111" s="12" t="str">
        <v>12 Aug 1970</v>
      </c>
      <c r="R1111" s="11">
        <f ca="1"/>
        <v>54</v>
      </c>
      <c r="S1111" s="52">
        <v>9140.9500000000007</v>
      </c>
      <c r="T1111" s="19"/>
    </row>
    <row r="1112" spans="1:20" x14ac:dyDescent="0.3">
      <c r="A1112" t="s">
        <v>1138</v>
      </c>
      <c r="B1112">
        <v>1970</v>
      </c>
      <c r="C1112" t="s">
        <v>32</v>
      </c>
      <c r="D1112">
        <v>18</v>
      </c>
      <c r="E1112">
        <v>0</v>
      </c>
      <c r="F1112">
        <v>9144.57</v>
      </c>
      <c r="G1112" t="s">
        <v>6767</v>
      </c>
      <c r="H1112" t="s">
        <v>6766</v>
      </c>
      <c r="I1112" t="s">
        <v>37</v>
      </c>
      <c r="K1112" s="14" t="str">
        <v>Id1228</v>
      </c>
      <c r="L1112" s="11">
        <v>1970</v>
      </c>
      <c r="M1112" s="11" t="str">
        <v>Oct</v>
      </c>
      <c r="N1112" s="11" t="str">
        <v>Tier - 3</v>
      </c>
      <c r="O1112" s="11" t="str">
        <v>Tier - 2</v>
      </c>
      <c r="P1112" s="11" t="str">
        <v>R1011</v>
      </c>
      <c r="Q1112" s="12" t="str">
        <v>18 Oct 1970</v>
      </c>
      <c r="R1112" s="11">
        <f ca="1"/>
        <v>54</v>
      </c>
      <c r="S1112" s="52">
        <v>9144.57</v>
      </c>
      <c r="T1112" s="19"/>
    </row>
    <row r="1113" spans="1:20" x14ac:dyDescent="0.3">
      <c r="A1113" t="s">
        <v>1139</v>
      </c>
      <c r="B1113">
        <v>1982</v>
      </c>
      <c r="C1113" t="s">
        <v>25</v>
      </c>
      <c r="D1113">
        <v>8</v>
      </c>
      <c r="E1113">
        <v>3</v>
      </c>
      <c r="F1113">
        <v>9147.5</v>
      </c>
      <c r="G1113" t="s">
        <v>6766</v>
      </c>
      <c r="H1113" t="s">
        <v>6768</v>
      </c>
      <c r="I1113" t="s">
        <v>18</v>
      </c>
      <c r="K1113" s="14" t="str">
        <v>Id1227</v>
      </c>
      <c r="L1113" s="11">
        <v>1982</v>
      </c>
      <c r="M1113" s="11" t="str">
        <v>Dec</v>
      </c>
      <c r="N1113" s="11" t="str">
        <v>Tier - 2</v>
      </c>
      <c r="O1113" s="11" t="str">
        <v>Tier - 1</v>
      </c>
      <c r="P1113" s="11" t="str">
        <v>R1012</v>
      </c>
      <c r="Q1113" s="12" t="str">
        <v>8 Dec 1982</v>
      </c>
      <c r="R1113" s="11">
        <f ca="1"/>
        <v>42</v>
      </c>
      <c r="S1113" s="52">
        <v>9147.5</v>
      </c>
      <c r="T1113" s="19"/>
    </row>
    <row r="1114" spans="1:20" x14ac:dyDescent="0.3">
      <c r="A1114" t="s">
        <v>1140</v>
      </c>
      <c r="B1114">
        <v>1990</v>
      </c>
      <c r="C1114" t="s">
        <v>30</v>
      </c>
      <c r="D1114">
        <v>23</v>
      </c>
      <c r="E1114">
        <v>3</v>
      </c>
      <c r="F1114">
        <v>9159.51</v>
      </c>
      <c r="G1114" t="s">
        <v>6766</v>
      </c>
      <c r="H1114" t="s">
        <v>6766</v>
      </c>
      <c r="I1114" t="s">
        <v>295</v>
      </c>
      <c r="K1114" s="14" t="str">
        <v>Id1226</v>
      </c>
      <c r="L1114" s="11">
        <v>1990</v>
      </c>
      <c r="M1114" s="11" t="str">
        <v>Aug</v>
      </c>
      <c r="N1114" s="11" t="str">
        <v>Tier - 2</v>
      </c>
      <c r="O1114" s="11" t="str">
        <v>Tier - 2</v>
      </c>
      <c r="P1114" s="11" t="str">
        <v>R1021</v>
      </c>
      <c r="Q1114" s="12" t="str">
        <v>23 Aug 1990</v>
      </c>
      <c r="R1114" s="11">
        <f ca="1"/>
        <v>34</v>
      </c>
      <c r="S1114" s="52">
        <v>9159.51</v>
      </c>
      <c r="T1114" s="19"/>
    </row>
    <row r="1115" spans="1:20" x14ac:dyDescent="0.3">
      <c r="A1115" t="s">
        <v>1141</v>
      </c>
      <c r="B1115">
        <v>1970</v>
      </c>
      <c r="C1115" t="s">
        <v>32</v>
      </c>
      <c r="D1115">
        <v>24</v>
      </c>
      <c r="E1115">
        <v>0</v>
      </c>
      <c r="F1115">
        <v>9171.75</v>
      </c>
      <c r="G1115" t="s">
        <v>6766</v>
      </c>
      <c r="H1115" t="s">
        <v>6766</v>
      </c>
      <c r="I1115" t="s">
        <v>18</v>
      </c>
      <c r="K1115" s="14" t="str">
        <v>Id1225</v>
      </c>
      <c r="L1115" s="11">
        <v>1970</v>
      </c>
      <c r="M1115" s="11" t="str">
        <v>Oct</v>
      </c>
      <c r="N1115" s="11" t="str">
        <v>Tier - 2</v>
      </c>
      <c r="O1115" s="11" t="str">
        <v>Tier - 2</v>
      </c>
      <c r="P1115" s="11" t="str">
        <v>R1012</v>
      </c>
      <c r="Q1115" s="12" t="str">
        <v>24 Oct 1970</v>
      </c>
      <c r="R1115" s="11">
        <f ca="1"/>
        <v>54</v>
      </c>
      <c r="S1115" s="52">
        <v>9171.75</v>
      </c>
      <c r="T1115" s="19"/>
    </row>
    <row r="1116" spans="1:20" x14ac:dyDescent="0.3">
      <c r="A1116" t="s">
        <v>1142</v>
      </c>
      <c r="B1116">
        <v>1971</v>
      </c>
      <c r="C1116" t="s">
        <v>25</v>
      </c>
      <c r="D1116">
        <v>29</v>
      </c>
      <c r="E1116">
        <v>0</v>
      </c>
      <c r="F1116">
        <v>9174.14</v>
      </c>
      <c r="G1116" t="s">
        <v>6767</v>
      </c>
      <c r="H1116" t="s">
        <v>6768</v>
      </c>
      <c r="I1116" t="s">
        <v>18</v>
      </c>
      <c r="K1116" s="14" t="str">
        <v>Id1224</v>
      </c>
      <c r="L1116" s="11">
        <v>1971</v>
      </c>
      <c r="M1116" s="11" t="str">
        <v>Dec</v>
      </c>
      <c r="N1116" s="11" t="str">
        <v>Tier - 3</v>
      </c>
      <c r="O1116" s="11" t="str">
        <v>Tier - 1</v>
      </c>
      <c r="P1116" s="11" t="str">
        <v>R1012</v>
      </c>
      <c r="Q1116" s="12" t="str">
        <v>29 Dec 1971</v>
      </c>
      <c r="R1116" s="11">
        <f ca="1"/>
        <v>53</v>
      </c>
      <c r="S1116" s="52">
        <v>9174.14</v>
      </c>
      <c r="T1116" s="19"/>
    </row>
    <row r="1117" spans="1:20" x14ac:dyDescent="0.3">
      <c r="A1117" t="s">
        <v>1143</v>
      </c>
      <c r="B1117">
        <v>1973</v>
      </c>
      <c r="C1117" t="s">
        <v>25</v>
      </c>
      <c r="D1117">
        <v>25</v>
      </c>
      <c r="E1117">
        <v>1</v>
      </c>
      <c r="F1117">
        <v>9182.17</v>
      </c>
      <c r="G1117" t="s">
        <v>6766</v>
      </c>
      <c r="H1117" t="s">
        <v>6767</v>
      </c>
      <c r="I1117" t="s">
        <v>37</v>
      </c>
      <c r="K1117" s="14" t="str">
        <v>Id1223</v>
      </c>
      <c r="L1117" s="11">
        <v>1973</v>
      </c>
      <c r="M1117" s="11" t="str">
        <v>Dec</v>
      </c>
      <c r="N1117" s="11" t="str">
        <v>Tier - 2</v>
      </c>
      <c r="O1117" s="11" t="str">
        <v>Tier - 3</v>
      </c>
      <c r="P1117" s="11" t="str">
        <v>R1011</v>
      </c>
      <c r="Q1117" s="12" t="str">
        <v>25 Dec 1973</v>
      </c>
      <c r="R1117" s="11">
        <f ca="1"/>
        <v>51</v>
      </c>
      <c r="S1117" s="52">
        <v>9182.17</v>
      </c>
      <c r="T1117" s="19"/>
    </row>
    <row r="1118" spans="1:20" x14ac:dyDescent="0.3">
      <c r="A1118" t="s">
        <v>1144</v>
      </c>
      <c r="B1118">
        <v>1976</v>
      </c>
      <c r="C1118" t="s">
        <v>15</v>
      </c>
      <c r="D1118">
        <v>10</v>
      </c>
      <c r="E1118">
        <v>2</v>
      </c>
      <c r="F1118">
        <v>9193.84</v>
      </c>
      <c r="G1118" t="s">
        <v>6766</v>
      </c>
      <c r="H1118" t="s">
        <v>6768</v>
      </c>
      <c r="I1118" t="s">
        <v>18</v>
      </c>
      <c r="K1118" s="14" t="str">
        <v>Id1222</v>
      </c>
      <c r="L1118" s="11">
        <v>1976</v>
      </c>
      <c r="M1118" s="11" t="str">
        <v>Sep</v>
      </c>
      <c r="N1118" s="11" t="str">
        <v>Tier - 2</v>
      </c>
      <c r="O1118" s="11" t="str">
        <v>Tier - 1</v>
      </c>
      <c r="P1118" s="11" t="str">
        <v>R1012</v>
      </c>
      <c r="Q1118" s="12" t="str">
        <v>10 Sep 1976</v>
      </c>
      <c r="R1118" s="11">
        <f ca="1"/>
        <v>48</v>
      </c>
      <c r="S1118" s="52">
        <v>9193.84</v>
      </c>
      <c r="T1118" s="19"/>
    </row>
    <row r="1119" spans="1:20" x14ac:dyDescent="0.3">
      <c r="A1119" t="s">
        <v>1145</v>
      </c>
      <c r="B1119">
        <v>1986</v>
      </c>
      <c r="C1119" t="s">
        <v>25</v>
      </c>
      <c r="D1119">
        <v>25</v>
      </c>
      <c r="E1119">
        <v>3</v>
      </c>
      <c r="F1119">
        <v>9210.06</v>
      </c>
      <c r="G1119" t="s">
        <v>6766</v>
      </c>
      <c r="H1119" t="s">
        <v>6767</v>
      </c>
      <c r="I1119" t="s">
        <v>295</v>
      </c>
      <c r="K1119" s="14" t="str">
        <v>Id1221</v>
      </c>
      <c r="L1119" s="11">
        <v>1986</v>
      </c>
      <c r="M1119" s="11" t="str">
        <v>Dec</v>
      </c>
      <c r="N1119" s="11" t="str">
        <v>Tier - 2</v>
      </c>
      <c r="O1119" s="11" t="str">
        <v>Tier - 3</v>
      </c>
      <c r="P1119" s="11" t="str">
        <v>R1021</v>
      </c>
      <c r="Q1119" s="12" t="str">
        <v>25 Dec 1986</v>
      </c>
      <c r="R1119" s="11">
        <f ca="1"/>
        <v>38</v>
      </c>
      <c r="S1119" s="52">
        <v>9210.06</v>
      </c>
      <c r="T1119" s="19"/>
    </row>
    <row r="1120" spans="1:20" x14ac:dyDescent="0.3">
      <c r="A1120" t="s">
        <v>1146</v>
      </c>
      <c r="B1120">
        <v>1981</v>
      </c>
      <c r="C1120" t="s">
        <v>25</v>
      </c>
      <c r="D1120">
        <v>5</v>
      </c>
      <c r="E1120">
        <v>5</v>
      </c>
      <c r="F1120">
        <v>9222.4</v>
      </c>
      <c r="G1120" t="s">
        <v>6766</v>
      </c>
      <c r="H1120" t="s">
        <v>6767</v>
      </c>
      <c r="I1120" t="s">
        <v>161</v>
      </c>
      <c r="K1120" s="14" t="str">
        <v>Id1220</v>
      </c>
      <c r="L1120" s="11">
        <v>1981</v>
      </c>
      <c r="M1120" s="11" t="str">
        <v>Dec</v>
      </c>
      <c r="N1120" s="11" t="str">
        <v>Tier - 2</v>
      </c>
      <c r="O1120" s="11" t="str">
        <v>Tier - 3</v>
      </c>
      <c r="P1120" s="11" t="str">
        <v>R1019</v>
      </c>
      <c r="Q1120" s="12" t="str">
        <v>5 Dec 1981</v>
      </c>
      <c r="R1120" s="11">
        <f ca="1"/>
        <v>43</v>
      </c>
      <c r="S1120" s="52">
        <v>9222.4</v>
      </c>
      <c r="T1120" s="19"/>
    </row>
    <row r="1121" spans="1:20" x14ac:dyDescent="0.3">
      <c r="A1121" t="s">
        <v>1147</v>
      </c>
      <c r="B1121">
        <v>1975</v>
      </c>
      <c r="C1121" t="s">
        <v>25</v>
      </c>
      <c r="D1121">
        <v>6</v>
      </c>
      <c r="E1121">
        <v>2</v>
      </c>
      <c r="F1121">
        <v>9225.26</v>
      </c>
      <c r="G1121" t="s">
        <v>6767</v>
      </c>
      <c r="H1121" t="s">
        <v>6767</v>
      </c>
      <c r="I1121" t="s">
        <v>159</v>
      </c>
      <c r="K1121" s="14" t="str">
        <v>Id1219</v>
      </c>
      <c r="L1121" s="11">
        <v>1975</v>
      </c>
      <c r="M1121" s="11" t="str">
        <v>Dec</v>
      </c>
      <c r="N1121" s="11" t="str">
        <v>Tier - 3</v>
      </c>
      <c r="O1121" s="11" t="str">
        <v>Tier - 3</v>
      </c>
      <c r="P1121" s="11" t="str">
        <v>R1015</v>
      </c>
      <c r="Q1121" s="12" t="str">
        <v>6 Dec 1975</v>
      </c>
      <c r="R1121" s="11">
        <f ca="1"/>
        <v>49</v>
      </c>
      <c r="S1121" s="52">
        <v>9225.26</v>
      </c>
      <c r="T1121" s="19"/>
    </row>
    <row r="1122" spans="1:20" x14ac:dyDescent="0.3">
      <c r="A1122" t="s">
        <v>1148</v>
      </c>
      <c r="B1122">
        <v>1980</v>
      </c>
      <c r="C1122" t="s">
        <v>32</v>
      </c>
      <c r="D1122">
        <v>5</v>
      </c>
      <c r="E1122">
        <v>2</v>
      </c>
      <c r="F1122">
        <v>9247.94</v>
      </c>
      <c r="G1122" t="s">
        <v>6766</v>
      </c>
      <c r="H1122" t="s">
        <v>6768</v>
      </c>
      <c r="I1122" t="s">
        <v>295</v>
      </c>
      <c r="K1122" s="14" t="str">
        <v>Id1218</v>
      </c>
      <c r="L1122" s="11">
        <v>1980</v>
      </c>
      <c r="M1122" s="11" t="str">
        <v>Oct</v>
      </c>
      <c r="N1122" s="11" t="str">
        <v>Tier - 2</v>
      </c>
      <c r="O1122" s="11" t="str">
        <v>Tier - 1</v>
      </c>
      <c r="P1122" s="11" t="str">
        <v>R1021</v>
      </c>
      <c r="Q1122" s="12" t="str">
        <v>5 Oct 1980</v>
      </c>
      <c r="R1122" s="11">
        <f ca="1"/>
        <v>44</v>
      </c>
      <c r="S1122" s="52">
        <v>9247.94</v>
      </c>
      <c r="T1122" s="19"/>
    </row>
    <row r="1123" spans="1:20" x14ac:dyDescent="0.3">
      <c r="A1123" t="s">
        <v>1149</v>
      </c>
      <c r="B1123">
        <v>1974</v>
      </c>
      <c r="C1123" t="s">
        <v>30</v>
      </c>
      <c r="D1123">
        <v>21</v>
      </c>
      <c r="E1123">
        <v>1</v>
      </c>
      <c r="F1123">
        <v>9249.5</v>
      </c>
      <c r="G1123" t="s">
        <v>6766</v>
      </c>
      <c r="H1123" t="s">
        <v>6768</v>
      </c>
      <c r="I1123" t="s">
        <v>18</v>
      </c>
      <c r="K1123" s="14" t="str">
        <v>Id1217</v>
      </c>
      <c r="L1123" s="11">
        <v>1974</v>
      </c>
      <c r="M1123" s="11" t="str">
        <v>Aug</v>
      </c>
      <c r="N1123" s="11" t="str">
        <v>Tier - 2</v>
      </c>
      <c r="O1123" s="11" t="str">
        <v>Tier - 1</v>
      </c>
      <c r="P1123" s="11" t="str">
        <v>R1012</v>
      </c>
      <c r="Q1123" s="12" t="str">
        <v>21 Aug 1974</v>
      </c>
      <c r="R1123" s="11">
        <f ca="1"/>
        <v>50</v>
      </c>
      <c r="S1123" s="52">
        <v>9249.5</v>
      </c>
      <c r="T1123" s="19"/>
    </row>
    <row r="1124" spans="1:20" x14ac:dyDescent="0.3">
      <c r="A1124" t="s">
        <v>1150</v>
      </c>
      <c r="B1124">
        <v>1971</v>
      </c>
      <c r="C1124" t="s">
        <v>30</v>
      </c>
      <c r="D1124">
        <v>6</v>
      </c>
      <c r="E1124">
        <v>0</v>
      </c>
      <c r="F1124">
        <v>9264.7999999999993</v>
      </c>
      <c r="G1124" t="s">
        <v>6766</v>
      </c>
      <c r="H1124" t="s">
        <v>6768</v>
      </c>
      <c r="I1124" t="s">
        <v>37</v>
      </c>
      <c r="K1124" s="14" t="str">
        <v>Id1216</v>
      </c>
      <c r="L1124" s="11">
        <v>1971</v>
      </c>
      <c r="M1124" s="11" t="str">
        <v>Aug</v>
      </c>
      <c r="N1124" s="11" t="str">
        <v>Tier - 2</v>
      </c>
      <c r="O1124" s="11" t="str">
        <v>Tier - 1</v>
      </c>
      <c r="P1124" s="11" t="str">
        <v>R1011</v>
      </c>
      <c r="Q1124" s="12" t="str">
        <v>6 Aug 1971</v>
      </c>
      <c r="R1124" s="11">
        <f ca="1"/>
        <v>53</v>
      </c>
      <c r="S1124" s="52">
        <v>9264.7999999999993</v>
      </c>
      <c r="T1124" s="19"/>
    </row>
    <row r="1125" spans="1:20" x14ac:dyDescent="0.3">
      <c r="A1125" t="s">
        <v>1151</v>
      </c>
      <c r="B1125">
        <v>1973</v>
      </c>
      <c r="C1125" t="s">
        <v>32</v>
      </c>
      <c r="D1125">
        <v>27</v>
      </c>
      <c r="E1125">
        <v>1</v>
      </c>
      <c r="F1125">
        <v>9282.48</v>
      </c>
      <c r="G1125" t="s">
        <v>6767</v>
      </c>
      <c r="H1125" t="s">
        <v>6766</v>
      </c>
      <c r="I1125" t="s">
        <v>163</v>
      </c>
      <c r="K1125" s="14" t="str">
        <v>Id1215</v>
      </c>
      <c r="L1125" s="11">
        <v>1973</v>
      </c>
      <c r="M1125" s="11" t="str">
        <v>Oct</v>
      </c>
      <c r="N1125" s="11" t="str">
        <v>Tier - 3</v>
      </c>
      <c r="O1125" s="11" t="str">
        <v>Tier - 2</v>
      </c>
      <c r="P1125" s="11" t="str">
        <v>R1016</v>
      </c>
      <c r="Q1125" s="12" t="str">
        <v>27 Oct 1973</v>
      </c>
      <c r="R1125" s="11">
        <f ca="1"/>
        <v>51</v>
      </c>
      <c r="S1125" s="52">
        <v>9282.48</v>
      </c>
      <c r="T1125" s="19"/>
    </row>
    <row r="1126" spans="1:20" x14ac:dyDescent="0.3">
      <c r="A1126" t="s">
        <v>1152</v>
      </c>
      <c r="B1126">
        <v>1971</v>
      </c>
      <c r="C1126" t="s">
        <v>8</v>
      </c>
      <c r="D1126">
        <v>2</v>
      </c>
      <c r="E1126">
        <v>0</v>
      </c>
      <c r="F1126">
        <v>9283.56</v>
      </c>
      <c r="G1126" t="s">
        <v>6766</v>
      </c>
      <c r="H1126" t="s">
        <v>6767</v>
      </c>
      <c r="I1126" t="s">
        <v>9</v>
      </c>
      <c r="K1126" s="14" t="str">
        <v>Id1214</v>
      </c>
      <c r="L1126" s="11">
        <v>1971</v>
      </c>
      <c r="M1126" s="11" t="str">
        <v>Jul</v>
      </c>
      <c r="N1126" s="11" t="str">
        <v>Tier - 2</v>
      </c>
      <c r="O1126" s="11" t="str">
        <v>Tier - 3</v>
      </c>
      <c r="P1126" s="11" t="str">
        <v>R1013</v>
      </c>
      <c r="Q1126" s="12" t="str">
        <v>2 Jul 1971</v>
      </c>
      <c r="R1126" s="11">
        <f ca="1"/>
        <v>53</v>
      </c>
      <c r="S1126" s="52">
        <v>9283.56</v>
      </c>
      <c r="T1126" s="19"/>
    </row>
    <row r="1127" spans="1:20" x14ac:dyDescent="0.3">
      <c r="A1127" t="s">
        <v>1153</v>
      </c>
      <c r="B1127">
        <v>1969</v>
      </c>
      <c r="C1127" t="s">
        <v>11</v>
      </c>
      <c r="D1127">
        <v>26</v>
      </c>
      <c r="E1127">
        <v>0</v>
      </c>
      <c r="F1127">
        <v>9285.8700000000008</v>
      </c>
      <c r="G1127" t="s">
        <v>6766</v>
      </c>
      <c r="H1127" t="s">
        <v>6767</v>
      </c>
      <c r="I1127" t="s">
        <v>9</v>
      </c>
      <c r="K1127" s="14" t="str">
        <v>Id1213</v>
      </c>
      <c r="L1127" s="11">
        <v>1969</v>
      </c>
      <c r="M1127" s="11" t="str">
        <v>Nov</v>
      </c>
      <c r="N1127" s="11" t="str">
        <v>Tier - 2</v>
      </c>
      <c r="O1127" s="11" t="str">
        <v>Tier - 3</v>
      </c>
      <c r="P1127" s="11" t="str">
        <v>R1013</v>
      </c>
      <c r="Q1127" s="12" t="str">
        <v>26 Nov 1969</v>
      </c>
      <c r="R1127" s="11">
        <f ca="1"/>
        <v>55</v>
      </c>
      <c r="S1127" s="52">
        <v>9285.8700000000008</v>
      </c>
      <c r="T1127" s="19"/>
    </row>
    <row r="1128" spans="1:20" x14ac:dyDescent="0.3">
      <c r="A1128" t="s">
        <v>1154</v>
      </c>
      <c r="B1128">
        <v>1973</v>
      </c>
      <c r="C1128" t="s">
        <v>32</v>
      </c>
      <c r="D1128">
        <v>16</v>
      </c>
      <c r="E1128">
        <v>1</v>
      </c>
      <c r="F1128">
        <v>9288.0300000000007</v>
      </c>
      <c r="G1128" t="s">
        <v>6766</v>
      </c>
      <c r="H1128" t="s">
        <v>6767</v>
      </c>
      <c r="I1128" t="s">
        <v>165</v>
      </c>
      <c r="K1128" s="14" t="str">
        <v>Id1212</v>
      </c>
      <c r="L1128" s="11">
        <v>1973</v>
      </c>
      <c r="M1128" s="11" t="str">
        <v>Oct</v>
      </c>
      <c r="N1128" s="11" t="str">
        <v>Tier - 2</v>
      </c>
      <c r="O1128" s="11" t="str">
        <v>Tier - 3</v>
      </c>
      <c r="P1128" s="11" t="str">
        <v>R1018</v>
      </c>
      <c r="Q1128" s="12" t="str">
        <v>16 Oct 1973</v>
      </c>
      <c r="R1128" s="11">
        <f ca="1"/>
        <v>51</v>
      </c>
      <c r="S1128" s="52">
        <v>9288.0300000000007</v>
      </c>
      <c r="T1128" s="19"/>
    </row>
    <row r="1129" spans="1:20" x14ac:dyDescent="0.3">
      <c r="A1129" t="s">
        <v>1155</v>
      </c>
      <c r="B1129">
        <v>1973</v>
      </c>
      <c r="C1129" t="s">
        <v>15</v>
      </c>
      <c r="D1129">
        <v>18</v>
      </c>
      <c r="E1129">
        <v>1</v>
      </c>
      <c r="F1129">
        <v>9290.14</v>
      </c>
      <c r="G1129" t="s">
        <v>6767</v>
      </c>
      <c r="H1129" t="s">
        <v>6767</v>
      </c>
      <c r="I1129" t="s">
        <v>163</v>
      </c>
      <c r="K1129" s="14" t="str">
        <v>Id1211</v>
      </c>
      <c r="L1129" s="11">
        <v>1973</v>
      </c>
      <c r="M1129" s="11" t="str">
        <v>Sep</v>
      </c>
      <c r="N1129" s="11" t="str">
        <v>Tier - 3</v>
      </c>
      <c r="O1129" s="11" t="str">
        <v>Tier - 3</v>
      </c>
      <c r="P1129" s="11" t="str">
        <v>R1016</v>
      </c>
      <c r="Q1129" s="12" t="str">
        <v>18 Sep 1973</v>
      </c>
      <c r="R1129" s="11">
        <f ca="1"/>
        <v>51</v>
      </c>
      <c r="S1129" s="52">
        <v>9290.14</v>
      </c>
      <c r="T1129" s="19"/>
    </row>
    <row r="1130" spans="1:20" x14ac:dyDescent="0.3">
      <c r="A1130" t="s">
        <v>1156</v>
      </c>
      <c r="B1130">
        <v>1976</v>
      </c>
      <c r="C1130" t="s">
        <v>11</v>
      </c>
      <c r="D1130">
        <v>3</v>
      </c>
      <c r="E1130">
        <v>3</v>
      </c>
      <c r="F1130">
        <v>9301.89</v>
      </c>
      <c r="G1130" t="s">
        <v>6766</v>
      </c>
      <c r="H1130" t="s">
        <v>6768</v>
      </c>
      <c r="I1130" t="s">
        <v>18</v>
      </c>
      <c r="K1130" s="14" t="str">
        <v>Id1210</v>
      </c>
      <c r="L1130" s="11">
        <v>1976</v>
      </c>
      <c r="M1130" s="11" t="str">
        <v>Nov</v>
      </c>
      <c r="N1130" s="11" t="str">
        <v>Tier - 2</v>
      </c>
      <c r="O1130" s="11" t="str">
        <v>Tier - 1</v>
      </c>
      <c r="P1130" s="11" t="str">
        <v>R1012</v>
      </c>
      <c r="Q1130" s="12" t="str">
        <v>3 Nov 1976</v>
      </c>
      <c r="R1130" s="11">
        <f ca="1"/>
        <v>48</v>
      </c>
      <c r="S1130" s="52">
        <v>9301.89</v>
      </c>
      <c r="T1130" s="19"/>
    </row>
    <row r="1131" spans="1:20" x14ac:dyDescent="0.3">
      <c r="A1131" t="s">
        <v>1157</v>
      </c>
      <c r="B1131">
        <v>1973</v>
      </c>
      <c r="C1131" t="s">
        <v>32</v>
      </c>
      <c r="D1131">
        <v>16</v>
      </c>
      <c r="E1131">
        <v>2</v>
      </c>
      <c r="F1131">
        <v>9304.7000000000007</v>
      </c>
      <c r="G1131" t="s">
        <v>6767</v>
      </c>
      <c r="H1131" t="s">
        <v>6767</v>
      </c>
      <c r="I1131" t="s">
        <v>9</v>
      </c>
      <c r="K1131" s="14" t="str">
        <v>Id1209</v>
      </c>
      <c r="L1131" s="11">
        <v>1973</v>
      </c>
      <c r="M1131" s="11" t="str">
        <v>Oct</v>
      </c>
      <c r="N1131" s="11" t="str">
        <v>Tier - 3</v>
      </c>
      <c r="O1131" s="11" t="str">
        <v>Tier - 3</v>
      </c>
      <c r="P1131" s="11" t="str">
        <v>R1013</v>
      </c>
      <c r="Q1131" s="12" t="str">
        <v>16 Oct 1973</v>
      </c>
      <c r="R1131" s="11">
        <f ca="1"/>
        <v>51</v>
      </c>
      <c r="S1131" s="52">
        <v>9304.7000000000007</v>
      </c>
      <c r="T1131" s="19"/>
    </row>
    <row r="1132" spans="1:20" x14ac:dyDescent="0.3">
      <c r="A1132" t="s">
        <v>1158</v>
      </c>
      <c r="B1132">
        <v>1963</v>
      </c>
      <c r="C1132" t="s">
        <v>13</v>
      </c>
      <c r="D1132">
        <v>8</v>
      </c>
      <c r="E1132">
        <v>0</v>
      </c>
      <c r="F1132">
        <v>9310.81</v>
      </c>
      <c r="G1132" t="s">
        <v>6767</v>
      </c>
      <c r="H1132" t="s">
        <v>6768</v>
      </c>
      <c r="I1132" t="s">
        <v>9</v>
      </c>
      <c r="K1132" s="14" t="str">
        <v>Id1208</v>
      </c>
      <c r="L1132" s="11">
        <v>1963</v>
      </c>
      <c r="M1132" s="11" t="str">
        <v>Jun</v>
      </c>
      <c r="N1132" s="11" t="str">
        <v>Tier - 3</v>
      </c>
      <c r="O1132" s="11" t="str">
        <v>Tier - 1</v>
      </c>
      <c r="P1132" s="11" t="str">
        <v>R1013</v>
      </c>
      <c r="Q1132" s="12" t="str">
        <v>8 Jun 1963</v>
      </c>
      <c r="R1132" s="11">
        <f ca="1"/>
        <v>61</v>
      </c>
      <c r="S1132" s="52">
        <v>9310.81</v>
      </c>
      <c r="T1132" s="19"/>
    </row>
    <row r="1133" spans="1:20" x14ac:dyDescent="0.3">
      <c r="A1133" t="s">
        <v>1159</v>
      </c>
      <c r="B1133">
        <v>1977</v>
      </c>
      <c r="C1133" t="s">
        <v>32</v>
      </c>
      <c r="D1133">
        <v>12</v>
      </c>
      <c r="E1133">
        <v>2</v>
      </c>
      <c r="F1133">
        <v>9315.41</v>
      </c>
      <c r="G1133" t="s">
        <v>6766</v>
      </c>
      <c r="H1133" t="s">
        <v>6768</v>
      </c>
      <c r="I1133" t="s">
        <v>242</v>
      </c>
      <c r="K1133" s="14" t="str">
        <v>Id1207</v>
      </c>
      <c r="L1133" s="11">
        <v>1977</v>
      </c>
      <c r="M1133" s="11" t="str">
        <v>Oct</v>
      </c>
      <c r="N1133" s="11" t="str">
        <v>Tier - 2</v>
      </c>
      <c r="O1133" s="11" t="str">
        <v>Tier - 1</v>
      </c>
      <c r="P1133" s="11" t="str">
        <v>R1024</v>
      </c>
      <c r="Q1133" s="12" t="str">
        <v>12 Oct 1977</v>
      </c>
      <c r="R1133" s="11">
        <f ca="1"/>
        <v>47</v>
      </c>
      <c r="S1133" s="52">
        <v>9315.41</v>
      </c>
      <c r="T1133" s="19"/>
    </row>
    <row r="1134" spans="1:20" x14ac:dyDescent="0.3">
      <c r="A1134" t="s">
        <v>1160</v>
      </c>
      <c r="B1134">
        <v>1988</v>
      </c>
      <c r="C1134" t="s">
        <v>8</v>
      </c>
      <c r="D1134">
        <v>9</v>
      </c>
      <c r="E1134">
        <v>3</v>
      </c>
      <c r="F1134">
        <v>9320.26</v>
      </c>
      <c r="G1134" t="s">
        <v>6766</v>
      </c>
      <c r="H1134" t="s">
        <v>6768</v>
      </c>
      <c r="I1134" t="s">
        <v>18</v>
      </c>
      <c r="K1134" s="14" t="str">
        <v>Id1206</v>
      </c>
      <c r="L1134" s="11">
        <v>1988</v>
      </c>
      <c r="M1134" s="11" t="str">
        <v>Jul</v>
      </c>
      <c r="N1134" s="11" t="str">
        <v>Tier - 2</v>
      </c>
      <c r="O1134" s="11" t="str">
        <v>Tier - 1</v>
      </c>
      <c r="P1134" s="11" t="str">
        <v>R1012</v>
      </c>
      <c r="Q1134" s="12" t="str">
        <v>9 Jul 1988</v>
      </c>
      <c r="R1134" s="11">
        <f ca="1"/>
        <v>36</v>
      </c>
      <c r="S1134" s="52">
        <v>9320.26</v>
      </c>
      <c r="T1134" s="19"/>
    </row>
    <row r="1135" spans="1:20" x14ac:dyDescent="0.3">
      <c r="A1135" t="s">
        <v>1161</v>
      </c>
      <c r="B1135">
        <v>1996</v>
      </c>
      <c r="C1135" t="s">
        <v>32</v>
      </c>
      <c r="D1135">
        <v>12</v>
      </c>
      <c r="E1135">
        <v>0</v>
      </c>
      <c r="F1135">
        <v>9338.61</v>
      </c>
      <c r="G1135" t="s">
        <v>6766</v>
      </c>
      <c r="H1135" t="s">
        <v>6768</v>
      </c>
      <c r="I1135" t="s">
        <v>530</v>
      </c>
      <c r="K1135" s="14" t="str">
        <v>Id1205</v>
      </c>
      <c r="L1135" s="11">
        <v>1996</v>
      </c>
      <c r="M1135" s="11" t="str">
        <v>Oct</v>
      </c>
      <c r="N1135" s="11" t="str">
        <v>Tier - 2</v>
      </c>
      <c r="O1135" s="11" t="str">
        <v>Tier - 1</v>
      </c>
      <c r="P1135" s="11" t="str">
        <v>R1026</v>
      </c>
      <c r="Q1135" s="12" t="str">
        <v>12 Oct 1996</v>
      </c>
      <c r="R1135" s="11">
        <f ca="1"/>
        <v>28</v>
      </c>
      <c r="S1135" s="52">
        <v>9338.61</v>
      </c>
      <c r="T1135" s="19"/>
    </row>
    <row r="1136" spans="1:20" x14ac:dyDescent="0.3">
      <c r="A1136" t="s">
        <v>1162</v>
      </c>
      <c r="B1136">
        <v>1988</v>
      </c>
      <c r="C1136" t="s">
        <v>8</v>
      </c>
      <c r="D1136">
        <v>1</v>
      </c>
      <c r="E1136">
        <v>3</v>
      </c>
      <c r="F1136">
        <v>9344.2000000000007</v>
      </c>
      <c r="G1136" t="s">
        <v>6766</v>
      </c>
      <c r="H1136" t="s">
        <v>6768</v>
      </c>
      <c r="I1136" t="s">
        <v>295</v>
      </c>
      <c r="K1136" s="14" t="str">
        <v>Id1204</v>
      </c>
      <c r="L1136" s="11">
        <v>1988</v>
      </c>
      <c r="M1136" s="11" t="str">
        <v>Jul</v>
      </c>
      <c r="N1136" s="11" t="str">
        <v>Tier - 2</v>
      </c>
      <c r="O1136" s="11" t="str">
        <v>Tier - 1</v>
      </c>
      <c r="P1136" s="11" t="str">
        <v>R1021</v>
      </c>
      <c r="Q1136" s="12" t="str">
        <v>1 Jul 1988</v>
      </c>
      <c r="R1136" s="11">
        <f ca="1"/>
        <v>36</v>
      </c>
      <c r="S1136" s="52">
        <v>9344.2000000000007</v>
      </c>
      <c r="T1136" s="19"/>
    </row>
    <row r="1137" spans="1:20" x14ac:dyDescent="0.3">
      <c r="A1137" t="s">
        <v>1163</v>
      </c>
      <c r="B1137">
        <v>1971</v>
      </c>
      <c r="C1137" t="s">
        <v>32</v>
      </c>
      <c r="D1137">
        <v>8</v>
      </c>
      <c r="E1137">
        <v>0</v>
      </c>
      <c r="F1137">
        <v>9361.33</v>
      </c>
      <c r="G1137" t="s">
        <v>6767</v>
      </c>
      <c r="H1137" t="s">
        <v>6768</v>
      </c>
      <c r="I1137" t="s">
        <v>163</v>
      </c>
      <c r="K1137" s="14" t="str">
        <v>Id1203</v>
      </c>
      <c r="L1137" s="11">
        <v>1971</v>
      </c>
      <c r="M1137" s="11" t="str">
        <v>Oct</v>
      </c>
      <c r="N1137" s="11" t="str">
        <v>Tier - 3</v>
      </c>
      <c r="O1137" s="11" t="str">
        <v>Tier - 1</v>
      </c>
      <c r="P1137" s="11" t="str">
        <v>R1016</v>
      </c>
      <c r="Q1137" s="12" t="str">
        <v>8 Oct 1971</v>
      </c>
      <c r="R1137" s="11">
        <f ca="1"/>
        <v>53</v>
      </c>
      <c r="S1137" s="52">
        <v>9361.33</v>
      </c>
      <c r="T1137" s="19"/>
    </row>
    <row r="1138" spans="1:20" x14ac:dyDescent="0.3">
      <c r="A1138" t="s">
        <v>1164</v>
      </c>
      <c r="B1138">
        <v>1969</v>
      </c>
      <c r="C1138" t="s">
        <v>11</v>
      </c>
      <c r="D1138">
        <v>24</v>
      </c>
      <c r="E1138">
        <v>0</v>
      </c>
      <c r="F1138">
        <v>9377.4500000000007</v>
      </c>
      <c r="G1138" t="s">
        <v>6766</v>
      </c>
      <c r="H1138" t="s">
        <v>6767</v>
      </c>
      <c r="I1138" t="s">
        <v>9</v>
      </c>
      <c r="K1138" s="14" t="str">
        <v>Id1202</v>
      </c>
      <c r="L1138" s="11">
        <v>1969</v>
      </c>
      <c r="M1138" s="11" t="str">
        <v>Nov</v>
      </c>
      <c r="N1138" s="11" t="str">
        <v>Tier - 2</v>
      </c>
      <c r="O1138" s="11" t="str">
        <v>Tier - 3</v>
      </c>
      <c r="P1138" s="11" t="str">
        <v>R1013</v>
      </c>
      <c r="Q1138" s="12" t="str">
        <v>24 Nov 1969</v>
      </c>
      <c r="R1138" s="11">
        <f ca="1"/>
        <v>55</v>
      </c>
      <c r="S1138" s="52">
        <v>9377.4500000000007</v>
      </c>
      <c r="T1138" s="19"/>
    </row>
    <row r="1139" spans="1:20" x14ac:dyDescent="0.3">
      <c r="A1139" t="s">
        <v>1165</v>
      </c>
      <c r="B1139">
        <v>1971</v>
      </c>
      <c r="C1139" t="s">
        <v>11</v>
      </c>
      <c r="D1139">
        <v>26</v>
      </c>
      <c r="E1139">
        <v>1</v>
      </c>
      <c r="F1139">
        <v>9377.9</v>
      </c>
      <c r="G1139" t="s">
        <v>6766</v>
      </c>
      <c r="H1139" t="s">
        <v>6768</v>
      </c>
      <c r="I1139" t="s">
        <v>9</v>
      </c>
      <c r="K1139" s="14" t="str">
        <v>Id1201</v>
      </c>
      <c r="L1139" s="11">
        <v>1971</v>
      </c>
      <c r="M1139" s="11" t="str">
        <v>Nov</v>
      </c>
      <c r="N1139" s="11" t="str">
        <v>Tier - 2</v>
      </c>
      <c r="O1139" s="11" t="str">
        <v>Tier - 1</v>
      </c>
      <c r="P1139" s="11" t="str">
        <v>R1013</v>
      </c>
      <c r="Q1139" s="12" t="str">
        <v>26 Nov 1971</v>
      </c>
      <c r="R1139" s="11">
        <f ca="1"/>
        <v>53</v>
      </c>
      <c r="S1139" s="52">
        <v>9377.9</v>
      </c>
      <c r="T1139" s="19"/>
    </row>
    <row r="1140" spans="1:20" x14ac:dyDescent="0.3">
      <c r="A1140" t="s">
        <v>1166</v>
      </c>
      <c r="B1140">
        <v>1975</v>
      </c>
      <c r="C1140" t="s">
        <v>25</v>
      </c>
      <c r="D1140">
        <v>2</v>
      </c>
      <c r="E1140">
        <v>1</v>
      </c>
      <c r="F1140">
        <v>9380.75</v>
      </c>
      <c r="G1140" t="s">
        <v>6766</v>
      </c>
      <c r="H1140" t="s">
        <v>6766</v>
      </c>
      <c r="I1140" t="s">
        <v>242</v>
      </c>
      <c r="K1140" s="14" t="str">
        <v>Id1200</v>
      </c>
      <c r="L1140" s="11">
        <v>1975</v>
      </c>
      <c r="M1140" s="11" t="str">
        <v>Dec</v>
      </c>
      <c r="N1140" s="11" t="str">
        <v>Tier - 2</v>
      </c>
      <c r="O1140" s="11" t="str">
        <v>Tier - 2</v>
      </c>
      <c r="P1140" s="11" t="str">
        <v>R1024</v>
      </c>
      <c r="Q1140" s="12" t="str">
        <v>2 Dec 1975</v>
      </c>
      <c r="R1140" s="11">
        <f ca="1"/>
        <v>49</v>
      </c>
      <c r="S1140" s="52">
        <v>9380.75</v>
      </c>
      <c r="T1140" s="19"/>
    </row>
    <row r="1141" spans="1:20" x14ac:dyDescent="0.3">
      <c r="A1141" t="s">
        <v>1167</v>
      </c>
      <c r="B1141">
        <v>1971</v>
      </c>
      <c r="C1141" t="s">
        <v>25</v>
      </c>
      <c r="D1141">
        <v>29</v>
      </c>
      <c r="E1141">
        <v>1</v>
      </c>
      <c r="F1141">
        <v>9386.16</v>
      </c>
      <c r="G1141" t="s">
        <v>6767</v>
      </c>
      <c r="H1141" t="s">
        <v>6766</v>
      </c>
      <c r="I1141" t="s">
        <v>9</v>
      </c>
      <c r="K1141" s="14" t="str">
        <v>Id1199</v>
      </c>
      <c r="L1141" s="11">
        <v>1971</v>
      </c>
      <c r="M1141" s="11" t="str">
        <v>Dec</v>
      </c>
      <c r="N1141" s="11" t="str">
        <v>Tier - 3</v>
      </c>
      <c r="O1141" s="11" t="str">
        <v>Tier - 2</v>
      </c>
      <c r="P1141" s="11" t="str">
        <v>R1013</v>
      </c>
      <c r="Q1141" s="12" t="str">
        <v>29 Dec 1971</v>
      </c>
      <c r="R1141" s="11">
        <f ca="1"/>
        <v>53</v>
      </c>
      <c r="S1141" s="52">
        <v>9386.16</v>
      </c>
      <c r="T1141" s="19"/>
    </row>
    <row r="1142" spans="1:20" x14ac:dyDescent="0.3">
      <c r="A1142" t="s">
        <v>1168</v>
      </c>
      <c r="B1142">
        <v>1971</v>
      </c>
      <c r="C1142" t="s">
        <v>32</v>
      </c>
      <c r="D1142">
        <v>20</v>
      </c>
      <c r="E1142">
        <v>1</v>
      </c>
      <c r="F1142">
        <v>9391.35</v>
      </c>
      <c r="G1142" t="s">
        <v>6767</v>
      </c>
      <c r="H1142" t="s">
        <v>6767</v>
      </c>
      <c r="I1142" t="s">
        <v>37</v>
      </c>
      <c r="K1142" s="14" t="str">
        <v>Id1198</v>
      </c>
      <c r="L1142" s="11">
        <v>1971</v>
      </c>
      <c r="M1142" s="11" t="str">
        <v>Oct</v>
      </c>
      <c r="N1142" s="11" t="str">
        <v>Tier - 3</v>
      </c>
      <c r="O1142" s="11" t="str">
        <v>Tier - 3</v>
      </c>
      <c r="P1142" s="11" t="str">
        <v>R1011</v>
      </c>
      <c r="Q1142" s="12" t="str">
        <v>20 Oct 1971</v>
      </c>
      <c r="R1142" s="11">
        <f ca="1"/>
        <v>53</v>
      </c>
      <c r="S1142" s="52">
        <v>9391.35</v>
      </c>
      <c r="T1142" s="19"/>
    </row>
    <row r="1143" spans="1:20" x14ac:dyDescent="0.3">
      <c r="A1143" t="s">
        <v>1169</v>
      </c>
      <c r="B1143">
        <v>1976</v>
      </c>
      <c r="C1143" t="s">
        <v>32</v>
      </c>
      <c r="D1143">
        <v>17</v>
      </c>
      <c r="E1143">
        <v>2</v>
      </c>
      <c r="F1143">
        <v>9411.01</v>
      </c>
      <c r="G1143" t="s">
        <v>6766</v>
      </c>
      <c r="H1143" t="s">
        <v>6767</v>
      </c>
      <c r="I1143" t="s">
        <v>242</v>
      </c>
      <c r="K1143" s="14" t="str">
        <v>Id1197</v>
      </c>
      <c r="L1143" s="11">
        <v>1976</v>
      </c>
      <c r="M1143" s="11" t="str">
        <v>Oct</v>
      </c>
      <c r="N1143" s="11" t="str">
        <v>Tier - 2</v>
      </c>
      <c r="O1143" s="11" t="str">
        <v>Tier - 3</v>
      </c>
      <c r="P1143" s="11" t="str">
        <v>R1024</v>
      </c>
      <c r="Q1143" s="12" t="str">
        <v>17 Oct 1976</v>
      </c>
      <c r="R1143" s="11">
        <f ca="1"/>
        <v>48</v>
      </c>
      <c r="S1143" s="52">
        <v>9411.01</v>
      </c>
      <c r="T1143" s="19"/>
    </row>
    <row r="1144" spans="1:20" x14ac:dyDescent="0.3">
      <c r="A1144" t="s">
        <v>1170</v>
      </c>
      <c r="B1144">
        <v>1976</v>
      </c>
      <c r="C1144" t="s">
        <v>32</v>
      </c>
      <c r="D1144">
        <v>30</v>
      </c>
      <c r="E1144">
        <v>3</v>
      </c>
      <c r="F1144">
        <v>9414.92</v>
      </c>
      <c r="G1144" t="s">
        <v>6766</v>
      </c>
      <c r="H1144" t="s">
        <v>6766</v>
      </c>
      <c r="I1144" t="s">
        <v>37</v>
      </c>
      <c r="K1144" s="14" t="str">
        <v>Id1196</v>
      </c>
      <c r="L1144" s="11">
        <v>1976</v>
      </c>
      <c r="M1144" s="11" t="str">
        <v>Oct</v>
      </c>
      <c r="N1144" s="11" t="str">
        <v>Tier - 2</v>
      </c>
      <c r="O1144" s="11" t="str">
        <v>Tier - 2</v>
      </c>
      <c r="P1144" s="11" t="str">
        <v>R1011</v>
      </c>
      <c r="Q1144" s="12" t="str">
        <v>30 Oct 1976</v>
      </c>
      <c r="R1144" s="11">
        <f ca="1"/>
        <v>48</v>
      </c>
      <c r="S1144" s="52">
        <v>9414.92</v>
      </c>
      <c r="T1144" s="19"/>
    </row>
    <row r="1145" spans="1:20" x14ac:dyDescent="0.3">
      <c r="A1145" t="s">
        <v>1171</v>
      </c>
      <c r="B1145">
        <v>1976</v>
      </c>
      <c r="C1145" t="s">
        <v>11</v>
      </c>
      <c r="D1145">
        <v>3</v>
      </c>
      <c r="E1145">
        <v>2</v>
      </c>
      <c r="F1145">
        <v>9432.93</v>
      </c>
      <c r="G1145" t="s">
        <v>6766</v>
      </c>
      <c r="H1145" t="s">
        <v>6768</v>
      </c>
      <c r="I1145" t="s">
        <v>242</v>
      </c>
      <c r="K1145" s="14" t="str">
        <v>Id1195</v>
      </c>
      <c r="L1145" s="11">
        <v>1976</v>
      </c>
      <c r="M1145" s="11" t="str">
        <v>Nov</v>
      </c>
      <c r="N1145" s="11" t="str">
        <v>Tier - 2</v>
      </c>
      <c r="O1145" s="11" t="str">
        <v>Tier - 1</v>
      </c>
      <c r="P1145" s="11" t="str">
        <v>R1024</v>
      </c>
      <c r="Q1145" s="12" t="str">
        <v>3 Nov 1976</v>
      </c>
      <c r="R1145" s="11">
        <f ca="1"/>
        <v>48</v>
      </c>
      <c r="S1145" s="52">
        <v>9432.93</v>
      </c>
      <c r="T1145" s="19"/>
    </row>
    <row r="1146" spans="1:20" x14ac:dyDescent="0.3">
      <c r="A1146" t="s">
        <v>1172</v>
      </c>
      <c r="B1146">
        <v>1974</v>
      </c>
      <c r="C1146" t="s">
        <v>11</v>
      </c>
      <c r="D1146">
        <v>27</v>
      </c>
      <c r="E1146">
        <v>1</v>
      </c>
      <c r="F1146">
        <v>9447.25</v>
      </c>
      <c r="G1146" t="s">
        <v>6766</v>
      </c>
      <c r="H1146" t="s">
        <v>6768</v>
      </c>
      <c r="I1146" t="s">
        <v>242</v>
      </c>
      <c r="K1146" s="14" t="str">
        <v>Id1194</v>
      </c>
      <c r="L1146" s="11">
        <v>1974</v>
      </c>
      <c r="M1146" s="11" t="str">
        <v>Nov</v>
      </c>
      <c r="N1146" s="11" t="str">
        <v>Tier - 2</v>
      </c>
      <c r="O1146" s="11" t="str">
        <v>Tier - 1</v>
      </c>
      <c r="P1146" s="11" t="str">
        <v>R1024</v>
      </c>
      <c r="Q1146" s="12" t="str">
        <v>27 Nov 1974</v>
      </c>
      <c r="R1146" s="11">
        <f ca="1"/>
        <v>50</v>
      </c>
      <c r="S1146" s="52">
        <v>9447.25</v>
      </c>
      <c r="T1146" s="19"/>
    </row>
    <row r="1147" spans="1:20" x14ac:dyDescent="0.3">
      <c r="A1147" t="s">
        <v>1173</v>
      </c>
      <c r="B1147">
        <v>1974</v>
      </c>
      <c r="C1147" t="s">
        <v>13</v>
      </c>
      <c r="D1147">
        <v>8</v>
      </c>
      <c r="E1147">
        <v>1</v>
      </c>
      <c r="F1147">
        <v>9447.3799999999992</v>
      </c>
      <c r="G1147" t="s">
        <v>6766</v>
      </c>
      <c r="H1147" t="s">
        <v>6767</v>
      </c>
      <c r="I1147" t="s">
        <v>242</v>
      </c>
      <c r="K1147" s="14" t="str">
        <v>Id1193</v>
      </c>
      <c r="L1147" s="11">
        <v>1974</v>
      </c>
      <c r="M1147" s="11" t="str">
        <v>Jun</v>
      </c>
      <c r="N1147" s="11" t="str">
        <v>Tier - 2</v>
      </c>
      <c r="O1147" s="11" t="str">
        <v>Tier - 3</v>
      </c>
      <c r="P1147" s="11" t="str">
        <v>R1024</v>
      </c>
      <c r="Q1147" s="12" t="str">
        <v>8 Jun 1974</v>
      </c>
      <c r="R1147" s="11">
        <f ca="1"/>
        <v>50</v>
      </c>
      <c r="S1147" s="52">
        <v>9447.3799999999992</v>
      </c>
      <c r="T1147" s="19"/>
    </row>
    <row r="1148" spans="1:20" x14ac:dyDescent="0.3">
      <c r="A1148" t="s">
        <v>1174</v>
      </c>
      <c r="B1148">
        <v>1987</v>
      </c>
      <c r="C1148" t="s">
        <v>11</v>
      </c>
      <c r="D1148">
        <v>14</v>
      </c>
      <c r="E1148">
        <v>3</v>
      </c>
      <c r="F1148">
        <v>9448.42</v>
      </c>
      <c r="G1148" t="s">
        <v>6766</v>
      </c>
      <c r="H1148" t="s">
        <v>6767</v>
      </c>
      <c r="I1148" t="s">
        <v>295</v>
      </c>
      <c r="K1148" s="14" t="str">
        <v>Id1192</v>
      </c>
      <c r="L1148" s="11">
        <v>1987</v>
      </c>
      <c r="M1148" s="11" t="str">
        <v>Nov</v>
      </c>
      <c r="N1148" s="11" t="str">
        <v>Tier - 2</v>
      </c>
      <c r="O1148" s="11" t="str">
        <v>Tier - 3</v>
      </c>
      <c r="P1148" s="11" t="str">
        <v>R1021</v>
      </c>
      <c r="Q1148" s="12" t="str">
        <v>14 Nov 1987</v>
      </c>
      <c r="R1148" s="11">
        <f ca="1"/>
        <v>37</v>
      </c>
      <c r="S1148" s="52">
        <v>9448.42</v>
      </c>
      <c r="T1148" s="19"/>
    </row>
    <row r="1149" spans="1:20" x14ac:dyDescent="0.3">
      <c r="A1149" t="s">
        <v>1175</v>
      </c>
      <c r="B1149">
        <v>1979</v>
      </c>
      <c r="C1149" t="s">
        <v>8</v>
      </c>
      <c r="D1149">
        <v>17</v>
      </c>
      <c r="E1149">
        <v>2</v>
      </c>
      <c r="F1149">
        <v>9453.92</v>
      </c>
      <c r="G1149" t="s">
        <v>6766</v>
      </c>
      <c r="H1149" t="s">
        <v>6766</v>
      </c>
      <c r="I1149" t="s">
        <v>295</v>
      </c>
      <c r="K1149" s="14" t="str">
        <v>Id1191</v>
      </c>
      <c r="L1149" s="11">
        <v>1979</v>
      </c>
      <c r="M1149" s="11" t="str">
        <v>Jul</v>
      </c>
      <c r="N1149" s="11" t="str">
        <v>Tier - 2</v>
      </c>
      <c r="O1149" s="11" t="str">
        <v>Tier - 2</v>
      </c>
      <c r="P1149" s="11" t="str">
        <v>R1021</v>
      </c>
      <c r="Q1149" s="12" t="str">
        <v>17 Jul 1979</v>
      </c>
      <c r="R1149" s="11">
        <f ca="1"/>
        <v>45</v>
      </c>
      <c r="S1149" s="52">
        <v>9453.92</v>
      </c>
      <c r="T1149" s="19"/>
    </row>
    <row r="1150" spans="1:20" x14ac:dyDescent="0.3">
      <c r="A1150" t="s">
        <v>1176</v>
      </c>
      <c r="B1150">
        <v>1969</v>
      </c>
      <c r="C1150" t="s">
        <v>13</v>
      </c>
      <c r="D1150">
        <v>4</v>
      </c>
      <c r="E1150">
        <v>0</v>
      </c>
      <c r="F1150">
        <v>9487.64</v>
      </c>
      <c r="G1150" t="s">
        <v>6766</v>
      </c>
      <c r="H1150" t="s">
        <v>6766</v>
      </c>
      <c r="I1150" t="s">
        <v>9</v>
      </c>
      <c r="K1150" s="14" t="str">
        <v>Id1190</v>
      </c>
      <c r="L1150" s="11">
        <v>1969</v>
      </c>
      <c r="M1150" s="11" t="str">
        <v>Jun</v>
      </c>
      <c r="N1150" s="11" t="str">
        <v>Tier - 2</v>
      </c>
      <c r="O1150" s="11" t="str">
        <v>Tier - 2</v>
      </c>
      <c r="P1150" s="11" t="str">
        <v>R1013</v>
      </c>
      <c r="Q1150" s="12" t="str">
        <v>4 Jun 1969</v>
      </c>
      <c r="R1150" s="11">
        <f ca="1"/>
        <v>55</v>
      </c>
      <c r="S1150" s="52">
        <v>9487.64</v>
      </c>
      <c r="T1150" s="19"/>
    </row>
    <row r="1151" spans="1:20" x14ac:dyDescent="0.3">
      <c r="A1151" t="s">
        <v>1177</v>
      </c>
      <c r="B1151">
        <v>1976</v>
      </c>
      <c r="C1151" t="s">
        <v>11</v>
      </c>
      <c r="D1151">
        <v>28</v>
      </c>
      <c r="E1151">
        <v>3</v>
      </c>
      <c r="F1151">
        <v>9500.57</v>
      </c>
      <c r="G1151" t="s">
        <v>6766</v>
      </c>
      <c r="H1151" t="s">
        <v>6767</v>
      </c>
      <c r="I1151" t="s">
        <v>351</v>
      </c>
      <c r="K1151" s="14" t="str">
        <v>Id1189</v>
      </c>
      <c r="L1151" s="11">
        <v>1976</v>
      </c>
      <c r="M1151" s="11" t="str">
        <v>Nov</v>
      </c>
      <c r="N1151" s="11" t="str">
        <v>Tier - 2</v>
      </c>
      <c r="O1151" s="11" t="str">
        <v>Tier - 3</v>
      </c>
      <c r="P1151" s="11" t="str">
        <v>R1017</v>
      </c>
      <c r="Q1151" s="12" t="str">
        <v>28 Nov 1976</v>
      </c>
      <c r="R1151" s="11">
        <f ca="1"/>
        <v>48</v>
      </c>
      <c r="S1151" s="52">
        <v>9500.57</v>
      </c>
      <c r="T1151" s="19"/>
    </row>
    <row r="1152" spans="1:20" x14ac:dyDescent="0.3">
      <c r="A1152" t="s">
        <v>1178</v>
      </c>
      <c r="B1152">
        <v>1969</v>
      </c>
      <c r="C1152" t="s">
        <v>30</v>
      </c>
      <c r="D1152">
        <v>24</v>
      </c>
      <c r="E1152">
        <v>0</v>
      </c>
      <c r="F1152">
        <v>9504.31</v>
      </c>
      <c r="G1152" t="s">
        <v>6767</v>
      </c>
      <c r="H1152" t="s">
        <v>6766</v>
      </c>
      <c r="I1152" t="s">
        <v>9</v>
      </c>
      <c r="K1152" s="14" t="str">
        <v>Id1188</v>
      </c>
      <c r="L1152" s="11">
        <v>1969</v>
      </c>
      <c r="M1152" s="11" t="str">
        <v>Aug</v>
      </c>
      <c r="N1152" s="11" t="str">
        <v>Tier - 3</v>
      </c>
      <c r="O1152" s="11" t="str">
        <v>Tier - 2</v>
      </c>
      <c r="P1152" s="11" t="str">
        <v>R1013</v>
      </c>
      <c r="Q1152" s="12" t="str">
        <v>24 Aug 1969</v>
      </c>
      <c r="R1152" s="11">
        <f ca="1"/>
        <v>55</v>
      </c>
      <c r="S1152" s="52">
        <v>9504.31</v>
      </c>
      <c r="T1152" s="19"/>
    </row>
    <row r="1153" spans="1:20" x14ac:dyDescent="0.3">
      <c r="A1153" t="s">
        <v>1179</v>
      </c>
      <c r="B1153">
        <v>1992</v>
      </c>
      <c r="C1153" t="s">
        <v>30</v>
      </c>
      <c r="D1153">
        <v>22</v>
      </c>
      <c r="E1153">
        <v>0</v>
      </c>
      <c r="F1153">
        <v>9507.68</v>
      </c>
      <c r="G1153" t="s">
        <v>6766</v>
      </c>
      <c r="H1153" t="s">
        <v>6768</v>
      </c>
      <c r="I1153" t="s">
        <v>18</v>
      </c>
      <c r="K1153" s="14" t="str">
        <v>Id1187</v>
      </c>
      <c r="L1153" s="11">
        <v>1992</v>
      </c>
      <c r="M1153" s="11" t="str">
        <v>Aug</v>
      </c>
      <c r="N1153" s="11" t="str">
        <v>Tier - 2</v>
      </c>
      <c r="O1153" s="11" t="str">
        <v>Tier - 1</v>
      </c>
      <c r="P1153" s="11" t="str">
        <v>R1012</v>
      </c>
      <c r="Q1153" s="12" t="str">
        <v>22 Aug 1992</v>
      </c>
      <c r="R1153" s="11">
        <f ca="1"/>
        <v>32</v>
      </c>
      <c r="S1153" s="52">
        <v>9507.68</v>
      </c>
      <c r="T1153" s="19"/>
    </row>
    <row r="1154" spans="1:20" x14ac:dyDescent="0.3">
      <c r="A1154" t="s">
        <v>1180</v>
      </c>
      <c r="B1154">
        <v>1971</v>
      </c>
      <c r="C1154" t="s">
        <v>11</v>
      </c>
      <c r="D1154">
        <v>29</v>
      </c>
      <c r="E1154">
        <v>0</v>
      </c>
      <c r="F1154">
        <v>9528.9</v>
      </c>
      <c r="G1154" t="s">
        <v>6766</v>
      </c>
      <c r="H1154" t="s">
        <v>6766</v>
      </c>
      <c r="I1154" t="s">
        <v>37</v>
      </c>
      <c r="K1154" s="14" t="str">
        <v>Id1186</v>
      </c>
      <c r="L1154" s="11">
        <v>1971</v>
      </c>
      <c r="M1154" s="11" t="str">
        <v>Nov</v>
      </c>
      <c r="N1154" s="11" t="str">
        <v>Tier - 2</v>
      </c>
      <c r="O1154" s="11" t="str">
        <v>Tier - 2</v>
      </c>
      <c r="P1154" s="11" t="str">
        <v>R1011</v>
      </c>
      <c r="Q1154" s="12" t="str">
        <v>29 Nov 1971</v>
      </c>
      <c r="R1154" s="11">
        <f ca="1"/>
        <v>53</v>
      </c>
      <c r="S1154" s="52">
        <v>9528.9</v>
      </c>
      <c r="T1154" s="19"/>
    </row>
    <row r="1155" spans="1:20" x14ac:dyDescent="0.3">
      <c r="A1155" t="s">
        <v>1181</v>
      </c>
      <c r="B1155">
        <v>1973</v>
      </c>
      <c r="C1155" t="s">
        <v>25</v>
      </c>
      <c r="D1155">
        <v>21</v>
      </c>
      <c r="E1155">
        <v>0</v>
      </c>
      <c r="F1155">
        <v>9538.65</v>
      </c>
      <c r="G1155" t="s">
        <v>6766</v>
      </c>
      <c r="H1155" t="s">
        <v>6767</v>
      </c>
      <c r="I1155" t="s">
        <v>295</v>
      </c>
      <c r="K1155" s="14" t="str">
        <v>Id1185</v>
      </c>
      <c r="L1155" s="11">
        <v>1973</v>
      </c>
      <c r="M1155" s="11" t="str">
        <v>Dec</v>
      </c>
      <c r="N1155" s="11" t="str">
        <v>Tier - 2</v>
      </c>
      <c r="O1155" s="11" t="str">
        <v>Tier - 3</v>
      </c>
      <c r="P1155" s="11" t="str">
        <v>R1021</v>
      </c>
      <c r="Q1155" s="12" t="str">
        <v>21 Dec 1973</v>
      </c>
      <c r="R1155" s="11">
        <f ca="1"/>
        <v>51</v>
      </c>
      <c r="S1155" s="52">
        <v>9538.65</v>
      </c>
      <c r="T1155" s="19"/>
    </row>
    <row r="1156" spans="1:20" x14ac:dyDescent="0.3">
      <c r="A1156" t="s">
        <v>1182</v>
      </c>
      <c r="B1156">
        <v>1975</v>
      </c>
      <c r="C1156" t="s">
        <v>8</v>
      </c>
      <c r="D1156">
        <v>28</v>
      </c>
      <c r="E1156">
        <v>1</v>
      </c>
      <c r="F1156">
        <v>9540.17</v>
      </c>
      <c r="G1156" t="s">
        <v>6766</v>
      </c>
      <c r="H1156" t="s">
        <v>6766</v>
      </c>
      <c r="I1156" t="s">
        <v>242</v>
      </c>
      <c r="K1156" s="14" t="str">
        <v>Id1184</v>
      </c>
      <c r="L1156" s="11">
        <v>1975</v>
      </c>
      <c r="M1156" s="11" t="str">
        <v>Jul</v>
      </c>
      <c r="N1156" s="11" t="str">
        <v>Tier - 2</v>
      </c>
      <c r="O1156" s="11" t="str">
        <v>Tier - 2</v>
      </c>
      <c r="P1156" s="11" t="str">
        <v>R1024</v>
      </c>
      <c r="Q1156" s="12" t="str">
        <v>28 Jul 1975</v>
      </c>
      <c r="R1156" s="11">
        <f ca="1"/>
        <v>49</v>
      </c>
      <c r="S1156" s="52">
        <v>9540.17</v>
      </c>
      <c r="T1156" s="19"/>
    </row>
    <row r="1157" spans="1:20" x14ac:dyDescent="0.3">
      <c r="A1157" t="s">
        <v>1183</v>
      </c>
      <c r="B1157">
        <v>1972</v>
      </c>
      <c r="C1157" t="s">
        <v>15</v>
      </c>
      <c r="D1157">
        <v>22</v>
      </c>
      <c r="E1157">
        <v>0</v>
      </c>
      <c r="F1157">
        <v>9541.7000000000007</v>
      </c>
      <c r="G1157" t="s">
        <v>6766</v>
      </c>
      <c r="H1157" t="s">
        <v>6768</v>
      </c>
      <c r="I1157" t="s">
        <v>242</v>
      </c>
      <c r="K1157" s="14" t="str">
        <v>Id1183</v>
      </c>
      <c r="L1157" s="11">
        <v>1972</v>
      </c>
      <c r="M1157" s="11" t="str">
        <v>Sep</v>
      </c>
      <c r="N1157" s="11" t="str">
        <v>Tier - 2</v>
      </c>
      <c r="O1157" s="11" t="str">
        <v>Tier - 1</v>
      </c>
      <c r="P1157" s="11" t="str">
        <v>R1024</v>
      </c>
      <c r="Q1157" s="12" t="str">
        <v>22 Sep 1972</v>
      </c>
      <c r="R1157" s="11">
        <f ca="1"/>
        <v>52</v>
      </c>
      <c r="S1157" s="52">
        <v>9541.7000000000007</v>
      </c>
      <c r="T1157" s="19"/>
    </row>
    <row r="1158" spans="1:20" x14ac:dyDescent="0.3">
      <c r="A1158" t="s">
        <v>1184</v>
      </c>
      <c r="B1158">
        <v>1972</v>
      </c>
      <c r="C1158" t="s">
        <v>15</v>
      </c>
      <c r="D1158">
        <v>22</v>
      </c>
      <c r="E1158">
        <v>1</v>
      </c>
      <c r="F1158">
        <v>9549.57</v>
      </c>
      <c r="G1158" t="s">
        <v>6766</v>
      </c>
      <c r="H1158" t="s">
        <v>6768</v>
      </c>
      <c r="I1158" t="s">
        <v>9</v>
      </c>
      <c r="K1158" s="14" t="str">
        <v>Id1182</v>
      </c>
      <c r="L1158" s="11">
        <v>1972</v>
      </c>
      <c r="M1158" s="11" t="str">
        <v>Sep</v>
      </c>
      <c r="N1158" s="11" t="str">
        <v>Tier - 2</v>
      </c>
      <c r="O1158" s="11" t="str">
        <v>Tier - 1</v>
      </c>
      <c r="P1158" s="11" t="str">
        <v>R1013</v>
      </c>
      <c r="Q1158" s="12" t="str">
        <v>22 Sep 1972</v>
      </c>
      <c r="R1158" s="11">
        <f ca="1"/>
        <v>52</v>
      </c>
      <c r="S1158" s="52">
        <v>9549.57</v>
      </c>
      <c r="T1158" s="19"/>
    </row>
    <row r="1159" spans="1:20" x14ac:dyDescent="0.3">
      <c r="A1159" t="s">
        <v>1185</v>
      </c>
      <c r="B1159">
        <v>1974</v>
      </c>
      <c r="C1159" t="s">
        <v>30</v>
      </c>
      <c r="D1159">
        <v>14</v>
      </c>
      <c r="E1159">
        <v>3</v>
      </c>
      <c r="F1159">
        <v>9563.0300000000007</v>
      </c>
      <c r="G1159" t="s">
        <v>6767</v>
      </c>
      <c r="H1159" t="s">
        <v>6768</v>
      </c>
      <c r="I1159" t="s">
        <v>37</v>
      </c>
      <c r="K1159" s="14" t="str">
        <v>Id1181</v>
      </c>
      <c r="L1159" s="11">
        <v>1974</v>
      </c>
      <c r="M1159" s="11" t="str">
        <v>Aug</v>
      </c>
      <c r="N1159" s="11" t="str">
        <v>Tier - 3</v>
      </c>
      <c r="O1159" s="11" t="str">
        <v>Tier - 1</v>
      </c>
      <c r="P1159" s="11" t="str">
        <v>R1011</v>
      </c>
      <c r="Q1159" s="12" t="str">
        <v>14 Aug 1974</v>
      </c>
      <c r="R1159" s="11">
        <f ca="1"/>
        <v>50</v>
      </c>
      <c r="S1159" s="52">
        <v>9563.0300000000007</v>
      </c>
      <c r="T1159" s="19"/>
    </row>
    <row r="1160" spans="1:20" x14ac:dyDescent="0.3">
      <c r="A1160" t="s">
        <v>1186</v>
      </c>
      <c r="B1160">
        <v>1973</v>
      </c>
      <c r="C1160" t="s">
        <v>25</v>
      </c>
      <c r="D1160">
        <v>1</v>
      </c>
      <c r="E1160">
        <v>1</v>
      </c>
      <c r="F1160">
        <v>9566.99</v>
      </c>
      <c r="G1160" t="s">
        <v>6766</v>
      </c>
      <c r="H1160" t="s">
        <v>6768</v>
      </c>
      <c r="I1160" t="s">
        <v>18</v>
      </c>
      <c r="K1160" s="14" t="str">
        <v>Id1180</v>
      </c>
      <c r="L1160" s="11">
        <v>1973</v>
      </c>
      <c r="M1160" s="11" t="str">
        <v>Dec</v>
      </c>
      <c r="N1160" s="11" t="str">
        <v>Tier - 2</v>
      </c>
      <c r="O1160" s="11" t="str">
        <v>Tier - 1</v>
      </c>
      <c r="P1160" s="11" t="str">
        <v>R1012</v>
      </c>
      <c r="Q1160" s="12" t="str">
        <v>1 Dec 1973</v>
      </c>
      <c r="R1160" s="11">
        <f ca="1"/>
        <v>51</v>
      </c>
      <c r="S1160" s="52">
        <v>9566.99</v>
      </c>
      <c r="T1160" s="19"/>
    </row>
    <row r="1161" spans="1:20" x14ac:dyDescent="0.3">
      <c r="A1161" t="s">
        <v>1187</v>
      </c>
      <c r="B1161">
        <v>1966</v>
      </c>
      <c r="C1161" t="s">
        <v>25</v>
      </c>
      <c r="D1161">
        <v>4</v>
      </c>
      <c r="E1161">
        <v>0</v>
      </c>
      <c r="F1161">
        <v>9582.5400000000009</v>
      </c>
      <c r="G1161" t="s">
        <v>6767</v>
      </c>
      <c r="H1161" t="s">
        <v>6766</v>
      </c>
      <c r="I1161" t="s">
        <v>9</v>
      </c>
      <c r="K1161" s="14" t="str">
        <v>Id1179</v>
      </c>
      <c r="L1161" s="11">
        <v>1966</v>
      </c>
      <c r="M1161" s="11" t="str">
        <v>Dec</v>
      </c>
      <c r="N1161" s="11" t="str">
        <v>Tier - 3</v>
      </c>
      <c r="O1161" s="11" t="str">
        <v>Tier - 2</v>
      </c>
      <c r="P1161" s="11" t="str">
        <v>R1013</v>
      </c>
      <c r="Q1161" s="12" t="str">
        <v>4 Dec 1966</v>
      </c>
      <c r="R1161" s="11">
        <f ca="1"/>
        <v>58</v>
      </c>
      <c r="S1161" s="52">
        <v>9582.5400000000009</v>
      </c>
      <c r="T1161" s="19"/>
    </row>
    <row r="1162" spans="1:20" x14ac:dyDescent="0.3">
      <c r="A1162" t="s">
        <v>1188</v>
      </c>
      <c r="B1162">
        <v>1973</v>
      </c>
      <c r="C1162" t="s">
        <v>11</v>
      </c>
      <c r="D1162">
        <v>28</v>
      </c>
      <c r="E1162">
        <v>1</v>
      </c>
      <c r="F1162">
        <v>9583.89</v>
      </c>
      <c r="G1162" t="s">
        <v>6766</v>
      </c>
      <c r="H1162" t="s">
        <v>6767</v>
      </c>
      <c r="I1162" t="s">
        <v>18</v>
      </c>
      <c r="K1162" s="14" t="str">
        <v>Id1178</v>
      </c>
      <c r="L1162" s="11">
        <v>1973</v>
      </c>
      <c r="M1162" s="11" t="str">
        <v>Nov</v>
      </c>
      <c r="N1162" s="11" t="str">
        <v>Tier - 2</v>
      </c>
      <c r="O1162" s="11" t="str">
        <v>Tier - 3</v>
      </c>
      <c r="P1162" s="11" t="str">
        <v>R1012</v>
      </c>
      <c r="Q1162" s="12" t="str">
        <v>28 Nov 1973</v>
      </c>
      <c r="R1162" s="11">
        <f ca="1"/>
        <v>51</v>
      </c>
      <c r="S1162" s="52">
        <v>9583.89</v>
      </c>
      <c r="T1162" s="19"/>
    </row>
    <row r="1163" spans="1:20" x14ac:dyDescent="0.3">
      <c r="A1163" t="s">
        <v>1189</v>
      </c>
      <c r="B1163">
        <v>1981</v>
      </c>
      <c r="C1163" t="s">
        <v>32</v>
      </c>
      <c r="D1163">
        <v>18</v>
      </c>
      <c r="E1163">
        <v>1</v>
      </c>
      <c r="F1163">
        <v>9584.0400000000009</v>
      </c>
      <c r="G1163" t="s">
        <v>6766</v>
      </c>
      <c r="H1163" t="s">
        <v>6768</v>
      </c>
      <c r="I1163" t="s">
        <v>295</v>
      </c>
      <c r="K1163" s="14" t="str">
        <v>Id1177</v>
      </c>
      <c r="L1163" s="11">
        <v>1981</v>
      </c>
      <c r="M1163" s="11" t="str">
        <v>Oct</v>
      </c>
      <c r="N1163" s="11" t="str">
        <v>Tier - 2</v>
      </c>
      <c r="O1163" s="11" t="str">
        <v>Tier - 1</v>
      </c>
      <c r="P1163" s="11" t="str">
        <v>R1021</v>
      </c>
      <c r="Q1163" s="12" t="str">
        <v>18 Oct 1981</v>
      </c>
      <c r="R1163" s="11">
        <f ca="1"/>
        <v>43</v>
      </c>
      <c r="S1163" s="52">
        <v>9584.0400000000009</v>
      </c>
      <c r="T1163" s="19"/>
    </row>
    <row r="1164" spans="1:20" x14ac:dyDescent="0.3">
      <c r="A1164" t="s">
        <v>1190</v>
      </c>
      <c r="B1164">
        <v>1964</v>
      </c>
      <c r="C1164" t="s">
        <v>25</v>
      </c>
      <c r="D1164">
        <v>15</v>
      </c>
      <c r="E1164">
        <v>0</v>
      </c>
      <c r="F1164">
        <v>9597.6299999999992</v>
      </c>
      <c r="G1164" t="s">
        <v>6767</v>
      </c>
      <c r="H1164" t="s">
        <v>6767</v>
      </c>
      <c r="I1164" t="s">
        <v>9</v>
      </c>
      <c r="K1164" s="14" t="str">
        <v>Id1176</v>
      </c>
      <c r="L1164" s="11">
        <v>1964</v>
      </c>
      <c r="M1164" s="11" t="str">
        <v>Dec</v>
      </c>
      <c r="N1164" s="11" t="str">
        <v>Tier - 3</v>
      </c>
      <c r="O1164" s="11" t="str">
        <v>Tier - 3</v>
      </c>
      <c r="P1164" s="11" t="str">
        <v>R1013</v>
      </c>
      <c r="Q1164" s="12" t="str">
        <v>15 Dec 1964</v>
      </c>
      <c r="R1164" s="11">
        <f ca="1"/>
        <v>60</v>
      </c>
      <c r="S1164" s="52">
        <v>9597.6299999999992</v>
      </c>
      <c r="T1164" s="19"/>
    </row>
    <row r="1165" spans="1:20" x14ac:dyDescent="0.3">
      <c r="A1165" t="s">
        <v>1191</v>
      </c>
      <c r="B1165">
        <v>1972</v>
      </c>
      <c r="C1165" t="s">
        <v>25</v>
      </c>
      <c r="D1165">
        <v>27</v>
      </c>
      <c r="E1165">
        <v>1</v>
      </c>
      <c r="F1165">
        <v>9617.66</v>
      </c>
      <c r="G1165" t="s">
        <v>6767</v>
      </c>
      <c r="H1165" t="s">
        <v>6767</v>
      </c>
      <c r="I1165" t="s">
        <v>163</v>
      </c>
      <c r="K1165" s="14" t="str">
        <v>Id1175</v>
      </c>
      <c r="L1165" s="11">
        <v>1972</v>
      </c>
      <c r="M1165" s="11" t="str">
        <v>Dec</v>
      </c>
      <c r="N1165" s="11" t="str">
        <v>Tier - 3</v>
      </c>
      <c r="O1165" s="11" t="str">
        <v>Tier - 3</v>
      </c>
      <c r="P1165" s="11" t="str">
        <v>R1016</v>
      </c>
      <c r="Q1165" s="12" t="str">
        <v>27 Dec 1972</v>
      </c>
      <c r="R1165" s="11">
        <f ca="1"/>
        <v>52</v>
      </c>
      <c r="S1165" s="52">
        <v>9617.66</v>
      </c>
      <c r="T1165" s="19"/>
    </row>
    <row r="1166" spans="1:20" x14ac:dyDescent="0.3">
      <c r="A1166" t="s">
        <v>1192</v>
      </c>
      <c r="B1166">
        <v>1982</v>
      </c>
      <c r="C1166" t="s">
        <v>30</v>
      </c>
      <c r="D1166">
        <v>29</v>
      </c>
      <c r="E1166">
        <v>3</v>
      </c>
      <c r="F1166">
        <v>9619.18</v>
      </c>
      <c r="G1166" t="s">
        <v>6766</v>
      </c>
      <c r="H1166" t="s">
        <v>6768</v>
      </c>
      <c r="I1166" t="s">
        <v>195</v>
      </c>
      <c r="K1166" s="14" t="str">
        <v>Id1174</v>
      </c>
      <c r="L1166" s="11">
        <v>1982</v>
      </c>
      <c r="M1166" s="11" t="str">
        <v>Aug</v>
      </c>
      <c r="N1166" s="11" t="str">
        <v>Tier - 2</v>
      </c>
      <c r="O1166" s="11" t="str">
        <v>Tier - 1</v>
      </c>
      <c r="P1166" s="11" t="str">
        <v>R1025</v>
      </c>
      <c r="Q1166" s="12" t="str">
        <v>29 Aug 1982</v>
      </c>
      <c r="R1166" s="11">
        <f ca="1"/>
        <v>42</v>
      </c>
      <c r="S1166" s="52">
        <v>9619.18</v>
      </c>
      <c r="T1166" s="19"/>
    </row>
    <row r="1167" spans="1:20" x14ac:dyDescent="0.3">
      <c r="A1167" t="s">
        <v>1193</v>
      </c>
      <c r="B1167">
        <v>1975</v>
      </c>
      <c r="C1167" t="s">
        <v>32</v>
      </c>
      <c r="D1167">
        <v>29</v>
      </c>
      <c r="E1167">
        <v>3</v>
      </c>
      <c r="F1167">
        <v>9620.33</v>
      </c>
      <c r="G1167" t="s">
        <v>6767</v>
      </c>
      <c r="H1167" t="s">
        <v>6767</v>
      </c>
      <c r="I1167" t="s">
        <v>18</v>
      </c>
      <c r="K1167" s="14" t="str">
        <v>Id1173</v>
      </c>
      <c r="L1167" s="11">
        <v>1975</v>
      </c>
      <c r="M1167" s="11" t="str">
        <v>Oct</v>
      </c>
      <c r="N1167" s="11" t="str">
        <v>Tier - 3</v>
      </c>
      <c r="O1167" s="11" t="str">
        <v>Tier - 3</v>
      </c>
      <c r="P1167" s="11" t="str">
        <v>R1012</v>
      </c>
      <c r="Q1167" s="12" t="str">
        <v>29 Oct 1975</v>
      </c>
      <c r="R1167" s="11">
        <f ca="1"/>
        <v>49</v>
      </c>
      <c r="S1167" s="52">
        <v>9620.33</v>
      </c>
      <c r="T1167" s="19"/>
    </row>
    <row r="1168" spans="1:20" x14ac:dyDescent="0.3">
      <c r="A1168" t="s">
        <v>1194</v>
      </c>
      <c r="B1168">
        <v>1970</v>
      </c>
      <c r="C1168" t="s">
        <v>25</v>
      </c>
      <c r="D1168">
        <v>16</v>
      </c>
      <c r="E1168">
        <v>0</v>
      </c>
      <c r="F1168">
        <v>9625.92</v>
      </c>
      <c r="G1168" t="s">
        <v>6766</v>
      </c>
      <c r="H1168" t="s">
        <v>6767</v>
      </c>
      <c r="I1168" t="s">
        <v>37</v>
      </c>
      <c r="K1168" s="14" t="str">
        <v>Id1172</v>
      </c>
      <c r="L1168" s="11">
        <v>1970</v>
      </c>
      <c r="M1168" s="11" t="str">
        <v>Dec</v>
      </c>
      <c r="N1168" s="11" t="str">
        <v>Tier - 2</v>
      </c>
      <c r="O1168" s="11" t="str">
        <v>Tier - 3</v>
      </c>
      <c r="P1168" s="11" t="str">
        <v>R1011</v>
      </c>
      <c r="Q1168" s="12" t="str">
        <v>16 Dec 1970</v>
      </c>
      <c r="R1168" s="11">
        <f ca="1"/>
        <v>54</v>
      </c>
      <c r="S1168" s="52">
        <v>9625.92</v>
      </c>
      <c r="T1168" s="19"/>
    </row>
    <row r="1169" spans="1:20" x14ac:dyDescent="0.3">
      <c r="A1169" t="s">
        <v>1195</v>
      </c>
      <c r="B1169">
        <v>1998</v>
      </c>
      <c r="C1169" t="s">
        <v>13</v>
      </c>
      <c r="D1169">
        <v>23</v>
      </c>
      <c r="E1169">
        <v>0</v>
      </c>
      <c r="F1169">
        <v>9628.7900000000009</v>
      </c>
      <c r="G1169" t="s">
        <v>6766</v>
      </c>
      <c r="H1169" t="s">
        <v>6766</v>
      </c>
      <c r="I1169" t="s">
        <v>530</v>
      </c>
      <c r="K1169" s="14" t="str">
        <v>Id1171</v>
      </c>
      <c r="L1169" s="11">
        <v>1998</v>
      </c>
      <c r="M1169" s="11" t="str">
        <v>Jun</v>
      </c>
      <c r="N1169" s="11" t="str">
        <v>Tier - 2</v>
      </c>
      <c r="O1169" s="11" t="str">
        <v>Tier - 2</v>
      </c>
      <c r="P1169" s="11" t="str">
        <v>R1026</v>
      </c>
      <c r="Q1169" s="12" t="str">
        <v>23 Jun 1998</v>
      </c>
      <c r="R1169" s="11">
        <f ca="1"/>
        <v>26</v>
      </c>
      <c r="S1169" s="52">
        <v>9628.7900000000009</v>
      </c>
      <c r="T1169" s="19"/>
    </row>
    <row r="1170" spans="1:20" x14ac:dyDescent="0.3">
      <c r="A1170" t="s">
        <v>1196</v>
      </c>
      <c r="B1170">
        <v>1979</v>
      </c>
      <c r="C1170" t="s">
        <v>25</v>
      </c>
      <c r="D1170">
        <v>19</v>
      </c>
      <c r="E1170">
        <v>2</v>
      </c>
      <c r="F1170">
        <v>9630.2999999999993</v>
      </c>
      <c r="G1170" t="s">
        <v>6766</v>
      </c>
      <c r="H1170" t="s">
        <v>6766</v>
      </c>
      <c r="I1170" t="s">
        <v>295</v>
      </c>
      <c r="K1170" s="14" t="str">
        <v>Id1170</v>
      </c>
      <c r="L1170" s="11">
        <v>1979</v>
      </c>
      <c r="M1170" s="11" t="str">
        <v>Dec</v>
      </c>
      <c r="N1170" s="11" t="str">
        <v>Tier - 2</v>
      </c>
      <c r="O1170" s="11" t="str">
        <v>Tier - 2</v>
      </c>
      <c r="P1170" s="11" t="str">
        <v>R1021</v>
      </c>
      <c r="Q1170" s="12" t="str">
        <v>19 Dec 1979</v>
      </c>
      <c r="R1170" s="11">
        <f ca="1"/>
        <v>45</v>
      </c>
      <c r="S1170" s="52">
        <v>9630.2999999999993</v>
      </c>
      <c r="T1170" s="19"/>
    </row>
    <row r="1171" spans="1:20" x14ac:dyDescent="0.3">
      <c r="A1171" t="s">
        <v>1197</v>
      </c>
      <c r="B1171">
        <v>1972</v>
      </c>
      <c r="C1171" t="s">
        <v>32</v>
      </c>
      <c r="D1171">
        <v>23</v>
      </c>
      <c r="E1171">
        <v>2</v>
      </c>
      <c r="F1171">
        <v>9630.4</v>
      </c>
      <c r="G1171" t="s">
        <v>6766</v>
      </c>
      <c r="H1171" t="s">
        <v>6766</v>
      </c>
      <c r="I1171" t="s">
        <v>37</v>
      </c>
      <c r="K1171" s="14" t="str">
        <v>Id1169</v>
      </c>
      <c r="L1171" s="11">
        <v>1972</v>
      </c>
      <c r="M1171" s="11" t="str">
        <v>Oct</v>
      </c>
      <c r="N1171" s="11" t="str">
        <v>Tier - 2</v>
      </c>
      <c r="O1171" s="11" t="str">
        <v>Tier - 2</v>
      </c>
      <c r="P1171" s="11" t="str">
        <v>R1011</v>
      </c>
      <c r="Q1171" s="12" t="str">
        <v>23 Oct 1972</v>
      </c>
      <c r="R1171" s="11">
        <f ca="1"/>
        <v>52</v>
      </c>
      <c r="S1171" s="52">
        <v>9630.4</v>
      </c>
      <c r="T1171" s="19"/>
    </row>
    <row r="1172" spans="1:20" x14ac:dyDescent="0.3">
      <c r="A1172" t="s">
        <v>1198</v>
      </c>
      <c r="B1172">
        <v>1968</v>
      </c>
      <c r="C1172" t="s">
        <v>13</v>
      </c>
      <c r="D1172">
        <v>22</v>
      </c>
      <c r="E1172">
        <v>0</v>
      </c>
      <c r="F1172">
        <v>9630.91</v>
      </c>
      <c r="G1172" t="s">
        <v>6767</v>
      </c>
      <c r="H1172" t="s">
        <v>6766</v>
      </c>
      <c r="I1172" t="s">
        <v>9</v>
      </c>
      <c r="K1172" s="14" t="str">
        <v>Id1168</v>
      </c>
      <c r="L1172" s="11">
        <v>1968</v>
      </c>
      <c r="M1172" s="11" t="str">
        <v>Jun</v>
      </c>
      <c r="N1172" s="11" t="str">
        <v>Tier - 3</v>
      </c>
      <c r="O1172" s="11" t="str">
        <v>Tier - 2</v>
      </c>
      <c r="P1172" s="11" t="str">
        <v>R1013</v>
      </c>
      <c r="Q1172" s="12" t="str">
        <v>22 Jun 1968</v>
      </c>
      <c r="R1172" s="11">
        <f ca="1"/>
        <v>56</v>
      </c>
      <c r="S1172" s="52">
        <v>9630.91</v>
      </c>
      <c r="T1172" s="19"/>
    </row>
    <row r="1173" spans="1:20" x14ac:dyDescent="0.3">
      <c r="A1173" t="s">
        <v>1199</v>
      </c>
      <c r="B1173">
        <v>1970</v>
      </c>
      <c r="C1173" t="s">
        <v>15</v>
      </c>
      <c r="D1173">
        <v>30</v>
      </c>
      <c r="E1173">
        <v>0</v>
      </c>
      <c r="F1173">
        <v>9634.5400000000009</v>
      </c>
      <c r="G1173" t="s">
        <v>6766</v>
      </c>
      <c r="H1173" t="s">
        <v>6766</v>
      </c>
      <c r="I1173" t="s">
        <v>37</v>
      </c>
      <c r="K1173" s="14" t="str">
        <v>Id1167</v>
      </c>
      <c r="L1173" s="11">
        <v>1970</v>
      </c>
      <c r="M1173" s="11" t="str">
        <v>Sep</v>
      </c>
      <c r="N1173" s="11" t="str">
        <v>Tier - 2</v>
      </c>
      <c r="O1173" s="11" t="str">
        <v>Tier - 2</v>
      </c>
      <c r="P1173" s="11" t="str">
        <v>R1011</v>
      </c>
      <c r="Q1173" s="12" t="str">
        <v>30 Sep 1970</v>
      </c>
      <c r="R1173" s="11">
        <f ca="1"/>
        <v>54</v>
      </c>
      <c r="S1173" s="52">
        <v>9634.5400000000009</v>
      </c>
      <c r="T1173" s="19"/>
    </row>
    <row r="1174" spans="1:20" x14ac:dyDescent="0.3">
      <c r="A1174" t="s">
        <v>1200</v>
      </c>
      <c r="B1174">
        <v>1971</v>
      </c>
      <c r="C1174" t="s">
        <v>8</v>
      </c>
      <c r="D1174">
        <v>19</v>
      </c>
      <c r="E1174">
        <v>0</v>
      </c>
      <c r="F1174">
        <v>9644.25</v>
      </c>
      <c r="G1174" t="s">
        <v>6766</v>
      </c>
      <c r="H1174" t="s">
        <v>6768</v>
      </c>
      <c r="I1174" t="s">
        <v>18</v>
      </c>
      <c r="K1174" s="14" t="str">
        <v>Id1166</v>
      </c>
      <c r="L1174" s="11">
        <v>1971</v>
      </c>
      <c r="M1174" s="11" t="str">
        <v>Jul</v>
      </c>
      <c r="N1174" s="11" t="str">
        <v>Tier - 2</v>
      </c>
      <c r="O1174" s="11" t="str">
        <v>Tier - 1</v>
      </c>
      <c r="P1174" s="11" t="str">
        <v>R1012</v>
      </c>
      <c r="Q1174" s="12" t="str">
        <v>19 Jul 1971</v>
      </c>
      <c r="R1174" s="11">
        <f ca="1"/>
        <v>53</v>
      </c>
      <c r="S1174" s="52">
        <v>9644.25</v>
      </c>
      <c r="T1174" s="19"/>
    </row>
    <row r="1175" spans="1:20" x14ac:dyDescent="0.3">
      <c r="A1175" t="s">
        <v>1201</v>
      </c>
      <c r="B1175">
        <v>1974</v>
      </c>
      <c r="C1175" t="s">
        <v>8</v>
      </c>
      <c r="D1175">
        <v>8</v>
      </c>
      <c r="E1175">
        <v>0</v>
      </c>
      <c r="F1175">
        <v>9653.81</v>
      </c>
      <c r="G1175" t="s">
        <v>6766</v>
      </c>
      <c r="H1175" t="s">
        <v>6766</v>
      </c>
      <c r="I1175" t="s">
        <v>37</v>
      </c>
      <c r="K1175" s="14" t="str">
        <v>Id1165</v>
      </c>
      <c r="L1175" s="11">
        <v>1974</v>
      </c>
      <c r="M1175" s="11" t="str">
        <v>Jul</v>
      </c>
      <c r="N1175" s="11" t="str">
        <v>Tier - 2</v>
      </c>
      <c r="O1175" s="11" t="str">
        <v>Tier - 2</v>
      </c>
      <c r="P1175" s="11" t="str">
        <v>R1011</v>
      </c>
      <c r="Q1175" s="12" t="str">
        <v>8 Jul 1974</v>
      </c>
      <c r="R1175" s="11">
        <f ca="1"/>
        <v>50</v>
      </c>
      <c r="S1175" s="52">
        <v>9653.81</v>
      </c>
      <c r="T1175" s="19"/>
    </row>
    <row r="1176" spans="1:20" x14ac:dyDescent="0.3">
      <c r="A1176" t="s">
        <v>1202</v>
      </c>
      <c r="B1176">
        <v>1981</v>
      </c>
      <c r="C1176" t="s">
        <v>30</v>
      </c>
      <c r="D1176">
        <v>8</v>
      </c>
      <c r="E1176">
        <v>1</v>
      </c>
      <c r="F1176">
        <v>9664.34</v>
      </c>
      <c r="G1176" t="s">
        <v>6766</v>
      </c>
      <c r="H1176" t="s">
        <v>6767</v>
      </c>
      <c r="I1176" t="s">
        <v>37</v>
      </c>
      <c r="K1176" s="14" t="str">
        <v>Id1164</v>
      </c>
      <c r="L1176" s="11">
        <v>1981</v>
      </c>
      <c r="M1176" s="11" t="str">
        <v>Aug</v>
      </c>
      <c r="N1176" s="11" t="str">
        <v>Tier - 2</v>
      </c>
      <c r="O1176" s="11" t="str">
        <v>Tier - 3</v>
      </c>
      <c r="P1176" s="11" t="str">
        <v>R1011</v>
      </c>
      <c r="Q1176" s="12" t="str">
        <v>8 Aug 1981</v>
      </c>
      <c r="R1176" s="11">
        <f ca="1"/>
        <v>43</v>
      </c>
      <c r="S1176" s="52">
        <v>9664.34</v>
      </c>
      <c r="T1176" s="19"/>
    </row>
    <row r="1177" spans="1:20" x14ac:dyDescent="0.3">
      <c r="A1177" t="s">
        <v>1203</v>
      </c>
      <c r="B1177">
        <v>1966</v>
      </c>
      <c r="C1177" t="s">
        <v>15</v>
      </c>
      <c r="D1177">
        <v>16</v>
      </c>
      <c r="E1177">
        <v>0</v>
      </c>
      <c r="F1177">
        <v>9684.2900000000009</v>
      </c>
      <c r="G1177" t="s">
        <v>6767</v>
      </c>
      <c r="H1177" t="s">
        <v>6766</v>
      </c>
      <c r="I1177" t="s">
        <v>9</v>
      </c>
      <c r="K1177" s="14" t="str">
        <v>Id1163</v>
      </c>
      <c r="L1177" s="11">
        <v>1966</v>
      </c>
      <c r="M1177" s="11" t="str">
        <v>Sep</v>
      </c>
      <c r="N1177" s="11" t="str">
        <v>Tier - 3</v>
      </c>
      <c r="O1177" s="11" t="str">
        <v>Tier - 2</v>
      </c>
      <c r="P1177" s="11" t="str">
        <v>R1013</v>
      </c>
      <c r="Q1177" s="12" t="str">
        <v>16 Sep 1966</v>
      </c>
      <c r="R1177" s="11">
        <f ca="1"/>
        <v>58</v>
      </c>
      <c r="S1177" s="52">
        <v>9684.2900000000009</v>
      </c>
      <c r="T1177" s="19"/>
    </row>
    <row r="1178" spans="1:20" x14ac:dyDescent="0.3">
      <c r="A1178" t="s">
        <v>1204</v>
      </c>
      <c r="B1178">
        <v>1964</v>
      </c>
      <c r="C1178" t="s">
        <v>11</v>
      </c>
      <c r="D1178">
        <v>7</v>
      </c>
      <c r="E1178">
        <v>0</v>
      </c>
      <c r="F1178">
        <v>9698.42</v>
      </c>
      <c r="G1178" t="s">
        <v>6767</v>
      </c>
      <c r="H1178" t="s">
        <v>6767</v>
      </c>
      <c r="I1178" t="s">
        <v>9</v>
      </c>
      <c r="K1178" s="14" t="str">
        <v>Id1162</v>
      </c>
      <c r="L1178" s="11">
        <v>1964</v>
      </c>
      <c r="M1178" s="11" t="str">
        <v>Nov</v>
      </c>
      <c r="N1178" s="11" t="str">
        <v>Tier - 3</v>
      </c>
      <c r="O1178" s="11" t="str">
        <v>Tier - 3</v>
      </c>
      <c r="P1178" s="11" t="str">
        <v>R1013</v>
      </c>
      <c r="Q1178" s="12" t="str">
        <v>7 Nov 1964</v>
      </c>
      <c r="R1178" s="11">
        <f ca="1"/>
        <v>60</v>
      </c>
      <c r="S1178" s="52">
        <v>9698.42</v>
      </c>
      <c r="T1178" s="19"/>
    </row>
    <row r="1179" spans="1:20" x14ac:dyDescent="0.3">
      <c r="A1179" t="s">
        <v>1205</v>
      </c>
      <c r="B1179">
        <v>1977</v>
      </c>
      <c r="C1179" t="s">
        <v>15</v>
      </c>
      <c r="D1179">
        <v>19</v>
      </c>
      <c r="E1179">
        <v>3</v>
      </c>
      <c r="F1179">
        <v>9704.67</v>
      </c>
      <c r="G1179" t="s">
        <v>6766</v>
      </c>
      <c r="H1179" t="s">
        <v>6767</v>
      </c>
      <c r="I1179" t="s">
        <v>242</v>
      </c>
      <c r="K1179" s="14" t="str">
        <v>Id1161</v>
      </c>
      <c r="L1179" s="11">
        <v>1977</v>
      </c>
      <c r="M1179" s="11" t="str">
        <v>Sep</v>
      </c>
      <c r="N1179" s="11" t="str">
        <v>Tier - 2</v>
      </c>
      <c r="O1179" s="11" t="str">
        <v>Tier - 3</v>
      </c>
      <c r="P1179" s="11" t="str">
        <v>R1024</v>
      </c>
      <c r="Q1179" s="12" t="str">
        <v>19 Sep 1977</v>
      </c>
      <c r="R1179" s="11">
        <f ca="1"/>
        <v>47</v>
      </c>
      <c r="S1179" s="52">
        <v>9704.67</v>
      </c>
      <c r="T1179" s="19"/>
    </row>
    <row r="1180" spans="1:20" x14ac:dyDescent="0.3">
      <c r="A1180" t="s">
        <v>1206</v>
      </c>
      <c r="B1180">
        <v>1972</v>
      </c>
      <c r="C1180" t="s">
        <v>8</v>
      </c>
      <c r="D1180">
        <v>10</v>
      </c>
      <c r="E1180">
        <v>0</v>
      </c>
      <c r="F1180">
        <v>9710.7099999999991</v>
      </c>
      <c r="G1180" t="s">
        <v>6766</v>
      </c>
      <c r="H1180" t="s">
        <v>6768</v>
      </c>
      <c r="I1180" t="s">
        <v>295</v>
      </c>
      <c r="K1180" s="14" t="str">
        <v>Id1160</v>
      </c>
      <c r="L1180" s="11">
        <v>1972</v>
      </c>
      <c r="M1180" s="11" t="str">
        <v>Jul</v>
      </c>
      <c r="N1180" s="11" t="str">
        <v>Tier - 2</v>
      </c>
      <c r="O1180" s="11" t="str">
        <v>Tier - 1</v>
      </c>
      <c r="P1180" s="11" t="str">
        <v>R1021</v>
      </c>
      <c r="Q1180" s="12" t="str">
        <v>10 Jul 1972</v>
      </c>
      <c r="R1180" s="11">
        <f ca="1"/>
        <v>52</v>
      </c>
      <c r="S1180" s="52">
        <v>9710.7099999999991</v>
      </c>
      <c r="T1180" s="19"/>
    </row>
    <row r="1181" spans="1:20" x14ac:dyDescent="0.3">
      <c r="A1181" t="s">
        <v>1207</v>
      </c>
      <c r="B1181">
        <v>1975</v>
      </c>
      <c r="C1181" t="s">
        <v>13</v>
      </c>
      <c r="D1181">
        <v>27</v>
      </c>
      <c r="E1181">
        <v>2</v>
      </c>
      <c r="F1181">
        <v>9715.84</v>
      </c>
      <c r="G1181" t="s">
        <v>6766</v>
      </c>
      <c r="H1181" t="s">
        <v>6768</v>
      </c>
      <c r="I1181" t="s">
        <v>242</v>
      </c>
      <c r="K1181" s="14" t="str">
        <v>Id1159</v>
      </c>
      <c r="L1181" s="11">
        <v>1975</v>
      </c>
      <c r="M1181" s="11" t="str">
        <v>Jun</v>
      </c>
      <c r="N1181" s="11" t="str">
        <v>Tier - 2</v>
      </c>
      <c r="O1181" s="11" t="str">
        <v>Tier - 1</v>
      </c>
      <c r="P1181" s="11" t="str">
        <v>R1024</v>
      </c>
      <c r="Q1181" s="12" t="str">
        <v>27 Jun 1975</v>
      </c>
      <c r="R1181" s="11">
        <f ca="1"/>
        <v>49</v>
      </c>
      <c r="S1181" s="52">
        <v>9715.84</v>
      </c>
      <c r="T1181" s="19"/>
    </row>
    <row r="1182" spans="1:20" x14ac:dyDescent="0.3">
      <c r="A1182" t="s">
        <v>1208</v>
      </c>
      <c r="B1182">
        <v>1970</v>
      </c>
      <c r="C1182" t="s">
        <v>15</v>
      </c>
      <c r="D1182">
        <v>12</v>
      </c>
      <c r="E1182">
        <v>0</v>
      </c>
      <c r="F1182">
        <v>9722.77</v>
      </c>
      <c r="G1182" t="s">
        <v>6767</v>
      </c>
      <c r="H1182" t="s">
        <v>6768</v>
      </c>
      <c r="I1182" t="s">
        <v>163</v>
      </c>
      <c r="K1182" s="14" t="str">
        <v>Id1158</v>
      </c>
      <c r="L1182" s="11">
        <v>1970</v>
      </c>
      <c r="M1182" s="11" t="str">
        <v>Sep</v>
      </c>
      <c r="N1182" s="11" t="str">
        <v>Tier - 3</v>
      </c>
      <c r="O1182" s="11" t="str">
        <v>Tier - 1</v>
      </c>
      <c r="P1182" s="11" t="str">
        <v>R1016</v>
      </c>
      <c r="Q1182" s="12" t="str">
        <v>12 Sep 1970</v>
      </c>
      <c r="R1182" s="11">
        <f ca="1"/>
        <v>54</v>
      </c>
      <c r="S1182" s="52">
        <v>9722.77</v>
      </c>
      <c r="T1182" s="19"/>
    </row>
    <row r="1183" spans="1:20" x14ac:dyDescent="0.3">
      <c r="A1183" t="s">
        <v>1209</v>
      </c>
      <c r="B1183">
        <v>1970</v>
      </c>
      <c r="C1183" t="s">
        <v>30</v>
      </c>
      <c r="D1183">
        <v>18</v>
      </c>
      <c r="E1183">
        <v>1</v>
      </c>
      <c r="F1183">
        <v>9724.5300000000007</v>
      </c>
      <c r="G1183" t="s">
        <v>6767</v>
      </c>
      <c r="H1183" t="s">
        <v>6768</v>
      </c>
      <c r="I1183" t="s">
        <v>37</v>
      </c>
      <c r="K1183" s="14" t="str">
        <v>Id1157</v>
      </c>
      <c r="L1183" s="11">
        <v>1970</v>
      </c>
      <c r="M1183" s="11" t="str">
        <v>Aug</v>
      </c>
      <c r="N1183" s="11" t="str">
        <v>Tier - 3</v>
      </c>
      <c r="O1183" s="11" t="str">
        <v>Tier - 1</v>
      </c>
      <c r="P1183" s="11" t="str">
        <v>R1011</v>
      </c>
      <c r="Q1183" s="12" t="str">
        <v>18 Aug 1970</v>
      </c>
      <c r="R1183" s="11">
        <f ca="1"/>
        <v>54</v>
      </c>
      <c r="S1183" s="52">
        <v>9724.5300000000007</v>
      </c>
      <c r="T1183" s="19"/>
    </row>
    <row r="1184" spans="1:20" x14ac:dyDescent="0.3">
      <c r="A1184" t="s">
        <v>1210</v>
      </c>
      <c r="B1184">
        <v>1970</v>
      </c>
      <c r="C1184" t="s">
        <v>8</v>
      </c>
      <c r="D1184">
        <v>4</v>
      </c>
      <c r="E1184">
        <v>1</v>
      </c>
      <c r="F1184">
        <v>9748.91</v>
      </c>
      <c r="G1184" t="s">
        <v>6766</v>
      </c>
      <c r="H1184" t="s">
        <v>6768</v>
      </c>
      <c r="I1184" t="s">
        <v>9</v>
      </c>
      <c r="K1184" s="14" t="str">
        <v>Id1156</v>
      </c>
      <c r="L1184" s="11">
        <v>1970</v>
      </c>
      <c r="M1184" s="11" t="str">
        <v>Jul</v>
      </c>
      <c r="N1184" s="11" t="str">
        <v>Tier - 2</v>
      </c>
      <c r="O1184" s="11" t="str">
        <v>Tier - 1</v>
      </c>
      <c r="P1184" s="11" t="str">
        <v>R1013</v>
      </c>
      <c r="Q1184" s="12" t="str">
        <v>4 Jul 1970</v>
      </c>
      <c r="R1184" s="11">
        <f ca="1"/>
        <v>54</v>
      </c>
      <c r="S1184" s="52">
        <v>9748.91</v>
      </c>
      <c r="T1184" s="19"/>
    </row>
    <row r="1185" spans="1:20" x14ac:dyDescent="0.3">
      <c r="A1185" t="s">
        <v>1211</v>
      </c>
      <c r="B1185">
        <v>2001</v>
      </c>
      <c r="C1185" t="s">
        <v>8</v>
      </c>
      <c r="D1185">
        <v>14</v>
      </c>
      <c r="E1185">
        <v>0</v>
      </c>
      <c r="F1185">
        <v>9753.49</v>
      </c>
      <c r="G1185" t="s">
        <v>6766</v>
      </c>
      <c r="H1185" t="s">
        <v>6766</v>
      </c>
      <c r="I1185" t="s">
        <v>18</v>
      </c>
      <c r="K1185" s="14" t="str">
        <v>Id1155</v>
      </c>
      <c r="L1185" s="11">
        <v>2001</v>
      </c>
      <c r="M1185" s="11" t="str">
        <v>Jul</v>
      </c>
      <c r="N1185" s="11" t="str">
        <v>Tier - 2</v>
      </c>
      <c r="O1185" s="11" t="str">
        <v>Tier - 2</v>
      </c>
      <c r="P1185" s="11" t="str">
        <v>R1012</v>
      </c>
      <c r="Q1185" s="12" t="str">
        <v>14 Jul 2001</v>
      </c>
      <c r="R1185" s="11">
        <f ca="1"/>
        <v>23</v>
      </c>
      <c r="S1185" s="52">
        <v>9753.49</v>
      </c>
      <c r="T1185" s="19"/>
    </row>
    <row r="1186" spans="1:20" x14ac:dyDescent="0.3">
      <c r="A1186" t="s">
        <v>1212</v>
      </c>
      <c r="B1186">
        <v>1965</v>
      </c>
      <c r="C1186" t="s">
        <v>15</v>
      </c>
      <c r="D1186">
        <v>5</v>
      </c>
      <c r="E1186">
        <v>0</v>
      </c>
      <c r="F1186">
        <v>9764.08</v>
      </c>
      <c r="G1186" t="s">
        <v>6767</v>
      </c>
      <c r="H1186" t="s">
        <v>6768</v>
      </c>
      <c r="I1186" t="s">
        <v>18</v>
      </c>
      <c r="K1186" s="14" t="str">
        <v>Id1154</v>
      </c>
      <c r="L1186" s="11">
        <v>1965</v>
      </c>
      <c r="M1186" s="11" t="str">
        <v>Sep</v>
      </c>
      <c r="N1186" s="11" t="str">
        <v>Tier - 3</v>
      </c>
      <c r="O1186" s="11" t="str">
        <v>Tier - 1</v>
      </c>
      <c r="P1186" s="11" t="str">
        <v>R1012</v>
      </c>
      <c r="Q1186" s="12" t="str">
        <v>5 Sep 1965</v>
      </c>
      <c r="R1186" s="11">
        <f ca="1"/>
        <v>59</v>
      </c>
      <c r="S1186" s="52">
        <v>9764.08</v>
      </c>
      <c r="T1186" s="19"/>
    </row>
    <row r="1187" spans="1:20" x14ac:dyDescent="0.3">
      <c r="A1187" t="s">
        <v>1213</v>
      </c>
      <c r="B1187">
        <v>1973</v>
      </c>
      <c r="C1187" t="s">
        <v>8</v>
      </c>
      <c r="D1187">
        <v>7</v>
      </c>
      <c r="E1187">
        <v>1</v>
      </c>
      <c r="F1187">
        <v>9778.35</v>
      </c>
      <c r="G1187" t="s">
        <v>6766</v>
      </c>
      <c r="H1187" t="s">
        <v>6766</v>
      </c>
      <c r="I1187" t="s">
        <v>242</v>
      </c>
      <c r="K1187" s="14" t="str">
        <v>Id1153</v>
      </c>
      <c r="L1187" s="11">
        <v>1973</v>
      </c>
      <c r="M1187" s="11" t="str">
        <v>Jul</v>
      </c>
      <c r="N1187" s="11" t="str">
        <v>Tier - 2</v>
      </c>
      <c r="O1187" s="11" t="str">
        <v>Tier - 2</v>
      </c>
      <c r="P1187" s="11" t="str">
        <v>R1024</v>
      </c>
      <c r="Q1187" s="12" t="str">
        <v>7 Jul 1973</v>
      </c>
      <c r="R1187" s="11">
        <f ca="1"/>
        <v>51</v>
      </c>
      <c r="S1187" s="52">
        <v>9778.35</v>
      </c>
      <c r="T1187" s="19"/>
    </row>
    <row r="1188" spans="1:20" x14ac:dyDescent="0.3">
      <c r="A1188" t="s">
        <v>1214</v>
      </c>
      <c r="B1188">
        <v>1996</v>
      </c>
      <c r="C1188" t="s">
        <v>30</v>
      </c>
      <c r="D1188">
        <v>8</v>
      </c>
      <c r="E1188">
        <v>0</v>
      </c>
      <c r="F1188">
        <v>9787.32</v>
      </c>
      <c r="G1188" t="s">
        <v>6766</v>
      </c>
      <c r="H1188" t="s">
        <v>6767</v>
      </c>
      <c r="I1188" t="s">
        <v>244</v>
      </c>
      <c r="K1188" s="14" t="str">
        <v>Id1152</v>
      </c>
      <c r="L1188" s="11">
        <v>1996</v>
      </c>
      <c r="M1188" s="11" t="str">
        <v>Aug</v>
      </c>
      <c r="N1188" s="11" t="str">
        <v>Tier - 2</v>
      </c>
      <c r="O1188" s="11" t="str">
        <v>Tier - 3</v>
      </c>
      <c r="P1188" s="11" t="str">
        <v>R1023</v>
      </c>
      <c r="Q1188" s="12" t="str">
        <v>8 Aug 1996</v>
      </c>
      <c r="R1188" s="11">
        <f ca="1"/>
        <v>28</v>
      </c>
      <c r="S1188" s="52">
        <v>9787.32</v>
      </c>
      <c r="T1188" s="19"/>
    </row>
    <row r="1189" spans="1:20" x14ac:dyDescent="0.3">
      <c r="A1189" t="s">
        <v>1215</v>
      </c>
      <c r="B1189">
        <v>1977</v>
      </c>
      <c r="C1189" t="s">
        <v>13</v>
      </c>
      <c r="D1189">
        <v>7</v>
      </c>
      <c r="E1189">
        <v>5</v>
      </c>
      <c r="F1189">
        <v>9788.8700000000008</v>
      </c>
      <c r="G1189" t="s">
        <v>6767</v>
      </c>
      <c r="H1189" t="s">
        <v>6766</v>
      </c>
      <c r="I1189" t="s">
        <v>9</v>
      </c>
      <c r="K1189" s="14" t="str">
        <v>Id1151</v>
      </c>
      <c r="L1189" s="11">
        <v>1977</v>
      </c>
      <c r="M1189" s="11" t="str">
        <v>Jun</v>
      </c>
      <c r="N1189" s="11" t="str">
        <v>Tier - 3</v>
      </c>
      <c r="O1189" s="11" t="str">
        <v>Tier - 2</v>
      </c>
      <c r="P1189" s="11" t="str">
        <v>R1013</v>
      </c>
      <c r="Q1189" s="12" t="str">
        <v>7 Jun 1977</v>
      </c>
      <c r="R1189" s="11">
        <f ca="1"/>
        <v>47</v>
      </c>
      <c r="S1189" s="52">
        <v>9788.8700000000008</v>
      </c>
      <c r="T1189" s="19"/>
    </row>
    <row r="1190" spans="1:20" x14ac:dyDescent="0.3">
      <c r="A1190" t="s">
        <v>1216</v>
      </c>
      <c r="B1190">
        <v>1973</v>
      </c>
      <c r="C1190" t="s">
        <v>15</v>
      </c>
      <c r="D1190">
        <v>17</v>
      </c>
      <c r="E1190">
        <v>2</v>
      </c>
      <c r="F1190">
        <v>9800.89</v>
      </c>
      <c r="G1190" t="s">
        <v>6766</v>
      </c>
      <c r="H1190" t="s">
        <v>6768</v>
      </c>
      <c r="I1190" t="s">
        <v>9</v>
      </c>
      <c r="K1190" s="14" t="str">
        <v>Id1150</v>
      </c>
      <c r="L1190" s="11">
        <v>1973</v>
      </c>
      <c r="M1190" s="11" t="str">
        <v>Sep</v>
      </c>
      <c r="N1190" s="11" t="str">
        <v>Tier - 2</v>
      </c>
      <c r="O1190" s="11" t="str">
        <v>Tier - 1</v>
      </c>
      <c r="P1190" s="11" t="str">
        <v>R1013</v>
      </c>
      <c r="Q1190" s="12" t="str">
        <v>17 Sep 1973</v>
      </c>
      <c r="R1190" s="11">
        <f ca="1"/>
        <v>51</v>
      </c>
      <c r="S1190" s="52">
        <v>9800.89</v>
      </c>
      <c r="T1190" s="19"/>
    </row>
    <row r="1191" spans="1:20" x14ac:dyDescent="0.3">
      <c r="A1191" t="s">
        <v>1217</v>
      </c>
      <c r="B1191">
        <v>1972</v>
      </c>
      <c r="C1191" t="s">
        <v>13</v>
      </c>
      <c r="D1191">
        <v>28</v>
      </c>
      <c r="E1191">
        <v>0</v>
      </c>
      <c r="F1191">
        <v>9819.25</v>
      </c>
      <c r="G1191" t="s">
        <v>6766</v>
      </c>
      <c r="H1191" t="s">
        <v>6766</v>
      </c>
      <c r="I1191" t="s">
        <v>295</v>
      </c>
      <c r="K1191" s="14" t="str">
        <v>Id1149</v>
      </c>
      <c r="L1191" s="11">
        <v>1972</v>
      </c>
      <c r="M1191" s="11" t="str">
        <v>Jun</v>
      </c>
      <c r="N1191" s="11" t="str">
        <v>Tier - 2</v>
      </c>
      <c r="O1191" s="11" t="str">
        <v>Tier - 2</v>
      </c>
      <c r="P1191" s="11" t="str">
        <v>R1021</v>
      </c>
      <c r="Q1191" s="12" t="str">
        <v>28 Jun 1972</v>
      </c>
      <c r="R1191" s="11">
        <f ca="1"/>
        <v>52</v>
      </c>
      <c r="S1191" s="52">
        <v>9819.25</v>
      </c>
      <c r="T1191" s="19"/>
    </row>
    <row r="1192" spans="1:20" x14ac:dyDescent="0.3">
      <c r="A1192" t="s">
        <v>1218</v>
      </c>
      <c r="B1192">
        <v>1972</v>
      </c>
      <c r="C1192" t="s">
        <v>15</v>
      </c>
      <c r="D1192">
        <v>26</v>
      </c>
      <c r="E1192">
        <v>0</v>
      </c>
      <c r="F1192">
        <v>9836.2099999999991</v>
      </c>
      <c r="G1192" t="s">
        <v>6766</v>
      </c>
      <c r="H1192" t="s">
        <v>6767</v>
      </c>
      <c r="I1192" t="s">
        <v>295</v>
      </c>
      <c r="K1192" s="14" t="str">
        <v>Id1148</v>
      </c>
      <c r="L1192" s="11">
        <v>1972</v>
      </c>
      <c r="M1192" s="11" t="str">
        <v>Sep</v>
      </c>
      <c r="N1192" s="11" t="str">
        <v>Tier - 2</v>
      </c>
      <c r="O1192" s="11" t="str">
        <v>Tier - 3</v>
      </c>
      <c r="P1192" s="11" t="str">
        <v>R1021</v>
      </c>
      <c r="Q1192" s="12" t="str">
        <v>26 Sep 1972</v>
      </c>
      <c r="R1192" s="11">
        <f ca="1"/>
        <v>52</v>
      </c>
      <c r="S1192" s="52">
        <v>9836.2099999999991</v>
      </c>
      <c r="T1192" s="19"/>
    </row>
    <row r="1193" spans="1:20" x14ac:dyDescent="0.3">
      <c r="A1193" t="s">
        <v>1219</v>
      </c>
      <c r="B1193">
        <v>1992</v>
      </c>
      <c r="C1193" t="s">
        <v>30</v>
      </c>
      <c r="D1193">
        <v>13</v>
      </c>
      <c r="E1193">
        <v>0</v>
      </c>
      <c r="F1193">
        <v>9844.4500000000007</v>
      </c>
      <c r="G1193" t="s">
        <v>6766</v>
      </c>
      <c r="H1193" t="s">
        <v>6768</v>
      </c>
      <c r="I1193" t="s">
        <v>18</v>
      </c>
      <c r="K1193" s="14" t="str">
        <v>Id1147</v>
      </c>
      <c r="L1193" s="11">
        <v>1992</v>
      </c>
      <c r="M1193" s="11" t="str">
        <v>Aug</v>
      </c>
      <c r="N1193" s="11" t="str">
        <v>Tier - 2</v>
      </c>
      <c r="O1193" s="11" t="str">
        <v>Tier - 1</v>
      </c>
      <c r="P1193" s="11" t="str">
        <v>R1012</v>
      </c>
      <c r="Q1193" s="12" t="str">
        <v>13 Aug 1992</v>
      </c>
      <c r="R1193" s="11">
        <f ca="1"/>
        <v>32</v>
      </c>
      <c r="S1193" s="52">
        <v>9844.4500000000007</v>
      </c>
      <c r="T1193" s="19"/>
    </row>
    <row r="1194" spans="1:20" x14ac:dyDescent="0.3">
      <c r="A1194" t="s">
        <v>1220</v>
      </c>
      <c r="B1194">
        <v>1968</v>
      </c>
      <c r="C1194" t="s">
        <v>11</v>
      </c>
      <c r="D1194">
        <v>4</v>
      </c>
      <c r="E1194">
        <v>0</v>
      </c>
      <c r="F1194">
        <v>9850.43</v>
      </c>
      <c r="G1194" t="s">
        <v>6767</v>
      </c>
      <c r="H1194" t="s">
        <v>6767</v>
      </c>
      <c r="I1194" t="s">
        <v>37</v>
      </c>
      <c r="K1194" s="14" t="str">
        <v>Id1146</v>
      </c>
      <c r="L1194" s="11">
        <v>1968</v>
      </c>
      <c r="M1194" s="11" t="str">
        <v>Nov</v>
      </c>
      <c r="N1194" s="11" t="str">
        <v>Tier - 3</v>
      </c>
      <c r="O1194" s="11" t="str">
        <v>Tier - 3</v>
      </c>
      <c r="P1194" s="11" t="str">
        <v>R1011</v>
      </c>
      <c r="Q1194" s="12" t="str">
        <v>4 Nov 1968</v>
      </c>
      <c r="R1194" s="11">
        <f ca="1"/>
        <v>56</v>
      </c>
      <c r="S1194" s="52">
        <v>9850.43</v>
      </c>
      <c r="T1194" s="19"/>
    </row>
    <row r="1195" spans="1:20" x14ac:dyDescent="0.3">
      <c r="A1195" t="s">
        <v>1221</v>
      </c>
      <c r="B1195">
        <v>1971</v>
      </c>
      <c r="C1195" t="s">
        <v>32</v>
      </c>
      <c r="D1195">
        <v>23</v>
      </c>
      <c r="E1195">
        <v>1</v>
      </c>
      <c r="F1195">
        <v>9855.1299999999992</v>
      </c>
      <c r="G1195" t="s">
        <v>6766</v>
      </c>
      <c r="H1195" t="s">
        <v>6767</v>
      </c>
      <c r="I1195" t="s">
        <v>9</v>
      </c>
      <c r="K1195" s="14" t="str">
        <v>Id1145</v>
      </c>
      <c r="L1195" s="11">
        <v>1971</v>
      </c>
      <c r="M1195" s="11" t="str">
        <v>Oct</v>
      </c>
      <c r="N1195" s="11" t="str">
        <v>Tier - 2</v>
      </c>
      <c r="O1195" s="11" t="str">
        <v>Tier - 3</v>
      </c>
      <c r="P1195" s="11" t="str">
        <v>R1013</v>
      </c>
      <c r="Q1195" s="12" t="str">
        <v>23 Oct 1971</v>
      </c>
      <c r="R1195" s="11">
        <f ca="1"/>
        <v>53</v>
      </c>
      <c r="S1195" s="52">
        <v>9855.1299999999992</v>
      </c>
      <c r="T1195" s="19"/>
    </row>
    <row r="1196" spans="1:20" x14ac:dyDescent="0.3">
      <c r="A1196" t="s">
        <v>1222</v>
      </c>
      <c r="B1196">
        <v>1971</v>
      </c>
      <c r="C1196" t="s">
        <v>8</v>
      </c>
      <c r="D1196">
        <v>17</v>
      </c>
      <c r="E1196">
        <v>1</v>
      </c>
      <c r="F1196">
        <v>9861.0300000000007</v>
      </c>
      <c r="G1196" t="s">
        <v>6766</v>
      </c>
      <c r="H1196" t="s">
        <v>6766</v>
      </c>
      <c r="I1196" t="s">
        <v>37</v>
      </c>
      <c r="K1196" s="14" t="str">
        <v>Id1144</v>
      </c>
      <c r="L1196" s="11">
        <v>1971</v>
      </c>
      <c r="M1196" s="11" t="str">
        <v>Jul</v>
      </c>
      <c r="N1196" s="11" t="str">
        <v>Tier - 2</v>
      </c>
      <c r="O1196" s="11" t="str">
        <v>Tier - 2</v>
      </c>
      <c r="P1196" s="11" t="str">
        <v>R1011</v>
      </c>
      <c r="Q1196" s="12" t="str">
        <v>17 Jul 1971</v>
      </c>
      <c r="R1196" s="11">
        <f ca="1"/>
        <v>53</v>
      </c>
      <c r="S1196" s="52">
        <v>9861.0300000000007</v>
      </c>
      <c r="T1196" s="19"/>
    </row>
    <row r="1197" spans="1:20" x14ac:dyDescent="0.3">
      <c r="A1197" t="s">
        <v>1223</v>
      </c>
      <c r="B1197">
        <v>1969</v>
      </c>
      <c r="C1197" t="s">
        <v>32</v>
      </c>
      <c r="D1197">
        <v>20</v>
      </c>
      <c r="E1197">
        <v>0</v>
      </c>
      <c r="F1197">
        <v>9863.4699999999993</v>
      </c>
      <c r="G1197" t="s">
        <v>6767</v>
      </c>
      <c r="H1197" t="s">
        <v>6767</v>
      </c>
      <c r="I1197" t="s">
        <v>18</v>
      </c>
      <c r="K1197" s="14" t="str">
        <v>Id1143</v>
      </c>
      <c r="L1197" s="11">
        <v>1969</v>
      </c>
      <c r="M1197" s="11" t="str">
        <v>Oct</v>
      </c>
      <c r="N1197" s="11" t="str">
        <v>Tier - 3</v>
      </c>
      <c r="O1197" s="11" t="str">
        <v>Tier - 3</v>
      </c>
      <c r="P1197" s="11" t="str">
        <v>R1012</v>
      </c>
      <c r="Q1197" s="12" t="str">
        <v>20 Oct 1969</v>
      </c>
      <c r="R1197" s="11">
        <f ca="1"/>
        <v>55</v>
      </c>
      <c r="S1197" s="52">
        <v>9863.4699999999993</v>
      </c>
      <c r="T1197" s="19"/>
    </row>
    <row r="1198" spans="1:20" x14ac:dyDescent="0.3">
      <c r="A1198" t="s">
        <v>1224</v>
      </c>
      <c r="B1198">
        <v>1971</v>
      </c>
      <c r="C1198" t="s">
        <v>11</v>
      </c>
      <c r="D1198">
        <v>9</v>
      </c>
      <c r="E1198">
        <v>0</v>
      </c>
      <c r="F1198">
        <v>9866.2999999999993</v>
      </c>
      <c r="G1198" t="s">
        <v>6766</v>
      </c>
      <c r="H1198" t="s">
        <v>6767</v>
      </c>
      <c r="I1198" t="s">
        <v>242</v>
      </c>
      <c r="K1198" s="14" t="str">
        <v>Id1142</v>
      </c>
      <c r="L1198" s="11">
        <v>1971</v>
      </c>
      <c r="M1198" s="11" t="str">
        <v>Nov</v>
      </c>
      <c r="N1198" s="11" t="str">
        <v>Tier - 2</v>
      </c>
      <c r="O1198" s="11" t="str">
        <v>Tier - 3</v>
      </c>
      <c r="P1198" s="11" t="str">
        <v>R1024</v>
      </c>
      <c r="Q1198" s="12" t="str">
        <v>9 Nov 1971</v>
      </c>
      <c r="R1198" s="11">
        <f ca="1"/>
        <v>53</v>
      </c>
      <c r="S1198" s="52">
        <v>9866.2999999999993</v>
      </c>
      <c r="T1198" s="19"/>
    </row>
    <row r="1199" spans="1:20" x14ac:dyDescent="0.3">
      <c r="A1199" t="s">
        <v>1225</v>
      </c>
      <c r="B1199">
        <v>1969</v>
      </c>
      <c r="C1199" t="s">
        <v>30</v>
      </c>
      <c r="D1199">
        <v>13</v>
      </c>
      <c r="E1199">
        <v>0</v>
      </c>
      <c r="F1199">
        <v>9869.81</v>
      </c>
      <c r="G1199" t="s">
        <v>6767</v>
      </c>
      <c r="H1199" t="s">
        <v>6767</v>
      </c>
      <c r="I1199" t="s">
        <v>18</v>
      </c>
      <c r="K1199" s="14" t="str">
        <v>Id1141</v>
      </c>
      <c r="L1199" s="11">
        <v>1969</v>
      </c>
      <c r="M1199" s="11" t="str">
        <v>Aug</v>
      </c>
      <c r="N1199" s="11" t="str">
        <v>Tier - 3</v>
      </c>
      <c r="O1199" s="11" t="str">
        <v>Tier - 3</v>
      </c>
      <c r="P1199" s="11" t="str">
        <v>R1012</v>
      </c>
      <c r="Q1199" s="12" t="str">
        <v>13 Aug 1969</v>
      </c>
      <c r="R1199" s="11">
        <f ca="1"/>
        <v>55</v>
      </c>
      <c r="S1199" s="52">
        <v>9869.81</v>
      </c>
      <c r="T1199" s="19"/>
    </row>
    <row r="1200" spans="1:20" x14ac:dyDescent="0.3">
      <c r="A1200" t="s">
        <v>1226</v>
      </c>
      <c r="B1200">
        <v>1998</v>
      </c>
      <c r="C1200" t="s">
        <v>8</v>
      </c>
      <c r="D1200">
        <v>6</v>
      </c>
      <c r="E1200">
        <v>0</v>
      </c>
      <c r="F1200">
        <v>9870.59</v>
      </c>
      <c r="G1200" t="s">
        <v>6766</v>
      </c>
      <c r="H1200" t="s">
        <v>6766</v>
      </c>
      <c r="I1200" t="s">
        <v>244</v>
      </c>
      <c r="K1200" s="14" t="str">
        <v>Id1140</v>
      </c>
      <c r="L1200" s="11">
        <v>1998</v>
      </c>
      <c r="M1200" s="11" t="str">
        <v>Jul</v>
      </c>
      <c r="N1200" s="11" t="str">
        <v>Tier - 2</v>
      </c>
      <c r="O1200" s="11" t="str">
        <v>Tier - 2</v>
      </c>
      <c r="P1200" s="11" t="str">
        <v>R1023</v>
      </c>
      <c r="Q1200" s="12" t="str">
        <v>6 Jul 1998</v>
      </c>
      <c r="R1200" s="11">
        <f ca="1"/>
        <v>26</v>
      </c>
      <c r="S1200" s="52">
        <v>9870.59</v>
      </c>
      <c r="T1200" s="19"/>
    </row>
    <row r="1201" spans="1:20" x14ac:dyDescent="0.3">
      <c r="A1201" t="s">
        <v>1227</v>
      </c>
      <c r="B1201">
        <v>1971</v>
      </c>
      <c r="C1201" t="s">
        <v>25</v>
      </c>
      <c r="D1201">
        <v>22</v>
      </c>
      <c r="E1201">
        <v>1</v>
      </c>
      <c r="F1201">
        <v>9872.7000000000007</v>
      </c>
      <c r="G1201" t="s">
        <v>6766</v>
      </c>
      <c r="H1201" t="s">
        <v>6766</v>
      </c>
      <c r="I1201" t="s">
        <v>37</v>
      </c>
      <c r="K1201" s="14" t="str">
        <v>Id1139</v>
      </c>
      <c r="L1201" s="11">
        <v>1971</v>
      </c>
      <c r="M1201" s="11" t="str">
        <v>Dec</v>
      </c>
      <c r="N1201" s="11" t="str">
        <v>Tier - 2</v>
      </c>
      <c r="O1201" s="11" t="str">
        <v>Tier - 2</v>
      </c>
      <c r="P1201" s="11" t="str">
        <v>R1011</v>
      </c>
      <c r="Q1201" s="12" t="str">
        <v>22 Dec 1971</v>
      </c>
      <c r="R1201" s="11">
        <f ca="1"/>
        <v>53</v>
      </c>
      <c r="S1201" s="52">
        <v>9872.7000000000007</v>
      </c>
      <c r="T1201" s="19"/>
    </row>
    <row r="1202" spans="1:20" x14ac:dyDescent="0.3">
      <c r="A1202" t="s">
        <v>1228</v>
      </c>
      <c r="B1202">
        <v>1971</v>
      </c>
      <c r="C1202" t="s">
        <v>8</v>
      </c>
      <c r="D1202">
        <v>3</v>
      </c>
      <c r="E1202">
        <v>0</v>
      </c>
      <c r="F1202">
        <v>9875.68</v>
      </c>
      <c r="G1202" t="s">
        <v>6766</v>
      </c>
      <c r="H1202" t="s">
        <v>6767</v>
      </c>
      <c r="I1202" t="s">
        <v>242</v>
      </c>
      <c r="K1202" s="14" t="str">
        <v>Id1138</v>
      </c>
      <c r="L1202" s="11">
        <v>1971</v>
      </c>
      <c r="M1202" s="11" t="str">
        <v>Jul</v>
      </c>
      <c r="N1202" s="11" t="str">
        <v>Tier - 2</v>
      </c>
      <c r="O1202" s="11" t="str">
        <v>Tier - 3</v>
      </c>
      <c r="P1202" s="11" t="str">
        <v>R1024</v>
      </c>
      <c r="Q1202" s="12" t="str">
        <v>3 Jul 1971</v>
      </c>
      <c r="R1202" s="11">
        <f ca="1"/>
        <v>53</v>
      </c>
      <c r="S1202" s="52">
        <v>9875.68</v>
      </c>
      <c r="T1202" s="19"/>
    </row>
    <row r="1203" spans="1:20" x14ac:dyDescent="0.3">
      <c r="A1203" t="s">
        <v>1229</v>
      </c>
      <c r="B1203">
        <v>1971</v>
      </c>
      <c r="C1203" t="s">
        <v>32</v>
      </c>
      <c r="D1203">
        <v>3</v>
      </c>
      <c r="E1203">
        <v>1</v>
      </c>
      <c r="F1203">
        <v>9877.61</v>
      </c>
      <c r="G1203" t="s">
        <v>6766</v>
      </c>
      <c r="H1203" t="s">
        <v>6768</v>
      </c>
      <c r="I1203" t="s">
        <v>9</v>
      </c>
      <c r="K1203" s="14" t="str">
        <v>Id1137</v>
      </c>
      <c r="L1203" s="11">
        <v>1971</v>
      </c>
      <c r="M1203" s="11" t="str">
        <v>Oct</v>
      </c>
      <c r="N1203" s="11" t="str">
        <v>Tier - 2</v>
      </c>
      <c r="O1203" s="11" t="str">
        <v>Tier - 1</v>
      </c>
      <c r="P1203" s="11" t="str">
        <v>R1013</v>
      </c>
      <c r="Q1203" s="12" t="str">
        <v>3 Oct 1971</v>
      </c>
      <c r="R1203" s="11">
        <f ca="1"/>
        <v>53</v>
      </c>
      <c r="S1203" s="52">
        <v>9877.61</v>
      </c>
      <c r="T1203" s="19"/>
    </row>
    <row r="1204" spans="1:20" x14ac:dyDescent="0.3">
      <c r="A1204" t="s">
        <v>1230</v>
      </c>
      <c r="B1204">
        <v>1971</v>
      </c>
      <c r="C1204" t="s">
        <v>11</v>
      </c>
      <c r="D1204">
        <v>8</v>
      </c>
      <c r="E1204">
        <v>1</v>
      </c>
      <c r="F1204">
        <v>9880.07</v>
      </c>
      <c r="G1204" t="s">
        <v>6766</v>
      </c>
      <c r="H1204" t="s">
        <v>6767</v>
      </c>
      <c r="I1204" t="s">
        <v>37</v>
      </c>
      <c r="K1204" s="14" t="str">
        <v>Id1136</v>
      </c>
      <c r="L1204" s="11">
        <v>1971</v>
      </c>
      <c r="M1204" s="11" t="str">
        <v>Nov</v>
      </c>
      <c r="N1204" s="11" t="str">
        <v>Tier - 2</v>
      </c>
      <c r="O1204" s="11" t="str">
        <v>Tier - 3</v>
      </c>
      <c r="P1204" s="11" t="str">
        <v>R1011</v>
      </c>
      <c r="Q1204" s="12" t="str">
        <v>8 Nov 1971</v>
      </c>
      <c r="R1204" s="11">
        <f ca="1"/>
        <v>53</v>
      </c>
      <c r="S1204" s="52">
        <v>9880.07</v>
      </c>
      <c r="T1204" s="19"/>
    </row>
    <row r="1205" spans="1:20" x14ac:dyDescent="0.3">
      <c r="A1205" t="s">
        <v>1231</v>
      </c>
      <c r="B1205">
        <v>1966</v>
      </c>
      <c r="C1205" t="s">
        <v>11</v>
      </c>
      <c r="D1205">
        <v>5</v>
      </c>
      <c r="E1205">
        <v>0</v>
      </c>
      <c r="F1205">
        <v>9890.23</v>
      </c>
      <c r="G1205" t="s">
        <v>6767</v>
      </c>
      <c r="H1205" t="s">
        <v>6767</v>
      </c>
      <c r="I1205" t="s">
        <v>9</v>
      </c>
      <c r="K1205" s="14" t="str">
        <v>Id1135</v>
      </c>
      <c r="L1205" s="11">
        <v>1966</v>
      </c>
      <c r="M1205" s="11" t="str">
        <v>Nov</v>
      </c>
      <c r="N1205" s="11" t="str">
        <v>Tier - 3</v>
      </c>
      <c r="O1205" s="11" t="str">
        <v>Tier - 3</v>
      </c>
      <c r="P1205" s="11" t="str">
        <v>R1013</v>
      </c>
      <c r="Q1205" s="12" t="str">
        <v>5 Nov 1966</v>
      </c>
      <c r="R1205" s="11">
        <f ca="1"/>
        <v>58</v>
      </c>
      <c r="S1205" s="52">
        <v>9890.23</v>
      </c>
      <c r="T1205" s="19"/>
    </row>
    <row r="1206" spans="1:20" x14ac:dyDescent="0.3">
      <c r="A1206" t="s">
        <v>1232</v>
      </c>
      <c r="B1206">
        <v>1996</v>
      </c>
      <c r="C1206" t="s">
        <v>8</v>
      </c>
      <c r="D1206">
        <v>8</v>
      </c>
      <c r="E1206">
        <v>0</v>
      </c>
      <c r="F1206">
        <v>9894.69</v>
      </c>
      <c r="G1206" t="s">
        <v>6766</v>
      </c>
      <c r="H1206" t="s">
        <v>6767</v>
      </c>
      <c r="I1206" t="s">
        <v>18</v>
      </c>
      <c r="K1206" s="14" t="str">
        <v>Id1134</v>
      </c>
      <c r="L1206" s="11">
        <v>1996</v>
      </c>
      <c r="M1206" s="11" t="str">
        <v>Jul</v>
      </c>
      <c r="N1206" s="11" t="str">
        <v>Tier - 2</v>
      </c>
      <c r="O1206" s="11" t="str">
        <v>Tier - 3</v>
      </c>
      <c r="P1206" s="11" t="str">
        <v>R1012</v>
      </c>
      <c r="Q1206" s="12" t="str">
        <v>8 Jul 1996</v>
      </c>
      <c r="R1206" s="11">
        <f ca="1"/>
        <v>28</v>
      </c>
      <c r="S1206" s="52">
        <v>9894.69</v>
      </c>
      <c r="T1206" s="19"/>
    </row>
    <row r="1207" spans="1:20" x14ac:dyDescent="0.3">
      <c r="A1207" t="s">
        <v>1233</v>
      </c>
      <c r="B1207">
        <v>1962</v>
      </c>
      <c r="C1207" t="s">
        <v>30</v>
      </c>
      <c r="D1207">
        <v>17</v>
      </c>
      <c r="E1207">
        <v>0</v>
      </c>
      <c r="F1207">
        <v>9907.83</v>
      </c>
      <c r="G1207" t="s">
        <v>6767</v>
      </c>
      <c r="H1207" t="s">
        <v>6766</v>
      </c>
      <c r="I1207" t="s">
        <v>9</v>
      </c>
      <c r="K1207" s="14" t="str">
        <v>Id1133</v>
      </c>
      <c r="L1207" s="11">
        <v>1962</v>
      </c>
      <c r="M1207" s="11" t="str">
        <v>Aug</v>
      </c>
      <c r="N1207" s="11" t="str">
        <v>Tier - 3</v>
      </c>
      <c r="O1207" s="11" t="str">
        <v>Tier - 2</v>
      </c>
      <c r="P1207" s="11" t="str">
        <v>R1013</v>
      </c>
      <c r="Q1207" s="12" t="str">
        <v>17 Aug 1962</v>
      </c>
      <c r="R1207" s="11">
        <f ca="1"/>
        <v>62</v>
      </c>
      <c r="S1207" s="52">
        <v>9907.83</v>
      </c>
      <c r="T1207" s="19"/>
    </row>
    <row r="1208" spans="1:20" x14ac:dyDescent="0.3">
      <c r="A1208" t="s">
        <v>1234</v>
      </c>
      <c r="B1208">
        <v>1972</v>
      </c>
      <c r="C1208" t="s">
        <v>15</v>
      </c>
      <c r="D1208">
        <v>14</v>
      </c>
      <c r="E1208">
        <v>1</v>
      </c>
      <c r="F1208">
        <v>9910.36</v>
      </c>
      <c r="G1208" t="s">
        <v>6766</v>
      </c>
      <c r="H1208" t="s">
        <v>6767</v>
      </c>
      <c r="I1208" t="s">
        <v>18</v>
      </c>
      <c r="K1208" s="14" t="str">
        <v>Id1132</v>
      </c>
      <c r="L1208" s="11">
        <v>1972</v>
      </c>
      <c r="M1208" s="11" t="str">
        <v>Sep</v>
      </c>
      <c r="N1208" s="11" t="str">
        <v>Tier - 2</v>
      </c>
      <c r="O1208" s="11" t="str">
        <v>Tier - 3</v>
      </c>
      <c r="P1208" s="11" t="str">
        <v>R1012</v>
      </c>
      <c r="Q1208" s="12" t="str">
        <v>14 Sep 1972</v>
      </c>
      <c r="R1208" s="11">
        <f ca="1"/>
        <v>52</v>
      </c>
      <c r="S1208" s="52">
        <v>9910.36</v>
      </c>
      <c r="T1208" s="19"/>
    </row>
    <row r="1209" spans="1:20" x14ac:dyDescent="0.3">
      <c r="A1209" t="s">
        <v>1235</v>
      </c>
      <c r="B1209">
        <v>1985</v>
      </c>
      <c r="C1209" t="s">
        <v>30</v>
      </c>
      <c r="D1209">
        <v>19</v>
      </c>
      <c r="E1209">
        <v>3</v>
      </c>
      <c r="F1209">
        <v>9930.64</v>
      </c>
      <c r="G1209" t="s">
        <v>6766</v>
      </c>
      <c r="H1209" t="s">
        <v>6767</v>
      </c>
      <c r="I1209" t="s">
        <v>195</v>
      </c>
      <c r="K1209" s="14" t="str">
        <v>Id1131</v>
      </c>
      <c r="L1209" s="11">
        <v>1985</v>
      </c>
      <c r="M1209" s="11" t="str">
        <v>Aug</v>
      </c>
      <c r="N1209" s="11" t="str">
        <v>Tier - 2</v>
      </c>
      <c r="O1209" s="11" t="str">
        <v>Tier - 3</v>
      </c>
      <c r="P1209" s="11" t="str">
        <v>R1025</v>
      </c>
      <c r="Q1209" s="12" t="str">
        <v>19 Aug 1985</v>
      </c>
      <c r="R1209" s="11">
        <f ca="1"/>
        <v>39</v>
      </c>
      <c r="S1209" s="52">
        <v>9930.64</v>
      </c>
      <c r="T1209" s="19"/>
    </row>
    <row r="1210" spans="1:20" x14ac:dyDescent="0.3">
      <c r="A1210" t="s">
        <v>1236</v>
      </c>
      <c r="B1210">
        <v>1983</v>
      </c>
      <c r="C1210" t="s">
        <v>25</v>
      </c>
      <c r="D1210">
        <v>3</v>
      </c>
      <c r="E1210">
        <v>3</v>
      </c>
      <c r="F1210">
        <v>9931.9599999999991</v>
      </c>
      <c r="G1210" t="s">
        <v>6766</v>
      </c>
      <c r="H1210" t="s">
        <v>6766</v>
      </c>
      <c r="I1210" t="s">
        <v>18</v>
      </c>
      <c r="K1210" s="14" t="str">
        <v>Id1130</v>
      </c>
      <c r="L1210" s="11">
        <v>1983</v>
      </c>
      <c r="M1210" s="11" t="str">
        <v>Dec</v>
      </c>
      <c r="N1210" s="11" t="str">
        <v>Tier - 2</v>
      </c>
      <c r="O1210" s="11" t="str">
        <v>Tier - 2</v>
      </c>
      <c r="P1210" s="11" t="str">
        <v>R1012</v>
      </c>
      <c r="Q1210" s="12" t="str">
        <v>3 Dec 1983</v>
      </c>
      <c r="R1210" s="11">
        <f ca="1"/>
        <v>41</v>
      </c>
      <c r="S1210" s="52">
        <v>9931.9599999999991</v>
      </c>
      <c r="T1210" s="19"/>
    </row>
    <row r="1211" spans="1:20" x14ac:dyDescent="0.3">
      <c r="A1211" t="s">
        <v>1237</v>
      </c>
      <c r="B1211">
        <v>1964</v>
      </c>
      <c r="C1211" t="s">
        <v>15</v>
      </c>
      <c r="D1211">
        <v>11</v>
      </c>
      <c r="E1211">
        <v>0</v>
      </c>
      <c r="F1211">
        <v>9933.44</v>
      </c>
      <c r="G1211" t="s">
        <v>6767</v>
      </c>
      <c r="H1211" t="s">
        <v>6767</v>
      </c>
      <c r="I1211" t="s">
        <v>9</v>
      </c>
      <c r="K1211" s="14" t="str">
        <v>Id1129</v>
      </c>
      <c r="L1211" s="11">
        <v>1964</v>
      </c>
      <c r="M1211" s="11" t="str">
        <v>Sep</v>
      </c>
      <c r="N1211" s="11" t="str">
        <v>Tier - 3</v>
      </c>
      <c r="O1211" s="11" t="str">
        <v>Tier - 3</v>
      </c>
      <c r="P1211" s="11" t="str">
        <v>R1013</v>
      </c>
      <c r="Q1211" s="12" t="str">
        <v>11 Sep 1964</v>
      </c>
      <c r="R1211" s="11">
        <f ca="1"/>
        <v>60</v>
      </c>
      <c r="S1211" s="52">
        <v>9933.44</v>
      </c>
      <c r="T1211" s="19"/>
    </row>
    <row r="1212" spans="1:20" x14ac:dyDescent="0.3">
      <c r="A1212" t="s">
        <v>1238</v>
      </c>
      <c r="B1212">
        <v>1971</v>
      </c>
      <c r="C1212" t="s">
        <v>25</v>
      </c>
      <c r="D1212">
        <v>26</v>
      </c>
      <c r="E1212">
        <v>1</v>
      </c>
      <c r="F1212">
        <v>9957.7199999999993</v>
      </c>
      <c r="G1212" t="s">
        <v>6766</v>
      </c>
      <c r="H1212" t="s">
        <v>6767</v>
      </c>
      <c r="I1212" t="s">
        <v>165</v>
      </c>
      <c r="K1212" s="14" t="str">
        <v>Id1128</v>
      </c>
      <c r="L1212" s="11">
        <v>1971</v>
      </c>
      <c r="M1212" s="11" t="str">
        <v>Dec</v>
      </c>
      <c r="N1212" s="11" t="str">
        <v>Tier - 2</v>
      </c>
      <c r="O1212" s="11" t="str">
        <v>Tier - 3</v>
      </c>
      <c r="P1212" s="11" t="str">
        <v>R1018</v>
      </c>
      <c r="Q1212" s="12" t="str">
        <v>26 Dec 1971</v>
      </c>
      <c r="R1212" s="11">
        <f ca="1"/>
        <v>53</v>
      </c>
      <c r="S1212" s="52">
        <v>9957.7199999999993</v>
      </c>
      <c r="T1212" s="19"/>
    </row>
    <row r="1213" spans="1:20" x14ac:dyDescent="0.3">
      <c r="A1213" t="s">
        <v>1239</v>
      </c>
      <c r="B1213">
        <v>1971</v>
      </c>
      <c r="C1213" t="s">
        <v>32</v>
      </c>
      <c r="D1213">
        <v>6</v>
      </c>
      <c r="E1213">
        <v>1</v>
      </c>
      <c r="F1213">
        <v>9964.06</v>
      </c>
      <c r="G1213" t="s">
        <v>6766</v>
      </c>
      <c r="H1213" t="s">
        <v>6766</v>
      </c>
      <c r="I1213" t="s">
        <v>161</v>
      </c>
      <c r="K1213" s="14" t="str">
        <v>Id1127</v>
      </c>
      <c r="L1213" s="11">
        <v>1971</v>
      </c>
      <c r="M1213" s="11" t="str">
        <v>Oct</v>
      </c>
      <c r="N1213" s="11" t="str">
        <v>Tier - 2</v>
      </c>
      <c r="O1213" s="11" t="str">
        <v>Tier - 2</v>
      </c>
      <c r="P1213" s="11" t="str">
        <v>R1019</v>
      </c>
      <c r="Q1213" s="12" t="str">
        <v>6 Oct 1971</v>
      </c>
      <c r="R1213" s="11">
        <f ca="1"/>
        <v>53</v>
      </c>
      <c r="S1213" s="52">
        <v>9964.06</v>
      </c>
      <c r="T1213" s="19"/>
    </row>
    <row r="1214" spans="1:20" x14ac:dyDescent="0.3">
      <c r="A1214" t="s">
        <v>1240</v>
      </c>
      <c r="B1214">
        <v>1970</v>
      </c>
      <c r="C1214" t="s">
        <v>30</v>
      </c>
      <c r="D1214">
        <v>11</v>
      </c>
      <c r="E1214">
        <v>0</v>
      </c>
      <c r="F1214">
        <v>9991.0400000000009</v>
      </c>
      <c r="G1214" t="s">
        <v>6766</v>
      </c>
      <c r="H1214" t="s">
        <v>6767</v>
      </c>
      <c r="I1214" t="s">
        <v>18</v>
      </c>
      <c r="K1214" s="14" t="str">
        <v>Id1126</v>
      </c>
      <c r="L1214" s="11">
        <v>1970</v>
      </c>
      <c r="M1214" s="11" t="str">
        <v>Aug</v>
      </c>
      <c r="N1214" s="11" t="str">
        <v>Tier - 2</v>
      </c>
      <c r="O1214" s="11" t="str">
        <v>Tier - 3</v>
      </c>
      <c r="P1214" s="11" t="str">
        <v>R1012</v>
      </c>
      <c r="Q1214" s="12" t="str">
        <v>11 Aug 1970</v>
      </c>
      <c r="R1214" s="11">
        <f ca="1"/>
        <v>54</v>
      </c>
      <c r="S1214" s="52">
        <v>9991.0400000000009</v>
      </c>
      <c r="T1214" s="19"/>
    </row>
    <row r="1215" spans="1:20" x14ac:dyDescent="0.3">
      <c r="A1215" t="s">
        <v>1241</v>
      </c>
      <c r="B1215">
        <v>1988</v>
      </c>
      <c r="C1215" t="s">
        <v>8</v>
      </c>
      <c r="D1215">
        <v>3</v>
      </c>
      <c r="E1215">
        <v>3</v>
      </c>
      <c r="F1215">
        <v>10011.44</v>
      </c>
      <c r="G1215" t="s">
        <v>6767</v>
      </c>
      <c r="H1215" t="s">
        <v>6767</v>
      </c>
      <c r="I1215" t="s">
        <v>530</v>
      </c>
      <c r="K1215" s="14" t="str">
        <v>Id1125</v>
      </c>
      <c r="L1215" s="11">
        <v>1988</v>
      </c>
      <c r="M1215" s="11" t="str">
        <v>Jul</v>
      </c>
      <c r="N1215" s="11" t="str">
        <v>Tier - 3</v>
      </c>
      <c r="O1215" s="11" t="str">
        <v>Tier - 3</v>
      </c>
      <c r="P1215" s="11" t="str">
        <v>R1026</v>
      </c>
      <c r="Q1215" s="12" t="str">
        <v>3 Jul 1988</v>
      </c>
      <c r="R1215" s="11">
        <f ca="1"/>
        <v>36</v>
      </c>
      <c r="S1215" s="52">
        <v>10011.44</v>
      </c>
      <c r="T1215" s="19"/>
    </row>
    <row r="1216" spans="1:20" x14ac:dyDescent="0.3">
      <c r="A1216" t="s">
        <v>1242</v>
      </c>
      <c r="B1216">
        <v>1979</v>
      </c>
      <c r="C1216" t="s">
        <v>25</v>
      </c>
      <c r="D1216">
        <v>28</v>
      </c>
      <c r="E1216">
        <v>2</v>
      </c>
      <c r="F1216">
        <v>10027.15</v>
      </c>
      <c r="G1216" t="s">
        <v>6767</v>
      </c>
      <c r="H1216" t="s">
        <v>6768</v>
      </c>
      <c r="I1216" t="s">
        <v>295</v>
      </c>
      <c r="K1216" s="14" t="str">
        <v>Id1124</v>
      </c>
      <c r="L1216" s="11">
        <v>1979</v>
      </c>
      <c r="M1216" s="11" t="str">
        <v>Dec</v>
      </c>
      <c r="N1216" s="11" t="str">
        <v>Tier - 3</v>
      </c>
      <c r="O1216" s="11" t="str">
        <v>Tier - 1</v>
      </c>
      <c r="P1216" s="11" t="str">
        <v>R1021</v>
      </c>
      <c r="Q1216" s="12" t="str">
        <v>28 Dec 1979</v>
      </c>
      <c r="R1216" s="11">
        <f ca="1"/>
        <v>45</v>
      </c>
      <c r="S1216" s="52">
        <v>10027.15</v>
      </c>
      <c r="T1216" s="19"/>
    </row>
    <row r="1217" spans="1:20" x14ac:dyDescent="0.3">
      <c r="A1217" t="s">
        <v>1243</v>
      </c>
      <c r="B1217">
        <v>1974</v>
      </c>
      <c r="C1217" t="s">
        <v>30</v>
      </c>
      <c r="D1217">
        <v>30</v>
      </c>
      <c r="E1217">
        <v>2</v>
      </c>
      <c r="F1217">
        <v>10043.25</v>
      </c>
      <c r="G1217" t="s">
        <v>6767</v>
      </c>
      <c r="H1217" t="s">
        <v>6766</v>
      </c>
      <c r="I1217" t="s">
        <v>242</v>
      </c>
      <c r="K1217" s="14" t="str">
        <v>Id1123</v>
      </c>
      <c r="L1217" s="11">
        <v>1974</v>
      </c>
      <c r="M1217" s="11" t="str">
        <v>Aug</v>
      </c>
      <c r="N1217" s="11" t="str">
        <v>Tier - 3</v>
      </c>
      <c r="O1217" s="11" t="str">
        <v>Tier - 2</v>
      </c>
      <c r="P1217" s="11" t="str">
        <v>R1024</v>
      </c>
      <c r="Q1217" s="12" t="str">
        <v>30 Aug 1974</v>
      </c>
      <c r="R1217" s="11">
        <f ca="1"/>
        <v>50</v>
      </c>
      <c r="S1217" s="52">
        <v>10043.25</v>
      </c>
      <c r="T1217" s="19"/>
    </row>
    <row r="1218" spans="1:20" x14ac:dyDescent="0.3">
      <c r="A1218" t="s">
        <v>1244</v>
      </c>
      <c r="B1218">
        <v>1969</v>
      </c>
      <c r="C1218" t="s">
        <v>30</v>
      </c>
      <c r="D1218">
        <v>22</v>
      </c>
      <c r="E1218">
        <v>1</v>
      </c>
      <c r="F1218">
        <v>10065.41</v>
      </c>
      <c r="G1218" t="s">
        <v>6767</v>
      </c>
      <c r="H1218" t="s">
        <v>6766</v>
      </c>
      <c r="I1218" t="s">
        <v>37</v>
      </c>
      <c r="K1218" s="14" t="str">
        <v>Id1122</v>
      </c>
      <c r="L1218" s="11">
        <v>1969</v>
      </c>
      <c r="M1218" s="11" t="str">
        <v>Aug</v>
      </c>
      <c r="N1218" s="11" t="str">
        <v>Tier - 3</v>
      </c>
      <c r="O1218" s="11" t="str">
        <v>Tier - 2</v>
      </c>
      <c r="P1218" s="11" t="str">
        <v>R1011</v>
      </c>
      <c r="Q1218" s="12" t="str">
        <v>22 Aug 1969</v>
      </c>
      <c r="R1218" s="11">
        <f ca="1"/>
        <v>55</v>
      </c>
      <c r="S1218" s="52">
        <v>10065.41</v>
      </c>
      <c r="T1218" s="19"/>
    </row>
    <row r="1219" spans="1:20" x14ac:dyDescent="0.3">
      <c r="A1219" t="s">
        <v>1245</v>
      </c>
      <c r="B1219">
        <v>1969</v>
      </c>
      <c r="C1219" t="s">
        <v>32</v>
      </c>
      <c r="D1219">
        <v>27</v>
      </c>
      <c r="E1219">
        <v>0</v>
      </c>
      <c r="F1219">
        <v>10072.06</v>
      </c>
      <c r="G1219" t="s">
        <v>6767</v>
      </c>
      <c r="H1219" t="s">
        <v>6768</v>
      </c>
      <c r="I1219" t="s">
        <v>351</v>
      </c>
      <c r="K1219" s="14" t="str">
        <v>Id1121</v>
      </c>
      <c r="L1219" s="11">
        <v>1969</v>
      </c>
      <c r="M1219" s="11" t="str">
        <v>Oct</v>
      </c>
      <c r="N1219" s="11" t="str">
        <v>Tier - 3</v>
      </c>
      <c r="O1219" s="11" t="str">
        <v>Tier - 1</v>
      </c>
      <c r="P1219" s="11" t="str">
        <v>R1017</v>
      </c>
      <c r="Q1219" s="12" t="str">
        <v>27 Oct 1969</v>
      </c>
      <c r="R1219" s="11">
        <f ca="1"/>
        <v>55</v>
      </c>
      <c r="S1219" s="52">
        <v>10072.06</v>
      </c>
      <c r="T1219" s="19"/>
    </row>
    <row r="1220" spans="1:20" x14ac:dyDescent="0.3">
      <c r="A1220" t="s">
        <v>1246</v>
      </c>
      <c r="B1220">
        <v>1969</v>
      </c>
      <c r="C1220" t="s">
        <v>8</v>
      </c>
      <c r="D1220">
        <v>3</v>
      </c>
      <c r="E1220">
        <v>1</v>
      </c>
      <c r="F1220">
        <v>10085.85</v>
      </c>
      <c r="G1220" t="s">
        <v>6767</v>
      </c>
      <c r="H1220" t="s">
        <v>6767</v>
      </c>
      <c r="I1220" t="s">
        <v>37</v>
      </c>
      <c r="K1220" s="14" t="str">
        <v>Id1120</v>
      </c>
      <c r="L1220" s="11">
        <v>1969</v>
      </c>
      <c r="M1220" s="11" t="str">
        <v>Jul</v>
      </c>
      <c r="N1220" s="11" t="str">
        <v>Tier - 3</v>
      </c>
      <c r="O1220" s="11" t="str">
        <v>Tier - 3</v>
      </c>
      <c r="P1220" s="11" t="str">
        <v>R1011</v>
      </c>
      <c r="Q1220" s="12" t="str">
        <v>3 Jul 1969</v>
      </c>
      <c r="R1220" s="11">
        <f ca="1"/>
        <v>55</v>
      </c>
      <c r="S1220" s="52">
        <v>10085.85</v>
      </c>
      <c r="T1220" s="19"/>
    </row>
    <row r="1221" spans="1:20" x14ac:dyDescent="0.3">
      <c r="A1221" t="s">
        <v>1247</v>
      </c>
      <c r="B1221">
        <v>1976</v>
      </c>
      <c r="C1221" t="s">
        <v>25</v>
      </c>
      <c r="D1221">
        <v>19</v>
      </c>
      <c r="E1221">
        <v>5</v>
      </c>
      <c r="F1221">
        <v>10096.969999999999</v>
      </c>
      <c r="G1221" t="s">
        <v>6767</v>
      </c>
      <c r="H1221" t="s">
        <v>6766</v>
      </c>
      <c r="I1221" t="s">
        <v>37</v>
      </c>
      <c r="K1221" s="14" t="str">
        <v>Id1119</v>
      </c>
      <c r="L1221" s="11">
        <v>1976</v>
      </c>
      <c r="M1221" s="11" t="str">
        <v>Dec</v>
      </c>
      <c r="N1221" s="11" t="str">
        <v>Tier - 3</v>
      </c>
      <c r="O1221" s="11" t="str">
        <v>Tier - 2</v>
      </c>
      <c r="P1221" s="11" t="str">
        <v>R1011</v>
      </c>
      <c r="Q1221" s="12" t="str">
        <v>19 Dec 1976</v>
      </c>
      <c r="R1221" s="11">
        <f ca="1"/>
        <v>48</v>
      </c>
      <c r="S1221" s="52">
        <v>10096.969999999999</v>
      </c>
      <c r="T1221" s="19"/>
    </row>
    <row r="1222" spans="1:20" x14ac:dyDescent="0.3">
      <c r="A1222" t="s">
        <v>1248</v>
      </c>
      <c r="B1222">
        <v>1972</v>
      </c>
      <c r="C1222" t="s">
        <v>32</v>
      </c>
      <c r="D1222">
        <v>19</v>
      </c>
      <c r="E1222">
        <v>1</v>
      </c>
      <c r="F1222">
        <v>10106.129999999999</v>
      </c>
      <c r="G1222" t="s">
        <v>6767</v>
      </c>
      <c r="H1222" t="s">
        <v>6768</v>
      </c>
      <c r="I1222" t="s">
        <v>242</v>
      </c>
      <c r="K1222" s="14" t="str">
        <v>Id1118</v>
      </c>
      <c r="L1222" s="11">
        <v>1972</v>
      </c>
      <c r="M1222" s="11" t="str">
        <v>Oct</v>
      </c>
      <c r="N1222" s="11" t="str">
        <v>Tier - 3</v>
      </c>
      <c r="O1222" s="11" t="str">
        <v>Tier - 1</v>
      </c>
      <c r="P1222" s="11" t="str">
        <v>R1024</v>
      </c>
      <c r="Q1222" s="12" t="str">
        <v>19 Oct 1972</v>
      </c>
      <c r="R1222" s="11">
        <f ca="1"/>
        <v>52</v>
      </c>
      <c r="S1222" s="52">
        <v>10106.129999999999</v>
      </c>
      <c r="T1222" s="19"/>
    </row>
    <row r="1223" spans="1:20" x14ac:dyDescent="0.3">
      <c r="A1223" t="s">
        <v>1249</v>
      </c>
      <c r="B1223">
        <v>1972</v>
      </c>
      <c r="C1223" t="s">
        <v>30</v>
      </c>
      <c r="D1223">
        <v>8</v>
      </c>
      <c r="E1223">
        <v>2</v>
      </c>
      <c r="F1223">
        <v>10107.219999999999</v>
      </c>
      <c r="G1223" t="s">
        <v>6767</v>
      </c>
      <c r="H1223" t="s">
        <v>6768</v>
      </c>
      <c r="I1223" t="s">
        <v>9</v>
      </c>
      <c r="K1223" s="14" t="str">
        <v>Id1117</v>
      </c>
      <c r="L1223" s="11">
        <v>1972</v>
      </c>
      <c r="M1223" s="11" t="str">
        <v>Aug</v>
      </c>
      <c r="N1223" s="11" t="str">
        <v>Tier - 3</v>
      </c>
      <c r="O1223" s="11" t="str">
        <v>Tier - 1</v>
      </c>
      <c r="P1223" s="11" t="str">
        <v>R1013</v>
      </c>
      <c r="Q1223" s="12" t="str">
        <v>8 Aug 1972</v>
      </c>
      <c r="R1223" s="11">
        <f ca="1"/>
        <v>52</v>
      </c>
      <c r="S1223" s="52">
        <v>10107.219999999999</v>
      </c>
      <c r="T1223" s="19"/>
    </row>
    <row r="1224" spans="1:20" x14ac:dyDescent="0.3">
      <c r="A1224" t="s">
        <v>1250</v>
      </c>
      <c r="B1224">
        <v>1975</v>
      </c>
      <c r="C1224" t="s">
        <v>8</v>
      </c>
      <c r="D1224">
        <v>2</v>
      </c>
      <c r="E1224">
        <v>3</v>
      </c>
      <c r="F1224">
        <v>10115.01</v>
      </c>
      <c r="G1224" t="s">
        <v>6767</v>
      </c>
      <c r="H1224" t="s">
        <v>6767</v>
      </c>
      <c r="I1224" t="s">
        <v>18</v>
      </c>
      <c r="K1224" s="14" t="str">
        <v>Id1116</v>
      </c>
      <c r="L1224" s="11">
        <v>1975</v>
      </c>
      <c r="M1224" s="11" t="str">
        <v>Jul</v>
      </c>
      <c r="N1224" s="11" t="str">
        <v>Tier - 3</v>
      </c>
      <c r="O1224" s="11" t="str">
        <v>Tier - 3</v>
      </c>
      <c r="P1224" s="11" t="str">
        <v>R1012</v>
      </c>
      <c r="Q1224" s="12" t="str">
        <v>2 Jul 1975</v>
      </c>
      <c r="R1224" s="11">
        <f ca="1"/>
        <v>49</v>
      </c>
      <c r="S1224" s="52">
        <v>10115.01</v>
      </c>
      <c r="T1224" s="19"/>
    </row>
    <row r="1225" spans="1:20" x14ac:dyDescent="0.3">
      <c r="A1225" t="s">
        <v>1251</v>
      </c>
      <c r="B1225">
        <v>1972</v>
      </c>
      <c r="C1225" t="s">
        <v>11</v>
      </c>
      <c r="D1225">
        <v>16</v>
      </c>
      <c r="E1225">
        <v>2</v>
      </c>
      <c r="F1225">
        <v>10118.42</v>
      </c>
      <c r="G1225" t="s">
        <v>6767</v>
      </c>
      <c r="H1225" t="s">
        <v>6767</v>
      </c>
      <c r="I1225" t="s">
        <v>37</v>
      </c>
      <c r="K1225" s="14" t="str">
        <v>Id1115</v>
      </c>
      <c r="L1225" s="11">
        <v>1972</v>
      </c>
      <c r="M1225" s="11" t="str">
        <v>Nov</v>
      </c>
      <c r="N1225" s="11" t="str">
        <v>Tier - 3</v>
      </c>
      <c r="O1225" s="11" t="str">
        <v>Tier - 3</v>
      </c>
      <c r="P1225" s="11" t="str">
        <v>R1011</v>
      </c>
      <c r="Q1225" s="12" t="str">
        <v>16 Nov 1972</v>
      </c>
      <c r="R1225" s="11">
        <f ca="1"/>
        <v>52</v>
      </c>
      <c r="S1225" s="52">
        <v>10118.42</v>
      </c>
      <c r="T1225" s="19"/>
    </row>
    <row r="1226" spans="1:20" x14ac:dyDescent="0.3">
      <c r="A1226" t="s">
        <v>1252</v>
      </c>
      <c r="B1226">
        <v>1997</v>
      </c>
      <c r="C1226" t="s">
        <v>15</v>
      </c>
      <c r="D1226">
        <v>5</v>
      </c>
      <c r="E1226">
        <v>0</v>
      </c>
      <c r="F1226">
        <v>10139.84</v>
      </c>
      <c r="G1226" t="s">
        <v>6767</v>
      </c>
      <c r="H1226" t="s">
        <v>6766</v>
      </c>
      <c r="I1226" t="s">
        <v>18</v>
      </c>
      <c r="K1226" s="14" t="str">
        <v>Id1114</v>
      </c>
      <c r="L1226" s="11">
        <v>1997</v>
      </c>
      <c r="M1226" s="11" t="str">
        <v>Sep</v>
      </c>
      <c r="N1226" s="11" t="str">
        <v>Tier - 3</v>
      </c>
      <c r="O1226" s="11" t="str">
        <v>Tier - 2</v>
      </c>
      <c r="P1226" s="11" t="str">
        <v>R1012</v>
      </c>
      <c r="Q1226" s="12" t="str">
        <v>5 Sep 1997</v>
      </c>
      <c r="R1226" s="11">
        <f ca="1"/>
        <v>27</v>
      </c>
      <c r="S1226" s="52">
        <v>10139.84</v>
      </c>
      <c r="T1226" s="19"/>
    </row>
    <row r="1227" spans="1:20" x14ac:dyDescent="0.3">
      <c r="A1227" t="s">
        <v>1253</v>
      </c>
      <c r="B1227">
        <v>1974</v>
      </c>
      <c r="C1227" t="s">
        <v>25</v>
      </c>
      <c r="D1227">
        <v>30</v>
      </c>
      <c r="E1227">
        <v>3</v>
      </c>
      <c r="F1227">
        <v>10141.14</v>
      </c>
      <c r="G1227" t="s">
        <v>6767</v>
      </c>
      <c r="H1227" t="s">
        <v>6768</v>
      </c>
      <c r="I1227" t="s">
        <v>163</v>
      </c>
      <c r="K1227" s="14" t="str">
        <v>Id1113</v>
      </c>
      <c r="L1227" s="11">
        <v>1974</v>
      </c>
      <c r="M1227" s="11" t="str">
        <v>Dec</v>
      </c>
      <c r="N1227" s="11" t="str">
        <v>Tier - 3</v>
      </c>
      <c r="O1227" s="11" t="str">
        <v>Tier - 1</v>
      </c>
      <c r="P1227" s="11" t="str">
        <v>R1016</v>
      </c>
      <c r="Q1227" s="12" t="str">
        <v>30 Dec 1974</v>
      </c>
      <c r="R1227" s="11">
        <f ca="1"/>
        <v>50</v>
      </c>
      <c r="S1227" s="52">
        <v>10141.14</v>
      </c>
      <c r="T1227" s="19"/>
    </row>
    <row r="1228" spans="1:20" x14ac:dyDescent="0.3">
      <c r="A1228" t="s">
        <v>1254</v>
      </c>
      <c r="B1228">
        <v>1981</v>
      </c>
      <c r="C1228" t="s">
        <v>13</v>
      </c>
      <c r="D1228">
        <v>12</v>
      </c>
      <c r="E1228">
        <v>1</v>
      </c>
      <c r="F1228">
        <v>10146.129999999999</v>
      </c>
      <c r="G1228" t="s">
        <v>6767</v>
      </c>
      <c r="H1228" t="s">
        <v>6768</v>
      </c>
      <c r="I1228" t="s">
        <v>195</v>
      </c>
      <c r="K1228" s="14" t="str">
        <v>Id1112</v>
      </c>
      <c r="L1228" s="11">
        <v>1981</v>
      </c>
      <c r="M1228" s="11" t="str">
        <v>Jun</v>
      </c>
      <c r="N1228" s="11" t="str">
        <v>Tier - 3</v>
      </c>
      <c r="O1228" s="11" t="str">
        <v>Tier - 1</v>
      </c>
      <c r="P1228" s="11" t="str">
        <v>R1025</v>
      </c>
      <c r="Q1228" s="12" t="str">
        <v>12 Jun 1981</v>
      </c>
      <c r="R1228" s="11">
        <f ca="1"/>
        <v>43</v>
      </c>
      <c r="S1228" s="52">
        <v>10146.129999999999</v>
      </c>
      <c r="T1228" s="19"/>
    </row>
    <row r="1229" spans="1:20" x14ac:dyDescent="0.3">
      <c r="A1229" t="s">
        <v>1255</v>
      </c>
      <c r="B1229">
        <v>1973</v>
      </c>
      <c r="C1229" t="s">
        <v>32</v>
      </c>
      <c r="D1229">
        <v>13</v>
      </c>
      <c r="E1229">
        <v>2</v>
      </c>
      <c r="F1229">
        <v>10156.780000000001</v>
      </c>
      <c r="G1229" t="s">
        <v>6767</v>
      </c>
      <c r="H1229" t="s">
        <v>6766</v>
      </c>
      <c r="I1229" t="s">
        <v>18</v>
      </c>
      <c r="K1229" s="14" t="str">
        <v>Id1111</v>
      </c>
      <c r="L1229" s="11">
        <v>1973</v>
      </c>
      <c r="M1229" s="11" t="str">
        <v>Oct</v>
      </c>
      <c r="N1229" s="11" t="str">
        <v>Tier - 3</v>
      </c>
      <c r="O1229" s="11" t="str">
        <v>Tier - 2</v>
      </c>
      <c r="P1229" s="11" t="str">
        <v>R1012</v>
      </c>
      <c r="Q1229" s="12" t="str">
        <v>13 Oct 1973</v>
      </c>
      <c r="R1229" s="11">
        <f ca="1"/>
        <v>51</v>
      </c>
      <c r="S1229" s="52">
        <v>10156.780000000001</v>
      </c>
      <c r="T1229" s="19"/>
    </row>
    <row r="1230" spans="1:20" x14ac:dyDescent="0.3">
      <c r="A1230" t="s">
        <v>1256</v>
      </c>
      <c r="B1230">
        <v>1972</v>
      </c>
      <c r="C1230" t="s">
        <v>8</v>
      </c>
      <c r="D1230">
        <v>10</v>
      </c>
      <c r="E1230">
        <v>0</v>
      </c>
      <c r="F1230">
        <v>10160.870000000001</v>
      </c>
      <c r="G1230" t="s">
        <v>6767</v>
      </c>
      <c r="H1230" t="s">
        <v>6767</v>
      </c>
      <c r="I1230" t="s">
        <v>195</v>
      </c>
      <c r="K1230" s="14" t="str">
        <v>Id1110</v>
      </c>
      <c r="L1230" s="11">
        <v>1972</v>
      </c>
      <c r="M1230" s="11" t="str">
        <v>Jul</v>
      </c>
      <c r="N1230" s="11" t="str">
        <v>Tier - 3</v>
      </c>
      <c r="O1230" s="11" t="str">
        <v>Tier - 3</v>
      </c>
      <c r="P1230" s="11" t="str">
        <v>R1025</v>
      </c>
      <c r="Q1230" s="12" t="str">
        <v>10 Jul 1972</v>
      </c>
      <c r="R1230" s="11">
        <f ca="1"/>
        <v>52</v>
      </c>
      <c r="S1230" s="52">
        <v>10160.870000000001</v>
      </c>
      <c r="T1230" s="19"/>
    </row>
    <row r="1231" spans="1:20" x14ac:dyDescent="0.3">
      <c r="A1231" t="s">
        <v>1257</v>
      </c>
      <c r="B1231">
        <v>1985</v>
      </c>
      <c r="C1231" t="s">
        <v>32</v>
      </c>
      <c r="D1231">
        <v>16</v>
      </c>
      <c r="E1231">
        <v>3</v>
      </c>
      <c r="F1231">
        <v>10191.82</v>
      </c>
      <c r="G1231" t="s">
        <v>6767</v>
      </c>
      <c r="H1231" t="s">
        <v>6766</v>
      </c>
      <c r="I1231" t="s">
        <v>530</v>
      </c>
      <c r="K1231" s="14" t="str">
        <v>Id1109</v>
      </c>
      <c r="L1231" s="11">
        <v>1985</v>
      </c>
      <c r="M1231" s="11" t="str">
        <v>Oct</v>
      </c>
      <c r="N1231" s="11" t="str">
        <v>Tier - 3</v>
      </c>
      <c r="O1231" s="11" t="str">
        <v>Tier - 2</v>
      </c>
      <c r="P1231" s="11" t="str">
        <v>R1026</v>
      </c>
      <c r="Q1231" s="12" t="str">
        <v>16 Oct 1985</v>
      </c>
      <c r="R1231" s="11">
        <f ca="1"/>
        <v>39</v>
      </c>
      <c r="S1231" s="52">
        <v>10191.82</v>
      </c>
      <c r="T1231" s="19"/>
    </row>
    <row r="1232" spans="1:20" x14ac:dyDescent="0.3">
      <c r="A1232" t="s">
        <v>1258</v>
      </c>
      <c r="B1232">
        <v>1970</v>
      </c>
      <c r="C1232" t="s">
        <v>25</v>
      </c>
      <c r="D1232">
        <v>24</v>
      </c>
      <c r="E1232">
        <v>0</v>
      </c>
      <c r="F1232">
        <v>10197.77</v>
      </c>
      <c r="G1232" t="s">
        <v>6767</v>
      </c>
      <c r="H1232" t="s">
        <v>6768</v>
      </c>
      <c r="I1232" t="s">
        <v>242</v>
      </c>
      <c r="K1232" s="14" t="str">
        <v>Id1108</v>
      </c>
      <c r="L1232" s="11">
        <v>1970</v>
      </c>
      <c r="M1232" s="11" t="str">
        <v>Dec</v>
      </c>
      <c r="N1232" s="11" t="str">
        <v>Tier - 3</v>
      </c>
      <c r="O1232" s="11" t="str">
        <v>Tier - 1</v>
      </c>
      <c r="P1232" s="11" t="str">
        <v>R1024</v>
      </c>
      <c r="Q1232" s="12" t="str">
        <v>24 Dec 1970</v>
      </c>
      <c r="R1232" s="11">
        <f ca="1"/>
        <v>54</v>
      </c>
      <c r="S1232" s="52">
        <v>10197.77</v>
      </c>
      <c r="T1232" s="19"/>
    </row>
    <row r="1233" spans="1:20" x14ac:dyDescent="0.3">
      <c r="A1233" t="s">
        <v>1259</v>
      </c>
      <c r="B1233">
        <v>1967</v>
      </c>
      <c r="C1233" t="s">
        <v>15</v>
      </c>
      <c r="D1233">
        <v>26</v>
      </c>
      <c r="E1233">
        <v>0</v>
      </c>
      <c r="F1233">
        <v>10214.64</v>
      </c>
      <c r="G1233" t="s">
        <v>6767</v>
      </c>
      <c r="H1233" t="s">
        <v>6766</v>
      </c>
      <c r="I1233" t="s">
        <v>37</v>
      </c>
      <c r="K1233" s="14" t="str">
        <v>Id1107</v>
      </c>
      <c r="L1233" s="11">
        <v>1967</v>
      </c>
      <c r="M1233" s="11" t="str">
        <v>Sep</v>
      </c>
      <c r="N1233" s="11" t="str">
        <v>Tier - 3</v>
      </c>
      <c r="O1233" s="11" t="str">
        <v>Tier - 2</v>
      </c>
      <c r="P1233" s="11" t="str">
        <v>R1011</v>
      </c>
      <c r="Q1233" s="12" t="str">
        <v>26 Sep 1967</v>
      </c>
      <c r="R1233" s="11">
        <f ca="1"/>
        <v>57</v>
      </c>
      <c r="S1233" s="52">
        <v>10214.64</v>
      </c>
      <c r="T1233" s="19"/>
    </row>
    <row r="1234" spans="1:20" x14ac:dyDescent="0.3">
      <c r="A1234" t="s">
        <v>1260</v>
      </c>
      <c r="B1234">
        <v>1967</v>
      </c>
      <c r="C1234" t="s">
        <v>13</v>
      </c>
      <c r="D1234">
        <v>28</v>
      </c>
      <c r="E1234">
        <v>0</v>
      </c>
      <c r="F1234">
        <v>10226.280000000001</v>
      </c>
      <c r="G1234" t="s">
        <v>6767</v>
      </c>
      <c r="H1234" t="s">
        <v>6767</v>
      </c>
      <c r="I1234" t="s">
        <v>9</v>
      </c>
      <c r="K1234" s="14" t="str">
        <v>Id1106</v>
      </c>
      <c r="L1234" s="11">
        <v>1967</v>
      </c>
      <c r="M1234" s="11" t="str">
        <v>Jun</v>
      </c>
      <c r="N1234" s="11" t="str">
        <v>Tier - 3</v>
      </c>
      <c r="O1234" s="11" t="str">
        <v>Tier - 3</v>
      </c>
      <c r="P1234" s="11" t="str">
        <v>R1013</v>
      </c>
      <c r="Q1234" s="12" t="str">
        <v>28 Jun 1967</v>
      </c>
      <c r="R1234" s="11">
        <f ca="1"/>
        <v>57</v>
      </c>
      <c r="S1234" s="52">
        <v>10226.280000000001</v>
      </c>
      <c r="T1234" s="19"/>
    </row>
    <row r="1235" spans="1:20" x14ac:dyDescent="0.3">
      <c r="A1235" t="s">
        <v>1261</v>
      </c>
      <c r="B1235">
        <v>1968</v>
      </c>
      <c r="C1235" t="s">
        <v>15</v>
      </c>
      <c r="D1235">
        <v>23</v>
      </c>
      <c r="E1235">
        <v>0</v>
      </c>
      <c r="F1235">
        <v>10231.5</v>
      </c>
      <c r="G1235" t="s">
        <v>6767</v>
      </c>
      <c r="H1235" t="s">
        <v>6768</v>
      </c>
      <c r="I1235" t="s">
        <v>18</v>
      </c>
      <c r="K1235" s="14" t="str">
        <v>Id1105</v>
      </c>
      <c r="L1235" s="11">
        <v>1968</v>
      </c>
      <c r="M1235" s="11" t="str">
        <v>Sep</v>
      </c>
      <c r="N1235" s="11" t="str">
        <v>Tier - 3</v>
      </c>
      <c r="O1235" s="11" t="str">
        <v>Tier - 1</v>
      </c>
      <c r="P1235" s="11" t="str">
        <v>R1012</v>
      </c>
      <c r="Q1235" s="12" t="str">
        <v>23 Sep 1968</v>
      </c>
      <c r="R1235" s="11">
        <f ca="1"/>
        <v>56</v>
      </c>
      <c r="S1235" s="52">
        <v>10231.5</v>
      </c>
      <c r="T1235" s="19"/>
    </row>
    <row r="1236" spans="1:20" x14ac:dyDescent="0.3">
      <c r="A1236" t="s">
        <v>1262</v>
      </c>
      <c r="B1236">
        <v>1975</v>
      </c>
      <c r="C1236" t="s">
        <v>30</v>
      </c>
      <c r="D1236">
        <v>15</v>
      </c>
      <c r="E1236">
        <v>1</v>
      </c>
      <c r="F1236">
        <v>10259.129999999999</v>
      </c>
      <c r="G1236" t="s">
        <v>6767</v>
      </c>
      <c r="H1236" t="s">
        <v>6766</v>
      </c>
      <c r="I1236" t="s">
        <v>37</v>
      </c>
      <c r="K1236" s="14" t="str">
        <v>Id1104</v>
      </c>
      <c r="L1236" s="11">
        <v>1975</v>
      </c>
      <c r="M1236" s="11" t="str">
        <v>Aug</v>
      </c>
      <c r="N1236" s="11" t="str">
        <v>Tier - 3</v>
      </c>
      <c r="O1236" s="11" t="str">
        <v>Tier - 2</v>
      </c>
      <c r="P1236" s="11" t="str">
        <v>R1011</v>
      </c>
      <c r="Q1236" s="12" t="str">
        <v>15 Aug 1975</v>
      </c>
      <c r="R1236" s="11">
        <f ca="1"/>
        <v>49</v>
      </c>
      <c r="S1236" s="52">
        <v>10259.129999999999</v>
      </c>
      <c r="T1236" s="19"/>
    </row>
    <row r="1237" spans="1:20" x14ac:dyDescent="0.3">
      <c r="A1237" t="s">
        <v>1263</v>
      </c>
      <c r="B1237">
        <v>1973</v>
      </c>
      <c r="C1237" t="s">
        <v>15</v>
      </c>
      <c r="D1237">
        <v>5</v>
      </c>
      <c r="E1237">
        <v>3</v>
      </c>
      <c r="F1237">
        <v>10264.44</v>
      </c>
      <c r="G1237" t="s">
        <v>6767</v>
      </c>
      <c r="H1237" t="s">
        <v>6766</v>
      </c>
      <c r="I1237" t="s">
        <v>18</v>
      </c>
      <c r="K1237" s="14" t="str">
        <v>Id1103</v>
      </c>
      <c r="L1237" s="11">
        <v>1973</v>
      </c>
      <c r="M1237" s="11" t="str">
        <v>Sep</v>
      </c>
      <c r="N1237" s="11" t="str">
        <v>Tier - 3</v>
      </c>
      <c r="O1237" s="11" t="str">
        <v>Tier - 2</v>
      </c>
      <c r="P1237" s="11" t="str">
        <v>R1012</v>
      </c>
      <c r="Q1237" s="12" t="str">
        <v>5 Sep 1973</v>
      </c>
      <c r="R1237" s="11">
        <f ca="1"/>
        <v>51</v>
      </c>
      <c r="S1237" s="52">
        <v>10264.44</v>
      </c>
      <c r="T1237" s="19"/>
    </row>
    <row r="1238" spans="1:20" x14ac:dyDescent="0.3">
      <c r="A1238" t="s">
        <v>1264</v>
      </c>
      <c r="B1238">
        <v>1973</v>
      </c>
      <c r="C1238" t="s">
        <v>11</v>
      </c>
      <c r="D1238">
        <v>27</v>
      </c>
      <c r="E1238">
        <v>3</v>
      </c>
      <c r="F1238">
        <v>10269.459999999999</v>
      </c>
      <c r="G1238" t="s">
        <v>6767</v>
      </c>
      <c r="H1238" t="s">
        <v>6767</v>
      </c>
      <c r="I1238" t="s">
        <v>18</v>
      </c>
      <c r="K1238" s="14" t="str">
        <v>Id1102</v>
      </c>
      <c r="L1238" s="11">
        <v>1973</v>
      </c>
      <c r="M1238" s="11" t="str">
        <v>Nov</v>
      </c>
      <c r="N1238" s="11" t="str">
        <v>Tier - 3</v>
      </c>
      <c r="O1238" s="11" t="str">
        <v>Tier - 3</v>
      </c>
      <c r="P1238" s="11" t="str">
        <v>R1012</v>
      </c>
      <c r="Q1238" s="12" t="str">
        <v>27 Nov 1973</v>
      </c>
      <c r="R1238" s="11">
        <f ca="1"/>
        <v>51</v>
      </c>
      <c r="S1238" s="52">
        <v>10269.459999999999</v>
      </c>
      <c r="T1238" s="19"/>
    </row>
    <row r="1239" spans="1:20" x14ac:dyDescent="0.3">
      <c r="A1239" t="s">
        <v>1265</v>
      </c>
      <c r="B1239">
        <v>1970</v>
      </c>
      <c r="C1239" t="s">
        <v>13</v>
      </c>
      <c r="D1239">
        <v>21</v>
      </c>
      <c r="E1239">
        <v>0</v>
      </c>
      <c r="F1239">
        <v>10274.33</v>
      </c>
      <c r="G1239" t="s">
        <v>6767</v>
      </c>
      <c r="H1239" t="s">
        <v>6768</v>
      </c>
      <c r="I1239" t="s">
        <v>242</v>
      </c>
      <c r="K1239" s="14" t="str">
        <v>Id1101</v>
      </c>
      <c r="L1239" s="11">
        <v>1970</v>
      </c>
      <c r="M1239" s="11" t="str">
        <v>Jun</v>
      </c>
      <c r="N1239" s="11" t="str">
        <v>Tier - 3</v>
      </c>
      <c r="O1239" s="11" t="str">
        <v>Tier - 1</v>
      </c>
      <c r="P1239" s="11" t="str">
        <v>R1024</v>
      </c>
      <c r="Q1239" s="12" t="str">
        <v>21 Jun 1970</v>
      </c>
      <c r="R1239" s="11">
        <f ca="1"/>
        <v>54</v>
      </c>
      <c r="S1239" s="52">
        <v>10274.33</v>
      </c>
      <c r="T1239" s="19"/>
    </row>
    <row r="1240" spans="1:20" x14ac:dyDescent="0.3">
      <c r="A1240" t="s">
        <v>1266</v>
      </c>
      <c r="B1240">
        <v>1988</v>
      </c>
      <c r="C1240" t="s">
        <v>15</v>
      </c>
      <c r="D1240">
        <v>14</v>
      </c>
      <c r="E1240">
        <v>3</v>
      </c>
      <c r="F1240">
        <v>10276.99</v>
      </c>
      <c r="G1240" t="s">
        <v>6767</v>
      </c>
      <c r="H1240" t="s">
        <v>6768</v>
      </c>
      <c r="I1240" t="s">
        <v>295</v>
      </c>
      <c r="K1240" s="14" t="str">
        <v>Id1100</v>
      </c>
      <c r="L1240" s="11">
        <v>1988</v>
      </c>
      <c r="M1240" s="11" t="str">
        <v>Sep</v>
      </c>
      <c r="N1240" s="11" t="str">
        <v>Tier - 3</v>
      </c>
      <c r="O1240" s="11" t="str">
        <v>Tier - 1</v>
      </c>
      <c r="P1240" s="11" t="str">
        <v>R1021</v>
      </c>
      <c r="Q1240" s="12" t="str">
        <v>14 Sep 1988</v>
      </c>
      <c r="R1240" s="11">
        <f ca="1"/>
        <v>36</v>
      </c>
      <c r="S1240" s="52">
        <v>10276.99</v>
      </c>
      <c r="T1240" s="19"/>
    </row>
    <row r="1241" spans="1:20" x14ac:dyDescent="0.3">
      <c r="A1241" t="s">
        <v>1267</v>
      </c>
      <c r="B1241">
        <v>1963</v>
      </c>
      <c r="C1241" t="s">
        <v>15</v>
      </c>
      <c r="D1241">
        <v>24</v>
      </c>
      <c r="E1241">
        <v>0</v>
      </c>
      <c r="F1241">
        <v>10308.040000000001</v>
      </c>
      <c r="G1241" t="s">
        <v>6767</v>
      </c>
      <c r="H1241" t="s">
        <v>6768</v>
      </c>
      <c r="I1241" t="s">
        <v>9</v>
      </c>
      <c r="K1241" s="14" t="str">
        <v>Id1099</v>
      </c>
      <c r="L1241" s="11">
        <v>1963</v>
      </c>
      <c r="M1241" s="11" t="str">
        <v>Sep</v>
      </c>
      <c r="N1241" s="11" t="str">
        <v>Tier - 3</v>
      </c>
      <c r="O1241" s="11" t="str">
        <v>Tier - 1</v>
      </c>
      <c r="P1241" s="11" t="str">
        <v>R1013</v>
      </c>
      <c r="Q1241" s="12" t="str">
        <v>24 Sep 1963</v>
      </c>
      <c r="R1241" s="11">
        <f ca="1"/>
        <v>61</v>
      </c>
      <c r="S1241" s="52">
        <v>10308.040000000001</v>
      </c>
      <c r="T1241" s="19"/>
    </row>
    <row r="1242" spans="1:20" x14ac:dyDescent="0.3">
      <c r="A1242" t="s">
        <v>1268</v>
      </c>
      <c r="B1242">
        <v>1962</v>
      </c>
      <c r="C1242" t="s">
        <v>8</v>
      </c>
      <c r="D1242">
        <v>12</v>
      </c>
      <c r="E1242">
        <v>0</v>
      </c>
      <c r="F1242">
        <v>10310.780000000001</v>
      </c>
      <c r="G1242" t="s">
        <v>6767</v>
      </c>
      <c r="H1242" t="s">
        <v>6767</v>
      </c>
      <c r="I1242" t="s">
        <v>18</v>
      </c>
      <c r="K1242" s="14" t="str">
        <v>Id1098</v>
      </c>
      <c r="L1242" s="11">
        <v>1962</v>
      </c>
      <c r="M1242" s="11" t="str">
        <v>Jul</v>
      </c>
      <c r="N1242" s="11" t="str">
        <v>Tier - 3</v>
      </c>
      <c r="O1242" s="11" t="str">
        <v>Tier - 3</v>
      </c>
      <c r="P1242" s="11" t="str">
        <v>R1012</v>
      </c>
      <c r="Q1242" s="12" t="str">
        <v>12 Jul 1962</v>
      </c>
      <c r="R1242" s="11">
        <f ca="1"/>
        <v>62</v>
      </c>
      <c r="S1242" s="52">
        <v>10310.780000000001</v>
      </c>
      <c r="T1242" s="19"/>
    </row>
    <row r="1243" spans="1:20" x14ac:dyDescent="0.3">
      <c r="A1243" t="s">
        <v>1269</v>
      </c>
      <c r="B1243">
        <v>1991</v>
      </c>
      <c r="C1243" t="s">
        <v>11</v>
      </c>
      <c r="D1243">
        <v>17</v>
      </c>
      <c r="E1243">
        <v>3</v>
      </c>
      <c r="F1243">
        <v>10315.91</v>
      </c>
      <c r="G1243" t="s">
        <v>6767</v>
      </c>
      <c r="H1243" t="s">
        <v>6766</v>
      </c>
      <c r="I1243" t="s">
        <v>18</v>
      </c>
      <c r="K1243" s="14" t="str">
        <v>Id1097</v>
      </c>
      <c r="L1243" s="11">
        <v>1991</v>
      </c>
      <c r="M1243" s="11" t="str">
        <v>Nov</v>
      </c>
      <c r="N1243" s="11" t="str">
        <v>Tier - 3</v>
      </c>
      <c r="O1243" s="11" t="str">
        <v>Tier - 2</v>
      </c>
      <c r="P1243" s="11" t="str">
        <v>R1012</v>
      </c>
      <c r="Q1243" s="12" t="str">
        <v>17 Nov 1991</v>
      </c>
      <c r="R1243" s="11">
        <f ca="1"/>
        <v>33</v>
      </c>
      <c r="S1243" s="52">
        <v>10315.91</v>
      </c>
      <c r="T1243" s="19"/>
    </row>
    <row r="1244" spans="1:20" x14ac:dyDescent="0.3">
      <c r="A1244" t="s">
        <v>1270</v>
      </c>
      <c r="B1244">
        <v>1991</v>
      </c>
      <c r="C1244" t="s">
        <v>30</v>
      </c>
      <c r="D1244">
        <v>21</v>
      </c>
      <c r="E1244">
        <v>3</v>
      </c>
      <c r="F1244">
        <v>10322.9</v>
      </c>
      <c r="G1244" t="s">
        <v>6767</v>
      </c>
      <c r="H1244" t="s">
        <v>6768</v>
      </c>
      <c r="I1244" t="s">
        <v>530</v>
      </c>
      <c r="K1244" s="14" t="str">
        <v>Id1096</v>
      </c>
      <c r="L1244" s="11">
        <v>1991</v>
      </c>
      <c r="M1244" s="11" t="str">
        <v>Aug</v>
      </c>
      <c r="N1244" s="11" t="str">
        <v>Tier - 3</v>
      </c>
      <c r="O1244" s="11" t="str">
        <v>Tier - 1</v>
      </c>
      <c r="P1244" s="11" t="str">
        <v>R1026</v>
      </c>
      <c r="Q1244" s="12" t="str">
        <v>21 Aug 1991</v>
      </c>
      <c r="R1244" s="11">
        <f ca="1"/>
        <v>33</v>
      </c>
      <c r="S1244" s="52">
        <v>10322.9</v>
      </c>
      <c r="T1244" s="19"/>
    </row>
    <row r="1245" spans="1:20" x14ac:dyDescent="0.3">
      <c r="A1245" t="s">
        <v>1271</v>
      </c>
      <c r="B1245">
        <v>1970</v>
      </c>
      <c r="C1245" t="s">
        <v>25</v>
      </c>
      <c r="D1245">
        <v>1</v>
      </c>
      <c r="E1245">
        <v>2</v>
      </c>
      <c r="F1245">
        <v>10325.209999999999</v>
      </c>
      <c r="G1245" t="s">
        <v>6767</v>
      </c>
      <c r="H1245" t="s">
        <v>6767</v>
      </c>
      <c r="I1245" t="s">
        <v>37</v>
      </c>
      <c r="K1245" s="14" t="str">
        <v>Id1095</v>
      </c>
      <c r="L1245" s="11">
        <v>1970</v>
      </c>
      <c r="M1245" s="11" t="str">
        <v>Dec</v>
      </c>
      <c r="N1245" s="11" t="str">
        <v>Tier - 3</v>
      </c>
      <c r="O1245" s="11" t="str">
        <v>Tier - 3</v>
      </c>
      <c r="P1245" s="11" t="str">
        <v>R1011</v>
      </c>
      <c r="Q1245" s="12" t="str">
        <v>1 Dec 1970</v>
      </c>
      <c r="R1245" s="11">
        <f ca="1"/>
        <v>54</v>
      </c>
      <c r="S1245" s="52">
        <v>10325.209999999999</v>
      </c>
      <c r="T1245" s="19"/>
    </row>
    <row r="1246" spans="1:20" x14ac:dyDescent="0.3">
      <c r="A1246" t="s">
        <v>1272</v>
      </c>
      <c r="B1246">
        <v>1982</v>
      </c>
      <c r="C1246" t="s">
        <v>8</v>
      </c>
      <c r="D1246">
        <v>21</v>
      </c>
      <c r="E1246">
        <v>3</v>
      </c>
      <c r="F1246">
        <v>10329.06</v>
      </c>
      <c r="G1246" t="s">
        <v>6767</v>
      </c>
      <c r="H1246" t="s">
        <v>6768</v>
      </c>
      <c r="I1246" t="s">
        <v>295</v>
      </c>
      <c r="K1246" s="14" t="str">
        <v>Id1094</v>
      </c>
      <c r="L1246" s="11">
        <v>1982</v>
      </c>
      <c r="M1246" s="11" t="str">
        <v>Jul</v>
      </c>
      <c r="N1246" s="11" t="str">
        <v>Tier - 3</v>
      </c>
      <c r="O1246" s="11" t="str">
        <v>Tier - 1</v>
      </c>
      <c r="P1246" s="11" t="str">
        <v>R1021</v>
      </c>
      <c r="Q1246" s="12" t="str">
        <v>21 Jul 1982</v>
      </c>
      <c r="R1246" s="11">
        <f ca="1"/>
        <v>42</v>
      </c>
      <c r="S1246" s="52">
        <v>10329.06</v>
      </c>
      <c r="T1246" s="19"/>
    </row>
    <row r="1247" spans="1:20" x14ac:dyDescent="0.3">
      <c r="A1247" t="s">
        <v>1273</v>
      </c>
      <c r="B1247">
        <v>1968</v>
      </c>
      <c r="C1247" t="s">
        <v>8</v>
      </c>
      <c r="D1247">
        <v>19</v>
      </c>
      <c r="E1247">
        <v>0</v>
      </c>
      <c r="F1247">
        <v>10338.93</v>
      </c>
      <c r="G1247" t="s">
        <v>6767</v>
      </c>
      <c r="H1247" t="s">
        <v>6768</v>
      </c>
      <c r="I1247" t="s">
        <v>9</v>
      </c>
      <c r="K1247" s="14" t="str">
        <v>Id1093</v>
      </c>
      <c r="L1247" s="11">
        <v>1968</v>
      </c>
      <c r="M1247" s="11" t="str">
        <v>Jul</v>
      </c>
      <c r="N1247" s="11" t="str">
        <v>Tier - 3</v>
      </c>
      <c r="O1247" s="11" t="str">
        <v>Tier - 1</v>
      </c>
      <c r="P1247" s="11" t="str">
        <v>R1013</v>
      </c>
      <c r="Q1247" s="12" t="str">
        <v>19 Jul 1968</v>
      </c>
      <c r="R1247" s="11">
        <f ca="1"/>
        <v>56</v>
      </c>
      <c r="S1247" s="52">
        <v>10338.93</v>
      </c>
      <c r="T1247" s="19"/>
    </row>
    <row r="1248" spans="1:20" x14ac:dyDescent="0.3">
      <c r="A1248" t="s">
        <v>1274</v>
      </c>
      <c r="B1248">
        <v>1973</v>
      </c>
      <c r="C1248" t="s">
        <v>30</v>
      </c>
      <c r="D1248">
        <v>8</v>
      </c>
      <c r="E1248">
        <v>0</v>
      </c>
      <c r="F1248">
        <v>10345.93</v>
      </c>
      <c r="G1248" t="s">
        <v>6767</v>
      </c>
      <c r="H1248" t="s">
        <v>6766</v>
      </c>
      <c r="I1248" t="s">
        <v>295</v>
      </c>
      <c r="K1248" s="14" t="str">
        <v>Id1092</v>
      </c>
      <c r="L1248" s="11">
        <v>1973</v>
      </c>
      <c r="M1248" s="11" t="str">
        <v>Aug</v>
      </c>
      <c r="N1248" s="11" t="str">
        <v>Tier - 3</v>
      </c>
      <c r="O1248" s="11" t="str">
        <v>Tier - 2</v>
      </c>
      <c r="P1248" s="11" t="str">
        <v>R1021</v>
      </c>
      <c r="Q1248" s="12" t="str">
        <v>8 Aug 1973</v>
      </c>
      <c r="R1248" s="11">
        <f ca="1"/>
        <v>51</v>
      </c>
      <c r="S1248" s="52">
        <v>10345.93</v>
      </c>
      <c r="T1248" s="19"/>
    </row>
    <row r="1249" spans="1:20" x14ac:dyDescent="0.3">
      <c r="A1249" t="s">
        <v>1275</v>
      </c>
      <c r="B1249">
        <v>1974</v>
      </c>
      <c r="C1249" t="s">
        <v>15</v>
      </c>
      <c r="D1249">
        <v>29</v>
      </c>
      <c r="E1249">
        <v>0</v>
      </c>
      <c r="F1249">
        <v>10352.48</v>
      </c>
      <c r="G1249" t="s">
        <v>6767</v>
      </c>
      <c r="H1249" t="s">
        <v>6768</v>
      </c>
      <c r="I1249" t="s">
        <v>18</v>
      </c>
      <c r="K1249" s="14" t="str">
        <v>Id1091</v>
      </c>
      <c r="L1249" s="11">
        <v>1974</v>
      </c>
      <c r="M1249" s="11" t="str">
        <v>Sep</v>
      </c>
      <c r="N1249" s="11" t="str">
        <v>Tier - 3</v>
      </c>
      <c r="O1249" s="11" t="str">
        <v>Tier - 1</v>
      </c>
      <c r="P1249" s="11" t="str">
        <v>R1012</v>
      </c>
      <c r="Q1249" s="12" t="str">
        <v>29 Sep 1974</v>
      </c>
      <c r="R1249" s="11">
        <f ca="1"/>
        <v>50</v>
      </c>
      <c r="S1249" s="52">
        <v>10352.48</v>
      </c>
      <c r="T1249" s="19"/>
    </row>
    <row r="1250" spans="1:20" x14ac:dyDescent="0.3">
      <c r="A1250" t="s">
        <v>1276</v>
      </c>
      <c r="B1250">
        <v>1969</v>
      </c>
      <c r="C1250" t="s">
        <v>13</v>
      </c>
      <c r="D1250">
        <v>17</v>
      </c>
      <c r="E1250">
        <v>0</v>
      </c>
      <c r="F1250">
        <v>10355.64</v>
      </c>
      <c r="G1250" t="s">
        <v>6767</v>
      </c>
      <c r="H1250" t="s">
        <v>6768</v>
      </c>
      <c r="I1250" t="s">
        <v>18</v>
      </c>
      <c r="K1250" s="14" t="str">
        <v>Id1090</v>
      </c>
      <c r="L1250" s="11">
        <v>1969</v>
      </c>
      <c r="M1250" s="11" t="str">
        <v>Jun</v>
      </c>
      <c r="N1250" s="11" t="str">
        <v>Tier - 3</v>
      </c>
      <c r="O1250" s="11" t="str">
        <v>Tier - 1</v>
      </c>
      <c r="P1250" s="11" t="str">
        <v>R1012</v>
      </c>
      <c r="Q1250" s="12" t="str">
        <v>17 Jun 1969</v>
      </c>
      <c r="R1250" s="11">
        <f ca="1"/>
        <v>55</v>
      </c>
      <c r="S1250" s="52">
        <v>10355.64</v>
      </c>
      <c r="T1250" s="19"/>
    </row>
    <row r="1251" spans="1:20" x14ac:dyDescent="0.3">
      <c r="A1251" t="s">
        <v>1277</v>
      </c>
      <c r="B1251">
        <v>1971</v>
      </c>
      <c r="C1251" t="s">
        <v>15</v>
      </c>
      <c r="D1251">
        <v>6</v>
      </c>
      <c r="E1251">
        <v>0</v>
      </c>
      <c r="F1251">
        <v>10356.67</v>
      </c>
      <c r="G1251" t="s">
        <v>6767</v>
      </c>
      <c r="H1251" t="s">
        <v>6768</v>
      </c>
      <c r="I1251" t="s">
        <v>195</v>
      </c>
      <c r="K1251" s="14" t="str">
        <v>Id1089</v>
      </c>
      <c r="L1251" s="11">
        <v>1971</v>
      </c>
      <c r="M1251" s="11" t="str">
        <v>Sep</v>
      </c>
      <c r="N1251" s="11" t="str">
        <v>Tier - 3</v>
      </c>
      <c r="O1251" s="11" t="str">
        <v>Tier - 1</v>
      </c>
      <c r="P1251" s="11" t="str">
        <v>R1025</v>
      </c>
      <c r="Q1251" s="12" t="str">
        <v>6 Sep 1971</v>
      </c>
      <c r="R1251" s="11">
        <f ca="1"/>
        <v>53</v>
      </c>
      <c r="S1251" s="52">
        <v>10356.67</v>
      </c>
      <c r="T1251" s="19"/>
    </row>
    <row r="1252" spans="1:20" x14ac:dyDescent="0.3">
      <c r="A1252" t="s">
        <v>1278</v>
      </c>
      <c r="B1252">
        <v>1973</v>
      </c>
      <c r="C1252" t="s">
        <v>15</v>
      </c>
      <c r="D1252">
        <v>29</v>
      </c>
      <c r="E1252">
        <v>2</v>
      </c>
      <c r="F1252">
        <v>10370.91</v>
      </c>
      <c r="G1252" t="s">
        <v>6767</v>
      </c>
      <c r="H1252" t="s">
        <v>6767</v>
      </c>
      <c r="I1252" t="s">
        <v>242</v>
      </c>
      <c r="K1252" s="14" t="str">
        <v>Id1088</v>
      </c>
      <c r="L1252" s="11">
        <v>1973</v>
      </c>
      <c r="M1252" s="11" t="str">
        <v>Sep</v>
      </c>
      <c r="N1252" s="11" t="str">
        <v>Tier - 3</v>
      </c>
      <c r="O1252" s="11" t="str">
        <v>Tier - 3</v>
      </c>
      <c r="P1252" s="11" t="str">
        <v>R1024</v>
      </c>
      <c r="Q1252" s="12" t="str">
        <v>29 Sep 1973</v>
      </c>
      <c r="R1252" s="11">
        <f ca="1"/>
        <v>51</v>
      </c>
      <c r="S1252" s="52">
        <v>10370.91</v>
      </c>
      <c r="T1252" s="19"/>
    </row>
    <row r="1253" spans="1:20" x14ac:dyDescent="0.3">
      <c r="A1253" t="s">
        <v>1279</v>
      </c>
      <c r="B1253">
        <v>1973</v>
      </c>
      <c r="C1253" t="s">
        <v>15</v>
      </c>
      <c r="D1253">
        <v>19</v>
      </c>
      <c r="E1253">
        <v>3</v>
      </c>
      <c r="F1253">
        <v>10381.48</v>
      </c>
      <c r="G1253" t="s">
        <v>6767</v>
      </c>
      <c r="H1253" t="s">
        <v>6767</v>
      </c>
      <c r="I1253" t="s">
        <v>9</v>
      </c>
      <c r="K1253" s="14" t="str">
        <v>Id1087</v>
      </c>
      <c r="L1253" s="11">
        <v>1973</v>
      </c>
      <c r="M1253" s="11" t="str">
        <v>Sep</v>
      </c>
      <c r="N1253" s="11" t="str">
        <v>Tier - 3</v>
      </c>
      <c r="O1253" s="11" t="str">
        <v>Tier - 3</v>
      </c>
      <c r="P1253" s="11" t="str">
        <v>R1013</v>
      </c>
      <c r="Q1253" s="12" t="str">
        <v>19 Sep 1973</v>
      </c>
      <c r="R1253" s="11">
        <f ca="1"/>
        <v>51</v>
      </c>
      <c r="S1253" s="52">
        <v>10381.48</v>
      </c>
      <c r="T1253" s="19"/>
    </row>
    <row r="1254" spans="1:20" x14ac:dyDescent="0.3">
      <c r="A1254" t="s">
        <v>1280</v>
      </c>
      <c r="B1254">
        <v>1969</v>
      </c>
      <c r="C1254" t="s">
        <v>8</v>
      </c>
      <c r="D1254">
        <v>7</v>
      </c>
      <c r="E1254">
        <v>0</v>
      </c>
      <c r="F1254">
        <v>10403.27</v>
      </c>
      <c r="G1254" t="s">
        <v>6767</v>
      </c>
      <c r="H1254" t="s">
        <v>6766</v>
      </c>
      <c r="I1254" t="s">
        <v>511</v>
      </c>
      <c r="K1254" s="14" t="str">
        <v>Id1086</v>
      </c>
      <c r="L1254" s="11">
        <v>1969</v>
      </c>
      <c r="M1254" s="11" t="str">
        <v>Jul</v>
      </c>
      <c r="N1254" s="11" t="str">
        <v>Tier - 3</v>
      </c>
      <c r="O1254" s="11" t="str">
        <v>Tier - 2</v>
      </c>
      <c r="P1254" s="11" t="str">
        <v>R1020</v>
      </c>
      <c r="Q1254" s="12" t="str">
        <v>7 Jul 1969</v>
      </c>
      <c r="R1254" s="11">
        <f ca="1"/>
        <v>55</v>
      </c>
      <c r="S1254" s="52">
        <v>10403.27</v>
      </c>
      <c r="T1254" s="19"/>
    </row>
    <row r="1255" spans="1:20" x14ac:dyDescent="0.3">
      <c r="A1255" t="s">
        <v>1281</v>
      </c>
      <c r="B1255">
        <v>1975</v>
      </c>
      <c r="C1255" t="s">
        <v>13</v>
      </c>
      <c r="D1255">
        <v>5</v>
      </c>
      <c r="E1255">
        <v>4</v>
      </c>
      <c r="F1255">
        <v>10407.09</v>
      </c>
      <c r="G1255" t="s">
        <v>6767</v>
      </c>
      <c r="H1255" t="s">
        <v>6768</v>
      </c>
      <c r="I1255" t="s">
        <v>159</v>
      </c>
      <c r="K1255" s="14" t="str">
        <v>Id1085</v>
      </c>
      <c r="L1255" s="11">
        <v>1975</v>
      </c>
      <c r="M1255" s="11" t="str">
        <v>Jun</v>
      </c>
      <c r="N1255" s="11" t="str">
        <v>Tier - 3</v>
      </c>
      <c r="O1255" s="11" t="str">
        <v>Tier - 1</v>
      </c>
      <c r="P1255" s="11" t="str">
        <v>R1015</v>
      </c>
      <c r="Q1255" s="12" t="str">
        <v>5 Jun 1975</v>
      </c>
      <c r="R1255" s="11">
        <f ca="1"/>
        <v>49</v>
      </c>
      <c r="S1255" s="52">
        <v>10407.09</v>
      </c>
      <c r="T1255" s="19"/>
    </row>
    <row r="1256" spans="1:20" x14ac:dyDescent="0.3">
      <c r="A1256" t="s">
        <v>1282</v>
      </c>
      <c r="B1256">
        <v>1980</v>
      </c>
      <c r="C1256" t="s">
        <v>32</v>
      </c>
      <c r="D1256">
        <v>24</v>
      </c>
      <c r="E1256">
        <v>2</v>
      </c>
      <c r="F1256">
        <v>10407.98</v>
      </c>
      <c r="G1256" t="s">
        <v>6767</v>
      </c>
      <c r="H1256" t="s">
        <v>6768</v>
      </c>
      <c r="I1256" t="s">
        <v>295</v>
      </c>
      <c r="K1256" s="14" t="str">
        <v>Id1084</v>
      </c>
      <c r="L1256" s="11">
        <v>1980</v>
      </c>
      <c r="M1256" s="11" t="str">
        <v>Oct</v>
      </c>
      <c r="N1256" s="11" t="str">
        <v>Tier - 3</v>
      </c>
      <c r="O1256" s="11" t="str">
        <v>Tier - 1</v>
      </c>
      <c r="P1256" s="11" t="str">
        <v>R1021</v>
      </c>
      <c r="Q1256" s="12" t="str">
        <v>24 Oct 1980</v>
      </c>
      <c r="R1256" s="11">
        <f ca="1"/>
        <v>44</v>
      </c>
      <c r="S1256" s="52">
        <v>10407.98</v>
      </c>
      <c r="T1256" s="19"/>
    </row>
    <row r="1257" spans="1:20" x14ac:dyDescent="0.3">
      <c r="A1257" t="s">
        <v>1283</v>
      </c>
      <c r="B1257">
        <v>1973</v>
      </c>
      <c r="C1257" t="s">
        <v>32</v>
      </c>
      <c r="D1257">
        <v>11</v>
      </c>
      <c r="E1257">
        <v>0</v>
      </c>
      <c r="F1257">
        <v>10419.59</v>
      </c>
      <c r="G1257" t="s">
        <v>6767</v>
      </c>
      <c r="H1257" t="s">
        <v>6766</v>
      </c>
      <c r="I1257" t="s">
        <v>195</v>
      </c>
      <c r="K1257" s="14" t="str">
        <v>Id1083</v>
      </c>
      <c r="L1257" s="11">
        <v>1973</v>
      </c>
      <c r="M1257" s="11" t="str">
        <v>Oct</v>
      </c>
      <c r="N1257" s="11" t="str">
        <v>Tier - 3</v>
      </c>
      <c r="O1257" s="11" t="str">
        <v>Tier - 2</v>
      </c>
      <c r="P1257" s="11" t="str">
        <v>R1025</v>
      </c>
      <c r="Q1257" s="12" t="str">
        <v>11 Oct 1973</v>
      </c>
      <c r="R1257" s="11">
        <f ca="1"/>
        <v>51</v>
      </c>
      <c r="S1257" s="52">
        <v>10419.59</v>
      </c>
      <c r="T1257" s="19"/>
    </row>
    <row r="1258" spans="1:20" x14ac:dyDescent="0.3">
      <c r="A1258" t="s">
        <v>1284</v>
      </c>
      <c r="B1258">
        <v>1979</v>
      </c>
      <c r="C1258" t="s">
        <v>11</v>
      </c>
      <c r="D1258">
        <v>25</v>
      </c>
      <c r="E1258">
        <v>2</v>
      </c>
      <c r="F1258">
        <v>10419.65</v>
      </c>
      <c r="G1258" t="s">
        <v>6767</v>
      </c>
      <c r="H1258" t="s">
        <v>6766</v>
      </c>
      <c r="I1258" t="s">
        <v>195</v>
      </c>
      <c r="K1258" s="14" t="str">
        <v>Id1082</v>
      </c>
      <c r="L1258" s="11">
        <v>1979</v>
      </c>
      <c r="M1258" s="11" t="str">
        <v>Nov</v>
      </c>
      <c r="N1258" s="11" t="str">
        <v>Tier - 3</v>
      </c>
      <c r="O1258" s="11" t="str">
        <v>Tier - 2</v>
      </c>
      <c r="P1258" s="11" t="str">
        <v>R1025</v>
      </c>
      <c r="Q1258" s="12" t="str">
        <v>25 Nov 1979</v>
      </c>
      <c r="R1258" s="11">
        <f ca="1"/>
        <v>45</v>
      </c>
      <c r="S1258" s="52">
        <v>10419.65</v>
      </c>
      <c r="T1258" s="19"/>
    </row>
    <row r="1259" spans="1:20" x14ac:dyDescent="0.3">
      <c r="A1259" t="s">
        <v>1285</v>
      </c>
      <c r="B1259">
        <v>1968</v>
      </c>
      <c r="C1259" t="s">
        <v>25</v>
      </c>
      <c r="D1259">
        <v>27</v>
      </c>
      <c r="E1259">
        <v>0</v>
      </c>
      <c r="F1259">
        <v>10422.92</v>
      </c>
      <c r="G1259" t="s">
        <v>6767</v>
      </c>
      <c r="H1259" t="s">
        <v>6768</v>
      </c>
      <c r="I1259" t="s">
        <v>351</v>
      </c>
      <c r="K1259" s="14" t="str">
        <v>Id1081</v>
      </c>
      <c r="L1259" s="11">
        <v>1968</v>
      </c>
      <c r="M1259" s="11" t="str">
        <v>Dec</v>
      </c>
      <c r="N1259" s="11" t="str">
        <v>Tier - 3</v>
      </c>
      <c r="O1259" s="11" t="str">
        <v>Tier - 1</v>
      </c>
      <c r="P1259" s="11" t="str">
        <v>R1017</v>
      </c>
      <c r="Q1259" s="12" t="str">
        <v>27 Dec 1968</v>
      </c>
      <c r="R1259" s="11">
        <f ca="1"/>
        <v>56</v>
      </c>
      <c r="S1259" s="52">
        <v>10422.92</v>
      </c>
      <c r="T1259" s="19"/>
    </row>
    <row r="1260" spans="1:20" x14ac:dyDescent="0.3">
      <c r="A1260" t="s">
        <v>1286</v>
      </c>
      <c r="B1260">
        <v>1968</v>
      </c>
      <c r="C1260" t="s">
        <v>30</v>
      </c>
      <c r="D1260">
        <v>23</v>
      </c>
      <c r="E1260">
        <v>0</v>
      </c>
      <c r="F1260">
        <v>10435.07</v>
      </c>
      <c r="G1260" t="s">
        <v>6767</v>
      </c>
      <c r="H1260" t="s">
        <v>6768</v>
      </c>
      <c r="I1260" t="s">
        <v>163</v>
      </c>
      <c r="K1260" s="14" t="str">
        <v>Id1080</v>
      </c>
      <c r="L1260" s="11">
        <v>1968</v>
      </c>
      <c r="M1260" s="11" t="str">
        <v>Aug</v>
      </c>
      <c r="N1260" s="11" t="str">
        <v>Tier - 3</v>
      </c>
      <c r="O1260" s="11" t="str">
        <v>Tier - 1</v>
      </c>
      <c r="P1260" s="11" t="str">
        <v>R1016</v>
      </c>
      <c r="Q1260" s="12" t="str">
        <v>23 Aug 1968</v>
      </c>
      <c r="R1260" s="11">
        <f ca="1"/>
        <v>56</v>
      </c>
      <c r="S1260" s="52">
        <v>10435.07</v>
      </c>
      <c r="T1260" s="19"/>
    </row>
    <row r="1261" spans="1:20" x14ac:dyDescent="0.3">
      <c r="A1261" t="s">
        <v>1287</v>
      </c>
      <c r="B1261">
        <v>1968</v>
      </c>
      <c r="C1261" t="s">
        <v>30</v>
      </c>
      <c r="D1261">
        <v>29</v>
      </c>
      <c r="E1261">
        <v>1</v>
      </c>
      <c r="F1261">
        <v>10436.1</v>
      </c>
      <c r="G1261" t="s">
        <v>6767</v>
      </c>
      <c r="H1261" t="s">
        <v>6767</v>
      </c>
      <c r="I1261" t="s">
        <v>37</v>
      </c>
      <c r="K1261" s="14" t="str">
        <v>Id1079</v>
      </c>
      <c r="L1261" s="11">
        <v>1968</v>
      </c>
      <c r="M1261" s="11" t="str">
        <v>Aug</v>
      </c>
      <c r="N1261" s="11" t="str">
        <v>Tier - 3</v>
      </c>
      <c r="O1261" s="11" t="str">
        <v>Tier - 3</v>
      </c>
      <c r="P1261" s="11" t="str">
        <v>R1011</v>
      </c>
      <c r="Q1261" s="12" t="str">
        <v>29 Aug 1968</v>
      </c>
      <c r="R1261" s="11">
        <f ca="1"/>
        <v>56</v>
      </c>
      <c r="S1261" s="52">
        <v>10436.1</v>
      </c>
      <c r="T1261" s="19"/>
    </row>
    <row r="1262" spans="1:20" x14ac:dyDescent="0.3">
      <c r="A1262" t="s">
        <v>1288</v>
      </c>
      <c r="B1262">
        <v>1968</v>
      </c>
      <c r="C1262" t="s">
        <v>11</v>
      </c>
      <c r="D1262">
        <v>8</v>
      </c>
      <c r="E1262">
        <v>1</v>
      </c>
      <c r="F1262">
        <v>10450.549999999999</v>
      </c>
      <c r="G1262" t="s">
        <v>6767</v>
      </c>
      <c r="H1262" t="s">
        <v>6768</v>
      </c>
      <c r="I1262" t="s">
        <v>37</v>
      </c>
      <c r="K1262" s="14" t="str">
        <v>Id1078</v>
      </c>
      <c r="L1262" s="11">
        <v>1968</v>
      </c>
      <c r="M1262" s="11" t="str">
        <v>Nov</v>
      </c>
      <c r="N1262" s="11" t="str">
        <v>Tier - 3</v>
      </c>
      <c r="O1262" s="11" t="str">
        <v>Tier - 1</v>
      </c>
      <c r="P1262" s="11" t="str">
        <v>R1011</v>
      </c>
      <c r="Q1262" s="12" t="str">
        <v>8 Nov 1968</v>
      </c>
      <c r="R1262" s="11">
        <f ca="1"/>
        <v>56</v>
      </c>
      <c r="S1262" s="52">
        <v>10450.549999999999</v>
      </c>
      <c r="T1262" s="19"/>
    </row>
    <row r="1263" spans="1:20" x14ac:dyDescent="0.3">
      <c r="A1263" t="s">
        <v>1289</v>
      </c>
      <c r="B1263">
        <v>1964</v>
      </c>
      <c r="C1263" t="s">
        <v>32</v>
      </c>
      <c r="D1263">
        <v>14</v>
      </c>
      <c r="E1263">
        <v>0</v>
      </c>
      <c r="F1263">
        <v>10455.1</v>
      </c>
      <c r="G1263" t="s">
        <v>6767</v>
      </c>
      <c r="H1263" t="s">
        <v>6768</v>
      </c>
      <c r="I1263" t="s">
        <v>18</v>
      </c>
      <c r="K1263" s="14" t="str">
        <v>Id1077</v>
      </c>
      <c r="L1263" s="11">
        <v>1964</v>
      </c>
      <c r="M1263" s="11" t="str">
        <v>Oct</v>
      </c>
      <c r="N1263" s="11" t="str">
        <v>Tier - 3</v>
      </c>
      <c r="O1263" s="11" t="str">
        <v>Tier - 1</v>
      </c>
      <c r="P1263" s="11" t="str">
        <v>R1012</v>
      </c>
      <c r="Q1263" s="12" t="str">
        <v>14 Oct 1964</v>
      </c>
      <c r="R1263" s="11">
        <f ca="1"/>
        <v>60</v>
      </c>
      <c r="S1263" s="52">
        <v>10455.1</v>
      </c>
      <c r="T1263" s="19"/>
    </row>
    <row r="1264" spans="1:20" x14ac:dyDescent="0.3">
      <c r="A1264" t="s">
        <v>1290</v>
      </c>
      <c r="B1264">
        <v>1976</v>
      </c>
      <c r="C1264" t="s">
        <v>30</v>
      </c>
      <c r="D1264">
        <v>3</v>
      </c>
      <c r="E1264">
        <v>2</v>
      </c>
      <c r="F1264">
        <v>10455.14</v>
      </c>
      <c r="G1264" t="s">
        <v>6767</v>
      </c>
      <c r="H1264" t="s">
        <v>6766</v>
      </c>
      <c r="I1264" t="s">
        <v>295</v>
      </c>
      <c r="K1264" s="14" t="str">
        <v>Id1076</v>
      </c>
      <c r="L1264" s="11">
        <v>1976</v>
      </c>
      <c r="M1264" s="11" t="str">
        <v>Aug</v>
      </c>
      <c r="N1264" s="11" t="str">
        <v>Tier - 3</v>
      </c>
      <c r="O1264" s="11" t="str">
        <v>Tier - 2</v>
      </c>
      <c r="P1264" s="11" t="str">
        <v>R1021</v>
      </c>
      <c r="Q1264" s="12" t="str">
        <v>3 Aug 1976</v>
      </c>
      <c r="R1264" s="11">
        <f ca="1"/>
        <v>48</v>
      </c>
      <c r="S1264" s="52">
        <v>10455.14</v>
      </c>
      <c r="T1264" s="19"/>
    </row>
    <row r="1265" spans="1:20" x14ac:dyDescent="0.3">
      <c r="A1265" t="s">
        <v>1291</v>
      </c>
      <c r="B1265">
        <v>1964</v>
      </c>
      <c r="C1265" t="s">
        <v>8</v>
      </c>
      <c r="D1265">
        <v>27</v>
      </c>
      <c r="E1265">
        <v>0</v>
      </c>
      <c r="F1265">
        <v>10459.19</v>
      </c>
      <c r="G1265" t="s">
        <v>6767</v>
      </c>
      <c r="H1265" t="s">
        <v>6768</v>
      </c>
      <c r="I1265" t="s">
        <v>9</v>
      </c>
      <c r="K1265" s="14" t="str">
        <v>Id1075</v>
      </c>
      <c r="L1265" s="11">
        <v>1964</v>
      </c>
      <c r="M1265" s="11" t="str">
        <v>Jul</v>
      </c>
      <c r="N1265" s="11" t="str">
        <v>Tier - 3</v>
      </c>
      <c r="O1265" s="11" t="str">
        <v>Tier - 1</v>
      </c>
      <c r="P1265" s="11" t="str">
        <v>R1013</v>
      </c>
      <c r="Q1265" s="12" t="str">
        <v>27 Jul 1964</v>
      </c>
      <c r="R1265" s="11">
        <f ca="1"/>
        <v>60</v>
      </c>
      <c r="S1265" s="52">
        <v>10459.19</v>
      </c>
      <c r="T1265" s="19"/>
    </row>
    <row r="1266" spans="1:20" x14ac:dyDescent="0.3">
      <c r="A1266" t="s">
        <v>1292</v>
      </c>
      <c r="B1266">
        <v>1969</v>
      </c>
      <c r="C1266" t="s">
        <v>15</v>
      </c>
      <c r="D1266">
        <v>22</v>
      </c>
      <c r="E1266">
        <v>1</v>
      </c>
      <c r="F1266">
        <v>10461.98</v>
      </c>
      <c r="G1266" t="s">
        <v>6767</v>
      </c>
      <c r="H1266" t="s">
        <v>6768</v>
      </c>
      <c r="I1266" t="s">
        <v>18</v>
      </c>
      <c r="K1266" s="14" t="str">
        <v>Id1074</v>
      </c>
      <c r="L1266" s="11">
        <v>1969</v>
      </c>
      <c r="M1266" s="11" t="str">
        <v>Sep</v>
      </c>
      <c r="N1266" s="11" t="str">
        <v>Tier - 3</v>
      </c>
      <c r="O1266" s="11" t="str">
        <v>Tier - 1</v>
      </c>
      <c r="P1266" s="11" t="str">
        <v>R1012</v>
      </c>
      <c r="Q1266" s="12" t="str">
        <v>22 Sep 1969</v>
      </c>
      <c r="R1266" s="11">
        <f ca="1"/>
        <v>55</v>
      </c>
      <c r="S1266" s="52">
        <v>10461.98</v>
      </c>
      <c r="T1266" s="19"/>
    </row>
    <row r="1267" spans="1:20" x14ac:dyDescent="0.3">
      <c r="A1267" t="s">
        <v>1293</v>
      </c>
      <c r="B1267">
        <v>1987</v>
      </c>
      <c r="C1267" t="s">
        <v>13</v>
      </c>
      <c r="D1267">
        <v>28</v>
      </c>
      <c r="E1267">
        <v>3</v>
      </c>
      <c r="F1267">
        <v>10464.83</v>
      </c>
      <c r="G1267" t="s">
        <v>6767</v>
      </c>
      <c r="H1267" t="s">
        <v>6768</v>
      </c>
      <c r="I1267" t="s">
        <v>18</v>
      </c>
      <c r="K1267" s="14" t="str">
        <v>Id1073</v>
      </c>
      <c r="L1267" s="11">
        <v>1987</v>
      </c>
      <c r="M1267" s="11" t="str">
        <v>Jun</v>
      </c>
      <c r="N1267" s="11" t="str">
        <v>Tier - 3</v>
      </c>
      <c r="O1267" s="11" t="str">
        <v>Tier - 1</v>
      </c>
      <c r="P1267" s="11" t="str">
        <v>R1012</v>
      </c>
      <c r="Q1267" s="12" t="str">
        <v>28 Jun 1987</v>
      </c>
      <c r="R1267" s="11">
        <f ca="1"/>
        <v>37</v>
      </c>
      <c r="S1267" s="52">
        <v>10464.83</v>
      </c>
      <c r="T1267" s="19"/>
    </row>
    <row r="1268" spans="1:20" x14ac:dyDescent="0.3">
      <c r="A1268" t="s">
        <v>1294</v>
      </c>
      <c r="B1268">
        <v>1978</v>
      </c>
      <c r="C1268" t="s">
        <v>30</v>
      </c>
      <c r="D1268">
        <v>21</v>
      </c>
      <c r="E1268">
        <v>2</v>
      </c>
      <c r="F1268">
        <v>10486.55</v>
      </c>
      <c r="G1268" t="s">
        <v>6767</v>
      </c>
      <c r="H1268" t="s">
        <v>6767</v>
      </c>
      <c r="I1268" t="s">
        <v>195</v>
      </c>
      <c r="K1268" s="14" t="str">
        <v>Id1072</v>
      </c>
      <c r="L1268" s="11">
        <v>1978</v>
      </c>
      <c r="M1268" s="11" t="str">
        <v>Aug</v>
      </c>
      <c r="N1268" s="11" t="str">
        <v>Tier - 3</v>
      </c>
      <c r="O1268" s="11" t="str">
        <v>Tier - 3</v>
      </c>
      <c r="P1268" s="11" t="str">
        <v>R1025</v>
      </c>
      <c r="Q1268" s="12" t="str">
        <v>21 Aug 1978</v>
      </c>
      <c r="R1268" s="11">
        <f ca="1"/>
        <v>46</v>
      </c>
      <c r="S1268" s="52">
        <v>10486.55</v>
      </c>
      <c r="T1268" s="19"/>
    </row>
    <row r="1269" spans="1:20" x14ac:dyDescent="0.3">
      <c r="A1269" t="s">
        <v>1295</v>
      </c>
      <c r="B1269">
        <v>1972</v>
      </c>
      <c r="C1269" t="s">
        <v>32</v>
      </c>
      <c r="D1269">
        <v>19</v>
      </c>
      <c r="E1269">
        <v>2</v>
      </c>
      <c r="F1269">
        <v>10493.95</v>
      </c>
      <c r="G1269" t="s">
        <v>6767</v>
      </c>
      <c r="H1269" t="s">
        <v>6768</v>
      </c>
      <c r="I1269" t="s">
        <v>18</v>
      </c>
      <c r="K1269" s="14" t="str">
        <v>Id1071</v>
      </c>
      <c r="L1269" s="11">
        <v>1972</v>
      </c>
      <c r="M1269" s="11" t="str">
        <v>Oct</v>
      </c>
      <c r="N1269" s="11" t="str">
        <v>Tier - 3</v>
      </c>
      <c r="O1269" s="11" t="str">
        <v>Tier - 1</v>
      </c>
      <c r="P1269" s="11" t="str">
        <v>R1012</v>
      </c>
      <c r="Q1269" s="12" t="str">
        <v>19 Oct 1972</v>
      </c>
      <c r="R1269" s="11">
        <f ca="1"/>
        <v>52</v>
      </c>
      <c r="S1269" s="52">
        <v>10493.95</v>
      </c>
      <c r="T1269" s="19"/>
    </row>
    <row r="1270" spans="1:20" x14ac:dyDescent="0.3">
      <c r="A1270" t="s">
        <v>1296</v>
      </c>
      <c r="B1270">
        <v>1977</v>
      </c>
      <c r="C1270" t="s">
        <v>32</v>
      </c>
      <c r="D1270">
        <v>25</v>
      </c>
      <c r="E1270">
        <v>2</v>
      </c>
      <c r="F1270">
        <v>10495.6</v>
      </c>
      <c r="G1270" t="s">
        <v>6767</v>
      </c>
      <c r="H1270" t="s">
        <v>6768</v>
      </c>
      <c r="I1270" t="s">
        <v>18</v>
      </c>
      <c r="K1270" s="14" t="str">
        <v>Id1070</v>
      </c>
      <c r="L1270" s="11">
        <v>1977</v>
      </c>
      <c r="M1270" s="11" t="str">
        <v>Oct</v>
      </c>
      <c r="N1270" s="11" t="str">
        <v>Tier - 3</v>
      </c>
      <c r="O1270" s="11" t="str">
        <v>Tier - 1</v>
      </c>
      <c r="P1270" s="11" t="str">
        <v>R1012</v>
      </c>
      <c r="Q1270" s="12" t="str">
        <v>25 Oct 1977</v>
      </c>
      <c r="R1270" s="11">
        <f ca="1"/>
        <v>47</v>
      </c>
      <c r="S1270" s="52">
        <v>10495.6</v>
      </c>
      <c r="T1270" s="19"/>
    </row>
    <row r="1271" spans="1:20" x14ac:dyDescent="0.3">
      <c r="A1271" t="s">
        <v>1297</v>
      </c>
      <c r="B1271">
        <v>1971</v>
      </c>
      <c r="C1271" t="s">
        <v>15</v>
      </c>
      <c r="D1271">
        <v>26</v>
      </c>
      <c r="E1271">
        <v>0</v>
      </c>
      <c r="F1271">
        <v>10546.48</v>
      </c>
      <c r="G1271" t="s">
        <v>6767</v>
      </c>
      <c r="H1271" t="s">
        <v>6767</v>
      </c>
      <c r="I1271" t="s">
        <v>37</v>
      </c>
      <c r="K1271" s="14" t="str">
        <v>Id1069</v>
      </c>
      <c r="L1271" s="11">
        <v>1971</v>
      </c>
      <c r="M1271" s="11" t="str">
        <v>Sep</v>
      </c>
      <c r="N1271" s="11" t="str">
        <v>Tier - 3</v>
      </c>
      <c r="O1271" s="11" t="str">
        <v>Tier - 3</v>
      </c>
      <c r="P1271" s="11" t="str">
        <v>R1011</v>
      </c>
      <c r="Q1271" s="12" t="str">
        <v>26 Sep 1971</v>
      </c>
      <c r="R1271" s="11">
        <f ca="1"/>
        <v>53</v>
      </c>
      <c r="S1271" s="52">
        <v>10546.48</v>
      </c>
      <c r="T1271" s="19"/>
    </row>
    <row r="1272" spans="1:20" x14ac:dyDescent="0.3">
      <c r="A1272" t="s">
        <v>1298</v>
      </c>
      <c r="B1272">
        <v>1971</v>
      </c>
      <c r="C1272" t="s">
        <v>13</v>
      </c>
      <c r="D1272">
        <v>29</v>
      </c>
      <c r="E1272">
        <v>3</v>
      </c>
      <c r="F1272">
        <v>10560.49</v>
      </c>
      <c r="G1272" t="s">
        <v>6767</v>
      </c>
      <c r="H1272" t="s">
        <v>6766</v>
      </c>
      <c r="I1272" t="s">
        <v>9</v>
      </c>
      <c r="K1272" s="14" t="str">
        <v>Id1068</v>
      </c>
      <c r="L1272" s="11">
        <v>1971</v>
      </c>
      <c r="M1272" s="11" t="str">
        <v>Jun</v>
      </c>
      <c r="N1272" s="11" t="str">
        <v>Tier - 3</v>
      </c>
      <c r="O1272" s="11" t="str">
        <v>Tier - 2</v>
      </c>
      <c r="P1272" s="11" t="str">
        <v>R1013</v>
      </c>
      <c r="Q1272" s="12" t="str">
        <v>29 Jun 1971</v>
      </c>
      <c r="R1272" s="11">
        <f ca="1"/>
        <v>53</v>
      </c>
      <c r="S1272" s="52">
        <v>10560.49</v>
      </c>
      <c r="T1272" s="19"/>
    </row>
    <row r="1273" spans="1:20" x14ac:dyDescent="0.3">
      <c r="A1273" t="s">
        <v>1299</v>
      </c>
      <c r="B1273">
        <v>1969</v>
      </c>
      <c r="C1273" t="s">
        <v>8</v>
      </c>
      <c r="D1273">
        <v>17</v>
      </c>
      <c r="E1273">
        <v>0</v>
      </c>
      <c r="F1273">
        <v>10564.88</v>
      </c>
      <c r="G1273" t="s">
        <v>6767</v>
      </c>
      <c r="H1273" t="s">
        <v>6768</v>
      </c>
      <c r="I1273" t="s">
        <v>242</v>
      </c>
      <c r="K1273" s="14" t="str">
        <v>Id1067</v>
      </c>
      <c r="L1273" s="11">
        <v>1969</v>
      </c>
      <c r="M1273" s="11" t="str">
        <v>Jul</v>
      </c>
      <c r="N1273" s="11" t="str">
        <v>Tier - 3</v>
      </c>
      <c r="O1273" s="11" t="str">
        <v>Tier - 1</v>
      </c>
      <c r="P1273" s="11" t="str">
        <v>R1024</v>
      </c>
      <c r="Q1273" s="12" t="str">
        <v>17 Jul 1969</v>
      </c>
      <c r="R1273" s="11">
        <f ca="1"/>
        <v>55</v>
      </c>
      <c r="S1273" s="52">
        <v>10564.88</v>
      </c>
      <c r="T1273" s="19"/>
    </row>
    <row r="1274" spans="1:20" x14ac:dyDescent="0.3">
      <c r="A1274" t="s">
        <v>1300</v>
      </c>
      <c r="B1274">
        <v>1966</v>
      </c>
      <c r="C1274" t="s">
        <v>25</v>
      </c>
      <c r="D1274">
        <v>11</v>
      </c>
      <c r="E1274">
        <v>0</v>
      </c>
      <c r="F1274">
        <v>10577.09</v>
      </c>
      <c r="G1274" t="s">
        <v>6767</v>
      </c>
      <c r="H1274" t="s">
        <v>6767</v>
      </c>
      <c r="I1274" t="s">
        <v>37</v>
      </c>
      <c r="K1274" s="14" t="str">
        <v>Id1066</v>
      </c>
      <c r="L1274" s="11">
        <v>1966</v>
      </c>
      <c r="M1274" s="11" t="str">
        <v>Dec</v>
      </c>
      <c r="N1274" s="11" t="str">
        <v>Tier - 3</v>
      </c>
      <c r="O1274" s="11" t="str">
        <v>Tier - 3</v>
      </c>
      <c r="P1274" s="11" t="str">
        <v>R1011</v>
      </c>
      <c r="Q1274" s="12" t="str">
        <v>11 Dec 1966</v>
      </c>
      <c r="R1274" s="11">
        <f ca="1"/>
        <v>58</v>
      </c>
      <c r="S1274" s="52">
        <v>10577.09</v>
      </c>
      <c r="T1274" s="19"/>
    </row>
    <row r="1275" spans="1:20" x14ac:dyDescent="0.3">
      <c r="A1275" t="s">
        <v>1301</v>
      </c>
      <c r="B1275">
        <v>1969</v>
      </c>
      <c r="C1275" t="s">
        <v>25</v>
      </c>
      <c r="D1275">
        <v>25</v>
      </c>
      <c r="E1275">
        <v>1</v>
      </c>
      <c r="F1275">
        <v>10579.71</v>
      </c>
      <c r="G1275" t="s">
        <v>6767</v>
      </c>
      <c r="H1275" t="s">
        <v>6767</v>
      </c>
      <c r="I1275" t="s">
        <v>9</v>
      </c>
      <c r="K1275" s="14" t="str">
        <v>Id1065</v>
      </c>
      <c r="L1275" s="11">
        <v>1969</v>
      </c>
      <c r="M1275" s="11" t="str">
        <v>Dec</v>
      </c>
      <c r="N1275" s="11" t="str">
        <v>Tier - 3</v>
      </c>
      <c r="O1275" s="11" t="str">
        <v>Tier - 3</v>
      </c>
      <c r="P1275" s="11" t="str">
        <v>R1013</v>
      </c>
      <c r="Q1275" s="12" t="str">
        <v>25 Dec 1969</v>
      </c>
      <c r="R1275" s="11">
        <f ca="1"/>
        <v>55</v>
      </c>
      <c r="S1275" s="52">
        <v>10579.71</v>
      </c>
      <c r="T1275" s="19"/>
    </row>
    <row r="1276" spans="1:20" x14ac:dyDescent="0.3">
      <c r="A1276" t="s">
        <v>1302</v>
      </c>
      <c r="B1276">
        <v>1966</v>
      </c>
      <c r="C1276" t="s">
        <v>11</v>
      </c>
      <c r="D1276">
        <v>3</v>
      </c>
      <c r="E1276">
        <v>0</v>
      </c>
      <c r="F1276">
        <v>10594.23</v>
      </c>
      <c r="G1276" t="s">
        <v>6767</v>
      </c>
      <c r="H1276" t="s">
        <v>6767</v>
      </c>
      <c r="I1276" t="s">
        <v>9</v>
      </c>
      <c r="K1276" s="14" t="str">
        <v>Id1064</v>
      </c>
      <c r="L1276" s="11">
        <v>1966</v>
      </c>
      <c r="M1276" s="11" t="str">
        <v>Nov</v>
      </c>
      <c r="N1276" s="11" t="str">
        <v>Tier - 3</v>
      </c>
      <c r="O1276" s="11" t="str">
        <v>Tier - 3</v>
      </c>
      <c r="P1276" s="11" t="str">
        <v>R1013</v>
      </c>
      <c r="Q1276" s="12" t="str">
        <v>3 Nov 1966</v>
      </c>
      <c r="R1276" s="11">
        <f ca="1"/>
        <v>58</v>
      </c>
      <c r="S1276" s="52">
        <v>10594.23</v>
      </c>
      <c r="T1276" s="19"/>
    </row>
    <row r="1277" spans="1:20" x14ac:dyDescent="0.3">
      <c r="A1277" t="s">
        <v>1303</v>
      </c>
      <c r="B1277">
        <v>1967</v>
      </c>
      <c r="C1277" t="s">
        <v>11</v>
      </c>
      <c r="D1277">
        <v>29</v>
      </c>
      <c r="E1277">
        <v>0</v>
      </c>
      <c r="F1277">
        <v>10594.5</v>
      </c>
      <c r="G1277" t="s">
        <v>6767</v>
      </c>
      <c r="H1277" t="s">
        <v>6768</v>
      </c>
      <c r="I1277" t="s">
        <v>18</v>
      </c>
      <c r="K1277" s="14" t="str">
        <v>Id1063</v>
      </c>
      <c r="L1277" s="11">
        <v>1967</v>
      </c>
      <c r="M1277" s="11" t="str">
        <v>Nov</v>
      </c>
      <c r="N1277" s="11" t="str">
        <v>Tier - 3</v>
      </c>
      <c r="O1277" s="11" t="str">
        <v>Tier - 1</v>
      </c>
      <c r="P1277" s="11" t="str">
        <v>R1012</v>
      </c>
      <c r="Q1277" s="12" t="str">
        <v>29 Nov 1967</v>
      </c>
      <c r="R1277" s="11">
        <f ca="1"/>
        <v>57</v>
      </c>
      <c r="S1277" s="52">
        <v>10594.5</v>
      </c>
      <c r="T1277" s="19"/>
    </row>
    <row r="1278" spans="1:20" x14ac:dyDescent="0.3">
      <c r="A1278" t="s">
        <v>1304</v>
      </c>
      <c r="B1278">
        <v>1972</v>
      </c>
      <c r="C1278" t="s">
        <v>25</v>
      </c>
      <c r="D1278">
        <v>14</v>
      </c>
      <c r="E1278">
        <v>3</v>
      </c>
      <c r="F1278">
        <v>10600.55</v>
      </c>
      <c r="G1278" t="s">
        <v>6767</v>
      </c>
      <c r="H1278" t="s">
        <v>6768</v>
      </c>
      <c r="I1278" t="s">
        <v>18</v>
      </c>
      <c r="K1278" s="14" t="str">
        <v>Id1062</v>
      </c>
      <c r="L1278" s="11">
        <v>1972</v>
      </c>
      <c r="M1278" s="11" t="str">
        <v>Dec</v>
      </c>
      <c r="N1278" s="11" t="str">
        <v>Tier - 3</v>
      </c>
      <c r="O1278" s="11" t="str">
        <v>Tier - 1</v>
      </c>
      <c r="P1278" s="11" t="str">
        <v>R1012</v>
      </c>
      <c r="Q1278" s="12" t="str">
        <v>14 Dec 1972</v>
      </c>
      <c r="R1278" s="11">
        <f ca="1"/>
        <v>52</v>
      </c>
      <c r="S1278" s="52">
        <v>10600.55</v>
      </c>
      <c r="T1278" s="19"/>
    </row>
    <row r="1279" spans="1:20" x14ac:dyDescent="0.3">
      <c r="A1279" t="s">
        <v>1305</v>
      </c>
      <c r="B1279">
        <v>1966</v>
      </c>
      <c r="C1279" t="s">
        <v>8</v>
      </c>
      <c r="D1279">
        <v>20</v>
      </c>
      <c r="E1279">
        <v>0</v>
      </c>
      <c r="F1279">
        <v>10601.41</v>
      </c>
      <c r="G1279" t="s">
        <v>6767</v>
      </c>
      <c r="H1279" t="s">
        <v>6766</v>
      </c>
      <c r="I1279" t="s">
        <v>37</v>
      </c>
      <c r="K1279" s="14" t="str">
        <v>Id1061</v>
      </c>
      <c r="L1279" s="11">
        <v>1966</v>
      </c>
      <c r="M1279" s="11" t="str">
        <v>Jul</v>
      </c>
      <c r="N1279" s="11" t="str">
        <v>Tier - 3</v>
      </c>
      <c r="O1279" s="11" t="str">
        <v>Tier - 2</v>
      </c>
      <c r="P1279" s="11" t="str">
        <v>R1011</v>
      </c>
      <c r="Q1279" s="12" t="str">
        <v>20 Jul 1966</v>
      </c>
      <c r="R1279" s="11">
        <f ca="1"/>
        <v>58</v>
      </c>
      <c r="S1279" s="52">
        <v>10601.41</v>
      </c>
      <c r="T1279" s="19"/>
    </row>
    <row r="1280" spans="1:20" x14ac:dyDescent="0.3">
      <c r="A1280" t="s">
        <v>1306</v>
      </c>
      <c r="B1280">
        <v>1967</v>
      </c>
      <c r="C1280" t="s">
        <v>13</v>
      </c>
      <c r="D1280">
        <v>23</v>
      </c>
      <c r="E1280">
        <v>0</v>
      </c>
      <c r="F1280">
        <v>10601.63</v>
      </c>
      <c r="G1280" t="s">
        <v>6767</v>
      </c>
      <c r="H1280" t="s">
        <v>6766</v>
      </c>
      <c r="I1280" t="s">
        <v>18</v>
      </c>
      <c r="K1280" s="14" t="str">
        <v>Id1060</v>
      </c>
      <c r="L1280" s="11">
        <v>1967</v>
      </c>
      <c r="M1280" s="11" t="str">
        <v>Jun</v>
      </c>
      <c r="N1280" s="11" t="str">
        <v>Tier - 3</v>
      </c>
      <c r="O1280" s="11" t="str">
        <v>Tier - 2</v>
      </c>
      <c r="P1280" s="11" t="str">
        <v>R1012</v>
      </c>
      <c r="Q1280" s="12" t="str">
        <v>23 Jun 1967</v>
      </c>
      <c r="R1280" s="11">
        <f ca="1"/>
        <v>57</v>
      </c>
      <c r="S1280" s="52">
        <v>10601.63</v>
      </c>
      <c r="T1280" s="19"/>
    </row>
    <row r="1281" spans="1:20" x14ac:dyDescent="0.3">
      <c r="A1281" t="s">
        <v>1307</v>
      </c>
      <c r="B1281">
        <v>1966</v>
      </c>
      <c r="C1281" t="s">
        <v>8</v>
      </c>
      <c r="D1281">
        <v>2</v>
      </c>
      <c r="E1281">
        <v>0</v>
      </c>
      <c r="F1281">
        <v>10602.39</v>
      </c>
      <c r="G1281" t="s">
        <v>6767</v>
      </c>
      <c r="H1281" t="s">
        <v>6767</v>
      </c>
      <c r="I1281" t="s">
        <v>37</v>
      </c>
      <c r="K1281" s="14" t="str">
        <v>Id1059</v>
      </c>
      <c r="L1281" s="11">
        <v>1966</v>
      </c>
      <c r="M1281" s="11" t="str">
        <v>Jul</v>
      </c>
      <c r="N1281" s="11" t="str">
        <v>Tier - 3</v>
      </c>
      <c r="O1281" s="11" t="str">
        <v>Tier - 3</v>
      </c>
      <c r="P1281" s="11" t="str">
        <v>R1011</v>
      </c>
      <c r="Q1281" s="12" t="str">
        <v>2 Jul 1966</v>
      </c>
      <c r="R1281" s="11">
        <f ca="1"/>
        <v>58</v>
      </c>
      <c r="S1281" s="52">
        <v>10602.39</v>
      </c>
      <c r="T1281" s="19"/>
    </row>
    <row r="1282" spans="1:20" x14ac:dyDescent="0.3">
      <c r="A1282" t="s">
        <v>1308</v>
      </c>
      <c r="B1282">
        <v>1965</v>
      </c>
      <c r="C1282" t="s">
        <v>13</v>
      </c>
      <c r="D1282">
        <v>27</v>
      </c>
      <c r="E1282">
        <v>0</v>
      </c>
      <c r="F1282">
        <v>10608.67</v>
      </c>
      <c r="G1282" t="s">
        <v>6767</v>
      </c>
      <c r="H1282" t="s">
        <v>6767</v>
      </c>
      <c r="I1282" t="s">
        <v>18</v>
      </c>
      <c r="K1282" s="14" t="str">
        <v>Id1058</v>
      </c>
      <c r="L1282" s="11">
        <v>1965</v>
      </c>
      <c r="M1282" s="11" t="str">
        <v>Jun</v>
      </c>
      <c r="N1282" s="11" t="str">
        <v>Tier - 3</v>
      </c>
      <c r="O1282" s="11" t="str">
        <v>Tier - 3</v>
      </c>
      <c r="P1282" s="11" t="str">
        <v>R1012</v>
      </c>
      <c r="Q1282" s="12" t="str">
        <v>27 Jun 1965</v>
      </c>
      <c r="R1282" s="11">
        <f ca="1"/>
        <v>59</v>
      </c>
      <c r="S1282" s="52">
        <v>10608.67</v>
      </c>
      <c r="T1282" s="19"/>
    </row>
    <row r="1283" spans="1:20" x14ac:dyDescent="0.3">
      <c r="A1283" t="s">
        <v>1309</v>
      </c>
      <c r="B1283">
        <v>1992</v>
      </c>
      <c r="C1283" t="s">
        <v>8</v>
      </c>
      <c r="D1283">
        <v>23</v>
      </c>
      <c r="E1283">
        <v>0</v>
      </c>
      <c r="F1283">
        <v>10617.04</v>
      </c>
      <c r="G1283" t="s">
        <v>6767</v>
      </c>
      <c r="H1283" t="s">
        <v>6767</v>
      </c>
      <c r="I1283" t="s">
        <v>530</v>
      </c>
      <c r="K1283" s="14" t="str">
        <v>Id1057</v>
      </c>
      <c r="L1283" s="11">
        <v>1992</v>
      </c>
      <c r="M1283" s="11" t="str">
        <v>Jul</v>
      </c>
      <c r="N1283" s="11" t="str">
        <v>Tier - 3</v>
      </c>
      <c r="O1283" s="11" t="str">
        <v>Tier - 3</v>
      </c>
      <c r="P1283" s="11" t="str">
        <v>R1026</v>
      </c>
      <c r="Q1283" s="12" t="str">
        <v>23 Jul 1992</v>
      </c>
      <c r="R1283" s="11">
        <f ca="1"/>
        <v>32</v>
      </c>
      <c r="S1283" s="52">
        <v>10617.04</v>
      </c>
      <c r="T1283" s="19"/>
    </row>
    <row r="1284" spans="1:20" x14ac:dyDescent="0.3">
      <c r="A1284" t="s">
        <v>1310</v>
      </c>
      <c r="B1284">
        <v>1990</v>
      </c>
      <c r="C1284" t="s">
        <v>8</v>
      </c>
      <c r="D1284">
        <v>6</v>
      </c>
      <c r="E1284">
        <v>3</v>
      </c>
      <c r="F1284">
        <v>10620.26</v>
      </c>
      <c r="G1284" t="s">
        <v>6767</v>
      </c>
      <c r="H1284" t="s">
        <v>6767</v>
      </c>
      <c r="I1284" t="s">
        <v>18</v>
      </c>
      <c r="K1284" s="14" t="str">
        <v>Id1056</v>
      </c>
      <c r="L1284" s="11">
        <v>1990</v>
      </c>
      <c r="M1284" s="11" t="str">
        <v>Jul</v>
      </c>
      <c r="N1284" s="11" t="str">
        <v>Tier - 3</v>
      </c>
      <c r="O1284" s="11" t="str">
        <v>Tier - 3</v>
      </c>
      <c r="P1284" s="11" t="str">
        <v>R1012</v>
      </c>
      <c r="Q1284" s="12" t="str">
        <v>6 Jul 1990</v>
      </c>
      <c r="R1284" s="11">
        <f ca="1"/>
        <v>34</v>
      </c>
      <c r="S1284" s="52">
        <v>10620.26</v>
      </c>
      <c r="T1284" s="19"/>
    </row>
    <row r="1285" spans="1:20" x14ac:dyDescent="0.3">
      <c r="A1285" t="s">
        <v>1311</v>
      </c>
      <c r="B1285">
        <v>1964</v>
      </c>
      <c r="C1285" t="s">
        <v>30</v>
      </c>
      <c r="D1285">
        <v>8</v>
      </c>
      <c r="E1285">
        <v>0</v>
      </c>
      <c r="F1285">
        <v>10627.81</v>
      </c>
      <c r="G1285" t="s">
        <v>6767</v>
      </c>
      <c r="H1285" t="s">
        <v>6767</v>
      </c>
      <c r="I1285" t="s">
        <v>9</v>
      </c>
      <c r="K1285" s="14" t="str">
        <v>Id1055</v>
      </c>
      <c r="L1285" s="11">
        <v>1964</v>
      </c>
      <c r="M1285" s="11" t="str">
        <v>Aug</v>
      </c>
      <c r="N1285" s="11" t="str">
        <v>Tier - 3</v>
      </c>
      <c r="O1285" s="11" t="str">
        <v>Tier - 3</v>
      </c>
      <c r="P1285" s="11" t="str">
        <v>R1013</v>
      </c>
      <c r="Q1285" s="12" t="str">
        <v>8 Aug 1964</v>
      </c>
      <c r="R1285" s="11">
        <f ca="1"/>
        <v>60</v>
      </c>
      <c r="S1285" s="52">
        <v>10627.81</v>
      </c>
      <c r="T1285" s="19"/>
    </row>
    <row r="1286" spans="1:20" x14ac:dyDescent="0.3">
      <c r="A1286" t="s">
        <v>1312</v>
      </c>
      <c r="B1286">
        <v>1976</v>
      </c>
      <c r="C1286" t="s">
        <v>11</v>
      </c>
      <c r="D1286">
        <v>22</v>
      </c>
      <c r="E1286">
        <v>2</v>
      </c>
      <c r="F1286">
        <v>10665.44</v>
      </c>
      <c r="G1286" t="s">
        <v>6767</v>
      </c>
      <c r="H1286" t="s">
        <v>6766</v>
      </c>
      <c r="I1286" t="s">
        <v>295</v>
      </c>
      <c r="K1286" s="14" t="str">
        <v>Id1054</v>
      </c>
      <c r="L1286" s="11">
        <v>1976</v>
      </c>
      <c r="M1286" s="11" t="str">
        <v>Nov</v>
      </c>
      <c r="N1286" s="11" t="str">
        <v>Tier - 3</v>
      </c>
      <c r="O1286" s="11" t="str">
        <v>Tier - 2</v>
      </c>
      <c r="P1286" s="11" t="str">
        <v>R1021</v>
      </c>
      <c r="Q1286" s="12" t="str">
        <v>22 Nov 1976</v>
      </c>
      <c r="R1286" s="11">
        <f ca="1"/>
        <v>48</v>
      </c>
      <c r="S1286" s="52">
        <v>10665.44</v>
      </c>
      <c r="T1286" s="19"/>
    </row>
    <row r="1287" spans="1:20" x14ac:dyDescent="0.3">
      <c r="A1287" t="s">
        <v>1313</v>
      </c>
      <c r="B1287">
        <v>1962</v>
      </c>
      <c r="C1287" t="s">
        <v>15</v>
      </c>
      <c r="D1287">
        <v>7</v>
      </c>
      <c r="E1287">
        <v>0</v>
      </c>
      <c r="F1287">
        <v>10676.83</v>
      </c>
      <c r="G1287" t="s">
        <v>6767</v>
      </c>
      <c r="H1287" t="s">
        <v>6767</v>
      </c>
      <c r="I1287" t="s">
        <v>9</v>
      </c>
      <c r="K1287" s="14" t="str">
        <v>Id1053</v>
      </c>
      <c r="L1287" s="11">
        <v>1962</v>
      </c>
      <c r="M1287" s="11" t="str">
        <v>Sep</v>
      </c>
      <c r="N1287" s="11" t="str">
        <v>Tier - 3</v>
      </c>
      <c r="O1287" s="11" t="str">
        <v>Tier - 3</v>
      </c>
      <c r="P1287" s="11" t="str">
        <v>R1013</v>
      </c>
      <c r="Q1287" s="12" t="str">
        <v>7 Sep 1962</v>
      </c>
      <c r="R1287" s="11">
        <f ca="1"/>
        <v>62</v>
      </c>
      <c r="S1287" s="52">
        <v>10676.83</v>
      </c>
      <c r="T1287" s="19"/>
    </row>
    <row r="1288" spans="1:20" x14ac:dyDescent="0.3">
      <c r="A1288" t="s">
        <v>1314</v>
      </c>
      <c r="B1288">
        <v>1977</v>
      </c>
      <c r="C1288" t="s">
        <v>30</v>
      </c>
      <c r="D1288">
        <v>2</v>
      </c>
      <c r="E1288">
        <v>2</v>
      </c>
      <c r="F1288">
        <v>10690.11</v>
      </c>
      <c r="G1288" t="s">
        <v>6767</v>
      </c>
      <c r="H1288" t="s">
        <v>6766</v>
      </c>
      <c r="I1288" t="s">
        <v>295</v>
      </c>
      <c r="K1288" s="14" t="str">
        <v>Id1052</v>
      </c>
      <c r="L1288" s="11">
        <v>1977</v>
      </c>
      <c r="M1288" s="11" t="str">
        <v>Aug</v>
      </c>
      <c r="N1288" s="11" t="str">
        <v>Tier - 3</v>
      </c>
      <c r="O1288" s="11" t="str">
        <v>Tier - 2</v>
      </c>
      <c r="P1288" s="11" t="str">
        <v>R1021</v>
      </c>
      <c r="Q1288" s="12" t="str">
        <v>2 Aug 1977</v>
      </c>
      <c r="R1288" s="11">
        <f ca="1"/>
        <v>47</v>
      </c>
      <c r="S1288" s="52">
        <v>10690.11</v>
      </c>
      <c r="T1288" s="19"/>
    </row>
    <row r="1289" spans="1:20" x14ac:dyDescent="0.3">
      <c r="A1289" t="s">
        <v>1315</v>
      </c>
      <c r="B1289">
        <v>1976</v>
      </c>
      <c r="C1289" t="s">
        <v>15</v>
      </c>
      <c r="D1289">
        <v>30</v>
      </c>
      <c r="E1289">
        <v>2</v>
      </c>
      <c r="F1289">
        <v>10698.38</v>
      </c>
      <c r="G1289" t="s">
        <v>6767</v>
      </c>
      <c r="H1289" t="s">
        <v>6768</v>
      </c>
      <c r="I1289" t="s">
        <v>195</v>
      </c>
      <c r="K1289" s="14" t="str">
        <v>Id1051</v>
      </c>
      <c r="L1289" s="11">
        <v>1976</v>
      </c>
      <c r="M1289" s="11" t="str">
        <v>Sep</v>
      </c>
      <c r="N1289" s="11" t="str">
        <v>Tier - 3</v>
      </c>
      <c r="O1289" s="11" t="str">
        <v>Tier - 1</v>
      </c>
      <c r="P1289" s="11" t="str">
        <v>R1025</v>
      </c>
      <c r="Q1289" s="12" t="str">
        <v>30 Sep 1976</v>
      </c>
      <c r="R1289" s="11">
        <f ca="1"/>
        <v>48</v>
      </c>
      <c r="S1289" s="52">
        <v>10698.38</v>
      </c>
      <c r="T1289" s="19"/>
    </row>
    <row r="1290" spans="1:20" x14ac:dyDescent="0.3">
      <c r="A1290" t="s">
        <v>1316</v>
      </c>
      <c r="B1290">
        <v>1972</v>
      </c>
      <c r="C1290" t="s">
        <v>32</v>
      </c>
      <c r="D1290">
        <v>24</v>
      </c>
      <c r="E1290">
        <v>3</v>
      </c>
      <c r="F1290">
        <v>10702.64</v>
      </c>
      <c r="G1290" t="s">
        <v>6767</v>
      </c>
      <c r="H1290" t="s">
        <v>6767</v>
      </c>
      <c r="I1290" t="s">
        <v>9</v>
      </c>
      <c r="K1290" s="14" t="str">
        <v>Id1050</v>
      </c>
      <c r="L1290" s="11">
        <v>1972</v>
      </c>
      <c r="M1290" s="11" t="str">
        <v>Oct</v>
      </c>
      <c r="N1290" s="11" t="str">
        <v>Tier - 3</v>
      </c>
      <c r="O1290" s="11" t="str">
        <v>Tier - 3</v>
      </c>
      <c r="P1290" s="11" t="str">
        <v>R1013</v>
      </c>
      <c r="Q1290" s="12" t="str">
        <v>24 Oct 1972</v>
      </c>
      <c r="R1290" s="11">
        <f ca="1"/>
        <v>52</v>
      </c>
      <c r="S1290" s="52">
        <v>10702.64</v>
      </c>
      <c r="T1290" s="19"/>
    </row>
    <row r="1291" spans="1:20" x14ac:dyDescent="0.3">
      <c r="A1291" t="s">
        <v>1317</v>
      </c>
      <c r="B1291">
        <v>1967</v>
      </c>
      <c r="C1291" t="s">
        <v>8</v>
      </c>
      <c r="D1291">
        <v>30</v>
      </c>
      <c r="E1291">
        <v>0</v>
      </c>
      <c r="F1291">
        <v>10704.47</v>
      </c>
      <c r="G1291" t="s">
        <v>6767</v>
      </c>
      <c r="H1291" t="s">
        <v>6766</v>
      </c>
      <c r="I1291" t="s">
        <v>37</v>
      </c>
      <c r="K1291" s="14" t="str">
        <v>Id1049</v>
      </c>
      <c r="L1291" s="11">
        <v>1967</v>
      </c>
      <c r="M1291" s="11" t="str">
        <v>Jul</v>
      </c>
      <c r="N1291" s="11" t="str">
        <v>Tier - 3</v>
      </c>
      <c r="O1291" s="11" t="str">
        <v>Tier - 2</v>
      </c>
      <c r="P1291" s="11" t="str">
        <v>R1011</v>
      </c>
      <c r="Q1291" s="12" t="str">
        <v>30 Jul 1967</v>
      </c>
      <c r="R1291" s="11">
        <f ca="1"/>
        <v>57</v>
      </c>
      <c r="S1291" s="52">
        <v>10704.47</v>
      </c>
      <c r="T1291" s="19"/>
    </row>
    <row r="1292" spans="1:20" x14ac:dyDescent="0.3">
      <c r="A1292" t="s">
        <v>1318</v>
      </c>
      <c r="B1292">
        <v>1967</v>
      </c>
      <c r="C1292" t="s">
        <v>32</v>
      </c>
      <c r="D1292">
        <v>5</v>
      </c>
      <c r="E1292">
        <v>0</v>
      </c>
      <c r="F1292">
        <v>10713.64</v>
      </c>
      <c r="G1292" t="s">
        <v>6767</v>
      </c>
      <c r="H1292" t="s">
        <v>6767</v>
      </c>
      <c r="I1292" t="s">
        <v>37</v>
      </c>
      <c r="K1292" s="14" t="str">
        <v>Id1048</v>
      </c>
      <c r="L1292" s="11">
        <v>1967</v>
      </c>
      <c r="M1292" s="11" t="str">
        <v>Oct</v>
      </c>
      <c r="N1292" s="11" t="str">
        <v>Tier - 3</v>
      </c>
      <c r="O1292" s="11" t="str">
        <v>Tier - 3</v>
      </c>
      <c r="P1292" s="11" t="str">
        <v>R1011</v>
      </c>
      <c r="Q1292" s="12" t="str">
        <v>5 Oct 1967</v>
      </c>
      <c r="R1292" s="11">
        <f ca="1"/>
        <v>57</v>
      </c>
      <c r="S1292" s="52">
        <v>10713.64</v>
      </c>
      <c r="T1292" s="19"/>
    </row>
    <row r="1293" spans="1:20" x14ac:dyDescent="0.3">
      <c r="A1293" t="s">
        <v>1319</v>
      </c>
      <c r="B1293">
        <v>1992</v>
      </c>
      <c r="C1293" t="s">
        <v>13</v>
      </c>
      <c r="D1293">
        <v>25</v>
      </c>
      <c r="E1293">
        <v>0</v>
      </c>
      <c r="F1293">
        <v>10719.57</v>
      </c>
      <c r="G1293" t="s">
        <v>6767</v>
      </c>
      <c r="H1293" t="s">
        <v>6768</v>
      </c>
      <c r="I1293" t="s">
        <v>18</v>
      </c>
      <c r="K1293" s="14" t="str">
        <v>Id1047</v>
      </c>
      <c r="L1293" s="11">
        <v>1992</v>
      </c>
      <c r="M1293" s="11" t="str">
        <v>Jun</v>
      </c>
      <c r="N1293" s="11" t="str">
        <v>Tier - 3</v>
      </c>
      <c r="O1293" s="11" t="str">
        <v>Tier - 1</v>
      </c>
      <c r="P1293" s="11" t="str">
        <v>R1012</v>
      </c>
      <c r="Q1293" s="12" t="str">
        <v>25 Jun 1992</v>
      </c>
      <c r="R1293" s="11">
        <f ca="1"/>
        <v>32</v>
      </c>
      <c r="S1293" s="52">
        <v>10719.57</v>
      </c>
      <c r="T1293" s="19"/>
    </row>
    <row r="1294" spans="1:20" x14ac:dyDescent="0.3">
      <c r="A1294" t="s">
        <v>1320</v>
      </c>
      <c r="B1294">
        <v>1974</v>
      </c>
      <c r="C1294" t="s">
        <v>25</v>
      </c>
      <c r="D1294">
        <v>9</v>
      </c>
      <c r="E1294">
        <v>4</v>
      </c>
      <c r="F1294">
        <v>10736.87</v>
      </c>
      <c r="G1294" t="s">
        <v>6767</v>
      </c>
      <c r="H1294" t="s">
        <v>6768</v>
      </c>
      <c r="I1294" t="s">
        <v>163</v>
      </c>
      <c r="K1294" s="14" t="str">
        <v>Id1046</v>
      </c>
      <c r="L1294" s="11">
        <v>1974</v>
      </c>
      <c r="M1294" s="11" t="str">
        <v>Dec</v>
      </c>
      <c r="N1294" s="11" t="str">
        <v>Tier - 3</v>
      </c>
      <c r="O1294" s="11" t="str">
        <v>Tier - 1</v>
      </c>
      <c r="P1294" s="11" t="str">
        <v>R1016</v>
      </c>
      <c r="Q1294" s="12" t="str">
        <v>9 Dec 1974</v>
      </c>
      <c r="R1294" s="11">
        <f ca="1"/>
        <v>50</v>
      </c>
      <c r="S1294" s="52">
        <v>10736.87</v>
      </c>
      <c r="T1294" s="19"/>
    </row>
    <row r="1295" spans="1:20" x14ac:dyDescent="0.3">
      <c r="A1295" t="s">
        <v>1321</v>
      </c>
      <c r="B1295">
        <v>1986</v>
      </c>
      <c r="C1295" t="s">
        <v>30</v>
      </c>
      <c r="D1295">
        <v>29</v>
      </c>
      <c r="E1295">
        <v>3</v>
      </c>
      <c r="F1295">
        <v>10749.02</v>
      </c>
      <c r="G1295" t="s">
        <v>6767</v>
      </c>
      <c r="H1295" t="s">
        <v>6768</v>
      </c>
      <c r="I1295" t="s">
        <v>530</v>
      </c>
      <c r="K1295" s="14" t="str">
        <v>Id1045</v>
      </c>
      <c r="L1295" s="11">
        <v>1986</v>
      </c>
      <c r="M1295" s="11" t="str">
        <v>Aug</v>
      </c>
      <c r="N1295" s="11" t="str">
        <v>Tier - 3</v>
      </c>
      <c r="O1295" s="11" t="str">
        <v>Tier - 1</v>
      </c>
      <c r="P1295" s="11" t="str">
        <v>R1026</v>
      </c>
      <c r="Q1295" s="12" t="str">
        <v>29 Aug 1986</v>
      </c>
      <c r="R1295" s="11">
        <f ca="1"/>
        <v>38</v>
      </c>
      <c r="S1295" s="52">
        <v>10749.02</v>
      </c>
      <c r="T1295" s="19"/>
    </row>
    <row r="1296" spans="1:20" x14ac:dyDescent="0.3">
      <c r="A1296" t="s">
        <v>1322</v>
      </c>
      <c r="B1296">
        <v>1989</v>
      </c>
      <c r="C1296" t="s">
        <v>11</v>
      </c>
      <c r="D1296">
        <v>25</v>
      </c>
      <c r="E1296">
        <v>3</v>
      </c>
      <c r="F1296">
        <v>10769.75</v>
      </c>
      <c r="G1296" t="s">
        <v>6767</v>
      </c>
      <c r="H1296" t="s">
        <v>6766</v>
      </c>
      <c r="I1296" t="s">
        <v>627</v>
      </c>
      <c r="K1296" s="14" t="str">
        <v>Id1044</v>
      </c>
      <c r="L1296" s="11">
        <v>1989</v>
      </c>
      <c r="M1296" s="11" t="str">
        <v>Nov</v>
      </c>
      <c r="N1296" s="11" t="str">
        <v>Tier - 3</v>
      </c>
      <c r="O1296" s="11" t="str">
        <v>Tier - 2</v>
      </c>
      <c r="P1296" s="11" t="str">
        <v>R1022</v>
      </c>
      <c r="Q1296" s="12" t="str">
        <v>25 Nov 1989</v>
      </c>
      <c r="R1296" s="11">
        <f ca="1"/>
        <v>35</v>
      </c>
      <c r="S1296" s="52">
        <v>10769.75</v>
      </c>
      <c r="T1296" s="19"/>
    </row>
    <row r="1297" spans="1:20" x14ac:dyDescent="0.3">
      <c r="A1297" t="s">
        <v>1323</v>
      </c>
      <c r="B1297">
        <v>1967</v>
      </c>
      <c r="C1297" t="s">
        <v>11</v>
      </c>
      <c r="D1297">
        <v>11</v>
      </c>
      <c r="E1297">
        <v>1</v>
      </c>
      <c r="F1297">
        <v>10791.96</v>
      </c>
      <c r="G1297" t="s">
        <v>6767</v>
      </c>
      <c r="H1297" t="s">
        <v>6766</v>
      </c>
      <c r="I1297" t="s">
        <v>37</v>
      </c>
      <c r="K1297" s="14" t="str">
        <v>Id1043</v>
      </c>
      <c r="L1297" s="11">
        <v>1967</v>
      </c>
      <c r="M1297" s="11" t="str">
        <v>Nov</v>
      </c>
      <c r="N1297" s="11" t="str">
        <v>Tier - 3</v>
      </c>
      <c r="O1297" s="11" t="str">
        <v>Tier - 2</v>
      </c>
      <c r="P1297" s="11" t="str">
        <v>R1011</v>
      </c>
      <c r="Q1297" s="12" t="str">
        <v>11 Nov 1967</v>
      </c>
      <c r="R1297" s="11">
        <f ca="1"/>
        <v>57</v>
      </c>
      <c r="S1297" s="52">
        <v>10791.96</v>
      </c>
      <c r="T1297" s="19"/>
    </row>
    <row r="1298" spans="1:20" x14ac:dyDescent="0.3">
      <c r="A1298" t="s">
        <v>1324</v>
      </c>
      <c r="B1298">
        <v>1999</v>
      </c>
      <c r="C1298" t="s">
        <v>25</v>
      </c>
      <c r="D1298">
        <v>24</v>
      </c>
      <c r="E1298">
        <v>0</v>
      </c>
      <c r="F1298">
        <v>10795.94</v>
      </c>
      <c r="G1298" t="s">
        <v>6767</v>
      </c>
      <c r="H1298" t="s">
        <v>6768</v>
      </c>
      <c r="I1298" t="s">
        <v>37</v>
      </c>
      <c r="K1298" s="14" t="str">
        <v>Id1042</v>
      </c>
      <c r="L1298" s="11">
        <v>1999</v>
      </c>
      <c r="M1298" s="11" t="str">
        <v>Dec</v>
      </c>
      <c r="N1298" s="11" t="str">
        <v>Tier - 3</v>
      </c>
      <c r="O1298" s="11" t="str">
        <v>Tier - 1</v>
      </c>
      <c r="P1298" s="11" t="str">
        <v>R1011</v>
      </c>
      <c r="Q1298" s="12" t="str">
        <v>24 Dec 1999</v>
      </c>
      <c r="R1298" s="11">
        <f ca="1"/>
        <v>25</v>
      </c>
      <c r="S1298" s="52">
        <v>10795.94</v>
      </c>
      <c r="T1298" s="19"/>
    </row>
    <row r="1299" spans="1:20" x14ac:dyDescent="0.3">
      <c r="A1299" t="s">
        <v>1325</v>
      </c>
      <c r="B1299">
        <v>1967</v>
      </c>
      <c r="C1299" t="s">
        <v>32</v>
      </c>
      <c r="D1299">
        <v>23</v>
      </c>
      <c r="E1299">
        <v>0</v>
      </c>
      <c r="F1299">
        <v>10796.35</v>
      </c>
      <c r="G1299" t="s">
        <v>6767</v>
      </c>
      <c r="H1299" t="s">
        <v>6768</v>
      </c>
      <c r="I1299" t="s">
        <v>161</v>
      </c>
      <c r="K1299" s="14" t="str">
        <v>Id1041</v>
      </c>
      <c r="L1299" s="11">
        <v>1967</v>
      </c>
      <c r="M1299" s="11" t="str">
        <v>Oct</v>
      </c>
      <c r="N1299" s="11" t="str">
        <v>Tier - 3</v>
      </c>
      <c r="O1299" s="11" t="str">
        <v>Tier - 1</v>
      </c>
      <c r="P1299" s="11" t="str">
        <v>R1019</v>
      </c>
      <c r="Q1299" s="12" t="str">
        <v>23 Oct 1967</v>
      </c>
      <c r="R1299" s="11">
        <f ca="1"/>
        <v>57</v>
      </c>
      <c r="S1299" s="52">
        <v>10796.35</v>
      </c>
      <c r="T1299" s="19"/>
    </row>
    <row r="1300" spans="1:20" x14ac:dyDescent="0.3">
      <c r="A1300" t="s">
        <v>1326</v>
      </c>
      <c r="B1300">
        <v>1970</v>
      </c>
      <c r="C1300" t="s">
        <v>32</v>
      </c>
      <c r="D1300">
        <v>28</v>
      </c>
      <c r="E1300">
        <v>1</v>
      </c>
      <c r="F1300">
        <v>10797.34</v>
      </c>
      <c r="G1300" t="s">
        <v>6767</v>
      </c>
      <c r="H1300" t="s">
        <v>6766</v>
      </c>
      <c r="I1300" t="s">
        <v>244</v>
      </c>
      <c r="K1300" s="14" t="str">
        <v>Id1040</v>
      </c>
      <c r="L1300" s="11">
        <v>1970</v>
      </c>
      <c r="M1300" s="11" t="str">
        <v>Oct</v>
      </c>
      <c r="N1300" s="11" t="str">
        <v>Tier - 3</v>
      </c>
      <c r="O1300" s="11" t="str">
        <v>Tier - 2</v>
      </c>
      <c r="P1300" s="11" t="str">
        <v>R1023</v>
      </c>
      <c r="Q1300" s="12" t="str">
        <v>28 Oct 1970</v>
      </c>
      <c r="R1300" s="11">
        <f ca="1"/>
        <v>54</v>
      </c>
      <c r="S1300" s="52">
        <v>10797.34</v>
      </c>
      <c r="T1300" s="19"/>
    </row>
    <row r="1301" spans="1:20" x14ac:dyDescent="0.3">
      <c r="A1301" t="s">
        <v>1327</v>
      </c>
      <c r="B1301">
        <v>1970</v>
      </c>
      <c r="C1301" t="s">
        <v>25</v>
      </c>
      <c r="D1301">
        <v>18</v>
      </c>
      <c r="E1301">
        <v>2</v>
      </c>
      <c r="F1301">
        <v>10806.84</v>
      </c>
      <c r="G1301" t="s">
        <v>6767</v>
      </c>
      <c r="H1301" t="s">
        <v>6766</v>
      </c>
      <c r="I1301" t="s">
        <v>37</v>
      </c>
      <c r="K1301" s="14" t="str">
        <v>Id1039</v>
      </c>
      <c r="L1301" s="11">
        <v>1970</v>
      </c>
      <c r="M1301" s="11" t="str">
        <v>Dec</v>
      </c>
      <c r="N1301" s="11" t="str">
        <v>Tier - 3</v>
      </c>
      <c r="O1301" s="11" t="str">
        <v>Tier - 2</v>
      </c>
      <c r="P1301" s="11" t="str">
        <v>R1011</v>
      </c>
      <c r="Q1301" s="12" t="str">
        <v>18 Dec 1970</v>
      </c>
      <c r="R1301" s="11">
        <f ca="1"/>
        <v>54</v>
      </c>
      <c r="S1301" s="52">
        <v>10806.84</v>
      </c>
      <c r="T1301" s="19"/>
    </row>
    <row r="1302" spans="1:20" x14ac:dyDescent="0.3">
      <c r="A1302" t="s">
        <v>1328</v>
      </c>
      <c r="B1302">
        <v>1967</v>
      </c>
      <c r="C1302" t="s">
        <v>32</v>
      </c>
      <c r="D1302">
        <v>2</v>
      </c>
      <c r="E1302">
        <v>1</v>
      </c>
      <c r="F1302">
        <v>10807.49</v>
      </c>
      <c r="G1302" t="s">
        <v>6767</v>
      </c>
      <c r="H1302" t="s">
        <v>6766</v>
      </c>
      <c r="I1302" t="s">
        <v>9</v>
      </c>
      <c r="K1302" s="14" t="str">
        <v>Id1038</v>
      </c>
      <c r="L1302" s="11">
        <v>1967</v>
      </c>
      <c r="M1302" s="11" t="str">
        <v>Oct</v>
      </c>
      <c r="N1302" s="11" t="str">
        <v>Tier - 3</v>
      </c>
      <c r="O1302" s="11" t="str">
        <v>Tier - 2</v>
      </c>
      <c r="P1302" s="11" t="str">
        <v>R1013</v>
      </c>
      <c r="Q1302" s="12" t="str">
        <v>2 Oct 1967</v>
      </c>
      <c r="R1302" s="11">
        <f ca="1"/>
        <v>57</v>
      </c>
      <c r="S1302" s="52">
        <v>10807.49</v>
      </c>
      <c r="T1302" s="19"/>
    </row>
    <row r="1303" spans="1:20" x14ac:dyDescent="0.3">
      <c r="A1303" t="s">
        <v>1329</v>
      </c>
      <c r="B1303">
        <v>1968</v>
      </c>
      <c r="C1303" t="s">
        <v>8</v>
      </c>
      <c r="D1303">
        <v>28</v>
      </c>
      <c r="E1303">
        <v>1</v>
      </c>
      <c r="F1303">
        <v>10825.25</v>
      </c>
      <c r="G1303" t="s">
        <v>6767</v>
      </c>
      <c r="H1303" t="s">
        <v>6767</v>
      </c>
      <c r="I1303" t="s">
        <v>18</v>
      </c>
      <c r="K1303" s="14" t="str">
        <v>Id1037</v>
      </c>
      <c r="L1303" s="11">
        <v>1968</v>
      </c>
      <c r="M1303" s="11" t="str">
        <v>Jul</v>
      </c>
      <c r="N1303" s="11" t="str">
        <v>Tier - 3</v>
      </c>
      <c r="O1303" s="11" t="str">
        <v>Tier - 3</v>
      </c>
      <c r="P1303" s="11" t="str">
        <v>R1012</v>
      </c>
      <c r="Q1303" s="12" t="str">
        <v>28 Jul 1968</v>
      </c>
      <c r="R1303" s="11">
        <f ca="1"/>
        <v>56</v>
      </c>
      <c r="S1303" s="52">
        <v>10825.25</v>
      </c>
      <c r="T1303" s="19"/>
    </row>
    <row r="1304" spans="1:20" x14ac:dyDescent="0.3">
      <c r="A1304" t="s">
        <v>1330</v>
      </c>
      <c r="B1304">
        <v>1971</v>
      </c>
      <c r="C1304" t="s">
        <v>25</v>
      </c>
      <c r="D1304">
        <v>20</v>
      </c>
      <c r="E1304">
        <v>2</v>
      </c>
      <c r="F1304">
        <v>10848.13</v>
      </c>
      <c r="G1304" t="s">
        <v>6767</v>
      </c>
      <c r="H1304" t="s">
        <v>6767</v>
      </c>
      <c r="I1304" t="s">
        <v>18</v>
      </c>
      <c r="K1304" s="14" t="str">
        <v>Id1036</v>
      </c>
      <c r="L1304" s="11">
        <v>1971</v>
      </c>
      <c r="M1304" s="11" t="str">
        <v>Dec</v>
      </c>
      <c r="N1304" s="11" t="str">
        <v>Tier - 3</v>
      </c>
      <c r="O1304" s="11" t="str">
        <v>Tier - 3</v>
      </c>
      <c r="P1304" s="11" t="str">
        <v>R1012</v>
      </c>
      <c r="Q1304" s="12" t="str">
        <v>20 Dec 1971</v>
      </c>
      <c r="R1304" s="11">
        <f ca="1"/>
        <v>53</v>
      </c>
      <c r="S1304" s="52">
        <v>10848.13</v>
      </c>
      <c r="T1304" s="19"/>
    </row>
    <row r="1305" spans="1:20" x14ac:dyDescent="0.3">
      <c r="A1305" t="s">
        <v>1331</v>
      </c>
      <c r="B1305">
        <v>1994</v>
      </c>
      <c r="C1305" t="s">
        <v>15</v>
      </c>
      <c r="D1305">
        <v>6</v>
      </c>
      <c r="E1305">
        <v>0</v>
      </c>
      <c r="F1305">
        <v>10886.66</v>
      </c>
      <c r="G1305" t="s">
        <v>6767</v>
      </c>
      <c r="H1305" t="s">
        <v>6767</v>
      </c>
      <c r="I1305" t="s">
        <v>18</v>
      </c>
      <c r="K1305" s="14" t="str">
        <v>Id1035</v>
      </c>
      <c r="L1305" s="11">
        <v>1994</v>
      </c>
      <c r="M1305" s="11" t="str">
        <v>Sep</v>
      </c>
      <c r="N1305" s="11" t="str">
        <v>Tier - 3</v>
      </c>
      <c r="O1305" s="11" t="str">
        <v>Tier - 3</v>
      </c>
      <c r="P1305" s="11" t="str">
        <v>R1012</v>
      </c>
      <c r="Q1305" s="12" t="str">
        <v>6 Sep 1994</v>
      </c>
      <c r="R1305" s="11">
        <f ca="1"/>
        <v>30</v>
      </c>
      <c r="S1305" s="52">
        <v>10886.66</v>
      </c>
      <c r="T1305" s="19"/>
    </row>
    <row r="1306" spans="1:20" x14ac:dyDescent="0.3">
      <c r="A1306" t="s">
        <v>1332</v>
      </c>
      <c r="B1306">
        <v>1968</v>
      </c>
      <c r="C1306" t="s">
        <v>11</v>
      </c>
      <c r="D1306">
        <v>13</v>
      </c>
      <c r="E1306">
        <v>0</v>
      </c>
      <c r="F1306">
        <v>10923.93</v>
      </c>
      <c r="G1306" t="s">
        <v>6767</v>
      </c>
      <c r="H1306" t="s">
        <v>6768</v>
      </c>
      <c r="I1306" t="s">
        <v>242</v>
      </c>
      <c r="K1306" s="14" t="str">
        <v>Id1034</v>
      </c>
      <c r="L1306" s="11">
        <v>1968</v>
      </c>
      <c r="M1306" s="11" t="str">
        <v>Nov</v>
      </c>
      <c r="N1306" s="11" t="str">
        <v>Tier - 3</v>
      </c>
      <c r="O1306" s="11" t="str">
        <v>Tier - 1</v>
      </c>
      <c r="P1306" s="11" t="str">
        <v>R1024</v>
      </c>
      <c r="Q1306" s="12" t="str">
        <v>13 Nov 1968</v>
      </c>
      <c r="R1306" s="11">
        <f ca="1"/>
        <v>56</v>
      </c>
      <c r="S1306" s="52">
        <v>10923.93</v>
      </c>
      <c r="T1306" s="19"/>
    </row>
    <row r="1307" spans="1:20" x14ac:dyDescent="0.3">
      <c r="A1307" t="s">
        <v>1333</v>
      </c>
      <c r="B1307">
        <v>1968</v>
      </c>
      <c r="C1307" t="s">
        <v>11</v>
      </c>
      <c r="D1307">
        <v>12</v>
      </c>
      <c r="E1307">
        <v>1</v>
      </c>
      <c r="F1307">
        <v>10928.85</v>
      </c>
      <c r="G1307" t="s">
        <v>6767</v>
      </c>
      <c r="H1307" t="s">
        <v>6767</v>
      </c>
      <c r="I1307" t="s">
        <v>9</v>
      </c>
      <c r="K1307" s="14" t="str">
        <v>Id1033</v>
      </c>
      <c r="L1307" s="11">
        <v>1968</v>
      </c>
      <c r="M1307" s="11" t="str">
        <v>Nov</v>
      </c>
      <c r="N1307" s="11" t="str">
        <v>Tier - 3</v>
      </c>
      <c r="O1307" s="11" t="str">
        <v>Tier - 3</v>
      </c>
      <c r="P1307" s="11" t="str">
        <v>R1013</v>
      </c>
      <c r="Q1307" s="12" t="str">
        <v>12 Nov 1968</v>
      </c>
      <c r="R1307" s="11">
        <f ca="1"/>
        <v>56</v>
      </c>
      <c r="S1307" s="52">
        <v>10928.85</v>
      </c>
      <c r="T1307" s="19"/>
    </row>
    <row r="1308" spans="1:20" x14ac:dyDescent="0.3">
      <c r="A1308" t="s">
        <v>1334</v>
      </c>
      <c r="B1308">
        <v>1969</v>
      </c>
      <c r="C1308" t="s">
        <v>11</v>
      </c>
      <c r="D1308">
        <v>10</v>
      </c>
      <c r="E1308">
        <v>1</v>
      </c>
      <c r="F1308">
        <v>10942.13</v>
      </c>
      <c r="G1308" t="s">
        <v>6767</v>
      </c>
      <c r="H1308" t="s">
        <v>6767</v>
      </c>
      <c r="I1308" t="s">
        <v>18</v>
      </c>
      <c r="K1308" s="14" t="str">
        <v>Id1032</v>
      </c>
      <c r="L1308" s="11">
        <v>1969</v>
      </c>
      <c r="M1308" s="11" t="str">
        <v>Nov</v>
      </c>
      <c r="N1308" s="11" t="str">
        <v>Tier - 3</v>
      </c>
      <c r="O1308" s="11" t="str">
        <v>Tier - 3</v>
      </c>
      <c r="P1308" s="11" t="str">
        <v>R1012</v>
      </c>
      <c r="Q1308" s="12" t="str">
        <v>10 Nov 1969</v>
      </c>
      <c r="R1308" s="11">
        <f ca="1"/>
        <v>55</v>
      </c>
      <c r="S1308" s="52">
        <v>10942.13</v>
      </c>
      <c r="T1308" s="19"/>
    </row>
    <row r="1309" spans="1:20" x14ac:dyDescent="0.3">
      <c r="A1309" t="s">
        <v>1335</v>
      </c>
      <c r="B1309">
        <v>1965</v>
      </c>
      <c r="C1309" t="s">
        <v>25</v>
      </c>
      <c r="D1309">
        <v>4</v>
      </c>
      <c r="E1309">
        <v>0</v>
      </c>
      <c r="F1309">
        <v>10959.33</v>
      </c>
      <c r="G1309" t="s">
        <v>6767</v>
      </c>
      <c r="H1309" t="s">
        <v>6767</v>
      </c>
      <c r="I1309" t="s">
        <v>37</v>
      </c>
      <c r="K1309" s="14" t="str">
        <v>Id1031</v>
      </c>
      <c r="L1309" s="11">
        <v>1965</v>
      </c>
      <c r="M1309" s="11" t="str">
        <v>Dec</v>
      </c>
      <c r="N1309" s="11" t="str">
        <v>Tier - 3</v>
      </c>
      <c r="O1309" s="11" t="str">
        <v>Tier - 3</v>
      </c>
      <c r="P1309" s="11" t="str">
        <v>R1011</v>
      </c>
      <c r="Q1309" s="12" t="str">
        <v>4 Dec 1965</v>
      </c>
      <c r="R1309" s="11">
        <f ca="1"/>
        <v>59</v>
      </c>
      <c r="S1309" s="52">
        <v>10959.33</v>
      </c>
      <c r="T1309" s="19"/>
    </row>
    <row r="1310" spans="1:20" x14ac:dyDescent="0.3">
      <c r="A1310" t="s">
        <v>1336</v>
      </c>
      <c r="B1310">
        <v>1969</v>
      </c>
      <c r="C1310" t="s">
        <v>30</v>
      </c>
      <c r="D1310">
        <v>14</v>
      </c>
      <c r="E1310">
        <v>1</v>
      </c>
      <c r="F1310">
        <v>10959.69</v>
      </c>
      <c r="G1310" t="s">
        <v>6767</v>
      </c>
      <c r="H1310" t="s">
        <v>6767</v>
      </c>
      <c r="I1310" t="s">
        <v>18</v>
      </c>
      <c r="K1310" s="14" t="str">
        <v>Id1030</v>
      </c>
      <c r="L1310" s="11">
        <v>1969</v>
      </c>
      <c r="M1310" s="11" t="str">
        <v>Aug</v>
      </c>
      <c r="N1310" s="11" t="str">
        <v>Tier - 3</v>
      </c>
      <c r="O1310" s="11" t="str">
        <v>Tier - 3</v>
      </c>
      <c r="P1310" s="11" t="str">
        <v>R1012</v>
      </c>
      <c r="Q1310" s="12" t="str">
        <v>14 Aug 1969</v>
      </c>
      <c r="R1310" s="11">
        <f ca="1"/>
        <v>55</v>
      </c>
      <c r="S1310" s="52">
        <v>10959.69</v>
      </c>
      <c r="T1310" s="19"/>
    </row>
    <row r="1311" spans="1:20" x14ac:dyDescent="0.3">
      <c r="A1311" t="s">
        <v>1337</v>
      </c>
      <c r="B1311">
        <v>1965</v>
      </c>
      <c r="C1311" t="s">
        <v>13</v>
      </c>
      <c r="D1311">
        <v>19</v>
      </c>
      <c r="E1311">
        <v>0</v>
      </c>
      <c r="F1311">
        <v>10965.45</v>
      </c>
      <c r="G1311" t="s">
        <v>6767</v>
      </c>
      <c r="H1311" t="s">
        <v>6766</v>
      </c>
      <c r="I1311" t="s">
        <v>37</v>
      </c>
      <c r="K1311" s="14" t="str">
        <v>Id1029</v>
      </c>
      <c r="L1311" s="11">
        <v>1965</v>
      </c>
      <c r="M1311" s="11" t="str">
        <v>Jun</v>
      </c>
      <c r="N1311" s="11" t="str">
        <v>Tier - 3</v>
      </c>
      <c r="O1311" s="11" t="str">
        <v>Tier - 2</v>
      </c>
      <c r="P1311" s="11" t="str">
        <v>R1011</v>
      </c>
      <c r="Q1311" s="12" t="str">
        <v>19 Jun 1965</v>
      </c>
      <c r="R1311" s="11">
        <f ca="1"/>
        <v>59</v>
      </c>
      <c r="S1311" s="52">
        <v>10965.45</v>
      </c>
      <c r="T1311" s="19"/>
    </row>
    <row r="1312" spans="1:20" x14ac:dyDescent="0.3">
      <c r="A1312" t="s">
        <v>1338</v>
      </c>
      <c r="B1312">
        <v>1966</v>
      </c>
      <c r="C1312" t="s">
        <v>8</v>
      </c>
      <c r="D1312">
        <v>9</v>
      </c>
      <c r="E1312">
        <v>0</v>
      </c>
      <c r="F1312">
        <v>10976.25</v>
      </c>
      <c r="G1312" t="s">
        <v>6767</v>
      </c>
      <c r="H1312" t="s">
        <v>6766</v>
      </c>
      <c r="I1312" t="s">
        <v>18</v>
      </c>
      <c r="K1312" s="14" t="str">
        <v>Id1028</v>
      </c>
      <c r="L1312" s="11">
        <v>1966</v>
      </c>
      <c r="M1312" s="11" t="str">
        <v>Jul</v>
      </c>
      <c r="N1312" s="11" t="str">
        <v>Tier - 3</v>
      </c>
      <c r="O1312" s="11" t="str">
        <v>Tier - 2</v>
      </c>
      <c r="P1312" s="11" t="str">
        <v>R1012</v>
      </c>
      <c r="Q1312" s="12" t="str">
        <v>9 Jul 1966</v>
      </c>
      <c r="R1312" s="11">
        <f ca="1"/>
        <v>58</v>
      </c>
      <c r="S1312" s="52">
        <v>10976.25</v>
      </c>
      <c r="T1312" s="19"/>
    </row>
    <row r="1313" spans="1:20" x14ac:dyDescent="0.3">
      <c r="A1313" t="s">
        <v>1339</v>
      </c>
      <c r="B1313">
        <v>1973</v>
      </c>
      <c r="C1313" t="s">
        <v>32</v>
      </c>
      <c r="D1313">
        <v>21</v>
      </c>
      <c r="E1313">
        <v>4</v>
      </c>
      <c r="F1313">
        <v>10977.21</v>
      </c>
      <c r="G1313" t="s">
        <v>6767</v>
      </c>
      <c r="H1313" t="s">
        <v>6768</v>
      </c>
      <c r="I1313" t="s">
        <v>9</v>
      </c>
      <c r="K1313" s="14" t="str">
        <v>Id1027</v>
      </c>
      <c r="L1313" s="11">
        <v>1973</v>
      </c>
      <c r="M1313" s="11" t="str">
        <v>Oct</v>
      </c>
      <c r="N1313" s="11" t="str">
        <v>Tier - 3</v>
      </c>
      <c r="O1313" s="11" t="str">
        <v>Tier - 1</v>
      </c>
      <c r="P1313" s="11" t="str">
        <v>R1013</v>
      </c>
      <c r="Q1313" s="12" t="str">
        <v>21 Oct 1973</v>
      </c>
      <c r="R1313" s="11">
        <f ca="1"/>
        <v>51</v>
      </c>
      <c r="S1313" s="52">
        <v>10977.21</v>
      </c>
      <c r="T1313" s="19"/>
    </row>
    <row r="1314" spans="1:20" x14ac:dyDescent="0.3">
      <c r="A1314" t="s">
        <v>1340</v>
      </c>
      <c r="B1314">
        <v>1965</v>
      </c>
      <c r="C1314" t="s">
        <v>25</v>
      </c>
      <c r="D1314">
        <v>18</v>
      </c>
      <c r="E1314">
        <v>0</v>
      </c>
      <c r="F1314">
        <v>10982.5</v>
      </c>
      <c r="G1314" t="s">
        <v>6767</v>
      </c>
      <c r="H1314" t="s">
        <v>6767</v>
      </c>
      <c r="I1314" t="s">
        <v>9</v>
      </c>
      <c r="K1314" s="14" t="str">
        <v>Id1026</v>
      </c>
      <c r="L1314" s="11">
        <v>1965</v>
      </c>
      <c r="M1314" s="11" t="str">
        <v>Dec</v>
      </c>
      <c r="N1314" s="11" t="str">
        <v>Tier - 3</v>
      </c>
      <c r="O1314" s="11" t="str">
        <v>Tier - 3</v>
      </c>
      <c r="P1314" s="11" t="str">
        <v>R1013</v>
      </c>
      <c r="Q1314" s="12" t="str">
        <v>18 Dec 1965</v>
      </c>
      <c r="R1314" s="11">
        <f ca="1"/>
        <v>59</v>
      </c>
      <c r="S1314" s="52">
        <v>10982.5</v>
      </c>
      <c r="T1314" s="19"/>
    </row>
    <row r="1315" spans="1:20" x14ac:dyDescent="0.3">
      <c r="A1315" t="s">
        <v>1341</v>
      </c>
      <c r="B1315">
        <v>2000</v>
      </c>
      <c r="C1315" t="s">
        <v>15</v>
      </c>
      <c r="D1315">
        <v>17</v>
      </c>
      <c r="E1315">
        <v>0</v>
      </c>
      <c r="F1315">
        <v>10991.58</v>
      </c>
      <c r="G1315" t="s">
        <v>6767</v>
      </c>
      <c r="H1315" t="s">
        <v>6767</v>
      </c>
      <c r="I1315" t="s">
        <v>18</v>
      </c>
      <c r="K1315" s="14" t="str">
        <v>Id1025</v>
      </c>
      <c r="L1315" s="11">
        <v>2000</v>
      </c>
      <c r="M1315" s="11" t="str">
        <v>Sep</v>
      </c>
      <c r="N1315" s="11" t="str">
        <v>Tier - 3</v>
      </c>
      <c r="O1315" s="11" t="str">
        <v>Tier - 3</v>
      </c>
      <c r="P1315" s="11" t="str">
        <v>R1012</v>
      </c>
      <c r="Q1315" s="12" t="str">
        <v>17 Sep 2000</v>
      </c>
      <c r="R1315" s="11">
        <f ca="1"/>
        <v>24</v>
      </c>
      <c r="S1315" s="52">
        <v>10991.58</v>
      </c>
      <c r="T1315" s="19"/>
    </row>
    <row r="1316" spans="1:20" x14ac:dyDescent="0.3">
      <c r="A1316" t="s">
        <v>1342</v>
      </c>
      <c r="B1316">
        <v>1968</v>
      </c>
      <c r="C1316" t="s">
        <v>32</v>
      </c>
      <c r="D1316">
        <v>24</v>
      </c>
      <c r="E1316">
        <v>2</v>
      </c>
      <c r="F1316">
        <v>11013.71</v>
      </c>
      <c r="G1316" t="s">
        <v>6767</v>
      </c>
      <c r="H1316" t="s">
        <v>6768</v>
      </c>
      <c r="I1316" t="s">
        <v>9</v>
      </c>
      <c r="K1316" s="14" t="str">
        <v>Id1024</v>
      </c>
      <c r="L1316" s="11">
        <v>1968</v>
      </c>
      <c r="M1316" s="11" t="str">
        <v>Oct</v>
      </c>
      <c r="N1316" s="11" t="str">
        <v>Tier - 3</v>
      </c>
      <c r="O1316" s="11" t="str">
        <v>Tier - 1</v>
      </c>
      <c r="P1316" s="11" t="str">
        <v>R1013</v>
      </c>
      <c r="Q1316" s="12" t="str">
        <v>24 Oct 1968</v>
      </c>
      <c r="R1316" s="11">
        <f ca="1"/>
        <v>56</v>
      </c>
      <c r="S1316" s="52">
        <v>11013.71</v>
      </c>
      <c r="T1316" s="19"/>
    </row>
    <row r="1317" spans="1:20" x14ac:dyDescent="0.3">
      <c r="A1317" t="s">
        <v>1343</v>
      </c>
      <c r="B1317">
        <v>1974</v>
      </c>
      <c r="C1317" t="s">
        <v>25</v>
      </c>
      <c r="D1317">
        <v>15</v>
      </c>
      <c r="E1317">
        <v>4</v>
      </c>
      <c r="F1317">
        <v>11015.17</v>
      </c>
      <c r="G1317" t="s">
        <v>6767</v>
      </c>
      <c r="H1317" t="s">
        <v>6768</v>
      </c>
      <c r="I1317" t="s">
        <v>18</v>
      </c>
      <c r="K1317" s="14" t="str">
        <v>Id1023</v>
      </c>
      <c r="L1317" s="11">
        <v>1974</v>
      </c>
      <c r="M1317" s="11" t="str">
        <v>Dec</v>
      </c>
      <c r="N1317" s="11" t="str">
        <v>Tier - 3</v>
      </c>
      <c r="O1317" s="11" t="str">
        <v>Tier - 1</v>
      </c>
      <c r="P1317" s="11" t="str">
        <v>R1012</v>
      </c>
      <c r="Q1317" s="12" t="str">
        <v>15 Dec 1974</v>
      </c>
      <c r="R1317" s="11">
        <f ca="1"/>
        <v>50</v>
      </c>
      <c r="S1317" s="52">
        <v>11015.17</v>
      </c>
      <c r="T1317" s="19"/>
    </row>
    <row r="1318" spans="1:20" x14ac:dyDescent="0.3">
      <c r="A1318" t="s">
        <v>1344</v>
      </c>
      <c r="B1318">
        <v>1991</v>
      </c>
      <c r="C1318" t="s">
        <v>13</v>
      </c>
      <c r="D1318">
        <v>26</v>
      </c>
      <c r="E1318">
        <v>3</v>
      </c>
      <c r="F1318">
        <v>11018.05</v>
      </c>
      <c r="G1318" t="s">
        <v>6767</v>
      </c>
      <c r="H1318" t="s">
        <v>6766</v>
      </c>
      <c r="I1318" t="s">
        <v>18</v>
      </c>
      <c r="K1318" s="14" t="str">
        <v>Id1022</v>
      </c>
      <c r="L1318" s="11">
        <v>1991</v>
      </c>
      <c r="M1318" s="11" t="str">
        <v>Jun</v>
      </c>
      <c r="N1318" s="11" t="str">
        <v>Tier - 3</v>
      </c>
      <c r="O1318" s="11" t="str">
        <v>Tier - 2</v>
      </c>
      <c r="P1318" s="11" t="str">
        <v>R1012</v>
      </c>
      <c r="Q1318" s="12" t="str">
        <v>26 Jun 1991</v>
      </c>
      <c r="R1318" s="11">
        <f ca="1"/>
        <v>33</v>
      </c>
      <c r="S1318" s="52">
        <v>11018.05</v>
      </c>
      <c r="T1318" s="19"/>
    </row>
    <row r="1319" spans="1:20" x14ac:dyDescent="0.3">
      <c r="A1319" t="s">
        <v>1345</v>
      </c>
      <c r="B1319">
        <v>1996</v>
      </c>
      <c r="C1319" t="s">
        <v>8</v>
      </c>
      <c r="D1319">
        <v>21</v>
      </c>
      <c r="E1319">
        <v>0</v>
      </c>
      <c r="F1319">
        <v>11028.56</v>
      </c>
      <c r="G1319" t="s">
        <v>6767</v>
      </c>
      <c r="H1319" t="s">
        <v>6767</v>
      </c>
      <c r="I1319" t="s">
        <v>18</v>
      </c>
      <c r="K1319" s="14" t="str">
        <v>Id1021</v>
      </c>
      <c r="L1319" s="11">
        <v>1996</v>
      </c>
      <c r="M1319" s="11" t="str">
        <v>Jul</v>
      </c>
      <c r="N1319" s="11" t="str">
        <v>Tier - 3</v>
      </c>
      <c r="O1319" s="11" t="str">
        <v>Tier - 3</v>
      </c>
      <c r="P1319" s="11" t="str">
        <v>R1012</v>
      </c>
      <c r="Q1319" s="12" t="str">
        <v>21 Jul 1996</v>
      </c>
      <c r="R1319" s="11">
        <f ca="1"/>
        <v>28</v>
      </c>
      <c r="S1319" s="52">
        <v>11028.56</v>
      </c>
      <c r="T1319" s="19"/>
    </row>
    <row r="1320" spans="1:20" x14ac:dyDescent="0.3">
      <c r="A1320" t="s">
        <v>1346</v>
      </c>
      <c r="B1320">
        <v>1974</v>
      </c>
      <c r="C1320" t="s">
        <v>25</v>
      </c>
      <c r="D1320">
        <v>10</v>
      </c>
      <c r="E1320">
        <v>4</v>
      </c>
      <c r="F1320">
        <v>11033.66</v>
      </c>
      <c r="G1320" t="s">
        <v>6767</v>
      </c>
      <c r="H1320" t="s">
        <v>6767</v>
      </c>
      <c r="I1320" t="s">
        <v>18</v>
      </c>
      <c r="K1320" s="14" t="str">
        <v>Id1020</v>
      </c>
      <c r="L1320" s="11">
        <v>1974</v>
      </c>
      <c r="M1320" s="11" t="str">
        <v>Dec</v>
      </c>
      <c r="N1320" s="11" t="str">
        <v>Tier - 3</v>
      </c>
      <c r="O1320" s="11" t="str">
        <v>Tier - 3</v>
      </c>
      <c r="P1320" s="11" t="str">
        <v>R1012</v>
      </c>
      <c r="Q1320" s="12" t="str">
        <v>10 Dec 1974</v>
      </c>
      <c r="R1320" s="11">
        <f ca="1"/>
        <v>50</v>
      </c>
      <c r="S1320" s="52">
        <v>11033.66</v>
      </c>
      <c r="T1320" s="19"/>
    </row>
    <row r="1321" spans="1:20" x14ac:dyDescent="0.3">
      <c r="A1321" t="s">
        <v>1347</v>
      </c>
      <c r="B1321">
        <v>1989</v>
      </c>
      <c r="C1321" t="s">
        <v>32</v>
      </c>
      <c r="D1321">
        <v>25</v>
      </c>
      <c r="E1321">
        <v>3</v>
      </c>
      <c r="F1321">
        <v>11037.51</v>
      </c>
      <c r="G1321" t="s">
        <v>6767</v>
      </c>
      <c r="H1321" t="s">
        <v>6768</v>
      </c>
      <c r="I1321" t="s">
        <v>18</v>
      </c>
      <c r="K1321" s="14" t="str">
        <v>Id1019</v>
      </c>
      <c r="L1321" s="11">
        <v>1989</v>
      </c>
      <c r="M1321" s="11" t="str">
        <v>Oct</v>
      </c>
      <c r="N1321" s="11" t="str">
        <v>Tier - 3</v>
      </c>
      <c r="O1321" s="11" t="str">
        <v>Tier - 1</v>
      </c>
      <c r="P1321" s="11" t="str">
        <v>R1012</v>
      </c>
      <c r="Q1321" s="12" t="str">
        <v>25 Oct 1989</v>
      </c>
      <c r="R1321" s="11">
        <f ca="1"/>
        <v>35</v>
      </c>
      <c r="S1321" s="52">
        <v>11037.51</v>
      </c>
      <c r="T1321" s="19"/>
    </row>
    <row r="1322" spans="1:20" x14ac:dyDescent="0.3">
      <c r="A1322" t="s">
        <v>1348</v>
      </c>
      <c r="B1322">
        <v>1974</v>
      </c>
      <c r="C1322" t="s">
        <v>30</v>
      </c>
      <c r="D1322">
        <v>30</v>
      </c>
      <c r="E1322">
        <v>0</v>
      </c>
      <c r="F1322">
        <v>11037.85</v>
      </c>
      <c r="G1322" t="s">
        <v>6767</v>
      </c>
      <c r="H1322" t="s">
        <v>6766</v>
      </c>
      <c r="I1322" t="s">
        <v>195</v>
      </c>
      <c r="K1322" s="14" t="str">
        <v>Id1018</v>
      </c>
      <c r="L1322" s="11">
        <v>1974</v>
      </c>
      <c r="M1322" s="11" t="str">
        <v>Aug</v>
      </c>
      <c r="N1322" s="11" t="str">
        <v>Tier - 3</v>
      </c>
      <c r="O1322" s="11" t="str">
        <v>Tier - 2</v>
      </c>
      <c r="P1322" s="11" t="str">
        <v>R1025</v>
      </c>
      <c r="Q1322" s="12" t="str">
        <v>30 Aug 1974</v>
      </c>
      <c r="R1322" s="11">
        <f ca="1"/>
        <v>50</v>
      </c>
      <c r="S1322" s="52">
        <v>11037.85</v>
      </c>
      <c r="T1322" s="19"/>
    </row>
    <row r="1323" spans="1:20" x14ac:dyDescent="0.3">
      <c r="A1323" t="s">
        <v>1349</v>
      </c>
      <c r="B1323">
        <v>2001</v>
      </c>
      <c r="C1323" t="s">
        <v>25</v>
      </c>
      <c r="D1323">
        <v>17</v>
      </c>
      <c r="E1323">
        <v>0</v>
      </c>
      <c r="F1323">
        <v>11046.02</v>
      </c>
      <c r="G1323" t="s">
        <v>6767</v>
      </c>
      <c r="H1323" t="s">
        <v>6768</v>
      </c>
      <c r="I1323" t="s">
        <v>530</v>
      </c>
      <c r="K1323" s="14" t="str">
        <v>Id1017</v>
      </c>
      <c r="L1323" s="11">
        <v>2001</v>
      </c>
      <c r="M1323" s="11" t="str">
        <v>Dec</v>
      </c>
      <c r="N1323" s="11" t="str">
        <v>Tier - 3</v>
      </c>
      <c r="O1323" s="11" t="str">
        <v>Tier - 1</v>
      </c>
      <c r="P1323" s="11" t="str">
        <v>R1026</v>
      </c>
      <c r="Q1323" s="12" t="str">
        <v>17 Dec 2001</v>
      </c>
      <c r="R1323" s="11">
        <f ca="1"/>
        <v>23</v>
      </c>
      <c r="S1323" s="52">
        <v>11046.02</v>
      </c>
      <c r="T1323" s="19"/>
    </row>
    <row r="1324" spans="1:20" x14ac:dyDescent="0.3">
      <c r="A1324" t="s">
        <v>1350</v>
      </c>
      <c r="B1324">
        <v>2000</v>
      </c>
      <c r="C1324" t="s">
        <v>15</v>
      </c>
      <c r="D1324">
        <v>18</v>
      </c>
      <c r="E1324">
        <v>0</v>
      </c>
      <c r="F1324">
        <v>11068.7</v>
      </c>
      <c r="G1324" t="s">
        <v>6767</v>
      </c>
      <c r="H1324" t="s">
        <v>6768</v>
      </c>
      <c r="I1324" t="s">
        <v>37</v>
      </c>
      <c r="K1324" s="14" t="str">
        <v>Id1016</v>
      </c>
      <c r="L1324" s="11">
        <v>2000</v>
      </c>
      <c r="M1324" s="11" t="str">
        <v>Sep</v>
      </c>
      <c r="N1324" s="11" t="str">
        <v>Tier - 3</v>
      </c>
      <c r="O1324" s="11" t="str">
        <v>Tier - 1</v>
      </c>
      <c r="P1324" s="11" t="str">
        <v>R1011</v>
      </c>
      <c r="Q1324" s="12" t="str">
        <v>18 Sep 2000</v>
      </c>
      <c r="R1324" s="11">
        <f ca="1"/>
        <v>24</v>
      </c>
      <c r="S1324" s="52">
        <v>11068.7</v>
      </c>
      <c r="T1324" s="19"/>
    </row>
    <row r="1325" spans="1:20" x14ac:dyDescent="0.3">
      <c r="A1325" t="s">
        <v>1351</v>
      </c>
      <c r="B1325">
        <v>1971</v>
      </c>
      <c r="C1325" t="s">
        <v>11</v>
      </c>
      <c r="D1325">
        <v>9</v>
      </c>
      <c r="E1325">
        <v>0</v>
      </c>
      <c r="F1325">
        <v>11068.77</v>
      </c>
      <c r="G1325" t="s">
        <v>6767</v>
      </c>
      <c r="H1325" t="s">
        <v>6766</v>
      </c>
      <c r="I1325" t="s">
        <v>18</v>
      </c>
      <c r="K1325" s="14" t="str">
        <v>Id1015</v>
      </c>
      <c r="L1325" s="11">
        <v>1971</v>
      </c>
      <c r="M1325" s="11" t="str">
        <v>Nov</v>
      </c>
      <c r="N1325" s="11" t="str">
        <v>Tier - 3</v>
      </c>
      <c r="O1325" s="11" t="str">
        <v>Tier - 2</v>
      </c>
      <c r="P1325" s="11" t="str">
        <v>R1012</v>
      </c>
      <c r="Q1325" s="12" t="str">
        <v>9 Nov 1971</v>
      </c>
      <c r="R1325" s="11">
        <f ca="1"/>
        <v>53</v>
      </c>
      <c r="S1325" s="52">
        <v>11068.77</v>
      </c>
      <c r="T1325" s="19"/>
    </row>
    <row r="1326" spans="1:20" x14ac:dyDescent="0.3">
      <c r="A1326" t="s">
        <v>1352</v>
      </c>
      <c r="B1326">
        <v>1966</v>
      </c>
      <c r="C1326" t="s">
        <v>11</v>
      </c>
      <c r="D1326">
        <v>7</v>
      </c>
      <c r="E1326">
        <v>0</v>
      </c>
      <c r="F1326">
        <v>11070.54</v>
      </c>
      <c r="G1326" t="s">
        <v>6767</v>
      </c>
      <c r="H1326" t="s">
        <v>6767</v>
      </c>
      <c r="I1326" t="s">
        <v>37</v>
      </c>
      <c r="K1326" s="14" t="str">
        <v>Id1014</v>
      </c>
      <c r="L1326" s="11">
        <v>1966</v>
      </c>
      <c r="M1326" s="11" t="str">
        <v>Nov</v>
      </c>
      <c r="N1326" s="11" t="str">
        <v>Tier - 3</v>
      </c>
      <c r="O1326" s="11" t="str">
        <v>Tier - 3</v>
      </c>
      <c r="P1326" s="11" t="str">
        <v>R1011</v>
      </c>
      <c r="Q1326" s="12" t="str">
        <v>7 Nov 1966</v>
      </c>
      <c r="R1326" s="11">
        <f ca="1"/>
        <v>58</v>
      </c>
      <c r="S1326" s="52">
        <v>11070.54</v>
      </c>
      <c r="T1326" s="19"/>
    </row>
    <row r="1327" spans="1:20" x14ac:dyDescent="0.3">
      <c r="A1327" t="s">
        <v>1353</v>
      </c>
      <c r="B1327">
        <v>1966</v>
      </c>
      <c r="C1327" t="s">
        <v>11</v>
      </c>
      <c r="D1327">
        <v>20</v>
      </c>
      <c r="E1327">
        <v>0</v>
      </c>
      <c r="F1327">
        <v>11073.18</v>
      </c>
      <c r="G1327" t="s">
        <v>6767</v>
      </c>
      <c r="H1327" t="s">
        <v>6767</v>
      </c>
      <c r="I1327" t="s">
        <v>37</v>
      </c>
      <c r="K1327" s="14" t="str">
        <v>Id1013</v>
      </c>
      <c r="L1327" s="11">
        <v>1966</v>
      </c>
      <c r="M1327" s="11" t="str">
        <v>Nov</v>
      </c>
      <c r="N1327" s="11" t="str">
        <v>Tier - 3</v>
      </c>
      <c r="O1327" s="11" t="str">
        <v>Tier - 3</v>
      </c>
      <c r="P1327" s="11" t="str">
        <v>R1011</v>
      </c>
      <c r="Q1327" s="12" t="str">
        <v>20 Nov 1966</v>
      </c>
      <c r="R1327" s="11">
        <f ca="1"/>
        <v>58</v>
      </c>
      <c r="S1327" s="52">
        <v>11073.18</v>
      </c>
      <c r="T1327" s="19"/>
    </row>
    <row r="1328" spans="1:20" x14ac:dyDescent="0.3">
      <c r="A1328" t="s">
        <v>1354</v>
      </c>
      <c r="B1328">
        <v>1967</v>
      </c>
      <c r="C1328" t="s">
        <v>15</v>
      </c>
      <c r="D1328">
        <v>4</v>
      </c>
      <c r="E1328">
        <v>0</v>
      </c>
      <c r="F1328">
        <v>11082.58</v>
      </c>
      <c r="G1328" t="s">
        <v>6767</v>
      </c>
      <c r="H1328" t="s">
        <v>6766</v>
      </c>
      <c r="I1328" t="s">
        <v>18</v>
      </c>
      <c r="K1328" s="14" t="str">
        <v>Id1012</v>
      </c>
      <c r="L1328" s="11">
        <v>1967</v>
      </c>
      <c r="M1328" s="11" t="str">
        <v>Sep</v>
      </c>
      <c r="N1328" s="11" t="str">
        <v>Tier - 3</v>
      </c>
      <c r="O1328" s="11" t="str">
        <v>Tier - 2</v>
      </c>
      <c r="P1328" s="11" t="str">
        <v>R1012</v>
      </c>
      <c r="Q1328" s="12" t="str">
        <v>4 Sep 1967</v>
      </c>
      <c r="R1328" s="11">
        <f ca="1"/>
        <v>57</v>
      </c>
      <c r="S1328" s="52">
        <v>11082.58</v>
      </c>
      <c r="T1328" s="19"/>
    </row>
    <row r="1329" spans="1:20" x14ac:dyDescent="0.3">
      <c r="A1329" t="s">
        <v>1355</v>
      </c>
      <c r="B1329">
        <v>1972</v>
      </c>
      <c r="C1329" t="s">
        <v>32</v>
      </c>
      <c r="D1329">
        <v>7</v>
      </c>
      <c r="E1329">
        <v>3</v>
      </c>
      <c r="F1329">
        <v>11085.59</v>
      </c>
      <c r="G1329" t="s">
        <v>6767</v>
      </c>
      <c r="H1329" t="s">
        <v>6766</v>
      </c>
      <c r="I1329" t="s">
        <v>18</v>
      </c>
      <c r="K1329" s="14" t="str">
        <v>Id1011</v>
      </c>
      <c r="L1329" s="11">
        <v>1972</v>
      </c>
      <c r="M1329" s="11" t="str">
        <v>Oct</v>
      </c>
      <c r="N1329" s="11" t="str">
        <v>Tier - 3</v>
      </c>
      <c r="O1329" s="11" t="str">
        <v>Tier - 2</v>
      </c>
      <c r="P1329" s="11" t="str">
        <v>R1012</v>
      </c>
      <c r="Q1329" s="12" t="str">
        <v>7 Oct 1972</v>
      </c>
      <c r="R1329" s="11">
        <f ca="1"/>
        <v>52</v>
      </c>
      <c r="S1329" s="52">
        <v>11085.59</v>
      </c>
      <c r="T1329" s="19"/>
    </row>
    <row r="1330" spans="1:20" x14ac:dyDescent="0.3">
      <c r="A1330" t="s">
        <v>1356</v>
      </c>
      <c r="B1330">
        <v>1966</v>
      </c>
      <c r="C1330" t="s">
        <v>15</v>
      </c>
      <c r="D1330">
        <v>9</v>
      </c>
      <c r="E1330">
        <v>0</v>
      </c>
      <c r="F1330">
        <v>11090.72</v>
      </c>
      <c r="G1330" t="s">
        <v>6767</v>
      </c>
      <c r="H1330" t="s">
        <v>6768</v>
      </c>
      <c r="I1330" t="s">
        <v>9</v>
      </c>
      <c r="K1330" s="14" t="str">
        <v>Id1010</v>
      </c>
      <c r="L1330" s="11">
        <v>1966</v>
      </c>
      <c r="M1330" s="11" t="str">
        <v>Sep</v>
      </c>
      <c r="N1330" s="11" t="str">
        <v>Tier - 3</v>
      </c>
      <c r="O1330" s="11" t="str">
        <v>Tier - 1</v>
      </c>
      <c r="P1330" s="11" t="str">
        <v>R1013</v>
      </c>
      <c r="Q1330" s="12" t="str">
        <v>9 Sep 1966</v>
      </c>
      <c r="R1330" s="11">
        <f ca="1"/>
        <v>58</v>
      </c>
      <c r="S1330" s="52">
        <v>11090.72</v>
      </c>
      <c r="T1330" s="19"/>
    </row>
    <row r="1331" spans="1:20" x14ac:dyDescent="0.3">
      <c r="A1331" t="s">
        <v>1357</v>
      </c>
      <c r="B1331">
        <v>1966</v>
      </c>
      <c r="C1331" t="s">
        <v>8</v>
      </c>
      <c r="D1331">
        <v>5</v>
      </c>
      <c r="E1331">
        <v>0</v>
      </c>
      <c r="F1331">
        <v>11093.62</v>
      </c>
      <c r="G1331" t="s">
        <v>6767</v>
      </c>
      <c r="H1331" t="s">
        <v>6768</v>
      </c>
      <c r="I1331" t="s">
        <v>9</v>
      </c>
      <c r="K1331" s="14" t="str">
        <v>Id1009</v>
      </c>
      <c r="L1331" s="11">
        <v>1966</v>
      </c>
      <c r="M1331" s="11" t="str">
        <v>Jul</v>
      </c>
      <c r="N1331" s="11" t="str">
        <v>Tier - 3</v>
      </c>
      <c r="O1331" s="11" t="str">
        <v>Tier - 1</v>
      </c>
      <c r="P1331" s="11" t="str">
        <v>R1013</v>
      </c>
      <c r="Q1331" s="12" t="str">
        <v>5 Jul 1966</v>
      </c>
      <c r="R1331" s="11">
        <f ca="1"/>
        <v>58</v>
      </c>
      <c r="S1331" s="52">
        <v>11093.62</v>
      </c>
      <c r="T1331" s="19"/>
    </row>
    <row r="1332" spans="1:20" x14ac:dyDescent="0.3">
      <c r="A1332" t="s">
        <v>1358</v>
      </c>
      <c r="B1332">
        <v>1980</v>
      </c>
      <c r="C1332" t="s">
        <v>30</v>
      </c>
      <c r="D1332">
        <v>20</v>
      </c>
      <c r="E1332">
        <v>2</v>
      </c>
      <c r="F1332">
        <v>11103.33</v>
      </c>
      <c r="G1332" t="s">
        <v>6767</v>
      </c>
      <c r="H1332" t="s">
        <v>6768</v>
      </c>
      <c r="I1332" t="s">
        <v>295</v>
      </c>
      <c r="K1332" s="14" t="str">
        <v>Id1008</v>
      </c>
      <c r="L1332" s="11">
        <v>1980</v>
      </c>
      <c r="M1332" s="11" t="str">
        <v>Aug</v>
      </c>
      <c r="N1332" s="11" t="str">
        <v>Tier - 3</v>
      </c>
      <c r="O1332" s="11" t="str">
        <v>Tier - 1</v>
      </c>
      <c r="P1332" s="11" t="str">
        <v>R1021</v>
      </c>
      <c r="Q1332" s="12" t="str">
        <v>20 Aug 1980</v>
      </c>
      <c r="R1332" s="11">
        <f ca="1"/>
        <v>44</v>
      </c>
      <c r="S1332" s="52">
        <v>11103.33</v>
      </c>
      <c r="T1332" s="19"/>
    </row>
    <row r="1333" spans="1:20" x14ac:dyDescent="0.3">
      <c r="A1333" t="s">
        <v>1359</v>
      </c>
      <c r="B1333">
        <v>1969</v>
      </c>
      <c r="C1333" t="s">
        <v>11</v>
      </c>
      <c r="D1333">
        <v>30</v>
      </c>
      <c r="E1333">
        <v>2</v>
      </c>
      <c r="F1333">
        <v>11150.78</v>
      </c>
      <c r="G1333" t="s">
        <v>6767</v>
      </c>
      <c r="H1333" t="s">
        <v>6766</v>
      </c>
      <c r="I1333" t="s">
        <v>37</v>
      </c>
      <c r="K1333" s="14" t="str">
        <v>Id1007</v>
      </c>
      <c r="L1333" s="11">
        <v>1969</v>
      </c>
      <c r="M1333" s="11" t="str">
        <v>Nov</v>
      </c>
      <c r="N1333" s="11" t="str">
        <v>Tier - 3</v>
      </c>
      <c r="O1333" s="11" t="str">
        <v>Tier - 2</v>
      </c>
      <c r="P1333" s="11" t="str">
        <v>R1011</v>
      </c>
      <c r="Q1333" s="12" t="str">
        <v>30 Nov 1969</v>
      </c>
      <c r="R1333" s="11">
        <f ca="1"/>
        <v>55</v>
      </c>
      <c r="S1333" s="52">
        <v>11150.78</v>
      </c>
      <c r="T1333" s="19"/>
    </row>
    <row r="1334" spans="1:20" x14ac:dyDescent="0.3">
      <c r="A1334" t="s">
        <v>1360</v>
      </c>
      <c r="B1334">
        <v>1969</v>
      </c>
      <c r="C1334" t="s">
        <v>13</v>
      </c>
      <c r="D1334">
        <v>25</v>
      </c>
      <c r="E1334">
        <v>2</v>
      </c>
      <c r="F1334">
        <v>11163.57</v>
      </c>
      <c r="G1334" t="s">
        <v>6767</v>
      </c>
      <c r="H1334" t="s">
        <v>6766</v>
      </c>
      <c r="I1334" t="s">
        <v>37</v>
      </c>
      <c r="K1334" s="14" t="str">
        <v>Id1006</v>
      </c>
      <c r="L1334" s="11">
        <v>1969</v>
      </c>
      <c r="M1334" s="11" t="str">
        <v>Jun</v>
      </c>
      <c r="N1334" s="11" t="str">
        <v>Tier - 3</v>
      </c>
      <c r="O1334" s="11" t="str">
        <v>Tier - 2</v>
      </c>
      <c r="P1334" s="11" t="str">
        <v>R1011</v>
      </c>
      <c r="Q1334" s="12" t="str">
        <v>25 Jun 1969</v>
      </c>
      <c r="R1334" s="11">
        <f ca="1"/>
        <v>55</v>
      </c>
      <c r="S1334" s="52">
        <v>11163.57</v>
      </c>
      <c r="T1334" s="19"/>
    </row>
    <row r="1335" spans="1:20" x14ac:dyDescent="0.3">
      <c r="A1335" t="s">
        <v>1361</v>
      </c>
      <c r="B1335">
        <v>1966</v>
      </c>
      <c r="C1335" t="s">
        <v>30</v>
      </c>
      <c r="D1335">
        <v>6</v>
      </c>
      <c r="E1335">
        <v>0</v>
      </c>
      <c r="F1335">
        <v>11165.42</v>
      </c>
      <c r="G1335" t="s">
        <v>6767</v>
      </c>
      <c r="H1335" t="s">
        <v>6768</v>
      </c>
      <c r="I1335" t="s">
        <v>163</v>
      </c>
      <c r="K1335" s="14" t="str">
        <v>Id1005</v>
      </c>
      <c r="L1335" s="11">
        <v>1966</v>
      </c>
      <c r="M1335" s="11" t="str">
        <v>Aug</v>
      </c>
      <c r="N1335" s="11" t="str">
        <v>Tier - 3</v>
      </c>
      <c r="O1335" s="11" t="str">
        <v>Tier - 1</v>
      </c>
      <c r="P1335" s="11" t="str">
        <v>R1016</v>
      </c>
      <c r="Q1335" s="12" t="str">
        <v>6 Aug 1966</v>
      </c>
      <c r="R1335" s="11">
        <f ca="1"/>
        <v>58</v>
      </c>
      <c r="S1335" s="52">
        <v>11165.42</v>
      </c>
      <c r="T1335" s="19"/>
    </row>
    <row r="1336" spans="1:20" x14ac:dyDescent="0.3">
      <c r="A1336" t="s">
        <v>1362</v>
      </c>
      <c r="B1336">
        <v>1972</v>
      </c>
      <c r="C1336" t="s">
        <v>15</v>
      </c>
      <c r="D1336">
        <v>3</v>
      </c>
      <c r="E1336">
        <v>0</v>
      </c>
      <c r="F1336">
        <v>11186.2</v>
      </c>
      <c r="G1336" t="s">
        <v>6767</v>
      </c>
      <c r="H1336" t="s">
        <v>6766</v>
      </c>
      <c r="I1336" t="s">
        <v>295</v>
      </c>
      <c r="K1336" s="14" t="str">
        <v>Id1004</v>
      </c>
      <c r="L1336" s="11">
        <v>1972</v>
      </c>
      <c r="M1336" s="11" t="str">
        <v>Sep</v>
      </c>
      <c r="N1336" s="11" t="str">
        <v>Tier - 3</v>
      </c>
      <c r="O1336" s="11" t="str">
        <v>Tier - 2</v>
      </c>
      <c r="P1336" s="11" t="str">
        <v>R1021</v>
      </c>
      <c r="Q1336" s="12" t="str">
        <v>3 Sep 1972</v>
      </c>
      <c r="R1336" s="11">
        <f ca="1"/>
        <v>52</v>
      </c>
      <c r="S1336" s="52">
        <v>11186.2</v>
      </c>
      <c r="T1336" s="19"/>
    </row>
    <row r="1337" spans="1:20" x14ac:dyDescent="0.3">
      <c r="A1337" t="s">
        <v>1363</v>
      </c>
      <c r="B1337">
        <v>1970</v>
      </c>
      <c r="C1337" t="s">
        <v>13</v>
      </c>
      <c r="D1337">
        <v>14</v>
      </c>
      <c r="E1337">
        <v>2</v>
      </c>
      <c r="F1337">
        <v>11187.66</v>
      </c>
      <c r="G1337" t="s">
        <v>6767</v>
      </c>
      <c r="H1337" t="s">
        <v>6766</v>
      </c>
      <c r="I1337" t="s">
        <v>18</v>
      </c>
      <c r="K1337" s="14" t="str">
        <v>Id1003</v>
      </c>
      <c r="L1337" s="11">
        <v>1970</v>
      </c>
      <c r="M1337" s="11" t="str">
        <v>Jun</v>
      </c>
      <c r="N1337" s="11" t="str">
        <v>Tier - 3</v>
      </c>
      <c r="O1337" s="11" t="str">
        <v>Tier - 2</v>
      </c>
      <c r="P1337" s="11" t="str">
        <v>R1012</v>
      </c>
      <c r="Q1337" s="12" t="str">
        <v>14 Jun 1970</v>
      </c>
      <c r="R1337" s="11">
        <f ca="1"/>
        <v>54</v>
      </c>
      <c r="S1337" s="52">
        <v>11187.66</v>
      </c>
      <c r="T1337" s="19"/>
    </row>
    <row r="1338" spans="1:20" x14ac:dyDescent="0.3">
      <c r="A1338" t="s">
        <v>1364</v>
      </c>
      <c r="B1338">
        <v>1976</v>
      </c>
      <c r="C1338" t="s">
        <v>13</v>
      </c>
      <c r="D1338">
        <v>28</v>
      </c>
      <c r="E1338">
        <v>2</v>
      </c>
      <c r="F1338">
        <v>11217.35</v>
      </c>
      <c r="G1338" t="s">
        <v>6767</v>
      </c>
      <c r="H1338" t="s">
        <v>6766</v>
      </c>
      <c r="I1338" t="s">
        <v>195</v>
      </c>
      <c r="K1338" s="14" t="str">
        <v>Id1002</v>
      </c>
      <c r="L1338" s="11">
        <v>1976</v>
      </c>
      <c r="M1338" s="11" t="str">
        <v>Jun</v>
      </c>
      <c r="N1338" s="11" t="str">
        <v>Tier - 3</v>
      </c>
      <c r="O1338" s="11" t="str">
        <v>Tier - 2</v>
      </c>
      <c r="P1338" s="11" t="str">
        <v>R1025</v>
      </c>
      <c r="Q1338" s="12" t="str">
        <v>28 Jun 1976</v>
      </c>
      <c r="R1338" s="11">
        <f ca="1"/>
        <v>48</v>
      </c>
      <c r="S1338" s="52">
        <v>11217.35</v>
      </c>
      <c r="T1338" s="19"/>
    </row>
    <row r="1339" spans="1:20" x14ac:dyDescent="0.3">
      <c r="A1339" t="s">
        <v>1365</v>
      </c>
      <c r="B1339">
        <v>1969</v>
      </c>
      <c r="C1339" t="s">
        <v>25</v>
      </c>
      <c r="D1339">
        <v>30</v>
      </c>
      <c r="E1339">
        <v>2</v>
      </c>
      <c r="F1339">
        <v>11244.38</v>
      </c>
      <c r="G1339" t="s">
        <v>6767</v>
      </c>
      <c r="H1339" t="s">
        <v>6768</v>
      </c>
      <c r="I1339" t="s">
        <v>163</v>
      </c>
      <c r="K1339" s="14" t="str">
        <v>Id1001</v>
      </c>
      <c r="L1339" s="11">
        <v>1969</v>
      </c>
      <c r="M1339" s="11" t="str">
        <v>Dec</v>
      </c>
      <c r="N1339" s="11" t="str">
        <v>Tier - 3</v>
      </c>
      <c r="O1339" s="11" t="str">
        <v>Tier - 1</v>
      </c>
      <c r="P1339" s="11" t="str">
        <v>R1016</v>
      </c>
      <c r="Q1339" s="12" t="str">
        <v>30 Dec 1969</v>
      </c>
      <c r="R1339" s="11">
        <f ca="1"/>
        <v>55</v>
      </c>
      <c r="S1339" s="52">
        <v>11244.38</v>
      </c>
      <c r="T1339" s="19"/>
    </row>
    <row r="1340" spans="1:20" x14ac:dyDescent="0.3">
      <c r="A1340" t="s">
        <v>1366</v>
      </c>
      <c r="B1340">
        <v>1989</v>
      </c>
      <c r="C1340" t="s">
        <v>25</v>
      </c>
      <c r="D1340">
        <v>17</v>
      </c>
      <c r="E1340">
        <v>3</v>
      </c>
      <c r="F1340">
        <v>11250.43</v>
      </c>
      <c r="G1340" t="s">
        <v>6767</v>
      </c>
      <c r="H1340" t="s">
        <v>6766</v>
      </c>
      <c r="I1340" t="s">
        <v>530</v>
      </c>
      <c r="K1340" s="14" t="str">
        <v>Id1000</v>
      </c>
      <c r="L1340" s="11">
        <v>1989</v>
      </c>
      <c r="M1340" s="11" t="str">
        <v>Dec</v>
      </c>
      <c r="N1340" s="11" t="str">
        <v>Tier - 3</v>
      </c>
      <c r="O1340" s="11" t="str">
        <v>Tier - 2</v>
      </c>
      <c r="P1340" s="11" t="str">
        <v>R1026</v>
      </c>
      <c r="Q1340" s="12" t="str">
        <v>17 Dec 1989</v>
      </c>
      <c r="R1340" s="11">
        <f ca="1"/>
        <v>35</v>
      </c>
      <c r="S1340" s="52">
        <v>11250.43</v>
      </c>
      <c r="T1340" s="19"/>
    </row>
    <row r="1341" spans="1:20" x14ac:dyDescent="0.3">
      <c r="A1341" t="s">
        <v>1367</v>
      </c>
      <c r="B1341">
        <v>1969</v>
      </c>
      <c r="C1341" t="s">
        <v>30</v>
      </c>
      <c r="D1341">
        <v>20</v>
      </c>
      <c r="E1341">
        <v>3</v>
      </c>
      <c r="F1341">
        <v>11253.42</v>
      </c>
      <c r="G1341" t="s">
        <v>6767</v>
      </c>
      <c r="H1341" t="s">
        <v>6768</v>
      </c>
      <c r="I1341" t="s">
        <v>37</v>
      </c>
      <c r="K1341" s="14" t="str">
        <v>Id999</v>
      </c>
      <c r="L1341" s="11">
        <v>1969</v>
      </c>
      <c r="M1341" s="11" t="str">
        <v>Aug</v>
      </c>
      <c r="N1341" s="11" t="str">
        <v>Tier - 3</v>
      </c>
      <c r="O1341" s="11" t="str">
        <v>Tier - 1</v>
      </c>
      <c r="P1341" s="11" t="str">
        <v>R1011</v>
      </c>
      <c r="Q1341" s="12" t="str">
        <v>20 Aug 1969</v>
      </c>
      <c r="R1341" s="11">
        <f ca="1"/>
        <v>55</v>
      </c>
      <c r="S1341" s="52">
        <v>11253.42</v>
      </c>
      <c r="T1341" s="19"/>
    </row>
    <row r="1342" spans="1:20" x14ac:dyDescent="0.3">
      <c r="A1342" t="s">
        <v>1368</v>
      </c>
      <c r="B1342">
        <v>1981</v>
      </c>
      <c r="C1342" t="s">
        <v>32</v>
      </c>
      <c r="D1342">
        <v>2</v>
      </c>
      <c r="E1342">
        <v>1</v>
      </c>
      <c r="F1342">
        <v>11255.29</v>
      </c>
      <c r="G1342" t="s">
        <v>6767</v>
      </c>
      <c r="H1342" t="s">
        <v>6768</v>
      </c>
      <c r="I1342" t="s">
        <v>530</v>
      </c>
      <c r="K1342" s="14" t="str">
        <v>Id998</v>
      </c>
      <c r="L1342" s="11">
        <v>1981</v>
      </c>
      <c r="M1342" s="11" t="str">
        <v>Oct</v>
      </c>
      <c r="N1342" s="11" t="str">
        <v>Tier - 3</v>
      </c>
      <c r="O1342" s="11" t="str">
        <v>Tier - 1</v>
      </c>
      <c r="P1342" s="11" t="str">
        <v>R1026</v>
      </c>
      <c r="Q1342" s="12" t="str">
        <v>2 Oct 1981</v>
      </c>
      <c r="R1342" s="11">
        <f ca="1"/>
        <v>43</v>
      </c>
      <c r="S1342" s="52">
        <v>11255.29</v>
      </c>
      <c r="T1342" s="19"/>
    </row>
    <row r="1343" spans="1:20" x14ac:dyDescent="0.3">
      <c r="A1343" t="s">
        <v>1369</v>
      </c>
      <c r="B1343">
        <v>1969</v>
      </c>
      <c r="C1343" t="s">
        <v>32</v>
      </c>
      <c r="D1343">
        <v>11</v>
      </c>
      <c r="E1343">
        <v>3</v>
      </c>
      <c r="F1343">
        <v>11264.54</v>
      </c>
      <c r="G1343" t="s">
        <v>6767</v>
      </c>
      <c r="H1343" t="s">
        <v>6766</v>
      </c>
      <c r="I1343" t="s">
        <v>37</v>
      </c>
      <c r="K1343" s="14" t="str">
        <v>Id997</v>
      </c>
      <c r="L1343" s="11">
        <v>1969</v>
      </c>
      <c r="M1343" s="11" t="str">
        <v>Oct</v>
      </c>
      <c r="N1343" s="11" t="str">
        <v>Tier - 3</v>
      </c>
      <c r="O1343" s="11" t="str">
        <v>Tier - 2</v>
      </c>
      <c r="P1343" s="11" t="str">
        <v>R1011</v>
      </c>
      <c r="Q1343" s="12" t="str">
        <v>11 Oct 1969</v>
      </c>
      <c r="R1343" s="11">
        <f ca="1"/>
        <v>55</v>
      </c>
      <c r="S1343" s="52">
        <v>11264.54</v>
      </c>
      <c r="T1343" s="19"/>
    </row>
    <row r="1344" spans="1:20" x14ac:dyDescent="0.3">
      <c r="A1344" t="s">
        <v>1370</v>
      </c>
      <c r="B1344">
        <v>1971</v>
      </c>
      <c r="C1344" t="s">
        <v>25</v>
      </c>
      <c r="D1344">
        <v>26</v>
      </c>
      <c r="E1344">
        <v>0</v>
      </c>
      <c r="F1344">
        <v>11265.71</v>
      </c>
      <c r="G1344" t="s">
        <v>6767</v>
      </c>
      <c r="H1344" t="s">
        <v>6768</v>
      </c>
      <c r="I1344" t="s">
        <v>195</v>
      </c>
      <c r="K1344" s="14" t="str">
        <v>Id996</v>
      </c>
      <c r="L1344" s="11">
        <v>1971</v>
      </c>
      <c r="M1344" s="11" t="str">
        <v>Dec</v>
      </c>
      <c r="N1344" s="11" t="str">
        <v>Tier - 3</v>
      </c>
      <c r="O1344" s="11" t="str">
        <v>Tier - 1</v>
      </c>
      <c r="P1344" s="11" t="str">
        <v>R1025</v>
      </c>
      <c r="Q1344" s="12" t="str">
        <v>26 Dec 1971</v>
      </c>
      <c r="R1344" s="11">
        <f ca="1"/>
        <v>53</v>
      </c>
      <c r="S1344" s="52">
        <v>11265.71</v>
      </c>
      <c r="T1344" s="19"/>
    </row>
    <row r="1345" spans="1:20" x14ac:dyDescent="0.3">
      <c r="A1345" t="s">
        <v>1371</v>
      </c>
      <c r="B1345">
        <v>2004</v>
      </c>
      <c r="C1345" t="s">
        <v>32</v>
      </c>
      <c r="D1345">
        <v>4</v>
      </c>
      <c r="E1345">
        <v>1</v>
      </c>
      <c r="F1345">
        <v>11272.33</v>
      </c>
      <c r="G1345" t="s">
        <v>6767</v>
      </c>
      <c r="H1345" t="s">
        <v>6766</v>
      </c>
      <c r="I1345" t="s">
        <v>161</v>
      </c>
      <c r="K1345" s="14" t="str">
        <v>Id995</v>
      </c>
      <c r="L1345" s="11">
        <v>2004</v>
      </c>
      <c r="M1345" s="11" t="str">
        <v>Oct</v>
      </c>
      <c r="N1345" s="11" t="str">
        <v>Tier - 3</v>
      </c>
      <c r="O1345" s="11" t="str">
        <v>Tier - 2</v>
      </c>
      <c r="P1345" s="11" t="str">
        <v>R1019</v>
      </c>
      <c r="Q1345" s="12" t="str">
        <v>4 Oct 2004</v>
      </c>
      <c r="R1345" s="11">
        <f ca="1"/>
        <v>20</v>
      </c>
      <c r="S1345" s="52">
        <v>11272.33</v>
      </c>
      <c r="T1345" s="19"/>
    </row>
    <row r="1346" spans="1:20" x14ac:dyDescent="0.3">
      <c r="A1346" t="s">
        <v>1372</v>
      </c>
      <c r="B1346">
        <v>1967</v>
      </c>
      <c r="C1346" t="s">
        <v>13</v>
      </c>
      <c r="D1346">
        <v>14</v>
      </c>
      <c r="E1346">
        <v>0</v>
      </c>
      <c r="F1346">
        <v>11286.54</v>
      </c>
      <c r="G1346" t="s">
        <v>6767</v>
      </c>
      <c r="H1346" t="s">
        <v>6767</v>
      </c>
      <c r="I1346" t="s">
        <v>242</v>
      </c>
      <c r="K1346" s="14" t="str">
        <v>Id994</v>
      </c>
      <c r="L1346" s="11">
        <v>1967</v>
      </c>
      <c r="M1346" s="11" t="str">
        <v>Jun</v>
      </c>
      <c r="N1346" s="11" t="str">
        <v>Tier - 3</v>
      </c>
      <c r="O1346" s="11" t="str">
        <v>Tier - 3</v>
      </c>
      <c r="P1346" s="11" t="str">
        <v>R1024</v>
      </c>
      <c r="Q1346" s="12" t="str">
        <v>14 Jun 1967</v>
      </c>
      <c r="R1346" s="11">
        <f ca="1"/>
        <v>57</v>
      </c>
      <c r="S1346" s="52">
        <v>11286.54</v>
      </c>
      <c r="T1346" s="19"/>
    </row>
    <row r="1347" spans="1:20" x14ac:dyDescent="0.3">
      <c r="A1347" t="s">
        <v>1373</v>
      </c>
      <c r="B1347">
        <v>1970</v>
      </c>
      <c r="C1347" t="s">
        <v>13</v>
      </c>
      <c r="D1347">
        <v>22</v>
      </c>
      <c r="E1347">
        <v>3</v>
      </c>
      <c r="F1347">
        <v>11289.11</v>
      </c>
      <c r="G1347" t="s">
        <v>6767</v>
      </c>
      <c r="H1347" t="s">
        <v>6768</v>
      </c>
      <c r="I1347" t="s">
        <v>18</v>
      </c>
      <c r="K1347" s="14" t="str">
        <v>Id993</v>
      </c>
      <c r="L1347" s="11">
        <v>1970</v>
      </c>
      <c r="M1347" s="11" t="str">
        <v>Jun</v>
      </c>
      <c r="N1347" s="11" t="str">
        <v>Tier - 3</v>
      </c>
      <c r="O1347" s="11" t="str">
        <v>Tier - 1</v>
      </c>
      <c r="P1347" s="11" t="str">
        <v>R1012</v>
      </c>
      <c r="Q1347" s="12" t="str">
        <v>22 Jun 1970</v>
      </c>
      <c r="R1347" s="11">
        <f ca="1"/>
        <v>54</v>
      </c>
      <c r="S1347" s="52">
        <v>11289.11</v>
      </c>
      <c r="T1347" s="19"/>
    </row>
    <row r="1348" spans="1:20" x14ac:dyDescent="0.3">
      <c r="A1348" t="s">
        <v>1374</v>
      </c>
      <c r="B1348">
        <v>1988</v>
      </c>
      <c r="C1348" t="s">
        <v>11</v>
      </c>
      <c r="D1348">
        <v>14</v>
      </c>
      <c r="E1348">
        <v>3</v>
      </c>
      <c r="F1348">
        <v>11294.57</v>
      </c>
      <c r="G1348" t="s">
        <v>6767</v>
      </c>
      <c r="H1348" t="s">
        <v>6768</v>
      </c>
      <c r="I1348" t="s">
        <v>627</v>
      </c>
      <c r="K1348" s="14" t="str">
        <v>Id992</v>
      </c>
      <c r="L1348" s="11">
        <v>1988</v>
      </c>
      <c r="M1348" s="11" t="str">
        <v>Nov</v>
      </c>
      <c r="N1348" s="11" t="str">
        <v>Tier - 3</v>
      </c>
      <c r="O1348" s="11" t="str">
        <v>Tier - 1</v>
      </c>
      <c r="P1348" s="11" t="str">
        <v>R1022</v>
      </c>
      <c r="Q1348" s="12" t="str">
        <v>14 Nov 1988</v>
      </c>
      <c r="R1348" s="11">
        <f ca="1"/>
        <v>36</v>
      </c>
      <c r="S1348" s="52">
        <v>11294.57</v>
      </c>
      <c r="T1348" s="19"/>
    </row>
    <row r="1349" spans="1:20" x14ac:dyDescent="0.3">
      <c r="A1349" t="s">
        <v>1375</v>
      </c>
      <c r="B1349">
        <v>1972</v>
      </c>
      <c r="C1349" t="s">
        <v>15</v>
      </c>
      <c r="D1349">
        <v>25</v>
      </c>
      <c r="E1349">
        <v>4</v>
      </c>
      <c r="F1349">
        <v>11299.34</v>
      </c>
      <c r="G1349" t="s">
        <v>6767</v>
      </c>
      <c r="H1349" t="s">
        <v>6766</v>
      </c>
      <c r="I1349" t="s">
        <v>37</v>
      </c>
      <c r="K1349" s="14" t="str">
        <v>Id991</v>
      </c>
      <c r="L1349" s="11">
        <v>1972</v>
      </c>
      <c r="M1349" s="11" t="str">
        <v>Sep</v>
      </c>
      <c r="N1349" s="11" t="str">
        <v>Tier - 3</v>
      </c>
      <c r="O1349" s="11" t="str">
        <v>Tier - 2</v>
      </c>
      <c r="P1349" s="11" t="str">
        <v>R1011</v>
      </c>
      <c r="Q1349" s="12" t="str">
        <v>25 Sep 1972</v>
      </c>
      <c r="R1349" s="11">
        <f ca="1"/>
        <v>52</v>
      </c>
      <c r="S1349" s="52">
        <v>11299.34</v>
      </c>
      <c r="T1349" s="19"/>
    </row>
    <row r="1350" spans="1:20" x14ac:dyDescent="0.3">
      <c r="A1350" t="s">
        <v>1376</v>
      </c>
      <c r="B1350">
        <v>1968</v>
      </c>
      <c r="C1350" t="s">
        <v>32</v>
      </c>
      <c r="D1350">
        <v>6</v>
      </c>
      <c r="E1350">
        <v>1</v>
      </c>
      <c r="F1350">
        <v>11305.93</v>
      </c>
      <c r="G1350" t="s">
        <v>6767</v>
      </c>
      <c r="H1350" t="s">
        <v>6768</v>
      </c>
      <c r="I1350" t="s">
        <v>18</v>
      </c>
      <c r="K1350" s="14" t="str">
        <v>Id990</v>
      </c>
      <c r="L1350" s="11">
        <v>1968</v>
      </c>
      <c r="M1350" s="11" t="str">
        <v>Oct</v>
      </c>
      <c r="N1350" s="11" t="str">
        <v>Tier - 3</v>
      </c>
      <c r="O1350" s="11" t="str">
        <v>Tier - 1</v>
      </c>
      <c r="P1350" s="11" t="str">
        <v>R1012</v>
      </c>
      <c r="Q1350" s="12" t="str">
        <v>6 Oct 1968</v>
      </c>
      <c r="R1350" s="11">
        <f ca="1"/>
        <v>56</v>
      </c>
      <c r="S1350" s="52">
        <v>11305.93</v>
      </c>
      <c r="T1350" s="19"/>
    </row>
    <row r="1351" spans="1:20" x14ac:dyDescent="0.3">
      <c r="A1351" t="s">
        <v>1377</v>
      </c>
      <c r="B1351">
        <v>1963</v>
      </c>
      <c r="C1351" t="s">
        <v>11</v>
      </c>
      <c r="D1351">
        <v>22</v>
      </c>
      <c r="E1351">
        <v>0</v>
      </c>
      <c r="F1351">
        <v>11312.33</v>
      </c>
      <c r="G1351" t="s">
        <v>6767</v>
      </c>
      <c r="H1351" t="s">
        <v>6767</v>
      </c>
      <c r="I1351" t="s">
        <v>18</v>
      </c>
      <c r="K1351" s="14" t="str">
        <v>Id989</v>
      </c>
      <c r="L1351" s="11">
        <v>1963</v>
      </c>
      <c r="M1351" s="11" t="str">
        <v>Nov</v>
      </c>
      <c r="N1351" s="11" t="str">
        <v>Tier - 3</v>
      </c>
      <c r="O1351" s="11" t="str">
        <v>Tier - 3</v>
      </c>
      <c r="P1351" s="11" t="str">
        <v>R1012</v>
      </c>
      <c r="Q1351" s="12" t="str">
        <v>22 Nov 1963</v>
      </c>
      <c r="R1351" s="11">
        <f ca="1"/>
        <v>61</v>
      </c>
      <c r="S1351" s="52">
        <v>11312.33</v>
      </c>
      <c r="T1351" s="19"/>
    </row>
    <row r="1352" spans="1:20" x14ac:dyDescent="0.3">
      <c r="A1352" t="s">
        <v>1378</v>
      </c>
      <c r="B1352">
        <v>1995</v>
      </c>
      <c r="C1352" t="s">
        <v>25</v>
      </c>
      <c r="D1352">
        <v>10</v>
      </c>
      <c r="E1352">
        <v>0</v>
      </c>
      <c r="F1352">
        <v>11318.57</v>
      </c>
      <c r="G1352" t="s">
        <v>6767</v>
      </c>
      <c r="H1352" t="s">
        <v>6766</v>
      </c>
      <c r="I1352" t="s">
        <v>530</v>
      </c>
      <c r="K1352" s="14" t="str">
        <v>Id988</v>
      </c>
      <c r="L1352" s="11">
        <v>1995</v>
      </c>
      <c r="M1352" s="11" t="str">
        <v>Dec</v>
      </c>
      <c r="N1352" s="11" t="str">
        <v>Tier - 3</v>
      </c>
      <c r="O1352" s="11" t="str">
        <v>Tier - 2</v>
      </c>
      <c r="P1352" s="11" t="str">
        <v>R1026</v>
      </c>
      <c r="Q1352" s="12" t="str">
        <v>10 Dec 1995</v>
      </c>
      <c r="R1352" s="11">
        <f ca="1"/>
        <v>29</v>
      </c>
      <c r="S1352" s="52">
        <v>11318.57</v>
      </c>
      <c r="T1352" s="19"/>
    </row>
    <row r="1353" spans="1:20" x14ac:dyDescent="0.3">
      <c r="A1353" t="s">
        <v>1379</v>
      </c>
      <c r="B1353">
        <v>1963</v>
      </c>
      <c r="C1353" t="s">
        <v>8</v>
      </c>
      <c r="D1353">
        <v>11</v>
      </c>
      <c r="E1353">
        <v>0</v>
      </c>
      <c r="F1353">
        <v>11319.12</v>
      </c>
      <c r="G1353" t="s">
        <v>6767</v>
      </c>
      <c r="H1353" t="s">
        <v>6768</v>
      </c>
      <c r="I1353" t="s">
        <v>18</v>
      </c>
      <c r="K1353" s="14" t="str">
        <v>Id987</v>
      </c>
      <c r="L1353" s="11">
        <v>1963</v>
      </c>
      <c r="M1353" s="11" t="str">
        <v>Jul</v>
      </c>
      <c r="N1353" s="11" t="str">
        <v>Tier - 3</v>
      </c>
      <c r="O1353" s="11" t="str">
        <v>Tier - 1</v>
      </c>
      <c r="P1353" s="11" t="str">
        <v>R1012</v>
      </c>
      <c r="Q1353" s="12" t="str">
        <v>11 Jul 1963</v>
      </c>
      <c r="R1353" s="11">
        <f ca="1"/>
        <v>61</v>
      </c>
      <c r="S1353" s="52">
        <v>11319.12</v>
      </c>
      <c r="T1353" s="19"/>
    </row>
    <row r="1354" spans="1:20" x14ac:dyDescent="0.3">
      <c r="A1354" t="s">
        <v>1380</v>
      </c>
      <c r="B1354">
        <v>2002</v>
      </c>
      <c r="C1354" t="s">
        <v>15</v>
      </c>
      <c r="D1354">
        <v>20</v>
      </c>
      <c r="E1354">
        <v>0</v>
      </c>
      <c r="F1354">
        <v>11321.49</v>
      </c>
      <c r="G1354" t="s">
        <v>6767</v>
      </c>
      <c r="H1354" t="s">
        <v>6767</v>
      </c>
      <c r="I1354" t="s">
        <v>18</v>
      </c>
      <c r="K1354" s="14" t="str">
        <v>Id986</v>
      </c>
      <c r="L1354" s="11">
        <v>2002</v>
      </c>
      <c r="M1354" s="11" t="str">
        <v>Sep</v>
      </c>
      <c r="N1354" s="11" t="str">
        <v>Tier - 3</v>
      </c>
      <c r="O1354" s="11" t="str">
        <v>Tier - 3</v>
      </c>
      <c r="P1354" s="11" t="str">
        <v>R1012</v>
      </c>
      <c r="Q1354" s="12" t="str">
        <v>20 Sep 2002</v>
      </c>
      <c r="R1354" s="11">
        <f ca="1"/>
        <v>22</v>
      </c>
      <c r="S1354" s="52">
        <v>11321.49</v>
      </c>
      <c r="T1354" s="19"/>
    </row>
    <row r="1355" spans="1:20" x14ac:dyDescent="0.3">
      <c r="A1355" t="s">
        <v>1381</v>
      </c>
      <c r="B1355">
        <v>1989</v>
      </c>
      <c r="C1355" t="s">
        <v>30</v>
      </c>
      <c r="D1355">
        <v>19</v>
      </c>
      <c r="E1355">
        <v>1</v>
      </c>
      <c r="F1355">
        <v>11326.71</v>
      </c>
      <c r="G1355" t="s">
        <v>6767</v>
      </c>
      <c r="H1355" t="s">
        <v>6767</v>
      </c>
      <c r="I1355" t="s">
        <v>9</v>
      </c>
      <c r="K1355" s="14" t="str">
        <v>Id985</v>
      </c>
      <c r="L1355" s="11">
        <v>1989</v>
      </c>
      <c r="M1355" s="11" t="str">
        <v>Aug</v>
      </c>
      <c r="N1355" s="11" t="str">
        <v>Tier - 3</v>
      </c>
      <c r="O1355" s="11" t="str">
        <v>Tier - 3</v>
      </c>
      <c r="P1355" s="11" t="str">
        <v>R1013</v>
      </c>
      <c r="Q1355" s="12" t="str">
        <v>19 Aug 1989</v>
      </c>
      <c r="R1355" s="11">
        <f ca="1"/>
        <v>35</v>
      </c>
      <c r="S1355" s="52">
        <v>11326.71</v>
      </c>
      <c r="T1355" s="19"/>
    </row>
    <row r="1356" spans="1:20" x14ac:dyDescent="0.3">
      <c r="A1356" t="s">
        <v>1382</v>
      </c>
      <c r="B1356">
        <v>1968</v>
      </c>
      <c r="C1356" t="s">
        <v>11</v>
      </c>
      <c r="D1356">
        <v>2</v>
      </c>
      <c r="E1356">
        <v>0</v>
      </c>
      <c r="F1356">
        <v>11344.32</v>
      </c>
      <c r="G1356" t="s">
        <v>6767</v>
      </c>
      <c r="H1356" t="s">
        <v>6766</v>
      </c>
      <c r="I1356" t="s">
        <v>195</v>
      </c>
      <c r="K1356" s="14" t="str">
        <v>Id984</v>
      </c>
      <c r="L1356" s="11">
        <v>1968</v>
      </c>
      <c r="M1356" s="11" t="str">
        <v>Nov</v>
      </c>
      <c r="N1356" s="11" t="str">
        <v>Tier - 3</v>
      </c>
      <c r="O1356" s="11" t="str">
        <v>Tier - 2</v>
      </c>
      <c r="P1356" s="11" t="str">
        <v>R1025</v>
      </c>
      <c r="Q1356" s="12" t="str">
        <v>2 Nov 1968</v>
      </c>
      <c r="R1356" s="11">
        <f ca="1"/>
        <v>56</v>
      </c>
      <c r="S1356" s="52">
        <v>11344.32</v>
      </c>
      <c r="T1356" s="19"/>
    </row>
    <row r="1357" spans="1:20" x14ac:dyDescent="0.3">
      <c r="A1357" t="s">
        <v>1383</v>
      </c>
      <c r="B1357">
        <v>1964</v>
      </c>
      <c r="C1357" t="s">
        <v>8</v>
      </c>
      <c r="D1357">
        <v>12</v>
      </c>
      <c r="E1357">
        <v>0</v>
      </c>
      <c r="F1357">
        <v>11345.52</v>
      </c>
      <c r="G1357" t="s">
        <v>6767</v>
      </c>
      <c r="H1357" t="s">
        <v>6767</v>
      </c>
      <c r="I1357" t="s">
        <v>37</v>
      </c>
      <c r="K1357" s="14" t="str">
        <v>Id983</v>
      </c>
      <c r="L1357" s="11">
        <v>1964</v>
      </c>
      <c r="M1357" s="11" t="str">
        <v>Jul</v>
      </c>
      <c r="N1357" s="11" t="str">
        <v>Tier - 3</v>
      </c>
      <c r="O1357" s="11" t="str">
        <v>Tier - 3</v>
      </c>
      <c r="P1357" s="11" t="str">
        <v>R1011</v>
      </c>
      <c r="Q1357" s="12" t="str">
        <v>12 Jul 1964</v>
      </c>
      <c r="R1357" s="11">
        <f ca="1"/>
        <v>60</v>
      </c>
      <c r="S1357" s="52">
        <v>11345.52</v>
      </c>
      <c r="T1357" s="19"/>
    </row>
    <row r="1358" spans="1:20" x14ac:dyDescent="0.3">
      <c r="A1358" t="s">
        <v>1384</v>
      </c>
      <c r="B1358">
        <v>1965</v>
      </c>
      <c r="C1358" t="s">
        <v>11</v>
      </c>
      <c r="D1358">
        <v>29</v>
      </c>
      <c r="E1358">
        <v>0</v>
      </c>
      <c r="F1358">
        <v>11353.23</v>
      </c>
      <c r="G1358" t="s">
        <v>6767</v>
      </c>
      <c r="H1358" t="s">
        <v>6768</v>
      </c>
      <c r="I1358" t="s">
        <v>18</v>
      </c>
      <c r="K1358" s="14" t="str">
        <v>Id982</v>
      </c>
      <c r="L1358" s="11">
        <v>1965</v>
      </c>
      <c r="M1358" s="11" t="str">
        <v>Nov</v>
      </c>
      <c r="N1358" s="11" t="str">
        <v>Tier - 3</v>
      </c>
      <c r="O1358" s="11" t="str">
        <v>Tier - 1</v>
      </c>
      <c r="P1358" s="11" t="str">
        <v>R1012</v>
      </c>
      <c r="Q1358" s="12" t="str">
        <v>29 Nov 1965</v>
      </c>
      <c r="R1358" s="11">
        <f ca="1"/>
        <v>59</v>
      </c>
      <c r="S1358" s="52">
        <v>11353.23</v>
      </c>
      <c r="T1358" s="19"/>
    </row>
    <row r="1359" spans="1:20" x14ac:dyDescent="0.3">
      <c r="A1359" t="s">
        <v>1385</v>
      </c>
      <c r="B1359">
        <v>1965</v>
      </c>
      <c r="C1359" t="s">
        <v>15</v>
      </c>
      <c r="D1359">
        <v>26</v>
      </c>
      <c r="E1359">
        <v>0</v>
      </c>
      <c r="F1359">
        <v>11356.66</v>
      </c>
      <c r="G1359" t="s">
        <v>6767</v>
      </c>
      <c r="H1359" t="s">
        <v>6767</v>
      </c>
      <c r="I1359" t="s">
        <v>18</v>
      </c>
      <c r="K1359" s="14" t="str">
        <v>Id981</v>
      </c>
      <c r="L1359" s="11">
        <v>1965</v>
      </c>
      <c r="M1359" s="11" t="str">
        <v>Sep</v>
      </c>
      <c r="N1359" s="11" t="str">
        <v>Tier - 3</v>
      </c>
      <c r="O1359" s="11" t="str">
        <v>Tier - 3</v>
      </c>
      <c r="P1359" s="11" t="str">
        <v>R1012</v>
      </c>
      <c r="Q1359" s="12" t="str">
        <v>26 Sep 1965</v>
      </c>
      <c r="R1359" s="11">
        <f ca="1"/>
        <v>59</v>
      </c>
      <c r="S1359" s="52">
        <v>11356.66</v>
      </c>
      <c r="T1359" s="19"/>
    </row>
    <row r="1360" spans="1:20" x14ac:dyDescent="0.3">
      <c r="A1360" t="s">
        <v>1386</v>
      </c>
      <c r="B1360">
        <v>1964</v>
      </c>
      <c r="C1360" t="s">
        <v>8</v>
      </c>
      <c r="D1360">
        <v>4</v>
      </c>
      <c r="E1360">
        <v>0</v>
      </c>
      <c r="F1360">
        <v>11362.76</v>
      </c>
      <c r="G1360" t="s">
        <v>6767</v>
      </c>
      <c r="H1360" t="s">
        <v>6768</v>
      </c>
      <c r="I1360" t="s">
        <v>37</v>
      </c>
      <c r="K1360" s="14" t="str">
        <v>Id980</v>
      </c>
      <c r="L1360" s="11">
        <v>1964</v>
      </c>
      <c r="M1360" s="11" t="str">
        <v>Jul</v>
      </c>
      <c r="N1360" s="11" t="str">
        <v>Tier - 3</v>
      </c>
      <c r="O1360" s="11" t="str">
        <v>Tier - 1</v>
      </c>
      <c r="P1360" s="11" t="str">
        <v>R1011</v>
      </c>
      <c r="Q1360" s="12" t="str">
        <v>4 Jul 1964</v>
      </c>
      <c r="R1360" s="11">
        <f ca="1"/>
        <v>60</v>
      </c>
      <c r="S1360" s="52">
        <v>11362.76</v>
      </c>
      <c r="T1360" s="19"/>
    </row>
    <row r="1361" spans="1:20" x14ac:dyDescent="0.3">
      <c r="A1361" t="s">
        <v>1387</v>
      </c>
      <c r="B1361">
        <v>1964</v>
      </c>
      <c r="C1361" t="s">
        <v>8</v>
      </c>
      <c r="D1361">
        <v>3</v>
      </c>
      <c r="E1361">
        <v>0</v>
      </c>
      <c r="F1361">
        <v>11363.28</v>
      </c>
      <c r="G1361" t="s">
        <v>6767</v>
      </c>
      <c r="H1361" t="s">
        <v>6768</v>
      </c>
      <c r="I1361" t="s">
        <v>9</v>
      </c>
      <c r="K1361" s="14" t="str">
        <v>Id979</v>
      </c>
      <c r="L1361" s="11">
        <v>1964</v>
      </c>
      <c r="M1361" s="11" t="str">
        <v>Jul</v>
      </c>
      <c r="N1361" s="11" t="str">
        <v>Tier - 3</v>
      </c>
      <c r="O1361" s="11" t="str">
        <v>Tier - 1</v>
      </c>
      <c r="P1361" s="11" t="str">
        <v>R1013</v>
      </c>
      <c r="Q1361" s="12" t="str">
        <v>3 Jul 1964</v>
      </c>
      <c r="R1361" s="11">
        <f ca="1"/>
        <v>60</v>
      </c>
      <c r="S1361" s="52">
        <v>11363.28</v>
      </c>
      <c r="T1361" s="19"/>
    </row>
    <row r="1362" spans="1:20" x14ac:dyDescent="0.3">
      <c r="A1362" t="s">
        <v>1388</v>
      </c>
      <c r="B1362">
        <v>1964</v>
      </c>
      <c r="C1362" t="s">
        <v>25</v>
      </c>
      <c r="D1362">
        <v>13</v>
      </c>
      <c r="E1362">
        <v>0</v>
      </c>
      <c r="F1362">
        <v>11365.95</v>
      </c>
      <c r="G1362" t="s">
        <v>6767</v>
      </c>
      <c r="H1362" t="s">
        <v>6766</v>
      </c>
      <c r="I1362" t="s">
        <v>37</v>
      </c>
      <c r="K1362" s="14" t="str">
        <v>Id978</v>
      </c>
      <c r="L1362" s="11">
        <v>1964</v>
      </c>
      <c r="M1362" s="11" t="str">
        <v>Dec</v>
      </c>
      <c r="N1362" s="11" t="str">
        <v>Tier - 3</v>
      </c>
      <c r="O1362" s="11" t="str">
        <v>Tier - 2</v>
      </c>
      <c r="P1362" s="11" t="str">
        <v>R1011</v>
      </c>
      <c r="Q1362" s="12" t="str">
        <v>13 Dec 1964</v>
      </c>
      <c r="R1362" s="11">
        <f ca="1"/>
        <v>60</v>
      </c>
      <c r="S1362" s="52">
        <v>11365.95</v>
      </c>
      <c r="T1362" s="19"/>
    </row>
    <row r="1363" spans="1:20" x14ac:dyDescent="0.3">
      <c r="A1363" t="s">
        <v>1389</v>
      </c>
      <c r="B1363">
        <v>1979</v>
      </c>
      <c r="C1363" t="s">
        <v>13</v>
      </c>
      <c r="D1363">
        <v>7</v>
      </c>
      <c r="E1363">
        <v>2</v>
      </c>
      <c r="F1363">
        <v>11369.39</v>
      </c>
      <c r="G1363" t="s">
        <v>6767</v>
      </c>
      <c r="H1363" t="s">
        <v>6768</v>
      </c>
      <c r="I1363" t="s">
        <v>530</v>
      </c>
      <c r="K1363" s="14" t="str">
        <v>Id977</v>
      </c>
      <c r="L1363" s="11">
        <v>1979</v>
      </c>
      <c r="M1363" s="11" t="str">
        <v>Jun</v>
      </c>
      <c r="N1363" s="11" t="str">
        <v>Tier - 3</v>
      </c>
      <c r="O1363" s="11" t="str">
        <v>Tier - 1</v>
      </c>
      <c r="P1363" s="11" t="str">
        <v>R1026</v>
      </c>
      <c r="Q1363" s="12" t="str">
        <v>7 Jun 1979</v>
      </c>
      <c r="R1363" s="11">
        <f ca="1"/>
        <v>45</v>
      </c>
      <c r="S1363" s="52">
        <v>11369.39</v>
      </c>
      <c r="T1363" s="19"/>
    </row>
    <row r="1364" spans="1:20" x14ac:dyDescent="0.3">
      <c r="A1364" t="s">
        <v>1390</v>
      </c>
      <c r="B1364">
        <v>1972</v>
      </c>
      <c r="C1364" t="s">
        <v>25</v>
      </c>
      <c r="D1364">
        <v>6</v>
      </c>
      <c r="E1364">
        <v>0</v>
      </c>
      <c r="F1364">
        <v>11378.57</v>
      </c>
      <c r="G1364" t="s">
        <v>6767</v>
      </c>
      <c r="H1364" t="s">
        <v>6766</v>
      </c>
      <c r="I1364" t="s">
        <v>195</v>
      </c>
      <c r="K1364" s="14" t="str">
        <v>Id976</v>
      </c>
      <c r="L1364" s="11">
        <v>1972</v>
      </c>
      <c r="M1364" s="11" t="str">
        <v>Dec</v>
      </c>
      <c r="N1364" s="11" t="str">
        <v>Tier - 3</v>
      </c>
      <c r="O1364" s="11" t="str">
        <v>Tier - 2</v>
      </c>
      <c r="P1364" s="11" t="str">
        <v>R1025</v>
      </c>
      <c r="Q1364" s="12" t="str">
        <v>6 Dec 1972</v>
      </c>
      <c r="R1364" s="11">
        <f ca="1"/>
        <v>52</v>
      </c>
      <c r="S1364" s="52">
        <v>11378.57</v>
      </c>
      <c r="T1364" s="19"/>
    </row>
    <row r="1365" spans="1:20" x14ac:dyDescent="0.3">
      <c r="A1365" t="s">
        <v>1391</v>
      </c>
      <c r="B1365">
        <v>1964</v>
      </c>
      <c r="C1365" t="s">
        <v>13</v>
      </c>
      <c r="D1365">
        <v>13</v>
      </c>
      <c r="E1365">
        <v>0</v>
      </c>
      <c r="F1365">
        <v>11381.33</v>
      </c>
      <c r="G1365" t="s">
        <v>6767</v>
      </c>
      <c r="H1365" t="s">
        <v>6766</v>
      </c>
      <c r="I1365" t="s">
        <v>9</v>
      </c>
      <c r="K1365" s="14" t="str">
        <v>Id975</v>
      </c>
      <c r="L1365" s="11">
        <v>1964</v>
      </c>
      <c r="M1365" s="11" t="str">
        <v>Jun</v>
      </c>
      <c r="N1365" s="11" t="str">
        <v>Tier - 3</v>
      </c>
      <c r="O1365" s="11" t="str">
        <v>Tier - 2</v>
      </c>
      <c r="P1365" s="11" t="str">
        <v>R1013</v>
      </c>
      <c r="Q1365" s="12" t="str">
        <v>13 Jun 1964</v>
      </c>
      <c r="R1365" s="11">
        <f ca="1"/>
        <v>60</v>
      </c>
      <c r="S1365" s="52">
        <v>11381.33</v>
      </c>
      <c r="T1365" s="19"/>
    </row>
    <row r="1366" spans="1:20" x14ac:dyDescent="0.3">
      <c r="A1366" t="s">
        <v>1392</v>
      </c>
      <c r="B1366">
        <v>1997</v>
      </c>
      <c r="C1366" t="s">
        <v>8</v>
      </c>
      <c r="D1366">
        <v>28</v>
      </c>
      <c r="E1366">
        <v>0</v>
      </c>
      <c r="F1366">
        <v>11388.27</v>
      </c>
      <c r="G1366" t="s">
        <v>6767</v>
      </c>
      <c r="H1366" t="s">
        <v>6766</v>
      </c>
      <c r="I1366" t="s">
        <v>530</v>
      </c>
      <c r="K1366" s="14" t="str">
        <v>Id974</v>
      </c>
      <c r="L1366" s="11">
        <v>1997</v>
      </c>
      <c r="M1366" s="11" t="str">
        <v>Jul</v>
      </c>
      <c r="N1366" s="11" t="str">
        <v>Tier - 3</v>
      </c>
      <c r="O1366" s="11" t="str">
        <v>Tier - 2</v>
      </c>
      <c r="P1366" s="11" t="str">
        <v>R1026</v>
      </c>
      <c r="Q1366" s="12" t="str">
        <v>28 Jul 1997</v>
      </c>
      <c r="R1366" s="11">
        <f ca="1"/>
        <v>27</v>
      </c>
      <c r="S1366" s="52">
        <v>11388.27</v>
      </c>
      <c r="T1366" s="19"/>
    </row>
    <row r="1367" spans="1:20" x14ac:dyDescent="0.3">
      <c r="A1367" t="s">
        <v>1393</v>
      </c>
      <c r="B1367">
        <v>1967</v>
      </c>
      <c r="C1367" t="s">
        <v>25</v>
      </c>
      <c r="D1367">
        <v>19</v>
      </c>
      <c r="E1367">
        <v>1</v>
      </c>
      <c r="F1367">
        <v>11394.07</v>
      </c>
      <c r="G1367" t="s">
        <v>6767</v>
      </c>
      <c r="H1367" t="s">
        <v>6768</v>
      </c>
      <c r="I1367" t="s">
        <v>165</v>
      </c>
      <c r="K1367" s="14" t="str">
        <v>Id973</v>
      </c>
      <c r="L1367" s="11">
        <v>1967</v>
      </c>
      <c r="M1367" s="11" t="str">
        <v>Dec</v>
      </c>
      <c r="N1367" s="11" t="str">
        <v>Tier - 3</v>
      </c>
      <c r="O1367" s="11" t="str">
        <v>Tier - 1</v>
      </c>
      <c r="P1367" s="11" t="str">
        <v>R1018</v>
      </c>
      <c r="Q1367" s="12" t="str">
        <v>19 Dec 1967</v>
      </c>
      <c r="R1367" s="11">
        <f ca="1"/>
        <v>57</v>
      </c>
      <c r="S1367" s="52">
        <v>11394.07</v>
      </c>
      <c r="T1367" s="19"/>
    </row>
    <row r="1368" spans="1:20" x14ac:dyDescent="0.3">
      <c r="A1368" t="s">
        <v>1394</v>
      </c>
      <c r="B1368">
        <v>1970</v>
      </c>
      <c r="C1368" t="s">
        <v>32</v>
      </c>
      <c r="D1368">
        <v>2</v>
      </c>
      <c r="E1368">
        <v>2</v>
      </c>
      <c r="F1368">
        <v>11396.9</v>
      </c>
      <c r="G1368" t="s">
        <v>6767</v>
      </c>
      <c r="H1368" t="s">
        <v>6767</v>
      </c>
      <c r="I1368" t="s">
        <v>242</v>
      </c>
      <c r="K1368" s="14" t="str">
        <v>Id972</v>
      </c>
      <c r="L1368" s="11">
        <v>1970</v>
      </c>
      <c r="M1368" s="11" t="str">
        <v>Oct</v>
      </c>
      <c r="N1368" s="11" t="str">
        <v>Tier - 3</v>
      </c>
      <c r="O1368" s="11" t="str">
        <v>Tier - 3</v>
      </c>
      <c r="P1368" s="11" t="str">
        <v>R1024</v>
      </c>
      <c r="Q1368" s="12" t="str">
        <v>2 Oct 1970</v>
      </c>
      <c r="R1368" s="11">
        <f ca="1"/>
        <v>54</v>
      </c>
      <c r="S1368" s="52">
        <v>11396.9</v>
      </c>
      <c r="T1368" s="19"/>
    </row>
    <row r="1369" spans="1:20" x14ac:dyDescent="0.3">
      <c r="A1369" t="s">
        <v>1395</v>
      </c>
      <c r="B1369">
        <v>1970</v>
      </c>
      <c r="C1369" t="s">
        <v>32</v>
      </c>
      <c r="D1369">
        <v>7</v>
      </c>
      <c r="E1369">
        <v>3</v>
      </c>
      <c r="F1369">
        <v>11411.69</v>
      </c>
      <c r="G1369" t="s">
        <v>6767</v>
      </c>
      <c r="H1369" t="s">
        <v>6766</v>
      </c>
      <c r="I1369" t="s">
        <v>37</v>
      </c>
      <c r="K1369" s="14" t="str">
        <v>Id971</v>
      </c>
      <c r="L1369" s="11">
        <v>1970</v>
      </c>
      <c r="M1369" s="11" t="str">
        <v>Oct</v>
      </c>
      <c r="N1369" s="11" t="str">
        <v>Tier - 3</v>
      </c>
      <c r="O1369" s="11" t="str">
        <v>Tier - 2</v>
      </c>
      <c r="P1369" s="11" t="str">
        <v>R1011</v>
      </c>
      <c r="Q1369" s="12" t="str">
        <v>7 Oct 1970</v>
      </c>
      <c r="R1369" s="11">
        <f ca="1"/>
        <v>54</v>
      </c>
      <c r="S1369" s="52">
        <v>11411.69</v>
      </c>
      <c r="T1369" s="19"/>
    </row>
    <row r="1370" spans="1:20" x14ac:dyDescent="0.3">
      <c r="A1370" t="s">
        <v>1396</v>
      </c>
      <c r="B1370">
        <v>1983</v>
      </c>
      <c r="C1370" t="s">
        <v>32</v>
      </c>
      <c r="D1370">
        <v>23</v>
      </c>
      <c r="E1370">
        <v>3</v>
      </c>
      <c r="F1370">
        <v>11412.02</v>
      </c>
      <c r="G1370" t="s">
        <v>6767</v>
      </c>
      <c r="H1370" t="s">
        <v>6768</v>
      </c>
      <c r="I1370" t="s">
        <v>295</v>
      </c>
      <c r="K1370" s="14" t="str">
        <v>Id970</v>
      </c>
      <c r="L1370" s="11">
        <v>1983</v>
      </c>
      <c r="M1370" s="11" t="str">
        <v>Oct</v>
      </c>
      <c r="N1370" s="11" t="str">
        <v>Tier - 3</v>
      </c>
      <c r="O1370" s="11" t="str">
        <v>Tier - 1</v>
      </c>
      <c r="P1370" s="11" t="str">
        <v>R1021</v>
      </c>
      <c r="Q1370" s="12" t="str">
        <v>23 Oct 1983</v>
      </c>
      <c r="R1370" s="11">
        <f ca="1"/>
        <v>41</v>
      </c>
      <c r="S1370" s="52">
        <v>11412.02</v>
      </c>
      <c r="T1370" s="19"/>
    </row>
    <row r="1371" spans="1:20" x14ac:dyDescent="0.3">
      <c r="A1371" t="s">
        <v>1397</v>
      </c>
      <c r="B1371">
        <v>1985</v>
      </c>
      <c r="C1371" t="s">
        <v>13</v>
      </c>
      <c r="D1371">
        <v>9</v>
      </c>
      <c r="E1371">
        <v>3</v>
      </c>
      <c r="F1371">
        <v>11419.49</v>
      </c>
      <c r="G1371" t="s">
        <v>6767</v>
      </c>
      <c r="H1371" t="s">
        <v>6768</v>
      </c>
      <c r="I1371" t="s">
        <v>18</v>
      </c>
      <c r="K1371" s="14" t="str">
        <v>Id969</v>
      </c>
      <c r="L1371" s="11">
        <v>1985</v>
      </c>
      <c r="M1371" s="11" t="str">
        <v>Jun</v>
      </c>
      <c r="N1371" s="11" t="str">
        <v>Tier - 3</v>
      </c>
      <c r="O1371" s="11" t="str">
        <v>Tier - 1</v>
      </c>
      <c r="P1371" s="11" t="str">
        <v>R1012</v>
      </c>
      <c r="Q1371" s="12" t="str">
        <v>9 Jun 1985</v>
      </c>
      <c r="R1371" s="11">
        <f ca="1"/>
        <v>39</v>
      </c>
      <c r="S1371" s="52">
        <v>11419.49</v>
      </c>
      <c r="T1371" s="19"/>
    </row>
    <row r="1372" spans="1:20" x14ac:dyDescent="0.3">
      <c r="A1372" t="s">
        <v>1398</v>
      </c>
      <c r="B1372">
        <v>1980</v>
      </c>
      <c r="C1372" t="s">
        <v>8</v>
      </c>
      <c r="D1372">
        <v>17</v>
      </c>
      <c r="E1372">
        <v>2</v>
      </c>
      <c r="F1372">
        <v>11435.74</v>
      </c>
      <c r="G1372" t="s">
        <v>6767</v>
      </c>
      <c r="H1372" t="s">
        <v>6767</v>
      </c>
      <c r="I1372" t="s">
        <v>295</v>
      </c>
      <c r="K1372" s="14" t="str">
        <v>Id968</v>
      </c>
      <c r="L1372" s="11">
        <v>1980</v>
      </c>
      <c r="M1372" s="11" t="str">
        <v>Jul</v>
      </c>
      <c r="N1372" s="11" t="str">
        <v>Tier - 3</v>
      </c>
      <c r="O1372" s="11" t="str">
        <v>Tier - 3</v>
      </c>
      <c r="P1372" s="11" t="str">
        <v>R1021</v>
      </c>
      <c r="Q1372" s="12" t="str">
        <v>17 Jul 1980</v>
      </c>
      <c r="R1372" s="11">
        <f ca="1"/>
        <v>44</v>
      </c>
      <c r="S1372" s="52">
        <v>11435.74</v>
      </c>
      <c r="T1372" s="19"/>
    </row>
    <row r="1373" spans="1:20" x14ac:dyDescent="0.3">
      <c r="A1373" t="s">
        <v>1399</v>
      </c>
      <c r="B1373">
        <v>1971</v>
      </c>
      <c r="C1373" t="s">
        <v>15</v>
      </c>
      <c r="D1373">
        <v>12</v>
      </c>
      <c r="E1373">
        <v>3</v>
      </c>
      <c r="F1373">
        <v>11436.74</v>
      </c>
      <c r="G1373" t="s">
        <v>6767</v>
      </c>
      <c r="H1373" t="s">
        <v>6767</v>
      </c>
      <c r="I1373" t="s">
        <v>18</v>
      </c>
      <c r="K1373" s="14" t="str">
        <v>Id967</v>
      </c>
      <c r="L1373" s="11">
        <v>1971</v>
      </c>
      <c r="M1373" s="11" t="str">
        <v>Sep</v>
      </c>
      <c r="N1373" s="11" t="str">
        <v>Tier - 3</v>
      </c>
      <c r="O1373" s="11" t="str">
        <v>Tier - 3</v>
      </c>
      <c r="P1373" s="11" t="str">
        <v>R1012</v>
      </c>
      <c r="Q1373" s="12" t="str">
        <v>12 Sep 1971</v>
      </c>
      <c r="R1373" s="11">
        <f ca="1"/>
        <v>53</v>
      </c>
      <c r="S1373" s="52">
        <v>11436.74</v>
      </c>
      <c r="T1373" s="19"/>
    </row>
    <row r="1374" spans="1:20" x14ac:dyDescent="0.3">
      <c r="A1374" t="s">
        <v>1400</v>
      </c>
      <c r="B1374">
        <v>1966</v>
      </c>
      <c r="C1374" t="s">
        <v>13</v>
      </c>
      <c r="D1374">
        <v>14</v>
      </c>
      <c r="E1374">
        <v>0</v>
      </c>
      <c r="F1374">
        <v>11454.02</v>
      </c>
      <c r="G1374" t="s">
        <v>6767</v>
      </c>
      <c r="H1374" t="s">
        <v>6768</v>
      </c>
      <c r="I1374" t="s">
        <v>18</v>
      </c>
      <c r="K1374" s="14" t="str">
        <v>Id966</v>
      </c>
      <c r="L1374" s="11">
        <v>1966</v>
      </c>
      <c r="M1374" s="11" t="str">
        <v>Jun</v>
      </c>
      <c r="N1374" s="11" t="str">
        <v>Tier - 3</v>
      </c>
      <c r="O1374" s="11" t="str">
        <v>Tier - 1</v>
      </c>
      <c r="P1374" s="11" t="str">
        <v>R1012</v>
      </c>
      <c r="Q1374" s="12" t="str">
        <v>14 Jun 1966</v>
      </c>
      <c r="R1374" s="11">
        <f ca="1"/>
        <v>58</v>
      </c>
      <c r="S1374" s="52">
        <v>11454.02</v>
      </c>
      <c r="T1374" s="19"/>
    </row>
    <row r="1375" spans="1:20" x14ac:dyDescent="0.3">
      <c r="A1375" t="s">
        <v>1401</v>
      </c>
      <c r="B1375">
        <v>1965</v>
      </c>
      <c r="C1375" t="s">
        <v>13</v>
      </c>
      <c r="D1375">
        <v>23</v>
      </c>
      <c r="E1375">
        <v>0</v>
      </c>
      <c r="F1375">
        <v>11455.28</v>
      </c>
      <c r="G1375" t="s">
        <v>6767</v>
      </c>
      <c r="H1375" t="s">
        <v>6766</v>
      </c>
      <c r="I1375" t="s">
        <v>37</v>
      </c>
      <c r="K1375" s="14" t="str">
        <v>Id965</v>
      </c>
      <c r="L1375" s="11">
        <v>1965</v>
      </c>
      <c r="M1375" s="11" t="str">
        <v>Jun</v>
      </c>
      <c r="N1375" s="11" t="str">
        <v>Tier - 3</v>
      </c>
      <c r="O1375" s="11" t="str">
        <v>Tier - 2</v>
      </c>
      <c r="P1375" s="11" t="str">
        <v>R1011</v>
      </c>
      <c r="Q1375" s="12" t="str">
        <v>23 Jun 1965</v>
      </c>
      <c r="R1375" s="11">
        <f ca="1"/>
        <v>59</v>
      </c>
      <c r="S1375" s="52">
        <v>11455.28</v>
      </c>
      <c r="T1375" s="19"/>
    </row>
    <row r="1376" spans="1:20" x14ac:dyDescent="0.3">
      <c r="A1376" t="s">
        <v>1402</v>
      </c>
      <c r="B1376">
        <v>1966</v>
      </c>
      <c r="C1376" t="s">
        <v>15</v>
      </c>
      <c r="D1376">
        <v>7</v>
      </c>
      <c r="E1376">
        <v>0</v>
      </c>
      <c r="F1376">
        <v>11478.14</v>
      </c>
      <c r="G1376" t="s">
        <v>6767</v>
      </c>
      <c r="H1376" t="s">
        <v>6766</v>
      </c>
      <c r="I1376" t="s">
        <v>195</v>
      </c>
      <c r="K1376" s="14" t="str">
        <v>Id964</v>
      </c>
      <c r="L1376" s="11">
        <v>1966</v>
      </c>
      <c r="M1376" s="11" t="str">
        <v>Sep</v>
      </c>
      <c r="N1376" s="11" t="str">
        <v>Tier - 3</v>
      </c>
      <c r="O1376" s="11" t="str">
        <v>Tier - 2</v>
      </c>
      <c r="P1376" s="11" t="str">
        <v>R1025</v>
      </c>
      <c r="Q1376" s="12" t="str">
        <v>7 Sep 1966</v>
      </c>
      <c r="R1376" s="11">
        <f ca="1"/>
        <v>58</v>
      </c>
      <c r="S1376" s="52">
        <v>11478.14</v>
      </c>
      <c r="T1376" s="19"/>
    </row>
    <row r="1377" spans="1:20" x14ac:dyDescent="0.3">
      <c r="A1377" t="s">
        <v>1403</v>
      </c>
      <c r="B1377">
        <v>2004</v>
      </c>
      <c r="C1377" t="s">
        <v>15</v>
      </c>
      <c r="D1377">
        <v>10</v>
      </c>
      <c r="E1377">
        <v>0</v>
      </c>
      <c r="F1377">
        <v>11482.63</v>
      </c>
      <c r="G1377" t="s">
        <v>6767</v>
      </c>
      <c r="H1377" t="s">
        <v>6766</v>
      </c>
      <c r="I1377" t="s">
        <v>9</v>
      </c>
      <c r="K1377" s="14" t="str">
        <v>Id963</v>
      </c>
      <c r="L1377" s="11">
        <v>2004</v>
      </c>
      <c r="M1377" s="11" t="str">
        <v>Sep</v>
      </c>
      <c r="N1377" s="11" t="str">
        <v>Tier - 3</v>
      </c>
      <c r="O1377" s="11" t="str">
        <v>Tier - 2</v>
      </c>
      <c r="P1377" s="11" t="str">
        <v>R1013</v>
      </c>
      <c r="Q1377" s="12" t="str">
        <v>10 Sep 2004</v>
      </c>
      <c r="R1377" s="11">
        <f ca="1"/>
        <v>20</v>
      </c>
      <c r="S1377" s="52">
        <v>11482.63</v>
      </c>
      <c r="T1377" s="19"/>
    </row>
    <row r="1378" spans="1:20" x14ac:dyDescent="0.3">
      <c r="A1378" t="s">
        <v>1404</v>
      </c>
      <c r="B1378">
        <v>1970</v>
      </c>
      <c r="C1378" t="s">
        <v>32</v>
      </c>
      <c r="D1378">
        <v>13</v>
      </c>
      <c r="E1378">
        <v>3</v>
      </c>
      <c r="F1378">
        <v>11488.32</v>
      </c>
      <c r="G1378" t="s">
        <v>6767</v>
      </c>
      <c r="H1378" t="s">
        <v>6768</v>
      </c>
      <c r="I1378" t="s">
        <v>271</v>
      </c>
      <c r="K1378" s="14" t="str">
        <v>Id962</v>
      </c>
      <c r="L1378" s="11">
        <v>1970</v>
      </c>
      <c r="M1378" s="11" t="str">
        <v>Oct</v>
      </c>
      <c r="N1378" s="11" t="str">
        <v>Tier - 3</v>
      </c>
      <c r="O1378" s="11" t="str">
        <v>Tier - 1</v>
      </c>
      <c r="P1378" s="11" t="str">
        <v>R1014</v>
      </c>
      <c r="Q1378" s="12" t="str">
        <v>13 Oct 1970</v>
      </c>
      <c r="R1378" s="11">
        <f ca="1"/>
        <v>54</v>
      </c>
      <c r="S1378" s="52">
        <v>11488.32</v>
      </c>
      <c r="T1378" s="19"/>
    </row>
    <row r="1379" spans="1:20" x14ac:dyDescent="0.3">
      <c r="A1379" t="s">
        <v>1405</v>
      </c>
      <c r="B1379">
        <v>1983</v>
      </c>
      <c r="C1379" t="s">
        <v>13</v>
      </c>
      <c r="D1379">
        <v>7</v>
      </c>
      <c r="E1379">
        <v>3</v>
      </c>
      <c r="F1379">
        <v>11492.46</v>
      </c>
      <c r="G1379" t="s">
        <v>6767</v>
      </c>
      <c r="H1379" t="s">
        <v>6767</v>
      </c>
      <c r="I1379" t="s">
        <v>530</v>
      </c>
      <c r="K1379" s="14" t="str">
        <v>Id961</v>
      </c>
      <c r="L1379" s="11">
        <v>1983</v>
      </c>
      <c r="M1379" s="11" t="str">
        <v>Jun</v>
      </c>
      <c r="N1379" s="11" t="str">
        <v>Tier - 3</v>
      </c>
      <c r="O1379" s="11" t="str">
        <v>Tier - 3</v>
      </c>
      <c r="P1379" s="11" t="str">
        <v>R1026</v>
      </c>
      <c r="Q1379" s="12" t="str">
        <v>7 Jun 1983</v>
      </c>
      <c r="R1379" s="11">
        <f ca="1"/>
        <v>41</v>
      </c>
      <c r="S1379" s="52">
        <v>11492.46</v>
      </c>
      <c r="T1379" s="19"/>
    </row>
    <row r="1380" spans="1:20" x14ac:dyDescent="0.3">
      <c r="A1380" t="s">
        <v>1406</v>
      </c>
      <c r="B1380">
        <v>1969</v>
      </c>
      <c r="C1380" t="s">
        <v>30</v>
      </c>
      <c r="D1380">
        <v>11</v>
      </c>
      <c r="E1380">
        <v>0</v>
      </c>
      <c r="F1380">
        <v>11497.69</v>
      </c>
      <c r="G1380" t="s">
        <v>6767</v>
      </c>
      <c r="H1380" t="s">
        <v>6768</v>
      </c>
      <c r="I1380" t="s">
        <v>18</v>
      </c>
      <c r="K1380" s="14" t="str">
        <v>Id960</v>
      </c>
      <c r="L1380" s="11">
        <v>1969</v>
      </c>
      <c r="M1380" s="11" t="str">
        <v>Aug</v>
      </c>
      <c r="N1380" s="11" t="str">
        <v>Tier - 3</v>
      </c>
      <c r="O1380" s="11" t="str">
        <v>Tier - 1</v>
      </c>
      <c r="P1380" s="11" t="str">
        <v>R1012</v>
      </c>
      <c r="Q1380" s="12" t="str">
        <v>11 Aug 1969</v>
      </c>
      <c r="R1380" s="11">
        <f ca="1"/>
        <v>55</v>
      </c>
      <c r="S1380" s="52">
        <v>11497.69</v>
      </c>
      <c r="T1380" s="19"/>
    </row>
    <row r="1381" spans="1:20" x14ac:dyDescent="0.3">
      <c r="A1381" t="s">
        <v>1407</v>
      </c>
      <c r="B1381">
        <v>1989</v>
      </c>
      <c r="C1381" t="s">
        <v>32</v>
      </c>
      <c r="D1381">
        <v>6</v>
      </c>
      <c r="E1381">
        <v>3</v>
      </c>
      <c r="F1381">
        <v>11511.61</v>
      </c>
      <c r="G1381" t="s">
        <v>6767</v>
      </c>
      <c r="H1381" t="s">
        <v>6767</v>
      </c>
      <c r="I1381" t="s">
        <v>530</v>
      </c>
      <c r="K1381" s="14" t="str">
        <v>Id959</v>
      </c>
      <c r="L1381" s="11">
        <v>1989</v>
      </c>
      <c r="M1381" s="11" t="str">
        <v>Oct</v>
      </c>
      <c r="N1381" s="11" t="str">
        <v>Tier - 3</v>
      </c>
      <c r="O1381" s="11" t="str">
        <v>Tier - 3</v>
      </c>
      <c r="P1381" s="11" t="str">
        <v>R1026</v>
      </c>
      <c r="Q1381" s="12" t="str">
        <v>6 Oct 1989</v>
      </c>
      <c r="R1381" s="11">
        <f ca="1"/>
        <v>35</v>
      </c>
      <c r="S1381" s="52">
        <v>11511.61</v>
      </c>
      <c r="T1381" s="19"/>
    </row>
    <row r="1382" spans="1:20" x14ac:dyDescent="0.3">
      <c r="A1382" t="s">
        <v>1408</v>
      </c>
      <c r="B1382">
        <v>1968</v>
      </c>
      <c r="C1382" t="s">
        <v>13</v>
      </c>
      <c r="D1382">
        <v>24</v>
      </c>
      <c r="E1382">
        <v>1</v>
      </c>
      <c r="F1382">
        <v>11512.41</v>
      </c>
      <c r="G1382" t="s">
        <v>6767</v>
      </c>
      <c r="H1382" t="s">
        <v>6768</v>
      </c>
      <c r="I1382" t="s">
        <v>242</v>
      </c>
      <c r="K1382" s="14" t="str">
        <v>Id958</v>
      </c>
      <c r="L1382" s="11">
        <v>1968</v>
      </c>
      <c r="M1382" s="11" t="str">
        <v>Jun</v>
      </c>
      <c r="N1382" s="11" t="str">
        <v>Tier - 3</v>
      </c>
      <c r="O1382" s="11" t="str">
        <v>Tier - 1</v>
      </c>
      <c r="P1382" s="11" t="str">
        <v>R1024</v>
      </c>
      <c r="Q1382" s="12" t="str">
        <v>24 Jun 1968</v>
      </c>
      <c r="R1382" s="11">
        <f ca="1"/>
        <v>56</v>
      </c>
      <c r="S1382" s="52">
        <v>11512.41</v>
      </c>
      <c r="T1382" s="19"/>
    </row>
    <row r="1383" spans="1:20" x14ac:dyDescent="0.3">
      <c r="A1383" t="s">
        <v>1409</v>
      </c>
      <c r="B1383">
        <v>1971</v>
      </c>
      <c r="C1383" t="s">
        <v>25</v>
      </c>
      <c r="D1383">
        <v>19</v>
      </c>
      <c r="E1383">
        <v>4</v>
      </c>
      <c r="F1383">
        <v>11520.1</v>
      </c>
      <c r="G1383" t="s">
        <v>6767</v>
      </c>
      <c r="H1383" t="s">
        <v>6768</v>
      </c>
      <c r="I1383" t="s">
        <v>18</v>
      </c>
      <c r="K1383" s="14" t="str">
        <v>Id957</v>
      </c>
      <c r="L1383" s="11">
        <v>1971</v>
      </c>
      <c r="M1383" s="11" t="str">
        <v>Dec</v>
      </c>
      <c r="N1383" s="11" t="str">
        <v>Tier - 3</v>
      </c>
      <c r="O1383" s="11" t="str">
        <v>Tier - 1</v>
      </c>
      <c r="P1383" s="11" t="str">
        <v>R1012</v>
      </c>
      <c r="Q1383" s="12" t="str">
        <v>19 Dec 1971</v>
      </c>
      <c r="R1383" s="11">
        <f ca="1"/>
        <v>53</v>
      </c>
      <c r="S1383" s="52">
        <v>11520.1</v>
      </c>
      <c r="T1383" s="19"/>
    </row>
    <row r="1384" spans="1:20" x14ac:dyDescent="0.3">
      <c r="A1384" t="s">
        <v>1410</v>
      </c>
      <c r="B1384">
        <v>1988</v>
      </c>
      <c r="C1384" t="s">
        <v>13</v>
      </c>
      <c r="D1384">
        <v>12</v>
      </c>
      <c r="E1384">
        <v>3</v>
      </c>
      <c r="F1384">
        <v>11524.25</v>
      </c>
      <c r="G1384" t="s">
        <v>6767</v>
      </c>
      <c r="H1384" t="s">
        <v>6768</v>
      </c>
      <c r="I1384" t="s">
        <v>530</v>
      </c>
      <c r="K1384" s="14" t="str">
        <v>Id956</v>
      </c>
      <c r="L1384" s="11">
        <v>1988</v>
      </c>
      <c r="M1384" s="11" t="str">
        <v>Jun</v>
      </c>
      <c r="N1384" s="11" t="str">
        <v>Tier - 3</v>
      </c>
      <c r="O1384" s="11" t="str">
        <v>Tier - 1</v>
      </c>
      <c r="P1384" s="11" t="str">
        <v>R1026</v>
      </c>
      <c r="Q1384" s="12" t="str">
        <v>12 Jun 1988</v>
      </c>
      <c r="R1384" s="11">
        <f ca="1"/>
        <v>36</v>
      </c>
      <c r="S1384" s="52">
        <v>11524.25</v>
      </c>
      <c r="T1384" s="19"/>
    </row>
    <row r="1385" spans="1:20" x14ac:dyDescent="0.3">
      <c r="A1385" t="s">
        <v>1411</v>
      </c>
      <c r="B1385">
        <v>1970</v>
      </c>
      <c r="C1385" t="s">
        <v>8</v>
      </c>
      <c r="D1385">
        <v>23</v>
      </c>
      <c r="E1385">
        <v>0</v>
      </c>
      <c r="F1385">
        <v>11530.12</v>
      </c>
      <c r="G1385" t="s">
        <v>6767</v>
      </c>
      <c r="H1385" t="s">
        <v>6768</v>
      </c>
      <c r="I1385" t="s">
        <v>18</v>
      </c>
      <c r="K1385" s="14" t="str">
        <v>Id955</v>
      </c>
      <c r="L1385" s="11">
        <v>1970</v>
      </c>
      <c r="M1385" s="11" t="str">
        <v>Jul</v>
      </c>
      <c r="N1385" s="11" t="str">
        <v>Tier - 3</v>
      </c>
      <c r="O1385" s="11" t="str">
        <v>Tier - 1</v>
      </c>
      <c r="P1385" s="11" t="str">
        <v>R1012</v>
      </c>
      <c r="Q1385" s="12" t="str">
        <v>23 Jul 1970</v>
      </c>
      <c r="R1385" s="11">
        <f ca="1"/>
        <v>54</v>
      </c>
      <c r="S1385" s="52">
        <v>11530.12</v>
      </c>
      <c r="T1385" s="19"/>
    </row>
    <row r="1386" spans="1:20" x14ac:dyDescent="0.3">
      <c r="A1386" t="s">
        <v>1412</v>
      </c>
      <c r="B1386">
        <v>1965</v>
      </c>
      <c r="C1386" t="s">
        <v>32</v>
      </c>
      <c r="D1386">
        <v>3</v>
      </c>
      <c r="E1386">
        <v>0</v>
      </c>
      <c r="F1386">
        <v>11534.87</v>
      </c>
      <c r="G1386" t="s">
        <v>6767</v>
      </c>
      <c r="H1386" t="s">
        <v>6768</v>
      </c>
      <c r="I1386" t="s">
        <v>351</v>
      </c>
      <c r="K1386" s="14" t="str">
        <v>Id954</v>
      </c>
      <c r="L1386" s="11">
        <v>1965</v>
      </c>
      <c r="M1386" s="11" t="str">
        <v>Oct</v>
      </c>
      <c r="N1386" s="11" t="str">
        <v>Tier - 3</v>
      </c>
      <c r="O1386" s="11" t="str">
        <v>Tier - 1</v>
      </c>
      <c r="P1386" s="11" t="str">
        <v>R1017</v>
      </c>
      <c r="Q1386" s="12" t="str">
        <v>3 Oct 1965</v>
      </c>
      <c r="R1386" s="11">
        <f ca="1"/>
        <v>59</v>
      </c>
      <c r="S1386" s="52">
        <v>11534.87</v>
      </c>
      <c r="T1386" s="19"/>
    </row>
    <row r="1387" spans="1:20" x14ac:dyDescent="0.3">
      <c r="A1387" t="s">
        <v>1413</v>
      </c>
      <c r="B1387">
        <v>1968</v>
      </c>
      <c r="C1387" t="s">
        <v>11</v>
      </c>
      <c r="D1387">
        <v>14</v>
      </c>
      <c r="E1387">
        <v>2</v>
      </c>
      <c r="F1387">
        <v>11538.42</v>
      </c>
      <c r="G1387" t="s">
        <v>6767</v>
      </c>
      <c r="H1387" t="s">
        <v>6768</v>
      </c>
      <c r="I1387" t="s">
        <v>37</v>
      </c>
      <c r="K1387" s="14" t="str">
        <v>Id953</v>
      </c>
      <c r="L1387" s="11">
        <v>1968</v>
      </c>
      <c r="M1387" s="11" t="str">
        <v>Nov</v>
      </c>
      <c r="N1387" s="11" t="str">
        <v>Tier - 3</v>
      </c>
      <c r="O1387" s="11" t="str">
        <v>Tier - 1</v>
      </c>
      <c r="P1387" s="11" t="str">
        <v>R1011</v>
      </c>
      <c r="Q1387" s="12" t="str">
        <v>14 Nov 1968</v>
      </c>
      <c r="R1387" s="11">
        <f ca="1"/>
        <v>56</v>
      </c>
      <c r="S1387" s="52">
        <v>11538.42</v>
      </c>
      <c r="T1387" s="19"/>
    </row>
    <row r="1388" spans="1:20" x14ac:dyDescent="0.3">
      <c r="A1388" t="s">
        <v>1414</v>
      </c>
      <c r="B1388">
        <v>1971</v>
      </c>
      <c r="C1388" t="s">
        <v>25</v>
      </c>
      <c r="D1388">
        <v>1</v>
      </c>
      <c r="E1388">
        <v>0</v>
      </c>
      <c r="F1388">
        <v>11540.25</v>
      </c>
      <c r="G1388" t="s">
        <v>6767</v>
      </c>
      <c r="H1388" t="s">
        <v>6768</v>
      </c>
      <c r="I1388" t="s">
        <v>18</v>
      </c>
      <c r="K1388" s="14" t="str">
        <v>Id952</v>
      </c>
      <c r="L1388" s="11">
        <v>1971</v>
      </c>
      <c r="M1388" s="11" t="str">
        <v>Dec</v>
      </c>
      <c r="N1388" s="11" t="str">
        <v>Tier - 3</v>
      </c>
      <c r="O1388" s="11" t="str">
        <v>Tier - 1</v>
      </c>
      <c r="P1388" s="11" t="str">
        <v>R1012</v>
      </c>
      <c r="Q1388" s="12" t="str">
        <v>1 Dec 1971</v>
      </c>
      <c r="R1388" s="11">
        <f ca="1"/>
        <v>53</v>
      </c>
      <c r="S1388" s="52">
        <v>11540.25</v>
      </c>
      <c r="T1388" s="19"/>
    </row>
    <row r="1389" spans="1:20" x14ac:dyDescent="0.3">
      <c r="A1389" t="s">
        <v>1415</v>
      </c>
      <c r="B1389">
        <v>1973</v>
      </c>
      <c r="C1389" t="s">
        <v>8</v>
      </c>
      <c r="D1389">
        <v>23</v>
      </c>
      <c r="E1389">
        <v>5</v>
      </c>
      <c r="F1389">
        <v>11552.9</v>
      </c>
      <c r="G1389" t="s">
        <v>6767</v>
      </c>
      <c r="H1389" t="s">
        <v>6766</v>
      </c>
      <c r="I1389" t="s">
        <v>37</v>
      </c>
      <c r="K1389" s="14" t="str">
        <v>Id951</v>
      </c>
      <c r="L1389" s="11">
        <v>1973</v>
      </c>
      <c r="M1389" s="11" t="str">
        <v>Jul</v>
      </c>
      <c r="N1389" s="11" t="str">
        <v>Tier - 3</v>
      </c>
      <c r="O1389" s="11" t="str">
        <v>Tier - 2</v>
      </c>
      <c r="P1389" s="11" t="str">
        <v>R1011</v>
      </c>
      <c r="Q1389" s="12" t="str">
        <v>23 Jul 1973</v>
      </c>
      <c r="R1389" s="11">
        <f ca="1"/>
        <v>51</v>
      </c>
      <c r="S1389" s="52">
        <v>11552.9</v>
      </c>
      <c r="T1389" s="19"/>
    </row>
    <row r="1390" spans="1:20" x14ac:dyDescent="0.3">
      <c r="A1390" t="s">
        <v>1416</v>
      </c>
      <c r="B1390">
        <v>1965</v>
      </c>
      <c r="C1390" t="s">
        <v>32</v>
      </c>
      <c r="D1390">
        <v>27</v>
      </c>
      <c r="E1390">
        <v>1</v>
      </c>
      <c r="F1390">
        <v>11554.22</v>
      </c>
      <c r="G1390" t="s">
        <v>6767</v>
      </c>
      <c r="H1390" t="s">
        <v>6768</v>
      </c>
      <c r="I1390" t="s">
        <v>9</v>
      </c>
      <c r="K1390" s="14" t="str">
        <v>Id950</v>
      </c>
      <c r="L1390" s="11">
        <v>1965</v>
      </c>
      <c r="M1390" s="11" t="str">
        <v>Oct</v>
      </c>
      <c r="N1390" s="11" t="str">
        <v>Tier - 3</v>
      </c>
      <c r="O1390" s="11" t="str">
        <v>Tier - 1</v>
      </c>
      <c r="P1390" s="11" t="str">
        <v>R1013</v>
      </c>
      <c r="Q1390" s="12" t="str">
        <v>27 Oct 1965</v>
      </c>
      <c r="R1390" s="11">
        <f ca="1"/>
        <v>59</v>
      </c>
      <c r="S1390" s="52">
        <v>11554.22</v>
      </c>
      <c r="T1390" s="19"/>
    </row>
    <row r="1391" spans="1:20" x14ac:dyDescent="0.3">
      <c r="A1391" t="s">
        <v>1417</v>
      </c>
      <c r="B1391">
        <v>1965</v>
      </c>
      <c r="C1391" t="s">
        <v>25</v>
      </c>
      <c r="D1391">
        <v>25</v>
      </c>
      <c r="E1391">
        <v>0</v>
      </c>
      <c r="F1391">
        <v>11566.3</v>
      </c>
      <c r="G1391" t="s">
        <v>6767</v>
      </c>
      <c r="H1391" t="s">
        <v>6767</v>
      </c>
      <c r="I1391" t="s">
        <v>163</v>
      </c>
      <c r="K1391" s="14" t="str">
        <v>Id949</v>
      </c>
      <c r="L1391" s="11">
        <v>1965</v>
      </c>
      <c r="M1391" s="11" t="str">
        <v>Dec</v>
      </c>
      <c r="N1391" s="11" t="str">
        <v>Tier - 3</v>
      </c>
      <c r="O1391" s="11" t="str">
        <v>Tier - 3</v>
      </c>
      <c r="P1391" s="11" t="str">
        <v>R1016</v>
      </c>
      <c r="Q1391" s="12" t="str">
        <v>25 Dec 1965</v>
      </c>
      <c r="R1391" s="11">
        <f ca="1"/>
        <v>59</v>
      </c>
      <c r="S1391" s="52">
        <v>11566.3</v>
      </c>
      <c r="T1391" s="19"/>
    </row>
    <row r="1392" spans="1:20" x14ac:dyDescent="0.3">
      <c r="A1392" t="s">
        <v>1418</v>
      </c>
      <c r="B1392">
        <v>1965</v>
      </c>
      <c r="C1392" t="s">
        <v>11</v>
      </c>
      <c r="D1392">
        <v>6</v>
      </c>
      <c r="E1392">
        <v>1</v>
      </c>
      <c r="F1392">
        <v>11576.13</v>
      </c>
      <c r="G1392" t="s">
        <v>6767</v>
      </c>
      <c r="H1392" t="s">
        <v>6767</v>
      </c>
      <c r="I1392" t="s">
        <v>37</v>
      </c>
      <c r="K1392" s="14" t="str">
        <v>Id948</v>
      </c>
      <c r="L1392" s="11">
        <v>1965</v>
      </c>
      <c r="M1392" s="11" t="str">
        <v>Nov</v>
      </c>
      <c r="N1392" s="11" t="str">
        <v>Tier - 3</v>
      </c>
      <c r="O1392" s="11" t="str">
        <v>Tier - 3</v>
      </c>
      <c r="P1392" s="11" t="str">
        <v>R1011</v>
      </c>
      <c r="Q1392" s="12" t="str">
        <v>6 Nov 1965</v>
      </c>
      <c r="R1392" s="11">
        <f ca="1"/>
        <v>59</v>
      </c>
      <c r="S1392" s="52">
        <v>11576.13</v>
      </c>
      <c r="T1392" s="19"/>
    </row>
    <row r="1393" spans="1:20" x14ac:dyDescent="0.3">
      <c r="A1393" t="s">
        <v>1419</v>
      </c>
      <c r="B1393">
        <v>1964</v>
      </c>
      <c r="C1393" t="s">
        <v>13</v>
      </c>
      <c r="D1393">
        <v>20</v>
      </c>
      <c r="E1393">
        <v>0</v>
      </c>
      <c r="F1393">
        <v>11602.75</v>
      </c>
      <c r="G1393" t="s">
        <v>6767</v>
      </c>
      <c r="H1393" t="s">
        <v>6768</v>
      </c>
      <c r="I1393" t="s">
        <v>511</v>
      </c>
      <c r="K1393" s="14" t="str">
        <v>Id947</v>
      </c>
      <c r="L1393" s="11">
        <v>1964</v>
      </c>
      <c r="M1393" s="11" t="str">
        <v>Jun</v>
      </c>
      <c r="N1393" s="11" t="str">
        <v>Tier - 3</v>
      </c>
      <c r="O1393" s="11" t="str">
        <v>Tier - 1</v>
      </c>
      <c r="P1393" s="11" t="str">
        <v>R1020</v>
      </c>
      <c r="Q1393" s="12" t="str">
        <v>20 Jun 1964</v>
      </c>
      <c r="R1393" s="11">
        <f ca="1"/>
        <v>60</v>
      </c>
      <c r="S1393" s="52">
        <v>11602.75</v>
      </c>
      <c r="T1393" s="19"/>
    </row>
    <row r="1394" spans="1:20" x14ac:dyDescent="0.3">
      <c r="A1394" t="s">
        <v>1420</v>
      </c>
      <c r="B1394">
        <v>1986</v>
      </c>
      <c r="C1394" t="s">
        <v>8</v>
      </c>
      <c r="D1394">
        <v>17</v>
      </c>
      <c r="E1394">
        <v>3</v>
      </c>
      <c r="F1394">
        <v>11625.11</v>
      </c>
      <c r="G1394" t="s">
        <v>6767</v>
      </c>
      <c r="H1394" t="s">
        <v>6767</v>
      </c>
      <c r="I1394" t="s">
        <v>627</v>
      </c>
      <c r="K1394" s="14" t="str">
        <v>Id946</v>
      </c>
      <c r="L1394" s="11">
        <v>1986</v>
      </c>
      <c r="M1394" s="11" t="str">
        <v>Jul</v>
      </c>
      <c r="N1394" s="11" t="str">
        <v>Tier - 3</v>
      </c>
      <c r="O1394" s="11" t="str">
        <v>Tier - 3</v>
      </c>
      <c r="P1394" s="11" t="str">
        <v>R1022</v>
      </c>
      <c r="Q1394" s="12" t="str">
        <v>17 Jul 1986</v>
      </c>
      <c r="R1394" s="11">
        <f ca="1"/>
        <v>38</v>
      </c>
      <c r="S1394" s="52">
        <v>11625.11</v>
      </c>
      <c r="T1394" s="19"/>
    </row>
    <row r="1395" spans="1:20" x14ac:dyDescent="0.3">
      <c r="A1395" t="s">
        <v>1421</v>
      </c>
      <c r="B1395">
        <v>1966</v>
      </c>
      <c r="C1395" t="s">
        <v>32</v>
      </c>
      <c r="D1395">
        <v>4</v>
      </c>
      <c r="E1395">
        <v>0</v>
      </c>
      <c r="F1395">
        <v>11657.72</v>
      </c>
      <c r="G1395" t="s">
        <v>6767</v>
      </c>
      <c r="H1395" t="s">
        <v>6766</v>
      </c>
      <c r="I1395" t="s">
        <v>242</v>
      </c>
      <c r="K1395" s="14" t="str">
        <v>Id945</v>
      </c>
      <c r="L1395" s="11">
        <v>1966</v>
      </c>
      <c r="M1395" s="11" t="str">
        <v>Oct</v>
      </c>
      <c r="N1395" s="11" t="str">
        <v>Tier - 3</v>
      </c>
      <c r="O1395" s="11" t="str">
        <v>Tier - 2</v>
      </c>
      <c r="P1395" s="11" t="str">
        <v>R1024</v>
      </c>
      <c r="Q1395" s="12" t="str">
        <v>4 Oct 1966</v>
      </c>
      <c r="R1395" s="11">
        <f ca="1"/>
        <v>58</v>
      </c>
      <c r="S1395" s="52">
        <v>11657.72</v>
      </c>
      <c r="T1395" s="19"/>
    </row>
    <row r="1396" spans="1:20" x14ac:dyDescent="0.3">
      <c r="A1396" t="s">
        <v>1422</v>
      </c>
      <c r="B1396">
        <v>1994</v>
      </c>
      <c r="C1396" t="s">
        <v>8</v>
      </c>
      <c r="D1396">
        <v>20</v>
      </c>
      <c r="E1396">
        <v>0</v>
      </c>
      <c r="F1396">
        <v>11657.81</v>
      </c>
      <c r="G1396" t="s">
        <v>6767</v>
      </c>
      <c r="H1396" t="s">
        <v>6766</v>
      </c>
      <c r="I1396" t="s">
        <v>244</v>
      </c>
      <c r="K1396" s="14" t="str">
        <v>Id944</v>
      </c>
      <c r="L1396" s="11">
        <v>1994</v>
      </c>
      <c r="M1396" s="11" t="str">
        <v>Jul</v>
      </c>
      <c r="N1396" s="11" t="str">
        <v>Tier - 3</v>
      </c>
      <c r="O1396" s="11" t="str">
        <v>Tier - 2</v>
      </c>
      <c r="P1396" s="11" t="str">
        <v>R1023</v>
      </c>
      <c r="Q1396" s="12" t="str">
        <v>20 Jul 1994</v>
      </c>
      <c r="R1396" s="11">
        <f ca="1"/>
        <v>30</v>
      </c>
      <c r="S1396" s="52">
        <v>11657.81</v>
      </c>
      <c r="T1396" s="19"/>
    </row>
    <row r="1397" spans="1:20" x14ac:dyDescent="0.3">
      <c r="A1397" t="s">
        <v>1423</v>
      </c>
      <c r="B1397">
        <v>1966</v>
      </c>
      <c r="C1397" t="s">
        <v>8</v>
      </c>
      <c r="D1397">
        <v>6</v>
      </c>
      <c r="E1397">
        <v>0</v>
      </c>
      <c r="F1397">
        <v>11658.12</v>
      </c>
      <c r="G1397" t="s">
        <v>6767</v>
      </c>
      <c r="H1397" t="s">
        <v>6768</v>
      </c>
      <c r="I1397" t="s">
        <v>242</v>
      </c>
      <c r="K1397" s="14" t="str">
        <v>Id943</v>
      </c>
      <c r="L1397" s="11">
        <v>1966</v>
      </c>
      <c r="M1397" s="11" t="str">
        <v>Jul</v>
      </c>
      <c r="N1397" s="11" t="str">
        <v>Tier - 3</v>
      </c>
      <c r="O1397" s="11" t="str">
        <v>Tier - 1</v>
      </c>
      <c r="P1397" s="11" t="str">
        <v>R1024</v>
      </c>
      <c r="Q1397" s="12" t="str">
        <v>6 Jul 1966</v>
      </c>
      <c r="R1397" s="11">
        <f ca="1"/>
        <v>58</v>
      </c>
      <c r="S1397" s="52">
        <v>11658.12</v>
      </c>
      <c r="T1397" s="19"/>
    </row>
    <row r="1398" spans="1:20" x14ac:dyDescent="0.3">
      <c r="A1398" t="s">
        <v>1424</v>
      </c>
      <c r="B1398">
        <v>1966</v>
      </c>
      <c r="C1398" t="s">
        <v>30</v>
      </c>
      <c r="D1398">
        <v>23</v>
      </c>
      <c r="E1398">
        <v>0</v>
      </c>
      <c r="F1398">
        <v>11658.38</v>
      </c>
      <c r="G1398" t="s">
        <v>6767</v>
      </c>
      <c r="H1398" t="s">
        <v>6767</v>
      </c>
      <c r="I1398" t="s">
        <v>242</v>
      </c>
      <c r="K1398" s="14" t="str">
        <v>Id942</v>
      </c>
      <c r="L1398" s="11">
        <v>1966</v>
      </c>
      <c r="M1398" s="11" t="str">
        <v>Aug</v>
      </c>
      <c r="N1398" s="11" t="str">
        <v>Tier - 3</v>
      </c>
      <c r="O1398" s="11" t="str">
        <v>Tier - 3</v>
      </c>
      <c r="P1398" s="11" t="str">
        <v>R1024</v>
      </c>
      <c r="Q1398" s="12" t="str">
        <v>23 Aug 1966</v>
      </c>
      <c r="R1398" s="11">
        <f ca="1"/>
        <v>58</v>
      </c>
      <c r="S1398" s="52">
        <v>11658.38</v>
      </c>
      <c r="T1398" s="19"/>
    </row>
    <row r="1399" spans="1:20" x14ac:dyDescent="0.3">
      <c r="A1399" t="s">
        <v>1425</v>
      </c>
      <c r="B1399">
        <v>1966</v>
      </c>
      <c r="C1399" t="s">
        <v>11</v>
      </c>
      <c r="D1399">
        <v>9</v>
      </c>
      <c r="E1399">
        <v>1</v>
      </c>
      <c r="F1399">
        <v>11674.13</v>
      </c>
      <c r="G1399" t="s">
        <v>6767</v>
      </c>
      <c r="H1399" t="s">
        <v>6768</v>
      </c>
      <c r="I1399" t="s">
        <v>37</v>
      </c>
      <c r="K1399" s="14" t="str">
        <v>Id941</v>
      </c>
      <c r="L1399" s="11">
        <v>1966</v>
      </c>
      <c r="M1399" s="11" t="str">
        <v>Nov</v>
      </c>
      <c r="N1399" s="11" t="str">
        <v>Tier - 3</v>
      </c>
      <c r="O1399" s="11" t="str">
        <v>Tier - 1</v>
      </c>
      <c r="P1399" s="11" t="str">
        <v>R1011</v>
      </c>
      <c r="Q1399" s="12" t="str">
        <v>9 Nov 1966</v>
      </c>
      <c r="R1399" s="11">
        <f ca="1"/>
        <v>58</v>
      </c>
      <c r="S1399" s="52">
        <v>11674.13</v>
      </c>
      <c r="T1399" s="19"/>
    </row>
    <row r="1400" spans="1:20" x14ac:dyDescent="0.3">
      <c r="A1400" t="s">
        <v>1426</v>
      </c>
      <c r="B1400">
        <v>1970</v>
      </c>
      <c r="C1400" t="s">
        <v>25</v>
      </c>
      <c r="D1400">
        <v>1</v>
      </c>
      <c r="E1400">
        <v>0</v>
      </c>
      <c r="F1400">
        <v>11696.52</v>
      </c>
      <c r="G1400" t="s">
        <v>6767</v>
      </c>
      <c r="H1400" t="s">
        <v>6768</v>
      </c>
      <c r="I1400" t="s">
        <v>295</v>
      </c>
      <c r="K1400" s="14" t="str">
        <v>Id940</v>
      </c>
      <c r="L1400" s="11">
        <v>1970</v>
      </c>
      <c r="M1400" s="11" t="str">
        <v>Dec</v>
      </c>
      <c r="N1400" s="11" t="str">
        <v>Tier - 3</v>
      </c>
      <c r="O1400" s="11" t="str">
        <v>Tier - 1</v>
      </c>
      <c r="P1400" s="11" t="str">
        <v>R1021</v>
      </c>
      <c r="Q1400" s="12" t="str">
        <v>1 Dec 1970</v>
      </c>
      <c r="R1400" s="11">
        <f ca="1"/>
        <v>54</v>
      </c>
      <c r="S1400" s="52">
        <v>11696.52</v>
      </c>
      <c r="T1400" s="19"/>
    </row>
    <row r="1401" spans="1:20" x14ac:dyDescent="0.3">
      <c r="A1401" t="s">
        <v>1427</v>
      </c>
      <c r="B1401">
        <v>1982</v>
      </c>
      <c r="C1401" t="s">
        <v>32</v>
      </c>
      <c r="D1401">
        <v>21</v>
      </c>
      <c r="E1401">
        <v>3</v>
      </c>
      <c r="F1401">
        <v>11712.97</v>
      </c>
      <c r="G1401" t="s">
        <v>6767</v>
      </c>
      <c r="H1401" t="s">
        <v>6766</v>
      </c>
      <c r="I1401" t="s">
        <v>295</v>
      </c>
      <c r="K1401" s="14" t="str">
        <v>Id939</v>
      </c>
      <c r="L1401" s="11">
        <v>1982</v>
      </c>
      <c r="M1401" s="11" t="str">
        <v>Oct</v>
      </c>
      <c r="N1401" s="11" t="str">
        <v>Tier - 3</v>
      </c>
      <c r="O1401" s="11" t="str">
        <v>Tier - 2</v>
      </c>
      <c r="P1401" s="11" t="str">
        <v>R1021</v>
      </c>
      <c r="Q1401" s="12" t="str">
        <v>21 Oct 1982</v>
      </c>
      <c r="R1401" s="11">
        <f ca="1"/>
        <v>42</v>
      </c>
      <c r="S1401" s="52">
        <v>11712.97</v>
      </c>
      <c r="T1401" s="19"/>
    </row>
    <row r="1402" spans="1:20" x14ac:dyDescent="0.3">
      <c r="A1402" t="s">
        <v>1428</v>
      </c>
      <c r="B1402">
        <v>1969</v>
      </c>
      <c r="C1402" t="s">
        <v>32</v>
      </c>
      <c r="D1402">
        <v>12</v>
      </c>
      <c r="E1402">
        <v>2</v>
      </c>
      <c r="F1402">
        <v>11729.68</v>
      </c>
      <c r="G1402" t="s">
        <v>6767</v>
      </c>
      <c r="H1402" t="s">
        <v>6768</v>
      </c>
      <c r="I1402" t="s">
        <v>242</v>
      </c>
      <c r="K1402" s="14" t="str">
        <v>Id938</v>
      </c>
      <c r="L1402" s="11">
        <v>1969</v>
      </c>
      <c r="M1402" s="11" t="str">
        <v>Oct</v>
      </c>
      <c r="N1402" s="11" t="str">
        <v>Tier - 3</v>
      </c>
      <c r="O1402" s="11" t="str">
        <v>Tier - 1</v>
      </c>
      <c r="P1402" s="11" t="str">
        <v>R1024</v>
      </c>
      <c r="Q1402" s="12" t="str">
        <v>12 Oct 1969</v>
      </c>
      <c r="R1402" s="11">
        <f ca="1"/>
        <v>55</v>
      </c>
      <c r="S1402" s="52">
        <v>11729.68</v>
      </c>
      <c r="T1402" s="19"/>
    </row>
    <row r="1403" spans="1:20" x14ac:dyDescent="0.3">
      <c r="A1403" t="s">
        <v>1429</v>
      </c>
      <c r="B1403">
        <v>1984</v>
      </c>
      <c r="C1403" t="s">
        <v>11</v>
      </c>
      <c r="D1403">
        <v>26</v>
      </c>
      <c r="E1403">
        <v>3</v>
      </c>
      <c r="F1403">
        <v>11730.82</v>
      </c>
      <c r="G1403" t="s">
        <v>6767</v>
      </c>
      <c r="H1403" t="s">
        <v>6767</v>
      </c>
      <c r="I1403" t="s">
        <v>530</v>
      </c>
      <c r="K1403" s="14" t="str">
        <v>Id937</v>
      </c>
      <c r="L1403" s="11">
        <v>1984</v>
      </c>
      <c r="M1403" s="11" t="str">
        <v>Nov</v>
      </c>
      <c r="N1403" s="11" t="str">
        <v>Tier - 3</v>
      </c>
      <c r="O1403" s="11" t="str">
        <v>Tier - 3</v>
      </c>
      <c r="P1403" s="11" t="str">
        <v>R1026</v>
      </c>
      <c r="Q1403" s="12" t="str">
        <v>26 Nov 1984</v>
      </c>
      <c r="R1403" s="11">
        <f ca="1"/>
        <v>40</v>
      </c>
      <c r="S1403" s="52">
        <v>11730.82</v>
      </c>
      <c r="T1403" s="19"/>
    </row>
    <row r="1404" spans="1:20" x14ac:dyDescent="0.3">
      <c r="A1404" t="s">
        <v>1430</v>
      </c>
      <c r="B1404">
        <v>1964</v>
      </c>
      <c r="C1404" t="s">
        <v>11</v>
      </c>
      <c r="D1404">
        <v>9</v>
      </c>
      <c r="E1404">
        <v>0</v>
      </c>
      <c r="F1404">
        <v>11735.88</v>
      </c>
      <c r="G1404" t="s">
        <v>6767</v>
      </c>
      <c r="H1404" t="s">
        <v>6768</v>
      </c>
      <c r="I1404" t="s">
        <v>18</v>
      </c>
      <c r="K1404" s="14" t="str">
        <v>Id936</v>
      </c>
      <c r="L1404" s="11">
        <v>1964</v>
      </c>
      <c r="M1404" s="11" t="str">
        <v>Nov</v>
      </c>
      <c r="N1404" s="11" t="str">
        <v>Tier - 3</v>
      </c>
      <c r="O1404" s="11" t="str">
        <v>Tier - 1</v>
      </c>
      <c r="P1404" s="11" t="str">
        <v>R1012</v>
      </c>
      <c r="Q1404" s="12" t="str">
        <v>9 Nov 1964</v>
      </c>
      <c r="R1404" s="11">
        <f ca="1"/>
        <v>60</v>
      </c>
      <c r="S1404" s="52">
        <v>11735.88</v>
      </c>
      <c r="T1404" s="19"/>
    </row>
    <row r="1405" spans="1:20" x14ac:dyDescent="0.3">
      <c r="A1405" t="s">
        <v>1431</v>
      </c>
      <c r="B1405">
        <v>1988</v>
      </c>
      <c r="C1405" t="s">
        <v>15</v>
      </c>
      <c r="D1405">
        <v>5</v>
      </c>
      <c r="E1405">
        <v>2</v>
      </c>
      <c r="F1405">
        <v>11737.85</v>
      </c>
      <c r="G1405" t="s">
        <v>6767</v>
      </c>
      <c r="H1405" t="s">
        <v>6768</v>
      </c>
      <c r="I1405" t="s">
        <v>37</v>
      </c>
      <c r="K1405" s="14" t="str">
        <v>Id935</v>
      </c>
      <c r="L1405" s="11">
        <v>1988</v>
      </c>
      <c r="M1405" s="11" t="str">
        <v>Sep</v>
      </c>
      <c r="N1405" s="11" t="str">
        <v>Tier - 3</v>
      </c>
      <c r="O1405" s="11" t="str">
        <v>Tier - 1</v>
      </c>
      <c r="P1405" s="11" t="str">
        <v>R1011</v>
      </c>
      <c r="Q1405" s="12" t="str">
        <v>5 Sep 1988</v>
      </c>
      <c r="R1405" s="11">
        <f ca="1"/>
        <v>36</v>
      </c>
      <c r="S1405" s="52">
        <v>11737.85</v>
      </c>
      <c r="T1405" s="19"/>
    </row>
    <row r="1406" spans="1:20" x14ac:dyDescent="0.3">
      <c r="A1406" t="s">
        <v>1432</v>
      </c>
      <c r="B1406">
        <v>1969</v>
      </c>
      <c r="C1406" t="s">
        <v>11</v>
      </c>
      <c r="D1406">
        <v>12</v>
      </c>
      <c r="E1406">
        <v>3</v>
      </c>
      <c r="F1406">
        <v>11741.73</v>
      </c>
      <c r="G1406" t="s">
        <v>6767</v>
      </c>
      <c r="H1406" t="s">
        <v>6768</v>
      </c>
      <c r="I1406" t="s">
        <v>37</v>
      </c>
      <c r="K1406" s="14" t="str">
        <v>Id934</v>
      </c>
      <c r="L1406" s="11">
        <v>1969</v>
      </c>
      <c r="M1406" s="11" t="str">
        <v>Nov</v>
      </c>
      <c r="N1406" s="11" t="str">
        <v>Tier - 3</v>
      </c>
      <c r="O1406" s="11" t="str">
        <v>Tier - 1</v>
      </c>
      <c r="P1406" s="11" t="str">
        <v>R1011</v>
      </c>
      <c r="Q1406" s="12" t="str">
        <v>12 Nov 1969</v>
      </c>
      <c r="R1406" s="11">
        <f ca="1"/>
        <v>55</v>
      </c>
      <c r="S1406" s="52">
        <v>11741.73</v>
      </c>
      <c r="T1406" s="19"/>
    </row>
    <row r="1407" spans="1:20" x14ac:dyDescent="0.3">
      <c r="A1407" t="s">
        <v>1433</v>
      </c>
      <c r="B1407">
        <v>1963</v>
      </c>
      <c r="C1407" t="s">
        <v>13</v>
      </c>
      <c r="D1407">
        <v>9</v>
      </c>
      <c r="E1407">
        <v>0</v>
      </c>
      <c r="F1407">
        <v>11743.3</v>
      </c>
      <c r="G1407" t="s">
        <v>6767</v>
      </c>
      <c r="H1407" t="s">
        <v>6767</v>
      </c>
      <c r="I1407" t="s">
        <v>9</v>
      </c>
      <c r="K1407" s="14" t="str">
        <v>Id933</v>
      </c>
      <c r="L1407" s="11">
        <v>1963</v>
      </c>
      <c r="M1407" s="11" t="str">
        <v>Jun</v>
      </c>
      <c r="N1407" s="11" t="str">
        <v>Tier - 3</v>
      </c>
      <c r="O1407" s="11" t="str">
        <v>Tier - 3</v>
      </c>
      <c r="P1407" s="11" t="str">
        <v>R1013</v>
      </c>
      <c r="Q1407" s="12" t="str">
        <v>9 Jun 1963</v>
      </c>
      <c r="R1407" s="11">
        <f ca="1"/>
        <v>61</v>
      </c>
      <c r="S1407" s="52">
        <v>11743.3</v>
      </c>
      <c r="T1407" s="19"/>
    </row>
    <row r="1408" spans="1:20" x14ac:dyDescent="0.3">
      <c r="A1408" t="s">
        <v>1434</v>
      </c>
      <c r="B1408">
        <v>1964</v>
      </c>
      <c r="C1408" t="s">
        <v>25</v>
      </c>
      <c r="D1408">
        <v>2</v>
      </c>
      <c r="E1408">
        <v>0</v>
      </c>
      <c r="F1408">
        <v>11743.93</v>
      </c>
      <c r="G1408" t="s">
        <v>6767</v>
      </c>
      <c r="H1408" t="s">
        <v>6768</v>
      </c>
      <c r="I1408" t="s">
        <v>18</v>
      </c>
      <c r="K1408" s="14" t="str">
        <v>Id932</v>
      </c>
      <c r="L1408" s="11">
        <v>1964</v>
      </c>
      <c r="M1408" s="11" t="str">
        <v>Dec</v>
      </c>
      <c r="N1408" s="11" t="str">
        <v>Tier - 3</v>
      </c>
      <c r="O1408" s="11" t="str">
        <v>Tier - 1</v>
      </c>
      <c r="P1408" s="11" t="str">
        <v>R1012</v>
      </c>
      <c r="Q1408" s="12" t="str">
        <v>2 Dec 1964</v>
      </c>
      <c r="R1408" s="11">
        <f ca="1"/>
        <v>60</v>
      </c>
      <c r="S1408" s="52">
        <v>11743.93</v>
      </c>
      <c r="T1408" s="19"/>
    </row>
    <row r="1409" spans="1:20" x14ac:dyDescent="0.3">
      <c r="A1409" t="s">
        <v>1435</v>
      </c>
      <c r="B1409">
        <v>1979</v>
      </c>
      <c r="C1409" t="s">
        <v>11</v>
      </c>
      <c r="D1409">
        <v>6</v>
      </c>
      <c r="E1409">
        <v>2</v>
      </c>
      <c r="F1409">
        <v>11752.68</v>
      </c>
      <c r="G1409" t="s">
        <v>6767</v>
      </c>
      <c r="H1409" t="s">
        <v>6768</v>
      </c>
      <c r="I1409" t="s">
        <v>530</v>
      </c>
      <c r="K1409" s="14" t="str">
        <v>Id931</v>
      </c>
      <c r="L1409" s="11">
        <v>1979</v>
      </c>
      <c r="M1409" s="11" t="str">
        <v>Nov</v>
      </c>
      <c r="N1409" s="11" t="str">
        <v>Tier - 3</v>
      </c>
      <c r="O1409" s="11" t="str">
        <v>Tier - 1</v>
      </c>
      <c r="P1409" s="11" t="str">
        <v>R1026</v>
      </c>
      <c r="Q1409" s="12" t="str">
        <v>6 Nov 1979</v>
      </c>
      <c r="R1409" s="11">
        <f ca="1"/>
        <v>45</v>
      </c>
      <c r="S1409" s="52">
        <v>11752.68</v>
      </c>
      <c r="T1409" s="19"/>
    </row>
    <row r="1410" spans="1:20" x14ac:dyDescent="0.3">
      <c r="A1410" t="s">
        <v>1436</v>
      </c>
      <c r="B1410">
        <v>1966</v>
      </c>
      <c r="C1410" t="s">
        <v>8</v>
      </c>
      <c r="D1410">
        <v>25</v>
      </c>
      <c r="E1410">
        <v>1</v>
      </c>
      <c r="F1410">
        <v>11763</v>
      </c>
      <c r="G1410" t="s">
        <v>6767</v>
      </c>
      <c r="H1410" t="s">
        <v>6767</v>
      </c>
      <c r="I1410" t="s">
        <v>163</v>
      </c>
      <c r="K1410" s="14" t="str">
        <v>Id930</v>
      </c>
      <c r="L1410" s="11">
        <v>1966</v>
      </c>
      <c r="M1410" s="11" t="str">
        <v>Jul</v>
      </c>
      <c r="N1410" s="11" t="str">
        <v>Tier - 3</v>
      </c>
      <c r="O1410" s="11" t="str">
        <v>Tier - 3</v>
      </c>
      <c r="P1410" s="11" t="str">
        <v>R1016</v>
      </c>
      <c r="Q1410" s="12" t="str">
        <v>25 Jul 1966</v>
      </c>
      <c r="R1410" s="11">
        <f ca="1"/>
        <v>58</v>
      </c>
      <c r="S1410" s="52">
        <v>11763</v>
      </c>
      <c r="T1410" s="19"/>
    </row>
    <row r="1411" spans="1:20" x14ac:dyDescent="0.3">
      <c r="A1411" t="s">
        <v>1437</v>
      </c>
      <c r="B1411">
        <v>1982</v>
      </c>
      <c r="C1411" t="s">
        <v>11</v>
      </c>
      <c r="D1411">
        <v>20</v>
      </c>
      <c r="E1411">
        <v>3</v>
      </c>
      <c r="F1411">
        <v>11773.06</v>
      </c>
      <c r="G1411" t="s">
        <v>6767</v>
      </c>
      <c r="H1411" t="s">
        <v>6767</v>
      </c>
      <c r="I1411" t="s">
        <v>530</v>
      </c>
      <c r="K1411" s="14" t="str">
        <v>Id929</v>
      </c>
      <c r="L1411" s="11">
        <v>1982</v>
      </c>
      <c r="M1411" s="11" t="str">
        <v>Nov</v>
      </c>
      <c r="N1411" s="11" t="str">
        <v>Tier - 3</v>
      </c>
      <c r="O1411" s="11" t="str">
        <v>Tier - 3</v>
      </c>
      <c r="P1411" s="11" t="str">
        <v>R1026</v>
      </c>
      <c r="Q1411" s="12" t="str">
        <v>20 Nov 1982</v>
      </c>
      <c r="R1411" s="11">
        <f ca="1"/>
        <v>42</v>
      </c>
      <c r="S1411" s="52">
        <v>11773.06</v>
      </c>
      <c r="T1411" s="19"/>
    </row>
    <row r="1412" spans="1:20" x14ac:dyDescent="0.3">
      <c r="A1412" t="s">
        <v>1438</v>
      </c>
      <c r="B1412">
        <v>1965</v>
      </c>
      <c r="C1412" t="s">
        <v>32</v>
      </c>
      <c r="D1412">
        <v>3</v>
      </c>
      <c r="E1412">
        <v>0</v>
      </c>
      <c r="F1412">
        <v>11830.61</v>
      </c>
      <c r="G1412" t="s">
        <v>6767</v>
      </c>
      <c r="H1412" t="s">
        <v>6768</v>
      </c>
      <c r="I1412" t="s">
        <v>18</v>
      </c>
      <c r="K1412" s="14" t="str">
        <v>Id928</v>
      </c>
      <c r="L1412" s="11">
        <v>1965</v>
      </c>
      <c r="M1412" s="11" t="str">
        <v>Oct</v>
      </c>
      <c r="N1412" s="11" t="str">
        <v>Tier - 3</v>
      </c>
      <c r="O1412" s="11" t="str">
        <v>Tier - 1</v>
      </c>
      <c r="P1412" s="11" t="str">
        <v>R1012</v>
      </c>
      <c r="Q1412" s="12" t="str">
        <v>3 Oct 1965</v>
      </c>
      <c r="R1412" s="11">
        <f ca="1"/>
        <v>59</v>
      </c>
      <c r="S1412" s="52">
        <v>11830.61</v>
      </c>
      <c r="T1412" s="19"/>
    </row>
    <row r="1413" spans="1:20" x14ac:dyDescent="0.3">
      <c r="A1413" t="s">
        <v>1439</v>
      </c>
      <c r="B1413">
        <v>1964</v>
      </c>
      <c r="C1413" t="s">
        <v>13</v>
      </c>
      <c r="D1413">
        <v>27</v>
      </c>
      <c r="E1413">
        <v>0</v>
      </c>
      <c r="F1413">
        <v>11833.78</v>
      </c>
      <c r="G1413" t="s">
        <v>6767</v>
      </c>
      <c r="H1413" t="s">
        <v>6767</v>
      </c>
      <c r="I1413" t="s">
        <v>9</v>
      </c>
      <c r="K1413" s="14" t="str">
        <v>Id927</v>
      </c>
      <c r="L1413" s="11">
        <v>1964</v>
      </c>
      <c r="M1413" s="11" t="str">
        <v>Jun</v>
      </c>
      <c r="N1413" s="11" t="str">
        <v>Tier - 3</v>
      </c>
      <c r="O1413" s="11" t="str">
        <v>Tier - 3</v>
      </c>
      <c r="P1413" s="11" t="str">
        <v>R1013</v>
      </c>
      <c r="Q1413" s="12" t="str">
        <v>27 Jun 1964</v>
      </c>
      <c r="R1413" s="11">
        <f ca="1"/>
        <v>60</v>
      </c>
      <c r="S1413" s="52">
        <v>11833.78</v>
      </c>
      <c r="T1413" s="19"/>
    </row>
    <row r="1414" spans="1:20" x14ac:dyDescent="0.3">
      <c r="A1414" t="s">
        <v>1440</v>
      </c>
      <c r="B1414">
        <v>1964</v>
      </c>
      <c r="C1414" t="s">
        <v>15</v>
      </c>
      <c r="D1414">
        <v>11</v>
      </c>
      <c r="E1414">
        <v>0</v>
      </c>
      <c r="F1414">
        <v>11837.16</v>
      </c>
      <c r="G1414" t="s">
        <v>6767</v>
      </c>
      <c r="H1414" t="s">
        <v>6767</v>
      </c>
      <c r="I1414" t="s">
        <v>37</v>
      </c>
      <c r="K1414" s="14" t="str">
        <v>Id926</v>
      </c>
      <c r="L1414" s="11">
        <v>1964</v>
      </c>
      <c r="M1414" s="11" t="str">
        <v>Sep</v>
      </c>
      <c r="N1414" s="11" t="str">
        <v>Tier - 3</v>
      </c>
      <c r="O1414" s="11" t="str">
        <v>Tier - 3</v>
      </c>
      <c r="P1414" s="11" t="str">
        <v>R1011</v>
      </c>
      <c r="Q1414" s="12" t="str">
        <v>11 Sep 1964</v>
      </c>
      <c r="R1414" s="11">
        <f ca="1"/>
        <v>60</v>
      </c>
      <c r="S1414" s="52">
        <v>11837.16</v>
      </c>
      <c r="T1414" s="19"/>
    </row>
    <row r="1415" spans="1:20" x14ac:dyDescent="0.3">
      <c r="A1415" t="s">
        <v>1441</v>
      </c>
      <c r="B1415">
        <v>1965</v>
      </c>
      <c r="C1415" t="s">
        <v>15</v>
      </c>
      <c r="D1415">
        <v>25</v>
      </c>
      <c r="E1415">
        <v>0</v>
      </c>
      <c r="F1415">
        <v>11840.78</v>
      </c>
      <c r="G1415" t="s">
        <v>6767</v>
      </c>
      <c r="H1415" t="s">
        <v>6766</v>
      </c>
      <c r="I1415" t="s">
        <v>18</v>
      </c>
      <c r="K1415" s="14" t="str">
        <v>Id925</v>
      </c>
      <c r="L1415" s="11">
        <v>1965</v>
      </c>
      <c r="M1415" s="11" t="str">
        <v>Sep</v>
      </c>
      <c r="N1415" s="11" t="str">
        <v>Tier - 3</v>
      </c>
      <c r="O1415" s="11" t="str">
        <v>Tier - 2</v>
      </c>
      <c r="P1415" s="11" t="str">
        <v>R1012</v>
      </c>
      <c r="Q1415" s="12" t="str">
        <v>25 Sep 1965</v>
      </c>
      <c r="R1415" s="11">
        <f ca="1"/>
        <v>59</v>
      </c>
      <c r="S1415" s="52">
        <v>11840.78</v>
      </c>
      <c r="T1415" s="19"/>
    </row>
    <row r="1416" spans="1:20" x14ac:dyDescent="0.3">
      <c r="A1416" t="s">
        <v>1442</v>
      </c>
      <c r="B1416">
        <v>1964</v>
      </c>
      <c r="C1416" t="s">
        <v>8</v>
      </c>
      <c r="D1416">
        <v>11</v>
      </c>
      <c r="E1416">
        <v>0</v>
      </c>
      <c r="F1416">
        <v>11842.44</v>
      </c>
      <c r="G1416" t="s">
        <v>6767</v>
      </c>
      <c r="H1416" t="s">
        <v>6766</v>
      </c>
      <c r="I1416" t="s">
        <v>37</v>
      </c>
      <c r="K1416" s="14" t="str">
        <v>Id924</v>
      </c>
      <c r="L1416" s="11">
        <v>1964</v>
      </c>
      <c r="M1416" s="11" t="str">
        <v>Jul</v>
      </c>
      <c r="N1416" s="11" t="str">
        <v>Tier - 3</v>
      </c>
      <c r="O1416" s="11" t="str">
        <v>Tier - 2</v>
      </c>
      <c r="P1416" s="11" t="str">
        <v>R1011</v>
      </c>
      <c r="Q1416" s="12" t="str">
        <v>11 Jul 1964</v>
      </c>
      <c r="R1416" s="11">
        <f ca="1"/>
        <v>60</v>
      </c>
      <c r="S1416" s="52">
        <v>11842.44</v>
      </c>
      <c r="T1416" s="19"/>
    </row>
    <row r="1417" spans="1:20" x14ac:dyDescent="0.3">
      <c r="A1417" t="s">
        <v>1443</v>
      </c>
      <c r="B1417">
        <v>1965</v>
      </c>
      <c r="C1417" t="s">
        <v>11</v>
      </c>
      <c r="D1417">
        <v>10</v>
      </c>
      <c r="E1417">
        <v>0</v>
      </c>
      <c r="F1417">
        <v>11842.62</v>
      </c>
      <c r="G1417" t="s">
        <v>6767</v>
      </c>
      <c r="H1417" t="s">
        <v>6767</v>
      </c>
      <c r="I1417" t="s">
        <v>18</v>
      </c>
      <c r="K1417" s="14" t="str">
        <v>Id923</v>
      </c>
      <c r="L1417" s="11">
        <v>1965</v>
      </c>
      <c r="M1417" s="11" t="str">
        <v>Nov</v>
      </c>
      <c r="N1417" s="11" t="str">
        <v>Tier - 3</v>
      </c>
      <c r="O1417" s="11" t="str">
        <v>Tier - 3</v>
      </c>
      <c r="P1417" s="11" t="str">
        <v>R1012</v>
      </c>
      <c r="Q1417" s="12" t="str">
        <v>10 Nov 1965</v>
      </c>
      <c r="R1417" s="11">
        <f ca="1"/>
        <v>59</v>
      </c>
      <c r="S1417" s="52">
        <v>11842.62</v>
      </c>
      <c r="T1417" s="19"/>
    </row>
    <row r="1418" spans="1:20" x14ac:dyDescent="0.3">
      <c r="A1418" t="s">
        <v>1444</v>
      </c>
      <c r="B1418">
        <v>1964</v>
      </c>
      <c r="C1418" t="s">
        <v>13</v>
      </c>
      <c r="D1418">
        <v>27</v>
      </c>
      <c r="E1418">
        <v>0</v>
      </c>
      <c r="F1418">
        <v>11848.14</v>
      </c>
      <c r="G1418" t="s">
        <v>6767</v>
      </c>
      <c r="H1418" t="s">
        <v>6766</v>
      </c>
      <c r="I1418" t="s">
        <v>37</v>
      </c>
      <c r="K1418" s="14" t="str">
        <v>Id922</v>
      </c>
      <c r="L1418" s="11">
        <v>1964</v>
      </c>
      <c r="M1418" s="11" t="str">
        <v>Jun</v>
      </c>
      <c r="N1418" s="11" t="str">
        <v>Tier - 3</v>
      </c>
      <c r="O1418" s="11" t="str">
        <v>Tier - 2</v>
      </c>
      <c r="P1418" s="11" t="str">
        <v>R1011</v>
      </c>
      <c r="Q1418" s="12" t="str">
        <v>27 Jun 1964</v>
      </c>
      <c r="R1418" s="11">
        <f ca="1"/>
        <v>60</v>
      </c>
      <c r="S1418" s="52">
        <v>11848.14</v>
      </c>
      <c r="T1418" s="19"/>
    </row>
    <row r="1419" spans="1:20" x14ac:dyDescent="0.3">
      <c r="A1419" t="s">
        <v>1445</v>
      </c>
      <c r="B1419">
        <v>1964</v>
      </c>
      <c r="C1419" t="s">
        <v>15</v>
      </c>
      <c r="D1419">
        <v>29</v>
      </c>
      <c r="E1419">
        <v>0</v>
      </c>
      <c r="F1419">
        <v>11856.41</v>
      </c>
      <c r="G1419" t="s">
        <v>6767</v>
      </c>
      <c r="H1419" t="s">
        <v>6766</v>
      </c>
      <c r="I1419" t="s">
        <v>9</v>
      </c>
      <c r="K1419" s="14" t="str">
        <v>Id921</v>
      </c>
      <c r="L1419" s="11">
        <v>1964</v>
      </c>
      <c r="M1419" s="11" t="str">
        <v>Sep</v>
      </c>
      <c r="N1419" s="11" t="str">
        <v>Tier - 3</v>
      </c>
      <c r="O1419" s="11" t="str">
        <v>Tier - 2</v>
      </c>
      <c r="P1419" s="11" t="str">
        <v>R1013</v>
      </c>
      <c r="Q1419" s="12" t="str">
        <v>29 Sep 1964</v>
      </c>
      <c r="R1419" s="11">
        <f ca="1"/>
        <v>60</v>
      </c>
      <c r="S1419" s="52">
        <v>11856.41</v>
      </c>
      <c r="T1419" s="19"/>
    </row>
    <row r="1420" spans="1:20" x14ac:dyDescent="0.3">
      <c r="A1420" t="s">
        <v>1446</v>
      </c>
      <c r="B1420">
        <v>1974</v>
      </c>
      <c r="C1420" t="s">
        <v>8</v>
      </c>
      <c r="D1420">
        <v>7</v>
      </c>
      <c r="E1420">
        <v>0</v>
      </c>
      <c r="F1420">
        <v>11858.56</v>
      </c>
      <c r="G1420" t="s">
        <v>6767</v>
      </c>
      <c r="H1420" t="s">
        <v>6767</v>
      </c>
      <c r="I1420" t="s">
        <v>37</v>
      </c>
      <c r="K1420" s="14" t="str">
        <v>Id920</v>
      </c>
      <c r="L1420" s="11">
        <v>1974</v>
      </c>
      <c r="M1420" s="11" t="str">
        <v>Jul</v>
      </c>
      <c r="N1420" s="11" t="str">
        <v>Tier - 3</v>
      </c>
      <c r="O1420" s="11" t="str">
        <v>Tier - 3</v>
      </c>
      <c r="P1420" s="11" t="str">
        <v>R1011</v>
      </c>
      <c r="Q1420" s="12" t="str">
        <v>7 Jul 1974</v>
      </c>
      <c r="R1420" s="11">
        <f ca="1"/>
        <v>50</v>
      </c>
      <c r="S1420" s="52">
        <v>11858.56</v>
      </c>
      <c r="T1420" s="19"/>
    </row>
    <row r="1421" spans="1:20" x14ac:dyDescent="0.3">
      <c r="A1421" t="s">
        <v>1447</v>
      </c>
      <c r="B1421">
        <v>1967</v>
      </c>
      <c r="C1421" t="s">
        <v>30</v>
      </c>
      <c r="D1421">
        <v>24</v>
      </c>
      <c r="E1421">
        <v>1</v>
      </c>
      <c r="F1421">
        <v>11879.1</v>
      </c>
      <c r="G1421" t="s">
        <v>6767</v>
      </c>
      <c r="H1421" t="s">
        <v>6767</v>
      </c>
      <c r="I1421" t="s">
        <v>242</v>
      </c>
      <c r="K1421" s="14" t="str">
        <v>Id919</v>
      </c>
      <c r="L1421" s="11">
        <v>1967</v>
      </c>
      <c r="M1421" s="11" t="str">
        <v>Aug</v>
      </c>
      <c r="N1421" s="11" t="str">
        <v>Tier - 3</v>
      </c>
      <c r="O1421" s="11" t="str">
        <v>Tier - 3</v>
      </c>
      <c r="P1421" s="11" t="str">
        <v>R1024</v>
      </c>
      <c r="Q1421" s="12" t="str">
        <v>24 Aug 1967</v>
      </c>
      <c r="R1421" s="11">
        <f ca="1"/>
        <v>57</v>
      </c>
      <c r="S1421" s="52">
        <v>11879.1</v>
      </c>
      <c r="T1421" s="19"/>
    </row>
    <row r="1422" spans="1:20" x14ac:dyDescent="0.3">
      <c r="A1422" t="s">
        <v>1448</v>
      </c>
      <c r="B1422">
        <v>1967</v>
      </c>
      <c r="C1422" t="s">
        <v>8</v>
      </c>
      <c r="D1422">
        <v>14</v>
      </c>
      <c r="E1422">
        <v>2</v>
      </c>
      <c r="F1422">
        <v>11881.36</v>
      </c>
      <c r="G1422" t="s">
        <v>6767</v>
      </c>
      <c r="H1422" t="s">
        <v>6766</v>
      </c>
      <c r="I1422" t="s">
        <v>37</v>
      </c>
      <c r="K1422" s="14" t="str">
        <v>Id918</v>
      </c>
      <c r="L1422" s="11">
        <v>1967</v>
      </c>
      <c r="M1422" s="11" t="str">
        <v>Jul</v>
      </c>
      <c r="N1422" s="11" t="str">
        <v>Tier - 3</v>
      </c>
      <c r="O1422" s="11" t="str">
        <v>Tier - 2</v>
      </c>
      <c r="P1422" s="11" t="str">
        <v>R1011</v>
      </c>
      <c r="Q1422" s="12" t="str">
        <v>14 Jul 1967</v>
      </c>
      <c r="R1422" s="11">
        <f ca="1"/>
        <v>57</v>
      </c>
      <c r="S1422" s="52">
        <v>11881.36</v>
      </c>
      <c r="T1422" s="19"/>
    </row>
    <row r="1423" spans="1:20" x14ac:dyDescent="0.3">
      <c r="A1423" t="s">
        <v>1449</v>
      </c>
      <c r="B1423">
        <v>1967</v>
      </c>
      <c r="C1423" t="s">
        <v>32</v>
      </c>
      <c r="D1423">
        <v>29</v>
      </c>
      <c r="E1423">
        <v>2</v>
      </c>
      <c r="F1423">
        <v>11881.97</v>
      </c>
      <c r="G1423" t="s">
        <v>6767</v>
      </c>
      <c r="H1423" t="s">
        <v>6768</v>
      </c>
      <c r="I1423" t="s">
        <v>9</v>
      </c>
      <c r="K1423" s="14" t="str">
        <v>Id917</v>
      </c>
      <c r="L1423" s="11">
        <v>1967</v>
      </c>
      <c r="M1423" s="11" t="str">
        <v>Oct</v>
      </c>
      <c r="N1423" s="11" t="str">
        <v>Tier - 3</v>
      </c>
      <c r="O1423" s="11" t="str">
        <v>Tier - 1</v>
      </c>
      <c r="P1423" s="11" t="str">
        <v>R1013</v>
      </c>
      <c r="Q1423" s="12" t="str">
        <v>29 Oct 1967</v>
      </c>
      <c r="R1423" s="11">
        <f ca="1"/>
        <v>57</v>
      </c>
      <c r="S1423" s="52">
        <v>11881.97</v>
      </c>
      <c r="T1423" s="19"/>
    </row>
    <row r="1424" spans="1:20" x14ac:dyDescent="0.3">
      <c r="A1424" t="s">
        <v>1450</v>
      </c>
      <c r="B1424">
        <v>2004</v>
      </c>
      <c r="C1424" t="s">
        <v>13</v>
      </c>
      <c r="D1424">
        <v>2</v>
      </c>
      <c r="E1424">
        <v>2</v>
      </c>
      <c r="F1424">
        <v>11884.05</v>
      </c>
      <c r="G1424" t="s">
        <v>6767</v>
      </c>
      <c r="H1424" t="s">
        <v>6767</v>
      </c>
      <c r="I1424" t="s">
        <v>9</v>
      </c>
      <c r="K1424" s="14" t="str">
        <v>Id916</v>
      </c>
      <c r="L1424" s="11">
        <v>2004</v>
      </c>
      <c r="M1424" s="11" t="str">
        <v>Jun</v>
      </c>
      <c r="N1424" s="11" t="str">
        <v>Tier - 3</v>
      </c>
      <c r="O1424" s="11" t="str">
        <v>Tier - 3</v>
      </c>
      <c r="P1424" s="11" t="str">
        <v>R1013</v>
      </c>
      <c r="Q1424" s="12" t="str">
        <v>2 Jun 2004</v>
      </c>
      <c r="R1424" s="11">
        <f ca="1"/>
        <v>20</v>
      </c>
      <c r="S1424" s="52">
        <v>11884.05</v>
      </c>
      <c r="T1424" s="19"/>
    </row>
    <row r="1425" spans="1:20" x14ac:dyDescent="0.3">
      <c r="A1425" t="s">
        <v>1451</v>
      </c>
      <c r="B1425">
        <v>1964</v>
      </c>
      <c r="C1425" t="s">
        <v>11</v>
      </c>
      <c r="D1425">
        <v>19</v>
      </c>
      <c r="E1425">
        <v>0</v>
      </c>
      <c r="F1425">
        <v>11918.2</v>
      </c>
      <c r="G1425" t="s">
        <v>6767</v>
      </c>
      <c r="H1425" t="s">
        <v>6768</v>
      </c>
      <c r="I1425" t="s">
        <v>295</v>
      </c>
      <c r="K1425" s="14" t="str">
        <v>Id915</v>
      </c>
      <c r="L1425" s="11">
        <v>1964</v>
      </c>
      <c r="M1425" s="11" t="str">
        <v>Nov</v>
      </c>
      <c r="N1425" s="11" t="str">
        <v>Tier - 3</v>
      </c>
      <c r="O1425" s="11" t="str">
        <v>Tier - 1</v>
      </c>
      <c r="P1425" s="11" t="str">
        <v>R1021</v>
      </c>
      <c r="Q1425" s="12" t="str">
        <v>19 Nov 1964</v>
      </c>
      <c r="R1425" s="11">
        <f ca="1"/>
        <v>60</v>
      </c>
      <c r="S1425" s="52">
        <v>11918.2</v>
      </c>
      <c r="T1425" s="19"/>
    </row>
    <row r="1426" spans="1:20" x14ac:dyDescent="0.3">
      <c r="A1426" t="s">
        <v>1452</v>
      </c>
      <c r="B1426">
        <v>1964</v>
      </c>
      <c r="C1426" t="s">
        <v>25</v>
      </c>
      <c r="D1426">
        <v>20</v>
      </c>
      <c r="E1426">
        <v>0</v>
      </c>
      <c r="F1426">
        <v>11931.13</v>
      </c>
      <c r="G1426" t="s">
        <v>6767</v>
      </c>
      <c r="H1426" t="s">
        <v>6768</v>
      </c>
      <c r="I1426" t="s">
        <v>161</v>
      </c>
      <c r="K1426" s="14" t="str">
        <v>Id914</v>
      </c>
      <c r="L1426" s="11">
        <v>1964</v>
      </c>
      <c r="M1426" s="11" t="str">
        <v>Dec</v>
      </c>
      <c r="N1426" s="11" t="str">
        <v>Tier - 3</v>
      </c>
      <c r="O1426" s="11" t="str">
        <v>Tier - 1</v>
      </c>
      <c r="P1426" s="11" t="str">
        <v>R1019</v>
      </c>
      <c r="Q1426" s="12" t="str">
        <v>20 Dec 1964</v>
      </c>
      <c r="R1426" s="11">
        <f ca="1"/>
        <v>60</v>
      </c>
      <c r="S1426" s="52">
        <v>11931.13</v>
      </c>
      <c r="T1426" s="19"/>
    </row>
    <row r="1427" spans="1:20" x14ac:dyDescent="0.3">
      <c r="A1427" t="s">
        <v>1453</v>
      </c>
      <c r="B1427">
        <v>1964</v>
      </c>
      <c r="C1427" t="s">
        <v>30</v>
      </c>
      <c r="D1427">
        <v>2</v>
      </c>
      <c r="E1427">
        <v>0</v>
      </c>
      <c r="F1427">
        <v>11938.26</v>
      </c>
      <c r="G1427" t="s">
        <v>6767</v>
      </c>
      <c r="H1427" t="s">
        <v>6767</v>
      </c>
      <c r="I1427" t="s">
        <v>161</v>
      </c>
      <c r="K1427" s="14" t="str">
        <v>Id913</v>
      </c>
      <c r="L1427" s="11">
        <v>1964</v>
      </c>
      <c r="M1427" s="11" t="str">
        <v>Aug</v>
      </c>
      <c r="N1427" s="11" t="str">
        <v>Tier - 3</v>
      </c>
      <c r="O1427" s="11" t="str">
        <v>Tier - 3</v>
      </c>
      <c r="P1427" s="11" t="str">
        <v>R1019</v>
      </c>
      <c r="Q1427" s="12" t="str">
        <v>2 Aug 1964</v>
      </c>
      <c r="R1427" s="11">
        <f ca="1"/>
        <v>60</v>
      </c>
      <c r="S1427" s="52">
        <v>11938.26</v>
      </c>
      <c r="T1427" s="19"/>
    </row>
    <row r="1428" spans="1:20" x14ac:dyDescent="0.3">
      <c r="A1428" t="s">
        <v>1454</v>
      </c>
      <c r="B1428">
        <v>1991</v>
      </c>
      <c r="C1428" t="s">
        <v>32</v>
      </c>
      <c r="D1428">
        <v>19</v>
      </c>
      <c r="E1428">
        <v>3</v>
      </c>
      <c r="F1428">
        <v>11941.83</v>
      </c>
      <c r="G1428" t="s">
        <v>6767</v>
      </c>
      <c r="H1428" t="s">
        <v>6768</v>
      </c>
      <c r="I1428" t="s">
        <v>244</v>
      </c>
      <c r="K1428" s="14" t="str">
        <v>Id912</v>
      </c>
      <c r="L1428" s="11">
        <v>1991</v>
      </c>
      <c r="M1428" s="11" t="str">
        <v>Oct</v>
      </c>
      <c r="N1428" s="11" t="str">
        <v>Tier - 3</v>
      </c>
      <c r="O1428" s="11" t="str">
        <v>Tier - 1</v>
      </c>
      <c r="P1428" s="11" t="str">
        <v>R1023</v>
      </c>
      <c r="Q1428" s="12" t="str">
        <v>19 Oct 1991</v>
      </c>
      <c r="R1428" s="11">
        <f ca="1"/>
        <v>33</v>
      </c>
      <c r="S1428" s="52">
        <v>11941.83</v>
      </c>
      <c r="T1428" s="19"/>
    </row>
    <row r="1429" spans="1:20" x14ac:dyDescent="0.3">
      <c r="A1429" t="s">
        <v>1455</v>
      </c>
      <c r="B1429">
        <v>1964</v>
      </c>
      <c r="C1429" t="s">
        <v>25</v>
      </c>
      <c r="D1429">
        <v>25</v>
      </c>
      <c r="E1429">
        <v>0</v>
      </c>
      <c r="F1429">
        <v>11944.59</v>
      </c>
      <c r="G1429" t="s">
        <v>6767</v>
      </c>
      <c r="H1429" t="s">
        <v>6766</v>
      </c>
      <c r="I1429" t="s">
        <v>163</v>
      </c>
      <c r="K1429" s="14" t="str">
        <v>Id911</v>
      </c>
      <c r="L1429" s="11">
        <v>1964</v>
      </c>
      <c r="M1429" s="11" t="str">
        <v>Dec</v>
      </c>
      <c r="N1429" s="11" t="str">
        <v>Tier - 3</v>
      </c>
      <c r="O1429" s="11" t="str">
        <v>Tier - 2</v>
      </c>
      <c r="P1429" s="11" t="str">
        <v>R1016</v>
      </c>
      <c r="Q1429" s="12" t="str">
        <v>25 Dec 1964</v>
      </c>
      <c r="R1429" s="11">
        <f ca="1"/>
        <v>60</v>
      </c>
      <c r="S1429" s="52">
        <v>11944.59</v>
      </c>
      <c r="T1429" s="19"/>
    </row>
    <row r="1430" spans="1:20" x14ac:dyDescent="0.3">
      <c r="A1430" t="s">
        <v>1456</v>
      </c>
      <c r="B1430">
        <v>1965</v>
      </c>
      <c r="C1430" t="s">
        <v>11</v>
      </c>
      <c r="D1430">
        <v>1</v>
      </c>
      <c r="E1430">
        <v>1</v>
      </c>
      <c r="F1430">
        <v>11945.13</v>
      </c>
      <c r="G1430" t="s">
        <v>6767</v>
      </c>
      <c r="H1430" t="s">
        <v>6766</v>
      </c>
      <c r="I1430" t="s">
        <v>18</v>
      </c>
      <c r="K1430" s="14" t="str">
        <v>Id910</v>
      </c>
      <c r="L1430" s="11">
        <v>1965</v>
      </c>
      <c r="M1430" s="11" t="str">
        <v>Nov</v>
      </c>
      <c r="N1430" s="11" t="str">
        <v>Tier - 3</v>
      </c>
      <c r="O1430" s="11" t="str">
        <v>Tier - 2</v>
      </c>
      <c r="P1430" s="11" t="str">
        <v>R1012</v>
      </c>
      <c r="Q1430" s="12" t="str">
        <v>1 Nov 1965</v>
      </c>
      <c r="R1430" s="11">
        <f ca="1"/>
        <v>59</v>
      </c>
      <c r="S1430" s="52">
        <v>11945.13</v>
      </c>
      <c r="T1430" s="19"/>
    </row>
    <row r="1431" spans="1:20" x14ac:dyDescent="0.3">
      <c r="A1431" t="s">
        <v>1457</v>
      </c>
      <c r="B1431">
        <v>1964</v>
      </c>
      <c r="C1431" t="s">
        <v>15</v>
      </c>
      <c r="D1431">
        <v>29</v>
      </c>
      <c r="E1431">
        <v>1</v>
      </c>
      <c r="F1431">
        <v>11946.63</v>
      </c>
      <c r="G1431" t="s">
        <v>6767</v>
      </c>
      <c r="H1431" t="s">
        <v>6766</v>
      </c>
      <c r="I1431" t="s">
        <v>9</v>
      </c>
      <c r="K1431" s="14" t="str">
        <v>Id909</v>
      </c>
      <c r="L1431" s="11">
        <v>1964</v>
      </c>
      <c r="M1431" s="11" t="str">
        <v>Sep</v>
      </c>
      <c r="N1431" s="11" t="str">
        <v>Tier - 3</v>
      </c>
      <c r="O1431" s="11" t="str">
        <v>Tier - 2</v>
      </c>
      <c r="P1431" s="11" t="str">
        <v>R1013</v>
      </c>
      <c r="Q1431" s="12" t="str">
        <v>29 Sep 1964</v>
      </c>
      <c r="R1431" s="11">
        <f ca="1"/>
        <v>60</v>
      </c>
      <c r="S1431" s="52">
        <v>11946.63</v>
      </c>
      <c r="T1431" s="19"/>
    </row>
    <row r="1432" spans="1:20" x14ac:dyDescent="0.3">
      <c r="A1432" t="s">
        <v>1458</v>
      </c>
      <c r="B1432">
        <v>1967</v>
      </c>
      <c r="C1432" t="s">
        <v>25</v>
      </c>
      <c r="D1432">
        <v>22</v>
      </c>
      <c r="E1432">
        <v>3</v>
      </c>
      <c r="F1432">
        <v>11987.17</v>
      </c>
      <c r="G1432" t="s">
        <v>6767</v>
      </c>
      <c r="H1432" t="s">
        <v>6767</v>
      </c>
      <c r="I1432" t="s">
        <v>9</v>
      </c>
      <c r="K1432" s="14" t="str">
        <v>Id908</v>
      </c>
      <c r="L1432" s="11">
        <v>1967</v>
      </c>
      <c r="M1432" s="11" t="str">
        <v>Dec</v>
      </c>
      <c r="N1432" s="11" t="str">
        <v>Tier - 3</v>
      </c>
      <c r="O1432" s="11" t="str">
        <v>Tier - 3</v>
      </c>
      <c r="P1432" s="11" t="str">
        <v>R1013</v>
      </c>
      <c r="Q1432" s="12" t="str">
        <v>22 Dec 1967</v>
      </c>
      <c r="R1432" s="11">
        <f ca="1"/>
        <v>57</v>
      </c>
      <c r="S1432" s="52">
        <v>11987.17</v>
      </c>
      <c r="T1432" s="19"/>
    </row>
    <row r="1433" spans="1:20" x14ac:dyDescent="0.3">
      <c r="A1433" t="s">
        <v>1459</v>
      </c>
      <c r="B1433">
        <v>1983</v>
      </c>
      <c r="C1433" t="s">
        <v>8</v>
      </c>
      <c r="D1433">
        <v>4</v>
      </c>
      <c r="E1433">
        <v>3</v>
      </c>
      <c r="F1433">
        <v>11987.68</v>
      </c>
      <c r="G1433" t="s">
        <v>6767</v>
      </c>
      <c r="H1433" t="s">
        <v>6766</v>
      </c>
      <c r="I1433" t="s">
        <v>530</v>
      </c>
      <c r="K1433" s="14" t="str">
        <v>Id907</v>
      </c>
      <c r="L1433" s="11">
        <v>1983</v>
      </c>
      <c r="M1433" s="11" t="str">
        <v>Jul</v>
      </c>
      <c r="N1433" s="11" t="str">
        <v>Tier - 3</v>
      </c>
      <c r="O1433" s="11" t="str">
        <v>Tier - 2</v>
      </c>
      <c r="P1433" s="11" t="str">
        <v>R1026</v>
      </c>
      <c r="Q1433" s="12" t="str">
        <v>4 Jul 1983</v>
      </c>
      <c r="R1433" s="11">
        <f ca="1"/>
        <v>41</v>
      </c>
      <c r="S1433" s="52">
        <v>11987.68</v>
      </c>
      <c r="T1433" s="19"/>
    </row>
    <row r="1434" spans="1:20" x14ac:dyDescent="0.3">
      <c r="A1434" t="s">
        <v>1460</v>
      </c>
      <c r="B1434">
        <v>1993</v>
      </c>
      <c r="C1434" t="s">
        <v>25</v>
      </c>
      <c r="D1434">
        <v>12</v>
      </c>
      <c r="E1434">
        <v>0</v>
      </c>
      <c r="F1434">
        <v>11994.89</v>
      </c>
      <c r="G1434" t="s">
        <v>6767</v>
      </c>
      <c r="H1434" t="s">
        <v>6766</v>
      </c>
      <c r="I1434" t="s">
        <v>18</v>
      </c>
      <c r="K1434" s="14" t="str">
        <v>Id906</v>
      </c>
      <c r="L1434" s="11">
        <v>1993</v>
      </c>
      <c r="M1434" s="11" t="str">
        <v>Dec</v>
      </c>
      <c r="N1434" s="11" t="str">
        <v>Tier - 3</v>
      </c>
      <c r="O1434" s="11" t="str">
        <v>Tier - 2</v>
      </c>
      <c r="P1434" s="11" t="str">
        <v>R1012</v>
      </c>
      <c r="Q1434" s="12" t="str">
        <v>12 Dec 1993</v>
      </c>
      <c r="R1434" s="11">
        <f ca="1"/>
        <v>31</v>
      </c>
      <c r="S1434" s="52">
        <v>11994.89</v>
      </c>
      <c r="T1434" s="19"/>
    </row>
    <row r="1435" spans="1:20" x14ac:dyDescent="0.3">
      <c r="A1435" t="s">
        <v>1461</v>
      </c>
      <c r="B1435">
        <v>1982</v>
      </c>
      <c r="C1435" t="s">
        <v>32</v>
      </c>
      <c r="D1435">
        <v>17</v>
      </c>
      <c r="E1435">
        <v>3</v>
      </c>
      <c r="F1435">
        <v>12001.29</v>
      </c>
      <c r="G1435" t="s">
        <v>6767</v>
      </c>
      <c r="H1435" t="s">
        <v>6767</v>
      </c>
      <c r="I1435" t="s">
        <v>295</v>
      </c>
      <c r="K1435" s="14" t="str">
        <v>Id905</v>
      </c>
      <c r="L1435" s="11">
        <v>1982</v>
      </c>
      <c r="M1435" s="11" t="str">
        <v>Oct</v>
      </c>
      <c r="N1435" s="11" t="str">
        <v>Tier - 3</v>
      </c>
      <c r="O1435" s="11" t="str">
        <v>Tier - 3</v>
      </c>
      <c r="P1435" s="11" t="str">
        <v>R1021</v>
      </c>
      <c r="Q1435" s="12" t="str">
        <v>17 Oct 1982</v>
      </c>
      <c r="R1435" s="11">
        <f ca="1"/>
        <v>42</v>
      </c>
      <c r="S1435" s="52">
        <v>12001.29</v>
      </c>
      <c r="T1435" s="19"/>
    </row>
    <row r="1436" spans="1:20" x14ac:dyDescent="0.3">
      <c r="A1436" t="s">
        <v>1462</v>
      </c>
      <c r="B1436">
        <v>1965</v>
      </c>
      <c r="C1436" t="s">
        <v>13</v>
      </c>
      <c r="D1436">
        <v>9</v>
      </c>
      <c r="E1436">
        <v>0</v>
      </c>
      <c r="F1436">
        <v>12029.29</v>
      </c>
      <c r="G1436" t="s">
        <v>6767</v>
      </c>
      <c r="H1436" t="s">
        <v>6766</v>
      </c>
      <c r="I1436" t="s">
        <v>242</v>
      </c>
      <c r="K1436" s="14" t="str">
        <v>Id904</v>
      </c>
      <c r="L1436" s="11">
        <v>1965</v>
      </c>
      <c r="M1436" s="11" t="str">
        <v>Jun</v>
      </c>
      <c r="N1436" s="11" t="str">
        <v>Tier - 3</v>
      </c>
      <c r="O1436" s="11" t="str">
        <v>Tier - 2</v>
      </c>
      <c r="P1436" s="11" t="str">
        <v>R1024</v>
      </c>
      <c r="Q1436" s="12" t="str">
        <v>9 Jun 1965</v>
      </c>
      <c r="R1436" s="11">
        <f ca="1"/>
        <v>59</v>
      </c>
      <c r="S1436" s="52">
        <v>12029.29</v>
      </c>
      <c r="T1436" s="19"/>
    </row>
    <row r="1437" spans="1:20" x14ac:dyDescent="0.3">
      <c r="A1437" t="s">
        <v>1463</v>
      </c>
      <c r="B1437">
        <v>1965</v>
      </c>
      <c r="C1437" t="s">
        <v>32</v>
      </c>
      <c r="D1437">
        <v>29</v>
      </c>
      <c r="E1437">
        <v>1</v>
      </c>
      <c r="F1437">
        <v>12032.33</v>
      </c>
      <c r="G1437" t="s">
        <v>6767</v>
      </c>
      <c r="H1437" t="s">
        <v>6768</v>
      </c>
      <c r="I1437" t="s">
        <v>37</v>
      </c>
      <c r="K1437" s="14" t="str">
        <v>Id903</v>
      </c>
      <c r="L1437" s="11">
        <v>1965</v>
      </c>
      <c r="M1437" s="11" t="str">
        <v>Oct</v>
      </c>
      <c r="N1437" s="11" t="str">
        <v>Tier - 3</v>
      </c>
      <c r="O1437" s="11" t="str">
        <v>Tier - 1</v>
      </c>
      <c r="P1437" s="11" t="str">
        <v>R1011</v>
      </c>
      <c r="Q1437" s="12" t="str">
        <v>29 Oct 1965</v>
      </c>
      <c r="R1437" s="11">
        <f ca="1"/>
        <v>59</v>
      </c>
      <c r="S1437" s="52">
        <v>12032.33</v>
      </c>
      <c r="T1437" s="19"/>
    </row>
    <row r="1438" spans="1:20" x14ac:dyDescent="0.3">
      <c r="A1438" t="s">
        <v>1464</v>
      </c>
      <c r="B1438">
        <v>1979</v>
      </c>
      <c r="C1438" t="s">
        <v>32</v>
      </c>
      <c r="D1438">
        <v>16</v>
      </c>
      <c r="E1438">
        <v>2</v>
      </c>
      <c r="F1438">
        <v>12035.18</v>
      </c>
      <c r="G1438" t="s">
        <v>6767</v>
      </c>
      <c r="H1438" t="s">
        <v>6767</v>
      </c>
      <c r="I1438" t="s">
        <v>295</v>
      </c>
      <c r="K1438" s="14" t="str">
        <v>Id902</v>
      </c>
      <c r="L1438" s="11">
        <v>1979</v>
      </c>
      <c r="M1438" s="11" t="str">
        <v>Oct</v>
      </c>
      <c r="N1438" s="11" t="str">
        <v>Tier - 3</v>
      </c>
      <c r="O1438" s="11" t="str">
        <v>Tier - 3</v>
      </c>
      <c r="P1438" s="11" t="str">
        <v>R1021</v>
      </c>
      <c r="Q1438" s="12" t="str">
        <v>16 Oct 1979</v>
      </c>
      <c r="R1438" s="11">
        <f ca="1"/>
        <v>45</v>
      </c>
      <c r="S1438" s="52">
        <v>12035.18</v>
      </c>
      <c r="T1438" s="19"/>
    </row>
    <row r="1439" spans="1:20" x14ac:dyDescent="0.3">
      <c r="A1439" t="s">
        <v>1465</v>
      </c>
      <c r="B1439">
        <v>1966</v>
      </c>
      <c r="C1439" t="s">
        <v>11</v>
      </c>
      <c r="D1439">
        <v>24</v>
      </c>
      <c r="E1439">
        <v>1</v>
      </c>
      <c r="F1439">
        <v>12044.34</v>
      </c>
      <c r="G1439" t="s">
        <v>6767</v>
      </c>
      <c r="H1439" t="s">
        <v>6768</v>
      </c>
      <c r="I1439" t="s">
        <v>18</v>
      </c>
      <c r="K1439" s="14" t="str">
        <v>Id901</v>
      </c>
      <c r="L1439" s="11">
        <v>1966</v>
      </c>
      <c r="M1439" s="11" t="str">
        <v>Nov</v>
      </c>
      <c r="N1439" s="11" t="str">
        <v>Tier - 3</v>
      </c>
      <c r="O1439" s="11" t="str">
        <v>Tier - 1</v>
      </c>
      <c r="P1439" s="11" t="str">
        <v>R1012</v>
      </c>
      <c r="Q1439" s="12" t="str">
        <v>24 Nov 1966</v>
      </c>
      <c r="R1439" s="11">
        <f ca="1"/>
        <v>58</v>
      </c>
      <c r="S1439" s="52">
        <v>12044.34</v>
      </c>
      <c r="T1439" s="19"/>
    </row>
    <row r="1440" spans="1:20" x14ac:dyDescent="0.3">
      <c r="A1440" t="s">
        <v>1466</v>
      </c>
      <c r="B1440">
        <v>1986</v>
      </c>
      <c r="C1440" t="s">
        <v>15</v>
      </c>
      <c r="D1440">
        <v>7</v>
      </c>
      <c r="E1440">
        <v>3</v>
      </c>
      <c r="F1440">
        <v>12048.13</v>
      </c>
      <c r="G1440" t="s">
        <v>6767</v>
      </c>
      <c r="H1440" t="s">
        <v>6766</v>
      </c>
      <c r="I1440" t="s">
        <v>530</v>
      </c>
      <c r="K1440" s="14" t="str">
        <v>Id900</v>
      </c>
      <c r="L1440" s="11">
        <v>1986</v>
      </c>
      <c r="M1440" s="11" t="str">
        <v>Sep</v>
      </c>
      <c r="N1440" s="11" t="str">
        <v>Tier - 3</v>
      </c>
      <c r="O1440" s="11" t="str">
        <v>Tier - 2</v>
      </c>
      <c r="P1440" s="11" t="str">
        <v>R1026</v>
      </c>
      <c r="Q1440" s="12" t="str">
        <v>7 Sep 1986</v>
      </c>
      <c r="R1440" s="11">
        <f ca="1"/>
        <v>38</v>
      </c>
      <c r="S1440" s="52">
        <v>12048.13</v>
      </c>
      <c r="T1440" s="19"/>
    </row>
    <row r="1441" spans="1:20" x14ac:dyDescent="0.3">
      <c r="A1441" t="s">
        <v>1467</v>
      </c>
      <c r="B1441">
        <v>1984</v>
      </c>
      <c r="C1441" t="s">
        <v>15</v>
      </c>
      <c r="D1441">
        <v>2</v>
      </c>
      <c r="E1441">
        <v>3</v>
      </c>
      <c r="F1441">
        <v>12091.34</v>
      </c>
      <c r="G1441" t="s">
        <v>6767</v>
      </c>
      <c r="H1441" t="s">
        <v>6766</v>
      </c>
      <c r="I1441" t="s">
        <v>627</v>
      </c>
      <c r="K1441" s="14" t="str">
        <v>Id899</v>
      </c>
      <c r="L1441" s="11">
        <v>1984</v>
      </c>
      <c r="M1441" s="11" t="str">
        <v>Sep</v>
      </c>
      <c r="N1441" s="11" t="str">
        <v>Tier - 3</v>
      </c>
      <c r="O1441" s="11" t="str">
        <v>Tier - 2</v>
      </c>
      <c r="P1441" s="11" t="str">
        <v>R1022</v>
      </c>
      <c r="Q1441" s="12" t="str">
        <v>2 Sep 1984</v>
      </c>
      <c r="R1441" s="11">
        <f ca="1"/>
        <v>40</v>
      </c>
      <c r="S1441" s="52">
        <v>12091.34</v>
      </c>
      <c r="T1441" s="19"/>
    </row>
    <row r="1442" spans="1:20" x14ac:dyDescent="0.3">
      <c r="A1442" t="s">
        <v>1468</v>
      </c>
      <c r="B1442">
        <v>1968</v>
      </c>
      <c r="C1442" t="s">
        <v>13</v>
      </c>
      <c r="D1442">
        <v>21</v>
      </c>
      <c r="E1442">
        <v>3</v>
      </c>
      <c r="F1442">
        <v>12094.48</v>
      </c>
      <c r="G1442" t="s">
        <v>6767</v>
      </c>
      <c r="H1442" t="s">
        <v>6767</v>
      </c>
      <c r="I1442" t="s">
        <v>37</v>
      </c>
      <c r="K1442" s="14" t="str">
        <v>Id898</v>
      </c>
      <c r="L1442" s="11">
        <v>1968</v>
      </c>
      <c r="M1442" s="11" t="str">
        <v>Jun</v>
      </c>
      <c r="N1442" s="11" t="str">
        <v>Tier - 3</v>
      </c>
      <c r="O1442" s="11" t="str">
        <v>Tier - 3</v>
      </c>
      <c r="P1442" s="11" t="str">
        <v>R1011</v>
      </c>
      <c r="Q1442" s="12" t="str">
        <v>21 Jun 1968</v>
      </c>
      <c r="R1442" s="11">
        <f ca="1"/>
        <v>56</v>
      </c>
      <c r="S1442" s="52">
        <v>12094.48</v>
      </c>
      <c r="T1442" s="19"/>
    </row>
    <row r="1443" spans="1:20" x14ac:dyDescent="0.3">
      <c r="A1443" t="s">
        <v>1469</v>
      </c>
      <c r="B1443">
        <v>1968</v>
      </c>
      <c r="C1443" t="s">
        <v>25</v>
      </c>
      <c r="D1443">
        <v>9</v>
      </c>
      <c r="E1443">
        <v>2</v>
      </c>
      <c r="F1443">
        <v>12096.65</v>
      </c>
      <c r="G1443" t="s">
        <v>6767</v>
      </c>
      <c r="H1443" t="s">
        <v>6768</v>
      </c>
      <c r="I1443" t="s">
        <v>242</v>
      </c>
      <c r="K1443" s="14" t="str">
        <v>Id897</v>
      </c>
      <c r="L1443" s="11">
        <v>1968</v>
      </c>
      <c r="M1443" s="11" t="str">
        <v>Dec</v>
      </c>
      <c r="N1443" s="11" t="str">
        <v>Tier - 3</v>
      </c>
      <c r="O1443" s="11" t="str">
        <v>Tier - 1</v>
      </c>
      <c r="P1443" s="11" t="str">
        <v>R1024</v>
      </c>
      <c r="Q1443" s="12" t="str">
        <v>9 Dec 1968</v>
      </c>
      <c r="R1443" s="11">
        <f ca="1"/>
        <v>56</v>
      </c>
      <c r="S1443" s="52">
        <v>12096.65</v>
      </c>
      <c r="T1443" s="19"/>
    </row>
    <row r="1444" spans="1:20" x14ac:dyDescent="0.3">
      <c r="A1444" t="s">
        <v>1470</v>
      </c>
      <c r="B1444">
        <v>1968</v>
      </c>
      <c r="C1444" t="s">
        <v>32</v>
      </c>
      <c r="D1444">
        <v>25</v>
      </c>
      <c r="E1444">
        <v>3</v>
      </c>
      <c r="F1444">
        <v>12105.32</v>
      </c>
      <c r="G1444" t="s">
        <v>6767</v>
      </c>
      <c r="H1444" t="s">
        <v>6767</v>
      </c>
      <c r="I1444" t="s">
        <v>37</v>
      </c>
      <c r="K1444" s="14" t="str">
        <v>Id896</v>
      </c>
      <c r="L1444" s="11">
        <v>1968</v>
      </c>
      <c r="M1444" s="11" t="str">
        <v>Oct</v>
      </c>
      <c r="N1444" s="11" t="str">
        <v>Tier - 3</v>
      </c>
      <c r="O1444" s="11" t="str">
        <v>Tier - 3</v>
      </c>
      <c r="P1444" s="11" t="str">
        <v>R1011</v>
      </c>
      <c r="Q1444" s="12" t="str">
        <v>25 Oct 1968</v>
      </c>
      <c r="R1444" s="11">
        <f ca="1"/>
        <v>56</v>
      </c>
      <c r="S1444" s="52">
        <v>12105.32</v>
      </c>
      <c r="T1444" s="19"/>
    </row>
    <row r="1445" spans="1:20" x14ac:dyDescent="0.3">
      <c r="A1445" t="s">
        <v>1471</v>
      </c>
      <c r="B1445">
        <v>1963</v>
      </c>
      <c r="C1445" t="s">
        <v>8</v>
      </c>
      <c r="D1445">
        <v>20</v>
      </c>
      <c r="E1445">
        <v>0</v>
      </c>
      <c r="F1445">
        <v>12124.99</v>
      </c>
      <c r="G1445" t="s">
        <v>6767</v>
      </c>
      <c r="H1445" t="s">
        <v>6768</v>
      </c>
      <c r="I1445" t="s">
        <v>18</v>
      </c>
      <c r="K1445" s="14" t="str">
        <v>Id895</v>
      </c>
      <c r="L1445" s="11">
        <v>1963</v>
      </c>
      <c r="M1445" s="11" t="str">
        <v>Jul</v>
      </c>
      <c r="N1445" s="11" t="str">
        <v>Tier - 3</v>
      </c>
      <c r="O1445" s="11" t="str">
        <v>Tier - 1</v>
      </c>
      <c r="P1445" s="11" t="str">
        <v>R1012</v>
      </c>
      <c r="Q1445" s="12" t="str">
        <v>20 Jul 1963</v>
      </c>
      <c r="R1445" s="11">
        <f ca="1"/>
        <v>61</v>
      </c>
      <c r="S1445" s="52">
        <v>12124.99</v>
      </c>
      <c r="T1445" s="19"/>
    </row>
    <row r="1446" spans="1:20" x14ac:dyDescent="0.3">
      <c r="A1446" t="s">
        <v>1472</v>
      </c>
      <c r="B1446">
        <v>1963</v>
      </c>
      <c r="C1446" t="s">
        <v>13</v>
      </c>
      <c r="D1446">
        <v>4</v>
      </c>
      <c r="E1446">
        <v>0</v>
      </c>
      <c r="F1446">
        <v>12129.61</v>
      </c>
      <c r="G1446" t="s">
        <v>6767</v>
      </c>
      <c r="H1446" t="s">
        <v>6768</v>
      </c>
      <c r="I1446" t="s">
        <v>18</v>
      </c>
      <c r="K1446" s="14" t="str">
        <v>Id894</v>
      </c>
      <c r="L1446" s="11">
        <v>1963</v>
      </c>
      <c r="M1446" s="11" t="str">
        <v>Jun</v>
      </c>
      <c r="N1446" s="11" t="str">
        <v>Tier - 3</v>
      </c>
      <c r="O1446" s="11" t="str">
        <v>Tier - 1</v>
      </c>
      <c r="P1446" s="11" t="str">
        <v>R1012</v>
      </c>
      <c r="Q1446" s="12" t="str">
        <v>4 Jun 1963</v>
      </c>
      <c r="R1446" s="11">
        <f ca="1"/>
        <v>61</v>
      </c>
      <c r="S1446" s="52">
        <v>12129.61</v>
      </c>
      <c r="T1446" s="19"/>
    </row>
    <row r="1447" spans="1:20" x14ac:dyDescent="0.3">
      <c r="A1447" t="s">
        <v>1473</v>
      </c>
      <c r="B1447">
        <v>1991</v>
      </c>
      <c r="C1447" t="s">
        <v>11</v>
      </c>
      <c r="D1447">
        <v>6</v>
      </c>
      <c r="E1447">
        <v>3</v>
      </c>
      <c r="F1447">
        <v>12130.8</v>
      </c>
      <c r="G1447" t="s">
        <v>6767</v>
      </c>
      <c r="H1447" t="s">
        <v>6767</v>
      </c>
      <c r="I1447" t="s">
        <v>530</v>
      </c>
      <c r="K1447" s="14" t="str">
        <v>Id893</v>
      </c>
      <c r="L1447" s="11">
        <v>1991</v>
      </c>
      <c r="M1447" s="11" t="str">
        <v>Nov</v>
      </c>
      <c r="N1447" s="11" t="str">
        <v>Tier - 3</v>
      </c>
      <c r="O1447" s="11" t="str">
        <v>Tier - 3</v>
      </c>
      <c r="P1447" s="11" t="str">
        <v>R1026</v>
      </c>
      <c r="Q1447" s="12" t="str">
        <v>6 Nov 1991</v>
      </c>
      <c r="R1447" s="11">
        <f ca="1"/>
        <v>33</v>
      </c>
      <c r="S1447" s="52">
        <v>12130.8</v>
      </c>
      <c r="T1447" s="19"/>
    </row>
    <row r="1448" spans="1:20" x14ac:dyDescent="0.3">
      <c r="A1448" t="s">
        <v>1474</v>
      </c>
      <c r="B1448">
        <v>1974</v>
      </c>
      <c r="C1448" t="s">
        <v>15</v>
      </c>
      <c r="D1448">
        <v>16</v>
      </c>
      <c r="E1448">
        <v>0</v>
      </c>
      <c r="F1448">
        <v>12137.6</v>
      </c>
      <c r="G1448" t="s">
        <v>6767</v>
      </c>
      <c r="H1448" t="s">
        <v>6767</v>
      </c>
      <c r="I1448" t="s">
        <v>18</v>
      </c>
      <c r="K1448" s="14" t="str">
        <v>Id892</v>
      </c>
      <c r="L1448" s="11">
        <v>1974</v>
      </c>
      <c r="M1448" s="11" t="str">
        <v>Sep</v>
      </c>
      <c r="N1448" s="11" t="str">
        <v>Tier - 3</v>
      </c>
      <c r="O1448" s="11" t="str">
        <v>Tier - 3</v>
      </c>
      <c r="P1448" s="11" t="str">
        <v>R1012</v>
      </c>
      <c r="Q1448" s="12" t="str">
        <v>16 Sep 1974</v>
      </c>
      <c r="R1448" s="11">
        <f ca="1"/>
        <v>50</v>
      </c>
      <c r="S1448" s="52">
        <v>12137.6</v>
      </c>
      <c r="T1448" s="19"/>
    </row>
    <row r="1449" spans="1:20" x14ac:dyDescent="0.3">
      <c r="A1449" t="s">
        <v>1475</v>
      </c>
      <c r="B1449">
        <v>1962</v>
      </c>
      <c r="C1449" t="s">
        <v>11</v>
      </c>
      <c r="D1449">
        <v>4</v>
      </c>
      <c r="E1449">
        <v>0</v>
      </c>
      <c r="F1449">
        <v>12142.58</v>
      </c>
      <c r="G1449" t="s">
        <v>6767</v>
      </c>
      <c r="H1449" t="s">
        <v>6766</v>
      </c>
      <c r="I1449" t="s">
        <v>9</v>
      </c>
      <c r="K1449" s="14" t="str">
        <v>Id891</v>
      </c>
      <c r="L1449" s="11">
        <v>1962</v>
      </c>
      <c r="M1449" s="11" t="str">
        <v>Nov</v>
      </c>
      <c r="N1449" s="11" t="str">
        <v>Tier - 3</v>
      </c>
      <c r="O1449" s="11" t="str">
        <v>Tier - 2</v>
      </c>
      <c r="P1449" s="11" t="str">
        <v>R1013</v>
      </c>
      <c r="Q1449" s="12" t="str">
        <v>4 Nov 1962</v>
      </c>
      <c r="R1449" s="11">
        <f ca="1"/>
        <v>62</v>
      </c>
      <c r="S1449" s="52">
        <v>12142.58</v>
      </c>
      <c r="T1449" s="19"/>
    </row>
    <row r="1450" spans="1:20" x14ac:dyDescent="0.3">
      <c r="A1450" t="s">
        <v>1476</v>
      </c>
      <c r="B1450">
        <v>1962</v>
      </c>
      <c r="C1450" t="s">
        <v>15</v>
      </c>
      <c r="D1450">
        <v>15</v>
      </c>
      <c r="E1450">
        <v>0</v>
      </c>
      <c r="F1450">
        <v>12146.97</v>
      </c>
      <c r="G1450" t="s">
        <v>6767</v>
      </c>
      <c r="H1450" t="s">
        <v>6767</v>
      </c>
      <c r="I1450" t="s">
        <v>37</v>
      </c>
      <c r="K1450" s="14" t="str">
        <v>Id890</v>
      </c>
      <c r="L1450" s="11">
        <v>1962</v>
      </c>
      <c r="M1450" s="11" t="str">
        <v>Sep</v>
      </c>
      <c r="N1450" s="11" t="str">
        <v>Tier - 3</v>
      </c>
      <c r="O1450" s="11" t="str">
        <v>Tier - 3</v>
      </c>
      <c r="P1450" s="11" t="str">
        <v>R1011</v>
      </c>
      <c r="Q1450" s="12" t="str">
        <v>15 Sep 1962</v>
      </c>
      <c r="R1450" s="11">
        <f ca="1"/>
        <v>62</v>
      </c>
      <c r="S1450" s="52">
        <v>12146.97</v>
      </c>
      <c r="T1450" s="19"/>
    </row>
    <row r="1451" spans="1:20" x14ac:dyDescent="0.3">
      <c r="A1451" t="s">
        <v>1477</v>
      </c>
      <c r="B1451">
        <v>1987</v>
      </c>
      <c r="C1451" t="s">
        <v>32</v>
      </c>
      <c r="D1451">
        <v>5</v>
      </c>
      <c r="E1451">
        <v>3</v>
      </c>
      <c r="F1451">
        <v>12148.2</v>
      </c>
      <c r="G1451" t="s">
        <v>6767</v>
      </c>
      <c r="H1451" t="s">
        <v>6767</v>
      </c>
      <c r="I1451" t="s">
        <v>18</v>
      </c>
      <c r="K1451" s="14" t="str">
        <v>Id889</v>
      </c>
      <c r="L1451" s="11">
        <v>1987</v>
      </c>
      <c r="M1451" s="11" t="str">
        <v>Oct</v>
      </c>
      <c r="N1451" s="11" t="str">
        <v>Tier - 3</v>
      </c>
      <c r="O1451" s="11" t="str">
        <v>Tier - 3</v>
      </c>
      <c r="P1451" s="11" t="str">
        <v>R1012</v>
      </c>
      <c r="Q1451" s="12" t="str">
        <v>5 Oct 1987</v>
      </c>
      <c r="R1451" s="11">
        <f ca="1"/>
        <v>37</v>
      </c>
      <c r="S1451" s="52">
        <v>12148.2</v>
      </c>
      <c r="T1451" s="19"/>
    </row>
    <row r="1452" spans="1:20" x14ac:dyDescent="0.3">
      <c r="A1452" t="s">
        <v>1478</v>
      </c>
      <c r="B1452">
        <v>1991</v>
      </c>
      <c r="C1452" t="s">
        <v>30</v>
      </c>
      <c r="D1452">
        <v>29</v>
      </c>
      <c r="E1452">
        <v>3</v>
      </c>
      <c r="F1452">
        <v>12198.64</v>
      </c>
      <c r="G1452" t="s">
        <v>6767</v>
      </c>
      <c r="H1452" t="s">
        <v>6767</v>
      </c>
      <c r="I1452" t="s">
        <v>530</v>
      </c>
      <c r="K1452" s="14" t="str">
        <v>Id888</v>
      </c>
      <c r="L1452" s="11">
        <v>1991</v>
      </c>
      <c r="M1452" s="11" t="str">
        <v>Aug</v>
      </c>
      <c r="N1452" s="11" t="str">
        <v>Tier - 3</v>
      </c>
      <c r="O1452" s="11" t="str">
        <v>Tier - 3</v>
      </c>
      <c r="P1452" s="11" t="str">
        <v>R1026</v>
      </c>
      <c r="Q1452" s="12" t="str">
        <v>29 Aug 1991</v>
      </c>
      <c r="R1452" s="11">
        <f ca="1"/>
        <v>33</v>
      </c>
      <c r="S1452" s="52">
        <v>12198.64</v>
      </c>
      <c r="T1452" s="19"/>
    </row>
    <row r="1453" spans="1:20" x14ac:dyDescent="0.3">
      <c r="A1453" t="s">
        <v>1479</v>
      </c>
      <c r="B1453">
        <v>1977</v>
      </c>
      <c r="C1453" t="s">
        <v>30</v>
      </c>
      <c r="D1453">
        <v>14</v>
      </c>
      <c r="E1453">
        <v>2</v>
      </c>
      <c r="F1453">
        <v>12218.7</v>
      </c>
      <c r="G1453" t="s">
        <v>6767</v>
      </c>
      <c r="H1453" t="s">
        <v>6768</v>
      </c>
      <c r="I1453" t="s">
        <v>18</v>
      </c>
      <c r="K1453" s="14" t="str">
        <v>Id887</v>
      </c>
      <c r="L1453" s="11">
        <v>1977</v>
      </c>
      <c r="M1453" s="11" t="str">
        <v>Aug</v>
      </c>
      <c r="N1453" s="11" t="str">
        <v>Tier - 3</v>
      </c>
      <c r="O1453" s="11" t="str">
        <v>Tier - 1</v>
      </c>
      <c r="P1453" s="11" t="str">
        <v>R1012</v>
      </c>
      <c r="Q1453" s="12" t="str">
        <v>14 Aug 1977</v>
      </c>
      <c r="R1453" s="11">
        <f ca="1"/>
        <v>47</v>
      </c>
      <c r="S1453" s="52">
        <v>12218.7</v>
      </c>
      <c r="T1453" s="19"/>
    </row>
    <row r="1454" spans="1:20" x14ac:dyDescent="0.3">
      <c r="A1454" t="s">
        <v>1480</v>
      </c>
      <c r="B1454">
        <v>1964</v>
      </c>
      <c r="C1454" t="s">
        <v>8</v>
      </c>
      <c r="D1454">
        <v>20</v>
      </c>
      <c r="E1454">
        <v>0</v>
      </c>
      <c r="F1454">
        <v>12222.9</v>
      </c>
      <c r="G1454" t="s">
        <v>6767</v>
      </c>
      <c r="H1454" t="s">
        <v>6766</v>
      </c>
      <c r="I1454" t="s">
        <v>18</v>
      </c>
      <c r="K1454" s="14" t="str">
        <v>Id886</v>
      </c>
      <c r="L1454" s="11">
        <v>1964</v>
      </c>
      <c r="M1454" s="11" t="str">
        <v>Jul</v>
      </c>
      <c r="N1454" s="11" t="str">
        <v>Tier - 3</v>
      </c>
      <c r="O1454" s="11" t="str">
        <v>Tier - 2</v>
      </c>
      <c r="P1454" s="11" t="str">
        <v>R1012</v>
      </c>
      <c r="Q1454" s="12" t="str">
        <v>20 Jul 1964</v>
      </c>
      <c r="R1454" s="11">
        <f ca="1"/>
        <v>60</v>
      </c>
      <c r="S1454" s="52">
        <v>12222.9</v>
      </c>
      <c r="T1454" s="19"/>
    </row>
    <row r="1455" spans="1:20" x14ac:dyDescent="0.3">
      <c r="A1455" t="s">
        <v>1481</v>
      </c>
      <c r="B1455">
        <v>1964</v>
      </c>
      <c r="C1455" t="s">
        <v>8</v>
      </c>
      <c r="D1455">
        <v>2</v>
      </c>
      <c r="E1455">
        <v>0</v>
      </c>
      <c r="F1455">
        <v>12224.35</v>
      </c>
      <c r="G1455" t="s">
        <v>6767</v>
      </c>
      <c r="H1455" t="s">
        <v>6768</v>
      </c>
      <c r="I1455" t="s">
        <v>18</v>
      </c>
      <c r="K1455" s="14" t="str">
        <v>Id885</v>
      </c>
      <c r="L1455" s="11">
        <v>1964</v>
      </c>
      <c r="M1455" s="11" t="str">
        <v>Jul</v>
      </c>
      <c r="N1455" s="11" t="str">
        <v>Tier - 3</v>
      </c>
      <c r="O1455" s="11" t="str">
        <v>Tier - 1</v>
      </c>
      <c r="P1455" s="11" t="str">
        <v>R1012</v>
      </c>
      <c r="Q1455" s="12" t="str">
        <v>2 Jul 1964</v>
      </c>
      <c r="R1455" s="11">
        <f ca="1"/>
        <v>60</v>
      </c>
      <c r="S1455" s="52">
        <v>12224.35</v>
      </c>
      <c r="T1455" s="19"/>
    </row>
    <row r="1456" spans="1:20" x14ac:dyDescent="0.3">
      <c r="A1456" t="s">
        <v>1482</v>
      </c>
      <c r="B1456">
        <v>1964</v>
      </c>
      <c r="C1456" t="s">
        <v>13</v>
      </c>
      <c r="D1456">
        <v>24</v>
      </c>
      <c r="E1456">
        <v>0</v>
      </c>
      <c r="F1456">
        <v>12231.61</v>
      </c>
      <c r="G1456" t="s">
        <v>6767</v>
      </c>
      <c r="H1456" t="s">
        <v>6767</v>
      </c>
      <c r="I1456" t="s">
        <v>18</v>
      </c>
      <c r="K1456" s="14" t="str">
        <v>Id884</v>
      </c>
      <c r="L1456" s="11">
        <v>1964</v>
      </c>
      <c r="M1456" s="11" t="str">
        <v>Jun</v>
      </c>
      <c r="N1456" s="11" t="str">
        <v>Tier - 3</v>
      </c>
      <c r="O1456" s="11" t="str">
        <v>Tier - 3</v>
      </c>
      <c r="P1456" s="11" t="str">
        <v>R1012</v>
      </c>
      <c r="Q1456" s="12" t="str">
        <v>24 Jun 1964</v>
      </c>
      <c r="R1456" s="11">
        <f ca="1"/>
        <v>60</v>
      </c>
      <c r="S1456" s="52">
        <v>12231.61</v>
      </c>
      <c r="T1456" s="19"/>
    </row>
    <row r="1457" spans="1:20" x14ac:dyDescent="0.3">
      <c r="A1457" t="s">
        <v>1483</v>
      </c>
      <c r="B1457">
        <v>1963</v>
      </c>
      <c r="C1457" t="s">
        <v>8</v>
      </c>
      <c r="D1457">
        <v>19</v>
      </c>
      <c r="E1457">
        <v>0</v>
      </c>
      <c r="F1457">
        <v>12233.83</v>
      </c>
      <c r="G1457" t="s">
        <v>6767</v>
      </c>
      <c r="H1457" t="s">
        <v>6768</v>
      </c>
      <c r="I1457" t="s">
        <v>37</v>
      </c>
      <c r="K1457" s="14" t="str">
        <v>Id883</v>
      </c>
      <c r="L1457" s="11">
        <v>1963</v>
      </c>
      <c r="M1457" s="11" t="str">
        <v>Jul</v>
      </c>
      <c r="N1457" s="11" t="str">
        <v>Tier - 3</v>
      </c>
      <c r="O1457" s="11" t="str">
        <v>Tier - 1</v>
      </c>
      <c r="P1457" s="11" t="str">
        <v>R1011</v>
      </c>
      <c r="Q1457" s="12" t="str">
        <v>19 Jul 1963</v>
      </c>
      <c r="R1457" s="11">
        <f ca="1"/>
        <v>61</v>
      </c>
      <c r="S1457" s="52">
        <v>12233.83</v>
      </c>
      <c r="T1457" s="19"/>
    </row>
    <row r="1458" spans="1:20" x14ac:dyDescent="0.3">
      <c r="A1458" t="s">
        <v>1484</v>
      </c>
      <c r="B1458">
        <v>1964</v>
      </c>
      <c r="C1458" t="s">
        <v>32</v>
      </c>
      <c r="D1458">
        <v>15</v>
      </c>
      <c r="E1458">
        <v>0</v>
      </c>
      <c r="F1458">
        <v>12235.84</v>
      </c>
      <c r="G1458" t="s">
        <v>6767</v>
      </c>
      <c r="H1458" t="s">
        <v>6767</v>
      </c>
      <c r="I1458" t="s">
        <v>18</v>
      </c>
      <c r="K1458" s="14" t="str">
        <v>Id882</v>
      </c>
      <c r="L1458" s="11">
        <v>1964</v>
      </c>
      <c r="M1458" s="11" t="str">
        <v>Oct</v>
      </c>
      <c r="N1458" s="11" t="str">
        <v>Tier - 3</v>
      </c>
      <c r="O1458" s="11" t="str">
        <v>Tier - 3</v>
      </c>
      <c r="P1458" s="11" t="str">
        <v>R1012</v>
      </c>
      <c r="Q1458" s="12" t="str">
        <v>15 Oct 1964</v>
      </c>
      <c r="R1458" s="11">
        <f ca="1"/>
        <v>60</v>
      </c>
      <c r="S1458" s="52">
        <v>12235.84</v>
      </c>
      <c r="T1458" s="19"/>
    </row>
    <row r="1459" spans="1:20" x14ac:dyDescent="0.3">
      <c r="A1459" t="s">
        <v>1485</v>
      </c>
      <c r="B1459">
        <v>1966</v>
      </c>
      <c r="C1459" t="s">
        <v>8</v>
      </c>
      <c r="D1459">
        <v>29</v>
      </c>
      <c r="E1459">
        <v>0</v>
      </c>
      <c r="F1459">
        <v>12237.73</v>
      </c>
      <c r="G1459" t="s">
        <v>6767</v>
      </c>
      <c r="H1459" t="s">
        <v>6767</v>
      </c>
      <c r="I1459" t="s">
        <v>18</v>
      </c>
      <c r="K1459" s="14" t="str">
        <v>Id881</v>
      </c>
      <c r="L1459" s="11">
        <v>1966</v>
      </c>
      <c r="M1459" s="11" t="str">
        <v>Jul</v>
      </c>
      <c r="N1459" s="11" t="str">
        <v>Tier - 3</v>
      </c>
      <c r="O1459" s="11" t="str">
        <v>Tier - 3</v>
      </c>
      <c r="P1459" s="11" t="str">
        <v>R1012</v>
      </c>
      <c r="Q1459" s="12" t="str">
        <v>29 Jul 1966</v>
      </c>
      <c r="R1459" s="11">
        <f ca="1"/>
        <v>58</v>
      </c>
      <c r="S1459" s="52">
        <v>12237.73</v>
      </c>
      <c r="T1459" s="19"/>
    </row>
    <row r="1460" spans="1:20" x14ac:dyDescent="0.3">
      <c r="A1460" t="s">
        <v>1486</v>
      </c>
      <c r="B1460">
        <v>1963</v>
      </c>
      <c r="C1460" t="s">
        <v>8</v>
      </c>
      <c r="D1460">
        <v>17</v>
      </c>
      <c r="E1460">
        <v>0</v>
      </c>
      <c r="F1460">
        <v>12244.53</v>
      </c>
      <c r="G1460" t="s">
        <v>6767</v>
      </c>
      <c r="H1460" t="s">
        <v>6768</v>
      </c>
      <c r="I1460" t="s">
        <v>9</v>
      </c>
      <c r="K1460" s="14" t="str">
        <v>Id880</v>
      </c>
      <c r="L1460" s="11">
        <v>1963</v>
      </c>
      <c r="M1460" s="11" t="str">
        <v>Jul</v>
      </c>
      <c r="N1460" s="11" t="str">
        <v>Tier - 3</v>
      </c>
      <c r="O1460" s="11" t="str">
        <v>Tier - 1</v>
      </c>
      <c r="P1460" s="11" t="str">
        <v>R1013</v>
      </c>
      <c r="Q1460" s="12" t="str">
        <v>17 Jul 1963</v>
      </c>
      <c r="R1460" s="11">
        <f ca="1"/>
        <v>61</v>
      </c>
      <c r="S1460" s="52">
        <v>12244.53</v>
      </c>
      <c r="T1460" s="19"/>
    </row>
    <row r="1461" spans="1:20" x14ac:dyDescent="0.3">
      <c r="A1461" t="s">
        <v>1487</v>
      </c>
      <c r="B1461">
        <v>1974</v>
      </c>
      <c r="C1461" t="s">
        <v>13</v>
      </c>
      <c r="D1461">
        <v>23</v>
      </c>
      <c r="E1461">
        <v>0</v>
      </c>
      <c r="F1461">
        <v>12245.17</v>
      </c>
      <c r="G1461" t="s">
        <v>6767</v>
      </c>
      <c r="H1461" t="s">
        <v>6768</v>
      </c>
      <c r="I1461" t="s">
        <v>18</v>
      </c>
      <c r="K1461" s="14" t="str">
        <v>Id879</v>
      </c>
      <c r="L1461" s="11">
        <v>1974</v>
      </c>
      <c r="M1461" s="11" t="str">
        <v>Jun</v>
      </c>
      <c r="N1461" s="11" t="str">
        <v>Tier - 3</v>
      </c>
      <c r="O1461" s="11" t="str">
        <v>Tier - 1</v>
      </c>
      <c r="P1461" s="11" t="str">
        <v>R1012</v>
      </c>
      <c r="Q1461" s="12" t="str">
        <v>23 Jun 1974</v>
      </c>
      <c r="R1461" s="11">
        <f ca="1"/>
        <v>50</v>
      </c>
      <c r="S1461" s="52">
        <v>12245.17</v>
      </c>
      <c r="T1461" s="19"/>
    </row>
    <row r="1462" spans="1:20" x14ac:dyDescent="0.3">
      <c r="A1462" t="s">
        <v>1488</v>
      </c>
      <c r="B1462">
        <v>1989</v>
      </c>
      <c r="C1462" t="s">
        <v>11</v>
      </c>
      <c r="D1462">
        <v>23</v>
      </c>
      <c r="E1462">
        <v>3</v>
      </c>
      <c r="F1462">
        <v>12254.44</v>
      </c>
      <c r="G1462" t="s">
        <v>6767</v>
      </c>
      <c r="H1462" t="s">
        <v>6767</v>
      </c>
      <c r="I1462" t="s">
        <v>530</v>
      </c>
      <c r="K1462" s="14" t="str">
        <v>Id878</v>
      </c>
      <c r="L1462" s="11">
        <v>1989</v>
      </c>
      <c r="M1462" s="11" t="str">
        <v>Nov</v>
      </c>
      <c r="N1462" s="11" t="str">
        <v>Tier - 3</v>
      </c>
      <c r="O1462" s="11" t="str">
        <v>Tier - 3</v>
      </c>
      <c r="P1462" s="11" t="str">
        <v>R1026</v>
      </c>
      <c r="Q1462" s="12" t="str">
        <v>23 Nov 1989</v>
      </c>
      <c r="R1462" s="11">
        <f ca="1"/>
        <v>35</v>
      </c>
      <c r="S1462" s="52">
        <v>12254.44</v>
      </c>
      <c r="T1462" s="19"/>
    </row>
    <row r="1463" spans="1:20" x14ac:dyDescent="0.3">
      <c r="A1463" t="s">
        <v>1489</v>
      </c>
      <c r="B1463">
        <v>1986</v>
      </c>
      <c r="C1463" t="s">
        <v>30</v>
      </c>
      <c r="D1463">
        <v>13</v>
      </c>
      <c r="E1463">
        <v>3</v>
      </c>
      <c r="F1463">
        <v>12255.04</v>
      </c>
      <c r="G1463" t="s">
        <v>6767</v>
      </c>
      <c r="H1463" t="s">
        <v>6766</v>
      </c>
      <c r="I1463" t="s">
        <v>530</v>
      </c>
      <c r="K1463" s="14" t="str">
        <v>Id877</v>
      </c>
      <c r="L1463" s="11">
        <v>1986</v>
      </c>
      <c r="M1463" s="11" t="str">
        <v>Aug</v>
      </c>
      <c r="N1463" s="11" t="str">
        <v>Tier - 3</v>
      </c>
      <c r="O1463" s="11" t="str">
        <v>Tier - 2</v>
      </c>
      <c r="P1463" s="11" t="str">
        <v>R1026</v>
      </c>
      <c r="Q1463" s="12" t="str">
        <v>13 Aug 1986</v>
      </c>
      <c r="R1463" s="11">
        <f ca="1"/>
        <v>38</v>
      </c>
      <c r="S1463" s="52">
        <v>12255.04</v>
      </c>
      <c r="T1463" s="19"/>
    </row>
    <row r="1464" spans="1:20" x14ac:dyDescent="0.3">
      <c r="A1464" t="s">
        <v>1490</v>
      </c>
      <c r="B1464">
        <v>1966</v>
      </c>
      <c r="C1464" t="s">
        <v>25</v>
      </c>
      <c r="D1464">
        <v>6</v>
      </c>
      <c r="E1464">
        <v>2</v>
      </c>
      <c r="F1464">
        <v>12265.51</v>
      </c>
      <c r="G1464" t="s">
        <v>6767</v>
      </c>
      <c r="H1464" t="s">
        <v>6767</v>
      </c>
      <c r="I1464" t="s">
        <v>9</v>
      </c>
      <c r="K1464" s="14" t="str">
        <v>Id876</v>
      </c>
      <c r="L1464" s="11">
        <v>1966</v>
      </c>
      <c r="M1464" s="11" t="str">
        <v>Dec</v>
      </c>
      <c r="N1464" s="11" t="str">
        <v>Tier - 3</v>
      </c>
      <c r="O1464" s="11" t="str">
        <v>Tier - 3</v>
      </c>
      <c r="P1464" s="11" t="str">
        <v>R1013</v>
      </c>
      <c r="Q1464" s="12" t="str">
        <v>6 Dec 1966</v>
      </c>
      <c r="R1464" s="11">
        <f ca="1"/>
        <v>58</v>
      </c>
      <c r="S1464" s="52">
        <v>12265.51</v>
      </c>
      <c r="T1464" s="19"/>
    </row>
    <row r="1465" spans="1:20" x14ac:dyDescent="0.3">
      <c r="A1465" t="s">
        <v>1491</v>
      </c>
      <c r="B1465">
        <v>1967</v>
      </c>
      <c r="C1465" t="s">
        <v>25</v>
      </c>
      <c r="D1465">
        <v>30</v>
      </c>
      <c r="E1465">
        <v>2</v>
      </c>
      <c r="F1465">
        <v>12268.63</v>
      </c>
      <c r="G1465" t="s">
        <v>6767</v>
      </c>
      <c r="H1465" t="s">
        <v>6768</v>
      </c>
      <c r="I1465" t="s">
        <v>18</v>
      </c>
      <c r="K1465" s="14" t="str">
        <v>Id875</v>
      </c>
      <c r="L1465" s="11">
        <v>1967</v>
      </c>
      <c r="M1465" s="11" t="str">
        <v>Dec</v>
      </c>
      <c r="N1465" s="11" t="str">
        <v>Tier - 3</v>
      </c>
      <c r="O1465" s="11" t="str">
        <v>Tier - 1</v>
      </c>
      <c r="P1465" s="11" t="str">
        <v>R1012</v>
      </c>
      <c r="Q1465" s="12" t="str">
        <v>30 Dec 1967</v>
      </c>
      <c r="R1465" s="11">
        <f ca="1"/>
        <v>57</v>
      </c>
      <c r="S1465" s="52">
        <v>12268.63</v>
      </c>
      <c r="T1465" s="19"/>
    </row>
    <row r="1466" spans="1:20" x14ac:dyDescent="0.3">
      <c r="A1466" t="s">
        <v>1492</v>
      </c>
      <c r="B1466">
        <v>1967</v>
      </c>
      <c r="C1466" t="s">
        <v>30</v>
      </c>
      <c r="D1466">
        <v>28</v>
      </c>
      <c r="E1466">
        <v>2</v>
      </c>
      <c r="F1466">
        <v>12269.69</v>
      </c>
      <c r="G1466" t="s">
        <v>6767</v>
      </c>
      <c r="H1466" t="s">
        <v>6766</v>
      </c>
      <c r="I1466" t="s">
        <v>18</v>
      </c>
      <c r="K1466" s="14" t="str">
        <v>Id874</v>
      </c>
      <c r="L1466" s="11">
        <v>1967</v>
      </c>
      <c r="M1466" s="11" t="str">
        <v>Aug</v>
      </c>
      <c r="N1466" s="11" t="str">
        <v>Tier - 3</v>
      </c>
      <c r="O1466" s="11" t="str">
        <v>Tier - 2</v>
      </c>
      <c r="P1466" s="11" t="str">
        <v>R1012</v>
      </c>
      <c r="Q1466" s="12" t="str">
        <v>28 Aug 1967</v>
      </c>
      <c r="R1466" s="11">
        <f ca="1"/>
        <v>57</v>
      </c>
      <c r="S1466" s="52">
        <v>12269.69</v>
      </c>
      <c r="T1466" s="19"/>
    </row>
    <row r="1467" spans="1:20" x14ac:dyDescent="0.3">
      <c r="A1467" t="s">
        <v>1493</v>
      </c>
      <c r="B1467">
        <v>1966</v>
      </c>
      <c r="C1467" t="s">
        <v>11</v>
      </c>
      <c r="D1467">
        <v>16</v>
      </c>
      <c r="E1467">
        <v>0</v>
      </c>
      <c r="F1467">
        <v>12282.03</v>
      </c>
      <c r="G1467" t="s">
        <v>6767</v>
      </c>
      <c r="H1467" t="s">
        <v>6768</v>
      </c>
      <c r="I1467" t="s">
        <v>195</v>
      </c>
      <c r="K1467" s="14" t="str">
        <v>Id873</v>
      </c>
      <c r="L1467" s="11">
        <v>1966</v>
      </c>
      <c r="M1467" s="11" t="str">
        <v>Nov</v>
      </c>
      <c r="N1467" s="11" t="str">
        <v>Tier - 3</v>
      </c>
      <c r="O1467" s="11" t="str">
        <v>Tier - 1</v>
      </c>
      <c r="P1467" s="11" t="str">
        <v>R1025</v>
      </c>
      <c r="Q1467" s="12" t="str">
        <v>16 Nov 1966</v>
      </c>
      <c r="R1467" s="11">
        <f ca="1"/>
        <v>58</v>
      </c>
      <c r="S1467" s="52">
        <v>12282.03</v>
      </c>
      <c r="T1467" s="19"/>
    </row>
    <row r="1468" spans="1:20" x14ac:dyDescent="0.3">
      <c r="A1468" t="s">
        <v>1494</v>
      </c>
      <c r="B1468">
        <v>1990</v>
      </c>
      <c r="C1468" t="s">
        <v>32</v>
      </c>
      <c r="D1468">
        <v>29</v>
      </c>
      <c r="E1468">
        <v>3</v>
      </c>
      <c r="F1468">
        <v>12282.38</v>
      </c>
      <c r="G1468" t="s">
        <v>6767</v>
      </c>
      <c r="H1468" t="s">
        <v>6768</v>
      </c>
      <c r="I1468" t="s">
        <v>37</v>
      </c>
      <c r="K1468" s="14" t="str">
        <v>Id872</v>
      </c>
      <c r="L1468" s="11">
        <v>1990</v>
      </c>
      <c r="M1468" s="11" t="str">
        <v>Oct</v>
      </c>
      <c r="N1468" s="11" t="str">
        <v>Tier - 3</v>
      </c>
      <c r="O1468" s="11" t="str">
        <v>Tier - 1</v>
      </c>
      <c r="P1468" s="11" t="str">
        <v>R1011</v>
      </c>
      <c r="Q1468" s="12" t="str">
        <v>29 Oct 1990</v>
      </c>
      <c r="R1468" s="11">
        <f ca="1"/>
        <v>34</v>
      </c>
      <c r="S1468" s="52">
        <v>12282.38</v>
      </c>
      <c r="T1468" s="19"/>
    </row>
    <row r="1469" spans="1:20" x14ac:dyDescent="0.3">
      <c r="A1469" t="s">
        <v>1495</v>
      </c>
      <c r="B1469">
        <v>1963</v>
      </c>
      <c r="C1469" t="s">
        <v>32</v>
      </c>
      <c r="D1469">
        <v>28</v>
      </c>
      <c r="E1469">
        <v>0</v>
      </c>
      <c r="F1469">
        <v>12299.59</v>
      </c>
      <c r="G1469" t="s">
        <v>6767</v>
      </c>
      <c r="H1469" t="s">
        <v>6768</v>
      </c>
      <c r="I1469" t="s">
        <v>195</v>
      </c>
      <c r="K1469" s="14" t="str">
        <v>Id871</v>
      </c>
      <c r="L1469" s="11">
        <v>1963</v>
      </c>
      <c r="M1469" s="11" t="str">
        <v>Oct</v>
      </c>
      <c r="N1469" s="11" t="str">
        <v>Tier - 3</v>
      </c>
      <c r="O1469" s="11" t="str">
        <v>Tier - 1</v>
      </c>
      <c r="P1469" s="11" t="str">
        <v>R1025</v>
      </c>
      <c r="Q1469" s="12" t="str">
        <v>28 Oct 1963</v>
      </c>
      <c r="R1469" s="11">
        <f ca="1"/>
        <v>61</v>
      </c>
      <c r="S1469" s="52">
        <v>12299.59</v>
      </c>
      <c r="T1469" s="19"/>
    </row>
    <row r="1470" spans="1:20" x14ac:dyDescent="0.3">
      <c r="A1470" t="s">
        <v>1496</v>
      </c>
      <c r="B1470">
        <v>1963</v>
      </c>
      <c r="C1470" t="s">
        <v>30</v>
      </c>
      <c r="D1470">
        <v>29</v>
      </c>
      <c r="E1470">
        <v>0</v>
      </c>
      <c r="F1470">
        <v>12323.94</v>
      </c>
      <c r="G1470" t="s">
        <v>6767</v>
      </c>
      <c r="H1470" t="s">
        <v>6767</v>
      </c>
      <c r="I1470" t="s">
        <v>351</v>
      </c>
      <c r="K1470" s="14" t="str">
        <v>Id870</v>
      </c>
      <c r="L1470" s="11">
        <v>1963</v>
      </c>
      <c r="M1470" s="11" t="str">
        <v>Aug</v>
      </c>
      <c r="N1470" s="11" t="str">
        <v>Tier - 3</v>
      </c>
      <c r="O1470" s="11" t="str">
        <v>Tier - 3</v>
      </c>
      <c r="P1470" s="11" t="str">
        <v>R1017</v>
      </c>
      <c r="Q1470" s="12" t="str">
        <v>29 Aug 1963</v>
      </c>
      <c r="R1470" s="11">
        <f ca="1"/>
        <v>61</v>
      </c>
      <c r="S1470" s="52">
        <v>12323.94</v>
      </c>
      <c r="T1470" s="19"/>
    </row>
    <row r="1471" spans="1:20" x14ac:dyDescent="0.3">
      <c r="A1471" t="s">
        <v>1497</v>
      </c>
      <c r="B1471">
        <v>1963</v>
      </c>
      <c r="C1471" t="s">
        <v>30</v>
      </c>
      <c r="D1471">
        <v>2</v>
      </c>
      <c r="E1471">
        <v>1</v>
      </c>
      <c r="F1471">
        <v>12333.83</v>
      </c>
      <c r="G1471" t="s">
        <v>6767</v>
      </c>
      <c r="H1471" t="s">
        <v>6766</v>
      </c>
      <c r="I1471" t="s">
        <v>37</v>
      </c>
      <c r="K1471" s="14" t="str">
        <v>Id869</v>
      </c>
      <c r="L1471" s="11">
        <v>1963</v>
      </c>
      <c r="M1471" s="11" t="str">
        <v>Aug</v>
      </c>
      <c r="N1471" s="11" t="str">
        <v>Tier - 3</v>
      </c>
      <c r="O1471" s="11" t="str">
        <v>Tier - 2</v>
      </c>
      <c r="P1471" s="11" t="str">
        <v>R1011</v>
      </c>
      <c r="Q1471" s="12" t="str">
        <v>2 Aug 1963</v>
      </c>
      <c r="R1471" s="11">
        <f ca="1"/>
        <v>61</v>
      </c>
      <c r="S1471" s="52">
        <v>12333.83</v>
      </c>
      <c r="T1471" s="19"/>
    </row>
    <row r="1472" spans="1:20" x14ac:dyDescent="0.3">
      <c r="A1472" t="s">
        <v>1498</v>
      </c>
      <c r="B1472">
        <v>1963</v>
      </c>
      <c r="C1472" t="s">
        <v>15</v>
      </c>
      <c r="D1472">
        <v>22</v>
      </c>
      <c r="E1472">
        <v>1</v>
      </c>
      <c r="F1472">
        <v>12347.17</v>
      </c>
      <c r="G1472" t="s">
        <v>6767</v>
      </c>
      <c r="H1472" t="s">
        <v>6767</v>
      </c>
      <c r="I1472" t="s">
        <v>37</v>
      </c>
      <c r="K1472" s="14" t="str">
        <v>Id868</v>
      </c>
      <c r="L1472" s="11">
        <v>1963</v>
      </c>
      <c r="M1472" s="11" t="str">
        <v>Sep</v>
      </c>
      <c r="N1472" s="11" t="str">
        <v>Tier - 3</v>
      </c>
      <c r="O1472" s="11" t="str">
        <v>Tier - 3</v>
      </c>
      <c r="P1472" s="11" t="str">
        <v>R1011</v>
      </c>
      <c r="Q1472" s="12" t="str">
        <v>22 Sep 1963</v>
      </c>
      <c r="R1472" s="11">
        <f ca="1"/>
        <v>61</v>
      </c>
      <c r="S1472" s="52">
        <v>12347.17</v>
      </c>
      <c r="T1472" s="19"/>
    </row>
    <row r="1473" spans="1:20" x14ac:dyDescent="0.3">
      <c r="A1473" t="s">
        <v>1499</v>
      </c>
      <c r="B1473">
        <v>1966</v>
      </c>
      <c r="C1473" t="s">
        <v>25</v>
      </c>
      <c r="D1473">
        <v>29</v>
      </c>
      <c r="E1473">
        <v>3</v>
      </c>
      <c r="F1473">
        <v>12363.55</v>
      </c>
      <c r="G1473" t="s">
        <v>6767</v>
      </c>
      <c r="H1473" t="s">
        <v>6767</v>
      </c>
      <c r="I1473" t="s">
        <v>37</v>
      </c>
      <c r="K1473" s="14" t="str">
        <v>Id867</v>
      </c>
      <c r="L1473" s="11">
        <v>1966</v>
      </c>
      <c r="M1473" s="11" t="str">
        <v>Dec</v>
      </c>
      <c r="N1473" s="11" t="str">
        <v>Tier - 3</v>
      </c>
      <c r="O1473" s="11" t="str">
        <v>Tier - 3</v>
      </c>
      <c r="P1473" s="11" t="str">
        <v>R1011</v>
      </c>
      <c r="Q1473" s="12" t="str">
        <v>29 Dec 1966</v>
      </c>
      <c r="R1473" s="11">
        <f ca="1"/>
        <v>58</v>
      </c>
      <c r="S1473" s="52">
        <v>12363.55</v>
      </c>
      <c r="T1473" s="19"/>
    </row>
    <row r="1474" spans="1:20" x14ac:dyDescent="0.3">
      <c r="A1474" t="s">
        <v>1500</v>
      </c>
      <c r="B1474">
        <v>1962</v>
      </c>
      <c r="C1474" t="s">
        <v>15</v>
      </c>
      <c r="D1474">
        <v>26</v>
      </c>
      <c r="E1474">
        <v>0</v>
      </c>
      <c r="F1474">
        <v>12369.89</v>
      </c>
      <c r="G1474" t="s">
        <v>6767</v>
      </c>
      <c r="H1474" t="s">
        <v>6766</v>
      </c>
      <c r="I1474" t="s">
        <v>242</v>
      </c>
      <c r="K1474" s="14" t="str">
        <v>Id866</v>
      </c>
      <c r="L1474" s="11">
        <v>1962</v>
      </c>
      <c r="M1474" s="11" t="str">
        <v>Sep</v>
      </c>
      <c r="N1474" s="11" t="str">
        <v>Tier - 3</v>
      </c>
      <c r="O1474" s="11" t="str">
        <v>Tier - 2</v>
      </c>
      <c r="P1474" s="11" t="str">
        <v>R1024</v>
      </c>
      <c r="Q1474" s="12" t="str">
        <v>26 Sep 1962</v>
      </c>
      <c r="R1474" s="11">
        <f ca="1"/>
        <v>62</v>
      </c>
      <c r="S1474" s="52">
        <v>12369.89</v>
      </c>
      <c r="T1474" s="19"/>
    </row>
    <row r="1475" spans="1:20" x14ac:dyDescent="0.3">
      <c r="A1475" t="s">
        <v>1501</v>
      </c>
      <c r="B1475">
        <v>1989</v>
      </c>
      <c r="C1475" t="s">
        <v>25</v>
      </c>
      <c r="D1475">
        <v>29</v>
      </c>
      <c r="E1475">
        <v>0</v>
      </c>
      <c r="F1475">
        <v>12404.88</v>
      </c>
      <c r="G1475" t="s">
        <v>6767</v>
      </c>
      <c r="H1475" t="s">
        <v>6767</v>
      </c>
      <c r="I1475" t="s">
        <v>163</v>
      </c>
      <c r="K1475" s="14" t="str">
        <v>Id865</v>
      </c>
      <c r="L1475" s="11">
        <v>1989</v>
      </c>
      <c r="M1475" s="11" t="str">
        <v>Dec</v>
      </c>
      <c r="N1475" s="11" t="str">
        <v>Tier - 3</v>
      </c>
      <c r="O1475" s="11" t="str">
        <v>Tier - 3</v>
      </c>
      <c r="P1475" s="11" t="str">
        <v>R1016</v>
      </c>
      <c r="Q1475" s="12" t="str">
        <v>29 Dec 1989</v>
      </c>
      <c r="R1475" s="11">
        <f ca="1"/>
        <v>35</v>
      </c>
      <c r="S1475" s="52">
        <v>12404.88</v>
      </c>
      <c r="T1475" s="19"/>
    </row>
    <row r="1476" spans="1:20" x14ac:dyDescent="0.3">
      <c r="A1476" t="s">
        <v>1502</v>
      </c>
      <c r="B1476">
        <v>1972</v>
      </c>
      <c r="C1476" t="s">
        <v>30</v>
      </c>
      <c r="D1476">
        <v>21</v>
      </c>
      <c r="E1476">
        <v>0</v>
      </c>
      <c r="F1476">
        <v>12407.3</v>
      </c>
      <c r="G1476" t="s">
        <v>6767</v>
      </c>
      <c r="H1476" t="s">
        <v>6766</v>
      </c>
      <c r="I1476" t="s">
        <v>295</v>
      </c>
      <c r="K1476" s="14" t="str">
        <v>Id864</v>
      </c>
      <c r="L1476" s="11">
        <v>1972</v>
      </c>
      <c r="M1476" s="11" t="str">
        <v>Aug</v>
      </c>
      <c r="N1476" s="11" t="str">
        <v>Tier - 3</v>
      </c>
      <c r="O1476" s="11" t="str">
        <v>Tier - 2</v>
      </c>
      <c r="P1476" s="11" t="str">
        <v>R1021</v>
      </c>
      <c r="Q1476" s="12" t="str">
        <v>21 Aug 1972</v>
      </c>
      <c r="R1476" s="11">
        <f ca="1"/>
        <v>52</v>
      </c>
      <c r="S1476" s="52">
        <v>12407.3</v>
      </c>
      <c r="T1476" s="19"/>
    </row>
    <row r="1477" spans="1:20" x14ac:dyDescent="0.3">
      <c r="A1477" t="s">
        <v>1503</v>
      </c>
      <c r="B1477">
        <v>1979</v>
      </c>
      <c r="C1477" t="s">
        <v>8</v>
      </c>
      <c r="D1477">
        <v>14</v>
      </c>
      <c r="E1477">
        <v>2</v>
      </c>
      <c r="F1477">
        <v>12408.29</v>
      </c>
      <c r="G1477" t="s">
        <v>6767</v>
      </c>
      <c r="H1477" t="s">
        <v>6768</v>
      </c>
      <c r="I1477" t="s">
        <v>627</v>
      </c>
      <c r="K1477" s="14" t="str">
        <v>Id863</v>
      </c>
      <c r="L1477" s="11">
        <v>1979</v>
      </c>
      <c r="M1477" s="11" t="str">
        <v>Jul</v>
      </c>
      <c r="N1477" s="11" t="str">
        <v>Tier - 3</v>
      </c>
      <c r="O1477" s="11" t="str">
        <v>Tier - 1</v>
      </c>
      <c r="P1477" s="11" t="str">
        <v>R1022</v>
      </c>
      <c r="Q1477" s="12" t="str">
        <v>14 Jul 1979</v>
      </c>
      <c r="R1477" s="11">
        <f ca="1"/>
        <v>45</v>
      </c>
      <c r="S1477" s="52">
        <v>12408.29</v>
      </c>
      <c r="T1477" s="19"/>
    </row>
    <row r="1478" spans="1:20" x14ac:dyDescent="0.3">
      <c r="A1478" t="s">
        <v>1504</v>
      </c>
      <c r="B1478">
        <v>1964</v>
      </c>
      <c r="C1478" t="s">
        <v>30</v>
      </c>
      <c r="D1478">
        <v>4</v>
      </c>
      <c r="E1478">
        <v>0</v>
      </c>
      <c r="F1478">
        <v>12430.95</v>
      </c>
      <c r="G1478" t="s">
        <v>6767</v>
      </c>
      <c r="H1478" t="s">
        <v>6767</v>
      </c>
      <c r="I1478" t="s">
        <v>242</v>
      </c>
      <c r="K1478" s="14" t="str">
        <v>Id862</v>
      </c>
      <c r="L1478" s="11">
        <v>1964</v>
      </c>
      <c r="M1478" s="11" t="str">
        <v>Aug</v>
      </c>
      <c r="N1478" s="11" t="str">
        <v>Tier - 3</v>
      </c>
      <c r="O1478" s="11" t="str">
        <v>Tier - 3</v>
      </c>
      <c r="P1478" s="11" t="str">
        <v>R1024</v>
      </c>
      <c r="Q1478" s="12" t="str">
        <v>4 Aug 1964</v>
      </c>
      <c r="R1478" s="11">
        <f ca="1"/>
        <v>60</v>
      </c>
      <c r="S1478" s="52">
        <v>12430.95</v>
      </c>
      <c r="T1478" s="19"/>
    </row>
    <row r="1479" spans="1:20" x14ac:dyDescent="0.3">
      <c r="A1479" t="s">
        <v>1505</v>
      </c>
      <c r="B1479">
        <v>1995</v>
      </c>
      <c r="C1479" t="s">
        <v>30</v>
      </c>
      <c r="D1479">
        <v>9</v>
      </c>
      <c r="E1479">
        <v>0</v>
      </c>
      <c r="F1479">
        <v>12452.25</v>
      </c>
      <c r="G1479" t="s">
        <v>6767</v>
      </c>
      <c r="H1479" t="s">
        <v>6767</v>
      </c>
      <c r="I1479" t="s">
        <v>18</v>
      </c>
      <c r="K1479" s="14" t="str">
        <v>Id861</v>
      </c>
      <c r="L1479" s="11">
        <v>1995</v>
      </c>
      <c r="M1479" s="11" t="str">
        <v>Aug</v>
      </c>
      <c r="N1479" s="11" t="str">
        <v>Tier - 3</v>
      </c>
      <c r="O1479" s="11" t="str">
        <v>Tier - 3</v>
      </c>
      <c r="P1479" s="11" t="str">
        <v>R1012</v>
      </c>
      <c r="Q1479" s="12" t="str">
        <v>9 Aug 1995</v>
      </c>
      <c r="R1479" s="11">
        <f ca="1"/>
        <v>29</v>
      </c>
      <c r="S1479" s="52">
        <v>12452.25</v>
      </c>
      <c r="T1479" s="19"/>
    </row>
    <row r="1480" spans="1:20" x14ac:dyDescent="0.3">
      <c r="A1480" t="s">
        <v>1506</v>
      </c>
      <c r="B1480">
        <v>1968</v>
      </c>
      <c r="C1480" t="s">
        <v>11</v>
      </c>
      <c r="D1480">
        <v>26</v>
      </c>
      <c r="E1480">
        <v>3</v>
      </c>
      <c r="F1480">
        <v>12475.35</v>
      </c>
      <c r="G1480" t="s">
        <v>6767</v>
      </c>
      <c r="H1480" t="s">
        <v>6768</v>
      </c>
      <c r="I1480" t="s">
        <v>18</v>
      </c>
      <c r="K1480" s="14" t="str">
        <v>Id860</v>
      </c>
      <c r="L1480" s="11">
        <v>1968</v>
      </c>
      <c r="M1480" s="11" t="str">
        <v>Nov</v>
      </c>
      <c r="N1480" s="11" t="str">
        <v>Tier - 3</v>
      </c>
      <c r="O1480" s="11" t="str">
        <v>Tier - 1</v>
      </c>
      <c r="P1480" s="11" t="str">
        <v>R1012</v>
      </c>
      <c r="Q1480" s="12" t="str">
        <v>26 Nov 1968</v>
      </c>
      <c r="R1480" s="11">
        <f ca="1"/>
        <v>56</v>
      </c>
      <c r="S1480" s="52">
        <v>12475.35</v>
      </c>
      <c r="T1480" s="19"/>
    </row>
    <row r="1481" spans="1:20" x14ac:dyDescent="0.3">
      <c r="A1481" t="s">
        <v>1507</v>
      </c>
      <c r="B1481">
        <v>1968</v>
      </c>
      <c r="C1481" t="s">
        <v>11</v>
      </c>
      <c r="D1481">
        <v>12</v>
      </c>
      <c r="E1481">
        <v>3</v>
      </c>
      <c r="F1481">
        <v>12479.71</v>
      </c>
      <c r="G1481" t="s">
        <v>6767</v>
      </c>
      <c r="H1481" t="s">
        <v>6767</v>
      </c>
      <c r="I1481" t="s">
        <v>18</v>
      </c>
      <c r="K1481" s="14" t="str">
        <v>Id859</v>
      </c>
      <c r="L1481" s="11">
        <v>1968</v>
      </c>
      <c r="M1481" s="11" t="str">
        <v>Nov</v>
      </c>
      <c r="N1481" s="11" t="str">
        <v>Tier - 3</v>
      </c>
      <c r="O1481" s="11" t="str">
        <v>Tier - 3</v>
      </c>
      <c r="P1481" s="11" t="str">
        <v>R1012</v>
      </c>
      <c r="Q1481" s="12" t="str">
        <v>12 Nov 1968</v>
      </c>
      <c r="R1481" s="11">
        <f ca="1"/>
        <v>56</v>
      </c>
      <c r="S1481" s="52">
        <v>12479.71</v>
      </c>
      <c r="T1481" s="19"/>
    </row>
    <row r="1482" spans="1:20" x14ac:dyDescent="0.3">
      <c r="A1482" t="s">
        <v>1508</v>
      </c>
      <c r="B1482">
        <v>1967</v>
      </c>
      <c r="C1482" t="s">
        <v>15</v>
      </c>
      <c r="D1482">
        <v>1</v>
      </c>
      <c r="E1482">
        <v>3</v>
      </c>
      <c r="F1482">
        <v>12485.8</v>
      </c>
      <c r="G1482" t="s">
        <v>6767</v>
      </c>
      <c r="H1482" t="s">
        <v>6767</v>
      </c>
      <c r="I1482" t="s">
        <v>9</v>
      </c>
      <c r="K1482" s="14" t="str">
        <v>Id858</v>
      </c>
      <c r="L1482" s="11">
        <v>1967</v>
      </c>
      <c r="M1482" s="11" t="str">
        <v>Sep</v>
      </c>
      <c r="N1482" s="11" t="str">
        <v>Tier - 3</v>
      </c>
      <c r="O1482" s="11" t="str">
        <v>Tier - 3</v>
      </c>
      <c r="P1482" s="11" t="str">
        <v>R1013</v>
      </c>
      <c r="Q1482" s="12" t="str">
        <v>1 Sep 1967</v>
      </c>
      <c r="R1482" s="11">
        <f ca="1"/>
        <v>57</v>
      </c>
      <c r="S1482" s="52">
        <v>12485.8</v>
      </c>
      <c r="T1482" s="19"/>
    </row>
    <row r="1483" spans="1:20" x14ac:dyDescent="0.3">
      <c r="A1483" t="s">
        <v>1509</v>
      </c>
      <c r="B1483">
        <v>1968</v>
      </c>
      <c r="C1483" t="s">
        <v>25</v>
      </c>
      <c r="D1483">
        <v>3</v>
      </c>
      <c r="E1483">
        <v>3</v>
      </c>
      <c r="F1483">
        <v>12495.29</v>
      </c>
      <c r="G1483" t="s">
        <v>6767</v>
      </c>
      <c r="H1483" t="s">
        <v>6767</v>
      </c>
      <c r="I1483" t="s">
        <v>18</v>
      </c>
      <c r="K1483" s="14" t="str">
        <v>Id857</v>
      </c>
      <c r="L1483" s="11">
        <v>1968</v>
      </c>
      <c r="M1483" s="11" t="str">
        <v>Dec</v>
      </c>
      <c r="N1483" s="11" t="str">
        <v>Tier - 3</v>
      </c>
      <c r="O1483" s="11" t="str">
        <v>Tier - 3</v>
      </c>
      <c r="P1483" s="11" t="str">
        <v>R1012</v>
      </c>
      <c r="Q1483" s="12" t="str">
        <v>3 Dec 1968</v>
      </c>
      <c r="R1483" s="11">
        <f ca="1"/>
        <v>56</v>
      </c>
      <c r="S1483" s="52">
        <v>12495.29</v>
      </c>
      <c r="T1483" s="19"/>
    </row>
    <row r="1484" spans="1:20" x14ac:dyDescent="0.3">
      <c r="A1484" t="s">
        <v>1510</v>
      </c>
      <c r="B1484">
        <v>1966</v>
      </c>
      <c r="C1484" t="s">
        <v>8</v>
      </c>
      <c r="D1484">
        <v>12</v>
      </c>
      <c r="E1484">
        <v>0</v>
      </c>
      <c r="F1484">
        <v>12499.88</v>
      </c>
      <c r="G1484" t="s">
        <v>6767</v>
      </c>
      <c r="H1484" t="s">
        <v>6766</v>
      </c>
      <c r="I1484" t="s">
        <v>18</v>
      </c>
      <c r="K1484" s="14" t="str">
        <v>Id856</v>
      </c>
      <c r="L1484" s="11">
        <v>1966</v>
      </c>
      <c r="M1484" s="11" t="str">
        <v>Jul</v>
      </c>
      <c r="N1484" s="11" t="str">
        <v>Tier - 3</v>
      </c>
      <c r="O1484" s="11" t="str">
        <v>Tier - 2</v>
      </c>
      <c r="P1484" s="11" t="str">
        <v>R1012</v>
      </c>
      <c r="Q1484" s="12" t="str">
        <v>12 Jul 1966</v>
      </c>
      <c r="R1484" s="11">
        <f ca="1"/>
        <v>58</v>
      </c>
      <c r="S1484" s="52">
        <v>12499.88</v>
      </c>
      <c r="T1484" s="19"/>
    </row>
    <row r="1485" spans="1:20" x14ac:dyDescent="0.3">
      <c r="A1485" t="s">
        <v>1511</v>
      </c>
      <c r="B1485">
        <v>1962</v>
      </c>
      <c r="C1485" t="s">
        <v>32</v>
      </c>
      <c r="D1485">
        <v>16</v>
      </c>
      <c r="E1485">
        <v>0</v>
      </c>
      <c r="F1485">
        <v>12523.6</v>
      </c>
      <c r="G1485" t="s">
        <v>6767</v>
      </c>
      <c r="H1485" t="s">
        <v>6767</v>
      </c>
      <c r="I1485" t="s">
        <v>18</v>
      </c>
      <c r="K1485" s="14" t="str">
        <v>Id855</v>
      </c>
      <c r="L1485" s="11">
        <v>1962</v>
      </c>
      <c r="M1485" s="11" t="str">
        <v>Oct</v>
      </c>
      <c r="N1485" s="11" t="str">
        <v>Tier - 3</v>
      </c>
      <c r="O1485" s="11" t="str">
        <v>Tier - 3</v>
      </c>
      <c r="P1485" s="11" t="str">
        <v>R1012</v>
      </c>
      <c r="Q1485" s="12" t="str">
        <v>16 Oct 1962</v>
      </c>
      <c r="R1485" s="11">
        <f ca="1"/>
        <v>62</v>
      </c>
      <c r="S1485" s="52">
        <v>12523.6</v>
      </c>
      <c r="T1485" s="19"/>
    </row>
    <row r="1486" spans="1:20" x14ac:dyDescent="0.3">
      <c r="A1486" t="s">
        <v>1512</v>
      </c>
      <c r="B1486">
        <v>1961</v>
      </c>
      <c r="C1486" t="s">
        <v>11</v>
      </c>
      <c r="D1486">
        <v>28</v>
      </c>
      <c r="E1486">
        <v>0</v>
      </c>
      <c r="F1486">
        <v>12557.61</v>
      </c>
      <c r="G1486" t="s">
        <v>6767</v>
      </c>
      <c r="H1486" t="s">
        <v>6767</v>
      </c>
      <c r="I1486" t="s">
        <v>9</v>
      </c>
      <c r="K1486" s="14" t="str">
        <v>Id854</v>
      </c>
      <c r="L1486" s="11">
        <v>1961</v>
      </c>
      <c r="M1486" s="11" t="str">
        <v>Nov</v>
      </c>
      <c r="N1486" s="11" t="str">
        <v>Tier - 3</v>
      </c>
      <c r="O1486" s="11" t="str">
        <v>Tier - 3</v>
      </c>
      <c r="P1486" s="11" t="str">
        <v>R1013</v>
      </c>
      <c r="Q1486" s="12" t="str">
        <v>28 Nov 1961</v>
      </c>
      <c r="R1486" s="11">
        <f ca="1"/>
        <v>63</v>
      </c>
      <c r="S1486" s="52">
        <v>12557.61</v>
      </c>
      <c r="T1486" s="19"/>
    </row>
    <row r="1487" spans="1:20" x14ac:dyDescent="0.3">
      <c r="A1487" t="s">
        <v>1513</v>
      </c>
      <c r="B1487">
        <v>1961</v>
      </c>
      <c r="C1487" t="s">
        <v>11</v>
      </c>
      <c r="D1487">
        <v>28</v>
      </c>
      <c r="E1487">
        <v>0</v>
      </c>
      <c r="F1487">
        <v>12574.05</v>
      </c>
      <c r="G1487" t="s">
        <v>6767</v>
      </c>
      <c r="H1487" t="s">
        <v>6768</v>
      </c>
      <c r="I1487" t="s">
        <v>37</v>
      </c>
      <c r="K1487" s="14" t="str">
        <v>Id853</v>
      </c>
      <c r="L1487" s="11">
        <v>1961</v>
      </c>
      <c r="M1487" s="11" t="str">
        <v>Nov</v>
      </c>
      <c r="N1487" s="11" t="str">
        <v>Tier - 3</v>
      </c>
      <c r="O1487" s="11" t="str">
        <v>Tier - 1</v>
      </c>
      <c r="P1487" s="11" t="str">
        <v>R1011</v>
      </c>
      <c r="Q1487" s="12" t="str">
        <v>28 Nov 1961</v>
      </c>
      <c r="R1487" s="11">
        <f ca="1"/>
        <v>63</v>
      </c>
      <c r="S1487" s="52">
        <v>12574.05</v>
      </c>
      <c r="T1487" s="19"/>
    </row>
    <row r="1488" spans="1:20" x14ac:dyDescent="0.3">
      <c r="A1488" t="s">
        <v>1514</v>
      </c>
      <c r="B1488">
        <v>1969</v>
      </c>
      <c r="C1488" t="s">
        <v>11</v>
      </c>
      <c r="D1488">
        <v>26</v>
      </c>
      <c r="E1488">
        <v>0</v>
      </c>
      <c r="F1488">
        <v>12579.92</v>
      </c>
      <c r="G1488" t="s">
        <v>6767</v>
      </c>
      <c r="H1488" t="s">
        <v>6768</v>
      </c>
      <c r="I1488" t="s">
        <v>195</v>
      </c>
      <c r="K1488" s="14" t="str">
        <v>Id852</v>
      </c>
      <c r="L1488" s="11">
        <v>1969</v>
      </c>
      <c r="M1488" s="11" t="str">
        <v>Nov</v>
      </c>
      <c r="N1488" s="11" t="str">
        <v>Tier - 3</v>
      </c>
      <c r="O1488" s="11" t="str">
        <v>Tier - 1</v>
      </c>
      <c r="P1488" s="11" t="str">
        <v>R1025</v>
      </c>
      <c r="Q1488" s="12" t="str">
        <v>26 Nov 1969</v>
      </c>
      <c r="R1488" s="11">
        <f ca="1"/>
        <v>55</v>
      </c>
      <c r="S1488" s="52">
        <v>12579.92</v>
      </c>
      <c r="T1488" s="19"/>
    </row>
    <row r="1489" spans="1:20" x14ac:dyDescent="0.3">
      <c r="A1489" t="s">
        <v>1515</v>
      </c>
      <c r="B1489">
        <v>1970</v>
      </c>
      <c r="C1489" t="s">
        <v>13</v>
      </c>
      <c r="D1489">
        <v>18</v>
      </c>
      <c r="E1489">
        <v>5</v>
      </c>
      <c r="F1489">
        <v>12592.53</v>
      </c>
      <c r="G1489" t="s">
        <v>6767</v>
      </c>
      <c r="H1489" t="s">
        <v>6766</v>
      </c>
      <c r="I1489" t="s">
        <v>9</v>
      </c>
      <c r="K1489" s="14" t="str">
        <v>Id851</v>
      </c>
      <c r="L1489" s="11">
        <v>1970</v>
      </c>
      <c r="M1489" s="11" t="str">
        <v>Jun</v>
      </c>
      <c r="N1489" s="11" t="str">
        <v>Tier - 3</v>
      </c>
      <c r="O1489" s="11" t="str">
        <v>Tier - 2</v>
      </c>
      <c r="P1489" s="11" t="str">
        <v>R1013</v>
      </c>
      <c r="Q1489" s="12" t="str">
        <v>18 Jun 1970</v>
      </c>
      <c r="R1489" s="11">
        <f ca="1"/>
        <v>54</v>
      </c>
      <c r="S1489" s="52">
        <v>12592.53</v>
      </c>
      <c r="T1489" s="19"/>
    </row>
    <row r="1490" spans="1:20" x14ac:dyDescent="0.3">
      <c r="A1490" t="s">
        <v>1516</v>
      </c>
      <c r="B1490">
        <v>1988</v>
      </c>
      <c r="C1490" t="s">
        <v>30</v>
      </c>
      <c r="D1490">
        <v>11</v>
      </c>
      <c r="E1490">
        <v>3</v>
      </c>
      <c r="F1490">
        <v>12600.46</v>
      </c>
      <c r="G1490" t="s">
        <v>6767</v>
      </c>
      <c r="H1490" t="s">
        <v>6768</v>
      </c>
      <c r="I1490" t="s">
        <v>244</v>
      </c>
      <c r="K1490" s="14" t="str">
        <v>Id850</v>
      </c>
      <c r="L1490" s="11">
        <v>1988</v>
      </c>
      <c r="M1490" s="11" t="str">
        <v>Aug</v>
      </c>
      <c r="N1490" s="11" t="str">
        <v>Tier - 3</v>
      </c>
      <c r="O1490" s="11" t="str">
        <v>Tier - 1</v>
      </c>
      <c r="P1490" s="11" t="str">
        <v>R1023</v>
      </c>
      <c r="Q1490" s="12" t="str">
        <v>11 Aug 1988</v>
      </c>
      <c r="R1490" s="11">
        <f ca="1"/>
        <v>36</v>
      </c>
      <c r="S1490" s="52">
        <v>12600.46</v>
      </c>
      <c r="T1490" s="19"/>
    </row>
    <row r="1491" spans="1:20" x14ac:dyDescent="0.3">
      <c r="A1491" t="s">
        <v>1517</v>
      </c>
      <c r="B1491">
        <v>1998</v>
      </c>
      <c r="C1491" t="s">
        <v>11</v>
      </c>
      <c r="D1491">
        <v>18</v>
      </c>
      <c r="E1491">
        <v>1</v>
      </c>
      <c r="F1491">
        <v>12609.89</v>
      </c>
      <c r="G1491" t="s">
        <v>6767</v>
      </c>
      <c r="H1491" t="s">
        <v>6767</v>
      </c>
      <c r="I1491" t="s">
        <v>18</v>
      </c>
      <c r="K1491" s="14" t="str">
        <v>Id849</v>
      </c>
      <c r="L1491" s="11">
        <v>1998</v>
      </c>
      <c r="M1491" s="11" t="str">
        <v>Nov</v>
      </c>
      <c r="N1491" s="11" t="str">
        <v>Tier - 3</v>
      </c>
      <c r="O1491" s="11" t="str">
        <v>Tier - 3</v>
      </c>
      <c r="P1491" s="11" t="str">
        <v>R1012</v>
      </c>
      <c r="Q1491" s="12" t="str">
        <v>18 Nov 1998</v>
      </c>
      <c r="R1491" s="11">
        <f ca="1"/>
        <v>26</v>
      </c>
      <c r="S1491" s="52">
        <v>12609.89</v>
      </c>
      <c r="T1491" s="19"/>
    </row>
    <row r="1492" spans="1:20" x14ac:dyDescent="0.3">
      <c r="A1492" t="s">
        <v>1518</v>
      </c>
      <c r="B1492">
        <v>1963</v>
      </c>
      <c r="C1492" t="s">
        <v>30</v>
      </c>
      <c r="D1492">
        <v>19</v>
      </c>
      <c r="E1492">
        <v>0</v>
      </c>
      <c r="F1492">
        <v>12622.18</v>
      </c>
      <c r="G1492" t="s">
        <v>6767</v>
      </c>
      <c r="H1492" t="s">
        <v>6768</v>
      </c>
      <c r="I1492" t="s">
        <v>18</v>
      </c>
      <c r="K1492" s="14" t="str">
        <v>Id848</v>
      </c>
      <c r="L1492" s="11">
        <v>1963</v>
      </c>
      <c r="M1492" s="11" t="str">
        <v>Aug</v>
      </c>
      <c r="N1492" s="11" t="str">
        <v>Tier - 3</v>
      </c>
      <c r="O1492" s="11" t="str">
        <v>Tier - 1</v>
      </c>
      <c r="P1492" s="11" t="str">
        <v>R1012</v>
      </c>
      <c r="Q1492" s="12" t="str">
        <v>19 Aug 1963</v>
      </c>
      <c r="R1492" s="11">
        <f ca="1"/>
        <v>61</v>
      </c>
      <c r="S1492" s="52">
        <v>12622.18</v>
      </c>
      <c r="T1492" s="19"/>
    </row>
    <row r="1493" spans="1:20" x14ac:dyDescent="0.3">
      <c r="A1493" t="s">
        <v>1519</v>
      </c>
      <c r="B1493">
        <v>1970</v>
      </c>
      <c r="C1493" t="s">
        <v>25</v>
      </c>
      <c r="D1493">
        <v>28</v>
      </c>
      <c r="E1493">
        <v>0</v>
      </c>
      <c r="F1493">
        <v>12624.74</v>
      </c>
      <c r="G1493" t="s">
        <v>6767</v>
      </c>
      <c r="H1493" t="s">
        <v>6768</v>
      </c>
      <c r="I1493" t="s">
        <v>18</v>
      </c>
      <c r="K1493" s="14" t="str">
        <v>Id847</v>
      </c>
      <c r="L1493" s="11">
        <v>1970</v>
      </c>
      <c r="M1493" s="11" t="str">
        <v>Dec</v>
      </c>
      <c r="N1493" s="11" t="str">
        <v>Tier - 3</v>
      </c>
      <c r="O1493" s="11" t="str">
        <v>Tier - 1</v>
      </c>
      <c r="P1493" s="11" t="str">
        <v>R1012</v>
      </c>
      <c r="Q1493" s="12" t="str">
        <v>28 Dec 1970</v>
      </c>
      <c r="R1493" s="11">
        <f ca="1"/>
        <v>54</v>
      </c>
      <c r="S1493" s="52">
        <v>12624.74</v>
      </c>
      <c r="T1493" s="19"/>
    </row>
    <row r="1494" spans="1:20" x14ac:dyDescent="0.3">
      <c r="A1494" t="s">
        <v>1520</v>
      </c>
      <c r="B1494">
        <v>1965</v>
      </c>
      <c r="C1494" t="s">
        <v>32</v>
      </c>
      <c r="D1494">
        <v>4</v>
      </c>
      <c r="E1494">
        <v>2</v>
      </c>
      <c r="F1494">
        <v>12629.17</v>
      </c>
      <c r="G1494" t="s">
        <v>6767</v>
      </c>
      <c r="H1494" t="s">
        <v>6768</v>
      </c>
      <c r="I1494" t="s">
        <v>9</v>
      </c>
      <c r="K1494" s="14" t="str">
        <v>Id846</v>
      </c>
      <c r="L1494" s="11">
        <v>1965</v>
      </c>
      <c r="M1494" s="11" t="str">
        <v>Oct</v>
      </c>
      <c r="N1494" s="11" t="str">
        <v>Tier - 3</v>
      </c>
      <c r="O1494" s="11" t="str">
        <v>Tier - 1</v>
      </c>
      <c r="P1494" s="11" t="str">
        <v>R1013</v>
      </c>
      <c r="Q1494" s="12" t="str">
        <v>4 Oct 1965</v>
      </c>
      <c r="R1494" s="11">
        <f ca="1"/>
        <v>59</v>
      </c>
      <c r="S1494" s="52">
        <v>12629.17</v>
      </c>
      <c r="T1494" s="19"/>
    </row>
    <row r="1495" spans="1:20" x14ac:dyDescent="0.3">
      <c r="A1495" t="s">
        <v>1521</v>
      </c>
      <c r="B1495">
        <v>1962</v>
      </c>
      <c r="C1495" t="s">
        <v>11</v>
      </c>
      <c r="D1495">
        <v>22</v>
      </c>
      <c r="E1495">
        <v>0</v>
      </c>
      <c r="F1495">
        <v>12629.9</v>
      </c>
      <c r="G1495" t="s">
        <v>6767</v>
      </c>
      <c r="H1495" t="s">
        <v>6767</v>
      </c>
      <c r="I1495" t="s">
        <v>9</v>
      </c>
      <c r="K1495" s="14" t="str">
        <v>Id845</v>
      </c>
      <c r="L1495" s="11">
        <v>1962</v>
      </c>
      <c r="M1495" s="11" t="str">
        <v>Nov</v>
      </c>
      <c r="N1495" s="11" t="str">
        <v>Tier - 3</v>
      </c>
      <c r="O1495" s="11" t="str">
        <v>Tier - 3</v>
      </c>
      <c r="P1495" s="11" t="str">
        <v>R1013</v>
      </c>
      <c r="Q1495" s="12" t="str">
        <v>22 Nov 1962</v>
      </c>
      <c r="R1495" s="11">
        <f ca="1"/>
        <v>62</v>
      </c>
      <c r="S1495" s="52">
        <v>12629.9</v>
      </c>
      <c r="T1495" s="19"/>
    </row>
    <row r="1496" spans="1:20" x14ac:dyDescent="0.3">
      <c r="A1496" t="s">
        <v>1522</v>
      </c>
      <c r="B1496">
        <v>1962</v>
      </c>
      <c r="C1496" t="s">
        <v>8</v>
      </c>
      <c r="D1496">
        <v>22</v>
      </c>
      <c r="E1496">
        <v>0</v>
      </c>
      <c r="F1496">
        <v>12638.2</v>
      </c>
      <c r="G1496" t="s">
        <v>6767</v>
      </c>
      <c r="H1496" t="s">
        <v>6768</v>
      </c>
      <c r="I1496" t="s">
        <v>37</v>
      </c>
      <c r="K1496" s="14" t="str">
        <v>Id844</v>
      </c>
      <c r="L1496" s="11">
        <v>1962</v>
      </c>
      <c r="M1496" s="11" t="str">
        <v>Jul</v>
      </c>
      <c r="N1496" s="11" t="str">
        <v>Tier - 3</v>
      </c>
      <c r="O1496" s="11" t="str">
        <v>Tier - 1</v>
      </c>
      <c r="P1496" s="11" t="str">
        <v>R1011</v>
      </c>
      <c r="Q1496" s="12" t="str">
        <v>22 Jul 1962</v>
      </c>
      <c r="R1496" s="11">
        <f ca="1"/>
        <v>62</v>
      </c>
      <c r="S1496" s="52">
        <v>12638.2</v>
      </c>
      <c r="T1496" s="19"/>
    </row>
    <row r="1497" spans="1:20" x14ac:dyDescent="0.3">
      <c r="A1497" t="s">
        <v>1523</v>
      </c>
      <c r="B1497">
        <v>1972</v>
      </c>
      <c r="C1497" t="s">
        <v>15</v>
      </c>
      <c r="D1497">
        <v>5</v>
      </c>
      <c r="E1497">
        <v>0</v>
      </c>
      <c r="F1497">
        <v>12640.24</v>
      </c>
      <c r="G1497" t="s">
        <v>6767</v>
      </c>
      <c r="H1497" t="s">
        <v>6768</v>
      </c>
      <c r="I1497" t="s">
        <v>37</v>
      </c>
      <c r="K1497" s="14" t="str">
        <v>Id843</v>
      </c>
      <c r="L1497" s="11">
        <v>1972</v>
      </c>
      <c r="M1497" s="11" t="str">
        <v>Sep</v>
      </c>
      <c r="N1497" s="11" t="str">
        <v>Tier - 3</v>
      </c>
      <c r="O1497" s="11" t="str">
        <v>Tier - 1</v>
      </c>
      <c r="P1497" s="11" t="str">
        <v>R1011</v>
      </c>
      <c r="Q1497" s="12" t="str">
        <v>5 Sep 1972</v>
      </c>
      <c r="R1497" s="11">
        <f ca="1"/>
        <v>52</v>
      </c>
      <c r="S1497" s="52">
        <v>12640.24</v>
      </c>
      <c r="T1497" s="19"/>
    </row>
    <row r="1498" spans="1:20" x14ac:dyDescent="0.3">
      <c r="A1498" t="s">
        <v>1524</v>
      </c>
      <c r="B1498">
        <v>1966</v>
      </c>
      <c r="C1498" t="s">
        <v>25</v>
      </c>
      <c r="D1498">
        <v>17</v>
      </c>
      <c r="E1498">
        <v>2</v>
      </c>
      <c r="F1498">
        <v>12643.38</v>
      </c>
      <c r="G1498" t="s">
        <v>6767</v>
      </c>
      <c r="H1498" t="s">
        <v>6768</v>
      </c>
      <c r="I1498" t="s">
        <v>18</v>
      </c>
      <c r="K1498" s="14" t="str">
        <v>Id842</v>
      </c>
      <c r="L1498" s="11">
        <v>1966</v>
      </c>
      <c r="M1498" s="11" t="str">
        <v>Dec</v>
      </c>
      <c r="N1498" s="11" t="str">
        <v>Tier - 3</v>
      </c>
      <c r="O1498" s="11" t="str">
        <v>Tier - 1</v>
      </c>
      <c r="P1498" s="11" t="str">
        <v>R1012</v>
      </c>
      <c r="Q1498" s="12" t="str">
        <v>17 Dec 1966</v>
      </c>
      <c r="R1498" s="11">
        <f ca="1"/>
        <v>58</v>
      </c>
      <c r="S1498" s="52">
        <v>12643.38</v>
      </c>
      <c r="T1498" s="19"/>
    </row>
    <row r="1499" spans="1:20" x14ac:dyDescent="0.3">
      <c r="A1499" t="s">
        <v>1525</v>
      </c>
      <c r="B1499">
        <v>1962</v>
      </c>
      <c r="C1499" t="s">
        <v>8</v>
      </c>
      <c r="D1499">
        <v>11</v>
      </c>
      <c r="E1499">
        <v>0</v>
      </c>
      <c r="F1499">
        <v>12644.59</v>
      </c>
      <c r="G1499" t="s">
        <v>6767</v>
      </c>
      <c r="H1499" t="s">
        <v>6766</v>
      </c>
      <c r="I1499" t="s">
        <v>37</v>
      </c>
      <c r="K1499" s="14" t="str">
        <v>Id841</v>
      </c>
      <c r="L1499" s="11">
        <v>1962</v>
      </c>
      <c r="M1499" s="11" t="str">
        <v>Jul</v>
      </c>
      <c r="N1499" s="11" t="str">
        <v>Tier - 3</v>
      </c>
      <c r="O1499" s="11" t="str">
        <v>Tier - 2</v>
      </c>
      <c r="P1499" s="11" t="str">
        <v>R1011</v>
      </c>
      <c r="Q1499" s="12" t="str">
        <v>11 Jul 1962</v>
      </c>
      <c r="R1499" s="11">
        <f ca="1"/>
        <v>62</v>
      </c>
      <c r="S1499" s="52">
        <v>12644.59</v>
      </c>
      <c r="T1499" s="19"/>
    </row>
    <row r="1500" spans="1:20" x14ac:dyDescent="0.3">
      <c r="A1500" t="s">
        <v>1526</v>
      </c>
      <c r="B1500">
        <v>1965</v>
      </c>
      <c r="C1500" t="s">
        <v>15</v>
      </c>
      <c r="D1500">
        <v>14</v>
      </c>
      <c r="E1500">
        <v>2</v>
      </c>
      <c r="F1500">
        <v>12646.21</v>
      </c>
      <c r="G1500" t="s">
        <v>6767</v>
      </c>
      <c r="H1500" t="s">
        <v>6766</v>
      </c>
      <c r="I1500" t="s">
        <v>37</v>
      </c>
      <c r="K1500" s="14" t="str">
        <v>Id840</v>
      </c>
      <c r="L1500" s="11">
        <v>1965</v>
      </c>
      <c r="M1500" s="11" t="str">
        <v>Sep</v>
      </c>
      <c r="N1500" s="11" t="str">
        <v>Tier - 3</v>
      </c>
      <c r="O1500" s="11" t="str">
        <v>Tier - 2</v>
      </c>
      <c r="P1500" s="11" t="str">
        <v>R1011</v>
      </c>
      <c r="Q1500" s="12" t="str">
        <v>14 Sep 1965</v>
      </c>
      <c r="R1500" s="11">
        <f ca="1"/>
        <v>59</v>
      </c>
      <c r="S1500" s="52">
        <v>12646.21</v>
      </c>
      <c r="T1500" s="19"/>
    </row>
    <row r="1501" spans="1:20" x14ac:dyDescent="0.3">
      <c r="A1501" t="s">
        <v>1527</v>
      </c>
      <c r="B1501">
        <v>1962</v>
      </c>
      <c r="C1501" t="s">
        <v>30</v>
      </c>
      <c r="D1501">
        <v>27</v>
      </c>
      <c r="E1501">
        <v>0</v>
      </c>
      <c r="F1501">
        <v>12648.7</v>
      </c>
      <c r="G1501" t="s">
        <v>6767</v>
      </c>
      <c r="H1501" t="s">
        <v>6766</v>
      </c>
      <c r="I1501" t="s">
        <v>9</v>
      </c>
      <c r="K1501" s="14" t="str">
        <v>Id839</v>
      </c>
      <c r="L1501" s="11">
        <v>1962</v>
      </c>
      <c r="M1501" s="11" t="str">
        <v>Aug</v>
      </c>
      <c r="N1501" s="11" t="str">
        <v>Tier - 3</v>
      </c>
      <c r="O1501" s="11" t="str">
        <v>Tier - 2</v>
      </c>
      <c r="P1501" s="11" t="str">
        <v>R1013</v>
      </c>
      <c r="Q1501" s="12" t="str">
        <v>27 Aug 1962</v>
      </c>
      <c r="R1501" s="11">
        <f ca="1"/>
        <v>62</v>
      </c>
      <c r="S1501" s="52">
        <v>12648.7</v>
      </c>
      <c r="T1501" s="19"/>
    </row>
    <row r="1502" spans="1:20" x14ac:dyDescent="0.3">
      <c r="A1502" t="s">
        <v>1528</v>
      </c>
      <c r="B1502">
        <v>1974</v>
      </c>
      <c r="C1502" t="s">
        <v>15</v>
      </c>
      <c r="D1502">
        <v>24</v>
      </c>
      <c r="E1502">
        <v>0</v>
      </c>
      <c r="F1502">
        <v>12697.48</v>
      </c>
      <c r="G1502" t="s">
        <v>6767</v>
      </c>
      <c r="H1502" t="s">
        <v>6767</v>
      </c>
      <c r="I1502" t="s">
        <v>295</v>
      </c>
      <c r="K1502" s="14" t="str">
        <v>Id838</v>
      </c>
      <c r="L1502" s="11">
        <v>1974</v>
      </c>
      <c r="M1502" s="11" t="str">
        <v>Sep</v>
      </c>
      <c r="N1502" s="11" t="str">
        <v>Tier - 3</v>
      </c>
      <c r="O1502" s="11" t="str">
        <v>Tier - 3</v>
      </c>
      <c r="P1502" s="11" t="str">
        <v>R1021</v>
      </c>
      <c r="Q1502" s="12" t="str">
        <v>24 Sep 1974</v>
      </c>
      <c r="R1502" s="11">
        <f ca="1"/>
        <v>50</v>
      </c>
      <c r="S1502" s="52">
        <v>12697.48</v>
      </c>
      <c r="T1502" s="19"/>
    </row>
    <row r="1503" spans="1:20" x14ac:dyDescent="0.3">
      <c r="A1503" t="s">
        <v>1529</v>
      </c>
      <c r="B1503">
        <v>1992</v>
      </c>
      <c r="C1503" t="s">
        <v>8</v>
      </c>
      <c r="D1503">
        <v>7</v>
      </c>
      <c r="E1503">
        <v>0</v>
      </c>
      <c r="F1503">
        <v>12699.56</v>
      </c>
      <c r="G1503" t="s">
        <v>6767</v>
      </c>
      <c r="H1503" t="s">
        <v>6766</v>
      </c>
      <c r="I1503" t="s">
        <v>37</v>
      </c>
      <c r="K1503" s="14" t="str">
        <v>Id837</v>
      </c>
      <c r="L1503" s="11">
        <v>1992</v>
      </c>
      <c r="M1503" s="11" t="str">
        <v>Jul</v>
      </c>
      <c r="N1503" s="11" t="str">
        <v>Tier - 3</v>
      </c>
      <c r="O1503" s="11" t="str">
        <v>Tier - 2</v>
      </c>
      <c r="P1503" s="11" t="str">
        <v>R1011</v>
      </c>
      <c r="Q1503" s="12" t="str">
        <v>7 Jul 1992</v>
      </c>
      <c r="R1503" s="11">
        <f ca="1"/>
        <v>32</v>
      </c>
      <c r="S1503" s="52">
        <v>12699.56</v>
      </c>
      <c r="T1503" s="19"/>
    </row>
    <row r="1504" spans="1:20" x14ac:dyDescent="0.3">
      <c r="A1504" t="s">
        <v>1530</v>
      </c>
      <c r="B1504">
        <v>1964</v>
      </c>
      <c r="C1504" t="s">
        <v>11</v>
      </c>
      <c r="D1504">
        <v>28</v>
      </c>
      <c r="E1504">
        <v>0</v>
      </c>
      <c r="F1504">
        <v>12700.63</v>
      </c>
      <c r="G1504" t="s">
        <v>6767</v>
      </c>
      <c r="H1504" t="s">
        <v>6767</v>
      </c>
      <c r="I1504" t="s">
        <v>37</v>
      </c>
      <c r="K1504" s="14" t="str">
        <v>Id836</v>
      </c>
      <c r="L1504" s="11">
        <v>1964</v>
      </c>
      <c r="M1504" s="11" t="str">
        <v>Nov</v>
      </c>
      <c r="N1504" s="11" t="str">
        <v>Tier - 3</v>
      </c>
      <c r="O1504" s="11" t="str">
        <v>Tier - 3</v>
      </c>
      <c r="P1504" s="11" t="str">
        <v>R1011</v>
      </c>
      <c r="Q1504" s="12" t="str">
        <v>28 Nov 1964</v>
      </c>
      <c r="R1504" s="11">
        <f ca="1"/>
        <v>60</v>
      </c>
      <c r="S1504" s="52">
        <v>12700.63</v>
      </c>
      <c r="T1504" s="19"/>
    </row>
    <row r="1505" spans="1:20" x14ac:dyDescent="0.3">
      <c r="A1505" t="s">
        <v>1531</v>
      </c>
      <c r="B1505">
        <v>1970</v>
      </c>
      <c r="C1505" t="s">
        <v>8</v>
      </c>
      <c r="D1505">
        <v>8</v>
      </c>
      <c r="E1505">
        <v>0</v>
      </c>
      <c r="F1505">
        <v>12713</v>
      </c>
      <c r="G1505" t="s">
        <v>6767</v>
      </c>
      <c r="H1505" t="s">
        <v>6768</v>
      </c>
      <c r="I1505" t="s">
        <v>37</v>
      </c>
      <c r="K1505" s="14" t="str">
        <v>Id835</v>
      </c>
      <c r="L1505" s="11">
        <v>1970</v>
      </c>
      <c r="M1505" s="11" t="str">
        <v>Jul</v>
      </c>
      <c r="N1505" s="11" t="str">
        <v>Tier - 3</v>
      </c>
      <c r="O1505" s="11" t="str">
        <v>Tier - 1</v>
      </c>
      <c r="P1505" s="11" t="str">
        <v>R1011</v>
      </c>
      <c r="Q1505" s="12" t="str">
        <v>8 Jul 1970</v>
      </c>
      <c r="R1505" s="11">
        <f ca="1"/>
        <v>54</v>
      </c>
      <c r="S1505" s="52">
        <v>12713</v>
      </c>
      <c r="T1505" s="19"/>
    </row>
    <row r="1506" spans="1:20" x14ac:dyDescent="0.3">
      <c r="A1506" t="s">
        <v>1532</v>
      </c>
      <c r="B1506">
        <v>1988</v>
      </c>
      <c r="C1506" t="s">
        <v>8</v>
      </c>
      <c r="D1506">
        <v>17</v>
      </c>
      <c r="E1506">
        <v>3</v>
      </c>
      <c r="F1506">
        <v>12718.21</v>
      </c>
      <c r="G1506" t="s">
        <v>6767</v>
      </c>
      <c r="H1506" t="s">
        <v>6768</v>
      </c>
      <c r="I1506" t="s">
        <v>530</v>
      </c>
      <c r="K1506" s="14" t="str">
        <v>Id834</v>
      </c>
      <c r="L1506" s="11">
        <v>1988</v>
      </c>
      <c r="M1506" s="11" t="str">
        <v>Jul</v>
      </c>
      <c r="N1506" s="11" t="str">
        <v>Tier - 3</v>
      </c>
      <c r="O1506" s="11" t="str">
        <v>Tier - 1</v>
      </c>
      <c r="P1506" s="11" t="str">
        <v>R1026</v>
      </c>
      <c r="Q1506" s="12" t="str">
        <v>17 Jul 1988</v>
      </c>
      <c r="R1506" s="11">
        <f ca="1"/>
        <v>36</v>
      </c>
      <c r="S1506" s="52">
        <v>12718.21</v>
      </c>
      <c r="T1506" s="19"/>
    </row>
    <row r="1507" spans="1:20" x14ac:dyDescent="0.3">
      <c r="A1507" t="s">
        <v>1533</v>
      </c>
      <c r="B1507">
        <v>1962</v>
      </c>
      <c r="C1507" t="s">
        <v>15</v>
      </c>
      <c r="D1507">
        <v>2</v>
      </c>
      <c r="E1507">
        <v>0</v>
      </c>
      <c r="F1507">
        <v>12731</v>
      </c>
      <c r="G1507" t="s">
        <v>6767</v>
      </c>
      <c r="H1507" t="s">
        <v>6767</v>
      </c>
      <c r="I1507" t="s">
        <v>163</v>
      </c>
      <c r="K1507" s="14" t="str">
        <v>Id833</v>
      </c>
      <c r="L1507" s="11">
        <v>1962</v>
      </c>
      <c r="M1507" s="11" t="str">
        <v>Sep</v>
      </c>
      <c r="N1507" s="11" t="str">
        <v>Tier - 3</v>
      </c>
      <c r="O1507" s="11" t="str">
        <v>Tier - 3</v>
      </c>
      <c r="P1507" s="11" t="str">
        <v>R1016</v>
      </c>
      <c r="Q1507" s="12" t="str">
        <v>2 Sep 1962</v>
      </c>
      <c r="R1507" s="11">
        <f ca="1"/>
        <v>62</v>
      </c>
      <c r="S1507" s="52">
        <v>12731</v>
      </c>
      <c r="T1507" s="19"/>
    </row>
    <row r="1508" spans="1:20" x14ac:dyDescent="0.3">
      <c r="A1508" t="s">
        <v>1534</v>
      </c>
      <c r="B1508">
        <v>1962</v>
      </c>
      <c r="C1508" t="s">
        <v>32</v>
      </c>
      <c r="D1508">
        <v>1</v>
      </c>
      <c r="E1508">
        <v>0</v>
      </c>
      <c r="F1508">
        <v>12741.17</v>
      </c>
      <c r="G1508" t="s">
        <v>6767</v>
      </c>
      <c r="H1508" t="s">
        <v>6768</v>
      </c>
      <c r="I1508" t="s">
        <v>351</v>
      </c>
      <c r="K1508" s="14" t="str">
        <v>Id832</v>
      </c>
      <c r="L1508" s="11">
        <v>1962</v>
      </c>
      <c r="M1508" s="11" t="str">
        <v>Oct</v>
      </c>
      <c r="N1508" s="11" t="str">
        <v>Tier - 3</v>
      </c>
      <c r="O1508" s="11" t="str">
        <v>Tier - 1</v>
      </c>
      <c r="P1508" s="11" t="str">
        <v>R1017</v>
      </c>
      <c r="Q1508" s="12" t="str">
        <v>1 Oct 1962</v>
      </c>
      <c r="R1508" s="11">
        <f ca="1"/>
        <v>62</v>
      </c>
      <c r="S1508" s="52">
        <v>12741.17</v>
      </c>
      <c r="T1508" s="19"/>
    </row>
    <row r="1509" spans="1:20" x14ac:dyDescent="0.3">
      <c r="A1509" t="s">
        <v>1535</v>
      </c>
      <c r="B1509">
        <v>1975</v>
      </c>
      <c r="C1509" t="s">
        <v>15</v>
      </c>
      <c r="D1509">
        <v>25</v>
      </c>
      <c r="E1509">
        <v>1</v>
      </c>
      <c r="F1509">
        <v>12770.27</v>
      </c>
      <c r="G1509" t="s">
        <v>6767</v>
      </c>
      <c r="H1509" t="s">
        <v>6767</v>
      </c>
      <c r="I1509" t="s">
        <v>295</v>
      </c>
      <c r="K1509" s="14" t="str">
        <v>Id831</v>
      </c>
      <c r="L1509" s="11">
        <v>1975</v>
      </c>
      <c r="M1509" s="11" t="str">
        <v>Sep</v>
      </c>
      <c r="N1509" s="11" t="str">
        <v>Tier - 3</v>
      </c>
      <c r="O1509" s="11" t="str">
        <v>Tier - 3</v>
      </c>
      <c r="P1509" s="11" t="str">
        <v>R1021</v>
      </c>
      <c r="Q1509" s="12" t="str">
        <v>25 Sep 1975</v>
      </c>
      <c r="R1509" s="11">
        <f ca="1"/>
        <v>49</v>
      </c>
      <c r="S1509" s="52">
        <v>12770.27</v>
      </c>
      <c r="T1509" s="19"/>
    </row>
    <row r="1510" spans="1:20" x14ac:dyDescent="0.3">
      <c r="A1510" t="s">
        <v>1536</v>
      </c>
      <c r="B1510">
        <v>1972</v>
      </c>
      <c r="C1510" t="s">
        <v>32</v>
      </c>
      <c r="D1510">
        <v>7</v>
      </c>
      <c r="E1510">
        <v>0</v>
      </c>
      <c r="F1510">
        <v>12776.05</v>
      </c>
      <c r="G1510" t="s">
        <v>6767</v>
      </c>
      <c r="H1510" t="s">
        <v>6767</v>
      </c>
      <c r="I1510" t="s">
        <v>530</v>
      </c>
      <c r="K1510" s="14" t="str">
        <v>Id830</v>
      </c>
      <c r="L1510" s="11">
        <v>1972</v>
      </c>
      <c r="M1510" s="11" t="str">
        <v>Oct</v>
      </c>
      <c r="N1510" s="11" t="str">
        <v>Tier - 3</v>
      </c>
      <c r="O1510" s="11" t="str">
        <v>Tier - 3</v>
      </c>
      <c r="P1510" s="11" t="str">
        <v>R1026</v>
      </c>
      <c r="Q1510" s="12" t="str">
        <v>7 Oct 1972</v>
      </c>
      <c r="R1510" s="11">
        <f ca="1"/>
        <v>52</v>
      </c>
      <c r="S1510" s="52">
        <v>12776.05</v>
      </c>
      <c r="T1510" s="19"/>
    </row>
    <row r="1511" spans="1:20" x14ac:dyDescent="0.3">
      <c r="A1511" t="s">
        <v>1537</v>
      </c>
      <c r="B1511">
        <v>1963</v>
      </c>
      <c r="C1511" t="s">
        <v>25</v>
      </c>
      <c r="D1511">
        <v>5</v>
      </c>
      <c r="E1511">
        <v>0</v>
      </c>
      <c r="F1511">
        <v>12788.03</v>
      </c>
      <c r="G1511" t="s">
        <v>6767</v>
      </c>
      <c r="H1511" t="s">
        <v>6767</v>
      </c>
      <c r="I1511" t="s">
        <v>195</v>
      </c>
      <c r="K1511" s="14" t="str">
        <v>Id829</v>
      </c>
      <c r="L1511" s="11">
        <v>1963</v>
      </c>
      <c r="M1511" s="11" t="str">
        <v>Dec</v>
      </c>
      <c r="N1511" s="11" t="str">
        <v>Tier - 3</v>
      </c>
      <c r="O1511" s="11" t="str">
        <v>Tier - 3</v>
      </c>
      <c r="P1511" s="11" t="str">
        <v>R1025</v>
      </c>
      <c r="Q1511" s="12" t="str">
        <v>5 Dec 1963</v>
      </c>
      <c r="R1511" s="11">
        <f ca="1"/>
        <v>61</v>
      </c>
      <c r="S1511" s="52">
        <v>12788.03</v>
      </c>
      <c r="T1511" s="19"/>
    </row>
    <row r="1512" spans="1:20" x14ac:dyDescent="0.3">
      <c r="A1512" t="s">
        <v>1538</v>
      </c>
      <c r="B1512">
        <v>1983</v>
      </c>
      <c r="C1512" t="s">
        <v>32</v>
      </c>
      <c r="D1512">
        <v>29</v>
      </c>
      <c r="E1512">
        <v>3</v>
      </c>
      <c r="F1512">
        <v>12788.18</v>
      </c>
      <c r="G1512" t="s">
        <v>6767</v>
      </c>
      <c r="H1512" t="s">
        <v>6768</v>
      </c>
      <c r="I1512" t="s">
        <v>530</v>
      </c>
      <c r="K1512" s="14" t="str">
        <v>Id828</v>
      </c>
      <c r="L1512" s="11">
        <v>1983</v>
      </c>
      <c r="M1512" s="11" t="str">
        <v>Oct</v>
      </c>
      <c r="N1512" s="11" t="str">
        <v>Tier - 3</v>
      </c>
      <c r="O1512" s="11" t="str">
        <v>Tier - 1</v>
      </c>
      <c r="P1512" s="11" t="str">
        <v>R1026</v>
      </c>
      <c r="Q1512" s="12" t="str">
        <v>29 Oct 1983</v>
      </c>
      <c r="R1512" s="11">
        <f ca="1"/>
        <v>41</v>
      </c>
      <c r="S1512" s="52">
        <v>12788.18</v>
      </c>
      <c r="T1512" s="19"/>
    </row>
    <row r="1513" spans="1:20" x14ac:dyDescent="0.3">
      <c r="A1513" t="s">
        <v>1539</v>
      </c>
      <c r="B1513">
        <v>1978</v>
      </c>
      <c r="C1513" t="s">
        <v>8</v>
      </c>
      <c r="D1513">
        <v>24</v>
      </c>
      <c r="E1513">
        <v>0</v>
      </c>
      <c r="F1513">
        <v>12797.21</v>
      </c>
      <c r="G1513" t="s">
        <v>6767</v>
      </c>
      <c r="H1513" t="s">
        <v>6768</v>
      </c>
      <c r="I1513" t="s">
        <v>242</v>
      </c>
      <c r="K1513" s="14" t="str">
        <v>Id827</v>
      </c>
      <c r="L1513" s="11">
        <v>1978</v>
      </c>
      <c r="M1513" s="11" t="str">
        <v>Jul</v>
      </c>
      <c r="N1513" s="11" t="str">
        <v>Tier - 3</v>
      </c>
      <c r="O1513" s="11" t="str">
        <v>Tier - 1</v>
      </c>
      <c r="P1513" s="11" t="str">
        <v>R1024</v>
      </c>
      <c r="Q1513" s="12" t="str">
        <v>24 Jul 1978</v>
      </c>
      <c r="R1513" s="11">
        <f ca="1"/>
        <v>46</v>
      </c>
      <c r="S1513" s="52">
        <v>12797.21</v>
      </c>
      <c r="T1513" s="19"/>
    </row>
    <row r="1514" spans="1:20" x14ac:dyDescent="0.3">
      <c r="A1514" t="s">
        <v>1540</v>
      </c>
      <c r="B1514">
        <v>1963</v>
      </c>
      <c r="C1514" t="s">
        <v>8</v>
      </c>
      <c r="D1514">
        <v>20</v>
      </c>
      <c r="E1514">
        <v>0</v>
      </c>
      <c r="F1514">
        <v>12815.44</v>
      </c>
      <c r="G1514" t="s">
        <v>6767</v>
      </c>
      <c r="H1514" t="s">
        <v>6767</v>
      </c>
      <c r="I1514" t="s">
        <v>242</v>
      </c>
      <c r="K1514" s="14" t="str">
        <v>Id826</v>
      </c>
      <c r="L1514" s="11">
        <v>1963</v>
      </c>
      <c r="M1514" s="11" t="str">
        <v>Jul</v>
      </c>
      <c r="N1514" s="11" t="str">
        <v>Tier - 3</v>
      </c>
      <c r="O1514" s="11" t="str">
        <v>Tier - 3</v>
      </c>
      <c r="P1514" s="11" t="str">
        <v>R1024</v>
      </c>
      <c r="Q1514" s="12" t="str">
        <v>20 Jul 1963</v>
      </c>
      <c r="R1514" s="11">
        <f ca="1"/>
        <v>61</v>
      </c>
      <c r="S1514" s="52">
        <v>12815.44</v>
      </c>
      <c r="T1514" s="19"/>
    </row>
    <row r="1515" spans="1:20" x14ac:dyDescent="0.3">
      <c r="A1515" t="s">
        <v>1541</v>
      </c>
      <c r="B1515">
        <v>1967</v>
      </c>
      <c r="C1515" t="s">
        <v>15</v>
      </c>
      <c r="D1515">
        <v>25</v>
      </c>
      <c r="E1515">
        <v>0</v>
      </c>
      <c r="F1515">
        <v>12823.25</v>
      </c>
      <c r="G1515" t="s">
        <v>6767</v>
      </c>
      <c r="H1515" t="s">
        <v>6767</v>
      </c>
      <c r="I1515" t="s">
        <v>295</v>
      </c>
      <c r="K1515" s="14" t="str">
        <v>Id825</v>
      </c>
      <c r="L1515" s="11">
        <v>1967</v>
      </c>
      <c r="M1515" s="11" t="str">
        <v>Sep</v>
      </c>
      <c r="N1515" s="11" t="str">
        <v>Tier - 3</v>
      </c>
      <c r="O1515" s="11" t="str">
        <v>Tier - 3</v>
      </c>
      <c r="P1515" s="11" t="str">
        <v>R1021</v>
      </c>
      <c r="Q1515" s="12" t="str">
        <v>25 Sep 1967</v>
      </c>
      <c r="R1515" s="11">
        <f ca="1"/>
        <v>57</v>
      </c>
      <c r="S1515" s="52">
        <v>12823.25</v>
      </c>
      <c r="T1515" s="19"/>
    </row>
    <row r="1516" spans="1:20" x14ac:dyDescent="0.3">
      <c r="A1516" t="s">
        <v>1542</v>
      </c>
      <c r="B1516">
        <v>2004</v>
      </c>
      <c r="C1516" t="s">
        <v>11</v>
      </c>
      <c r="D1516">
        <v>9</v>
      </c>
      <c r="E1516">
        <v>2</v>
      </c>
      <c r="F1516">
        <v>12829.46</v>
      </c>
      <c r="G1516" t="s">
        <v>6767</v>
      </c>
      <c r="H1516" t="s">
        <v>6767</v>
      </c>
      <c r="I1516" t="s">
        <v>163</v>
      </c>
      <c r="K1516" s="14" t="str">
        <v>Id824</v>
      </c>
      <c r="L1516" s="11">
        <v>2004</v>
      </c>
      <c r="M1516" s="11" t="str">
        <v>Nov</v>
      </c>
      <c r="N1516" s="11" t="str">
        <v>Tier - 3</v>
      </c>
      <c r="O1516" s="11" t="str">
        <v>Tier - 3</v>
      </c>
      <c r="P1516" s="11" t="str">
        <v>R1016</v>
      </c>
      <c r="Q1516" s="12" t="str">
        <v>9 Nov 2004</v>
      </c>
      <c r="R1516" s="11">
        <f ca="1"/>
        <v>20</v>
      </c>
      <c r="S1516" s="52">
        <v>12829.46</v>
      </c>
      <c r="T1516" s="19"/>
    </row>
    <row r="1517" spans="1:20" x14ac:dyDescent="0.3">
      <c r="A1517" t="s">
        <v>1543</v>
      </c>
      <c r="B1517">
        <v>1993</v>
      </c>
      <c r="C1517" t="s">
        <v>15</v>
      </c>
      <c r="D1517">
        <v>27</v>
      </c>
      <c r="E1517">
        <v>0</v>
      </c>
      <c r="F1517">
        <v>12847.24</v>
      </c>
      <c r="G1517" t="s">
        <v>6767</v>
      </c>
      <c r="H1517" t="s">
        <v>6766</v>
      </c>
      <c r="I1517" t="s">
        <v>18</v>
      </c>
      <c r="K1517" s="14" t="str">
        <v>Id823</v>
      </c>
      <c r="L1517" s="11">
        <v>1993</v>
      </c>
      <c r="M1517" s="11" t="str">
        <v>Sep</v>
      </c>
      <c r="N1517" s="11" t="str">
        <v>Tier - 3</v>
      </c>
      <c r="O1517" s="11" t="str">
        <v>Tier - 2</v>
      </c>
      <c r="P1517" s="11" t="str">
        <v>R1012</v>
      </c>
      <c r="Q1517" s="12" t="str">
        <v>27 Sep 1993</v>
      </c>
      <c r="R1517" s="11">
        <f ca="1"/>
        <v>31</v>
      </c>
      <c r="S1517" s="52">
        <v>12847.24</v>
      </c>
      <c r="T1517" s="19"/>
    </row>
    <row r="1518" spans="1:20" x14ac:dyDescent="0.3">
      <c r="A1518" t="s">
        <v>1544</v>
      </c>
      <c r="B1518">
        <v>1973</v>
      </c>
      <c r="C1518" t="s">
        <v>15</v>
      </c>
      <c r="D1518">
        <v>22</v>
      </c>
      <c r="E1518">
        <v>0</v>
      </c>
      <c r="F1518">
        <v>12852.37</v>
      </c>
      <c r="G1518" t="s">
        <v>6767</v>
      </c>
      <c r="H1518" t="s">
        <v>6768</v>
      </c>
      <c r="I1518" t="s">
        <v>18</v>
      </c>
      <c r="K1518" s="14" t="str">
        <v>Id822</v>
      </c>
      <c r="L1518" s="11">
        <v>1973</v>
      </c>
      <c r="M1518" s="11" t="str">
        <v>Sep</v>
      </c>
      <c r="N1518" s="11" t="str">
        <v>Tier - 3</v>
      </c>
      <c r="O1518" s="11" t="str">
        <v>Tier - 1</v>
      </c>
      <c r="P1518" s="11" t="str">
        <v>R1012</v>
      </c>
      <c r="Q1518" s="12" t="str">
        <v>22 Sep 1973</v>
      </c>
      <c r="R1518" s="11">
        <f ca="1"/>
        <v>51</v>
      </c>
      <c r="S1518" s="52">
        <v>12852.37</v>
      </c>
      <c r="T1518" s="19"/>
    </row>
    <row r="1519" spans="1:20" x14ac:dyDescent="0.3">
      <c r="A1519" t="s">
        <v>1545</v>
      </c>
      <c r="B1519">
        <v>1963</v>
      </c>
      <c r="C1519" t="s">
        <v>15</v>
      </c>
      <c r="D1519">
        <v>27</v>
      </c>
      <c r="E1519">
        <v>0</v>
      </c>
      <c r="F1519">
        <v>12856.84</v>
      </c>
      <c r="G1519" t="s">
        <v>6767</v>
      </c>
      <c r="H1519" t="s">
        <v>6767</v>
      </c>
      <c r="I1519" t="s">
        <v>295</v>
      </c>
      <c r="K1519" s="14" t="str">
        <v>Id821</v>
      </c>
      <c r="L1519" s="11">
        <v>1963</v>
      </c>
      <c r="M1519" s="11" t="str">
        <v>Sep</v>
      </c>
      <c r="N1519" s="11" t="str">
        <v>Tier - 3</v>
      </c>
      <c r="O1519" s="11" t="str">
        <v>Tier - 3</v>
      </c>
      <c r="P1519" s="11" t="str">
        <v>R1021</v>
      </c>
      <c r="Q1519" s="12" t="str">
        <v>27 Sep 1963</v>
      </c>
      <c r="R1519" s="11">
        <f ca="1"/>
        <v>61</v>
      </c>
      <c r="S1519" s="52">
        <v>12856.84</v>
      </c>
      <c r="T1519" s="19"/>
    </row>
    <row r="1520" spans="1:20" x14ac:dyDescent="0.3">
      <c r="A1520" t="s">
        <v>1546</v>
      </c>
      <c r="B1520">
        <v>1984</v>
      </c>
      <c r="C1520" t="s">
        <v>30</v>
      </c>
      <c r="D1520">
        <v>6</v>
      </c>
      <c r="E1520">
        <v>3</v>
      </c>
      <c r="F1520">
        <v>12870.31</v>
      </c>
      <c r="G1520" t="s">
        <v>6767</v>
      </c>
      <c r="H1520" t="s">
        <v>6767</v>
      </c>
      <c r="I1520" t="s">
        <v>18</v>
      </c>
      <c r="K1520" s="14" t="str">
        <v>Id820</v>
      </c>
      <c r="L1520" s="11">
        <v>1984</v>
      </c>
      <c r="M1520" s="11" t="str">
        <v>Aug</v>
      </c>
      <c r="N1520" s="11" t="str">
        <v>Tier - 3</v>
      </c>
      <c r="O1520" s="11" t="str">
        <v>Tier - 3</v>
      </c>
      <c r="P1520" s="11" t="str">
        <v>R1012</v>
      </c>
      <c r="Q1520" s="12" t="str">
        <v>6 Aug 1984</v>
      </c>
      <c r="R1520" s="11">
        <f ca="1"/>
        <v>40</v>
      </c>
      <c r="S1520" s="52">
        <v>12870.31</v>
      </c>
      <c r="T1520" s="19"/>
    </row>
    <row r="1521" spans="1:20" x14ac:dyDescent="0.3">
      <c r="A1521" t="s">
        <v>1547</v>
      </c>
      <c r="B1521">
        <v>2004</v>
      </c>
      <c r="C1521" t="s">
        <v>8</v>
      </c>
      <c r="D1521">
        <v>9</v>
      </c>
      <c r="E1521">
        <v>0</v>
      </c>
      <c r="F1521">
        <v>12890.06</v>
      </c>
      <c r="G1521" t="s">
        <v>6767</v>
      </c>
      <c r="H1521" t="s">
        <v>6768</v>
      </c>
      <c r="I1521" t="s">
        <v>161</v>
      </c>
      <c r="K1521" s="14" t="str">
        <v>Id819</v>
      </c>
      <c r="L1521" s="11">
        <v>2004</v>
      </c>
      <c r="M1521" s="11" t="str">
        <v>Jul</v>
      </c>
      <c r="N1521" s="11" t="str">
        <v>Tier - 3</v>
      </c>
      <c r="O1521" s="11" t="str">
        <v>Tier - 1</v>
      </c>
      <c r="P1521" s="11" t="str">
        <v>R1019</v>
      </c>
      <c r="Q1521" s="12" t="str">
        <v>9 Jul 2004</v>
      </c>
      <c r="R1521" s="11">
        <f ca="1"/>
        <v>20</v>
      </c>
      <c r="S1521" s="52">
        <v>12890.06</v>
      </c>
      <c r="T1521" s="19"/>
    </row>
    <row r="1522" spans="1:20" x14ac:dyDescent="0.3">
      <c r="A1522" t="s">
        <v>1548</v>
      </c>
      <c r="B1522">
        <v>1963</v>
      </c>
      <c r="C1522" t="s">
        <v>30</v>
      </c>
      <c r="D1522">
        <v>16</v>
      </c>
      <c r="E1522">
        <v>1</v>
      </c>
      <c r="F1522">
        <v>12913.99</v>
      </c>
      <c r="G1522" t="s">
        <v>6767</v>
      </c>
      <c r="H1522" t="s">
        <v>6766</v>
      </c>
      <c r="I1522" t="s">
        <v>163</v>
      </c>
      <c r="K1522" s="14" t="str">
        <v>Id818</v>
      </c>
      <c r="L1522" s="11">
        <v>1963</v>
      </c>
      <c r="M1522" s="11" t="str">
        <v>Aug</v>
      </c>
      <c r="N1522" s="11" t="str">
        <v>Tier - 3</v>
      </c>
      <c r="O1522" s="11" t="str">
        <v>Tier - 2</v>
      </c>
      <c r="P1522" s="11" t="str">
        <v>R1016</v>
      </c>
      <c r="Q1522" s="12" t="str">
        <v>16 Aug 1963</v>
      </c>
      <c r="R1522" s="11">
        <f ca="1"/>
        <v>61</v>
      </c>
      <c r="S1522" s="52">
        <v>12913.99</v>
      </c>
      <c r="T1522" s="19"/>
    </row>
    <row r="1523" spans="1:20" x14ac:dyDescent="0.3">
      <c r="A1523" t="s">
        <v>1549</v>
      </c>
      <c r="B1523">
        <v>1963</v>
      </c>
      <c r="C1523" t="s">
        <v>15</v>
      </c>
      <c r="D1523">
        <v>1</v>
      </c>
      <c r="E1523">
        <v>2</v>
      </c>
      <c r="F1523">
        <v>12925.89</v>
      </c>
      <c r="G1523" t="s">
        <v>6767</v>
      </c>
      <c r="H1523" t="s">
        <v>6766</v>
      </c>
      <c r="I1523" t="s">
        <v>9</v>
      </c>
      <c r="K1523" s="14" t="str">
        <v>Id817</v>
      </c>
      <c r="L1523" s="11">
        <v>1963</v>
      </c>
      <c r="M1523" s="11" t="str">
        <v>Sep</v>
      </c>
      <c r="N1523" s="11" t="str">
        <v>Tier - 3</v>
      </c>
      <c r="O1523" s="11" t="str">
        <v>Tier - 2</v>
      </c>
      <c r="P1523" s="11" t="str">
        <v>R1013</v>
      </c>
      <c r="Q1523" s="12" t="str">
        <v>1 Sep 1963</v>
      </c>
      <c r="R1523" s="11">
        <f ca="1"/>
        <v>61</v>
      </c>
      <c r="S1523" s="52">
        <v>12925.89</v>
      </c>
      <c r="T1523" s="19"/>
    </row>
    <row r="1524" spans="1:20" x14ac:dyDescent="0.3">
      <c r="A1524" t="s">
        <v>1550</v>
      </c>
      <c r="B1524">
        <v>1963</v>
      </c>
      <c r="C1524" t="s">
        <v>30</v>
      </c>
      <c r="D1524">
        <v>14</v>
      </c>
      <c r="E1524">
        <v>2</v>
      </c>
      <c r="F1524">
        <v>12928.79</v>
      </c>
      <c r="G1524" t="s">
        <v>6767</v>
      </c>
      <c r="H1524" t="s">
        <v>6766</v>
      </c>
      <c r="I1524" t="s">
        <v>9</v>
      </c>
      <c r="K1524" s="14" t="str">
        <v>Id816</v>
      </c>
      <c r="L1524" s="11">
        <v>1963</v>
      </c>
      <c r="M1524" s="11" t="str">
        <v>Aug</v>
      </c>
      <c r="N1524" s="11" t="str">
        <v>Tier - 3</v>
      </c>
      <c r="O1524" s="11" t="str">
        <v>Tier - 2</v>
      </c>
      <c r="P1524" s="11" t="str">
        <v>R1013</v>
      </c>
      <c r="Q1524" s="12" t="str">
        <v>14 Aug 1963</v>
      </c>
      <c r="R1524" s="11">
        <f ca="1"/>
        <v>61</v>
      </c>
      <c r="S1524" s="52">
        <v>12928.79</v>
      </c>
      <c r="T1524" s="19"/>
    </row>
    <row r="1525" spans="1:20" x14ac:dyDescent="0.3">
      <c r="A1525" t="s">
        <v>1551</v>
      </c>
      <c r="B1525">
        <v>1966</v>
      </c>
      <c r="C1525" t="s">
        <v>25</v>
      </c>
      <c r="D1525">
        <v>22</v>
      </c>
      <c r="E1525">
        <v>4</v>
      </c>
      <c r="F1525">
        <v>12949.16</v>
      </c>
      <c r="G1525" t="s">
        <v>6767</v>
      </c>
      <c r="H1525" t="s">
        <v>6767</v>
      </c>
      <c r="I1525" t="s">
        <v>9</v>
      </c>
      <c r="K1525" s="14" t="str">
        <v>Id815</v>
      </c>
      <c r="L1525" s="11">
        <v>1966</v>
      </c>
      <c r="M1525" s="11" t="str">
        <v>Dec</v>
      </c>
      <c r="N1525" s="11" t="str">
        <v>Tier - 3</v>
      </c>
      <c r="O1525" s="11" t="str">
        <v>Tier - 3</v>
      </c>
      <c r="P1525" s="11" t="str">
        <v>R1013</v>
      </c>
      <c r="Q1525" s="12" t="str">
        <v>22 Dec 1966</v>
      </c>
      <c r="R1525" s="11">
        <f ca="1"/>
        <v>58</v>
      </c>
      <c r="S1525" s="52">
        <v>12949.16</v>
      </c>
      <c r="T1525" s="19"/>
    </row>
    <row r="1526" spans="1:20" x14ac:dyDescent="0.3">
      <c r="A1526" t="s">
        <v>1552</v>
      </c>
      <c r="B1526">
        <v>1961</v>
      </c>
      <c r="C1526" t="s">
        <v>30</v>
      </c>
      <c r="D1526">
        <v>20</v>
      </c>
      <c r="E1526">
        <v>0</v>
      </c>
      <c r="F1526">
        <v>12950.07</v>
      </c>
      <c r="G1526" t="s">
        <v>6767</v>
      </c>
      <c r="H1526" t="s">
        <v>6768</v>
      </c>
      <c r="I1526" t="s">
        <v>18</v>
      </c>
      <c r="K1526" s="14" t="str">
        <v>Id814</v>
      </c>
      <c r="L1526" s="11">
        <v>1961</v>
      </c>
      <c r="M1526" s="11" t="str">
        <v>Aug</v>
      </c>
      <c r="N1526" s="11" t="str">
        <v>Tier - 3</v>
      </c>
      <c r="O1526" s="11" t="str">
        <v>Tier - 1</v>
      </c>
      <c r="P1526" s="11" t="str">
        <v>R1012</v>
      </c>
      <c r="Q1526" s="12" t="str">
        <v>20 Aug 1961</v>
      </c>
      <c r="R1526" s="11">
        <f ca="1"/>
        <v>63</v>
      </c>
      <c r="S1526" s="52">
        <v>12950.07</v>
      </c>
      <c r="T1526" s="19"/>
    </row>
    <row r="1527" spans="1:20" x14ac:dyDescent="0.3">
      <c r="A1527" t="s">
        <v>1553</v>
      </c>
      <c r="B1527">
        <v>1960</v>
      </c>
      <c r="C1527" t="s">
        <v>11</v>
      </c>
      <c r="D1527">
        <v>4</v>
      </c>
      <c r="E1527">
        <v>0</v>
      </c>
      <c r="F1527">
        <v>12957.12</v>
      </c>
      <c r="G1527" t="s">
        <v>6767</v>
      </c>
      <c r="H1527" t="s">
        <v>6768</v>
      </c>
      <c r="I1527" t="s">
        <v>37</v>
      </c>
      <c r="K1527" s="14" t="str">
        <v>Id813</v>
      </c>
      <c r="L1527" s="11">
        <v>1960</v>
      </c>
      <c r="M1527" s="11" t="str">
        <v>Nov</v>
      </c>
      <c r="N1527" s="11" t="str">
        <v>Tier - 3</v>
      </c>
      <c r="O1527" s="11" t="str">
        <v>Tier - 1</v>
      </c>
      <c r="P1527" s="11" t="str">
        <v>R1011</v>
      </c>
      <c r="Q1527" s="12" t="str">
        <v>4 Nov 1960</v>
      </c>
      <c r="R1527" s="11">
        <f ca="1"/>
        <v>64</v>
      </c>
      <c r="S1527" s="52">
        <v>12957.12</v>
      </c>
      <c r="T1527" s="19"/>
    </row>
    <row r="1528" spans="1:20" x14ac:dyDescent="0.3">
      <c r="A1528" t="s">
        <v>1554</v>
      </c>
      <c r="B1528">
        <v>1960</v>
      </c>
      <c r="C1528" t="s">
        <v>13</v>
      </c>
      <c r="D1528">
        <v>22</v>
      </c>
      <c r="E1528">
        <v>0</v>
      </c>
      <c r="F1528">
        <v>12979.36</v>
      </c>
      <c r="G1528" t="s">
        <v>6767</v>
      </c>
      <c r="H1528" t="s">
        <v>6768</v>
      </c>
      <c r="I1528" t="s">
        <v>37</v>
      </c>
      <c r="K1528" s="14" t="str">
        <v>Id812</v>
      </c>
      <c r="L1528" s="11">
        <v>1960</v>
      </c>
      <c r="M1528" s="11" t="str">
        <v>Jun</v>
      </c>
      <c r="N1528" s="11" t="str">
        <v>Tier - 3</v>
      </c>
      <c r="O1528" s="11" t="str">
        <v>Tier - 1</v>
      </c>
      <c r="P1528" s="11" t="str">
        <v>R1011</v>
      </c>
      <c r="Q1528" s="12" t="str">
        <v>22 Jun 1960</v>
      </c>
      <c r="R1528" s="11">
        <f ca="1"/>
        <v>64</v>
      </c>
      <c r="S1528" s="52">
        <v>12979.36</v>
      </c>
      <c r="T1528" s="19"/>
    </row>
    <row r="1529" spans="1:20" x14ac:dyDescent="0.3">
      <c r="A1529" t="s">
        <v>1555</v>
      </c>
      <c r="B1529">
        <v>1960</v>
      </c>
      <c r="C1529" t="s">
        <v>15</v>
      </c>
      <c r="D1529">
        <v>23</v>
      </c>
      <c r="E1529">
        <v>0</v>
      </c>
      <c r="F1529">
        <v>12981.35</v>
      </c>
      <c r="G1529" t="s">
        <v>6767</v>
      </c>
      <c r="H1529" t="s">
        <v>6767</v>
      </c>
      <c r="I1529" t="s">
        <v>9</v>
      </c>
      <c r="K1529" s="14" t="str">
        <v>Id811</v>
      </c>
      <c r="L1529" s="11">
        <v>1960</v>
      </c>
      <c r="M1529" s="11" t="str">
        <v>Sep</v>
      </c>
      <c r="N1529" s="11" t="str">
        <v>Tier - 3</v>
      </c>
      <c r="O1529" s="11" t="str">
        <v>Tier - 3</v>
      </c>
      <c r="P1529" s="11" t="str">
        <v>R1013</v>
      </c>
      <c r="Q1529" s="12" t="str">
        <v>23 Sep 1960</v>
      </c>
      <c r="R1529" s="11">
        <f ca="1"/>
        <v>64</v>
      </c>
      <c r="S1529" s="52">
        <v>12981.35</v>
      </c>
      <c r="T1529" s="19"/>
    </row>
    <row r="1530" spans="1:20" x14ac:dyDescent="0.3">
      <c r="A1530" t="s">
        <v>1556</v>
      </c>
      <c r="B1530">
        <v>1960</v>
      </c>
      <c r="C1530" t="s">
        <v>11</v>
      </c>
      <c r="D1530">
        <v>28</v>
      </c>
      <c r="E1530">
        <v>0</v>
      </c>
      <c r="F1530">
        <v>12982.87</v>
      </c>
      <c r="G1530" t="s">
        <v>6767</v>
      </c>
      <c r="H1530" t="s">
        <v>6768</v>
      </c>
      <c r="I1530" t="s">
        <v>9</v>
      </c>
      <c r="K1530" s="14" t="str">
        <v>Id810</v>
      </c>
      <c r="L1530" s="11">
        <v>1960</v>
      </c>
      <c r="M1530" s="11" t="str">
        <v>Nov</v>
      </c>
      <c r="N1530" s="11" t="str">
        <v>Tier - 3</v>
      </c>
      <c r="O1530" s="11" t="str">
        <v>Tier - 1</v>
      </c>
      <c r="P1530" s="11" t="str">
        <v>R1013</v>
      </c>
      <c r="Q1530" s="12" t="str">
        <v>28 Nov 1960</v>
      </c>
      <c r="R1530" s="11">
        <f ca="1"/>
        <v>64</v>
      </c>
      <c r="S1530" s="52">
        <v>12982.87</v>
      </c>
      <c r="T1530" s="19"/>
    </row>
    <row r="1531" spans="1:20" x14ac:dyDescent="0.3">
      <c r="A1531" t="s">
        <v>1557</v>
      </c>
      <c r="B1531">
        <v>1979</v>
      </c>
      <c r="C1531" t="s">
        <v>11</v>
      </c>
      <c r="D1531">
        <v>27</v>
      </c>
      <c r="E1531">
        <v>2</v>
      </c>
      <c r="F1531">
        <v>12994.12</v>
      </c>
      <c r="G1531" t="s">
        <v>6767</v>
      </c>
      <c r="H1531" t="s">
        <v>6766</v>
      </c>
      <c r="I1531" t="s">
        <v>530</v>
      </c>
      <c r="K1531" s="14" t="str">
        <v>Id809</v>
      </c>
      <c r="L1531" s="11">
        <v>1979</v>
      </c>
      <c r="M1531" s="11" t="str">
        <v>Nov</v>
      </c>
      <c r="N1531" s="11" t="str">
        <v>Tier - 3</v>
      </c>
      <c r="O1531" s="11" t="str">
        <v>Tier - 2</v>
      </c>
      <c r="P1531" s="11" t="str">
        <v>R1026</v>
      </c>
      <c r="Q1531" s="12" t="str">
        <v>27 Nov 1979</v>
      </c>
      <c r="R1531" s="11">
        <f ca="1"/>
        <v>45</v>
      </c>
      <c r="S1531" s="52">
        <v>12994.12</v>
      </c>
      <c r="T1531" s="19"/>
    </row>
    <row r="1532" spans="1:20" x14ac:dyDescent="0.3">
      <c r="A1532" t="s">
        <v>1558</v>
      </c>
      <c r="B1532">
        <v>1981</v>
      </c>
      <c r="C1532" t="s">
        <v>32</v>
      </c>
      <c r="D1532">
        <v>30</v>
      </c>
      <c r="E1532">
        <v>1</v>
      </c>
      <c r="F1532">
        <v>13002.91</v>
      </c>
      <c r="G1532" t="s">
        <v>6767</v>
      </c>
      <c r="H1532" t="s">
        <v>6768</v>
      </c>
      <c r="I1532" t="s">
        <v>18</v>
      </c>
      <c r="K1532" s="14" t="str">
        <v>Id808</v>
      </c>
      <c r="L1532" s="11">
        <v>1981</v>
      </c>
      <c r="M1532" s="11" t="str">
        <v>Oct</v>
      </c>
      <c r="N1532" s="11" t="str">
        <v>Tier - 3</v>
      </c>
      <c r="O1532" s="11" t="str">
        <v>Tier - 1</v>
      </c>
      <c r="P1532" s="11" t="str">
        <v>R1012</v>
      </c>
      <c r="Q1532" s="12" t="str">
        <v>30 Oct 1981</v>
      </c>
      <c r="R1532" s="11">
        <f ca="1"/>
        <v>43</v>
      </c>
      <c r="S1532" s="52">
        <v>13002.91</v>
      </c>
      <c r="T1532" s="19"/>
    </row>
    <row r="1533" spans="1:20" x14ac:dyDescent="0.3">
      <c r="A1533" t="s">
        <v>1559</v>
      </c>
      <c r="B1533">
        <v>1962</v>
      </c>
      <c r="C1533" t="s">
        <v>13</v>
      </c>
      <c r="D1533">
        <v>24</v>
      </c>
      <c r="E1533">
        <v>0</v>
      </c>
      <c r="F1533">
        <v>13004.95</v>
      </c>
      <c r="G1533" t="s">
        <v>6767</v>
      </c>
      <c r="H1533" t="s">
        <v>6768</v>
      </c>
      <c r="I1533" t="s">
        <v>18</v>
      </c>
      <c r="K1533" s="14" t="str">
        <v>Id807</v>
      </c>
      <c r="L1533" s="11">
        <v>1962</v>
      </c>
      <c r="M1533" s="11" t="str">
        <v>Jun</v>
      </c>
      <c r="N1533" s="11" t="str">
        <v>Tier - 3</v>
      </c>
      <c r="O1533" s="11" t="str">
        <v>Tier - 1</v>
      </c>
      <c r="P1533" s="11" t="str">
        <v>R1012</v>
      </c>
      <c r="Q1533" s="12" t="str">
        <v>24 Jun 1962</v>
      </c>
      <c r="R1533" s="11">
        <f ca="1"/>
        <v>62</v>
      </c>
      <c r="S1533" s="52">
        <v>13004.95</v>
      </c>
      <c r="T1533" s="19"/>
    </row>
    <row r="1534" spans="1:20" x14ac:dyDescent="0.3">
      <c r="A1534" t="s">
        <v>1560</v>
      </c>
      <c r="B1534">
        <v>1969</v>
      </c>
      <c r="C1534" t="s">
        <v>25</v>
      </c>
      <c r="D1534">
        <v>13</v>
      </c>
      <c r="E1534">
        <v>0</v>
      </c>
      <c r="F1534">
        <v>13008.07</v>
      </c>
      <c r="G1534" t="s">
        <v>6767</v>
      </c>
      <c r="H1534" t="s">
        <v>6767</v>
      </c>
      <c r="I1534" t="s">
        <v>18</v>
      </c>
      <c r="K1534" s="14" t="str">
        <v>Id806</v>
      </c>
      <c r="L1534" s="11">
        <v>1969</v>
      </c>
      <c r="M1534" s="11" t="str">
        <v>Dec</v>
      </c>
      <c r="N1534" s="11" t="str">
        <v>Tier - 3</v>
      </c>
      <c r="O1534" s="11" t="str">
        <v>Tier - 3</v>
      </c>
      <c r="P1534" s="11" t="str">
        <v>R1012</v>
      </c>
      <c r="Q1534" s="12" t="str">
        <v>13 Dec 1969</v>
      </c>
      <c r="R1534" s="11">
        <f ca="1"/>
        <v>55</v>
      </c>
      <c r="S1534" s="52">
        <v>13008.07</v>
      </c>
      <c r="T1534" s="19"/>
    </row>
    <row r="1535" spans="1:20" x14ac:dyDescent="0.3">
      <c r="A1535" t="s">
        <v>1561</v>
      </c>
      <c r="B1535">
        <v>1972</v>
      </c>
      <c r="C1535" t="s">
        <v>15</v>
      </c>
      <c r="D1535">
        <v>27</v>
      </c>
      <c r="E1535">
        <v>0</v>
      </c>
      <c r="F1535">
        <v>13010.86</v>
      </c>
      <c r="G1535" t="s">
        <v>6767</v>
      </c>
      <c r="H1535" t="s">
        <v>6766</v>
      </c>
      <c r="I1535" t="s">
        <v>18</v>
      </c>
      <c r="K1535" s="14" t="str">
        <v>Id805</v>
      </c>
      <c r="L1535" s="11">
        <v>1972</v>
      </c>
      <c r="M1535" s="11" t="str">
        <v>Sep</v>
      </c>
      <c r="N1535" s="11" t="str">
        <v>Tier - 3</v>
      </c>
      <c r="O1535" s="11" t="str">
        <v>Tier - 2</v>
      </c>
      <c r="P1535" s="11" t="str">
        <v>R1012</v>
      </c>
      <c r="Q1535" s="12" t="str">
        <v>27 Sep 1972</v>
      </c>
      <c r="R1535" s="11">
        <f ca="1"/>
        <v>52</v>
      </c>
      <c r="S1535" s="52">
        <v>13010.86</v>
      </c>
      <c r="T1535" s="19"/>
    </row>
    <row r="1536" spans="1:20" x14ac:dyDescent="0.3">
      <c r="A1536" t="s">
        <v>1562</v>
      </c>
      <c r="B1536">
        <v>1962</v>
      </c>
      <c r="C1536" t="s">
        <v>8</v>
      </c>
      <c r="D1536">
        <v>20</v>
      </c>
      <c r="E1536">
        <v>0</v>
      </c>
      <c r="F1536">
        <v>13012.21</v>
      </c>
      <c r="G1536" t="s">
        <v>6767</v>
      </c>
      <c r="H1536" t="s">
        <v>6768</v>
      </c>
      <c r="I1536" t="s">
        <v>18</v>
      </c>
      <c r="K1536" s="14" t="str">
        <v>Id804</v>
      </c>
      <c r="L1536" s="11">
        <v>1962</v>
      </c>
      <c r="M1536" s="11" t="str">
        <v>Jul</v>
      </c>
      <c r="N1536" s="11" t="str">
        <v>Tier - 3</v>
      </c>
      <c r="O1536" s="11" t="str">
        <v>Tier - 1</v>
      </c>
      <c r="P1536" s="11" t="str">
        <v>R1012</v>
      </c>
      <c r="Q1536" s="12" t="str">
        <v>20 Jul 1962</v>
      </c>
      <c r="R1536" s="11">
        <f ca="1"/>
        <v>62</v>
      </c>
      <c r="S1536" s="52">
        <v>13012.21</v>
      </c>
      <c r="T1536" s="19"/>
    </row>
    <row r="1537" spans="1:20" x14ac:dyDescent="0.3">
      <c r="A1537" t="s">
        <v>1563</v>
      </c>
      <c r="B1537">
        <v>1964</v>
      </c>
      <c r="C1537" t="s">
        <v>15</v>
      </c>
      <c r="D1537">
        <v>23</v>
      </c>
      <c r="E1537">
        <v>1</v>
      </c>
      <c r="F1537">
        <v>13019.16</v>
      </c>
      <c r="G1537" t="s">
        <v>6767</v>
      </c>
      <c r="H1537" t="s">
        <v>6768</v>
      </c>
      <c r="I1537" t="s">
        <v>242</v>
      </c>
      <c r="K1537" s="14" t="str">
        <v>Id803</v>
      </c>
      <c r="L1537" s="11">
        <v>1964</v>
      </c>
      <c r="M1537" s="11" t="str">
        <v>Sep</v>
      </c>
      <c r="N1537" s="11" t="str">
        <v>Tier - 3</v>
      </c>
      <c r="O1537" s="11" t="str">
        <v>Tier - 1</v>
      </c>
      <c r="P1537" s="11" t="str">
        <v>R1024</v>
      </c>
      <c r="Q1537" s="12" t="str">
        <v>23 Sep 1964</v>
      </c>
      <c r="R1537" s="11">
        <f ca="1"/>
        <v>60</v>
      </c>
      <c r="S1537" s="52">
        <v>13019.16</v>
      </c>
      <c r="T1537" s="19"/>
    </row>
    <row r="1538" spans="1:20" x14ac:dyDescent="0.3">
      <c r="A1538" t="s">
        <v>1564</v>
      </c>
      <c r="B1538">
        <v>1965</v>
      </c>
      <c r="C1538" t="s">
        <v>11</v>
      </c>
      <c r="D1538">
        <v>4</v>
      </c>
      <c r="E1538">
        <v>0</v>
      </c>
      <c r="F1538">
        <v>13023.93</v>
      </c>
      <c r="G1538" t="s">
        <v>6767</v>
      </c>
      <c r="H1538" t="s">
        <v>6766</v>
      </c>
      <c r="I1538" t="s">
        <v>195</v>
      </c>
      <c r="K1538" s="14" t="str">
        <v>Id802</v>
      </c>
      <c r="L1538" s="11">
        <v>1965</v>
      </c>
      <c r="M1538" s="11" t="str">
        <v>Nov</v>
      </c>
      <c r="N1538" s="11" t="str">
        <v>Tier - 3</v>
      </c>
      <c r="O1538" s="11" t="str">
        <v>Tier - 2</v>
      </c>
      <c r="P1538" s="11" t="str">
        <v>R1025</v>
      </c>
      <c r="Q1538" s="12" t="str">
        <v>4 Nov 1965</v>
      </c>
      <c r="R1538" s="11">
        <f ca="1"/>
        <v>59</v>
      </c>
      <c r="S1538" s="52">
        <v>13023.93</v>
      </c>
      <c r="T1538" s="19"/>
    </row>
    <row r="1539" spans="1:20" x14ac:dyDescent="0.3">
      <c r="A1539" t="s">
        <v>1565</v>
      </c>
      <c r="B1539">
        <v>1961</v>
      </c>
      <c r="C1539" t="s">
        <v>11</v>
      </c>
      <c r="D1539">
        <v>9</v>
      </c>
      <c r="E1539">
        <v>0</v>
      </c>
      <c r="F1539">
        <v>13041.92</v>
      </c>
      <c r="G1539" t="s">
        <v>6767</v>
      </c>
      <c r="H1539" t="s">
        <v>6768</v>
      </c>
      <c r="I1539" t="s">
        <v>37</v>
      </c>
      <c r="K1539" s="14" t="str">
        <v>Id801</v>
      </c>
      <c r="L1539" s="11">
        <v>1961</v>
      </c>
      <c r="M1539" s="11" t="str">
        <v>Nov</v>
      </c>
      <c r="N1539" s="11" t="str">
        <v>Tier - 3</v>
      </c>
      <c r="O1539" s="11" t="str">
        <v>Tier - 1</v>
      </c>
      <c r="P1539" s="11" t="str">
        <v>R1011</v>
      </c>
      <c r="Q1539" s="12" t="str">
        <v>9 Nov 1961</v>
      </c>
      <c r="R1539" s="11">
        <f ca="1"/>
        <v>63</v>
      </c>
      <c r="S1539" s="52">
        <v>13041.92</v>
      </c>
      <c r="T1539" s="19"/>
    </row>
    <row r="1540" spans="1:20" x14ac:dyDescent="0.3">
      <c r="A1540" t="s">
        <v>1566</v>
      </c>
      <c r="B1540">
        <v>1969</v>
      </c>
      <c r="C1540" t="s">
        <v>15</v>
      </c>
      <c r="D1540">
        <v>23</v>
      </c>
      <c r="E1540">
        <v>0</v>
      </c>
      <c r="F1540">
        <v>13044.41</v>
      </c>
      <c r="G1540" t="s">
        <v>6767</v>
      </c>
      <c r="H1540" t="s">
        <v>6768</v>
      </c>
      <c r="I1540" t="s">
        <v>18</v>
      </c>
      <c r="K1540" s="14" t="str">
        <v>Id800</v>
      </c>
      <c r="L1540" s="11">
        <v>1969</v>
      </c>
      <c r="M1540" s="11" t="str">
        <v>Sep</v>
      </c>
      <c r="N1540" s="11" t="str">
        <v>Tier - 3</v>
      </c>
      <c r="O1540" s="11" t="str">
        <v>Tier - 1</v>
      </c>
      <c r="P1540" s="11" t="str">
        <v>R1012</v>
      </c>
      <c r="Q1540" s="12" t="str">
        <v>23 Sep 1969</v>
      </c>
      <c r="R1540" s="11">
        <f ca="1"/>
        <v>55</v>
      </c>
      <c r="S1540" s="52">
        <v>13044.41</v>
      </c>
      <c r="T1540" s="19"/>
    </row>
    <row r="1541" spans="1:20" x14ac:dyDescent="0.3">
      <c r="A1541" t="s">
        <v>1567</v>
      </c>
      <c r="B1541">
        <v>1967</v>
      </c>
      <c r="C1541" t="s">
        <v>30</v>
      </c>
      <c r="D1541">
        <v>6</v>
      </c>
      <c r="E1541">
        <v>3</v>
      </c>
      <c r="F1541">
        <v>13047.33</v>
      </c>
      <c r="G1541" t="s">
        <v>6767</v>
      </c>
      <c r="H1541" t="s">
        <v>6767</v>
      </c>
      <c r="I1541" t="s">
        <v>242</v>
      </c>
      <c r="K1541" s="14" t="str">
        <v>Id799</v>
      </c>
      <c r="L1541" s="11">
        <v>1967</v>
      </c>
      <c r="M1541" s="11" t="str">
        <v>Aug</v>
      </c>
      <c r="N1541" s="11" t="str">
        <v>Tier - 3</v>
      </c>
      <c r="O1541" s="11" t="str">
        <v>Tier - 3</v>
      </c>
      <c r="P1541" s="11" t="str">
        <v>R1024</v>
      </c>
      <c r="Q1541" s="12" t="str">
        <v>6 Aug 1967</v>
      </c>
      <c r="R1541" s="11">
        <f ca="1"/>
        <v>57</v>
      </c>
      <c r="S1541" s="52">
        <v>13047.33</v>
      </c>
      <c r="T1541" s="19"/>
    </row>
    <row r="1542" spans="1:20" x14ac:dyDescent="0.3">
      <c r="A1542" t="s">
        <v>1568</v>
      </c>
      <c r="B1542">
        <v>1985</v>
      </c>
      <c r="C1542" t="s">
        <v>32</v>
      </c>
      <c r="D1542">
        <v>26</v>
      </c>
      <c r="E1542">
        <v>3</v>
      </c>
      <c r="F1542">
        <v>13051.22</v>
      </c>
      <c r="G1542" t="s">
        <v>6767</v>
      </c>
      <c r="H1542" t="s">
        <v>6768</v>
      </c>
      <c r="I1542" t="s">
        <v>530</v>
      </c>
      <c r="K1542" s="14" t="str">
        <v>Id798</v>
      </c>
      <c r="L1542" s="11">
        <v>1985</v>
      </c>
      <c r="M1542" s="11" t="str">
        <v>Oct</v>
      </c>
      <c r="N1542" s="11" t="str">
        <v>Tier - 3</v>
      </c>
      <c r="O1542" s="11" t="str">
        <v>Tier - 1</v>
      </c>
      <c r="P1542" s="11" t="str">
        <v>R1026</v>
      </c>
      <c r="Q1542" s="12" t="str">
        <v>26 Oct 1985</v>
      </c>
      <c r="R1542" s="11">
        <f ca="1"/>
        <v>39</v>
      </c>
      <c r="S1542" s="52">
        <v>13051.22</v>
      </c>
      <c r="T1542" s="19"/>
    </row>
    <row r="1543" spans="1:20" x14ac:dyDescent="0.3">
      <c r="A1543" t="s">
        <v>1569</v>
      </c>
      <c r="B1543">
        <v>1961</v>
      </c>
      <c r="C1543" t="s">
        <v>11</v>
      </c>
      <c r="D1543">
        <v>6</v>
      </c>
      <c r="E1543">
        <v>0</v>
      </c>
      <c r="F1543">
        <v>13063.88</v>
      </c>
      <c r="G1543" t="s">
        <v>6767</v>
      </c>
      <c r="H1543" t="s">
        <v>6766</v>
      </c>
      <c r="I1543" t="s">
        <v>37</v>
      </c>
      <c r="K1543" s="14" t="str">
        <v>Id797</v>
      </c>
      <c r="L1543" s="11">
        <v>1961</v>
      </c>
      <c r="M1543" s="11" t="str">
        <v>Nov</v>
      </c>
      <c r="N1543" s="11" t="str">
        <v>Tier - 3</v>
      </c>
      <c r="O1543" s="11" t="str">
        <v>Tier - 2</v>
      </c>
      <c r="P1543" s="11" t="str">
        <v>R1011</v>
      </c>
      <c r="Q1543" s="12" t="str">
        <v>6 Nov 1961</v>
      </c>
      <c r="R1543" s="11">
        <f ca="1"/>
        <v>63</v>
      </c>
      <c r="S1543" s="52">
        <v>13063.88</v>
      </c>
      <c r="T1543" s="19"/>
    </row>
    <row r="1544" spans="1:20" x14ac:dyDescent="0.3">
      <c r="A1544" t="s">
        <v>1570</v>
      </c>
      <c r="B1544">
        <v>1978</v>
      </c>
      <c r="C1544" t="s">
        <v>8</v>
      </c>
      <c r="D1544">
        <v>17</v>
      </c>
      <c r="E1544">
        <v>2</v>
      </c>
      <c r="F1544">
        <v>13101.74</v>
      </c>
      <c r="G1544" t="s">
        <v>6767</v>
      </c>
      <c r="H1544" t="s">
        <v>6766</v>
      </c>
      <c r="I1544" t="s">
        <v>530</v>
      </c>
      <c r="K1544" s="14" t="str">
        <v>Id796</v>
      </c>
      <c r="L1544" s="11">
        <v>1978</v>
      </c>
      <c r="M1544" s="11" t="str">
        <v>Jul</v>
      </c>
      <c r="N1544" s="11" t="str">
        <v>Tier - 3</v>
      </c>
      <c r="O1544" s="11" t="str">
        <v>Tier - 2</v>
      </c>
      <c r="P1544" s="11" t="str">
        <v>R1026</v>
      </c>
      <c r="Q1544" s="12" t="str">
        <v>17 Jul 1978</v>
      </c>
      <c r="R1544" s="11">
        <f ca="1"/>
        <v>46</v>
      </c>
      <c r="S1544" s="52">
        <v>13101.74</v>
      </c>
      <c r="T1544" s="19"/>
    </row>
    <row r="1545" spans="1:20" x14ac:dyDescent="0.3">
      <c r="A1545" t="s">
        <v>1571</v>
      </c>
      <c r="B1545">
        <v>1971</v>
      </c>
      <c r="C1545" t="s">
        <v>32</v>
      </c>
      <c r="D1545">
        <v>30</v>
      </c>
      <c r="E1545">
        <v>0</v>
      </c>
      <c r="F1545">
        <v>13110.79</v>
      </c>
      <c r="G1545" t="s">
        <v>6767</v>
      </c>
      <c r="H1545" t="s">
        <v>6766</v>
      </c>
      <c r="I1545" t="s">
        <v>37</v>
      </c>
      <c r="K1545" s="14" t="str">
        <v>Id795</v>
      </c>
      <c r="L1545" s="11">
        <v>1971</v>
      </c>
      <c r="M1545" s="11" t="str">
        <v>Oct</v>
      </c>
      <c r="N1545" s="11" t="str">
        <v>Tier - 3</v>
      </c>
      <c r="O1545" s="11" t="str">
        <v>Tier - 2</v>
      </c>
      <c r="P1545" s="11" t="str">
        <v>R1011</v>
      </c>
      <c r="Q1545" s="12" t="str">
        <v>30 Oct 1971</v>
      </c>
      <c r="R1545" s="11">
        <f ca="1"/>
        <v>53</v>
      </c>
      <c r="S1545" s="52">
        <v>13110.79</v>
      </c>
      <c r="T1545" s="19"/>
    </row>
    <row r="1546" spans="1:20" x14ac:dyDescent="0.3">
      <c r="A1546" t="s">
        <v>1572</v>
      </c>
      <c r="B1546">
        <v>1962</v>
      </c>
      <c r="C1546" t="s">
        <v>30</v>
      </c>
      <c r="D1546">
        <v>2</v>
      </c>
      <c r="E1546">
        <v>1</v>
      </c>
      <c r="F1546">
        <v>13112.6</v>
      </c>
      <c r="G1546" t="s">
        <v>6767</v>
      </c>
      <c r="H1546" t="s">
        <v>6767</v>
      </c>
      <c r="I1546" t="s">
        <v>18</v>
      </c>
      <c r="K1546" s="14" t="str">
        <v>Id794</v>
      </c>
      <c r="L1546" s="11">
        <v>1962</v>
      </c>
      <c r="M1546" s="11" t="str">
        <v>Aug</v>
      </c>
      <c r="N1546" s="11" t="str">
        <v>Tier - 3</v>
      </c>
      <c r="O1546" s="11" t="str">
        <v>Tier - 3</v>
      </c>
      <c r="P1546" s="11" t="str">
        <v>R1012</v>
      </c>
      <c r="Q1546" s="12" t="str">
        <v>2 Aug 1962</v>
      </c>
      <c r="R1546" s="11">
        <f ca="1"/>
        <v>62</v>
      </c>
      <c r="S1546" s="52">
        <v>13112.6</v>
      </c>
      <c r="T1546" s="19"/>
    </row>
    <row r="1547" spans="1:20" x14ac:dyDescent="0.3">
      <c r="A1547" t="s">
        <v>1573</v>
      </c>
      <c r="B1547">
        <v>1992</v>
      </c>
      <c r="C1547" t="s">
        <v>30</v>
      </c>
      <c r="D1547">
        <v>12</v>
      </c>
      <c r="E1547">
        <v>0</v>
      </c>
      <c r="F1547">
        <v>13113.51</v>
      </c>
      <c r="G1547" t="s">
        <v>6767</v>
      </c>
      <c r="H1547" t="s">
        <v>6766</v>
      </c>
      <c r="I1547" t="s">
        <v>530</v>
      </c>
      <c r="K1547" s="14" t="str">
        <v>Id793</v>
      </c>
      <c r="L1547" s="11">
        <v>1992</v>
      </c>
      <c r="M1547" s="11" t="str">
        <v>Aug</v>
      </c>
      <c r="N1547" s="11" t="str">
        <v>Tier - 3</v>
      </c>
      <c r="O1547" s="11" t="str">
        <v>Tier - 2</v>
      </c>
      <c r="P1547" s="11" t="str">
        <v>R1026</v>
      </c>
      <c r="Q1547" s="12" t="str">
        <v>12 Aug 1992</v>
      </c>
      <c r="R1547" s="11">
        <f ca="1"/>
        <v>32</v>
      </c>
      <c r="S1547" s="52">
        <v>13113.51</v>
      </c>
      <c r="T1547" s="19"/>
    </row>
    <row r="1548" spans="1:20" x14ac:dyDescent="0.3">
      <c r="A1548" t="s">
        <v>1574</v>
      </c>
      <c r="B1548">
        <v>1963</v>
      </c>
      <c r="C1548" t="s">
        <v>15</v>
      </c>
      <c r="D1548">
        <v>14</v>
      </c>
      <c r="E1548">
        <v>0</v>
      </c>
      <c r="F1548">
        <v>13116.84</v>
      </c>
      <c r="G1548" t="s">
        <v>6767</v>
      </c>
      <c r="H1548" t="s">
        <v>6768</v>
      </c>
      <c r="I1548" t="s">
        <v>18</v>
      </c>
      <c r="K1548" s="14" t="str">
        <v>Id792</v>
      </c>
      <c r="L1548" s="11">
        <v>1963</v>
      </c>
      <c r="M1548" s="11" t="str">
        <v>Sep</v>
      </c>
      <c r="N1548" s="11" t="str">
        <v>Tier - 3</v>
      </c>
      <c r="O1548" s="11" t="str">
        <v>Tier - 1</v>
      </c>
      <c r="P1548" s="11" t="str">
        <v>R1012</v>
      </c>
      <c r="Q1548" s="12" t="str">
        <v>14 Sep 1963</v>
      </c>
      <c r="R1548" s="11">
        <f ca="1"/>
        <v>61</v>
      </c>
      <c r="S1548" s="52">
        <v>13116.84</v>
      </c>
      <c r="T1548" s="19"/>
    </row>
    <row r="1549" spans="1:20" x14ac:dyDescent="0.3">
      <c r="A1549" t="s">
        <v>1575</v>
      </c>
      <c r="B1549">
        <v>1999</v>
      </c>
      <c r="C1549" t="s">
        <v>30</v>
      </c>
      <c r="D1549">
        <v>16</v>
      </c>
      <c r="E1549">
        <v>0</v>
      </c>
      <c r="F1549">
        <v>13126.68</v>
      </c>
      <c r="G1549" t="s">
        <v>6767</v>
      </c>
      <c r="H1549" t="s">
        <v>6767</v>
      </c>
      <c r="I1549" t="s">
        <v>37</v>
      </c>
      <c r="K1549" s="14" t="str">
        <v>Id791</v>
      </c>
      <c r="L1549" s="11">
        <v>1999</v>
      </c>
      <c r="M1549" s="11" t="str">
        <v>Aug</v>
      </c>
      <c r="N1549" s="11" t="str">
        <v>Tier - 3</v>
      </c>
      <c r="O1549" s="11" t="str">
        <v>Tier - 3</v>
      </c>
      <c r="P1549" s="11" t="str">
        <v>R1011</v>
      </c>
      <c r="Q1549" s="12" t="str">
        <v>16 Aug 1999</v>
      </c>
      <c r="R1549" s="11">
        <f ca="1"/>
        <v>25</v>
      </c>
      <c r="S1549" s="52">
        <v>13126.68</v>
      </c>
      <c r="T1549" s="19"/>
    </row>
    <row r="1550" spans="1:20" x14ac:dyDescent="0.3">
      <c r="A1550" t="s">
        <v>1576</v>
      </c>
      <c r="B1550">
        <v>1961</v>
      </c>
      <c r="C1550" t="s">
        <v>15</v>
      </c>
      <c r="D1550">
        <v>7</v>
      </c>
      <c r="E1550">
        <v>0</v>
      </c>
      <c r="F1550">
        <v>13129.6</v>
      </c>
      <c r="G1550" t="s">
        <v>6767</v>
      </c>
      <c r="H1550" t="s">
        <v>6766</v>
      </c>
      <c r="I1550" t="s">
        <v>351</v>
      </c>
      <c r="K1550" s="14" t="str">
        <v>Id790</v>
      </c>
      <c r="L1550" s="11">
        <v>1961</v>
      </c>
      <c r="M1550" s="11" t="str">
        <v>Sep</v>
      </c>
      <c r="N1550" s="11" t="str">
        <v>Tier - 3</v>
      </c>
      <c r="O1550" s="11" t="str">
        <v>Tier - 2</v>
      </c>
      <c r="P1550" s="11" t="str">
        <v>R1017</v>
      </c>
      <c r="Q1550" s="12" t="str">
        <v>7 Sep 1961</v>
      </c>
      <c r="R1550" s="11">
        <f ca="1"/>
        <v>63</v>
      </c>
      <c r="S1550" s="52">
        <v>13129.6</v>
      </c>
      <c r="T1550" s="19"/>
    </row>
    <row r="1551" spans="1:20" x14ac:dyDescent="0.3">
      <c r="A1551" t="s">
        <v>1577</v>
      </c>
      <c r="B1551">
        <v>1961</v>
      </c>
      <c r="C1551" t="s">
        <v>25</v>
      </c>
      <c r="D1551">
        <v>6</v>
      </c>
      <c r="E1551">
        <v>0</v>
      </c>
      <c r="F1551">
        <v>13143.34</v>
      </c>
      <c r="G1551" t="s">
        <v>6767</v>
      </c>
      <c r="H1551" t="s">
        <v>6766</v>
      </c>
      <c r="I1551" t="s">
        <v>511</v>
      </c>
      <c r="K1551" s="14" t="str">
        <v>Id789</v>
      </c>
      <c r="L1551" s="11">
        <v>1961</v>
      </c>
      <c r="M1551" s="11" t="str">
        <v>Dec</v>
      </c>
      <c r="N1551" s="11" t="str">
        <v>Tier - 3</v>
      </c>
      <c r="O1551" s="11" t="str">
        <v>Tier - 2</v>
      </c>
      <c r="P1551" s="11" t="str">
        <v>R1020</v>
      </c>
      <c r="Q1551" s="12" t="str">
        <v>6 Dec 1961</v>
      </c>
      <c r="R1551" s="11">
        <f ca="1"/>
        <v>63</v>
      </c>
      <c r="S1551" s="52">
        <v>13143.34</v>
      </c>
      <c r="T1551" s="19"/>
    </row>
    <row r="1552" spans="1:20" x14ac:dyDescent="0.3">
      <c r="A1552" t="s">
        <v>1578</v>
      </c>
      <c r="B1552">
        <v>1961</v>
      </c>
      <c r="C1552" t="s">
        <v>25</v>
      </c>
      <c r="D1552">
        <v>6</v>
      </c>
      <c r="E1552">
        <v>0</v>
      </c>
      <c r="F1552">
        <v>13143.86</v>
      </c>
      <c r="G1552" t="s">
        <v>6767</v>
      </c>
      <c r="H1552" t="s">
        <v>6766</v>
      </c>
      <c r="I1552" t="s">
        <v>163</v>
      </c>
      <c r="K1552" s="14" t="str">
        <v>Id788</v>
      </c>
      <c r="L1552" s="11">
        <v>1961</v>
      </c>
      <c r="M1552" s="11" t="str">
        <v>Dec</v>
      </c>
      <c r="N1552" s="11" t="str">
        <v>Tier - 3</v>
      </c>
      <c r="O1552" s="11" t="str">
        <v>Tier - 2</v>
      </c>
      <c r="P1552" s="11" t="str">
        <v>R1016</v>
      </c>
      <c r="Q1552" s="12" t="str">
        <v>6 Dec 1961</v>
      </c>
      <c r="R1552" s="11">
        <f ca="1"/>
        <v>63</v>
      </c>
      <c r="S1552" s="52">
        <v>13143.86</v>
      </c>
      <c r="T1552" s="19"/>
    </row>
    <row r="1553" spans="1:20" x14ac:dyDescent="0.3">
      <c r="A1553" t="s">
        <v>1579</v>
      </c>
      <c r="B1553">
        <v>1962</v>
      </c>
      <c r="C1553" t="s">
        <v>30</v>
      </c>
      <c r="D1553">
        <v>5</v>
      </c>
      <c r="E1553">
        <v>0</v>
      </c>
      <c r="F1553">
        <v>13204.29</v>
      </c>
      <c r="G1553" t="s">
        <v>6767</v>
      </c>
      <c r="H1553" t="s">
        <v>6768</v>
      </c>
      <c r="I1553" t="s">
        <v>242</v>
      </c>
      <c r="K1553" s="14" t="str">
        <v>Id787</v>
      </c>
      <c r="L1553" s="11">
        <v>1962</v>
      </c>
      <c r="M1553" s="11" t="str">
        <v>Aug</v>
      </c>
      <c r="N1553" s="11" t="str">
        <v>Tier - 3</v>
      </c>
      <c r="O1553" s="11" t="str">
        <v>Tier - 1</v>
      </c>
      <c r="P1553" s="11" t="str">
        <v>R1024</v>
      </c>
      <c r="Q1553" s="12" t="str">
        <v>5 Aug 1962</v>
      </c>
      <c r="R1553" s="11">
        <f ca="1"/>
        <v>62</v>
      </c>
      <c r="S1553" s="52">
        <v>13204.29</v>
      </c>
      <c r="T1553" s="19"/>
    </row>
    <row r="1554" spans="1:20" x14ac:dyDescent="0.3">
      <c r="A1554" t="s">
        <v>1580</v>
      </c>
      <c r="B1554">
        <v>1982</v>
      </c>
      <c r="C1554" t="s">
        <v>32</v>
      </c>
      <c r="D1554">
        <v>15</v>
      </c>
      <c r="E1554">
        <v>3</v>
      </c>
      <c r="F1554">
        <v>13214.43</v>
      </c>
      <c r="G1554" t="s">
        <v>6767</v>
      </c>
      <c r="H1554" t="s">
        <v>6766</v>
      </c>
      <c r="I1554" t="s">
        <v>18</v>
      </c>
      <c r="K1554" s="14" t="str">
        <v>Id786</v>
      </c>
      <c r="L1554" s="11">
        <v>1982</v>
      </c>
      <c r="M1554" s="11" t="str">
        <v>Oct</v>
      </c>
      <c r="N1554" s="11" t="str">
        <v>Tier - 3</v>
      </c>
      <c r="O1554" s="11" t="str">
        <v>Tier - 2</v>
      </c>
      <c r="P1554" s="11" t="str">
        <v>R1012</v>
      </c>
      <c r="Q1554" s="12" t="str">
        <v>15 Oct 1982</v>
      </c>
      <c r="R1554" s="11">
        <f ca="1"/>
        <v>42</v>
      </c>
      <c r="S1554" s="52">
        <v>13214.43</v>
      </c>
      <c r="T1554" s="19"/>
    </row>
    <row r="1555" spans="1:20" x14ac:dyDescent="0.3">
      <c r="A1555" t="s">
        <v>1581</v>
      </c>
      <c r="B1555">
        <v>1962</v>
      </c>
      <c r="C1555" t="s">
        <v>25</v>
      </c>
      <c r="D1555">
        <v>7</v>
      </c>
      <c r="E1555">
        <v>0</v>
      </c>
      <c r="F1555">
        <v>13217.09</v>
      </c>
      <c r="G1555" t="s">
        <v>6767</v>
      </c>
      <c r="H1555" t="s">
        <v>6768</v>
      </c>
      <c r="I1555" t="s">
        <v>242</v>
      </c>
      <c r="K1555" s="14" t="str">
        <v>Id785</v>
      </c>
      <c r="L1555" s="11">
        <v>1962</v>
      </c>
      <c r="M1555" s="11" t="str">
        <v>Dec</v>
      </c>
      <c r="N1555" s="11" t="str">
        <v>Tier - 3</v>
      </c>
      <c r="O1555" s="11" t="str">
        <v>Tier - 1</v>
      </c>
      <c r="P1555" s="11" t="str">
        <v>R1024</v>
      </c>
      <c r="Q1555" s="12" t="str">
        <v>7 Dec 1962</v>
      </c>
      <c r="R1555" s="11">
        <f ca="1"/>
        <v>62</v>
      </c>
      <c r="S1555" s="52">
        <v>13217.09</v>
      </c>
      <c r="T1555" s="19"/>
    </row>
    <row r="1556" spans="1:20" x14ac:dyDescent="0.3">
      <c r="A1556" t="s">
        <v>1582</v>
      </c>
      <c r="B1556">
        <v>1965</v>
      </c>
      <c r="C1556" t="s">
        <v>11</v>
      </c>
      <c r="D1556">
        <v>13</v>
      </c>
      <c r="E1556">
        <v>2</v>
      </c>
      <c r="F1556">
        <v>13224.06</v>
      </c>
      <c r="G1556" t="s">
        <v>6767</v>
      </c>
      <c r="H1556" t="s">
        <v>6767</v>
      </c>
      <c r="I1556" t="s">
        <v>242</v>
      </c>
      <c r="K1556" s="14" t="str">
        <v>Id784</v>
      </c>
      <c r="L1556" s="11">
        <v>1965</v>
      </c>
      <c r="M1556" s="11" t="str">
        <v>Nov</v>
      </c>
      <c r="N1556" s="11" t="str">
        <v>Tier - 3</v>
      </c>
      <c r="O1556" s="11" t="str">
        <v>Tier - 3</v>
      </c>
      <c r="P1556" s="11" t="str">
        <v>R1024</v>
      </c>
      <c r="Q1556" s="12" t="str">
        <v>13 Nov 1965</v>
      </c>
      <c r="R1556" s="11">
        <f ca="1"/>
        <v>59</v>
      </c>
      <c r="S1556" s="52">
        <v>13224.06</v>
      </c>
      <c r="T1556" s="19"/>
    </row>
    <row r="1557" spans="1:20" x14ac:dyDescent="0.3">
      <c r="A1557" t="s">
        <v>1583</v>
      </c>
      <c r="B1557">
        <v>1962</v>
      </c>
      <c r="C1557" t="s">
        <v>11</v>
      </c>
      <c r="D1557">
        <v>24</v>
      </c>
      <c r="E1557">
        <v>1</v>
      </c>
      <c r="F1557">
        <v>13224.69</v>
      </c>
      <c r="G1557" t="s">
        <v>6767</v>
      </c>
      <c r="H1557" t="s">
        <v>6766</v>
      </c>
      <c r="I1557" t="s">
        <v>37</v>
      </c>
      <c r="K1557" s="14" t="str">
        <v>Id783</v>
      </c>
      <c r="L1557" s="11">
        <v>1962</v>
      </c>
      <c r="M1557" s="11" t="str">
        <v>Nov</v>
      </c>
      <c r="N1557" s="11" t="str">
        <v>Tier - 3</v>
      </c>
      <c r="O1557" s="11" t="str">
        <v>Tier - 2</v>
      </c>
      <c r="P1557" s="11" t="str">
        <v>R1011</v>
      </c>
      <c r="Q1557" s="12" t="str">
        <v>24 Nov 1962</v>
      </c>
      <c r="R1557" s="11">
        <f ca="1"/>
        <v>62</v>
      </c>
      <c r="S1557" s="52">
        <v>13224.69</v>
      </c>
      <c r="T1557" s="19"/>
    </row>
    <row r="1558" spans="1:20" x14ac:dyDescent="0.3">
      <c r="A1558" t="s">
        <v>1584</v>
      </c>
      <c r="B1558">
        <v>1962</v>
      </c>
      <c r="C1558" t="s">
        <v>32</v>
      </c>
      <c r="D1558">
        <v>11</v>
      </c>
      <c r="E1558">
        <v>0</v>
      </c>
      <c r="F1558">
        <v>13228.85</v>
      </c>
      <c r="G1558" t="s">
        <v>6767</v>
      </c>
      <c r="H1558" t="s">
        <v>6767</v>
      </c>
      <c r="I1558" t="s">
        <v>244</v>
      </c>
      <c r="K1558" s="14" t="str">
        <v>Id782</v>
      </c>
      <c r="L1558" s="11">
        <v>1962</v>
      </c>
      <c r="M1558" s="11" t="str">
        <v>Oct</v>
      </c>
      <c r="N1558" s="11" t="str">
        <v>Tier - 3</v>
      </c>
      <c r="O1558" s="11" t="str">
        <v>Tier - 3</v>
      </c>
      <c r="P1558" s="11" t="str">
        <v>R1023</v>
      </c>
      <c r="Q1558" s="12" t="str">
        <v>11 Oct 1962</v>
      </c>
      <c r="R1558" s="11">
        <f ca="1"/>
        <v>62</v>
      </c>
      <c r="S1558" s="52">
        <v>13228.85</v>
      </c>
      <c r="T1558" s="19"/>
    </row>
    <row r="1559" spans="1:20" x14ac:dyDescent="0.3">
      <c r="A1559" t="s">
        <v>1585</v>
      </c>
      <c r="B1559">
        <v>1994</v>
      </c>
      <c r="C1559" t="s">
        <v>8</v>
      </c>
      <c r="D1559">
        <v>1</v>
      </c>
      <c r="E1559">
        <v>0</v>
      </c>
      <c r="F1559">
        <v>13292.52</v>
      </c>
      <c r="G1559" t="s">
        <v>6767</v>
      </c>
      <c r="H1559" t="s">
        <v>6767</v>
      </c>
      <c r="I1559" t="s">
        <v>18</v>
      </c>
      <c r="K1559" s="14" t="str">
        <v>Id781</v>
      </c>
      <c r="L1559" s="11">
        <v>1994</v>
      </c>
      <c r="M1559" s="11" t="str">
        <v>Jul</v>
      </c>
      <c r="N1559" s="11" t="str">
        <v>Tier - 3</v>
      </c>
      <c r="O1559" s="11" t="str">
        <v>Tier - 3</v>
      </c>
      <c r="P1559" s="11" t="str">
        <v>R1012</v>
      </c>
      <c r="Q1559" s="12" t="str">
        <v>1 Jul 1994</v>
      </c>
      <c r="R1559" s="11">
        <f ca="1"/>
        <v>30</v>
      </c>
      <c r="S1559" s="52">
        <v>13292.52</v>
      </c>
      <c r="T1559" s="19"/>
    </row>
    <row r="1560" spans="1:20" x14ac:dyDescent="0.3">
      <c r="A1560" t="s">
        <v>1586</v>
      </c>
      <c r="B1560">
        <v>1976</v>
      </c>
      <c r="C1560" t="s">
        <v>30</v>
      </c>
      <c r="D1560">
        <v>23</v>
      </c>
      <c r="E1560">
        <v>2</v>
      </c>
      <c r="F1560">
        <v>13333.71</v>
      </c>
      <c r="G1560" t="s">
        <v>6767</v>
      </c>
      <c r="H1560" t="s">
        <v>6766</v>
      </c>
      <c r="I1560" t="s">
        <v>18</v>
      </c>
      <c r="K1560" s="14" t="str">
        <v>Id780</v>
      </c>
      <c r="L1560" s="11">
        <v>1976</v>
      </c>
      <c r="M1560" s="11" t="str">
        <v>Aug</v>
      </c>
      <c r="N1560" s="11" t="str">
        <v>Tier - 3</v>
      </c>
      <c r="O1560" s="11" t="str">
        <v>Tier - 2</v>
      </c>
      <c r="P1560" s="11" t="str">
        <v>R1012</v>
      </c>
      <c r="Q1560" s="12" t="str">
        <v>23 Aug 1976</v>
      </c>
      <c r="R1560" s="11">
        <f ca="1"/>
        <v>48</v>
      </c>
      <c r="S1560" s="52">
        <v>13333.71</v>
      </c>
      <c r="T1560" s="19"/>
    </row>
    <row r="1561" spans="1:20" x14ac:dyDescent="0.3">
      <c r="A1561" t="s">
        <v>1587</v>
      </c>
      <c r="B1561">
        <v>1960</v>
      </c>
      <c r="C1561" t="s">
        <v>11</v>
      </c>
      <c r="D1561">
        <v>11</v>
      </c>
      <c r="E1561">
        <v>0</v>
      </c>
      <c r="F1561">
        <v>13352.1</v>
      </c>
      <c r="G1561" t="s">
        <v>6767</v>
      </c>
      <c r="H1561" t="s">
        <v>6768</v>
      </c>
      <c r="I1561" t="s">
        <v>18</v>
      </c>
      <c r="K1561" s="14" t="str">
        <v>Id779</v>
      </c>
      <c r="L1561" s="11">
        <v>1960</v>
      </c>
      <c r="M1561" s="11" t="str">
        <v>Nov</v>
      </c>
      <c r="N1561" s="11" t="str">
        <v>Tier - 3</v>
      </c>
      <c r="O1561" s="11" t="str">
        <v>Tier - 1</v>
      </c>
      <c r="P1561" s="11" t="str">
        <v>R1012</v>
      </c>
      <c r="Q1561" s="12" t="str">
        <v>11 Nov 1960</v>
      </c>
      <c r="R1561" s="11">
        <f ca="1"/>
        <v>64</v>
      </c>
      <c r="S1561" s="52">
        <v>13352.1</v>
      </c>
      <c r="T1561" s="19"/>
    </row>
    <row r="1562" spans="1:20" x14ac:dyDescent="0.3">
      <c r="A1562" t="s">
        <v>1588</v>
      </c>
      <c r="B1562">
        <v>1990</v>
      </c>
      <c r="C1562" t="s">
        <v>32</v>
      </c>
      <c r="D1562">
        <v>2</v>
      </c>
      <c r="E1562">
        <v>3</v>
      </c>
      <c r="F1562">
        <v>13360.94</v>
      </c>
      <c r="G1562" t="s">
        <v>6767</v>
      </c>
      <c r="H1562" t="s">
        <v>6768</v>
      </c>
      <c r="I1562" t="s">
        <v>18</v>
      </c>
      <c r="K1562" s="14" t="str">
        <v>Id778</v>
      </c>
      <c r="L1562" s="11">
        <v>1990</v>
      </c>
      <c r="M1562" s="11" t="str">
        <v>Oct</v>
      </c>
      <c r="N1562" s="11" t="str">
        <v>Tier - 3</v>
      </c>
      <c r="O1562" s="11" t="str">
        <v>Tier - 1</v>
      </c>
      <c r="P1562" s="11" t="str">
        <v>R1012</v>
      </c>
      <c r="Q1562" s="12" t="str">
        <v>2 Oct 1990</v>
      </c>
      <c r="R1562" s="11">
        <f ca="1"/>
        <v>34</v>
      </c>
      <c r="S1562" s="52">
        <v>13360.94</v>
      </c>
      <c r="T1562" s="19"/>
    </row>
    <row r="1563" spans="1:20" x14ac:dyDescent="0.3">
      <c r="A1563" t="s">
        <v>1589</v>
      </c>
      <c r="B1563">
        <v>1964</v>
      </c>
      <c r="C1563" t="s">
        <v>15</v>
      </c>
      <c r="D1563">
        <v>24</v>
      </c>
      <c r="E1563">
        <v>0</v>
      </c>
      <c r="F1563">
        <v>13375.76</v>
      </c>
      <c r="G1563" t="s">
        <v>6767</v>
      </c>
      <c r="H1563" t="s">
        <v>6766</v>
      </c>
      <c r="I1563" t="s">
        <v>195</v>
      </c>
      <c r="K1563" s="14" t="str">
        <v>Id777</v>
      </c>
      <c r="L1563" s="11">
        <v>1964</v>
      </c>
      <c r="M1563" s="11" t="str">
        <v>Sep</v>
      </c>
      <c r="N1563" s="11" t="str">
        <v>Tier - 3</v>
      </c>
      <c r="O1563" s="11" t="str">
        <v>Tier - 2</v>
      </c>
      <c r="P1563" s="11" t="str">
        <v>R1025</v>
      </c>
      <c r="Q1563" s="12" t="str">
        <v>24 Sep 1964</v>
      </c>
      <c r="R1563" s="11">
        <f ca="1"/>
        <v>60</v>
      </c>
      <c r="S1563" s="52">
        <v>13375.76</v>
      </c>
      <c r="T1563" s="19"/>
    </row>
    <row r="1564" spans="1:20" x14ac:dyDescent="0.3">
      <c r="A1564" t="s">
        <v>1590</v>
      </c>
      <c r="B1564">
        <v>1979</v>
      </c>
      <c r="C1564" t="s">
        <v>15</v>
      </c>
      <c r="D1564">
        <v>30</v>
      </c>
      <c r="E1564">
        <v>2</v>
      </c>
      <c r="F1564">
        <v>13377.41</v>
      </c>
      <c r="G1564" t="s">
        <v>6767</v>
      </c>
      <c r="H1564" t="s">
        <v>6767</v>
      </c>
      <c r="I1564" t="s">
        <v>530</v>
      </c>
      <c r="K1564" s="14" t="str">
        <v>Id776</v>
      </c>
      <c r="L1564" s="11">
        <v>1979</v>
      </c>
      <c r="M1564" s="11" t="str">
        <v>Sep</v>
      </c>
      <c r="N1564" s="11" t="str">
        <v>Tier - 3</v>
      </c>
      <c r="O1564" s="11" t="str">
        <v>Tier - 3</v>
      </c>
      <c r="P1564" s="11" t="str">
        <v>R1026</v>
      </c>
      <c r="Q1564" s="12" t="str">
        <v>30 Sep 1979</v>
      </c>
      <c r="R1564" s="11">
        <f ca="1"/>
        <v>45</v>
      </c>
      <c r="S1564" s="52">
        <v>13377.41</v>
      </c>
      <c r="T1564" s="19"/>
    </row>
    <row r="1565" spans="1:20" x14ac:dyDescent="0.3">
      <c r="A1565" t="s">
        <v>1591</v>
      </c>
      <c r="B1565">
        <v>1984</v>
      </c>
      <c r="C1565" t="s">
        <v>13</v>
      </c>
      <c r="D1565">
        <v>6</v>
      </c>
      <c r="E1565">
        <v>3</v>
      </c>
      <c r="F1565">
        <v>13383.67</v>
      </c>
      <c r="G1565" t="s">
        <v>6767</v>
      </c>
      <c r="H1565" t="s">
        <v>6766</v>
      </c>
      <c r="I1565" t="s">
        <v>244</v>
      </c>
      <c r="K1565" s="14" t="str">
        <v>Id775</v>
      </c>
      <c r="L1565" s="11">
        <v>1984</v>
      </c>
      <c r="M1565" s="11" t="str">
        <v>Jun</v>
      </c>
      <c r="N1565" s="11" t="str">
        <v>Tier - 3</v>
      </c>
      <c r="O1565" s="11" t="str">
        <v>Tier - 2</v>
      </c>
      <c r="P1565" s="11" t="str">
        <v>R1023</v>
      </c>
      <c r="Q1565" s="12" t="str">
        <v>6 Jun 1984</v>
      </c>
      <c r="R1565" s="11">
        <f ca="1"/>
        <v>40</v>
      </c>
      <c r="S1565" s="52">
        <v>13383.67</v>
      </c>
      <c r="T1565" s="19"/>
    </row>
    <row r="1566" spans="1:20" x14ac:dyDescent="0.3">
      <c r="A1566" t="s">
        <v>1592</v>
      </c>
      <c r="B1566">
        <v>1959</v>
      </c>
      <c r="C1566" t="s">
        <v>25</v>
      </c>
      <c r="D1566">
        <v>9</v>
      </c>
      <c r="E1566">
        <v>0</v>
      </c>
      <c r="F1566">
        <v>13390.56</v>
      </c>
      <c r="G1566" t="s">
        <v>6767</v>
      </c>
      <c r="H1566" t="s">
        <v>6767</v>
      </c>
      <c r="I1566" t="s">
        <v>37</v>
      </c>
      <c r="K1566" s="14" t="str">
        <v>Id774</v>
      </c>
      <c r="L1566" s="11">
        <v>1959</v>
      </c>
      <c r="M1566" s="11" t="str">
        <v>Dec</v>
      </c>
      <c r="N1566" s="11" t="str">
        <v>Tier - 3</v>
      </c>
      <c r="O1566" s="11" t="str">
        <v>Tier - 3</v>
      </c>
      <c r="P1566" s="11" t="str">
        <v>R1011</v>
      </c>
      <c r="Q1566" s="12" t="str">
        <v>9 Dec 1959</v>
      </c>
      <c r="R1566" s="11">
        <f ca="1"/>
        <v>65</v>
      </c>
      <c r="S1566" s="52">
        <v>13390.56</v>
      </c>
      <c r="T1566" s="19"/>
    </row>
    <row r="1567" spans="1:20" x14ac:dyDescent="0.3">
      <c r="A1567" t="s">
        <v>1593</v>
      </c>
      <c r="B1567">
        <v>1959</v>
      </c>
      <c r="C1567" t="s">
        <v>11</v>
      </c>
      <c r="D1567">
        <v>25</v>
      </c>
      <c r="E1567">
        <v>0</v>
      </c>
      <c r="F1567">
        <v>13393.76</v>
      </c>
      <c r="G1567" t="s">
        <v>6767</v>
      </c>
      <c r="H1567" t="s">
        <v>6768</v>
      </c>
      <c r="I1567" t="s">
        <v>37</v>
      </c>
      <c r="K1567" s="14" t="str">
        <v>Id773</v>
      </c>
      <c r="L1567" s="11">
        <v>1959</v>
      </c>
      <c r="M1567" s="11" t="str">
        <v>Nov</v>
      </c>
      <c r="N1567" s="11" t="str">
        <v>Tier - 3</v>
      </c>
      <c r="O1567" s="11" t="str">
        <v>Tier - 1</v>
      </c>
      <c r="P1567" s="11" t="str">
        <v>R1011</v>
      </c>
      <c r="Q1567" s="12" t="str">
        <v>25 Nov 1959</v>
      </c>
      <c r="R1567" s="11">
        <f ca="1"/>
        <v>65</v>
      </c>
      <c r="S1567" s="52">
        <v>13393.76</v>
      </c>
      <c r="T1567" s="19"/>
    </row>
    <row r="1568" spans="1:20" x14ac:dyDescent="0.3">
      <c r="A1568" t="s">
        <v>1594</v>
      </c>
      <c r="B1568">
        <v>1959</v>
      </c>
      <c r="C1568" t="s">
        <v>25</v>
      </c>
      <c r="D1568">
        <v>20</v>
      </c>
      <c r="E1568">
        <v>0</v>
      </c>
      <c r="F1568">
        <v>13405.39</v>
      </c>
      <c r="G1568" t="s">
        <v>6767</v>
      </c>
      <c r="H1568" t="s">
        <v>6767</v>
      </c>
      <c r="I1568" t="s">
        <v>9</v>
      </c>
      <c r="K1568" s="14" t="str">
        <v>Id772</v>
      </c>
      <c r="L1568" s="11">
        <v>1959</v>
      </c>
      <c r="M1568" s="11" t="str">
        <v>Dec</v>
      </c>
      <c r="N1568" s="11" t="str">
        <v>Tier - 3</v>
      </c>
      <c r="O1568" s="11" t="str">
        <v>Tier - 3</v>
      </c>
      <c r="P1568" s="11" t="str">
        <v>R1013</v>
      </c>
      <c r="Q1568" s="12" t="str">
        <v>20 Dec 1959</v>
      </c>
      <c r="R1568" s="11">
        <f ca="1"/>
        <v>65</v>
      </c>
      <c r="S1568" s="52">
        <v>13405.39</v>
      </c>
      <c r="T1568" s="19"/>
    </row>
    <row r="1569" spans="1:20" x14ac:dyDescent="0.3">
      <c r="A1569" t="s">
        <v>1595</v>
      </c>
      <c r="B1569">
        <v>1992</v>
      </c>
      <c r="C1569" t="s">
        <v>25</v>
      </c>
      <c r="D1569">
        <v>19</v>
      </c>
      <c r="E1569">
        <v>0</v>
      </c>
      <c r="F1569">
        <v>13412.97</v>
      </c>
      <c r="G1569" t="s">
        <v>6767</v>
      </c>
      <c r="H1569" t="s">
        <v>6767</v>
      </c>
      <c r="I1569" t="s">
        <v>244</v>
      </c>
      <c r="K1569" s="14" t="str">
        <v>Id771</v>
      </c>
      <c r="L1569" s="11">
        <v>1992</v>
      </c>
      <c r="M1569" s="11" t="str">
        <v>Dec</v>
      </c>
      <c r="N1569" s="11" t="str">
        <v>Tier - 3</v>
      </c>
      <c r="O1569" s="11" t="str">
        <v>Tier - 3</v>
      </c>
      <c r="P1569" s="11" t="str">
        <v>R1023</v>
      </c>
      <c r="Q1569" s="12" t="str">
        <v>19 Dec 1992</v>
      </c>
      <c r="R1569" s="11">
        <f ca="1"/>
        <v>32</v>
      </c>
      <c r="S1569" s="52">
        <v>13412.97</v>
      </c>
      <c r="T1569" s="19"/>
    </row>
    <row r="1570" spans="1:20" x14ac:dyDescent="0.3">
      <c r="A1570" t="s">
        <v>1596</v>
      </c>
      <c r="B1570">
        <v>1961</v>
      </c>
      <c r="C1570" t="s">
        <v>8</v>
      </c>
      <c r="D1570">
        <v>22</v>
      </c>
      <c r="E1570">
        <v>0</v>
      </c>
      <c r="F1570">
        <v>13415.04</v>
      </c>
      <c r="G1570" t="s">
        <v>6767</v>
      </c>
      <c r="H1570" t="s">
        <v>6766</v>
      </c>
      <c r="I1570" t="s">
        <v>18</v>
      </c>
      <c r="K1570" s="14" t="str">
        <v>Id770</v>
      </c>
      <c r="L1570" s="11">
        <v>1961</v>
      </c>
      <c r="M1570" s="11" t="str">
        <v>Jul</v>
      </c>
      <c r="N1570" s="11" t="str">
        <v>Tier - 3</v>
      </c>
      <c r="O1570" s="11" t="str">
        <v>Tier - 2</v>
      </c>
      <c r="P1570" s="11" t="str">
        <v>R1012</v>
      </c>
      <c r="Q1570" s="12" t="str">
        <v>22 Jul 1961</v>
      </c>
      <c r="R1570" s="11">
        <f ca="1"/>
        <v>63</v>
      </c>
      <c r="S1570" s="52">
        <v>13415.04</v>
      </c>
      <c r="T1570" s="19"/>
    </row>
    <row r="1571" spans="1:20" x14ac:dyDescent="0.3">
      <c r="A1571" t="s">
        <v>1597</v>
      </c>
      <c r="B1571">
        <v>1994</v>
      </c>
      <c r="C1571" t="s">
        <v>13</v>
      </c>
      <c r="D1571">
        <v>17</v>
      </c>
      <c r="E1571">
        <v>0</v>
      </c>
      <c r="F1571">
        <v>13417.05</v>
      </c>
      <c r="G1571" t="s">
        <v>6767</v>
      </c>
      <c r="H1571" t="s">
        <v>6767</v>
      </c>
      <c r="I1571" t="s">
        <v>18</v>
      </c>
      <c r="K1571" s="14" t="str">
        <v>Id769</v>
      </c>
      <c r="L1571" s="11">
        <v>1994</v>
      </c>
      <c r="M1571" s="11" t="str">
        <v>Jun</v>
      </c>
      <c r="N1571" s="11" t="str">
        <v>Tier - 3</v>
      </c>
      <c r="O1571" s="11" t="str">
        <v>Tier - 3</v>
      </c>
      <c r="P1571" s="11" t="str">
        <v>R1012</v>
      </c>
      <c r="Q1571" s="12" t="str">
        <v>17 Jun 1994</v>
      </c>
      <c r="R1571" s="11">
        <f ca="1"/>
        <v>30</v>
      </c>
      <c r="S1571" s="52">
        <v>13417.05</v>
      </c>
      <c r="T1571" s="19"/>
    </row>
    <row r="1572" spans="1:20" x14ac:dyDescent="0.3">
      <c r="A1572" t="s">
        <v>1598</v>
      </c>
      <c r="B1572">
        <v>1961</v>
      </c>
      <c r="C1572" t="s">
        <v>11</v>
      </c>
      <c r="D1572">
        <v>3</v>
      </c>
      <c r="E1572">
        <v>0</v>
      </c>
      <c r="F1572">
        <v>13429.04</v>
      </c>
      <c r="G1572" t="s">
        <v>6767</v>
      </c>
      <c r="H1572" t="s">
        <v>6767</v>
      </c>
      <c r="I1572" t="s">
        <v>18</v>
      </c>
      <c r="K1572" s="14" t="str">
        <v>Id768</v>
      </c>
      <c r="L1572" s="11">
        <v>1961</v>
      </c>
      <c r="M1572" s="11" t="str">
        <v>Nov</v>
      </c>
      <c r="N1572" s="11" t="str">
        <v>Tier - 3</v>
      </c>
      <c r="O1572" s="11" t="str">
        <v>Tier - 3</v>
      </c>
      <c r="P1572" s="11" t="str">
        <v>R1012</v>
      </c>
      <c r="Q1572" s="12" t="str">
        <v>3 Nov 1961</v>
      </c>
      <c r="R1572" s="11">
        <f ca="1"/>
        <v>63</v>
      </c>
      <c r="S1572" s="52">
        <v>13429.04</v>
      </c>
      <c r="T1572" s="19"/>
    </row>
    <row r="1573" spans="1:20" x14ac:dyDescent="0.3">
      <c r="A1573" t="s">
        <v>1599</v>
      </c>
      <c r="B1573">
        <v>1966</v>
      </c>
      <c r="C1573" t="s">
        <v>11</v>
      </c>
      <c r="D1573">
        <v>14</v>
      </c>
      <c r="E1573">
        <v>3</v>
      </c>
      <c r="F1573">
        <v>13430.27</v>
      </c>
      <c r="G1573" t="s">
        <v>6767</v>
      </c>
      <c r="H1573" t="s">
        <v>6767</v>
      </c>
      <c r="I1573" t="s">
        <v>242</v>
      </c>
      <c r="K1573" s="14" t="str">
        <v>Id767</v>
      </c>
      <c r="L1573" s="11">
        <v>1966</v>
      </c>
      <c r="M1573" s="11" t="str">
        <v>Nov</v>
      </c>
      <c r="N1573" s="11" t="str">
        <v>Tier - 3</v>
      </c>
      <c r="O1573" s="11" t="str">
        <v>Tier - 3</v>
      </c>
      <c r="P1573" s="11" t="str">
        <v>R1024</v>
      </c>
      <c r="Q1573" s="12" t="str">
        <v>14 Nov 1966</v>
      </c>
      <c r="R1573" s="11">
        <f ca="1"/>
        <v>58</v>
      </c>
      <c r="S1573" s="52">
        <v>13430.27</v>
      </c>
      <c r="T1573" s="19"/>
    </row>
    <row r="1574" spans="1:20" x14ac:dyDescent="0.3">
      <c r="A1574" t="s">
        <v>1600</v>
      </c>
      <c r="B1574">
        <v>1975</v>
      </c>
      <c r="C1574" t="s">
        <v>13</v>
      </c>
      <c r="D1574">
        <v>29</v>
      </c>
      <c r="E1574">
        <v>1</v>
      </c>
      <c r="F1574">
        <v>13440.7</v>
      </c>
      <c r="G1574" t="s">
        <v>6767</v>
      </c>
      <c r="H1574" t="s">
        <v>6766</v>
      </c>
      <c r="I1574" t="s">
        <v>18</v>
      </c>
      <c r="K1574" s="14" t="str">
        <v>Id766</v>
      </c>
      <c r="L1574" s="11">
        <v>1975</v>
      </c>
      <c r="M1574" s="11" t="str">
        <v>Jun</v>
      </c>
      <c r="N1574" s="11" t="str">
        <v>Tier - 3</v>
      </c>
      <c r="O1574" s="11" t="str">
        <v>Tier - 2</v>
      </c>
      <c r="P1574" s="11" t="str">
        <v>R1012</v>
      </c>
      <c r="Q1574" s="12" t="str">
        <v>29 Jun 1975</v>
      </c>
      <c r="R1574" s="11">
        <f ca="1"/>
        <v>49</v>
      </c>
      <c r="S1574" s="52">
        <v>13440.7</v>
      </c>
      <c r="T1574" s="19"/>
    </row>
    <row r="1575" spans="1:20" x14ac:dyDescent="0.3">
      <c r="A1575" t="s">
        <v>1601</v>
      </c>
      <c r="B1575">
        <v>1960</v>
      </c>
      <c r="C1575" t="s">
        <v>30</v>
      </c>
      <c r="D1575">
        <v>13</v>
      </c>
      <c r="E1575">
        <v>0</v>
      </c>
      <c r="F1575">
        <v>13451.12</v>
      </c>
      <c r="G1575" t="s">
        <v>6767</v>
      </c>
      <c r="H1575" t="s">
        <v>6768</v>
      </c>
      <c r="I1575" t="s">
        <v>37</v>
      </c>
      <c r="K1575" s="14" t="str">
        <v>Id765</v>
      </c>
      <c r="L1575" s="11">
        <v>1960</v>
      </c>
      <c r="M1575" s="11" t="str">
        <v>Aug</v>
      </c>
      <c r="N1575" s="11" t="str">
        <v>Tier - 3</v>
      </c>
      <c r="O1575" s="11" t="str">
        <v>Tier - 1</v>
      </c>
      <c r="P1575" s="11" t="str">
        <v>R1011</v>
      </c>
      <c r="Q1575" s="12" t="str">
        <v>13 Aug 1960</v>
      </c>
      <c r="R1575" s="11">
        <f ca="1"/>
        <v>64</v>
      </c>
      <c r="S1575" s="52">
        <v>13451.12</v>
      </c>
      <c r="T1575" s="19"/>
    </row>
    <row r="1576" spans="1:20" x14ac:dyDescent="0.3">
      <c r="A1576" t="s">
        <v>1602</v>
      </c>
      <c r="B1576">
        <v>1960</v>
      </c>
      <c r="C1576" t="s">
        <v>8</v>
      </c>
      <c r="D1576">
        <v>11</v>
      </c>
      <c r="E1576">
        <v>0</v>
      </c>
      <c r="F1576">
        <v>13457.96</v>
      </c>
      <c r="G1576" t="s">
        <v>6767</v>
      </c>
      <c r="H1576" t="s">
        <v>6768</v>
      </c>
      <c r="I1576" t="s">
        <v>9</v>
      </c>
      <c r="K1576" s="14" t="str">
        <v>Id764</v>
      </c>
      <c r="L1576" s="11">
        <v>1960</v>
      </c>
      <c r="M1576" s="11" t="str">
        <v>Jul</v>
      </c>
      <c r="N1576" s="11" t="str">
        <v>Tier - 3</v>
      </c>
      <c r="O1576" s="11" t="str">
        <v>Tier - 1</v>
      </c>
      <c r="P1576" s="11" t="str">
        <v>R1013</v>
      </c>
      <c r="Q1576" s="12" t="str">
        <v>11 Jul 1960</v>
      </c>
      <c r="R1576" s="11">
        <f ca="1"/>
        <v>64</v>
      </c>
      <c r="S1576" s="52">
        <v>13457.96</v>
      </c>
      <c r="T1576" s="19"/>
    </row>
    <row r="1577" spans="1:20" x14ac:dyDescent="0.3">
      <c r="A1577" t="s">
        <v>1603</v>
      </c>
      <c r="B1577">
        <v>1960</v>
      </c>
      <c r="C1577" t="s">
        <v>25</v>
      </c>
      <c r="D1577">
        <v>16</v>
      </c>
      <c r="E1577">
        <v>0</v>
      </c>
      <c r="F1577">
        <v>13462.52</v>
      </c>
      <c r="G1577" t="s">
        <v>6767</v>
      </c>
      <c r="H1577" t="s">
        <v>6766</v>
      </c>
      <c r="I1577" t="s">
        <v>37</v>
      </c>
      <c r="K1577" s="14" t="str">
        <v>Id763</v>
      </c>
      <c r="L1577" s="11">
        <v>1960</v>
      </c>
      <c r="M1577" s="11" t="str">
        <v>Dec</v>
      </c>
      <c r="N1577" s="11" t="str">
        <v>Tier - 3</v>
      </c>
      <c r="O1577" s="11" t="str">
        <v>Tier - 2</v>
      </c>
      <c r="P1577" s="11" t="str">
        <v>R1011</v>
      </c>
      <c r="Q1577" s="12" t="str">
        <v>16 Dec 1960</v>
      </c>
      <c r="R1577" s="11">
        <f ca="1"/>
        <v>64</v>
      </c>
      <c r="S1577" s="52">
        <v>13462.52</v>
      </c>
      <c r="T1577" s="19"/>
    </row>
    <row r="1578" spans="1:20" x14ac:dyDescent="0.3">
      <c r="A1578" t="s">
        <v>1604</v>
      </c>
      <c r="B1578">
        <v>1985</v>
      </c>
      <c r="C1578" t="s">
        <v>30</v>
      </c>
      <c r="D1578">
        <v>19</v>
      </c>
      <c r="E1578">
        <v>3</v>
      </c>
      <c r="F1578">
        <v>13465.8</v>
      </c>
      <c r="G1578" t="s">
        <v>6767</v>
      </c>
      <c r="H1578" t="s">
        <v>6768</v>
      </c>
      <c r="I1578" t="s">
        <v>18</v>
      </c>
      <c r="K1578" s="14" t="str">
        <v>Id762</v>
      </c>
      <c r="L1578" s="11">
        <v>1985</v>
      </c>
      <c r="M1578" s="11" t="str">
        <v>Aug</v>
      </c>
      <c r="N1578" s="11" t="str">
        <v>Tier - 3</v>
      </c>
      <c r="O1578" s="11" t="str">
        <v>Tier - 1</v>
      </c>
      <c r="P1578" s="11" t="str">
        <v>R1012</v>
      </c>
      <c r="Q1578" s="12" t="str">
        <v>19 Aug 1985</v>
      </c>
      <c r="R1578" s="11">
        <f ca="1"/>
        <v>39</v>
      </c>
      <c r="S1578" s="52">
        <v>13465.8</v>
      </c>
      <c r="T1578" s="19"/>
    </row>
    <row r="1579" spans="1:20" x14ac:dyDescent="0.3">
      <c r="A1579" t="s">
        <v>1605</v>
      </c>
      <c r="B1579">
        <v>1960</v>
      </c>
      <c r="C1579" t="s">
        <v>8</v>
      </c>
      <c r="D1579">
        <v>28</v>
      </c>
      <c r="E1579">
        <v>0</v>
      </c>
      <c r="F1579">
        <v>13470.8</v>
      </c>
      <c r="G1579" t="s">
        <v>6767</v>
      </c>
      <c r="H1579" t="s">
        <v>6766</v>
      </c>
      <c r="I1579" t="s">
        <v>9</v>
      </c>
      <c r="K1579" s="14" t="str">
        <v>Id761</v>
      </c>
      <c r="L1579" s="11">
        <v>1960</v>
      </c>
      <c r="M1579" s="11" t="str">
        <v>Jul</v>
      </c>
      <c r="N1579" s="11" t="str">
        <v>Tier - 3</v>
      </c>
      <c r="O1579" s="11" t="str">
        <v>Tier - 2</v>
      </c>
      <c r="P1579" s="11" t="str">
        <v>R1013</v>
      </c>
      <c r="Q1579" s="12" t="str">
        <v>28 Jul 1960</v>
      </c>
      <c r="R1579" s="11">
        <f ca="1"/>
        <v>64</v>
      </c>
      <c r="S1579" s="52">
        <v>13470.8</v>
      </c>
      <c r="T1579" s="19"/>
    </row>
    <row r="1580" spans="1:20" x14ac:dyDescent="0.3">
      <c r="A1580" t="s">
        <v>1606</v>
      </c>
      <c r="B1580">
        <v>1960</v>
      </c>
      <c r="C1580" t="s">
        <v>8</v>
      </c>
      <c r="D1580">
        <v>24</v>
      </c>
      <c r="E1580">
        <v>0</v>
      </c>
      <c r="F1580">
        <v>13470.86</v>
      </c>
      <c r="G1580" t="s">
        <v>6767</v>
      </c>
      <c r="H1580" t="s">
        <v>6767</v>
      </c>
      <c r="I1580" t="s">
        <v>37</v>
      </c>
      <c r="K1580" s="14" t="str">
        <v>Id760</v>
      </c>
      <c r="L1580" s="11">
        <v>1960</v>
      </c>
      <c r="M1580" s="11" t="str">
        <v>Jul</v>
      </c>
      <c r="N1580" s="11" t="str">
        <v>Tier - 3</v>
      </c>
      <c r="O1580" s="11" t="str">
        <v>Tier - 3</v>
      </c>
      <c r="P1580" s="11" t="str">
        <v>R1011</v>
      </c>
      <c r="Q1580" s="12" t="str">
        <v>24 Jul 1960</v>
      </c>
      <c r="R1580" s="11">
        <f ca="1"/>
        <v>64</v>
      </c>
      <c r="S1580" s="52">
        <v>13470.86</v>
      </c>
      <c r="T1580" s="19"/>
    </row>
    <row r="1581" spans="1:20" x14ac:dyDescent="0.3">
      <c r="A1581" t="s">
        <v>1607</v>
      </c>
      <c r="B1581">
        <v>1975</v>
      </c>
      <c r="C1581" t="s">
        <v>30</v>
      </c>
      <c r="D1581">
        <v>7</v>
      </c>
      <c r="E1581">
        <v>1</v>
      </c>
      <c r="F1581">
        <v>13472.19</v>
      </c>
      <c r="G1581" t="s">
        <v>6767</v>
      </c>
      <c r="H1581" t="s">
        <v>6766</v>
      </c>
      <c r="I1581" t="s">
        <v>18</v>
      </c>
      <c r="K1581" s="14" t="str">
        <v>Id759</v>
      </c>
      <c r="L1581" s="11">
        <v>1975</v>
      </c>
      <c r="M1581" s="11" t="str">
        <v>Aug</v>
      </c>
      <c r="N1581" s="11" t="str">
        <v>Tier - 3</v>
      </c>
      <c r="O1581" s="11" t="str">
        <v>Tier - 2</v>
      </c>
      <c r="P1581" s="11" t="str">
        <v>R1012</v>
      </c>
      <c r="Q1581" s="12" t="str">
        <v>7 Aug 1975</v>
      </c>
      <c r="R1581" s="11">
        <f ca="1"/>
        <v>49</v>
      </c>
      <c r="S1581" s="52">
        <v>13472.19</v>
      </c>
      <c r="T1581" s="19"/>
    </row>
    <row r="1582" spans="1:20" x14ac:dyDescent="0.3">
      <c r="A1582" t="s">
        <v>1608</v>
      </c>
      <c r="B1582">
        <v>1990</v>
      </c>
      <c r="C1582" t="s">
        <v>30</v>
      </c>
      <c r="D1582">
        <v>30</v>
      </c>
      <c r="E1582">
        <v>3</v>
      </c>
      <c r="F1582">
        <v>13480.83</v>
      </c>
      <c r="G1582" t="s">
        <v>6767</v>
      </c>
      <c r="H1582" t="s">
        <v>6766</v>
      </c>
      <c r="I1582" t="s">
        <v>244</v>
      </c>
      <c r="K1582" s="14" t="str">
        <v>Id758</v>
      </c>
      <c r="L1582" s="11">
        <v>1990</v>
      </c>
      <c r="M1582" s="11" t="str">
        <v>Aug</v>
      </c>
      <c r="N1582" s="11" t="str">
        <v>Tier - 3</v>
      </c>
      <c r="O1582" s="11" t="str">
        <v>Tier - 2</v>
      </c>
      <c r="P1582" s="11" t="str">
        <v>R1023</v>
      </c>
      <c r="Q1582" s="12" t="str">
        <v>30 Aug 1990</v>
      </c>
      <c r="R1582" s="11">
        <f ca="1"/>
        <v>34</v>
      </c>
      <c r="S1582" s="52">
        <v>13480.83</v>
      </c>
      <c r="T1582" s="19"/>
    </row>
    <row r="1583" spans="1:20" x14ac:dyDescent="0.3">
      <c r="A1583" t="s">
        <v>1609</v>
      </c>
      <c r="B1583">
        <v>1963</v>
      </c>
      <c r="C1583" t="s">
        <v>32</v>
      </c>
      <c r="D1583">
        <v>14</v>
      </c>
      <c r="E1583">
        <v>0</v>
      </c>
      <c r="F1583">
        <v>13511.28</v>
      </c>
      <c r="G1583" t="s">
        <v>6767</v>
      </c>
      <c r="H1583" t="s">
        <v>6768</v>
      </c>
      <c r="I1583" t="s">
        <v>18</v>
      </c>
      <c r="K1583" s="14" t="str">
        <v>Id757</v>
      </c>
      <c r="L1583" s="11">
        <v>1963</v>
      </c>
      <c r="M1583" s="11" t="str">
        <v>Oct</v>
      </c>
      <c r="N1583" s="11" t="str">
        <v>Tier - 3</v>
      </c>
      <c r="O1583" s="11" t="str">
        <v>Tier - 1</v>
      </c>
      <c r="P1583" s="11" t="str">
        <v>R1012</v>
      </c>
      <c r="Q1583" s="12" t="str">
        <v>14 Oct 1963</v>
      </c>
      <c r="R1583" s="11">
        <f ca="1"/>
        <v>61</v>
      </c>
      <c r="S1583" s="52">
        <v>13511.28</v>
      </c>
      <c r="T1583" s="19"/>
    </row>
    <row r="1584" spans="1:20" x14ac:dyDescent="0.3">
      <c r="A1584" t="s">
        <v>1610</v>
      </c>
      <c r="B1584">
        <v>1960</v>
      </c>
      <c r="C1584" t="s">
        <v>8</v>
      </c>
      <c r="D1584">
        <v>11</v>
      </c>
      <c r="E1584">
        <v>0</v>
      </c>
      <c r="F1584">
        <v>13555</v>
      </c>
      <c r="G1584" t="s">
        <v>6767</v>
      </c>
      <c r="H1584" t="s">
        <v>6767</v>
      </c>
      <c r="I1584" t="s">
        <v>351</v>
      </c>
      <c r="K1584" s="14" t="str">
        <v>Id756</v>
      </c>
      <c r="L1584" s="11">
        <v>1960</v>
      </c>
      <c r="M1584" s="11" t="str">
        <v>Jul</v>
      </c>
      <c r="N1584" s="11" t="str">
        <v>Tier - 3</v>
      </c>
      <c r="O1584" s="11" t="str">
        <v>Tier - 3</v>
      </c>
      <c r="P1584" s="11" t="str">
        <v>R1017</v>
      </c>
      <c r="Q1584" s="12" t="str">
        <v>11 Jul 1960</v>
      </c>
      <c r="R1584" s="11">
        <f ca="1"/>
        <v>64</v>
      </c>
      <c r="S1584" s="52">
        <v>13555</v>
      </c>
      <c r="T1584" s="19"/>
    </row>
    <row r="1585" spans="1:20" x14ac:dyDescent="0.3">
      <c r="A1585" t="s">
        <v>1611</v>
      </c>
      <c r="B1585">
        <v>1968</v>
      </c>
      <c r="C1585" t="s">
        <v>8</v>
      </c>
      <c r="D1585">
        <v>15</v>
      </c>
      <c r="E1585">
        <v>0</v>
      </c>
      <c r="F1585">
        <v>13566.04</v>
      </c>
      <c r="G1585" t="s">
        <v>6767</v>
      </c>
      <c r="H1585" t="s">
        <v>6767</v>
      </c>
      <c r="I1585" t="s">
        <v>530</v>
      </c>
      <c r="K1585" s="14" t="str">
        <v>Id755</v>
      </c>
      <c r="L1585" s="11">
        <v>1968</v>
      </c>
      <c r="M1585" s="11" t="str">
        <v>Jul</v>
      </c>
      <c r="N1585" s="11" t="str">
        <v>Tier - 3</v>
      </c>
      <c r="O1585" s="11" t="str">
        <v>Tier - 3</v>
      </c>
      <c r="P1585" s="11" t="str">
        <v>R1026</v>
      </c>
      <c r="Q1585" s="12" t="str">
        <v>15 Jul 1968</v>
      </c>
      <c r="R1585" s="11">
        <f ca="1"/>
        <v>56</v>
      </c>
      <c r="S1585" s="52">
        <v>13566.04</v>
      </c>
      <c r="T1585" s="19"/>
    </row>
    <row r="1586" spans="1:20" x14ac:dyDescent="0.3">
      <c r="A1586" t="s">
        <v>1612</v>
      </c>
      <c r="B1586">
        <v>1992</v>
      </c>
      <c r="C1586" t="s">
        <v>30</v>
      </c>
      <c r="D1586">
        <v>14</v>
      </c>
      <c r="E1586">
        <v>0</v>
      </c>
      <c r="F1586">
        <v>13588.17</v>
      </c>
      <c r="G1586" t="s">
        <v>6767</v>
      </c>
      <c r="H1586" t="s">
        <v>6768</v>
      </c>
      <c r="I1586" t="s">
        <v>18</v>
      </c>
      <c r="K1586" s="14" t="str">
        <v>Id754</v>
      </c>
      <c r="L1586" s="11">
        <v>1992</v>
      </c>
      <c r="M1586" s="11" t="str">
        <v>Aug</v>
      </c>
      <c r="N1586" s="11" t="str">
        <v>Tier - 3</v>
      </c>
      <c r="O1586" s="11" t="str">
        <v>Tier - 1</v>
      </c>
      <c r="P1586" s="11" t="str">
        <v>R1012</v>
      </c>
      <c r="Q1586" s="12" t="str">
        <v>14 Aug 1992</v>
      </c>
      <c r="R1586" s="11">
        <f ca="1"/>
        <v>32</v>
      </c>
      <c r="S1586" s="52">
        <v>13588.17</v>
      </c>
      <c r="T1586" s="19"/>
    </row>
    <row r="1587" spans="1:20" x14ac:dyDescent="0.3">
      <c r="A1587" t="s">
        <v>1613</v>
      </c>
      <c r="B1587">
        <v>1964</v>
      </c>
      <c r="C1587" t="s">
        <v>15</v>
      </c>
      <c r="D1587">
        <v>10</v>
      </c>
      <c r="E1587">
        <v>2</v>
      </c>
      <c r="F1587">
        <v>13607.37</v>
      </c>
      <c r="G1587" t="s">
        <v>6767</v>
      </c>
      <c r="H1587" t="s">
        <v>6768</v>
      </c>
      <c r="I1587" t="s">
        <v>242</v>
      </c>
      <c r="K1587" s="14" t="str">
        <v>Id753</v>
      </c>
      <c r="L1587" s="11">
        <v>1964</v>
      </c>
      <c r="M1587" s="11" t="str">
        <v>Sep</v>
      </c>
      <c r="N1587" s="11" t="str">
        <v>Tier - 3</v>
      </c>
      <c r="O1587" s="11" t="str">
        <v>Tier - 1</v>
      </c>
      <c r="P1587" s="11" t="str">
        <v>R1024</v>
      </c>
      <c r="Q1587" s="12" t="str">
        <v>10 Sep 1964</v>
      </c>
      <c r="R1587" s="11">
        <f ca="1"/>
        <v>60</v>
      </c>
      <c r="S1587" s="52">
        <v>13607.37</v>
      </c>
      <c r="T1587" s="19"/>
    </row>
    <row r="1588" spans="1:20" x14ac:dyDescent="0.3">
      <c r="A1588" t="s">
        <v>1614</v>
      </c>
      <c r="B1588">
        <v>1961</v>
      </c>
      <c r="C1588" t="s">
        <v>11</v>
      </c>
      <c r="D1588">
        <v>18</v>
      </c>
      <c r="E1588">
        <v>0</v>
      </c>
      <c r="F1588">
        <v>13616.36</v>
      </c>
      <c r="G1588" t="s">
        <v>6767</v>
      </c>
      <c r="H1588" t="s">
        <v>6767</v>
      </c>
      <c r="I1588" t="s">
        <v>242</v>
      </c>
      <c r="K1588" s="14" t="str">
        <v>Id752</v>
      </c>
      <c r="L1588" s="11">
        <v>1961</v>
      </c>
      <c r="M1588" s="11" t="str">
        <v>Nov</v>
      </c>
      <c r="N1588" s="11" t="str">
        <v>Tier - 3</v>
      </c>
      <c r="O1588" s="11" t="str">
        <v>Tier - 3</v>
      </c>
      <c r="P1588" s="11" t="str">
        <v>R1024</v>
      </c>
      <c r="Q1588" s="12" t="str">
        <v>18 Nov 1961</v>
      </c>
      <c r="R1588" s="11">
        <f ca="1"/>
        <v>63</v>
      </c>
      <c r="S1588" s="52">
        <v>13616.36</v>
      </c>
      <c r="T1588" s="19"/>
    </row>
    <row r="1589" spans="1:20" x14ac:dyDescent="0.3">
      <c r="A1589" t="s">
        <v>1615</v>
      </c>
      <c r="B1589">
        <v>1969</v>
      </c>
      <c r="C1589" t="s">
        <v>8</v>
      </c>
      <c r="D1589">
        <v>26</v>
      </c>
      <c r="E1589">
        <v>0</v>
      </c>
      <c r="F1589">
        <v>13622.01</v>
      </c>
      <c r="G1589" t="s">
        <v>6767</v>
      </c>
      <c r="H1589" t="s">
        <v>6767</v>
      </c>
      <c r="I1589" t="s">
        <v>18</v>
      </c>
      <c r="K1589" s="14" t="str">
        <v>Id751</v>
      </c>
      <c r="L1589" s="11">
        <v>1969</v>
      </c>
      <c r="M1589" s="11" t="str">
        <v>Jul</v>
      </c>
      <c r="N1589" s="11" t="str">
        <v>Tier - 3</v>
      </c>
      <c r="O1589" s="11" t="str">
        <v>Tier - 3</v>
      </c>
      <c r="P1589" s="11" t="str">
        <v>R1012</v>
      </c>
      <c r="Q1589" s="12" t="str">
        <v>26 Jul 1969</v>
      </c>
      <c r="R1589" s="11">
        <f ca="1"/>
        <v>55</v>
      </c>
      <c r="S1589" s="52">
        <v>13622.01</v>
      </c>
      <c r="T1589" s="19"/>
    </row>
    <row r="1590" spans="1:20" x14ac:dyDescent="0.3">
      <c r="A1590" t="s">
        <v>1616</v>
      </c>
      <c r="B1590">
        <v>1961</v>
      </c>
      <c r="C1590" t="s">
        <v>25</v>
      </c>
      <c r="D1590">
        <v>24</v>
      </c>
      <c r="E1590">
        <v>0</v>
      </c>
      <c r="F1590">
        <v>13635.64</v>
      </c>
      <c r="G1590" t="s">
        <v>6767</v>
      </c>
      <c r="H1590" t="s">
        <v>6767</v>
      </c>
      <c r="I1590" t="s">
        <v>242</v>
      </c>
      <c r="K1590" s="14" t="str">
        <v>Id750</v>
      </c>
      <c r="L1590" s="11">
        <v>1961</v>
      </c>
      <c r="M1590" s="11" t="str">
        <v>Dec</v>
      </c>
      <c r="N1590" s="11" t="str">
        <v>Tier - 3</v>
      </c>
      <c r="O1590" s="11" t="str">
        <v>Tier - 3</v>
      </c>
      <c r="P1590" s="11" t="str">
        <v>R1024</v>
      </c>
      <c r="Q1590" s="12" t="str">
        <v>24 Dec 1961</v>
      </c>
      <c r="R1590" s="11">
        <f ca="1"/>
        <v>63</v>
      </c>
      <c r="S1590" s="52">
        <v>13635.64</v>
      </c>
      <c r="T1590" s="19"/>
    </row>
    <row r="1591" spans="1:20" x14ac:dyDescent="0.3">
      <c r="A1591" t="s">
        <v>1617</v>
      </c>
      <c r="B1591">
        <v>1984</v>
      </c>
      <c r="C1591" t="s">
        <v>8</v>
      </c>
      <c r="D1591">
        <v>20</v>
      </c>
      <c r="E1591">
        <v>3</v>
      </c>
      <c r="F1591">
        <v>13638.06</v>
      </c>
      <c r="G1591" t="s">
        <v>6767</v>
      </c>
      <c r="H1591" t="s">
        <v>6767</v>
      </c>
      <c r="I1591" t="s">
        <v>244</v>
      </c>
      <c r="K1591" s="14" t="str">
        <v>Id749</v>
      </c>
      <c r="L1591" s="11">
        <v>1984</v>
      </c>
      <c r="M1591" s="11" t="str">
        <v>Jul</v>
      </c>
      <c r="N1591" s="11" t="str">
        <v>Tier - 3</v>
      </c>
      <c r="O1591" s="11" t="str">
        <v>Tier - 3</v>
      </c>
      <c r="P1591" s="11" t="str">
        <v>R1023</v>
      </c>
      <c r="Q1591" s="12" t="str">
        <v>20 Jul 1984</v>
      </c>
      <c r="R1591" s="11">
        <f ca="1"/>
        <v>40</v>
      </c>
      <c r="S1591" s="52">
        <v>13638.06</v>
      </c>
      <c r="T1591" s="19"/>
    </row>
    <row r="1592" spans="1:20" x14ac:dyDescent="0.3">
      <c r="A1592" t="s">
        <v>1618</v>
      </c>
      <c r="B1592">
        <v>1963</v>
      </c>
      <c r="C1592" t="s">
        <v>30</v>
      </c>
      <c r="D1592">
        <v>4</v>
      </c>
      <c r="E1592">
        <v>0</v>
      </c>
      <c r="F1592">
        <v>13677.68</v>
      </c>
      <c r="G1592" t="s">
        <v>6767</v>
      </c>
      <c r="H1592" t="s">
        <v>6766</v>
      </c>
      <c r="I1592" t="s">
        <v>295</v>
      </c>
      <c r="K1592" s="14" t="str">
        <v>Id748</v>
      </c>
      <c r="L1592" s="11">
        <v>1963</v>
      </c>
      <c r="M1592" s="11" t="str">
        <v>Aug</v>
      </c>
      <c r="N1592" s="11" t="str">
        <v>Tier - 3</v>
      </c>
      <c r="O1592" s="11" t="str">
        <v>Tier - 2</v>
      </c>
      <c r="P1592" s="11" t="str">
        <v>R1021</v>
      </c>
      <c r="Q1592" s="12" t="str">
        <v>4 Aug 1963</v>
      </c>
      <c r="R1592" s="11">
        <f ca="1"/>
        <v>61</v>
      </c>
      <c r="S1592" s="52">
        <v>13677.68</v>
      </c>
      <c r="T1592" s="19"/>
    </row>
    <row r="1593" spans="1:20" x14ac:dyDescent="0.3">
      <c r="A1593" t="s">
        <v>1619</v>
      </c>
      <c r="B1593">
        <v>1985</v>
      </c>
      <c r="C1593" t="s">
        <v>15</v>
      </c>
      <c r="D1593">
        <v>14</v>
      </c>
      <c r="E1593">
        <v>3</v>
      </c>
      <c r="F1593">
        <v>13685.51</v>
      </c>
      <c r="G1593" t="s">
        <v>6767</v>
      </c>
      <c r="H1593" t="s">
        <v>6768</v>
      </c>
      <c r="I1593" t="s">
        <v>530</v>
      </c>
      <c r="K1593" s="14" t="str">
        <v>Id747</v>
      </c>
      <c r="L1593" s="11">
        <v>1985</v>
      </c>
      <c r="M1593" s="11" t="str">
        <v>Sep</v>
      </c>
      <c r="N1593" s="11" t="str">
        <v>Tier - 3</v>
      </c>
      <c r="O1593" s="11" t="str">
        <v>Tier - 1</v>
      </c>
      <c r="P1593" s="11" t="str">
        <v>R1026</v>
      </c>
      <c r="Q1593" s="12" t="str">
        <v>14 Sep 1985</v>
      </c>
      <c r="R1593" s="11">
        <f ca="1"/>
        <v>39</v>
      </c>
      <c r="S1593" s="52">
        <v>13685.51</v>
      </c>
      <c r="T1593" s="19"/>
    </row>
    <row r="1594" spans="1:20" x14ac:dyDescent="0.3">
      <c r="A1594" t="s">
        <v>1620</v>
      </c>
      <c r="B1594">
        <v>1986</v>
      </c>
      <c r="C1594" t="s">
        <v>11</v>
      </c>
      <c r="D1594">
        <v>24</v>
      </c>
      <c r="E1594">
        <v>3</v>
      </c>
      <c r="F1594">
        <v>13714.55</v>
      </c>
      <c r="G1594" t="s">
        <v>6767</v>
      </c>
      <c r="H1594" t="s">
        <v>6766</v>
      </c>
      <c r="I1594" t="s">
        <v>244</v>
      </c>
      <c r="K1594" s="14" t="str">
        <v>Id746</v>
      </c>
      <c r="L1594" s="11">
        <v>1986</v>
      </c>
      <c r="M1594" s="11" t="str">
        <v>Nov</v>
      </c>
      <c r="N1594" s="11" t="str">
        <v>Tier - 3</v>
      </c>
      <c r="O1594" s="11" t="str">
        <v>Tier - 2</v>
      </c>
      <c r="P1594" s="11" t="str">
        <v>R1023</v>
      </c>
      <c r="Q1594" s="12" t="str">
        <v>24 Nov 1986</v>
      </c>
      <c r="R1594" s="11">
        <f ca="1"/>
        <v>38</v>
      </c>
      <c r="S1594" s="52">
        <v>13714.55</v>
      </c>
      <c r="T1594" s="19"/>
    </row>
    <row r="1595" spans="1:20" x14ac:dyDescent="0.3">
      <c r="A1595" t="s">
        <v>1621</v>
      </c>
      <c r="B1595">
        <v>1981</v>
      </c>
      <c r="C1595" t="s">
        <v>30</v>
      </c>
      <c r="D1595">
        <v>2</v>
      </c>
      <c r="E1595">
        <v>1</v>
      </c>
      <c r="F1595">
        <v>13725.47</v>
      </c>
      <c r="G1595" t="s">
        <v>6767</v>
      </c>
      <c r="H1595" t="s">
        <v>6766</v>
      </c>
      <c r="I1595" t="s">
        <v>242</v>
      </c>
      <c r="K1595" s="14" t="str">
        <v>Id745</v>
      </c>
      <c r="L1595" s="11">
        <v>1981</v>
      </c>
      <c r="M1595" s="11" t="str">
        <v>Aug</v>
      </c>
      <c r="N1595" s="11" t="str">
        <v>Tier - 3</v>
      </c>
      <c r="O1595" s="11" t="str">
        <v>Tier - 2</v>
      </c>
      <c r="P1595" s="11" t="str">
        <v>R1024</v>
      </c>
      <c r="Q1595" s="12" t="str">
        <v>2 Aug 1981</v>
      </c>
      <c r="R1595" s="11">
        <f ca="1"/>
        <v>43</v>
      </c>
      <c r="S1595" s="52">
        <v>13725.47</v>
      </c>
      <c r="T1595" s="19"/>
    </row>
    <row r="1596" spans="1:20" x14ac:dyDescent="0.3">
      <c r="A1596" t="s">
        <v>1622</v>
      </c>
      <c r="B1596">
        <v>1985</v>
      </c>
      <c r="C1596" t="s">
        <v>30</v>
      </c>
      <c r="D1596">
        <v>29</v>
      </c>
      <c r="E1596">
        <v>3</v>
      </c>
      <c r="F1596">
        <v>13726.21</v>
      </c>
      <c r="G1596" t="s">
        <v>6767</v>
      </c>
      <c r="H1596" t="s">
        <v>6767</v>
      </c>
      <c r="I1596" t="s">
        <v>530</v>
      </c>
      <c r="K1596" s="14" t="str">
        <v>Id744</v>
      </c>
      <c r="L1596" s="11">
        <v>1985</v>
      </c>
      <c r="M1596" s="11" t="str">
        <v>Aug</v>
      </c>
      <c r="N1596" s="11" t="str">
        <v>Tier - 3</v>
      </c>
      <c r="O1596" s="11" t="str">
        <v>Tier - 3</v>
      </c>
      <c r="P1596" s="11" t="str">
        <v>R1026</v>
      </c>
      <c r="Q1596" s="12" t="str">
        <v>29 Aug 1985</v>
      </c>
      <c r="R1596" s="11">
        <f ca="1"/>
        <v>39</v>
      </c>
      <c r="S1596" s="52">
        <v>13726.21</v>
      </c>
      <c r="T1596" s="19"/>
    </row>
    <row r="1597" spans="1:20" x14ac:dyDescent="0.3">
      <c r="A1597" t="s">
        <v>1623</v>
      </c>
      <c r="B1597">
        <v>1969</v>
      </c>
      <c r="C1597" t="s">
        <v>32</v>
      </c>
      <c r="D1597">
        <v>23</v>
      </c>
      <c r="E1597">
        <v>0</v>
      </c>
      <c r="F1597">
        <v>13746.74</v>
      </c>
      <c r="G1597" t="s">
        <v>6767</v>
      </c>
      <c r="H1597" t="s">
        <v>6766</v>
      </c>
      <c r="I1597" t="s">
        <v>530</v>
      </c>
      <c r="K1597" s="14" t="str">
        <v>Id743</v>
      </c>
      <c r="L1597" s="11">
        <v>1969</v>
      </c>
      <c r="M1597" s="11" t="str">
        <v>Oct</v>
      </c>
      <c r="N1597" s="11" t="str">
        <v>Tier - 3</v>
      </c>
      <c r="O1597" s="11" t="str">
        <v>Tier - 2</v>
      </c>
      <c r="P1597" s="11" t="str">
        <v>R1026</v>
      </c>
      <c r="Q1597" s="12" t="str">
        <v>23 Oct 1969</v>
      </c>
      <c r="R1597" s="11">
        <f ca="1"/>
        <v>55</v>
      </c>
      <c r="S1597" s="52">
        <v>13746.74</v>
      </c>
      <c r="T1597" s="19"/>
    </row>
    <row r="1598" spans="1:20" x14ac:dyDescent="0.3">
      <c r="A1598" t="s">
        <v>1624</v>
      </c>
      <c r="B1598">
        <v>2004</v>
      </c>
      <c r="C1598" t="s">
        <v>8</v>
      </c>
      <c r="D1598">
        <v>16</v>
      </c>
      <c r="E1598">
        <v>0</v>
      </c>
      <c r="F1598">
        <v>13747.87</v>
      </c>
      <c r="G1598" t="s">
        <v>6767</v>
      </c>
      <c r="H1598" t="s">
        <v>6766</v>
      </c>
      <c r="I1598" t="s">
        <v>165</v>
      </c>
      <c r="K1598" s="14" t="str">
        <v>Id742</v>
      </c>
      <c r="L1598" s="11">
        <v>2004</v>
      </c>
      <c r="M1598" s="11" t="str">
        <v>Jul</v>
      </c>
      <c r="N1598" s="11" t="str">
        <v>Tier - 3</v>
      </c>
      <c r="O1598" s="11" t="str">
        <v>Tier - 2</v>
      </c>
      <c r="P1598" s="11" t="str">
        <v>R1018</v>
      </c>
      <c r="Q1598" s="12" t="str">
        <v>16 Jul 2004</v>
      </c>
      <c r="R1598" s="11">
        <f ca="1"/>
        <v>20</v>
      </c>
      <c r="S1598" s="52">
        <v>13747.87</v>
      </c>
      <c r="T1598" s="19"/>
    </row>
    <row r="1599" spans="1:20" x14ac:dyDescent="0.3">
      <c r="A1599" t="s">
        <v>1625</v>
      </c>
      <c r="B1599">
        <v>1959</v>
      </c>
      <c r="C1599" t="s">
        <v>30</v>
      </c>
      <c r="D1599">
        <v>6</v>
      </c>
      <c r="E1599">
        <v>0</v>
      </c>
      <c r="F1599">
        <v>13770.1</v>
      </c>
      <c r="G1599" t="s">
        <v>6767</v>
      </c>
      <c r="H1599" t="s">
        <v>6768</v>
      </c>
      <c r="I1599" t="s">
        <v>18</v>
      </c>
      <c r="K1599" s="14" t="str">
        <v>Id741</v>
      </c>
      <c r="L1599" s="11">
        <v>1959</v>
      </c>
      <c r="M1599" s="11" t="str">
        <v>Aug</v>
      </c>
      <c r="N1599" s="11" t="str">
        <v>Tier - 3</v>
      </c>
      <c r="O1599" s="11" t="str">
        <v>Tier - 1</v>
      </c>
      <c r="P1599" s="11" t="str">
        <v>R1012</v>
      </c>
      <c r="Q1599" s="12" t="str">
        <v>6 Aug 1959</v>
      </c>
      <c r="R1599" s="11">
        <f ca="1"/>
        <v>65</v>
      </c>
      <c r="S1599" s="52">
        <v>13770.1</v>
      </c>
      <c r="T1599" s="19"/>
    </row>
    <row r="1600" spans="1:20" x14ac:dyDescent="0.3">
      <c r="A1600" t="s">
        <v>1626</v>
      </c>
      <c r="B1600">
        <v>1966</v>
      </c>
      <c r="C1600" t="s">
        <v>11</v>
      </c>
      <c r="D1600">
        <v>10</v>
      </c>
      <c r="E1600">
        <v>0</v>
      </c>
      <c r="F1600">
        <v>13801.61</v>
      </c>
      <c r="G1600" t="s">
        <v>6767</v>
      </c>
      <c r="H1600" t="s">
        <v>6767</v>
      </c>
      <c r="I1600" t="s">
        <v>530</v>
      </c>
      <c r="K1600" s="14" t="str">
        <v>Id740</v>
      </c>
      <c r="L1600" s="11">
        <v>1966</v>
      </c>
      <c r="M1600" s="11" t="str">
        <v>Nov</v>
      </c>
      <c r="N1600" s="11" t="str">
        <v>Tier - 3</v>
      </c>
      <c r="O1600" s="11" t="str">
        <v>Tier - 3</v>
      </c>
      <c r="P1600" s="11" t="str">
        <v>R1026</v>
      </c>
      <c r="Q1600" s="12" t="str">
        <v>10 Nov 1966</v>
      </c>
      <c r="R1600" s="11">
        <f ca="1"/>
        <v>58</v>
      </c>
      <c r="S1600" s="52">
        <v>13801.61</v>
      </c>
      <c r="T1600" s="19"/>
    </row>
    <row r="1601" spans="1:20" x14ac:dyDescent="0.3">
      <c r="A1601" t="s">
        <v>1627</v>
      </c>
      <c r="B1601">
        <v>1986</v>
      </c>
      <c r="C1601" t="s">
        <v>25</v>
      </c>
      <c r="D1601">
        <v>8</v>
      </c>
      <c r="E1601">
        <v>3</v>
      </c>
      <c r="F1601">
        <v>13819.49</v>
      </c>
      <c r="G1601" t="s">
        <v>6767</v>
      </c>
      <c r="H1601" t="s">
        <v>6766</v>
      </c>
      <c r="I1601" t="s">
        <v>18</v>
      </c>
      <c r="K1601" s="14" t="str">
        <v>Id739</v>
      </c>
      <c r="L1601" s="11">
        <v>1986</v>
      </c>
      <c r="M1601" s="11" t="str">
        <v>Dec</v>
      </c>
      <c r="N1601" s="11" t="str">
        <v>Tier - 3</v>
      </c>
      <c r="O1601" s="11" t="str">
        <v>Tier - 2</v>
      </c>
      <c r="P1601" s="11" t="str">
        <v>R1012</v>
      </c>
      <c r="Q1601" s="12" t="str">
        <v>8 Dec 1986</v>
      </c>
      <c r="R1601" s="11">
        <f ca="1"/>
        <v>38</v>
      </c>
      <c r="S1601" s="52">
        <v>13819.49</v>
      </c>
      <c r="T1601" s="19"/>
    </row>
    <row r="1602" spans="1:20" x14ac:dyDescent="0.3">
      <c r="A1602" t="s">
        <v>1628</v>
      </c>
      <c r="B1602">
        <v>1958</v>
      </c>
      <c r="C1602" t="s">
        <v>11</v>
      </c>
      <c r="D1602">
        <v>25</v>
      </c>
      <c r="E1602">
        <v>0</v>
      </c>
      <c r="F1602">
        <v>13822.8</v>
      </c>
      <c r="G1602" t="s">
        <v>6767</v>
      </c>
      <c r="H1602" t="s">
        <v>6767</v>
      </c>
      <c r="I1602" t="s">
        <v>37</v>
      </c>
      <c r="K1602" s="14" t="str">
        <v>Id738</v>
      </c>
      <c r="L1602" s="11">
        <v>1958</v>
      </c>
      <c r="M1602" s="11" t="str">
        <v>Nov</v>
      </c>
      <c r="N1602" s="11" t="str">
        <v>Tier - 3</v>
      </c>
      <c r="O1602" s="11" t="str">
        <v>Tier - 3</v>
      </c>
      <c r="P1602" s="11" t="str">
        <v>R1011</v>
      </c>
      <c r="Q1602" s="12" t="str">
        <v>25 Nov 1958</v>
      </c>
      <c r="R1602" s="11">
        <f ca="1"/>
        <v>66</v>
      </c>
      <c r="S1602" s="52">
        <v>13822.8</v>
      </c>
      <c r="T1602" s="19"/>
    </row>
    <row r="1603" spans="1:20" x14ac:dyDescent="0.3">
      <c r="A1603" t="s">
        <v>1629</v>
      </c>
      <c r="B1603">
        <v>1958</v>
      </c>
      <c r="C1603" t="s">
        <v>25</v>
      </c>
      <c r="D1603">
        <v>10</v>
      </c>
      <c r="E1603">
        <v>0</v>
      </c>
      <c r="F1603">
        <v>13831.12</v>
      </c>
      <c r="G1603" t="s">
        <v>6767</v>
      </c>
      <c r="H1603" t="s">
        <v>6768</v>
      </c>
      <c r="I1603" t="s">
        <v>9</v>
      </c>
      <c r="K1603" s="14" t="str">
        <v>Id737</v>
      </c>
      <c r="L1603" s="11">
        <v>1958</v>
      </c>
      <c r="M1603" s="11" t="str">
        <v>Dec</v>
      </c>
      <c r="N1603" s="11" t="str">
        <v>Tier - 3</v>
      </c>
      <c r="O1603" s="11" t="str">
        <v>Tier - 1</v>
      </c>
      <c r="P1603" s="11" t="str">
        <v>R1013</v>
      </c>
      <c r="Q1603" s="12" t="str">
        <v>10 Dec 1958</v>
      </c>
      <c r="R1603" s="11">
        <f ca="1"/>
        <v>66</v>
      </c>
      <c r="S1603" s="52">
        <v>13831.12</v>
      </c>
      <c r="T1603" s="19"/>
    </row>
    <row r="1604" spans="1:20" x14ac:dyDescent="0.3">
      <c r="A1604" t="s">
        <v>1630</v>
      </c>
      <c r="B1604">
        <v>2003</v>
      </c>
      <c r="C1604" t="s">
        <v>13</v>
      </c>
      <c r="D1604">
        <v>7</v>
      </c>
      <c r="E1604">
        <v>0</v>
      </c>
      <c r="F1604">
        <v>13844.51</v>
      </c>
      <c r="G1604" t="s">
        <v>6766</v>
      </c>
      <c r="H1604" t="s">
        <v>6768</v>
      </c>
      <c r="I1604" t="s">
        <v>37</v>
      </c>
      <c r="K1604" s="14" t="str">
        <v>Id736</v>
      </c>
      <c r="L1604" s="11">
        <v>2003</v>
      </c>
      <c r="M1604" s="11" t="str">
        <v>Jun</v>
      </c>
      <c r="N1604" s="11" t="str">
        <v>Tier - 2</v>
      </c>
      <c r="O1604" s="11" t="str">
        <v>Tier - 1</v>
      </c>
      <c r="P1604" s="11" t="str">
        <v>R1011</v>
      </c>
      <c r="Q1604" s="12" t="str">
        <v>7 Jun 2003</v>
      </c>
      <c r="R1604" s="11">
        <f ca="1"/>
        <v>21</v>
      </c>
      <c r="S1604" s="52">
        <v>13844.51</v>
      </c>
      <c r="T1604" s="19"/>
    </row>
    <row r="1605" spans="1:20" x14ac:dyDescent="0.3">
      <c r="A1605" t="s">
        <v>1631</v>
      </c>
      <c r="B1605">
        <v>1960</v>
      </c>
      <c r="C1605" t="s">
        <v>8</v>
      </c>
      <c r="D1605">
        <v>21</v>
      </c>
      <c r="E1605">
        <v>0</v>
      </c>
      <c r="F1605">
        <v>13844.8</v>
      </c>
      <c r="G1605" t="s">
        <v>6766</v>
      </c>
      <c r="H1605" t="s">
        <v>6766</v>
      </c>
      <c r="I1605" t="s">
        <v>18</v>
      </c>
      <c r="K1605" s="14" t="str">
        <v>Id735</v>
      </c>
      <c r="L1605" s="11">
        <v>1960</v>
      </c>
      <c r="M1605" s="11" t="str">
        <v>Jul</v>
      </c>
      <c r="N1605" s="11" t="str">
        <v>Tier - 2</v>
      </c>
      <c r="O1605" s="11" t="str">
        <v>Tier - 2</v>
      </c>
      <c r="P1605" s="11" t="str">
        <v>R1012</v>
      </c>
      <c r="Q1605" s="12" t="str">
        <v>21 Jul 1960</v>
      </c>
      <c r="R1605" s="11">
        <f ca="1"/>
        <v>64</v>
      </c>
      <c r="S1605" s="52">
        <v>13844.8</v>
      </c>
      <c r="T1605" s="19"/>
    </row>
    <row r="1606" spans="1:20" x14ac:dyDescent="0.3">
      <c r="A1606" t="s">
        <v>1632</v>
      </c>
      <c r="B1606">
        <v>1978</v>
      </c>
      <c r="C1606" t="s">
        <v>25</v>
      </c>
      <c r="D1606">
        <v>19</v>
      </c>
      <c r="E1606">
        <v>2</v>
      </c>
      <c r="F1606">
        <v>13874.89</v>
      </c>
      <c r="G1606" t="s">
        <v>6766</v>
      </c>
      <c r="H1606" t="s">
        <v>6768</v>
      </c>
      <c r="I1606" t="s">
        <v>18</v>
      </c>
      <c r="K1606" s="14" t="str">
        <v>Id734</v>
      </c>
      <c r="L1606" s="11">
        <v>1978</v>
      </c>
      <c r="M1606" s="11" t="str">
        <v>Dec</v>
      </c>
      <c r="N1606" s="11" t="str">
        <v>Tier - 2</v>
      </c>
      <c r="O1606" s="11" t="str">
        <v>Tier - 1</v>
      </c>
      <c r="P1606" s="11" t="str">
        <v>R1012</v>
      </c>
      <c r="Q1606" s="12" t="str">
        <v>19 Dec 1978</v>
      </c>
      <c r="R1606" s="11">
        <f ca="1"/>
        <v>46</v>
      </c>
      <c r="S1606" s="52">
        <v>13874.89</v>
      </c>
      <c r="T1606" s="19"/>
    </row>
    <row r="1607" spans="1:20" x14ac:dyDescent="0.3">
      <c r="A1607" t="s">
        <v>1633</v>
      </c>
      <c r="B1607">
        <v>1959</v>
      </c>
      <c r="C1607" t="s">
        <v>32</v>
      </c>
      <c r="D1607">
        <v>5</v>
      </c>
      <c r="E1607">
        <v>0</v>
      </c>
      <c r="F1607">
        <v>13880.95</v>
      </c>
      <c r="G1607" t="s">
        <v>6766</v>
      </c>
      <c r="H1607" t="s">
        <v>6766</v>
      </c>
      <c r="I1607" t="s">
        <v>37</v>
      </c>
      <c r="K1607" s="14" t="str">
        <v>Id733</v>
      </c>
      <c r="L1607" s="11">
        <v>1959</v>
      </c>
      <c r="M1607" s="11" t="str">
        <v>Oct</v>
      </c>
      <c r="N1607" s="11" t="str">
        <v>Tier - 2</v>
      </c>
      <c r="O1607" s="11" t="str">
        <v>Tier - 2</v>
      </c>
      <c r="P1607" s="11" t="str">
        <v>R1011</v>
      </c>
      <c r="Q1607" s="12" t="str">
        <v>5 Oct 1959</v>
      </c>
      <c r="R1607" s="11">
        <f ca="1"/>
        <v>65</v>
      </c>
      <c r="S1607" s="52">
        <v>13880.95</v>
      </c>
      <c r="T1607" s="19"/>
    </row>
    <row r="1608" spans="1:20" x14ac:dyDescent="0.3">
      <c r="A1608" t="s">
        <v>1634</v>
      </c>
      <c r="B1608">
        <v>1985</v>
      </c>
      <c r="C1608" t="s">
        <v>15</v>
      </c>
      <c r="D1608">
        <v>25</v>
      </c>
      <c r="E1608">
        <v>3</v>
      </c>
      <c r="F1608">
        <v>13886.4</v>
      </c>
      <c r="G1608" t="s">
        <v>6766</v>
      </c>
      <c r="H1608" t="s">
        <v>6766</v>
      </c>
      <c r="I1608" t="s">
        <v>18</v>
      </c>
      <c r="K1608" s="14" t="str">
        <v>Id732</v>
      </c>
      <c r="L1608" s="11">
        <v>1985</v>
      </c>
      <c r="M1608" s="11" t="str">
        <v>Sep</v>
      </c>
      <c r="N1608" s="11" t="str">
        <v>Tier - 2</v>
      </c>
      <c r="O1608" s="11" t="str">
        <v>Tier - 2</v>
      </c>
      <c r="P1608" s="11" t="str">
        <v>R1012</v>
      </c>
      <c r="Q1608" s="12" t="str">
        <v>25 Sep 1985</v>
      </c>
      <c r="R1608" s="11">
        <f ca="1"/>
        <v>39</v>
      </c>
      <c r="S1608" s="52">
        <v>13886.4</v>
      </c>
      <c r="T1608" s="19"/>
    </row>
    <row r="1609" spans="1:20" x14ac:dyDescent="0.3">
      <c r="A1609" t="s">
        <v>1635</v>
      </c>
      <c r="B1609">
        <v>1959</v>
      </c>
      <c r="C1609" t="s">
        <v>25</v>
      </c>
      <c r="D1609">
        <v>29</v>
      </c>
      <c r="E1609">
        <v>0</v>
      </c>
      <c r="F1609">
        <v>13887.2</v>
      </c>
      <c r="G1609" t="s">
        <v>6766</v>
      </c>
      <c r="H1609" t="s">
        <v>6767</v>
      </c>
      <c r="I1609" t="s">
        <v>9</v>
      </c>
      <c r="K1609" s="14" t="str">
        <v>Id731</v>
      </c>
      <c r="L1609" s="11">
        <v>1959</v>
      </c>
      <c r="M1609" s="11" t="str">
        <v>Dec</v>
      </c>
      <c r="N1609" s="11" t="str">
        <v>Tier - 2</v>
      </c>
      <c r="O1609" s="11" t="str">
        <v>Tier - 3</v>
      </c>
      <c r="P1609" s="11" t="str">
        <v>R1013</v>
      </c>
      <c r="Q1609" s="12" t="str">
        <v>29 Dec 1959</v>
      </c>
      <c r="R1609" s="11">
        <f ca="1"/>
        <v>65</v>
      </c>
      <c r="S1609" s="52">
        <v>13887.2</v>
      </c>
      <c r="T1609" s="19"/>
    </row>
    <row r="1610" spans="1:20" x14ac:dyDescent="0.3">
      <c r="A1610" t="s">
        <v>1636</v>
      </c>
      <c r="B1610">
        <v>1959</v>
      </c>
      <c r="C1610" t="s">
        <v>8</v>
      </c>
      <c r="D1610">
        <v>7</v>
      </c>
      <c r="E1610">
        <v>0</v>
      </c>
      <c r="F1610">
        <v>13887.97</v>
      </c>
      <c r="G1610" t="s">
        <v>6766</v>
      </c>
      <c r="H1610" t="s">
        <v>6766</v>
      </c>
      <c r="I1610" t="s">
        <v>9</v>
      </c>
      <c r="K1610" s="14" t="str">
        <v>Id730</v>
      </c>
      <c r="L1610" s="11">
        <v>1959</v>
      </c>
      <c r="M1610" s="11" t="str">
        <v>Jul</v>
      </c>
      <c r="N1610" s="11" t="str">
        <v>Tier - 2</v>
      </c>
      <c r="O1610" s="11" t="str">
        <v>Tier - 2</v>
      </c>
      <c r="P1610" s="11" t="str">
        <v>R1013</v>
      </c>
      <c r="Q1610" s="12" t="str">
        <v>7 Jul 1959</v>
      </c>
      <c r="R1610" s="11">
        <f ca="1"/>
        <v>65</v>
      </c>
      <c r="S1610" s="52">
        <v>13887.97</v>
      </c>
      <c r="T1610" s="19"/>
    </row>
    <row r="1611" spans="1:20" x14ac:dyDescent="0.3">
      <c r="A1611" t="s">
        <v>1637</v>
      </c>
      <c r="B1611">
        <v>1962</v>
      </c>
      <c r="C1611" t="s">
        <v>8</v>
      </c>
      <c r="D1611">
        <v>27</v>
      </c>
      <c r="E1611">
        <v>3</v>
      </c>
      <c r="F1611">
        <v>13919.82</v>
      </c>
      <c r="G1611" t="s">
        <v>6766</v>
      </c>
      <c r="H1611" t="s">
        <v>6766</v>
      </c>
      <c r="I1611" t="s">
        <v>9</v>
      </c>
      <c r="K1611" s="14" t="str">
        <v>Id729</v>
      </c>
      <c r="L1611" s="11">
        <v>1962</v>
      </c>
      <c r="M1611" s="11" t="str">
        <v>Jul</v>
      </c>
      <c r="N1611" s="11" t="str">
        <v>Tier - 2</v>
      </c>
      <c r="O1611" s="11" t="str">
        <v>Tier - 2</v>
      </c>
      <c r="P1611" s="11" t="str">
        <v>R1013</v>
      </c>
      <c r="Q1611" s="12" t="str">
        <v>27 Jul 1962</v>
      </c>
      <c r="R1611" s="11">
        <f ca="1"/>
        <v>62</v>
      </c>
      <c r="S1611" s="52">
        <v>13919.82</v>
      </c>
      <c r="T1611" s="19"/>
    </row>
    <row r="1612" spans="1:20" x14ac:dyDescent="0.3">
      <c r="A1612" t="s">
        <v>1638</v>
      </c>
      <c r="B1612">
        <v>1960</v>
      </c>
      <c r="C1612" t="s">
        <v>13</v>
      </c>
      <c r="D1612">
        <v>18</v>
      </c>
      <c r="E1612">
        <v>1</v>
      </c>
      <c r="F1612">
        <v>13937.67</v>
      </c>
      <c r="G1612" t="s">
        <v>6766</v>
      </c>
      <c r="H1612" t="s">
        <v>6768</v>
      </c>
      <c r="I1612" t="s">
        <v>18</v>
      </c>
      <c r="K1612" s="14" t="str">
        <v>Id728</v>
      </c>
      <c r="L1612" s="11">
        <v>1960</v>
      </c>
      <c r="M1612" s="11" t="str">
        <v>Jun</v>
      </c>
      <c r="N1612" s="11" t="str">
        <v>Tier - 2</v>
      </c>
      <c r="O1612" s="11" t="str">
        <v>Tier - 1</v>
      </c>
      <c r="P1612" s="11" t="str">
        <v>R1012</v>
      </c>
      <c r="Q1612" s="12" t="str">
        <v>18 Jun 1960</v>
      </c>
      <c r="R1612" s="11">
        <f ca="1"/>
        <v>64</v>
      </c>
      <c r="S1612" s="52">
        <v>13937.67</v>
      </c>
      <c r="T1612" s="19"/>
    </row>
    <row r="1613" spans="1:20" x14ac:dyDescent="0.3">
      <c r="A1613" t="s">
        <v>1639</v>
      </c>
      <c r="B1613">
        <v>1959</v>
      </c>
      <c r="C1613" t="s">
        <v>30</v>
      </c>
      <c r="D1613">
        <v>29</v>
      </c>
      <c r="E1613">
        <v>0</v>
      </c>
      <c r="F1613">
        <v>13974.46</v>
      </c>
      <c r="G1613" t="s">
        <v>6766</v>
      </c>
      <c r="H1613" t="s">
        <v>6766</v>
      </c>
      <c r="I1613" t="s">
        <v>161</v>
      </c>
      <c r="K1613" s="14" t="str">
        <v>Id727</v>
      </c>
      <c r="L1613" s="11">
        <v>1959</v>
      </c>
      <c r="M1613" s="11" t="str">
        <v>Aug</v>
      </c>
      <c r="N1613" s="11" t="str">
        <v>Tier - 2</v>
      </c>
      <c r="O1613" s="11" t="str">
        <v>Tier - 2</v>
      </c>
      <c r="P1613" s="11" t="str">
        <v>R1019</v>
      </c>
      <c r="Q1613" s="12" t="str">
        <v>29 Aug 1959</v>
      </c>
      <c r="R1613" s="11">
        <f ca="1"/>
        <v>65</v>
      </c>
      <c r="S1613" s="52">
        <v>13974.46</v>
      </c>
      <c r="T1613" s="19"/>
    </row>
    <row r="1614" spans="1:20" x14ac:dyDescent="0.3">
      <c r="A1614" t="s">
        <v>1640</v>
      </c>
      <c r="B1614">
        <v>1990</v>
      </c>
      <c r="C1614" t="s">
        <v>8</v>
      </c>
      <c r="D1614">
        <v>13</v>
      </c>
      <c r="E1614">
        <v>3</v>
      </c>
      <c r="F1614">
        <v>13979.45</v>
      </c>
      <c r="G1614" t="s">
        <v>6766</v>
      </c>
      <c r="H1614" t="s">
        <v>6768</v>
      </c>
      <c r="I1614" t="s">
        <v>244</v>
      </c>
      <c r="K1614" s="14" t="str">
        <v>Id726</v>
      </c>
      <c r="L1614" s="11">
        <v>1990</v>
      </c>
      <c r="M1614" s="11" t="str">
        <v>Jul</v>
      </c>
      <c r="N1614" s="11" t="str">
        <v>Tier - 2</v>
      </c>
      <c r="O1614" s="11" t="str">
        <v>Tier - 1</v>
      </c>
      <c r="P1614" s="11" t="str">
        <v>R1023</v>
      </c>
      <c r="Q1614" s="12" t="str">
        <v>13 Jul 1990</v>
      </c>
      <c r="R1614" s="11">
        <f ca="1"/>
        <v>34</v>
      </c>
      <c r="S1614" s="52">
        <v>13979.45</v>
      </c>
      <c r="T1614" s="19"/>
    </row>
    <row r="1615" spans="1:20" x14ac:dyDescent="0.3">
      <c r="A1615" t="s">
        <v>1641</v>
      </c>
      <c r="B1615">
        <v>1959</v>
      </c>
      <c r="C1615" t="s">
        <v>15</v>
      </c>
      <c r="D1615">
        <v>6</v>
      </c>
      <c r="E1615">
        <v>0</v>
      </c>
      <c r="F1615">
        <v>13981.85</v>
      </c>
      <c r="G1615" t="s">
        <v>6766</v>
      </c>
      <c r="H1615" t="s">
        <v>6768</v>
      </c>
      <c r="I1615" t="s">
        <v>163</v>
      </c>
      <c r="K1615" s="14" t="str">
        <v>Id725</v>
      </c>
      <c r="L1615" s="11">
        <v>1959</v>
      </c>
      <c r="M1615" s="11" t="str">
        <v>Sep</v>
      </c>
      <c r="N1615" s="11" t="str">
        <v>Tier - 2</v>
      </c>
      <c r="O1615" s="11" t="str">
        <v>Tier - 1</v>
      </c>
      <c r="P1615" s="11" t="str">
        <v>R1016</v>
      </c>
      <c r="Q1615" s="12" t="str">
        <v>6 Sep 1959</v>
      </c>
      <c r="R1615" s="11">
        <f ca="1"/>
        <v>65</v>
      </c>
      <c r="S1615" s="52">
        <v>13981.85</v>
      </c>
      <c r="T1615" s="19"/>
    </row>
    <row r="1616" spans="1:20" x14ac:dyDescent="0.3">
      <c r="A1616" t="s">
        <v>1642</v>
      </c>
      <c r="B1616">
        <v>1963</v>
      </c>
      <c r="C1616" t="s">
        <v>25</v>
      </c>
      <c r="D1616">
        <v>23</v>
      </c>
      <c r="E1616">
        <v>3</v>
      </c>
      <c r="F1616">
        <v>14001.13</v>
      </c>
      <c r="G1616" t="s">
        <v>6766</v>
      </c>
      <c r="H1616" t="s">
        <v>6768</v>
      </c>
      <c r="I1616" t="s">
        <v>9</v>
      </c>
      <c r="K1616" s="14" t="str">
        <v>Id724</v>
      </c>
      <c r="L1616" s="11">
        <v>1963</v>
      </c>
      <c r="M1616" s="11" t="str">
        <v>Dec</v>
      </c>
      <c r="N1616" s="11" t="str">
        <v>Tier - 2</v>
      </c>
      <c r="O1616" s="11" t="str">
        <v>Tier - 1</v>
      </c>
      <c r="P1616" s="11" t="str">
        <v>R1013</v>
      </c>
      <c r="Q1616" s="12" t="str">
        <v>23 Dec 1963</v>
      </c>
      <c r="R1616" s="11">
        <f ca="1"/>
        <v>61</v>
      </c>
      <c r="S1616" s="52">
        <v>14001.13</v>
      </c>
      <c r="T1616" s="19"/>
    </row>
    <row r="1617" spans="1:20" x14ac:dyDescent="0.3">
      <c r="A1617" t="s">
        <v>1643</v>
      </c>
      <c r="B1617">
        <v>1963</v>
      </c>
      <c r="C1617" t="s">
        <v>8</v>
      </c>
      <c r="D1617">
        <v>6</v>
      </c>
      <c r="E1617">
        <v>3</v>
      </c>
      <c r="F1617">
        <v>14001.29</v>
      </c>
      <c r="G1617" t="s">
        <v>6766</v>
      </c>
      <c r="H1617" t="s">
        <v>6766</v>
      </c>
      <c r="I1617" t="s">
        <v>9</v>
      </c>
      <c r="K1617" s="14" t="str">
        <v>Id723</v>
      </c>
      <c r="L1617" s="11">
        <v>1963</v>
      </c>
      <c r="M1617" s="11" t="str">
        <v>Jul</v>
      </c>
      <c r="N1617" s="11" t="str">
        <v>Tier - 2</v>
      </c>
      <c r="O1617" s="11" t="str">
        <v>Tier - 2</v>
      </c>
      <c r="P1617" s="11" t="str">
        <v>R1013</v>
      </c>
      <c r="Q1617" s="12" t="str">
        <v>6 Jul 1963</v>
      </c>
      <c r="R1617" s="11">
        <f ca="1"/>
        <v>61</v>
      </c>
      <c r="S1617" s="52">
        <v>14001.29</v>
      </c>
      <c r="T1617" s="19"/>
    </row>
    <row r="1618" spans="1:20" x14ac:dyDescent="0.3">
      <c r="A1618" t="s">
        <v>1644</v>
      </c>
      <c r="B1618">
        <v>1963</v>
      </c>
      <c r="C1618" t="s">
        <v>8</v>
      </c>
      <c r="D1618">
        <v>8</v>
      </c>
      <c r="E1618">
        <v>3</v>
      </c>
      <c r="F1618">
        <v>14007.22</v>
      </c>
      <c r="G1618" t="s">
        <v>6766</v>
      </c>
      <c r="H1618" t="s">
        <v>6767</v>
      </c>
      <c r="I1618" t="s">
        <v>37</v>
      </c>
      <c r="K1618" s="14" t="str">
        <v>Id722</v>
      </c>
      <c r="L1618" s="11">
        <v>1963</v>
      </c>
      <c r="M1618" s="11" t="str">
        <v>Jul</v>
      </c>
      <c r="N1618" s="11" t="str">
        <v>Tier - 2</v>
      </c>
      <c r="O1618" s="11" t="str">
        <v>Tier - 3</v>
      </c>
      <c r="P1618" s="11" t="str">
        <v>R1011</v>
      </c>
      <c r="Q1618" s="12" t="str">
        <v>8 Jul 1963</v>
      </c>
      <c r="R1618" s="11">
        <f ca="1"/>
        <v>61</v>
      </c>
      <c r="S1618" s="52">
        <v>14007.22</v>
      </c>
      <c r="T1618" s="19"/>
    </row>
    <row r="1619" spans="1:20" x14ac:dyDescent="0.3">
      <c r="A1619" t="s">
        <v>1645</v>
      </c>
      <c r="B1619">
        <v>1960</v>
      </c>
      <c r="C1619" t="s">
        <v>11</v>
      </c>
      <c r="D1619">
        <v>8</v>
      </c>
      <c r="E1619">
        <v>0</v>
      </c>
      <c r="F1619">
        <v>14043.48</v>
      </c>
      <c r="G1619" t="s">
        <v>6766</v>
      </c>
      <c r="H1619" t="s">
        <v>6767</v>
      </c>
      <c r="I1619" t="s">
        <v>242</v>
      </c>
      <c r="K1619" s="14" t="str">
        <v>Id721</v>
      </c>
      <c r="L1619" s="11">
        <v>1960</v>
      </c>
      <c r="M1619" s="11" t="str">
        <v>Nov</v>
      </c>
      <c r="N1619" s="11" t="str">
        <v>Tier - 2</v>
      </c>
      <c r="O1619" s="11" t="str">
        <v>Tier - 3</v>
      </c>
      <c r="P1619" s="11" t="str">
        <v>R1024</v>
      </c>
      <c r="Q1619" s="12" t="str">
        <v>8 Nov 1960</v>
      </c>
      <c r="R1619" s="11">
        <f ca="1"/>
        <v>64</v>
      </c>
      <c r="S1619" s="52">
        <v>14043.48</v>
      </c>
      <c r="T1619" s="19"/>
    </row>
    <row r="1620" spans="1:20" x14ac:dyDescent="0.3">
      <c r="A1620" t="s">
        <v>1646</v>
      </c>
      <c r="B1620">
        <v>1991</v>
      </c>
      <c r="C1620" t="s">
        <v>15</v>
      </c>
      <c r="D1620">
        <v>12</v>
      </c>
      <c r="E1620">
        <v>3</v>
      </c>
      <c r="F1620">
        <v>14081.93</v>
      </c>
      <c r="G1620" t="s">
        <v>6766</v>
      </c>
      <c r="H1620" t="s">
        <v>6767</v>
      </c>
      <c r="I1620" t="s">
        <v>18</v>
      </c>
      <c r="K1620" s="14" t="str">
        <v>Id720</v>
      </c>
      <c r="L1620" s="11">
        <v>1991</v>
      </c>
      <c r="M1620" s="11" t="str">
        <v>Sep</v>
      </c>
      <c r="N1620" s="11" t="str">
        <v>Tier - 2</v>
      </c>
      <c r="O1620" s="11" t="str">
        <v>Tier - 3</v>
      </c>
      <c r="P1620" s="11" t="str">
        <v>R1012</v>
      </c>
      <c r="Q1620" s="12" t="str">
        <v>12 Sep 1991</v>
      </c>
      <c r="R1620" s="11">
        <f ca="1"/>
        <v>33</v>
      </c>
      <c r="S1620" s="52">
        <v>14081.93</v>
      </c>
      <c r="T1620" s="19"/>
    </row>
    <row r="1621" spans="1:20" x14ac:dyDescent="0.3">
      <c r="A1621" t="s">
        <v>1647</v>
      </c>
      <c r="B1621">
        <v>1976</v>
      </c>
      <c r="C1621" t="s">
        <v>15</v>
      </c>
      <c r="D1621">
        <v>26</v>
      </c>
      <c r="E1621">
        <v>2</v>
      </c>
      <c r="F1621">
        <v>14098.07</v>
      </c>
      <c r="G1621" t="s">
        <v>6766</v>
      </c>
      <c r="H1621" t="s">
        <v>6767</v>
      </c>
      <c r="I1621" t="s">
        <v>244</v>
      </c>
      <c r="K1621" s="14" t="str">
        <v>Id719</v>
      </c>
      <c r="L1621" s="11">
        <v>1976</v>
      </c>
      <c r="M1621" s="11" t="str">
        <v>Sep</v>
      </c>
      <c r="N1621" s="11" t="str">
        <v>Tier - 2</v>
      </c>
      <c r="O1621" s="11" t="str">
        <v>Tier - 3</v>
      </c>
      <c r="P1621" s="11" t="str">
        <v>R1023</v>
      </c>
      <c r="Q1621" s="12" t="str">
        <v>26 Sep 1976</v>
      </c>
      <c r="R1621" s="11">
        <f ca="1"/>
        <v>48</v>
      </c>
      <c r="S1621" s="52">
        <v>14098.07</v>
      </c>
      <c r="T1621" s="19"/>
    </row>
    <row r="1622" spans="1:20" x14ac:dyDescent="0.3">
      <c r="A1622" t="s">
        <v>1648</v>
      </c>
      <c r="B1622">
        <v>1961</v>
      </c>
      <c r="C1622" t="s">
        <v>13</v>
      </c>
      <c r="D1622">
        <v>14</v>
      </c>
      <c r="E1622">
        <v>2</v>
      </c>
      <c r="F1622">
        <v>14119.62</v>
      </c>
      <c r="G1622" t="s">
        <v>6766</v>
      </c>
      <c r="H1622" t="s">
        <v>6768</v>
      </c>
      <c r="I1622" t="s">
        <v>18</v>
      </c>
      <c r="K1622" s="14" t="str">
        <v>Id718</v>
      </c>
      <c r="L1622" s="11">
        <v>1961</v>
      </c>
      <c r="M1622" s="11" t="str">
        <v>Jun</v>
      </c>
      <c r="N1622" s="11" t="str">
        <v>Tier - 2</v>
      </c>
      <c r="O1622" s="11" t="str">
        <v>Tier - 1</v>
      </c>
      <c r="P1622" s="11" t="str">
        <v>R1012</v>
      </c>
      <c r="Q1622" s="12" t="str">
        <v>14 Jun 1961</v>
      </c>
      <c r="R1622" s="11">
        <f ca="1"/>
        <v>63</v>
      </c>
      <c r="S1622" s="52">
        <v>14119.62</v>
      </c>
      <c r="T1622" s="19"/>
    </row>
    <row r="1623" spans="1:20" x14ac:dyDescent="0.3">
      <c r="A1623" t="s">
        <v>1649</v>
      </c>
      <c r="B1623">
        <v>2004</v>
      </c>
      <c r="C1623" t="s">
        <v>8</v>
      </c>
      <c r="D1623">
        <v>6</v>
      </c>
      <c r="E1623">
        <v>0</v>
      </c>
      <c r="F1623">
        <v>14133.04</v>
      </c>
      <c r="G1623" t="s">
        <v>6766</v>
      </c>
      <c r="H1623" t="s">
        <v>6767</v>
      </c>
      <c r="I1623" t="s">
        <v>9</v>
      </c>
      <c r="K1623" s="14" t="str">
        <v>Id717</v>
      </c>
      <c r="L1623" s="11">
        <v>2004</v>
      </c>
      <c r="M1623" s="11" t="str">
        <v>Jul</v>
      </c>
      <c r="N1623" s="11" t="str">
        <v>Tier - 2</v>
      </c>
      <c r="O1623" s="11" t="str">
        <v>Tier - 3</v>
      </c>
      <c r="P1623" s="11" t="str">
        <v>R1013</v>
      </c>
      <c r="Q1623" s="12" t="str">
        <v>6 Jul 2004</v>
      </c>
      <c r="R1623" s="11">
        <f ca="1"/>
        <v>20</v>
      </c>
      <c r="S1623" s="52">
        <v>14133.04</v>
      </c>
      <c r="T1623" s="19"/>
    </row>
    <row r="1624" spans="1:20" x14ac:dyDescent="0.3">
      <c r="A1624" t="s">
        <v>1650</v>
      </c>
      <c r="B1624">
        <v>1984</v>
      </c>
      <c r="C1624" t="s">
        <v>8</v>
      </c>
      <c r="D1624">
        <v>7</v>
      </c>
      <c r="E1624">
        <v>3</v>
      </c>
      <c r="F1624">
        <v>14152.46</v>
      </c>
      <c r="G1624" t="s">
        <v>6766</v>
      </c>
      <c r="H1624" t="s">
        <v>6768</v>
      </c>
      <c r="I1624" t="s">
        <v>18</v>
      </c>
      <c r="K1624" s="14" t="str">
        <v>Id716</v>
      </c>
      <c r="L1624" s="11">
        <v>1984</v>
      </c>
      <c r="M1624" s="11" t="str">
        <v>Jul</v>
      </c>
      <c r="N1624" s="11" t="str">
        <v>Tier - 2</v>
      </c>
      <c r="O1624" s="11" t="str">
        <v>Tier - 1</v>
      </c>
      <c r="P1624" s="11" t="str">
        <v>R1012</v>
      </c>
      <c r="Q1624" s="12" t="str">
        <v>7 Jul 1984</v>
      </c>
      <c r="R1624" s="11">
        <f ca="1"/>
        <v>40</v>
      </c>
      <c r="S1624" s="52">
        <v>14152.46</v>
      </c>
      <c r="T1624" s="19"/>
    </row>
    <row r="1625" spans="1:20" x14ac:dyDescent="0.3">
      <c r="A1625" t="s">
        <v>1651</v>
      </c>
      <c r="B1625">
        <v>1968</v>
      </c>
      <c r="C1625" t="s">
        <v>25</v>
      </c>
      <c r="D1625">
        <v>25</v>
      </c>
      <c r="E1625">
        <v>0</v>
      </c>
      <c r="F1625">
        <v>14193.55</v>
      </c>
      <c r="G1625" t="s">
        <v>6766</v>
      </c>
      <c r="H1625" t="s">
        <v>6768</v>
      </c>
      <c r="I1625" t="s">
        <v>530</v>
      </c>
      <c r="K1625" s="14" t="str">
        <v>Id715</v>
      </c>
      <c r="L1625" s="11">
        <v>1968</v>
      </c>
      <c r="M1625" s="11" t="str">
        <v>Dec</v>
      </c>
      <c r="N1625" s="11" t="str">
        <v>Tier - 2</v>
      </c>
      <c r="O1625" s="11" t="str">
        <v>Tier - 1</v>
      </c>
      <c r="P1625" s="11" t="str">
        <v>R1026</v>
      </c>
      <c r="Q1625" s="12" t="str">
        <v>25 Dec 1968</v>
      </c>
      <c r="R1625" s="11">
        <f ca="1"/>
        <v>56</v>
      </c>
      <c r="S1625" s="52">
        <v>14193.55</v>
      </c>
      <c r="T1625" s="19"/>
    </row>
    <row r="1626" spans="1:20" x14ac:dyDescent="0.3">
      <c r="A1626" t="s">
        <v>1652</v>
      </c>
      <c r="B1626">
        <v>1983</v>
      </c>
      <c r="C1626" t="s">
        <v>11</v>
      </c>
      <c r="D1626">
        <v>17</v>
      </c>
      <c r="E1626">
        <v>3</v>
      </c>
      <c r="F1626">
        <v>14209.4</v>
      </c>
      <c r="G1626" t="s">
        <v>6766</v>
      </c>
      <c r="H1626" t="s">
        <v>6768</v>
      </c>
      <c r="I1626" t="s">
        <v>530</v>
      </c>
      <c r="K1626" s="14" t="str">
        <v>Id714</v>
      </c>
      <c r="L1626" s="11">
        <v>1983</v>
      </c>
      <c r="M1626" s="11" t="str">
        <v>Nov</v>
      </c>
      <c r="N1626" s="11" t="str">
        <v>Tier - 2</v>
      </c>
      <c r="O1626" s="11" t="str">
        <v>Tier - 1</v>
      </c>
      <c r="P1626" s="11" t="str">
        <v>R1026</v>
      </c>
      <c r="Q1626" s="12" t="str">
        <v>17 Nov 1983</v>
      </c>
      <c r="R1626" s="11">
        <f ca="1"/>
        <v>41</v>
      </c>
      <c r="S1626" s="52">
        <v>14209.4</v>
      </c>
      <c r="T1626" s="19"/>
    </row>
    <row r="1627" spans="1:20" x14ac:dyDescent="0.3">
      <c r="A1627" t="s">
        <v>1653</v>
      </c>
      <c r="B1627">
        <v>1958</v>
      </c>
      <c r="C1627" t="s">
        <v>15</v>
      </c>
      <c r="D1627">
        <v>21</v>
      </c>
      <c r="E1627">
        <v>0</v>
      </c>
      <c r="F1627">
        <v>14210.54</v>
      </c>
      <c r="G1627" t="s">
        <v>6766</v>
      </c>
      <c r="H1627" t="s">
        <v>6766</v>
      </c>
      <c r="I1627" t="s">
        <v>18</v>
      </c>
      <c r="K1627" s="14" t="str">
        <v>Id713</v>
      </c>
      <c r="L1627" s="11">
        <v>1958</v>
      </c>
      <c r="M1627" s="11" t="str">
        <v>Sep</v>
      </c>
      <c r="N1627" s="11" t="str">
        <v>Tier - 2</v>
      </c>
      <c r="O1627" s="11" t="str">
        <v>Tier - 2</v>
      </c>
      <c r="P1627" s="11" t="str">
        <v>R1012</v>
      </c>
      <c r="Q1627" s="12" t="str">
        <v>21 Sep 1958</v>
      </c>
      <c r="R1627" s="11">
        <f ca="1"/>
        <v>66</v>
      </c>
      <c r="S1627" s="52">
        <v>14210.54</v>
      </c>
      <c r="T1627" s="19"/>
    </row>
    <row r="1628" spans="1:20" x14ac:dyDescent="0.3">
      <c r="A1628" t="s">
        <v>1654</v>
      </c>
      <c r="B1628">
        <v>1961</v>
      </c>
      <c r="C1628" t="s">
        <v>15</v>
      </c>
      <c r="D1628">
        <v>25</v>
      </c>
      <c r="E1628">
        <v>2</v>
      </c>
      <c r="F1628">
        <v>14235.07</v>
      </c>
      <c r="G1628" t="s">
        <v>6766</v>
      </c>
      <c r="H1628" t="s">
        <v>6768</v>
      </c>
      <c r="I1628" t="s">
        <v>37</v>
      </c>
      <c r="K1628" s="14" t="str">
        <v>Id712</v>
      </c>
      <c r="L1628" s="11">
        <v>1961</v>
      </c>
      <c r="M1628" s="11" t="str">
        <v>Sep</v>
      </c>
      <c r="N1628" s="11" t="str">
        <v>Tier - 2</v>
      </c>
      <c r="O1628" s="11" t="str">
        <v>Tier - 1</v>
      </c>
      <c r="P1628" s="11" t="str">
        <v>R1011</v>
      </c>
      <c r="Q1628" s="12" t="str">
        <v>25 Sep 1961</v>
      </c>
      <c r="R1628" s="11">
        <f ca="1"/>
        <v>63</v>
      </c>
      <c r="S1628" s="52">
        <v>14235.07</v>
      </c>
      <c r="T1628" s="19"/>
    </row>
    <row r="1629" spans="1:20" x14ac:dyDescent="0.3">
      <c r="A1629" t="s">
        <v>1655</v>
      </c>
      <c r="B1629">
        <v>1959</v>
      </c>
      <c r="C1629" t="s">
        <v>32</v>
      </c>
      <c r="D1629">
        <v>10</v>
      </c>
      <c r="E1629">
        <v>0</v>
      </c>
      <c r="F1629">
        <v>14254.61</v>
      </c>
      <c r="G1629" t="s">
        <v>6766</v>
      </c>
      <c r="H1629" t="s">
        <v>6768</v>
      </c>
      <c r="I1629" t="s">
        <v>18</v>
      </c>
      <c r="K1629" s="14" t="str">
        <v>Id711</v>
      </c>
      <c r="L1629" s="11">
        <v>1959</v>
      </c>
      <c r="M1629" s="11" t="str">
        <v>Oct</v>
      </c>
      <c r="N1629" s="11" t="str">
        <v>Tier - 2</v>
      </c>
      <c r="O1629" s="11" t="str">
        <v>Tier - 1</v>
      </c>
      <c r="P1629" s="11" t="str">
        <v>R1012</v>
      </c>
      <c r="Q1629" s="12" t="str">
        <v>10 Oct 1959</v>
      </c>
      <c r="R1629" s="11">
        <f ca="1"/>
        <v>65</v>
      </c>
      <c r="S1629" s="52">
        <v>14254.61</v>
      </c>
      <c r="T1629" s="19"/>
    </row>
    <row r="1630" spans="1:20" x14ac:dyDescent="0.3">
      <c r="A1630" t="s">
        <v>1656</v>
      </c>
      <c r="B1630">
        <v>1959</v>
      </c>
      <c r="C1630" t="s">
        <v>11</v>
      </c>
      <c r="D1630">
        <v>8</v>
      </c>
      <c r="E1630">
        <v>0</v>
      </c>
      <c r="F1630">
        <v>14256.19</v>
      </c>
      <c r="G1630" t="s">
        <v>6766</v>
      </c>
      <c r="H1630" t="s">
        <v>6767</v>
      </c>
      <c r="I1630" t="s">
        <v>18</v>
      </c>
      <c r="K1630" s="14" t="str">
        <v>Id710</v>
      </c>
      <c r="L1630" s="11">
        <v>1959</v>
      </c>
      <c r="M1630" s="11" t="str">
        <v>Nov</v>
      </c>
      <c r="N1630" s="11" t="str">
        <v>Tier - 2</v>
      </c>
      <c r="O1630" s="11" t="str">
        <v>Tier - 3</v>
      </c>
      <c r="P1630" s="11" t="str">
        <v>R1012</v>
      </c>
      <c r="Q1630" s="12" t="str">
        <v>8 Nov 1959</v>
      </c>
      <c r="R1630" s="11">
        <f ca="1"/>
        <v>65</v>
      </c>
      <c r="S1630" s="52">
        <v>14256.19</v>
      </c>
      <c r="T1630" s="19"/>
    </row>
    <row r="1631" spans="1:20" x14ac:dyDescent="0.3">
      <c r="A1631" t="s">
        <v>1657</v>
      </c>
      <c r="B1631">
        <v>1974</v>
      </c>
      <c r="C1631" t="s">
        <v>25</v>
      </c>
      <c r="D1631">
        <v>26</v>
      </c>
      <c r="E1631">
        <v>0</v>
      </c>
      <c r="F1631">
        <v>14256.79</v>
      </c>
      <c r="G1631" t="s">
        <v>6766</v>
      </c>
      <c r="H1631" t="s">
        <v>6766</v>
      </c>
      <c r="I1631" t="s">
        <v>530</v>
      </c>
      <c r="K1631" s="14" t="str">
        <v>Id709</v>
      </c>
      <c r="L1631" s="11">
        <v>1974</v>
      </c>
      <c r="M1631" s="11" t="str">
        <v>Dec</v>
      </c>
      <c r="N1631" s="11" t="str">
        <v>Tier - 2</v>
      </c>
      <c r="O1631" s="11" t="str">
        <v>Tier - 2</v>
      </c>
      <c r="P1631" s="11" t="str">
        <v>R1026</v>
      </c>
      <c r="Q1631" s="12" t="str">
        <v>26 Dec 1974</v>
      </c>
      <c r="R1631" s="11">
        <f ca="1"/>
        <v>50</v>
      </c>
      <c r="S1631" s="52">
        <v>14256.79</v>
      </c>
      <c r="T1631" s="19"/>
    </row>
    <row r="1632" spans="1:20" x14ac:dyDescent="0.3">
      <c r="A1632" t="s">
        <v>1658</v>
      </c>
      <c r="B1632">
        <v>1972</v>
      </c>
      <c r="C1632" t="s">
        <v>8</v>
      </c>
      <c r="D1632">
        <v>13</v>
      </c>
      <c r="E1632">
        <v>0</v>
      </c>
      <c r="F1632">
        <v>14258.33</v>
      </c>
      <c r="G1632" t="s">
        <v>6766</v>
      </c>
      <c r="H1632" t="s">
        <v>6766</v>
      </c>
      <c r="I1632" t="s">
        <v>530</v>
      </c>
      <c r="K1632" s="14" t="str">
        <v>Id708</v>
      </c>
      <c r="L1632" s="11">
        <v>1972</v>
      </c>
      <c r="M1632" s="11" t="str">
        <v>Jul</v>
      </c>
      <c r="N1632" s="11" t="str">
        <v>Tier - 2</v>
      </c>
      <c r="O1632" s="11" t="str">
        <v>Tier - 2</v>
      </c>
      <c r="P1632" s="11" t="str">
        <v>R1026</v>
      </c>
      <c r="Q1632" s="12" t="str">
        <v>13 Jul 1972</v>
      </c>
      <c r="R1632" s="11">
        <f ca="1"/>
        <v>52</v>
      </c>
      <c r="S1632" s="52">
        <v>14258.33</v>
      </c>
      <c r="T1632" s="19"/>
    </row>
    <row r="1633" spans="1:20" x14ac:dyDescent="0.3">
      <c r="A1633" t="s">
        <v>1659</v>
      </c>
      <c r="B1633">
        <v>2004</v>
      </c>
      <c r="C1633" t="s">
        <v>15</v>
      </c>
      <c r="D1633">
        <v>6</v>
      </c>
      <c r="E1633">
        <v>0</v>
      </c>
      <c r="F1633">
        <v>14283.46</v>
      </c>
      <c r="G1633" t="s">
        <v>6766</v>
      </c>
      <c r="H1633" t="s">
        <v>6766</v>
      </c>
      <c r="I1633" t="s">
        <v>242</v>
      </c>
      <c r="K1633" s="14" t="str">
        <v>Id707</v>
      </c>
      <c r="L1633" s="11">
        <v>2004</v>
      </c>
      <c r="M1633" s="11" t="str">
        <v>Sep</v>
      </c>
      <c r="N1633" s="11" t="str">
        <v>Tier - 2</v>
      </c>
      <c r="O1633" s="11" t="str">
        <v>Tier - 2</v>
      </c>
      <c r="P1633" s="11" t="str">
        <v>R1024</v>
      </c>
      <c r="Q1633" s="12" t="str">
        <v>6 Sep 2004</v>
      </c>
      <c r="R1633" s="11">
        <f ca="1"/>
        <v>20</v>
      </c>
      <c r="S1633" s="52">
        <v>14283.46</v>
      </c>
      <c r="T1633" s="19"/>
    </row>
    <row r="1634" spans="1:20" x14ac:dyDescent="0.3">
      <c r="A1634" t="s">
        <v>1660</v>
      </c>
      <c r="B1634">
        <v>1968</v>
      </c>
      <c r="C1634" t="s">
        <v>25</v>
      </c>
      <c r="D1634">
        <v>15</v>
      </c>
      <c r="E1634">
        <v>0</v>
      </c>
      <c r="F1634">
        <v>14285.9</v>
      </c>
      <c r="G1634" t="s">
        <v>6766</v>
      </c>
      <c r="H1634" t="s">
        <v>6767</v>
      </c>
      <c r="I1634" t="s">
        <v>18</v>
      </c>
      <c r="K1634" s="14" t="str">
        <v>Id706</v>
      </c>
      <c r="L1634" s="11">
        <v>1968</v>
      </c>
      <c r="M1634" s="11" t="str">
        <v>Dec</v>
      </c>
      <c r="N1634" s="11" t="str">
        <v>Tier - 2</v>
      </c>
      <c r="O1634" s="11" t="str">
        <v>Tier - 3</v>
      </c>
      <c r="P1634" s="11" t="str">
        <v>R1012</v>
      </c>
      <c r="Q1634" s="12" t="str">
        <v>15 Dec 1968</v>
      </c>
      <c r="R1634" s="11">
        <f ca="1"/>
        <v>56</v>
      </c>
      <c r="S1634" s="52">
        <v>14285.9</v>
      </c>
      <c r="T1634" s="19"/>
    </row>
    <row r="1635" spans="1:20" x14ac:dyDescent="0.3">
      <c r="A1635" t="s">
        <v>1661</v>
      </c>
      <c r="B1635">
        <v>1958</v>
      </c>
      <c r="C1635" t="s">
        <v>32</v>
      </c>
      <c r="D1635">
        <v>15</v>
      </c>
      <c r="E1635">
        <v>0</v>
      </c>
      <c r="F1635">
        <v>14313.85</v>
      </c>
      <c r="G1635" t="s">
        <v>6766</v>
      </c>
      <c r="H1635" t="s">
        <v>6767</v>
      </c>
      <c r="I1635" t="s">
        <v>9</v>
      </c>
      <c r="K1635" s="14" t="str">
        <v>Id705</v>
      </c>
      <c r="L1635" s="11">
        <v>1958</v>
      </c>
      <c r="M1635" s="11" t="str">
        <v>Oct</v>
      </c>
      <c r="N1635" s="11" t="str">
        <v>Tier - 2</v>
      </c>
      <c r="O1635" s="11" t="str">
        <v>Tier - 3</v>
      </c>
      <c r="P1635" s="11" t="str">
        <v>R1013</v>
      </c>
      <c r="Q1635" s="12" t="str">
        <v>15 Oct 1958</v>
      </c>
      <c r="R1635" s="11">
        <f ca="1"/>
        <v>66</v>
      </c>
      <c r="S1635" s="52">
        <v>14313.85</v>
      </c>
      <c r="T1635" s="19"/>
    </row>
    <row r="1636" spans="1:20" x14ac:dyDescent="0.3">
      <c r="A1636" t="s">
        <v>1662</v>
      </c>
      <c r="B1636">
        <v>1958</v>
      </c>
      <c r="C1636" t="s">
        <v>8</v>
      </c>
      <c r="D1636">
        <v>10</v>
      </c>
      <c r="E1636">
        <v>0</v>
      </c>
      <c r="F1636">
        <v>14319.03</v>
      </c>
      <c r="G1636" t="s">
        <v>6766</v>
      </c>
      <c r="H1636" t="s">
        <v>6766</v>
      </c>
      <c r="I1636" t="s">
        <v>37</v>
      </c>
      <c r="K1636" s="14" t="str">
        <v>Id704</v>
      </c>
      <c r="L1636" s="11">
        <v>1958</v>
      </c>
      <c r="M1636" s="11" t="str">
        <v>Jul</v>
      </c>
      <c r="N1636" s="11" t="str">
        <v>Tier - 2</v>
      </c>
      <c r="O1636" s="11" t="str">
        <v>Tier - 2</v>
      </c>
      <c r="P1636" s="11" t="str">
        <v>R1011</v>
      </c>
      <c r="Q1636" s="12" t="str">
        <v>10 Jul 1958</v>
      </c>
      <c r="R1636" s="11">
        <f ca="1"/>
        <v>66</v>
      </c>
      <c r="S1636" s="52">
        <v>14319.03</v>
      </c>
      <c r="T1636" s="19"/>
    </row>
    <row r="1637" spans="1:20" x14ac:dyDescent="0.3">
      <c r="A1637" t="s">
        <v>1663</v>
      </c>
      <c r="B1637">
        <v>1969</v>
      </c>
      <c r="C1637" t="s">
        <v>15</v>
      </c>
      <c r="D1637">
        <v>26</v>
      </c>
      <c r="E1637">
        <v>0</v>
      </c>
      <c r="F1637">
        <v>14337.91</v>
      </c>
      <c r="G1637" t="s">
        <v>6766</v>
      </c>
      <c r="H1637" t="s">
        <v>6767</v>
      </c>
      <c r="I1637" t="s">
        <v>627</v>
      </c>
      <c r="K1637" s="14" t="str">
        <v>Id703</v>
      </c>
      <c r="L1637" s="11">
        <v>1969</v>
      </c>
      <c r="M1637" s="11" t="str">
        <v>Sep</v>
      </c>
      <c r="N1637" s="11" t="str">
        <v>Tier - 2</v>
      </c>
      <c r="O1637" s="11" t="str">
        <v>Tier - 3</v>
      </c>
      <c r="P1637" s="11" t="str">
        <v>R1022</v>
      </c>
      <c r="Q1637" s="12" t="str">
        <v>26 Sep 1969</v>
      </c>
      <c r="R1637" s="11">
        <f ca="1"/>
        <v>55</v>
      </c>
      <c r="S1637" s="52">
        <v>14337.91</v>
      </c>
      <c r="T1637" s="19"/>
    </row>
    <row r="1638" spans="1:20" x14ac:dyDescent="0.3">
      <c r="A1638" t="s">
        <v>1664</v>
      </c>
      <c r="B1638">
        <v>1959</v>
      </c>
      <c r="C1638" t="s">
        <v>25</v>
      </c>
      <c r="D1638">
        <v>24</v>
      </c>
      <c r="E1638">
        <v>1</v>
      </c>
      <c r="F1638">
        <v>14349.85</v>
      </c>
      <c r="G1638" t="s">
        <v>6766</v>
      </c>
      <c r="H1638" t="s">
        <v>6766</v>
      </c>
      <c r="I1638" t="s">
        <v>18</v>
      </c>
      <c r="K1638" s="14" t="str">
        <v>Id702</v>
      </c>
      <c r="L1638" s="11">
        <v>1959</v>
      </c>
      <c r="M1638" s="11" t="str">
        <v>Dec</v>
      </c>
      <c r="N1638" s="11" t="str">
        <v>Tier - 2</v>
      </c>
      <c r="O1638" s="11" t="str">
        <v>Tier - 2</v>
      </c>
      <c r="P1638" s="11" t="str">
        <v>R1012</v>
      </c>
      <c r="Q1638" s="12" t="str">
        <v>24 Dec 1959</v>
      </c>
      <c r="R1638" s="11">
        <f ca="1"/>
        <v>65</v>
      </c>
      <c r="S1638" s="52">
        <v>14349.85</v>
      </c>
      <c r="T1638" s="19"/>
    </row>
    <row r="1639" spans="1:20" x14ac:dyDescent="0.3">
      <c r="A1639" t="s">
        <v>1665</v>
      </c>
      <c r="B1639">
        <v>1967</v>
      </c>
      <c r="C1639" t="s">
        <v>32</v>
      </c>
      <c r="D1639">
        <v>10</v>
      </c>
      <c r="E1639">
        <v>0</v>
      </c>
      <c r="F1639">
        <v>14355.43</v>
      </c>
      <c r="G1639" t="s">
        <v>6766</v>
      </c>
      <c r="H1639" t="s">
        <v>6768</v>
      </c>
      <c r="I1639" t="s">
        <v>530</v>
      </c>
      <c r="K1639" s="14" t="str">
        <v>Id701</v>
      </c>
      <c r="L1639" s="11">
        <v>1967</v>
      </c>
      <c r="M1639" s="11" t="str">
        <v>Oct</v>
      </c>
      <c r="N1639" s="11" t="str">
        <v>Tier - 2</v>
      </c>
      <c r="O1639" s="11" t="str">
        <v>Tier - 1</v>
      </c>
      <c r="P1639" s="11" t="str">
        <v>R1026</v>
      </c>
      <c r="Q1639" s="12" t="str">
        <v>10 Oct 1967</v>
      </c>
      <c r="R1639" s="11">
        <f ca="1"/>
        <v>57</v>
      </c>
      <c r="S1639" s="52">
        <v>14355.43</v>
      </c>
      <c r="T1639" s="19"/>
    </row>
    <row r="1640" spans="1:20" x14ac:dyDescent="0.3">
      <c r="A1640" t="s">
        <v>1666</v>
      </c>
      <c r="B1640">
        <v>1988</v>
      </c>
      <c r="C1640" t="s">
        <v>11</v>
      </c>
      <c r="D1640">
        <v>16</v>
      </c>
      <c r="E1640">
        <v>1</v>
      </c>
      <c r="F1640">
        <v>14358.36</v>
      </c>
      <c r="G1640" t="s">
        <v>6766</v>
      </c>
      <c r="H1640" t="s">
        <v>6766</v>
      </c>
      <c r="I1640" t="s">
        <v>37</v>
      </c>
      <c r="K1640" s="14" t="str">
        <v>Id700</v>
      </c>
      <c r="L1640" s="11">
        <v>1988</v>
      </c>
      <c r="M1640" s="11" t="str">
        <v>Nov</v>
      </c>
      <c r="N1640" s="11" t="str">
        <v>Tier - 2</v>
      </c>
      <c r="O1640" s="11" t="str">
        <v>Tier - 2</v>
      </c>
      <c r="P1640" s="11" t="str">
        <v>R1011</v>
      </c>
      <c r="Q1640" s="12" t="str">
        <v>16 Nov 1988</v>
      </c>
      <c r="R1640" s="11">
        <f ca="1"/>
        <v>36</v>
      </c>
      <c r="S1640" s="52">
        <v>14358.36</v>
      </c>
      <c r="T1640" s="19"/>
    </row>
    <row r="1641" spans="1:20" x14ac:dyDescent="0.3">
      <c r="A1641" t="s">
        <v>1667</v>
      </c>
      <c r="B1641">
        <v>1963</v>
      </c>
      <c r="C1641" t="s">
        <v>8</v>
      </c>
      <c r="D1641">
        <v>16</v>
      </c>
      <c r="E1641">
        <v>3</v>
      </c>
      <c r="F1641">
        <v>14382.71</v>
      </c>
      <c r="G1641" t="s">
        <v>6766</v>
      </c>
      <c r="H1641" t="s">
        <v>6766</v>
      </c>
      <c r="I1641" t="s">
        <v>18</v>
      </c>
      <c r="K1641" s="14" t="str">
        <v>Id699</v>
      </c>
      <c r="L1641" s="11">
        <v>1963</v>
      </c>
      <c r="M1641" s="11" t="str">
        <v>Jul</v>
      </c>
      <c r="N1641" s="11" t="str">
        <v>Tier - 2</v>
      </c>
      <c r="O1641" s="11" t="str">
        <v>Tier - 2</v>
      </c>
      <c r="P1641" s="11" t="str">
        <v>R1012</v>
      </c>
      <c r="Q1641" s="12" t="str">
        <v>16 Jul 1963</v>
      </c>
      <c r="R1641" s="11">
        <f ca="1"/>
        <v>61</v>
      </c>
      <c r="S1641" s="52">
        <v>14382.71</v>
      </c>
      <c r="T1641" s="19"/>
    </row>
    <row r="1642" spans="1:20" x14ac:dyDescent="0.3">
      <c r="A1642" t="s">
        <v>1668</v>
      </c>
      <c r="B1642">
        <v>1965</v>
      </c>
      <c r="C1642" t="s">
        <v>13</v>
      </c>
      <c r="D1642">
        <v>22</v>
      </c>
      <c r="E1642">
        <v>4</v>
      </c>
      <c r="F1642">
        <v>14394.4</v>
      </c>
      <c r="G1642" t="s">
        <v>6766</v>
      </c>
      <c r="H1642" t="s">
        <v>6767</v>
      </c>
      <c r="I1642" t="s">
        <v>242</v>
      </c>
      <c r="K1642" s="14" t="str">
        <v>Id698</v>
      </c>
      <c r="L1642" s="11">
        <v>1965</v>
      </c>
      <c r="M1642" s="11" t="str">
        <v>Jun</v>
      </c>
      <c r="N1642" s="11" t="str">
        <v>Tier - 2</v>
      </c>
      <c r="O1642" s="11" t="str">
        <v>Tier - 3</v>
      </c>
      <c r="P1642" s="11" t="str">
        <v>R1024</v>
      </c>
      <c r="Q1642" s="12" t="str">
        <v>22 Jun 1965</v>
      </c>
      <c r="R1642" s="11">
        <f ca="1"/>
        <v>59</v>
      </c>
      <c r="S1642" s="52">
        <v>14394.4</v>
      </c>
      <c r="T1642" s="19"/>
    </row>
    <row r="1643" spans="1:20" x14ac:dyDescent="0.3">
      <c r="A1643" t="s">
        <v>1669</v>
      </c>
      <c r="B1643">
        <v>1958</v>
      </c>
      <c r="C1643" t="s">
        <v>15</v>
      </c>
      <c r="D1643">
        <v>14</v>
      </c>
      <c r="E1643">
        <v>0</v>
      </c>
      <c r="F1643">
        <v>14394.56</v>
      </c>
      <c r="G1643" t="s">
        <v>6766</v>
      </c>
      <c r="H1643" t="s">
        <v>6768</v>
      </c>
      <c r="I1643" t="s">
        <v>165</v>
      </c>
      <c r="K1643" s="14" t="str">
        <v>Id697</v>
      </c>
      <c r="L1643" s="11">
        <v>1958</v>
      </c>
      <c r="M1643" s="11" t="str">
        <v>Sep</v>
      </c>
      <c r="N1643" s="11" t="str">
        <v>Tier - 2</v>
      </c>
      <c r="O1643" s="11" t="str">
        <v>Tier - 1</v>
      </c>
      <c r="P1643" s="11" t="str">
        <v>R1018</v>
      </c>
      <c r="Q1643" s="12" t="str">
        <v>14 Sep 1958</v>
      </c>
      <c r="R1643" s="11">
        <f ca="1"/>
        <v>66</v>
      </c>
      <c r="S1643" s="52">
        <v>14394.56</v>
      </c>
      <c r="T1643" s="19"/>
    </row>
    <row r="1644" spans="1:20" x14ac:dyDescent="0.3">
      <c r="A1644" t="s">
        <v>1670</v>
      </c>
      <c r="B1644">
        <v>1958</v>
      </c>
      <c r="C1644" t="s">
        <v>8</v>
      </c>
      <c r="D1644">
        <v>29</v>
      </c>
      <c r="E1644">
        <v>0</v>
      </c>
      <c r="F1644">
        <v>14410.93</v>
      </c>
      <c r="G1644" t="s">
        <v>6766</v>
      </c>
      <c r="H1644" t="s">
        <v>6766</v>
      </c>
      <c r="I1644" t="s">
        <v>163</v>
      </c>
      <c r="K1644" s="14" t="str">
        <v>Id696</v>
      </c>
      <c r="L1644" s="11">
        <v>1958</v>
      </c>
      <c r="M1644" s="11" t="str">
        <v>Jul</v>
      </c>
      <c r="N1644" s="11" t="str">
        <v>Tier - 2</v>
      </c>
      <c r="O1644" s="11" t="str">
        <v>Tier - 2</v>
      </c>
      <c r="P1644" s="11" t="str">
        <v>R1016</v>
      </c>
      <c r="Q1644" s="12" t="str">
        <v>29 Jul 1958</v>
      </c>
      <c r="R1644" s="11">
        <f ca="1"/>
        <v>66</v>
      </c>
      <c r="S1644" s="52">
        <v>14410.93</v>
      </c>
      <c r="T1644" s="19"/>
    </row>
    <row r="1645" spans="1:20" x14ac:dyDescent="0.3">
      <c r="A1645" t="s">
        <v>1671</v>
      </c>
      <c r="B1645">
        <v>1958</v>
      </c>
      <c r="C1645" t="s">
        <v>15</v>
      </c>
      <c r="D1645">
        <v>20</v>
      </c>
      <c r="E1645">
        <v>1</v>
      </c>
      <c r="F1645">
        <v>14418.28</v>
      </c>
      <c r="G1645" t="s">
        <v>6766</v>
      </c>
      <c r="H1645" t="s">
        <v>6767</v>
      </c>
      <c r="I1645" t="s">
        <v>9</v>
      </c>
      <c r="K1645" s="14" t="str">
        <v>Id695</v>
      </c>
      <c r="L1645" s="11">
        <v>1958</v>
      </c>
      <c r="M1645" s="11" t="str">
        <v>Sep</v>
      </c>
      <c r="N1645" s="11" t="str">
        <v>Tier - 2</v>
      </c>
      <c r="O1645" s="11" t="str">
        <v>Tier - 3</v>
      </c>
      <c r="P1645" s="11" t="str">
        <v>R1013</v>
      </c>
      <c r="Q1645" s="12" t="str">
        <v>20 Sep 1958</v>
      </c>
      <c r="R1645" s="11">
        <f ca="1"/>
        <v>66</v>
      </c>
      <c r="S1645" s="52">
        <v>14418.28</v>
      </c>
      <c r="T1645" s="19"/>
    </row>
    <row r="1646" spans="1:20" x14ac:dyDescent="0.3">
      <c r="A1646" t="s">
        <v>1672</v>
      </c>
      <c r="B1646">
        <v>1999</v>
      </c>
      <c r="C1646" t="s">
        <v>30</v>
      </c>
      <c r="D1646">
        <v>10</v>
      </c>
      <c r="E1646">
        <v>2</v>
      </c>
      <c r="F1646">
        <v>14426.07</v>
      </c>
      <c r="G1646" t="s">
        <v>6766</v>
      </c>
      <c r="H1646" t="s">
        <v>6768</v>
      </c>
      <c r="I1646" t="s">
        <v>18</v>
      </c>
      <c r="K1646" s="14" t="str">
        <v>Id694</v>
      </c>
      <c r="L1646" s="11">
        <v>1999</v>
      </c>
      <c r="M1646" s="11" t="str">
        <v>Aug</v>
      </c>
      <c r="N1646" s="11" t="str">
        <v>Tier - 2</v>
      </c>
      <c r="O1646" s="11" t="str">
        <v>Tier - 1</v>
      </c>
      <c r="P1646" s="11" t="str">
        <v>R1012</v>
      </c>
      <c r="Q1646" s="12" t="str">
        <v>10 Aug 1999</v>
      </c>
      <c r="R1646" s="11">
        <f ca="1"/>
        <v>25</v>
      </c>
      <c r="S1646" s="52">
        <v>14426.07</v>
      </c>
      <c r="T1646" s="19"/>
    </row>
    <row r="1647" spans="1:20" x14ac:dyDescent="0.3">
      <c r="A1647" t="s">
        <v>1673</v>
      </c>
      <c r="B1647">
        <v>1967</v>
      </c>
      <c r="C1647" t="s">
        <v>30</v>
      </c>
      <c r="D1647">
        <v>15</v>
      </c>
      <c r="E1647">
        <v>0</v>
      </c>
      <c r="F1647">
        <v>14426.66</v>
      </c>
      <c r="G1647" t="s">
        <v>6766</v>
      </c>
      <c r="H1647" t="s">
        <v>6766</v>
      </c>
      <c r="I1647" t="s">
        <v>530</v>
      </c>
      <c r="K1647" s="14" t="str">
        <v>Id693</v>
      </c>
      <c r="L1647" s="11">
        <v>1967</v>
      </c>
      <c r="M1647" s="11" t="str">
        <v>Aug</v>
      </c>
      <c r="N1647" s="11" t="str">
        <v>Tier - 2</v>
      </c>
      <c r="O1647" s="11" t="str">
        <v>Tier - 2</v>
      </c>
      <c r="P1647" s="11" t="str">
        <v>R1026</v>
      </c>
      <c r="Q1647" s="12" t="str">
        <v>15 Aug 1967</v>
      </c>
      <c r="R1647" s="11">
        <f ca="1"/>
        <v>57</v>
      </c>
      <c r="S1647" s="52">
        <v>14426.66</v>
      </c>
      <c r="T1647" s="19"/>
    </row>
    <row r="1648" spans="1:20" x14ac:dyDescent="0.3">
      <c r="A1648" t="s">
        <v>1674</v>
      </c>
      <c r="B1648">
        <v>1967</v>
      </c>
      <c r="C1648" t="s">
        <v>11</v>
      </c>
      <c r="D1648">
        <v>4</v>
      </c>
      <c r="E1648">
        <v>0</v>
      </c>
      <c r="F1648">
        <v>14427.63</v>
      </c>
      <c r="G1648" t="s">
        <v>6766</v>
      </c>
      <c r="H1648" t="s">
        <v>6766</v>
      </c>
      <c r="I1648" t="s">
        <v>295</v>
      </c>
      <c r="K1648" s="14" t="str">
        <v>Id692</v>
      </c>
      <c r="L1648" s="11">
        <v>1967</v>
      </c>
      <c r="M1648" s="11" t="str">
        <v>Nov</v>
      </c>
      <c r="N1648" s="11" t="str">
        <v>Tier - 2</v>
      </c>
      <c r="O1648" s="11" t="str">
        <v>Tier - 2</v>
      </c>
      <c r="P1648" s="11" t="str">
        <v>R1021</v>
      </c>
      <c r="Q1648" s="12" t="str">
        <v>4 Nov 1967</v>
      </c>
      <c r="R1648" s="11">
        <f ca="1"/>
        <v>57</v>
      </c>
      <c r="S1648" s="52">
        <v>14427.63</v>
      </c>
      <c r="T1648" s="19"/>
    </row>
    <row r="1649" spans="1:20" x14ac:dyDescent="0.3">
      <c r="A1649" t="s">
        <v>1675</v>
      </c>
      <c r="B1649">
        <v>1959</v>
      </c>
      <c r="C1649" t="s">
        <v>13</v>
      </c>
      <c r="D1649">
        <v>29</v>
      </c>
      <c r="E1649">
        <v>0</v>
      </c>
      <c r="F1649">
        <v>14449.85</v>
      </c>
      <c r="G1649" t="s">
        <v>6766</v>
      </c>
      <c r="H1649" t="s">
        <v>6768</v>
      </c>
      <c r="I1649" t="s">
        <v>242</v>
      </c>
      <c r="K1649" s="14" t="str">
        <v>Id691</v>
      </c>
      <c r="L1649" s="11">
        <v>1959</v>
      </c>
      <c r="M1649" s="11" t="str">
        <v>Jun</v>
      </c>
      <c r="N1649" s="11" t="str">
        <v>Tier - 2</v>
      </c>
      <c r="O1649" s="11" t="str">
        <v>Tier - 1</v>
      </c>
      <c r="P1649" s="11" t="str">
        <v>R1024</v>
      </c>
      <c r="Q1649" s="12" t="str">
        <v>29 Jun 1959</v>
      </c>
      <c r="R1649" s="11">
        <f ca="1"/>
        <v>65</v>
      </c>
      <c r="S1649" s="52">
        <v>14449.85</v>
      </c>
      <c r="T1649" s="19"/>
    </row>
    <row r="1650" spans="1:20" x14ac:dyDescent="0.3">
      <c r="A1650" t="s">
        <v>1676</v>
      </c>
      <c r="B1650">
        <v>1959</v>
      </c>
      <c r="C1650" t="s">
        <v>30</v>
      </c>
      <c r="D1650">
        <v>3</v>
      </c>
      <c r="E1650">
        <v>0</v>
      </c>
      <c r="F1650">
        <v>14451.84</v>
      </c>
      <c r="G1650" t="s">
        <v>6766</v>
      </c>
      <c r="H1650" t="s">
        <v>6767</v>
      </c>
      <c r="I1650" t="s">
        <v>244</v>
      </c>
      <c r="K1650" s="14" t="str">
        <v>Id690</v>
      </c>
      <c r="L1650" s="11">
        <v>1959</v>
      </c>
      <c r="M1650" s="11" t="str">
        <v>Aug</v>
      </c>
      <c r="N1650" s="11" t="str">
        <v>Tier - 2</v>
      </c>
      <c r="O1650" s="11" t="str">
        <v>Tier - 3</v>
      </c>
      <c r="P1650" s="11" t="str">
        <v>R1023</v>
      </c>
      <c r="Q1650" s="12" t="str">
        <v>3 Aug 1959</v>
      </c>
      <c r="R1650" s="11">
        <f ca="1"/>
        <v>65</v>
      </c>
      <c r="S1650" s="52">
        <v>14451.84</v>
      </c>
      <c r="T1650" s="19"/>
    </row>
    <row r="1651" spans="1:20" x14ac:dyDescent="0.3">
      <c r="A1651" t="s">
        <v>1677</v>
      </c>
      <c r="B1651">
        <v>1996</v>
      </c>
      <c r="C1651" t="s">
        <v>11</v>
      </c>
      <c r="D1651">
        <v>10</v>
      </c>
      <c r="E1651">
        <v>2</v>
      </c>
      <c r="F1651">
        <v>14455.64</v>
      </c>
      <c r="G1651" t="s">
        <v>6766</v>
      </c>
      <c r="H1651" t="s">
        <v>6767</v>
      </c>
      <c r="I1651" t="s">
        <v>242</v>
      </c>
      <c r="K1651" s="14" t="str">
        <v>Id689</v>
      </c>
      <c r="L1651" s="11">
        <v>1996</v>
      </c>
      <c r="M1651" s="11" t="str">
        <v>Nov</v>
      </c>
      <c r="N1651" s="11" t="str">
        <v>Tier - 2</v>
      </c>
      <c r="O1651" s="11" t="str">
        <v>Tier - 3</v>
      </c>
      <c r="P1651" s="11" t="str">
        <v>R1024</v>
      </c>
      <c r="Q1651" s="12" t="str">
        <v>10 Nov 1996</v>
      </c>
      <c r="R1651" s="11">
        <f ca="1"/>
        <v>28</v>
      </c>
      <c r="S1651" s="52">
        <v>14455.64</v>
      </c>
      <c r="T1651" s="19"/>
    </row>
    <row r="1652" spans="1:20" x14ac:dyDescent="0.3">
      <c r="A1652" t="s">
        <v>1678</v>
      </c>
      <c r="B1652">
        <v>1976</v>
      </c>
      <c r="C1652" t="s">
        <v>11</v>
      </c>
      <c r="D1652">
        <v>27</v>
      </c>
      <c r="E1652">
        <v>2</v>
      </c>
      <c r="F1652">
        <v>14470.01</v>
      </c>
      <c r="G1652" t="s">
        <v>6766</v>
      </c>
      <c r="H1652" t="s">
        <v>6767</v>
      </c>
      <c r="I1652" t="s">
        <v>18</v>
      </c>
      <c r="K1652" s="14" t="str">
        <v>Id688</v>
      </c>
      <c r="L1652" s="11">
        <v>1976</v>
      </c>
      <c r="M1652" s="11" t="str">
        <v>Nov</v>
      </c>
      <c r="N1652" s="11" t="str">
        <v>Tier - 2</v>
      </c>
      <c r="O1652" s="11" t="str">
        <v>Tier - 3</v>
      </c>
      <c r="P1652" s="11" t="str">
        <v>R1012</v>
      </c>
      <c r="Q1652" s="12" t="str">
        <v>27 Nov 1976</v>
      </c>
      <c r="R1652" s="11">
        <f ca="1"/>
        <v>48</v>
      </c>
      <c r="S1652" s="52">
        <v>14470.01</v>
      </c>
      <c r="T1652" s="19"/>
    </row>
    <row r="1653" spans="1:20" x14ac:dyDescent="0.3">
      <c r="A1653" t="s">
        <v>1679</v>
      </c>
      <c r="B1653">
        <v>1959</v>
      </c>
      <c r="C1653" t="s">
        <v>11</v>
      </c>
      <c r="D1653">
        <v>20</v>
      </c>
      <c r="E1653">
        <v>1</v>
      </c>
      <c r="F1653">
        <v>14474.68</v>
      </c>
      <c r="G1653" t="s">
        <v>6766</v>
      </c>
      <c r="H1653" t="s">
        <v>6766</v>
      </c>
      <c r="I1653" t="s">
        <v>9</v>
      </c>
      <c r="K1653" s="14" t="str">
        <v>Id687</v>
      </c>
      <c r="L1653" s="11">
        <v>1959</v>
      </c>
      <c r="M1653" s="11" t="str">
        <v>Nov</v>
      </c>
      <c r="N1653" s="11" t="str">
        <v>Tier - 2</v>
      </c>
      <c r="O1653" s="11" t="str">
        <v>Tier - 2</v>
      </c>
      <c r="P1653" s="11" t="str">
        <v>R1013</v>
      </c>
      <c r="Q1653" s="12" t="str">
        <v>20 Nov 1959</v>
      </c>
      <c r="R1653" s="11">
        <f ca="1"/>
        <v>65</v>
      </c>
      <c r="S1653" s="52">
        <v>14474.68</v>
      </c>
      <c r="T1653" s="19"/>
    </row>
    <row r="1654" spans="1:20" x14ac:dyDescent="0.3">
      <c r="A1654" t="s">
        <v>1680</v>
      </c>
      <c r="B1654">
        <v>1979</v>
      </c>
      <c r="C1654" t="s">
        <v>32</v>
      </c>
      <c r="D1654">
        <v>20</v>
      </c>
      <c r="E1654">
        <v>5</v>
      </c>
      <c r="F1654">
        <v>14478.33</v>
      </c>
      <c r="G1654" t="s">
        <v>6766</v>
      </c>
      <c r="H1654" t="s">
        <v>6766</v>
      </c>
      <c r="I1654" t="s">
        <v>9</v>
      </c>
      <c r="K1654" s="14" t="str">
        <v>Id686</v>
      </c>
      <c r="L1654" s="11">
        <v>1979</v>
      </c>
      <c r="M1654" s="11" t="str">
        <v>Oct</v>
      </c>
      <c r="N1654" s="11" t="str">
        <v>Tier - 2</v>
      </c>
      <c r="O1654" s="11" t="str">
        <v>Tier - 2</v>
      </c>
      <c r="P1654" s="11" t="str">
        <v>R1013</v>
      </c>
      <c r="Q1654" s="12" t="str">
        <v>20 Oct 1979</v>
      </c>
      <c r="R1654" s="11">
        <f ca="1"/>
        <v>45</v>
      </c>
      <c r="S1654" s="52">
        <v>14478.33</v>
      </c>
      <c r="T1654" s="19"/>
    </row>
    <row r="1655" spans="1:20" x14ac:dyDescent="0.3">
      <c r="A1655" t="s">
        <v>1681</v>
      </c>
      <c r="B1655">
        <v>1989</v>
      </c>
      <c r="C1655" t="s">
        <v>8</v>
      </c>
      <c r="D1655">
        <v>22</v>
      </c>
      <c r="E1655">
        <v>3</v>
      </c>
      <c r="F1655">
        <v>14507.46</v>
      </c>
      <c r="G1655" t="s">
        <v>6766</v>
      </c>
      <c r="H1655" t="s">
        <v>6767</v>
      </c>
      <c r="I1655" t="s">
        <v>18</v>
      </c>
      <c r="K1655" s="14" t="str">
        <v>Id685</v>
      </c>
      <c r="L1655" s="11">
        <v>1989</v>
      </c>
      <c r="M1655" s="11" t="str">
        <v>Jul</v>
      </c>
      <c r="N1655" s="11" t="str">
        <v>Tier - 2</v>
      </c>
      <c r="O1655" s="11" t="str">
        <v>Tier - 3</v>
      </c>
      <c r="P1655" s="11" t="str">
        <v>R1012</v>
      </c>
      <c r="Q1655" s="12" t="str">
        <v>22 Jul 1989</v>
      </c>
      <c r="R1655" s="11">
        <f ca="1"/>
        <v>35</v>
      </c>
      <c r="S1655" s="52">
        <v>14507.46</v>
      </c>
      <c r="T1655" s="19"/>
    </row>
    <row r="1656" spans="1:20" x14ac:dyDescent="0.3">
      <c r="A1656" t="s">
        <v>1682</v>
      </c>
      <c r="B1656">
        <v>1989</v>
      </c>
      <c r="C1656" t="s">
        <v>8</v>
      </c>
      <c r="D1656">
        <v>14</v>
      </c>
      <c r="E1656">
        <v>3</v>
      </c>
      <c r="F1656">
        <v>14547.26</v>
      </c>
      <c r="G1656" t="s">
        <v>6766</v>
      </c>
      <c r="H1656" t="s">
        <v>6767</v>
      </c>
      <c r="I1656" t="s">
        <v>37</v>
      </c>
      <c r="K1656" s="14" t="str">
        <v>Id684</v>
      </c>
      <c r="L1656" s="11">
        <v>1989</v>
      </c>
      <c r="M1656" s="11" t="str">
        <v>Jul</v>
      </c>
      <c r="N1656" s="11" t="str">
        <v>Tier - 2</v>
      </c>
      <c r="O1656" s="11" t="str">
        <v>Tier - 3</v>
      </c>
      <c r="P1656" s="11" t="str">
        <v>R1011</v>
      </c>
      <c r="Q1656" s="12" t="str">
        <v>14 Jul 1989</v>
      </c>
      <c r="R1656" s="11">
        <f ca="1"/>
        <v>35</v>
      </c>
      <c r="S1656" s="52">
        <v>14547.26</v>
      </c>
      <c r="T1656" s="19"/>
    </row>
    <row r="1657" spans="1:20" x14ac:dyDescent="0.3">
      <c r="A1657" t="s">
        <v>1683</v>
      </c>
      <c r="B1657">
        <v>1998</v>
      </c>
      <c r="C1657" t="s">
        <v>15</v>
      </c>
      <c r="D1657">
        <v>12</v>
      </c>
      <c r="E1657">
        <v>0</v>
      </c>
      <c r="F1657">
        <v>14571.89</v>
      </c>
      <c r="G1657" t="s">
        <v>6766</v>
      </c>
      <c r="H1657" t="s">
        <v>6768</v>
      </c>
      <c r="I1657" t="s">
        <v>242</v>
      </c>
      <c r="K1657" s="14" t="str">
        <v>Id683</v>
      </c>
      <c r="L1657" s="11">
        <v>1998</v>
      </c>
      <c r="M1657" s="11" t="str">
        <v>Sep</v>
      </c>
      <c r="N1657" s="11" t="str">
        <v>Tier - 2</v>
      </c>
      <c r="O1657" s="11" t="str">
        <v>Tier - 1</v>
      </c>
      <c r="P1657" s="11" t="str">
        <v>R1024</v>
      </c>
      <c r="Q1657" s="12" t="str">
        <v>12 Sep 1998</v>
      </c>
      <c r="R1657" s="11">
        <f ca="1"/>
        <v>26</v>
      </c>
      <c r="S1657" s="52">
        <v>14571.89</v>
      </c>
      <c r="T1657" s="19"/>
    </row>
    <row r="1658" spans="1:20" x14ac:dyDescent="0.3">
      <c r="A1658" t="s">
        <v>1684</v>
      </c>
      <c r="B1658">
        <v>1962</v>
      </c>
      <c r="C1658" t="s">
        <v>25</v>
      </c>
      <c r="D1658">
        <v>3</v>
      </c>
      <c r="E1658">
        <v>0</v>
      </c>
      <c r="F1658">
        <v>14574.64</v>
      </c>
      <c r="G1658" t="s">
        <v>6766</v>
      </c>
      <c r="H1658" t="s">
        <v>6768</v>
      </c>
      <c r="I1658" t="s">
        <v>195</v>
      </c>
      <c r="K1658" s="14" t="str">
        <v>Id682</v>
      </c>
      <c r="L1658" s="11">
        <v>1962</v>
      </c>
      <c r="M1658" s="11" t="str">
        <v>Dec</v>
      </c>
      <c r="N1658" s="11" t="str">
        <v>Tier - 2</v>
      </c>
      <c r="O1658" s="11" t="str">
        <v>Tier - 1</v>
      </c>
      <c r="P1658" s="11" t="str">
        <v>R1025</v>
      </c>
      <c r="Q1658" s="12" t="str">
        <v>3 Dec 1962</v>
      </c>
      <c r="R1658" s="11">
        <f ca="1"/>
        <v>62</v>
      </c>
      <c r="S1658" s="52">
        <v>14574.64</v>
      </c>
      <c r="T1658" s="19"/>
    </row>
    <row r="1659" spans="1:20" x14ac:dyDescent="0.3">
      <c r="A1659" t="s">
        <v>1685</v>
      </c>
      <c r="B1659">
        <v>1963</v>
      </c>
      <c r="C1659" t="s">
        <v>32</v>
      </c>
      <c r="D1659">
        <v>14</v>
      </c>
      <c r="E1659">
        <v>3</v>
      </c>
      <c r="F1659">
        <v>14590.63</v>
      </c>
      <c r="G1659" t="s">
        <v>6766</v>
      </c>
      <c r="H1659" t="s">
        <v>6768</v>
      </c>
      <c r="I1659" t="s">
        <v>242</v>
      </c>
      <c r="K1659" s="14" t="str">
        <v>Id681</v>
      </c>
      <c r="L1659" s="11">
        <v>1963</v>
      </c>
      <c r="M1659" s="11" t="str">
        <v>Oct</v>
      </c>
      <c r="N1659" s="11" t="str">
        <v>Tier - 2</v>
      </c>
      <c r="O1659" s="11" t="str">
        <v>Tier - 1</v>
      </c>
      <c r="P1659" s="11" t="str">
        <v>R1024</v>
      </c>
      <c r="Q1659" s="12" t="str">
        <v>14 Oct 1963</v>
      </c>
      <c r="R1659" s="11">
        <f ca="1"/>
        <v>61</v>
      </c>
      <c r="S1659" s="52">
        <v>14590.63</v>
      </c>
      <c r="T1659" s="19"/>
    </row>
    <row r="1660" spans="1:20" x14ac:dyDescent="0.3">
      <c r="A1660" t="s">
        <v>1686</v>
      </c>
      <c r="B1660">
        <v>1967</v>
      </c>
      <c r="C1660" t="s">
        <v>8</v>
      </c>
      <c r="D1660">
        <v>18</v>
      </c>
      <c r="E1660">
        <v>0</v>
      </c>
      <c r="F1660">
        <v>14600.62</v>
      </c>
      <c r="G1660" t="s">
        <v>6766</v>
      </c>
      <c r="H1660" t="s">
        <v>6767</v>
      </c>
      <c r="I1660" t="s">
        <v>627</v>
      </c>
      <c r="K1660" s="14" t="str">
        <v>Id680</v>
      </c>
      <c r="L1660" s="11">
        <v>1967</v>
      </c>
      <c r="M1660" s="11" t="str">
        <v>Jul</v>
      </c>
      <c r="N1660" s="11" t="str">
        <v>Tier - 2</v>
      </c>
      <c r="O1660" s="11" t="str">
        <v>Tier - 3</v>
      </c>
      <c r="P1660" s="11" t="str">
        <v>R1022</v>
      </c>
      <c r="Q1660" s="12" t="str">
        <v>18 Jul 1967</v>
      </c>
      <c r="R1660" s="11">
        <f ca="1"/>
        <v>57</v>
      </c>
      <c r="S1660" s="52">
        <v>14600.62</v>
      </c>
      <c r="T1660" s="19"/>
    </row>
    <row r="1661" spans="1:20" x14ac:dyDescent="0.3">
      <c r="A1661" t="s">
        <v>1687</v>
      </c>
      <c r="B1661">
        <v>1965</v>
      </c>
      <c r="C1661" t="s">
        <v>11</v>
      </c>
      <c r="D1661">
        <v>8</v>
      </c>
      <c r="E1661">
        <v>0</v>
      </c>
      <c r="F1661">
        <v>14612.33</v>
      </c>
      <c r="G1661" t="s">
        <v>6766</v>
      </c>
      <c r="H1661" t="s">
        <v>6767</v>
      </c>
      <c r="I1661" t="s">
        <v>295</v>
      </c>
      <c r="K1661" s="14" t="str">
        <v>Id679</v>
      </c>
      <c r="L1661" s="11">
        <v>1965</v>
      </c>
      <c r="M1661" s="11" t="str">
        <v>Nov</v>
      </c>
      <c r="N1661" s="11" t="str">
        <v>Tier - 2</v>
      </c>
      <c r="O1661" s="11" t="str">
        <v>Tier - 3</v>
      </c>
      <c r="P1661" s="11" t="str">
        <v>R1021</v>
      </c>
      <c r="Q1661" s="12" t="str">
        <v>8 Nov 1965</v>
      </c>
      <c r="R1661" s="11">
        <f ca="1"/>
        <v>59</v>
      </c>
      <c r="S1661" s="52">
        <v>14612.33</v>
      </c>
      <c r="T1661" s="19"/>
    </row>
    <row r="1662" spans="1:20" x14ac:dyDescent="0.3">
      <c r="A1662" t="s">
        <v>1688</v>
      </c>
      <c r="B1662">
        <v>1991</v>
      </c>
      <c r="C1662" t="s">
        <v>30</v>
      </c>
      <c r="D1662">
        <v>21</v>
      </c>
      <c r="E1662">
        <v>3</v>
      </c>
      <c r="F1662">
        <v>14630.52</v>
      </c>
      <c r="G1662" t="s">
        <v>6766</v>
      </c>
      <c r="H1662" t="s">
        <v>6767</v>
      </c>
      <c r="I1662" t="s">
        <v>37</v>
      </c>
      <c r="K1662" s="14" t="str">
        <v>Id678</v>
      </c>
      <c r="L1662" s="11">
        <v>1991</v>
      </c>
      <c r="M1662" s="11" t="str">
        <v>Aug</v>
      </c>
      <c r="N1662" s="11" t="str">
        <v>Tier - 2</v>
      </c>
      <c r="O1662" s="11" t="str">
        <v>Tier - 3</v>
      </c>
      <c r="P1662" s="11" t="str">
        <v>R1011</v>
      </c>
      <c r="Q1662" s="12" t="str">
        <v>21 Aug 1991</v>
      </c>
      <c r="R1662" s="11">
        <f ca="1"/>
        <v>33</v>
      </c>
      <c r="S1662" s="52">
        <v>14630.52</v>
      </c>
      <c r="T1662" s="19"/>
    </row>
    <row r="1663" spans="1:20" x14ac:dyDescent="0.3">
      <c r="A1663" t="s">
        <v>1689</v>
      </c>
      <c r="B1663">
        <v>1967</v>
      </c>
      <c r="C1663" t="s">
        <v>15</v>
      </c>
      <c r="D1663">
        <v>1</v>
      </c>
      <c r="E1663">
        <v>0</v>
      </c>
      <c r="F1663">
        <v>14640.35</v>
      </c>
      <c r="G1663" t="s">
        <v>6766</v>
      </c>
      <c r="H1663" t="s">
        <v>6767</v>
      </c>
      <c r="I1663" t="s">
        <v>530</v>
      </c>
      <c r="K1663" s="14" t="str">
        <v>Id677</v>
      </c>
      <c r="L1663" s="11">
        <v>1967</v>
      </c>
      <c r="M1663" s="11" t="str">
        <v>Sep</v>
      </c>
      <c r="N1663" s="11" t="str">
        <v>Tier - 2</v>
      </c>
      <c r="O1663" s="11" t="str">
        <v>Tier - 3</v>
      </c>
      <c r="P1663" s="11" t="str">
        <v>R1026</v>
      </c>
      <c r="Q1663" s="12" t="str">
        <v>1 Sep 1967</v>
      </c>
      <c r="R1663" s="11">
        <f ca="1"/>
        <v>57</v>
      </c>
      <c r="S1663" s="52">
        <v>14640.35</v>
      </c>
      <c r="T1663" s="19"/>
    </row>
    <row r="1664" spans="1:20" x14ac:dyDescent="0.3">
      <c r="A1664" t="s">
        <v>1690</v>
      </c>
      <c r="B1664">
        <v>1981</v>
      </c>
      <c r="C1664" t="s">
        <v>11</v>
      </c>
      <c r="D1664">
        <v>13</v>
      </c>
      <c r="E1664">
        <v>1</v>
      </c>
      <c r="F1664">
        <v>14657.2</v>
      </c>
      <c r="G1664" t="s">
        <v>6766</v>
      </c>
      <c r="H1664" t="s">
        <v>6768</v>
      </c>
      <c r="I1664" t="s">
        <v>18</v>
      </c>
      <c r="K1664" s="14" t="str">
        <v>Id676</v>
      </c>
      <c r="L1664" s="11">
        <v>1981</v>
      </c>
      <c r="M1664" s="11" t="str">
        <v>Nov</v>
      </c>
      <c r="N1664" s="11" t="str">
        <v>Tier - 2</v>
      </c>
      <c r="O1664" s="11" t="str">
        <v>Tier - 1</v>
      </c>
      <c r="P1664" s="11" t="str">
        <v>R1012</v>
      </c>
      <c r="Q1664" s="12" t="str">
        <v>13 Nov 1981</v>
      </c>
      <c r="R1664" s="11">
        <f ca="1"/>
        <v>43</v>
      </c>
      <c r="S1664" s="52">
        <v>14657.2</v>
      </c>
      <c r="T1664" s="19"/>
    </row>
    <row r="1665" spans="1:20" x14ac:dyDescent="0.3">
      <c r="A1665" t="s">
        <v>1691</v>
      </c>
      <c r="B1665">
        <v>1969</v>
      </c>
      <c r="C1665" t="s">
        <v>32</v>
      </c>
      <c r="D1665">
        <v>20</v>
      </c>
      <c r="E1665">
        <v>0</v>
      </c>
      <c r="F1665">
        <v>14665.75</v>
      </c>
      <c r="G1665" t="s">
        <v>6766</v>
      </c>
      <c r="H1665" t="s">
        <v>6768</v>
      </c>
      <c r="I1665" t="s">
        <v>18</v>
      </c>
      <c r="K1665" s="14" t="str">
        <v>Id675</v>
      </c>
      <c r="L1665" s="11">
        <v>1969</v>
      </c>
      <c r="M1665" s="11" t="str">
        <v>Oct</v>
      </c>
      <c r="N1665" s="11" t="str">
        <v>Tier - 2</v>
      </c>
      <c r="O1665" s="11" t="str">
        <v>Tier - 1</v>
      </c>
      <c r="P1665" s="11" t="str">
        <v>R1012</v>
      </c>
      <c r="Q1665" s="12" t="str">
        <v>20 Oct 1969</v>
      </c>
      <c r="R1665" s="11">
        <f ca="1"/>
        <v>55</v>
      </c>
      <c r="S1665" s="52">
        <v>14665.75</v>
      </c>
      <c r="T1665" s="19"/>
    </row>
    <row r="1666" spans="1:20" x14ac:dyDescent="0.3">
      <c r="A1666" t="s">
        <v>1692</v>
      </c>
      <c r="B1666">
        <v>1958</v>
      </c>
      <c r="C1666" t="s">
        <v>8</v>
      </c>
      <c r="D1666">
        <v>23</v>
      </c>
      <c r="E1666">
        <v>0</v>
      </c>
      <c r="F1666">
        <v>14692.67</v>
      </c>
      <c r="G1666" t="s">
        <v>6766</v>
      </c>
      <c r="H1666" t="s">
        <v>6768</v>
      </c>
      <c r="I1666" t="s">
        <v>18</v>
      </c>
      <c r="K1666" s="14" t="str">
        <v>Id674</v>
      </c>
      <c r="L1666" s="11">
        <v>1958</v>
      </c>
      <c r="M1666" s="11" t="str">
        <v>Jul</v>
      </c>
      <c r="N1666" s="11" t="str">
        <v>Tier - 2</v>
      </c>
      <c r="O1666" s="11" t="str">
        <v>Tier - 1</v>
      </c>
      <c r="P1666" s="11" t="str">
        <v>R1012</v>
      </c>
      <c r="Q1666" s="12" t="str">
        <v>23 Jul 1958</v>
      </c>
      <c r="R1666" s="11">
        <f ca="1"/>
        <v>66</v>
      </c>
      <c r="S1666" s="52">
        <v>14692.67</v>
      </c>
      <c r="T1666" s="19"/>
    </row>
    <row r="1667" spans="1:20" x14ac:dyDescent="0.3">
      <c r="A1667" t="s">
        <v>1693</v>
      </c>
      <c r="B1667">
        <v>1982</v>
      </c>
      <c r="C1667" t="s">
        <v>15</v>
      </c>
      <c r="D1667">
        <v>4</v>
      </c>
      <c r="E1667">
        <v>3</v>
      </c>
      <c r="F1667">
        <v>14696.77</v>
      </c>
      <c r="G1667" t="s">
        <v>6766</v>
      </c>
      <c r="H1667" t="s">
        <v>6766</v>
      </c>
      <c r="I1667" t="s">
        <v>37</v>
      </c>
      <c r="K1667" s="14" t="str">
        <v>Id673</v>
      </c>
      <c r="L1667" s="11">
        <v>1982</v>
      </c>
      <c r="M1667" s="11" t="str">
        <v>Sep</v>
      </c>
      <c r="N1667" s="11" t="str">
        <v>Tier - 2</v>
      </c>
      <c r="O1667" s="11" t="str">
        <v>Tier - 2</v>
      </c>
      <c r="P1667" s="11" t="str">
        <v>R1011</v>
      </c>
      <c r="Q1667" s="12" t="str">
        <v>4 Sep 1982</v>
      </c>
      <c r="R1667" s="11">
        <f ca="1"/>
        <v>42</v>
      </c>
      <c r="S1667" s="52">
        <v>14696.77</v>
      </c>
      <c r="T1667" s="19"/>
    </row>
    <row r="1668" spans="1:20" x14ac:dyDescent="0.3">
      <c r="A1668" t="s">
        <v>1694</v>
      </c>
      <c r="B1668">
        <v>2002</v>
      </c>
      <c r="C1668" t="s">
        <v>15</v>
      </c>
      <c r="D1668">
        <v>24</v>
      </c>
      <c r="E1668">
        <v>0</v>
      </c>
      <c r="F1668">
        <v>14711.74</v>
      </c>
      <c r="G1668" t="s">
        <v>6766</v>
      </c>
      <c r="H1668" t="s">
        <v>6766</v>
      </c>
      <c r="I1668" t="s">
        <v>18</v>
      </c>
      <c r="K1668" s="14" t="str">
        <v>Id672</v>
      </c>
      <c r="L1668" s="11">
        <v>2002</v>
      </c>
      <c r="M1668" s="11" t="str">
        <v>Sep</v>
      </c>
      <c r="N1668" s="11" t="str">
        <v>Tier - 2</v>
      </c>
      <c r="O1668" s="11" t="str">
        <v>Tier - 2</v>
      </c>
      <c r="P1668" s="11" t="str">
        <v>R1012</v>
      </c>
      <c r="Q1668" s="12" t="str">
        <v>24 Sep 2002</v>
      </c>
      <c r="R1668" s="11">
        <f ca="1"/>
        <v>22</v>
      </c>
      <c r="S1668" s="52">
        <v>14711.74</v>
      </c>
      <c r="T1668" s="19"/>
    </row>
    <row r="1669" spans="1:20" x14ac:dyDescent="0.3">
      <c r="A1669" t="s">
        <v>1695</v>
      </c>
      <c r="B1669">
        <v>1962</v>
      </c>
      <c r="C1669" t="s">
        <v>8</v>
      </c>
      <c r="D1669">
        <v>29</v>
      </c>
      <c r="E1669">
        <v>0</v>
      </c>
      <c r="F1669">
        <v>14738.43</v>
      </c>
      <c r="G1669" t="s">
        <v>6766</v>
      </c>
      <c r="H1669" t="s">
        <v>6767</v>
      </c>
      <c r="I1669" t="s">
        <v>295</v>
      </c>
      <c r="K1669" s="14" t="str">
        <v>Id671</v>
      </c>
      <c r="L1669" s="11">
        <v>1962</v>
      </c>
      <c r="M1669" s="11" t="str">
        <v>Jul</v>
      </c>
      <c r="N1669" s="11" t="str">
        <v>Tier - 2</v>
      </c>
      <c r="O1669" s="11" t="str">
        <v>Tier - 3</v>
      </c>
      <c r="P1669" s="11" t="str">
        <v>R1021</v>
      </c>
      <c r="Q1669" s="12" t="str">
        <v>29 Jul 1962</v>
      </c>
      <c r="R1669" s="11">
        <f ca="1"/>
        <v>62</v>
      </c>
      <c r="S1669" s="52">
        <v>14738.43</v>
      </c>
      <c r="T1669" s="19"/>
    </row>
    <row r="1670" spans="1:20" x14ac:dyDescent="0.3">
      <c r="A1670" t="s">
        <v>1696</v>
      </c>
      <c r="B1670">
        <v>1965</v>
      </c>
      <c r="C1670" t="s">
        <v>8</v>
      </c>
      <c r="D1670">
        <v>27</v>
      </c>
      <c r="E1670">
        <v>0</v>
      </c>
      <c r="F1670">
        <v>14750.42</v>
      </c>
      <c r="G1670" t="s">
        <v>6766</v>
      </c>
      <c r="H1670" t="s">
        <v>6766</v>
      </c>
      <c r="I1670" t="s">
        <v>530</v>
      </c>
      <c r="K1670" s="14" t="str">
        <v>Id670</v>
      </c>
      <c r="L1670" s="11">
        <v>1965</v>
      </c>
      <c r="M1670" s="11" t="str">
        <v>Jul</v>
      </c>
      <c r="N1670" s="11" t="str">
        <v>Tier - 2</v>
      </c>
      <c r="O1670" s="11" t="str">
        <v>Tier - 2</v>
      </c>
      <c r="P1670" s="11" t="str">
        <v>R1026</v>
      </c>
      <c r="Q1670" s="12" t="str">
        <v>27 Jul 1965</v>
      </c>
      <c r="R1670" s="11">
        <f ca="1"/>
        <v>59</v>
      </c>
      <c r="S1670" s="52">
        <v>14750.42</v>
      </c>
      <c r="T1670" s="19"/>
    </row>
    <row r="1671" spans="1:20" x14ac:dyDescent="0.3">
      <c r="A1671" t="s">
        <v>1697</v>
      </c>
      <c r="B1671">
        <v>1975</v>
      </c>
      <c r="C1671" t="s">
        <v>25</v>
      </c>
      <c r="D1671">
        <v>10</v>
      </c>
      <c r="E1671">
        <v>1</v>
      </c>
      <c r="F1671">
        <v>14819</v>
      </c>
      <c r="G1671" t="s">
        <v>6766</v>
      </c>
      <c r="H1671" t="s">
        <v>6767</v>
      </c>
      <c r="I1671" t="s">
        <v>244</v>
      </c>
      <c r="K1671" s="14" t="str">
        <v>Id669</v>
      </c>
      <c r="L1671" s="11">
        <v>1975</v>
      </c>
      <c r="M1671" s="11" t="str">
        <v>Dec</v>
      </c>
      <c r="N1671" s="11" t="str">
        <v>Tier - 2</v>
      </c>
      <c r="O1671" s="11" t="str">
        <v>Tier - 3</v>
      </c>
      <c r="P1671" s="11" t="str">
        <v>R1023</v>
      </c>
      <c r="Q1671" s="12" t="str">
        <v>10 Dec 1975</v>
      </c>
      <c r="R1671" s="11">
        <f ca="1"/>
        <v>49</v>
      </c>
      <c r="S1671" s="52">
        <v>14819</v>
      </c>
      <c r="T1671" s="19"/>
    </row>
    <row r="1672" spans="1:20" x14ac:dyDescent="0.3">
      <c r="A1672" t="s">
        <v>1698</v>
      </c>
      <c r="B1672">
        <v>1979</v>
      </c>
      <c r="C1672" t="s">
        <v>32</v>
      </c>
      <c r="D1672">
        <v>18</v>
      </c>
      <c r="E1672">
        <v>2</v>
      </c>
      <c r="F1672">
        <v>14839.34</v>
      </c>
      <c r="G1672" t="s">
        <v>6766</v>
      </c>
      <c r="H1672" t="s">
        <v>6767</v>
      </c>
      <c r="I1672" t="s">
        <v>530</v>
      </c>
      <c r="K1672" s="14" t="str">
        <v>Id668</v>
      </c>
      <c r="L1672" s="11">
        <v>1979</v>
      </c>
      <c r="M1672" s="11" t="str">
        <v>Oct</v>
      </c>
      <c r="N1672" s="11" t="str">
        <v>Tier - 2</v>
      </c>
      <c r="O1672" s="11" t="str">
        <v>Tier - 3</v>
      </c>
      <c r="P1672" s="11" t="str">
        <v>R1026</v>
      </c>
      <c r="Q1672" s="12" t="str">
        <v>18 Oct 1979</v>
      </c>
      <c r="R1672" s="11">
        <f ca="1"/>
        <v>45</v>
      </c>
      <c r="S1672" s="52">
        <v>14839.34</v>
      </c>
      <c r="T1672" s="19"/>
    </row>
    <row r="1673" spans="1:20" x14ac:dyDescent="0.3">
      <c r="A1673" t="s">
        <v>1699</v>
      </c>
      <c r="B1673">
        <v>1981</v>
      </c>
      <c r="C1673" t="s">
        <v>13</v>
      </c>
      <c r="D1673">
        <v>5</v>
      </c>
      <c r="E1673">
        <v>1</v>
      </c>
      <c r="F1673">
        <v>14843.96</v>
      </c>
      <c r="G1673" t="s">
        <v>6766</v>
      </c>
      <c r="H1673" t="s">
        <v>6767</v>
      </c>
      <c r="I1673" t="s">
        <v>530</v>
      </c>
      <c r="K1673" s="14" t="str">
        <v>Id667</v>
      </c>
      <c r="L1673" s="11">
        <v>1981</v>
      </c>
      <c r="M1673" s="11" t="str">
        <v>Jun</v>
      </c>
      <c r="N1673" s="11" t="str">
        <v>Tier - 2</v>
      </c>
      <c r="O1673" s="11" t="str">
        <v>Tier - 3</v>
      </c>
      <c r="P1673" s="11" t="str">
        <v>R1026</v>
      </c>
      <c r="Q1673" s="12" t="str">
        <v>5 Jun 1981</v>
      </c>
      <c r="R1673" s="11">
        <f ca="1"/>
        <v>43</v>
      </c>
      <c r="S1673" s="52">
        <v>14843.96</v>
      </c>
      <c r="T1673" s="19"/>
    </row>
    <row r="1674" spans="1:20" x14ac:dyDescent="0.3">
      <c r="A1674" t="s">
        <v>1700</v>
      </c>
      <c r="B1674">
        <v>1970</v>
      </c>
      <c r="C1674" t="s">
        <v>11</v>
      </c>
      <c r="D1674">
        <v>11</v>
      </c>
      <c r="E1674">
        <v>0</v>
      </c>
      <c r="F1674">
        <v>14847.63</v>
      </c>
      <c r="G1674" t="s">
        <v>6766</v>
      </c>
      <c r="H1674" t="s">
        <v>6766</v>
      </c>
      <c r="I1674" t="s">
        <v>244</v>
      </c>
      <c r="K1674" s="14" t="str">
        <v>Id666</v>
      </c>
      <c r="L1674" s="11">
        <v>1970</v>
      </c>
      <c r="M1674" s="11" t="str">
        <v>Nov</v>
      </c>
      <c r="N1674" s="11" t="str">
        <v>Tier - 2</v>
      </c>
      <c r="O1674" s="11" t="str">
        <v>Tier - 2</v>
      </c>
      <c r="P1674" s="11" t="str">
        <v>R1023</v>
      </c>
      <c r="Q1674" s="12" t="str">
        <v>11 Nov 1970</v>
      </c>
      <c r="R1674" s="11">
        <f ca="1"/>
        <v>54</v>
      </c>
      <c r="S1674" s="52">
        <v>14847.63</v>
      </c>
      <c r="T1674" s="19"/>
    </row>
    <row r="1675" spans="1:20" x14ac:dyDescent="0.3">
      <c r="A1675" t="s">
        <v>1701</v>
      </c>
      <c r="B1675">
        <v>1958</v>
      </c>
      <c r="C1675" t="s">
        <v>32</v>
      </c>
      <c r="D1675">
        <v>17</v>
      </c>
      <c r="E1675">
        <v>0</v>
      </c>
      <c r="F1675">
        <v>14901.52</v>
      </c>
      <c r="G1675" t="s">
        <v>6766</v>
      </c>
      <c r="H1675" t="s">
        <v>6766</v>
      </c>
      <c r="I1675" t="s">
        <v>242</v>
      </c>
      <c r="K1675" s="14" t="str">
        <v>Id665</v>
      </c>
      <c r="L1675" s="11">
        <v>1958</v>
      </c>
      <c r="M1675" s="11" t="str">
        <v>Oct</v>
      </c>
      <c r="N1675" s="11" t="str">
        <v>Tier - 2</v>
      </c>
      <c r="O1675" s="11" t="str">
        <v>Tier - 2</v>
      </c>
      <c r="P1675" s="11" t="str">
        <v>R1024</v>
      </c>
      <c r="Q1675" s="12" t="str">
        <v>17 Oct 1958</v>
      </c>
      <c r="R1675" s="11">
        <f ca="1"/>
        <v>66</v>
      </c>
      <c r="S1675" s="52">
        <v>14901.52</v>
      </c>
      <c r="T1675" s="19"/>
    </row>
    <row r="1676" spans="1:20" x14ac:dyDescent="0.3">
      <c r="A1676" t="s">
        <v>1702</v>
      </c>
      <c r="B1676">
        <v>1981</v>
      </c>
      <c r="C1676" t="s">
        <v>8</v>
      </c>
      <c r="D1676">
        <v>4</v>
      </c>
      <c r="E1676">
        <v>1</v>
      </c>
      <c r="F1676">
        <v>14908.27</v>
      </c>
      <c r="G1676" t="s">
        <v>6766</v>
      </c>
      <c r="H1676" t="s">
        <v>6768</v>
      </c>
      <c r="I1676" t="s">
        <v>37</v>
      </c>
      <c r="K1676" s="14" t="str">
        <v>Id664</v>
      </c>
      <c r="L1676" s="11">
        <v>1981</v>
      </c>
      <c r="M1676" s="11" t="str">
        <v>Jul</v>
      </c>
      <c r="N1676" s="11" t="str">
        <v>Tier - 2</v>
      </c>
      <c r="O1676" s="11" t="str">
        <v>Tier - 1</v>
      </c>
      <c r="P1676" s="11" t="str">
        <v>R1011</v>
      </c>
      <c r="Q1676" s="12" t="str">
        <v>4 Jul 1981</v>
      </c>
      <c r="R1676" s="11">
        <f ca="1"/>
        <v>43</v>
      </c>
      <c r="S1676" s="52">
        <v>14908.27</v>
      </c>
      <c r="T1676" s="19"/>
    </row>
    <row r="1677" spans="1:20" x14ac:dyDescent="0.3">
      <c r="A1677" t="s">
        <v>1703</v>
      </c>
      <c r="B1677">
        <v>1968</v>
      </c>
      <c r="C1677" t="s">
        <v>11</v>
      </c>
      <c r="D1677">
        <v>8</v>
      </c>
      <c r="E1677">
        <v>0</v>
      </c>
      <c r="F1677">
        <v>14926.97</v>
      </c>
      <c r="G1677" t="s">
        <v>6766</v>
      </c>
      <c r="H1677" t="s">
        <v>6766</v>
      </c>
      <c r="I1677" t="s">
        <v>18</v>
      </c>
      <c r="K1677" s="14" t="str">
        <v>Id663</v>
      </c>
      <c r="L1677" s="11">
        <v>1968</v>
      </c>
      <c r="M1677" s="11" t="str">
        <v>Nov</v>
      </c>
      <c r="N1677" s="11" t="str">
        <v>Tier - 2</v>
      </c>
      <c r="O1677" s="11" t="str">
        <v>Tier - 2</v>
      </c>
      <c r="P1677" s="11" t="str">
        <v>R1012</v>
      </c>
      <c r="Q1677" s="12" t="str">
        <v>8 Nov 1968</v>
      </c>
      <c r="R1677" s="11">
        <f ca="1"/>
        <v>56</v>
      </c>
      <c r="S1677" s="52">
        <v>14926.97</v>
      </c>
      <c r="T1677" s="19"/>
    </row>
    <row r="1678" spans="1:20" x14ac:dyDescent="0.3">
      <c r="A1678" t="s">
        <v>1704</v>
      </c>
      <c r="B1678">
        <v>1962</v>
      </c>
      <c r="C1678" t="s">
        <v>11</v>
      </c>
      <c r="D1678">
        <v>29</v>
      </c>
      <c r="E1678">
        <v>0</v>
      </c>
      <c r="F1678">
        <v>14945.34</v>
      </c>
      <c r="G1678" t="s">
        <v>6766</v>
      </c>
      <c r="H1678" t="s">
        <v>6768</v>
      </c>
      <c r="I1678" t="s">
        <v>295</v>
      </c>
      <c r="K1678" s="14" t="str">
        <v>Id662</v>
      </c>
      <c r="L1678" s="11">
        <v>1962</v>
      </c>
      <c r="M1678" s="11" t="str">
        <v>Nov</v>
      </c>
      <c r="N1678" s="11" t="str">
        <v>Tier - 2</v>
      </c>
      <c r="O1678" s="11" t="str">
        <v>Tier - 1</v>
      </c>
      <c r="P1678" s="11" t="str">
        <v>R1021</v>
      </c>
      <c r="Q1678" s="12" t="str">
        <v>29 Nov 1962</v>
      </c>
      <c r="R1678" s="11">
        <f ca="1"/>
        <v>62</v>
      </c>
      <c r="S1678" s="52">
        <v>14945.34</v>
      </c>
      <c r="T1678" s="19"/>
    </row>
    <row r="1679" spans="1:20" x14ac:dyDescent="0.3">
      <c r="A1679" t="s">
        <v>1705</v>
      </c>
      <c r="B1679">
        <v>1958</v>
      </c>
      <c r="C1679" t="s">
        <v>8</v>
      </c>
      <c r="D1679">
        <v>29</v>
      </c>
      <c r="E1679">
        <v>2</v>
      </c>
      <c r="F1679">
        <v>14988.43</v>
      </c>
      <c r="G1679" t="s">
        <v>6766</v>
      </c>
      <c r="H1679" t="s">
        <v>6767</v>
      </c>
      <c r="I1679" t="s">
        <v>37</v>
      </c>
      <c r="K1679" s="14" t="str">
        <v>Id661</v>
      </c>
      <c r="L1679" s="11">
        <v>1958</v>
      </c>
      <c r="M1679" s="11" t="str">
        <v>Jul</v>
      </c>
      <c r="N1679" s="11" t="str">
        <v>Tier - 2</v>
      </c>
      <c r="O1679" s="11" t="str">
        <v>Tier - 3</v>
      </c>
      <c r="P1679" s="11" t="str">
        <v>R1011</v>
      </c>
      <c r="Q1679" s="12" t="str">
        <v>29 Jul 1958</v>
      </c>
      <c r="R1679" s="11">
        <f ca="1"/>
        <v>66</v>
      </c>
      <c r="S1679" s="52">
        <v>14988.43</v>
      </c>
      <c r="T1679" s="19"/>
    </row>
    <row r="1680" spans="1:20" x14ac:dyDescent="0.3">
      <c r="A1680" t="s">
        <v>1706</v>
      </c>
      <c r="B1680">
        <v>1995</v>
      </c>
      <c r="C1680" t="s">
        <v>30</v>
      </c>
      <c r="D1680">
        <v>2</v>
      </c>
      <c r="E1680">
        <v>2</v>
      </c>
      <c r="F1680">
        <v>15006.58</v>
      </c>
      <c r="G1680" t="s">
        <v>6766</v>
      </c>
      <c r="H1680" t="s">
        <v>6766</v>
      </c>
      <c r="I1680" t="s">
        <v>242</v>
      </c>
      <c r="K1680" s="14" t="str">
        <v>Id660</v>
      </c>
      <c r="L1680" s="11">
        <v>1995</v>
      </c>
      <c r="M1680" s="11" t="str">
        <v>Aug</v>
      </c>
      <c r="N1680" s="11" t="str">
        <v>Tier - 2</v>
      </c>
      <c r="O1680" s="11" t="str">
        <v>Tier - 2</v>
      </c>
      <c r="P1680" s="11" t="str">
        <v>R1024</v>
      </c>
      <c r="Q1680" s="12" t="str">
        <v>2 Aug 1995</v>
      </c>
      <c r="R1680" s="11">
        <f ca="1"/>
        <v>29</v>
      </c>
      <c r="S1680" s="52">
        <v>15006.58</v>
      </c>
      <c r="T1680" s="19"/>
    </row>
    <row r="1681" spans="1:20" x14ac:dyDescent="0.3">
      <c r="A1681" t="s">
        <v>1707</v>
      </c>
      <c r="B1681">
        <v>1960</v>
      </c>
      <c r="C1681" t="s">
        <v>30</v>
      </c>
      <c r="D1681">
        <v>8</v>
      </c>
      <c r="E1681">
        <v>2</v>
      </c>
      <c r="F1681">
        <v>15019.76</v>
      </c>
      <c r="G1681" t="s">
        <v>6766</v>
      </c>
      <c r="H1681" t="s">
        <v>6766</v>
      </c>
      <c r="I1681" t="s">
        <v>18</v>
      </c>
      <c r="K1681" s="14" t="str">
        <v>Id659</v>
      </c>
      <c r="L1681" s="11">
        <v>1960</v>
      </c>
      <c r="M1681" s="11" t="str">
        <v>Aug</v>
      </c>
      <c r="N1681" s="11" t="str">
        <v>Tier - 2</v>
      </c>
      <c r="O1681" s="11" t="str">
        <v>Tier - 2</v>
      </c>
      <c r="P1681" s="11" t="str">
        <v>R1012</v>
      </c>
      <c r="Q1681" s="12" t="str">
        <v>8 Aug 1960</v>
      </c>
      <c r="R1681" s="11">
        <f ca="1"/>
        <v>64</v>
      </c>
      <c r="S1681" s="52">
        <v>15019.76</v>
      </c>
      <c r="T1681" s="19"/>
    </row>
    <row r="1682" spans="1:20" x14ac:dyDescent="0.3">
      <c r="A1682" t="s">
        <v>1708</v>
      </c>
      <c r="B1682">
        <v>1979</v>
      </c>
      <c r="C1682" t="s">
        <v>11</v>
      </c>
      <c r="D1682">
        <v>25</v>
      </c>
      <c r="E1682">
        <v>2</v>
      </c>
      <c r="F1682">
        <v>15025.76</v>
      </c>
      <c r="G1682" t="s">
        <v>6766</v>
      </c>
      <c r="H1682" t="s">
        <v>6768</v>
      </c>
      <c r="I1682" t="s">
        <v>37</v>
      </c>
      <c r="K1682" s="14" t="str">
        <v>Id658</v>
      </c>
      <c r="L1682" s="11">
        <v>1979</v>
      </c>
      <c r="M1682" s="11" t="str">
        <v>Nov</v>
      </c>
      <c r="N1682" s="11" t="str">
        <v>Tier - 2</v>
      </c>
      <c r="O1682" s="11" t="str">
        <v>Tier - 1</v>
      </c>
      <c r="P1682" s="11" t="str">
        <v>R1011</v>
      </c>
      <c r="Q1682" s="12" t="str">
        <v>25 Nov 1979</v>
      </c>
      <c r="R1682" s="11">
        <f ca="1"/>
        <v>45</v>
      </c>
      <c r="S1682" s="52">
        <v>15025.76</v>
      </c>
      <c r="T1682" s="19"/>
    </row>
    <row r="1683" spans="1:20" x14ac:dyDescent="0.3">
      <c r="A1683" t="s">
        <v>1709</v>
      </c>
      <c r="B1683">
        <v>1970</v>
      </c>
      <c r="C1683" t="s">
        <v>15</v>
      </c>
      <c r="D1683">
        <v>11</v>
      </c>
      <c r="E1683">
        <v>0</v>
      </c>
      <c r="F1683">
        <v>15026.3</v>
      </c>
      <c r="G1683" t="s">
        <v>6766</v>
      </c>
      <c r="H1683" t="s">
        <v>6767</v>
      </c>
      <c r="I1683" t="s">
        <v>37</v>
      </c>
      <c r="K1683" s="14" t="str">
        <v>Id657</v>
      </c>
      <c r="L1683" s="11">
        <v>1970</v>
      </c>
      <c r="M1683" s="11" t="str">
        <v>Sep</v>
      </c>
      <c r="N1683" s="11" t="str">
        <v>Tier - 2</v>
      </c>
      <c r="O1683" s="11" t="str">
        <v>Tier - 3</v>
      </c>
      <c r="P1683" s="11" t="str">
        <v>R1011</v>
      </c>
      <c r="Q1683" s="12" t="str">
        <v>11 Sep 1970</v>
      </c>
      <c r="R1683" s="11">
        <f ca="1"/>
        <v>54</v>
      </c>
      <c r="S1683" s="52">
        <v>15026.3</v>
      </c>
      <c r="T1683" s="19"/>
    </row>
    <row r="1684" spans="1:20" x14ac:dyDescent="0.3">
      <c r="A1684" t="s">
        <v>1710</v>
      </c>
      <c r="B1684">
        <v>1971</v>
      </c>
      <c r="C1684" t="s">
        <v>30</v>
      </c>
      <c r="D1684">
        <v>15</v>
      </c>
      <c r="E1684">
        <v>0</v>
      </c>
      <c r="F1684">
        <v>15038.51</v>
      </c>
      <c r="G1684" t="s">
        <v>6766</v>
      </c>
      <c r="H1684" t="s">
        <v>6767</v>
      </c>
      <c r="I1684" t="s">
        <v>244</v>
      </c>
      <c r="K1684" s="14" t="str">
        <v>Id656</v>
      </c>
      <c r="L1684" s="11">
        <v>1971</v>
      </c>
      <c r="M1684" s="11" t="str">
        <v>Aug</v>
      </c>
      <c r="N1684" s="11" t="str">
        <v>Tier - 2</v>
      </c>
      <c r="O1684" s="11" t="str">
        <v>Tier - 3</v>
      </c>
      <c r="P1684" s="11" t="str">
        <v>R1023</v>
      </c>
      <c r="Q1684" s="12" t="str">
        <v>15 Aug 1971</v>
      </c>
      <c r="R1684" s="11">
        <f ca="1"/>
        <v>53</v>
      </c>
      <c r="S1684" s="52">
        <v>15038.51</v>
      </c>
      <c r="T1684" s="19"/>
    </row>
    <row r="1685" spans="1:20" x14ac:dyDescent="0.3">
      <c r="A1685" t="s">
        <v>1711</v>
      </c>
      <c r="B1685">
        <v>1968</v>
      </c>
      <c r="C1685" t="s">
        <v>13</v>
      </c>
      <c r="D1685">
        <v>12</v>
      </c>
      <c r="E1685">
        <v>0</v>
      </c>
      <c r="F1685">
        <v>15052.68</v>
      </c>
      <c r="G1685" t="s">
        <v>6766</v>
      </c>
      <c r="H1685" t="s">
        <v>6766</v>
      </c>
      <c r="I1685" t="s">
        <v>627</v>
      </c>
      <c r="K1685" s="14" t="str">
        <v>Id655</v>
      </c>
      <c r="L1685" s="11">
        <v>1968</v>
      </c>
      <c r="M1685" s="11" t="str">
        <v>Jun</v>
      </c>
      <c r="N1685" s="11" t="str">
        <v>Tier - 2</v>
      </c>
      <c r="O1685" s="11" t="str">
        <v>Tier - 2</v>
      </c>
      <c r="P1685" s="11" t="str">
        <v>R1022</v>
      </c>
      <c r="Q1685" s="12" t="str">
        <v>12 Jun 1968</v>
      </c>
      <c r="R1685" s="11">
        <f ca="1"/>
        <v>56</v>
      </c>
      <c r="S1685" s="52">
        <v>15052.68</v>
      </c>
      <c r="T1685" s="19"/>
    </row>
    <row r="1686" spans="1:20" x14ac:dyDescent="0.3">
      <c r="A1686" t="s">
        <v>1712</v>
      </c>
      <c r="B1686">
        <v>1975</v>
      </c>
      <c r="C1686" t="s">
        <v>32</v>
      </c>
      <c r="D1686">
        <v>26</v>
      </c>
      <c r="E1686">
        <v>1</v>
      </c>
      <c r="F1686">
        <v>15090.35</v>
      </c>
      <c r="G1686" t="s">
        <v>6766</v>
      </c>
      <c r="H1686" t="s">
        <v>6768</v>
      </c>
      <c r="I1686" t="s">
        <v>244</v>
      </c>
      <c r="K1686" s="14" t="str">
        <v>Id654</v>
      </c>
      <c r="L1686" s="11">
        <v>1975</v>
      </c>
      <c r="M1686" s="11" t="str">
        <v>Oct</v>
      </c>
      <c r="N1686" s="11" t="str">
        <v>Tier - 2</v>
      </c>
      <c r="O1686" s="11" t="str">
        <v>Tier - 1</v>
      </c>
      <c r="P1686" s="11" t="str">
        <v>R1023</v>
      </c>
      <c r="Q1686" s="12" t="str">
        <v>26 Oct 1975</v>
      </c>
      <c r="R1686" s="11">
        <f ca="1"/>
        <v>49</v>
      </c>
      <c r="S1686" s="52">
        <v>15090.35</v>
      </c>
      <c r="T1686" s="19"/>
    </row>
    <row r="1687" spans="1:20" x14ac:dyDescent="0.3">
      <c r="A1687" t="s">
        <v>1713</v>
      </c>
      <c r="B1687">
        <v>1972</v>
      </c>
      <c r="C1687" t="s">
        <v>11</v>
      </c>
      <c r="D1687">
        <v>7</v>
      </c>
      <c r="E1687">
        <v>0</v>
      </c>
      <c r="F1687">
        <v>15103.69</v>
      </c>
      <c r="G1687" t="s">
        <v>6766</v>
      </c>
      <c r="H1687" t="s">
        <v>6768</v>
      </c>
      <c r="I1687" t="s">
        <v>18</v>
      </c>
      <c r="K1687" s="14" t="str">
        <v>Id653</v>
      </c>
      <c r="L1687" s="11">
        <v>1972</v>
      </c>
      <c r="M1687" s="11" t="str">
        <v>Nov</v>
      </c>
      <c r="N1687" s="11" t="str">
        <v>Tier - 2</v>
      </c>
      <c r="O1687" s="11" t="str">
        <v>Tier - 1</v>
      </c>
      <c r="P1687" s="11" t="str">
        <v>R1012</v>
      </c>
      <c r="Q1687" s="12" t="str">
        <v>7 Nov 1972</v>
      </c>
      <c r="R1687" s="11">
        <f ca="1"/>
        <v>52</v>
      </c>
      <c r="S1687" s="52">
        <v>15103.69</v>
      </c>
      <c r="T1687" s="19"/>
    </row>
    <row r="1688" spans="1:20" x14ac:dyDescent="0.3">
      <c r="A1688" t="s">
        <v>1714</v>
      </c>
      <c r="B1688">
        <v>1978</v>
      </c>
      <c r="C1688" t="s">
        <v>15</v>
      </c>
      <c r="D1688">
        <v>5</v>
      </c>
      <c r="E1688">
        <v>2</v>
      </c>
      <c r="F1688">
        <v>15123.19</v>
      </c>
      <c r="G1688" t="s">
        <v>6766</v>
      </c>
      <c r="H1688" t="s">
        <v>6768</v>
      </c>
      <c r="I1688" t="s">
        <v>37</v>
      </c>
      <c r="K1688" s="14" t="str">
        <v>Id652</v>
      </c>
      <c r="L1688" s="11">
        <v>1978</v>
      </c>
      <c r="M1688" s="11" t="str">
        <v>Sep</v>
      </c>
      <c r="N1688" s="11" t="str">
        <v>Tier - 2</v>
      </c>
      <c r="O1688" s="11" t="str">
        <v>Tier - 1</v>
      </c>
      <c r="P1688" s="11" t="str">
        <v>R1011</v>
      </c>
      <c r="Q1688" s="12" t="str">
        <v>5 Sep 1978</v>
      </c>
      <c r="R1688" s="11">
        <f ca="1"/>
        <v>46</v>
      </c>
      <c r="S1688" s="52">
        <v>15123.19</v>
      </c>
      <c r="T1688" s="19"/>
    </row>
    <row r="1689" spans="1:20" x14ac:dyDescent="0.3">
      <c r="A1689" t="s">
        <v>1715</v>
      </c>
      <c r="B1689">
        <v>1971</v>
      </c>
      <c r="C1689" t="s">
        <v>11</v>
      </c>
      <c r="D1689">
        <v>25</v>
      </c>
      <c r="E1689">
        <v>0</v>
      </c>
      <c r="F1689">
        <v>15150.44</v>
      </c>
      <c r="G1689" t="s">
        <v>6766</v>
      </c>
      <c r="H1689" t="s">
        <v>6768</v>
      </c>
      <c r="I1689" t="s">
        <v>244</v>
      </c>
      <c r="K1689" s="14" t="str">
        <v>Id651</v>
      </c>
      <c r="L1689" s="11">
        <v>1971</v>
      </c>
      <c r="M1689" s="11" t="str">
        <v>Nov</v>
      </c>
      <c r="N1689" s="11" t="str">
        <v>Tier - 2</v>
      </c>
      <c r="O1689" s="11" t="str">
        <v>Tier - 1</v>
      </c>
      <c r="P1689" s="11" t="str">
        <v>R1023</v>
      </c>
      <c r="Q1689" s="12" t="str">
        <v>25 Nov 1971</v>
      </c>
      <c r="R1689" s="11">
        <f ca="1"/>
        <v>53</v>
      </c>
      <c r="S1689" s="52">
        <v>15150.44</v>
      </c>
      <c r="T1689" s="19"/>
    </row>
    <row r="1690" spans="1:20" x14ac:dyDescent="0.3">
      <c r="A1690" t="s">
        <v>1716</v>
      </c>
      <c r="B1690">
        <v>1962</v>
      </c>
      <c r="C1690" t="s">
        <v>32</v>
      </c>
      <c r="D1690">
        <v>25</v>
      </c>
      <c r="E1690">
        <v>0</v>
      </c>
      <c r="F1690">
        <v>15161.25</v>
      </c>
      <c r="G1690" t="s">
        <v>6766</v>
      </c>
      <c r="H1690" t="s">
        <v>6766</v>
      </c>
      <c r="I1690" t="s">
        <v>18</v>
      </c>
      <c r="K1690" s="14" t="str">
        <v>Id650</v>
      </c>
      <c r="L1690" s="11">
        <v>1962</v>
      </c>
      <c r="M1690" s="11" t="str">
        <v>Oct</v>
      </c>
      <c r="N1690" s="11" t="str">
        <v>Tier - 2</v>
      </c>
      <c r="O1690" s="11" t="str">
        <v>Tier - 2</v>
      </c>
      <c r="P1690" s="11" t="str">
        <v>R1012</v>
      </c>
      <c r="Q1690" s="12" t="str">
        <v>25 Oct 1962</v>
      </c>
      <c r="R1690" s="11">
        <f ca="1"/>
        <v>62</v>
      </c>
      <c r="S1690" s="52">
        <v>15161.25</v>
      </c>
      <c r="T1690" s="19"/>
    </row>
    <row r="1691" spans="1:20" x14ac:dyDescent="0.3">
      <c r="A1691" t="s">
        <v>1717</v>
      </c>
      <c r="B1691">
        <v>1959</v>
      </c>
      <c r="C1691" t="s">
        <v>13</v>
      </c>
      <c r="D1691">
        <v>4</v>
      </c>
      <c r="E1691">
        <v>3</v>
      </c>
      <c r="F1691">
        <v>15161.53</v>
      </c>
      <c r="G1691" t="s">
        <v>6766</v>
      </c>
      <c r="H1691" t="s">
        <v>6768</v>
      </c>
      <c r="I1691" t="s">
        <v>9</v>
      </c>
      <c r="K1691" s="14" t="str">
        <v>Id649</v>
      </c>
      <c r="L1691" s="11">
        <v>1959</v>
      </c>
      <c r="M1691" s="11" t="str">
        <v>Jun</v>
      </c>
      <c r="N1691" s="11" t="str">
        <v>Tier - 2</v>
      </c>
      <c r="O1691" s="11" t="str">
        <v>Tier - 1</v>
      </c>
      <c r="P1691" s="11" t="str">
        <v>R1013</v>
      </c>
      <c r="Q1691" s="12" t="str">
        <v>4 Jun 1959</v>
      </c>
      <c r="R1691" s="11">
        <f ca="1"/>
        <v>65</v>
      </c>
      <c r="S1691" s="52">
        <v>15161.53</v>
      </c>
      <c r="T1691" s="19"/>
    </row>
    <row r="1692" spans="1:20" x14ac:dyDescent="0.3">
      <c r="A1692" t="s">
        <v>1718</v>
      </c>
      <c r="B1692">
        <v>1959</v>
      </c>
      <c r="C1692" t="s">
        <v>25</v>
      </c>
      <c r="D1692">
        <v>3</v>
      </c>
      <c r="E1692">
        <v>3</v>
      </c>
      <c r="F1692">
        <v>15170.07</v>
      </c>
      <c r="G1692" t="s">
        <v>6766</v>
      </c>
      <c r="H1692" t="s">
        <v>6767</v>
      </c>
      <c r="I1692" t="s">
        <v>37</v>
      </c>
      <c r="K1692" s="14" t="str">
        <v>Id648</v>
      </c>
      <c r="L1692" s="11">
        <v>1959</v>
      </c>
      <c r="M1692" s="11" t="str">
        <v>Dec</v>
      </c>
      <c r="N1692" s="11" t="str">
        <v>Tier - 2</v>
      </c>
      <c r="O1692" s="11" t="str">
        <v>Tier - 3</v>
      </c>
      <c r="P1692" s="11" t="str">
        <v>R1011</v>
      </c>
      <c r="Q1692" s="12" t="str">
        <v>3 Dec 1959</v>
      </c>
      <c r="R1692" s="11">
        <f ca="1"/>
        <v>65</v>
      </c>
      <c r="S1692" s="52">
        <v>15170.07</v>
      </c>
      <c r="T1692" s="19"/>
    </row>
    <row r="1693" spans="1:20" x14ac:dyDescent="0.3">
      <c r="A1693" t="s">
        <v>1719</v>
      </c>
      <c r="B1693">
        <v>1962</v>
      </c>
      <c r="C1693" t="s">
        <v>13</v>
      </c>
      <c r="D1693">
        <v>17</v>
      </c>
      <c r="E1693">
        <v>0</v>
      </c>
      <c r="F1693">
        <v>15174.81</v>
      </c>
      <c r="G1693" t="s">
        <v>6766</v>
      </c>
      <c r="H1693" t="s">
        <v>6768</v>
      </c>
      <c r="I1693" t="s">
        <v>18</v>
      </c>
      <c r="K1693" s="14" t="str">
        <v>Id647</v>
      </c>
      <c r="L1693" s="11">
        <v>1962</v>
      </c>
      <c r="M1693" s="11" t="str">
        <v>Jun</v>
      </c>
      <c r="N1693" s="11" t="str">
        <v>Tier - 2</v>
      </c>
      <c r="O1693" s="11" t="str">
        <v>Tier - 1</v>
      </c>
      <c r="P1693" s="11" t="str">
        <v>R1012</v>
      </c>
      <c r="Q1693" s="12" t="str">
        <v>17 Jun 1962</v>
      </c>
      <c r="R1693" s="11">
        <f ca="1"/>
        <v>62</v>
      </c>
      <c r="S1693" s="52">
        <v>15174.81</v>
      </c>
      <c r="T1693" s="19"/>
    </row>
    <row r="1694" spans="1:20" x14ac:dyDescent="0.3">
      <c r="A1694" t="s">
        <v>1720</v>
      </c>
      <c r="B1694">
        <v>1978</v>
      </c>
      <c r="C1694" t="s">
        <v>11</v>
      </c>
      <c r="D1694">
        <v>23</v>
      </c>
      <c r="E1694">
        <v>2</v>
      </c>
      <c r="F1694">
        <v>15207.92</v>
      </c>
      <c r="G1694" t="s">
        <v>6766</v>
      </c>
      <c r="H1694" t="s">
        <v>6768</v>
      </c>
      <c r="I1694" t="s">
        <v>18</v>
      </c>
      <c r="K1694" s="14" t="str">
        <v>Id646</v>
      </c>
      <c r="L1694" s="11">
        <v>1978</v>
      </c>
      <c r="M1694" s="11" t="str">
        <v>Nov</v>
      </c>
      <c r="N1694" s="11" t="str">
        <v>Tier - 2</v>
      </c>
      <c r="O1694" s="11" t="str">
        <v>Tier - 1</v>
      </c>
      <c r="P1694" s="11" t="str">
        <v>R1012</v>
      </c>
      <c r="Q1694" s="12" t="str">
        <v>23 Nov 1978</v>
      </c>
      <c r="R1694" s="11">
        <f ca="1"/>
        <v>46</v>
      </c>
      <c r="S1694" s="52">
        <v>15207.92</v>
      </c>
      <c r="T1694" s="19"/>
    </row>
    <row r="1695" spans="1:20" x14ac:dyDescent="0.3">
      <c r="A1695" t="s">
        <v>1721</v>
      </c>
      <c r="B1695">
        <v>1960</v>
      </c>
      <c r="C1695" t="s">
        <v>8</v>
      </c>
      <c r="D1695">
        <v>25</v>
      </c>
      <c r="E1695">
        <v>2</v>
      </c>
      <c r="F1695">
        <v>15230.32</v>
      </c>
      <c r="G1695" t="s">
        <v>6766</v>
      </c>
      <c r="H1695" t="s">
        <v>6766</v>
      </c>
      <c r="I1695" t="s">
        <v>242</v>
      </c>
      <c r="K1695" s="14" t="str">
        <v>Id645</v>
      </c>
      <c r="L1695" s="11">
        <v>1960</v>
      </c>
      <c r="M1695" s="11" t="str">
        <v>Jul</v>
      </c>
      <c r="N1695" s="11" t="str">
        <v>Tier - 2</v>
      </c>
      <c r="O1695" s="11" t="str">
        <v>Tier - 2</v>
      </c>
      <c r="P1695" s="11" t="str">
        <v>R1024</v>
      </c>
      <c r="Q1695" s="12" t="str">
        <v>25 Jul 1960</v>
      </c>
      <c r="R1695" s="11">
        <f ca="1"/>
        <v>64</v>
      </c>
      <c r="S1695" s="52">
        <v>15230.32</v>
      </c>
      <c r="T1695" s="19"/>
    </row>
    <row r="1696" spans="1:20" x14ac:dyDescent="0.3">
      <c r="A1696" t="s">
        <v>1722</v>
      </c>
      <c r="B1696">
        <v>1969</v>
      </c>
      <c r="C1696" t="s">
        <v>15</v>
      </c>
      <c r="D1696">
        <v>16</v>
      </c>
      <c r="E1696">
        <v>0</v>
      </c>
      <c r="F1696">
        <v>15260.52</v>
      </c>
      <c r="G1696" t="s">
        <v>6766</v>
      </c>
      <c r="H1696" t="s">
        <v>6766</v>
      </c>
      <c r="I1696" t="s">
        <v>244</v>
      </c>
      <c r="K1696" s="14" t="str">
        <v>Id644</v>
      </c>
      <c r="L1696" s="11">
        <v>1969</v>
      </c>
      <c r="M1696" s="11" t="str">
        <v>Sep</v>
      </c>
      <c r="N1696" s="11" t="str">
        <v>Tier - 2</v>
      </c>
      <c r="O1696" s="11" t="str">
        <v>Tier - 2</v>
      </c>
      <c r="P1696" s="11" t="str">
        <v>R1023</v>
      </c>
      <c r="Q1696" s="12" t="str">
        <v>16 Sep 1969</v>
      </c>
      <c r="R1696" s="11">
        <f ca="1"/>
        <v>55</v>
      </c>
      <c r="S1696" s="52">
        <v>15260.52</v>
      </c>
      <c r="T1696" s="19"/>
    </row>
    <row r="1697" spans="1:20" x14ac:dyDescent="0.3">
      <c r="A1697" t="s">
        <v>1723</v>
      </c>
      <c r="B1697">
        <v>1963</v>
      </c>
      <c r="C1697" t="s">
        <v>25</v>
      </c>
      <c r="D1697">
        <v>13</v>
      </c>
      <c r="E1697">
        <v>0</v>
      </c>
      <c r="F1697">
        <v>15322.77</v>
      </c>
      <c r="G1697" t="s">
        <v>6766</v>
      </c>
      <c r="H1697" t="s">
        <v>6767</v>
      </c>
      <c r="I1697" t="s">
        <v>295</v>
      </c>
      <c r="K1697" s="14" t="str">
        <v>Id643</v>
      </c>
      <c r="L1697" s="11">
        <v>1963</v>
      </c>
      <c r="M1697" s="11" t="str">
        <v>Dec</v>
      </c>
      <c r="N1697" s="11" t="str">
        <v>Tier - 2</v>
      </c>
      <c r="O1697" s="11" t="str">
        <v>Tier - 3</v>
      </c>
      <c r="P1697" s="11" t="str">
        <v>R1021</v>
      </c>
      <c r="Q1697" s="12" t="str">
        <v>13 Dec 1963</v>
      </c>
      <c r="R1697" s="11">
        <f ca="1"/>
        <v>61</v>
      </c>
      <c r="S1697" s="52">
        <v>15322.77</v>
      </c>
      <c r="T1697" s="19"/>
    </row>
    <row r="1698" spans="1:20" x14ac:dyDescent="0.3">
      <c r="A1698" t="s">
        <v>1724</v>
      </c>
      <c r="B1698">
        <v>2001</v>
      </c>
      <c r="C1698" t="s">
        <v>8</v>
      </c>
      <c r="D1698">
        <v>14</v>
      </c>
      <c r="E1698">
        <v>1</v>
      </c>
      <c r="F1698">
        <v>15359.1</v>
      </c>
      <c r="G1698" t="s">
        <v>6766</v>
      </c>
      <c r="H1698" t="s">
        <v>6767</v>
      </c>
      <c r="I1698" t="s">
        <v>242</v>
      </c>
      <c r="K1698" s="14" t="str">
        <v>Id642</v>
      </c>
      <c r="L1698" s="11">
        <v>2001</v>
      </c>
      <c r="M1698" s="11" t="str">
        <v>Jul</v>
      </c>
      <c r="N1698" s="11" t="str">
        <v>Tier - 2</v>
      </c>
      <c r="O1698" s="11" t="str">
        <v>Tier - 3</v>
      </c>
      <c r="P1698" s="11" t="str">
        <v>R1024</v>
      </c>
      <c r="Q1698" s="12" t="str">
        <v>14 Jul 2001</v>
      </c>
      <c r="R1698" s="11">
        <f ca="1"/>
        <v>23</v>
      </c>
      <c r="S1698" s="52">
        <v>15359.1</v>
      </c>
      <c r="T1698" s="19"/>
    </row>
    <row r="1699" spans="1:20" x14ac:dyDescent="0.3">
      <c r="A1699" t="s">
        <v>1725</v>
      </c>
      <c r="B1699">
        <v>1988</v>
      </c>
      <c r="C1699" t="s">
        <v>25</v>
      </c>
      <c r="D1699">
        <v>17</v>
      </c>
      <c r="E1699">
        <v>3</v>
      </c>
      <c r="F1699">
        <v>15361.5</v>
      </c>
      <c r="G1699" t="s">
        <v>6766</v>
      </c>
      <c r="H1699" t="s">
        <v>6767</v>
      </c>
      <c r="I1699" t="s">
        <v>244</v>
      </c>
      <c r="K1699" s="14" t="str">
        <v>Id641</v>
      </c>
      <c r="L1699" s="11">
        <v>1988</v>
      </c>
      <c r="M1699" s="11" t="str">
        <v>Dec</v>
      </c>
      <c r="N1699" s="11" t="str">
        <v>Tier - 2</v>
      </c>
      <c r="O1699" s="11" t="str">
        <v>Tier - 3</v>
      </c>
      <c r="P1699" s="11" t="str">
        <v>R1023</v>
      </c>
      <c r="Q1699" s="12" t="str">
        <v>17 Dec 1988</v>
      </c>
      <c r="R1699" s="11">
        <f ca="1"/>
        <v>36</v>
      </c>
      <c r="S1699" s="52">
        <v>15361.5</v>
      </c>
      <c r="T1699" s="19"/>
    </row>
    <row r="1700" spans="1:20" x14ac:dyDescent="0.3">
      <c r="A1700" t="s">
        <v>1726</v>
      </c>
      <c r="B1700">
        <v>1968</v>
      </c>
      <c r="C1700" t="s">
        <v>8</v>
      </c>
      <c r="D1700">
        <v>18</v>
      </c>
      <c r="E1700">
        <v>0</v>
      </c>
      <c r="F1700">
        <v>15363.77</v>
      </c>
      <c r="G1700" t="s">
        <v>6766</v>
      </c>
      <c r="H1700" t="s">
        <v>6768</v>
      </c>
      <c r="I1700" t="s">
        <v>530</v>
      </c>
      <c r="K1700" s="14" t="str">
        <v>Id640</v>
      </c>
      <c r="L1700" s="11">
        <v>1968</v>
      </c>
      <c r="M1700" s="11" t="str">
        <v>Jul</v>
      </c>
      <c r="N1700" s="11" t="str">
        <v>Tier - 2</v>
      </c>
      <c r="O1700" s="11" t="str">
        <v>Tier - 1</v>
      </c>
      <c r="P1700" s="11" t="str">
        <v>R1026</v>
      </c>
      <c r="Q1700" s="12" t="str">
        <v>18 Jul 1968</v>
      </c>
      <c r="R1700" s="11">
        <f ca="1"/>
        <v>56</v>
      </c>
      <c r="S1700" s="52">
        <v>15363.77</v>
      </c>
      <c r="T1700" s="19"/>
    </row>
    <row r="1701" spans="1:20" x14ac:dyDescent="0.3">
      <c r="A1701" t="s">
        <v>1727</v>
      </c>
      <c r="B1701">
        <v>1962</v>
      </c>
      <c r="C1701" t="s">
        <v>15</v>
      </c>
      <c r="D1701">
        <v>6</v>
      </c>
      <c r="E1701">
        <v>0</v>
      </c>
      <c r="F1701">
        <v>15368.22</v>
      </c>
      <c r="G1701" t="s">
        <v>6766</v>
      </c>
      <c r="H1701" t="s">
        <v>6766</v>
      </c>
      <c r="I1701" t="s">
        <v>37</v>
      </c>
      <c r="K1701" s="14" t="str">
        <v>Id639</v>
      </c>
      <c r="L1701" s="11">
        <v>1962</v>
      </c>
      <c r="M1701" s="11" t="str">
        <v>Sep</v>
      </c>
      <c r="N1701" s="11" t="str">
        <v>Tier - 2</v>
      </c>
      <c r="O1701" s="11" t="str">
        <v>Tier - 2</v>
      </c>
      <c r="P1701" s="11" t="str">
        <v>R1011</v>
      </c>
      <c r="Q1701" s="12" t="str">
        <v>6 Sep 1962</v>
      </c>
      <c r="R1701" s="11">
        <f ca="1"/>
        <v>62</v>
      </c>
      <c r="S1701" s="52">
        <v>15368.22</v>
      </c>
      <c r="T1701" s="19"/>
    </row>
    <row r="1702" spans="1:20" x14ac:dyDescent="0.3">
      <c r="A1702" t="s">
        <v>1728</v>
      </c>
      <c r="B1702">
        <v>1964</v>
      </c>
      <c r="C1702" t="s">
        <v>15</v>
      </c>
      <c r="D1702">
        <v>4</v>
      </c>
      <c r="E1702">
        <v>0</v>
      </c>
      <c r="F1702">
        <v>15377.77</v>
      </c>
      <c r="G1702" t="s">
        <v>6766</v>
      </c>
      <c r="H1702" t="s">
        <v>6766</v>
      </c>
      <c r="I1702" t="s">
        <v>18</v>
      </c>
      <c r="K1702" s="14" t="str">
        <v>Id638</v>
      </c>
      <c r="L1702" s="11">
        <v>1964</v>
      </c>
      <c r="M1702" s="11" t="str">
        <v>Sep</v>
      </c>
      <c r="N1702" s="11" t="str">
        <v>Tier - 2</v>
      </c>
      <c r="O1702" s="11" t="str">
        <v>Tier - 2</v>
      </c>
      <c r="P1702" s="11" t="str">
        <v>R1012</v>
      </c>
      <c r="Q1702" s="12" t="str">
        <v>4 Sep 1964</v>
      </c>
      <c r="R1702" s="11">
        <f ca="1"/>
        <v>60</v>
      </c>
      <c r="S1702" s="52">
        <v>15377.77</v>
      </c>
      <c r="T1702" s="19"/>
    </row>
    <row r="1703" spans="1:20" x14ac:dyDescent="0.3">
      <c r="A1703" t="s">
        <v>1729</v>
      </c>
      <c r="B1703">
        <v>1990</v>
      </c>
      <c r="C1703" t="s">
        <v>32</v>
      </c>
      <c r="D1703">
        <v>25</v>
      </c>
      <c r="E1703">
        <v>3</v>
      </c>
      <c r="F1703">
        <v>15440.2</v>
      </c>
      <c r="G1703" t="s">
        <v>6766</v>
      </c>
      <c r="H1703" t="s">
        <v>6768</v>
      </c>
      <c r="I1703" t="s">
        <v>18</v>
      </c>
      <c r="K1703" s="14" t="str">
        <v>Id637</v>
      </c>
      <c r="L1703" s="11">
        <v>1990</v>
      </c>
      <c r="M1703" s="11" t="str">
        <v>Oct</v>
      </c>
      <c r="N1703" s="11" t="str">
        <v>Tier - 2</v>
      </c>
      <c r="O1703" s="11" t="str">
        <v>Tier - 1</v>
      </c>
      <c r="P1703" s="11" t="str">
        <v>R1012</v>
      </c>
      <c r="Q1703" s="12" t="str">
        <v>25 Oct 1990</v>
      </c>
      <c r="R1703" s="11">
        <f ca="1"/>
        <v>34</v>
      </c>
      <c r="S1703" s="52">
        <v>15440.2</v>
      </c>
      <c r="T1703" s="19"/>
    </row>
    <row r="1704" spans="1:20" x14ac:dyDescent="0.3">
      <c r="A1704" t="s">
        <v>1730</v>
      </c>
      <c r="B1704">
        <v>1976</v>
      </c>
      <c r="C1704" t="s">
        <v>8</v>
      </c>
      <c r="D1704">
        <v>20</v>
      </c>
      <c r="E1704">
        <v>2</v>
      </c>
      <c r="F1704">
        <v>15450.48</v>
      </c>
      <c r="G1704" t="s">
        <v>6766</v>
      </c>
      <c r="H1704" t="s">
        <v>6768</v>
      </c>
      <c r="I1704" t="s">
        <v>530</v>
      </c>
      <c r="K1704" s="14" t="str">
        <v>Id636</v>
      </c>
      <c r="L1704" s="11">
        <v>1976</v>
      </c>
      <c r="M1704" s="11" t="str">
        <v>Jul</v>
      </c>
      <c r="N1704" s="11" t="str">
        <v>Tier - 2</v>
      </c>
      <c r="O1704" s="11" t="str">
        <v>Tier - 1</v>
      </c>
      <c r="P1704" s="11" t="str">
        <v>R1026</v>
      </c>
      <c r="Q1704" s="12" t="str">
        <v>20 Jul 1976</v>
      </c>
      <c r="R1704" s="11">
        <f ca="1"/>
        <v>48</v>
      </c>
      <c r="S1704" s="52">
        <v>15450.48</v>
      </c>
      <c r="T1704" s="19"/>
    </row>
    <row r="1705" spans="1:20" x14ac:dyDescent="0.3">
      <c r="A1705" t="s">
        <v>1731</v>
      </c>
      <c r="B1705">
        <v>2004</v>
      </c>
      <c r="C1705" t="s">
        <v>8</v>
      </c>
      <c r="D1705">
        <v>17</v>
      </c>
      <c r="E1705">
        <v>0</v>
      </c>
      <c r="F1705">
        <v>15518.18</v>
      </c>
      <c r="G1705" t="s">
        <v>6766</v>
      </c>
      <c r="H1705" t="s">
        <v>6767</v>
      </c>
      <c r="I1705" t="s">
        <v>159</v>
      </c>
      <c r="K1705" s="14" t="str">
        <v>Id635</v>
      </c>
      <c r="L1705" s="11">
        <v>2004</v>
      </c>
      <c r="M1705" s="11" t="str">
        <v>Jul</v>
      </c>
      <c r="N1705" s="11" t="str">
        <v>Tier - 2</v>
      </c>
      <c r="O1705" s="11" t="str">
        <v>Tier - 3</v>
      </c>
      <c r="P1705" s="11" t="str">
        <v>R1015</v>
      </c>
      <c r="Q1705" s="12" t="str">
        <v>17 Jul 2004</v>
      </c>
      <c r="R1705" s="11">
        <f ca="1"/>
        <v>20</v>
      </c>
      <c r="S1705" s="52">
        <v>15518.18</v>
      </c>
      <c r="T1705" s="19"/>
    </row>
    <row r="1706" spans="1:20" x14ac:dyDescent="0.3">
      <c r="A1706" t="s">
        <v>1732</v>
      </c>
      <c r="B1706">
        <v>1974</v>
      </c>
      <c r="C1706" t="s">
        <v>13</v>
      </c>
      <c r="D1706">
        <v>28</v>
      </c>
      <c r="E1706">
        <v>0</v>
      </c>
      <c r="F1706">
        <v>15532.16</v>
      </c>
      <c r="G1706" t="s">
        <v>6766</v>
      </c>
      <c r="H1706" t="s">
        <v>6766</v>
      </c>
      <c r="I1706" t="s">
        <v>530</v>
      </c>
      <c r="K1706" s="14" t="str">
        <v>Id634</v>
      </c>
      <c r="L1706" s="11">
        <v>1974</v>
      </c>
      <c r="M1706" s="11" t="str">
        <v>Jun</v>
      </c>
      <c r="N1706" s="11" t="str">
        <v>Tier - 2</v>
      </c>
      <c r="O1706" s="11" t="str">
        <v>Tier - 2</v>
      </c>
      <c r="P1706" s="11" t="str">
        <v>R1026</v>
      </c>
      <c r="Q1706" s="12" t="str">
        <v>28 Jun 1974</v>
      </c>
      <c r="R1706" s="11">
        <f ca="1"/>
        <v>50</v>
      </c>
      <c r="S1706" s="52">
        <v>15532.16</v>
      </c>
      <c r="T1706" s="19"/>
    </row>
    <row r="1707" spans="1:20" x14ac:dyDescent="0.3">
      <c r="A1707" t="s">
        <v>1733</v>
      </c>
      <c r="B1707">
        <v>1959</v>
      </c>
      <c r="C1707" t="s">
        <v>32</v>
      </c>
      <c r="D1707">
        <v>2</v>
      </c>
      <c r="E1707">
        <v>3</v>
      </c>
      <c r="F1707">
        <v>15555.19</v>
      </c>
      <c r="G1707" t="s">
        <v>6766</v>
      </c>
      <c r="H1707" t="s">
        <v>6767</v>
      </c>
      <c r="I1707" t="s">
        <v>18</v>
      </c>
      <c r="K1707" s="14" t="str">
        <v>Id633</v>
      </c>
      <c r="L1707" s="11">
        <v>1959</v>
      </c>
      <c r="M1707" s="11" t="str">
        <v>Oct</v>
      </c>
      <c r="N1707" s="11" t="str">
        <v>Tier - 2</v>
      </c>
      <c r="O1707" s="11" t="str">
        <v>Tier - 3</v>
      </c>
      <c r="P1707" s="11" t="str">
        <v>R1012</v>
      </c>
      <c r="Q1707" s="12" t="str">
        <v>2 Oct 1959</v>
      </c>
      <c r="R1707" s="11">
        <f ca="1"/>
        <v>65</v>
      </c>
      <c r="S1707" s="52">
        <v>15555.19</v>
      </c>
      <c r="T1707" s="19"/>
    </row>
    <row r="1708" spans="1:20" x14ac:dyDescent="0.3">
      <c r="A1708" t="s">
        <v>1734</v>
      </c>
      <c r="B1708">
        <v>1974</v>
      </c>
      <c r="C1708" t="s">
        <v>8</v>
      </c>
      <c r="D1708">
        <v>30</v>
      </c>
      <c r="E1708">
        <v>0</v>
      </c>
      <c r="F1708">
        <v>15556.67</v>
      </c>
      <c r="G1708" t="s">
        <v>6766</v>
      </c>
      <c r="H1708" t="s">
        <v>6766</v>
      </c>
      <c r="I1708" t="s">
        <v>18</v>
      </c>
      <c r="K1708" s="14" t="str">
        <v>Id632</v>
      </c>
      <c r="L1708" s="11">
        <v>1974</v>
      </c>
      <c r="M1708" s="11" t="str">
        <v>Jul</v>
      </c>
      <c r="N1708" s="11" t="str">
        <v>Tier - 2</v>
      </c>
      <c r="O1708" s="11" t="str">
        <v>Tier - 2</v>
      </c>
      <c r="P1708" s="11" t="str">
        <v>R1012</v>
      </c>
      <c r="Q1708" s="12" t="str">
        <v>30 Jul 1974</v>
      </c>
      <c r="R1708" s="11">
        <f ca="1"/>
        <v>50</v>
      </c>
      <c r="S1708" s="52">
        <v>15556.67</v>
      </c>
      <c r="T1708" s="19"/>
    </row>
    <row r="1709" spans="1:20" x14ac:dyDescent="0.3">
      <c r="A1709" t="s">
        <v>1735</v>
      </c>
      <c r="B1709">
        <v>1965</v>
      </c>
      <c r="C1709" t="s">
        <v>32</v>
      </c>
      <c r="D1709">
        <v>28</v>
      </c>
      <c r="E1709">
        <v>0</v>
      </c>
      <c r="F1709">
        <v>15608.58</v>
      </c>
      <c r="G1709" t="s">
        <v>6766</v>
      </c>
      <c r="H1709" t="s">
        <v>6766</v>
      </c>
      <c r="I1709" t="s">
        <v>530</v>
      </c>
      <c r="K1709" s="14" t="str">
        <v>Id631</v>
      </c>
      <c r="L1709" s="11">
        <v>1965</v>
      </c>
      <c r="M1709" s="11" t="str">
        <v>Oct</v>
      </c>
      <c r="N1709" s="11" t="str">
        <v>Tier - 2</v>
      </c>
      <c r="O1709" s="11" t="str">
        <v>Tier - 2</v>
      </c>
      <c r="P1709" s="11" t="str">
        <v>R1026</v>
      </c>
      <c r="Q1709" s="12" t="str">
        <v>28 Oct 1965</v>
      </c>
      <c r="R1709" s="11">
        <f ca="1"/>
        <v>59</v>
      </c>
      <c r="S1709" s="52">
        <v>15608.58</v>
      </c>
      <c r="T1709" s="19"/>
    </row>
    <row r="1710" spans="1:20" x14ac:dyDescent="0.3">
      <c r="A1710" t="s">
        <v>1736</v>
      </c>
      <c r="B1710">
        <v>1960</v>
      </c>
      <c r="C1710" t="s">
        <v>13</v>
      </c>
      <c r="D1710">
        <v>6</v>
      </c>
      <c r="E1710">
        <v>3</v>
      </c>
      <c r="F1710">
        <v>15612.19</v>
      </c>
      <c r="G1710" t="s">
        <v>6766</v>
      </c>
      <c r="H1710" t="s">
        <v>6766</v>
      </c>
      <c r="I1710" t="s">
        <v>18</v>
      </c>
      <c r="K1710" s="14" t="str">
        <v>Id630</v>
      </c>
      <c r="L1710" s="11">
        <v>1960</v>
      </c>
      <c r="M1710" s="11" t="str">
        <v>Jun</v>
      </c>
      <c r="N1710" s="11" t="str">
        <v>Tier - 2</v>
      </c>
      <c r="O1710" s="11" t="str">
        <v>Tier - 2</v>
      </c>
      <c r="P1710" s="11" t="str">
        <v>R1012</v>
      </c>
      <c r="Q1710" s="12" t="str">
        <v>6 Jun 1960</v>
      </c>
      <c r="R1710" s="11">
        <f ca="1"/>
        <v>64</v>
      </c>
      <c r="S1710" s="52">
        <v>15612.19</v>
      </c>
      <c r="T1710" s="19"/>
    </row>
    <row r="1711" spans="1:20" x14ac:dyDescent="0.3">
      <c r="A1711" t="s">
        <v>1737</v>
      </c>
      <c r="B1711">
        <v>1988</v>
      </c>
      <c r="C1711" t="s">
        <v>25</v>
      </c>
      <c r="D1711">
        <v>22</v>
      </c>
      <c r="E1711">
        <v>3</v>
      </c>
      <c r="F1711">
        <v>15646.28</v>
      </c>
      <c r="G1711" t="s">
        <v>6766</v>
      </c>
      <c r="H1711" t="s">
        <v>6766</v>
      </c>
      <c r="I1711" t="s">
        <v>37</v>
      </c>
      <c r="K1711" s="14" t="str">
        <v>Id629</v>
      </c>
      <c r="L1711" s="11">
        <v>1988</v>
      </c>
      <c r="M1711" s="11" t="str">
        <v>Dec</v>
      </c>
      <c r="N1711" s="11" t="str">
        <v>Tier - 2</v>
      </c>
      <c r="O1711" s="11" t="str">
        <v>Tier - 2</v>
      </c>
      <c r="P1711" s="11" t="str">
        <v>R1011</v>
      </c>
      <c r="Q1711" s="12" t="str">
        <v>22 Dec 1988</v>
      </c>
      <c r="R1711" s="11">
        <f ca="1"/>
        <v>36</v>
      </c>
      <c r="S1711" s="52">
        <v>15646.28</v>
      </c>
      <c r="T1711" s="19"/>
    </row>
    <row r="1712" spans="1:20" x14ac:dyDescent="0.3">
      <c r="A1712" t="s">
        <v>1738</v>
      </c>
      <c r="B1712">
        <v>1973</v>
      </c>
      <c r="C1712" t="s">
        <v>13</v>
      </c>
      <c r="D1712">
        <v>26</v>
      </c>
      <c r="E1712">
        <v>0</v>
      </c>
      <c r="F1712">
        <v>15670.3</v>
      </c>
      <c r="G1712" t="s">
        <v>6766</v>
      </c>
      <c r="H1712" t="s">
        <v>6766</v>
      </c>
      <c r="I1712" t="s">
        <v>530</v>
      </c>
      <c r="K1712" s="14" t="str">
        <v>Id628</v>
      </c>
      <c r="L1712" s="11">
        <v>1973</v>
      </c>
      <c r="M1712" s="11" t="str">
        <v>Jun</v>
      </c>
      <c r="N1712" s="11" t="str">
        <v>Tier - 2</v>
      </c>
      <c r="O1712" s="11" t="str">
        <v>Tier - 2</v>
      </c>
      <c r="P1712" s="11" t="str">
        <v>R1026</v>
      </c>
      <c r="Q1712" s="12" t="str">
        <v>26 Jun 1973</v>
      </c>
      <c r="R1712" s="11">
        <f ca="1"/>
        <v>51</v>
      </c>
      <c r="S1712" s="52">
        <v>15670.3</v>
      </c>
      <c r="T1712" s="19"/>
    </row>
    <row r="1713" spans="1:20" x14ac:dyDescent="0.3">
      <c r="A1713" t="s">
        <v>1739</v>
      </c>
      <c r="B1713">
        <v>1976</v>
      </c>
      <c r="C1713" t="s">
        <v>15</v>
      </c>
      <c r="D1713">
        <v>20</v>
      </c>
      <c r="E1713">
        <v>2</v>
      </c>
      <c r="F1713">
        <v>15698.86</v>
      </c>
      <c r="G1713" t="s">
        <v>6766</v>
      </c>
      <c r="H1713" t="s">
        <v>6766</v>
      </c>
      <c r="I1713" t="s">
        <v>18</v>
      </c>
      <c r="K1713" s="14" t="str">
        <v>Id627</v>
      </c>
      <c r="L1713" s="11">
        <v>1976</v>
      </c>
      <c r="M1713" s="11" t="str">
        <v>Sep</v>
      </c>
      <c r="N1713" s="11" t="str">
        <v>Tier - 2</v>
      </c>
      <c r="O1713" s="11" t="str">
        <v>Tier - 2</v>
      </c>
      <c r="P1713" s="11" t="str">
        <v>R1012</v>
      </c>
      <c r="Q1713" s="12" t="str">
        <v>20 Sep 1976</v>
      </c>
      <c r="R1713" s="11">
        <f ca="1"/>
        <v>48</v>
      </c>
      <c r="S1713" s="52">
        <v>15698.86</v>
      </c>
      <c r="T1713" s="19"/>
    </row>
    <row r="1714" spans="1:20" x14ac:dyDescent="0.3">
      <c r="A1714" t="s">
        <v>1740</v>
      </c>
      <c r="B1714">
        <v>1974</v>
      </c>
      <c r="C1714" t="s">
        <v>30</v>
      </c>
      <c r="D1714">
        <v>29</v>
      </c>
      <c r="E1714">
        <v>0</v>
      </c>
      <c r="F1714">
        <v>15746.62</v>
      </c>
      <c r="G1714" t="s">
        <v>6766</v>
      </c>
      <c r="H1714" t="s">
        <v>6768</v>
      </c>
      <c r="I1714" t="s">
        <v>18</v>
      </c>
      <c r="K1714" s="14" t="str">
        <v>Id626</v>
      </c>
      <c r="L1714" s="11">
        <v>1974</v>
      </c>
      <c r="M1714" s="11" t="str">
        <v>Aug</v>
      </c>
      <c r="N1714" s="11" t="str">
        <v>Tier - 2</v>
      </c>
      <c r="O1714" s="11" t="str">
        <v>Tier - 1</v>
      </c>
      <c r="P1714" s="11" t="str">
        <v>R1012</v>
      </c>
      <c r="Q1714" s="12" t="str">
        <v>29 Aug 1974</v>
      </c>
      <c r="R1714" s="11">
        <f ca="1"/>
        <v>50</v>
      </c>
      <c r="S1714" s="52">
        <v>15746.62</v>
      </c>
      <c r="T1714" s="19"/>
    </row>
    <row r="1715" spans="1:20" x14ac:dyDescent="0.3">
      <c r="A1715" t="s">
        <v>1741</v>
      </c>
      <c r="B1715">
        <v>1997</v>
      </c>
      <c r="C1715" t="s">
        <v>32</v>
      </c>
      <c r="D1715">
        <v>9</v>
      </c>
      <c r="E1715">
        <v>0</v>
      </c>
      <c r="F1715">
        <v>15817.99</v>
      </c>
      <c r="G1715" t="s">
        <v>6766</v>
      </c>
      <c r="H1715" t="s">
        <v>6766</v>
      </c>
      <c r="I1715" t="s">
        <v>18</v>
      </c>
      <c r="K1715" s="14" t="str">
        <v>Id625</v>
      </c>
      <c r="L1715" s="11">
        <v>1997</v>
      </c>
      <c r="M1715" s="11" t="str">
        <v>Oct</v>
      </c>
      <c r="N1715" s="11" t="str">
        <v>Tier - 2</v>
      </c>
      <c r="O1715" s="11" t="str">
        <v>Tier - 2</v>
      </c>
      <c r="P1715" s="11" t="str">
        <v>R1012</v>
      </c>
      <c r="Q1715" s="12" t="str">
        <v>9 Oct 1997</v>
      </c>
      <c r="R1715" s="11">
        <f ca="1"/>
        <v>27</v>
      </c>
      <c r="S1715" s="52">
        <v>15817.99</v>
      </c>
      <c r="T1715" s="19"/>
    </row>
    <row r="1716" spans="1:20" x14ac:dyDescent="0.3">
      <c r="A1716" t="s">
        <v>1742</v>
      </c>
      <c r="B1716">
        <v>1984</v>
      </c>
      <c r="C1716" t="s">
        <v>13</v>
      </c>
      <c r="D1716">
        <v>26</v>
      </c>
      <c r="E1716">
        <v>0</v>
      </c>
      <c r="F1716">
        <v>15820.7</v>
      </c>
      <c r="G1716" t="s">
        <v>6766</v>
      </c>
      <c r="H1716" t="s">
        <v>6767</v>
      </c>
      <c r="I1716" t="s">
        <v>37</v>
      </c>
      <c r="K1716" s="14" t="str">
        <v>Id624</v>
      </c>
      <c r="L1716" s="11">
        <v>1984</v>
      </c>
      <c r="M1716" s="11" t="str">
        <v>Jun</v>
      </c>
      <c r="N1716" s="11" t="str">
        <v>Tier - 2</v>
      </c>
      <c r="O1716" s="11" t="str">
        <v>Tier - 3</v>
      </c>
      <c r="P1716" s="11" t="str">
        <v>R1011</v>
      </c>
      <c r="Q1716" s="12" t="str">
        <v>26 Jun 1984</v>
      </c>
      <c r="R1716" s="11">
        <f ca="1"/>
        <v>40</v>
      </c>
      <c r="S1716" s="52">
        <v>15820.7</v>
      </c>
      <c r="T1716" s="19"/>
    </row>
    <row r="1717" spans="1:20" x14ac:dyDescent="0.3">
      <c r="A1717" t="s">
        <v>1743</v>
      </c>
      <c r="B1717">
        <v>1982</v>
      </c>
      <c r="C1717" t="s">
        <v>11</v>
      </c>
      <c r="D1717">
        <v>11</v>
      </c>
      <c r="E1717">
        <v>4</v>
      </c>
      <c r="F1717">
        <v>15828.82</v>
      </c>
      <c r="G1717" t="s">
        <v>6766</v>
      </c>
      <c r="H1717" t="s">
        <v>6767</v>
      </c>
      <c r="I1717" t="s">
        <v>37</v>
      </c>
      <c r="K1717" s="14" t="str">
        <v>Id623</v>
      </c>
      <c r="L1717" s="11">
        <v>1982</v>
      </c>
      <c r="M1717" s="11" t="str">
        <v>Nov</v>
      </c>
      <c r="N1717" s="11" t="str">
        <v>Tier - 2</v>
      </c>
      <c r="O1717" s="11" t="str">
        <v>Tier - 3</v>
      </c>
      <c r="P1717" s="11" t="str">
        <v>R1011</v>
      </c>
      <c r="Q1717" s="12" t="str">
        <v>11 Nov 1982</v>
      </c>
      <c r="R1717" s="11">
        <f ca="1"/>
        <v>42</v>
      </c>
      <c r="S1717" s="52">
        <v>15828.82</v>
      </c>
      <c r="T1717" s="19"/>
    </row>
    <row r="1718" spans="1:20" x14ac:dyDescent="0.3">
      <c r="A1718" t="s">
        <v>1744</v>
      </c>
      <c r="B1718">
        <v>1962</v>
      </c>
      <c r="C1718" t="s">
        <v>25</v>
      </c>
      <c r="D1718">
        <v>25</v>
      </c>
      <c r="E1718">
        <v>0</v>
      </c>
      <c r="F1718">
        <v>15840.81</v>
      </c>
      <c r="G1718" t="s">
        <v>6766</v>
      </c>
      <c r="H1718" t="s">
        <v>6768</v>
      </c>
      <c r="I1718" t="s">
        <v>627</v>
      </c>
      <c r="K1718" s="14" t="str">
        <v>Id622</v>
      </c>
      <c r="L1718" s="11">
        <v>1962</v>
      </c>
      <c r="M1718" s="11" t="str">
        <v>Dec</v>
      </c>
      <c r="N1718" s="11" t="str">
        <v>Tier - 2</v>
      </c>
      <c r="O1718" s="11" t="str">
        <v>Tier - 1</v>
      </c>
      <c r="P1718" s="11" t="str">
        <v>R1022</v>
      </c>
      <c r="Q1718" s="12" t="str">
        <v>25 Dec 1962</v>
      </c>
      <c r="R1718" s="11">
        <f ca="1"/>
        <v>62</v>
      </c>
      <c r="S1718" s="52">
        <v>15840.81</v>
      </c>
      <c r="T1718" s="19"/>
    </row>
    <row r="1719" spans="1:20" x14ac:dyDescent="0.3">
      <c r="A1719" t="s">
        <v>1745</v>
      </c>
      <c r="B1719">
        <v>1980</v>
      </c>
      <c r="C1719" t="s">
        <v>32</v>
      </c>
      <c r="D1719">
        <v>12</v>
      </c>
      <c r="E1719">
        <v>2</v>
      </c>
      <c r="F1719">
        <v>15922.29</v>
      </c>
      <c r="G1719" t="s">
        <v>6766</v>
      </c>
      <c r="H1719" t="s">
        <v>6767</v>
      </c>
      <c r="I1719" t="s">
        <v>530</v>
      </c>
      <c r="K1719" s="14" t="str">
        <v>Id621</v>
      </c>
      <c r="L1719" s="11">
        <v>1980</v>
      </c>
      <c r="M1719" s="11" t="str">
        <v>Oct</v>
      </c>
      <c r="N1719" s="11" t="str">
        <v>Tier - 2</v>
      </c>
      <c r="O1719" s="11" t="str">
        <v>Tier - 3</v>
      </c>
      <c r="P1719" s="11" t="str">
        <v>R1026</v>
      </c>
      <c r="Q1719" s="12" t="str">
        <v>12 Oct 1980</v>
      </c>
      <c r="R1719" s="11">
        <f ca="1"/>
        <v>44</v>
      </c>
      <c r="S1719" s="52">
        <v>15922.29</v>
      </c>
      <c r="T1719" s="19"/>
    </row>
    <row r="1720" spans="1:20" x14ac:dyDescent="0.3">
      <c r="A1720" t="s">
        <v>1746</v>
      </c>
      <c r="B1720">
        <v>1982</v>
      </c>
      <c r="C1720" t="s">
        <v>8</v>
      </c>
      <c r="D1720">
        <v>24</v>
      </c>
      <c r="E1720">
        <v>3</v>
      </c>
      <c r="F1720">
        <v>15965.29</v>
      </c>
      <c r="G1720" t="s">
        <v>6766</v>
      </c>
      <c r="H1720" t="s">
        <v>6768</v>
      </c>
      <c r="I1720" t="s">
        <v>18</v>
      </c>
      <c r="K1720" s="14" t="str">
        <v>Id620</v>
      </c>
      <c r="L1720" s="11">
        <v>1982</v>
      </c>
      <c r="M1720" s="11" t="str">
        <v>Jul</v>
      </c>
      <c r="N1720" s="11" t="str">
        <v>Tier - 2</v>
      </c>
      <c r="O1720" s="11" t="str">
        <v>Tier - 1</v>
      </c>
      <c r="P1720" s="11" t="str">
        <v>R1012</v>
      </c>
      <c r="Q1720" s="12" t="str">
        <v>24 Jul 1982</v>
      </c>
      <c r="R1720" s="11">
        <f ca="1"/>
        <v>42</v>
      </c>
      <c r="S1720" s="52">
        <v>15965.29</v>
      </c>
      <c r="T1720" s="19"/>
    </row>
    <row r="1721" spans="1:20" x14ac:dyDescent="0.3">
      <c r="A1721" t="s">
        <v>1747</v>
      </c>
      <c r="B1721">
        <v>1980</v>
      </c>
      <c r="C1721" t="s">
        <v>15</v>
      </c>
      <c r="D1721">
        <v>19</v>
      </c>
      <c r="E1721">
        <v>2</v>
      </c>
      <c r="F1721">
        <v>15966.19</v>
      </c>
      <c r="G1721" t="s">
        <v>6766</v>
      </c>
      <c r="H1721" t="s">
        <v>6766</v>
      </c>
      <c r="I1721" t="s">
        <v>18</v>
      </c>
      <c r="K1721" s="14" t="str">
        <v>Id619</v>
      </c>
      <c r="L1721" s="11">
        <v>1980</v>
      </c>
      <c r="M1721" s="11" t="str">
        <v>Sep</v>
      </c>
      <c r="N1721" s="11" t="str">
        <v>Tier - 2</v>
      </c>
      <c r="O1721" s="11" t="str">
        <v>Tier - 2</v>
      </c>
      <c r="P1721" s="11" t="str">
        <v>R1012</v>
      </c>
      <c r="Q1721" s="12" t="str">
        <v>19 Sep 1980</v>
      </c>
      <c r="R1721" s="11">
        <f ca="1"/>
        <v>44</v>
      </c>
      <c r="S1721" s="52">
        <v>15966.19</v>
      </c>
      <c r="T1721" s="19"/>
    </row>
    <row r="1722" spans="1:20" x14ac:dyDescent="0.3">
      <c r="A1722" t="s">
        <v>1748</v>
      </c>
      <c r="B1722">
        <v>1988</v>
      </c>
      <c r="C1722" t="s">
        <v>25</v>
      </c>
      <c r="D1722">
        <v>5</v>
      </c>
      <c r="E1722">
        <v>3</v>
      </c>
      <c r="F1722">
        <v>16059.06</v>
      </c>
      <c r="G1722" t="s">
        <v>6766</v>
      </c>
      <c r="H1722" t="s">
        <v>6767</v>
      </c>
      <c r="I1722" t="s">
        <v>18</v>
      </c>
      <c r="K1722" s="14" t="str">
        <v>Id618</v>
      </c>
      <c r="L1722" s="11">
        <v>1988</v>
      </c>
      <c r="M1722" s="11" t="str">
        <v>Dec</v>
      </c>
      <c r="N1722" s="11" t="str">
        <v>Tier - 2</v>
      </c>
      <c r="O1722" s="11" t="str">
        <v>Tier - 3</v>
      </c>
      <c r="P1722" s="11" t="str">
        <v>R1012</v>
      </c>
      <c r="Q1722" s="12" t="str">
        <v>5 Dec 1988</v>
      </c>
      <c r="R1722" s="11">
        <f ca="1"/>
        <v>36</v>
      </c>
      <c r="S1722" s="52">
        <v>16059.06</v>
      </c>
      <c r="T1722" s="19"/>
    </row>
    <row r="1723" spans="1:20" x14ac:dyDescent="0.3">
      <c r="A1723" t="s">
        <v>1749</v>
      </c>
      <c r="B1723">
        <v>1978</v>
      </c>
      <c r="C1723" t="s">
        <v>15</v>
      </c>
      <c r="D1723">
        <v>16</v>
      </c>
      <c r="E1723">
        <v>2</v>
      </c>
      <c r="F1723">
        <v>16062.89</v>
      </c>
      <c r="G1723" t="s">
        <v>6766</v>
      </c>
      <c r="H1723" t="s">
        <v>6766</v>
      </c>
      <c r="I1723" t="s">
        <v>530</v>
      </c>
      <c r="K1723" s="14" t="str">
        <v>Id617</v>
      </c>
      <c r="L1723" s="11">
        <v>1978</v>
      </c>
      <c r="M1723" s="11" t="str">
        <v>Sep</v>
      </c>
      <c r="N1723" s="11" t="str">
        <v>Tier - 2</v>
      </c>
      <c r="O1723" s="11" t="str">
        <v>Tier - 2</v>
      </c>
      <c r="P1723" s="11" t="str">
        <v>R1026</v>
      </c>
      <c r="Q1723" s="12" t="str">
        <v>16 Sep 1978</v>
      </c>
      <c r="R1723" s="11">
        <f ca="1"/>
        <v>46</v>
      </c>
      <c r="S1723" s="52">
        <v>16062.89</v>
      </c>
      <c r="T1723" s="19"/>
    </row>
    <row r="1724" spans="1:20" x14ac:dyDescent="0.3">
      <c r="A1724" t="s">
        <v>1750</v>
      </c>
      <c r="B1724">
        <v>1958</v>
      </c>
      <c r="C1724" t="s">
        <v>32</v>
      </c>
      <c r="D1724">
        <v>22</v>
      </c>
      <c r="E1724">
        <v>2</v>
      </c>
      <c r="F1724">
        <v>16069.08</v>
      </c>
      <c r="G1724" t="s">
        <v>6766</v>
      </c>
      <c r="H1724" t="s">
        <v>6766</v>
      </c>
      <c r="I1724" t="s">
        <v>242</v>
      </c>
      <c r="K1724" s="14" t="str">
        <v>Id616</v>
      </c>
      <c r="L1724" s="11">
        <v>1958</v>
      </c>
      <c r="M1724" s="11" t="str">
        <v>Oct</v>
      </c>
      <c r="N1724" s="11" t="str">
        <v>Tier - 2</v>
      </c>
      <c r="O1724" s="11" t="str">
        <v>Tier - 2</v>
      </c>
      <c r="P1724" s="11" t="str">
        <v>R1024</v>
      </c>
      <c r="Q1724" s="12" t="str">
        <v>22 Oct 1958</v>
      </c>
      <c r="R1724" s="11">
        <f ca="1"/>
        <v>66</v>
      </c>
      <c r="S1724" s="52">
        <v>16069.08</v>
      </c>
      <c r="T1724" s="19"/>
    </row>
    <row r="1725" spans="1:20" x14ac:dyDescent="0.3">
      <c r="A1725" t="s">
        <v>1751</v>
      </c>
      <c r="B1725">
        <v>1958</v>
      </c>
      <c r="C1725" t="s">
        <v>13</v>
      </c>
      <c r="D1725">
        <v>21</v>
      </c>
      <c r="E1725">
        <v>3</v>
      </c>
      <c r="F1725">
        <v>16085.13</v>
      </c>
      <c r="G1725" t="s">
        <v>6766</v>
      </c>
      <c r="H1725" t="s">
        <v>6766</v>
      </c>
      <c r="I1725" t="s">
        <v>9</v>
      </c>
      <c r="K1725" s="14" t="str">
        <v>Id615</v>
      </c>
      <c r="L1725" s="11">
        <v>1958</v>
      </c>
      <c r="M1725" s="11" t="str">
        <v>Jun</v>
      </c>
      <c r="N1725" s="11" t="str">
        <v>Tier - 2</v>
      </c>
      <c r="O1725" s="11" t="str">
        <v>Tier - 2</v>
      </c>
      <c r="P1725" s="11" t="str">
        <v>R1013</v>
      </c>
      <c r="Q1725" s="12" t="str">
        <v>21 Jun 1958</v>
      </c>
      <c r="R1725" s="11">
        <f ca="1"/>
        <v>66</v>
      </c>
      <c r="S1725" s="52">
        <v>16085.13</v>
      </c>
      <c r="T1725" s="19"/>
    </row>
    <row r="1726" spans="1:20" x14ac:dyDescent="0.3">
      <c r="A1726" t="s">
        <v>1752</v>
      </c>
      <c r="B1726">
        <v>1985</v>
      </c>
      <c r="C1726" t="s">
        <v>30</v>
      </c>
      <c r="D1726">
        <v>27</v>
      </c>
      <c r="E1726">
        <v>3</v>
      </c>
      <c r="F1726">
        <v>16097.94</v>
      </c>
      <c r="G1726" t="s">
        <v>6766</v>
      </c>
      <c r="H1726" t="s">
        <v>6767</v>
      </c>
      <c r="I1726" t="s">
        <v>18</v>
      </c>
      <c r="K1726" s="14" t="str">
        <v>Id614</v>
      </c>
      <c r="L1726" s="11">
        <v>1985</v>
      </c>
      <c r="M1726" s="11" t="str">
        <v>Aug</v>
      </c>
      <c r="N1726" s="11" t="str">
        <v>Tier - 2</v>
      </c>
      <c r="O1726" s="11" t="str">
        <v>Tier - 3</v>
      </c>
      <c r="P1726" s="11" t="str">
        <v>R1012</v>
      </c>
      <c r="Q1726" s="12" t="str">
        <v>27 Aug 1985</v>
      </c>
      <c r="R1726" s="11">
        <f ca="1"/>
        <v>39</v>
      </c>
      <c r="S1726" s="52">
        <v>16097.94</v>
      </c>
      <c r="T1726" s="19"/>
    </row>
    <row r="1727" spans="1:20" x14ac:dyDescent="0.3">
      <c r="A1727" t="s">
        <v>1753</v>
      </c>
      <c r="B1727">
        <v>1993</v>
      </c>
      <c r="C1727" t="s">
        <v>30</v>
      </c>
      <c r="D1727">
        <v>8</v>
      </c>
      <c r="E1727">
        <v>0</v>
      </c>
      <c r="F1727">
        <v>16115.3</v>
      </c>
      <c r="G1727" t="s">
        <v>6766</v>
      </c>
      <c r="H1727" t="s">
        <v>6768</v>
      </c>
      <c r="I1727" t="s">
        <v>242</v>
      </c>
      <c r="K1727" s="14" t="str">
        <v>Id613</v>
      </c>
      <c r="L1727" s="11">
        <v>1993</v>
      </c>
      <c r="M1727" s="11" t="str">
        <v>Aug</v>
      </c>
      <c r="N1727" s="11" t="str">
        <v>Tier - 2</v>
      </c>
      <c r="O1727" s="11" t="str">
        <v>Tier - 1</v>
      </c>
      <c r="P1727" s="11" t="str">
        <v>R1024</v>
      </c>
      <c r="Q1727" s="12" t="str">
        <v>8 Aug 1993</v>
      </c>
      <c r="R1727" s="11">
        <f ca="1"/>
        <v>31</v>
      </c>
      <c r="S1727" s="52">
        <v>16115.3</v>
      </c>
      <c r="T1727" s="19"/>
    </row>
    <row r="1728" spans="1:20" x14ac:dyDescent="0.3">
      <c r="A1728" t="s">
        <v>1754</v>
      </c>
      <c r="B1728">
        <v>1987</v>
      </c>
      <c r="C1728" t="s">
        <v>32</v>
      </c>
      <c r="D1728">
        <v>6</v>
      </c>
      <c r="E1728">
        <v>3</v>
      </c>
      <c r="F1728">
        <v>16122.65</v>
      </c>
      <c r="G1728" t="s">
        <v>6766</v>
      </c>
      <c r="H1728" t="s">
        <v>6768</v>
      </c>
      <c r="I1728" t="s">
        <v>37</v>
      </c>
      <c r="K1728" s="14" t="str">
        <v>Id612</v>
      </c>
      <c r="L1728" s="11">
        <v>1987</v>
      </c>
      <c r="M1728" s="11" t="str">
        <v>Oct</v>
      </c>
      <c r="N1728" s="11" t="str">
        <v>Tier - 2</v>
      </c>
      <c r="O1728" s="11" t="str">
        <v>Tier - 1</v>
      </c>
      <c r="P1728" s="11" t="str">
        <v>R1011</v>
      </c>
      <c r="Q1728" s="12" t="str">
        <v>6 Oct 1987</v>
      </c>
      <c r="R1728" s="11">
        <f ca="1"/>
        <v>37</v>
      </c>
      <c r="S1728" s="52">
        <v>16122.65</v>
      </c>
      <c r="T1728" s="19"/>
    </row>
    <row r="1729" spans="1:20" x14ac:dyDescent="0.3">
      <c r="A1729" t="s">
        <v>1755</v>
      </c>
      <c r="B1729">
        <v>1993</v>
      </c>
      <c r="C1729" t="s">
        <v>25</v>
      </c>
      <c r="D1729">
        <v>12</v>
      </c>
      <c r="E1729">
        <v>0</v>
      </c>
      <c r="F1729">
        <v>16138.76</v>
      </c>
      <c r="G1729" t="s">
        <v>6766</v>
      </c>
      <c r="H1729" t="s">
        <v>6767</v>
      </c>
      <c r="I1729" t="s">
        <v>351</v>
      </c>
      <c r="K1729" s="14" t="str">
        <v>Id611</v>
      </c>
      <c r="L1729" s="11">
        <v>1993</v>
      </c>
      <c r="M1729" s="11" t="str">
        <v>Dec</v>
      </c>
      <c r="N1729" s="11" t="str">
        <v>Tier - 2</v>
      </c>
      <c r="O1729" s="11" t="str">
        <v>Tier - 3</v>
      </c>
      <c r="P1729" s="11" t="str">
        <v>R1017</v>
      </c>
      <c r="Q1729" s="12" t="str">
        <v>12 Dec 1993</v>
      </c>
      <c r="R1729" s="11">
        <f ca="1"/>
        <v>31</v>
      </c>
      <c r="S1729" s="52">
        <v>16138.76</v>
      </c>
      <c r="T1729" s="19"/>
    </row>
    <row r="1730" spans="1:20" x14ac:dyDescent="0.3">
      <c r="A1730" t="s">
        <v>1756</v>
      </c>
      <c r="B1730">
        <v>1982</v>
      </c>
      <c r="C1730" t="s">
        <v>8</v>
      </c>
      <c r="D1730">
        <v>6</v>
      </c>
      <c r="E1730">
        <v>3</v>
      </c>
      <c r="F1730">
        <v>16152.04</v>
      </c>
      <c r="G1730" t="s">
        <v>6766</v>
      </c>
      <c r="H1730" t="s">
        <v>6768</v>
      </c>
      <c r="I1730" t="s">
        <v>530</v>
      </c>
      <c r="K1730" s="14" t="str">
        <v>Id610</v>
      </c>
      <c r="L1730" s="11">
        <v>1982</v>
      </c>
      <c r="M1730" s="11" t="str">
        <v>Jul</v>
      </c>
      <c r="N1730" s="11" t="str">
        <v>Tier - 2</v>
      </c>
      <c r="O1730" s="11" t="str">
        <v>Tier - 1</v>
      </c>
      <c r="P1730" s="11" t="str">
        <v>R1026</v>
      </c>
      <c r="Q1730" s="12" t="str">
        <v>6 Jul 1982</v>
      </c>
      <c r="R1730" s="11">
        <f ca="1"/>
        <v>42</v>
      </c>
      <c r="S1730" s="52">
        <v>16152.04</v>
      </c>
      <c r="T1730" s="19"/>
    </row>
    <row r="1731" spans="1:20" x14ac:dyDescent="0.3">
      <c r="A1731" t="s">
        <v>1757</v>
      </c>
      <c r="B1731">
        <v>1974</v>
      </c>
      <c r="C1731" t="s">
        <v>15</v>
      </c>
      <c r="D1731">
        <v>11</v>
      </c>
      <c r="E1731">
        <v>0</v>
      </c>
      <c r="F1731">
        <v>16190.97</v>
      </c>
      <c r="G1731" t="s">
        <v>6766</v>
      </c>
      <c r="H1731" t="s">
        <v>6767</v>
      </c>
      <c r="I1731" t="s">
        <v>18</v>
      </c>
      <c r="K1731" s="14" t="str">
        <v>Id609</v>
      </c>
      <c r="L1731" s="11">
        <v>1974</v>
      </c>
      <c r="M1731" s="11" t="str">
        <v>Sep</v>
      </c>
      <c r="N1731" s="11" t="str">
        <v>Tier - 2</v>
      </c>
      <c r="O1731" s="11" t="str">
        <v>Tier - 3</v>
      </c>
      <c r="P1731" s="11" t="str">
        <v>R1012</v>
      </c>
      <c r="Q1731" s="12" t="str">
        <v>11 Sep 1974</v>
      </c>
      <c r="R1731" s="11">
        <f ca="1"/>
        <v>50</v>
      </c>
      <c r="S1731" s="52">
        <v>16190.97</v>
      </c>
      <c r="T1731" s="19"/>
    </row>
    <row r="1732" spans="1:20" x14ac:dyDescent="0.3">
      <c r="A1732" t="s">
        <v>1758</v>
      </c>
      <c r="B1732">
        <v>1988</v>
      </c>
      <c r="C1732" t="s">
        <v>30</v>
      </c>
      <c r="D1732">
        <v>6</v>
      </c>
      <c r="E1732">
        <v>3</v>
      </c>
      <c r="F1732">
        <v>16199.1</v>
      </c>
      <c r="G1732" t="s">
        <v>6766</v>
      </c>
      <c r="H1732" t="s">
        <v>6766</v>
      </c>
      <c r="I1732" t="s">
        <v>18</v>
      </c>
      <c r="K1732" s="14" t="str">
        <v>Id608</v>
      </c>
      <c r="L1732" s="11">
        <v>1988</v>
      </c>
      <c r="M1732" s="11" t="str">
        <v>Aug</v>
      </c>
      <c r="N1732" s="11" t="str">
        <v>Tier - 2</v>
      </c>
      <c r="O1732" s="11" t="str">
        <v>Tier - 2</v>
      </c>
      <c r="P1732" s="11" t="str">
        <v>R1012</v>
      </c>
      <c r="Q1732" s="12" t="str">
        <v>6 Aug 1988</v>
      </c>
      <c r="R1732" s="11">
        <f ca="1"/>
        <v>36</v>
      </c>
      <c r="S1732" s="52">
        <v>16199.1</v>
      </c>
      <c r="T1732" s="19"/>
    </row>
    <row r="1733" spans="1:20" x14ac:dyDescent="0.3">
      <c r="A1733" t="s">
        <v>1759</v>
      </c>
      <c r="B1733">
        <v>1988</v>
      </c>
      <c r="C1733" t="s">
        <v>30</v>
      </c>
      <c r="D1733">
        <v>21</v>
      </c>
      <c r="E1733">
        <v>3</v>
      </c>
      <c r="F1733">
        <v>16205.88</v>
      </c>
      <c r="G1733" t="s">
        <v>6766</v>
      </c>
      <c r="H1733" t="s">
        <v>6768</v>
      </c>
      <c r="I1733" t="s">
        <v>18</v>
      </c>
      <c r="K1733" s="14" t="str">
        <v>Id607</v>
      </c>
      <c r="L1733" s="11">
        <v>1988</v>
      </c>
      <c r="M1733" s="11" t="str">
        <v>Aug</v>
      </c>
      <c r="N1733" s="11" t="str">
        <v>Tier - 2</v>
      </c>
      <c r="O1733" s="11" t="str">
        <v>Tier - 1</v>
      </c>
      <c r="P1733" s="11" t="str">
        <v>R1012</v>
      </c>
      <c r="Q1733" s="12" t="str">
        <v>21 Aug 1988</v>
      </c>
      <c r="R1733" s="11">
        <f ca="1"/>
        <v>36</v>
      </c>
      <c r="S1733" s="52">
        <v>16205.88</v>
      </c>
      <c r="T1733" s="19"/>
    </row>
    <row r="1734" spans="1:20" x14ac:dyDescent="0.3">
      <c r="A1734" t="s">
        <v>1760</v>
      </c>
      <c r="B1734">
        <v>2002</v>
      </c>
      <c r="C1734" t="s">
        <v>15</v>
      </c>
      <c r="D1734">
        <v>8</v>
      </c>
      <c r="E1734">
        <v>0</v>
      </c>
      <c r="F1734">
        <v>16232.85</v>
      </c>
      <c r="G1734" t="s">
        <v>6766</v>
      </c>
      <c r="H1734" t="s">
        <v>6768</v>
      </c>
      <c r="I1734" t="s">
        <v>37</v>
      </c>
      <c r="K1734" s="14" t="str">
        <v>Id606</v>
      </c>
      <c r="L1734" s="11">
        <v>2002</v>
      </c>
      <c r="M1734" s="11" t="str">
        <v>Sep</v>
      </c>
      <c r="N1734" s="11" t="str">
        <v>Tier - 2</v>
      </c>
      <c r="O1734" s="11" t="str">
        <v>Tier - 1</v>
      </c>
      <c r="P1734" s="11" t="str">
        <v>R1011</v>
      </c>
      <c r="Q1734" s="12" t="str">
        <v>8 Sep 2002</v>
      </c>
      <c r="R1734" s="11">
        <f ca="1"/>
        <v>22</v>
      </c>
      <c r="S1734" s="52">
        <v>16232.85</v>
      </c>
      <c r="T1734" s="19"/>
    </row>
    <row r="1735" spans="1:20" x14ac:dyDescent="0.3">
      <c r="A1735" t="s">
        <v>1761</v>
      </c>
      <c r="B1735">
        <v>1972</v>
      </c>
      <c r="C1735" t="s">
        <v>8</v>
      </c>
      <c r="D1735">
        <v>30</v>
      </c>
      <c r="E1735">
        <v>0</v>
      </c>
      <c r="F1735">
        <v>16267.32</v>
      </c>
      <c r="G1735" t="s">
        <v>6766</v>
      </c>
      <c r="H1735" t="s">
        <v>6766</v>
      </c>
      <c r="I1735" t="s">
        <v>244</v>
      </c>
      <c r="K1735" s="14" t="str">
        <v>Id605</v>
      </c>
      <c r="L1735" s="11">
        <v>1972</v>
      </c>
      <c r="M1735" s="11" t="str">
        <v>Jul</v>
      </c>
      <c r="N1735" s="11" t="str">
        <v>Tier - 2</v>
      </c>
      <c r="O1735" s="11" t="str">
        <v>Tier - 2</v>
      </c>
      <c r="P1735" s="11" t="str">
        <v>R1023</v>
      </c>
      <c r="Q1735" s="12" t="str">
        <v>30 Jul 1972</v>
      </c>
      <c r="R1735" s="11">
        <f ca="1"/>
        <v>52</v>
      </c>
      <c r="S1735" s="52">
        <v>16267.32</v>
      </c>
      <c r="T1735" s="19"/>
    </row>
    <row r="1736" spans="1:20" x14ac:dyDescent="0.3">
      <c r="A1736" t="s">
        <v>1762</v>
      </c>
      <c r="B1736">
        <v>2003</v>
      </c>
      <c r="C1736" t="s">
        <v>30</v>
      </c>
      <c r="D1736">
        <v>24</v>
      </c>
      <c r="E1736">
        <v>0</v>
      </c>
      <c r="F1736">
        <v>16297.85</v>
      </c>
      <c r="G1736" t="s">
        <v>6766</v>
      </c>
      <c r="H1736" t="s">
        <v>6767</v>
      </c>
      <c r="I1736" t="s">
        <v>37</v>
      </c>
      <c r="K1736" s="14" t="str">
        <v>Id604</v>
      </c>
      <c r="L1736" s="11">
        <v>2003</v>
      </c>
      <c r="M1736" s="11" t="str">
        <v>Aug</v>
      </c>
      <c r="N1736" s="11" t="str">
        <v>Tier - 2</v>
      </c>
      <c r="O1736" s="11" t="str">
        <v>Tier - 3</v>
      </c>
      <c r="P1736" s="11" t="str">
        <v>R1011</v>
      </c>
      <c r="Q1736" s="12" t="str">
        <v>24 Aug 2003</v>
      </c>
      <c r="R1736" s="11">
        <f ca="1"/>
        <v>21</v>
      </c>
      <c r="S1736" s="52">
        <v>16297.85</v>
      </c>
      <c r="T1736" s="19"/>
    </row>
    <row r="1737" spans="1:20" x14ac:dyDescent="0.3">
      <c r="A1737" t="s">
        <v>1763</v>
      </c>
      <c r="B1737">
        <v>1969</v>
      </c>
      <c r="C1737" t="s">
        <v>30</v>
      </c>
      <c r="D1737">
        <v>8</v>
      </c>
      <c r="E1737">
        <v>0</v>
      </c>
      <c r="F1737">
        <v>16311.05</v>
      </c>
      <c r="G1737" t="s">
        <v>6766</v>
      </c>
      <c r="H1737" t="s">
        <v>6767</v>
      </c>
      <c r="I1737" t="s">
        <v>530</v>
      </c>
      <c r="K1737" s="14" t="str">
        <v>Id603</v>
      </c>
      <c r="L1737" s="11">
        <v>1969</v>
      </c>
      <c r="M1737" s="11" t="str">
        <v>Aug</v>
      </c>
      <c r="N1737" s="11" t="str">
        <v>Tier - 2</v>
      </c>
      <c r="O1737" s="11" t="str">
        <v>Tier - 3</v>
      </c>
      <c r="P1737" s="11" t="str">
        <v>R1026</v>
      </c>
      <c r="Q1737" s="12" t="str">
        <v>8 Aug 1969</v>
      </c>
      <c r="R1737" s="11">
        <f ca="1"/>
        <v>55</v>
      </c>
      <c r="S1737" s="52">
        <v>16311.05</v>
      </c>
      <c r="T1737" s="19"/>
    </row>
    <row r="1738" spans="1:20" x14ac:dyDescent="0.3">
      <c r="A1738" t="s">
        <v>1764</v>
      </c>
      <c r="B1738">
        <v>1965</v>
      </c>
      <c r="C1738" t="s">
        <v>25</v>
      </c>
      <c r="D1738">
        <v>5</v>
      </c>
      <c r="E1738">
        <v>0</v>
      </c>
      <c r="F1738">
        <v>16351.42</v>
      </c>
      <c r="G1738" t="s">
        <v>6766</v>
      </c>
      <c r="H1738" t="s">
        <v>6767</v>
      </c>
      <c r="I1738" t="s">
        <v>530</v>
      </c>
      <c r="K1738" s="14" t="str">
        <v>Id602</v>
      </c>
      <c r="L1738" s="11">
        <v>1965</v>
      </c>
      <c r="M1738" s="11" t="str">
        <v>Dec</v>
      </c>
      <c r="N1738" s="11" t="str">
        <v>Tier - 2</v>
      </c>
      <c r="O1738" s="11" t="str">
        <v>Tier - 3</v>
      </c>
      <c r="P1738" s="11" t="str">
        <v>R1026</v>
      </c>
      <c r="Q1738" s="12" t="str">
        <v>5 Dec 1965</v>
      </c>
      <c r="R1738" s="11">
        <f ca="1"/>
        <v>59</v>
      </c>
      <c r="S1738" s="52">
        <v>16351.42</v>
      </c>
      <c r="T1738" s="19"/>
    </row>
    <row r="1739" spans="1:20" x14ac:dyDescent="0.3">
      <c r="A1739" t="s">
        <v>1765</v>
      </c>
      <c r="B1739">
        <v>1995</v>
      </c>
      <c r="C1739" t="s">
        <v>15</v>
      </c>
      <c r="D1739">
        <v>28</v>
      </c>
      <c r="E1739">
        <v>3</v>
      </c>
      <c r="F1739">
        <v>16420.490000000002</v>
      </c>
      <c r="G1739" t="s">
        <v>6766</v>
      </c>
      <c r="H1739" t="s">
        <v>6767</v>
      </c>
      <c r="I1739" t="s">
        <v>18</v>
      </c>
      <c r="K1739" s="14" t="str">
        <v>Id601</v>
      </c>
      <c r="L1739" s="11">
        <v>1995</v>
      </c>
      <c r="M1739" s="11" t="str">
        <v>Sep</v>
      </c>
      <c r="N1739" s="11" t="str">
        <v>Tier - 2</v>
      </c>
      <c r="O1739" s="11" t="str">
        <v>Tier - 3</v>
      </c>
      <c r="P1739" s="11" t="str">
        <v>R1012</v>
      </c>
      <c r="Q1739" s="12" t="str">
        <v>28 Sep 1995</v>
      </c>
      <c r="R1739" s="11">
        <f ca="1"/>
        <v>29</v>
      </c>
      <c r="S1739" s="52">
        <v>16420.490000000002</v>
      </c>
      <c r="T1739" s="19"/>
    </row>
    <row r="1740" spans="1:20" x14ac:dyDescent="0.3">
      <c r="A1740" t="s">
        <v>1766</v>
      </c>
      <c r="B1740">
        <v>2003</v>
      </c>
      <c r="C1740" t="s">
        <v>25</v>
      </c>
      <c r="D1740">
        <v>20</v>
      </c>
      <c r="E1740">
        <v>1</v>
      </c>
      <c r="F1740">
        <v>16450.89</v>
      </c>
      <c r="G1740" t="s">
        <v>6766</v>
      </c>
      <c r="H1740" t="s">
        <v>6768</v>
      </c>
      <c r="I1740" t="s">
        <v>18</v>
      </c>
      <c r="K1740" s="14" t="str">
        <v>Id600</v>
      </c>
      <c r="L1740" s="11">
        <v>2003</v>
      </c>
      <c r="M1740" s="11" t="str">
        <v>Dec</v>
      </c>
      <c r="N1740" s="11" t="str">
        <v>Tier - 2</v>
      </c>
      <c r="O1740" s="11" t="str">
        <v>Tier - 1</v>
      </c>
      <c r="P1740" s="11" t="str">
        <v>R1012</v>
      </c>
      <c r="Q1740" s="12" t="str">
        <v>20 Dec 2003</v>
      </c>
      <c r="R1740" s="11">
        <f ca="1"/>
        <v>21</v>
      </c>
      <c r="S1740" s="52">
        <v>16450.89</v>
      </c>
      <c r="T1740" s="19"/>
    </row>
    <row r="1741" spans="1:20" x14ac:dyDescent="0.3">
      <c r="A1741" t="s">
        <v>1767</v>
      </c>
      <c r="B1741">
        <v>1958</v>
      </c>
      <c r="C1741" t="s">
        <v>32</v>
      </c>
      <c r="D1741">
        <v>10</v>
      </c>
      <c r="E1741">
        <v>3</v>
      </c>
      <c r="F1741">
        <v>16455.71</v>
      </c>
      <c r="G1741" t="s">
        <v>6766</v>
      </c>
      <c r="H1741" t="s">
        <v>6766</v>
      </c>
      <c r="I1741" t="s">
        <v>18</v>
      </c>
      <c r="K1741" s="14" t="str">
        <v>Id599</v>
      </c>
      <c r="L1741" s="11">
        <v>1958</v>
      </c>
      <c r="M1741" s="11" t="str">
        <v>Oct</v>
      </c>
      <c r="N1741" s="11" t="str">
        <v>Tier - 2</v>
      </c>
      <c r="O1741" s="11" t="str">
        <v>Tier - 2</v>
      </c>
      <c r="P1741" s="11" t="str">
        <v>R1012</v>
      </c>
      <c r="Q1741" s="12" t="str">
        <v>10 Oct 1958</v>
      </c>
      <c r="R1741" s="11">
        <f ca="1"/>
        <v>66</v>
      </c>
      <c r="S1741" s="52">
        <v>16455.71</v>
      </c>
      <c r="T1741" s="19"/>
    </row>
    <row r="1742" spans="1:20" x14ac:dyDescent="0.3">
      <c r="A1742" t="s">
        <v>1768</v>
      </c>
      <c r="B1742">
        <v>1995</v>
      </c>
      <c r="C1742" t="s">
        <v>25</v>
      </c>
      <c r="D1742">
        <v>23</v>
      </c>
      <c r="E1742">
        <v>0</v>
      </c>
      <c r="F1742">
        <v>16577.78</v>
      </c>
      <c r="G1742" t="s">
        <v>6766</v>
      </c>
      <c r="H1742" t="s">
        <v>6768</v>
      </c>
      <c r="I1742" t="s">
        <v>9</v>
      </c>
      <c r="K1742" s="14" t="str">
        <v>Id598</v>
      </c>
      <c r="L1742" s="11">
        <v>1995</v>
      </c>
      <c r="M1742" s="11" t="str">
        <v>Dec</v>
      </c>
      <c r="N1742" s="11" t="str">
        <v>Tier - 2</v>
      </c>
      <c r="O1742" s="11" t="str">
        <v>Tier - 1</v>
      </c>
      <c r="P1742" s="11" t="str">
        <v>R1013</v>
      </c>
      <c r="Q1742" s="12" t="str">
        <v>23 Dec 1995</v>
      </c>
      <c r="R1742" s="11">
        <f ca="1"/>
        <v>29</v>
      </c>
      <c r="S1742" s="52">
        <v>16577.78</v>
      </c>
      <c r="T1742" s="19"/>
    </row>
    <row r="1743" spans="1:20" x14ac:dyDescent="0.3">
      <c r="A1743" t="s">
        <v>1769</v>
      </c>
      <c r="B1743">
        <v>2001</v>
      </c>
      <c r="C1743" t="s">
        <v>13</v>
      </c>
      <c r="D1743">
        <v>25</v>
      </c>
      <c r="E1743">
        <v>0</v>
      </c>
      <c r="F1743">
        <v>16586.5</v>
      </c>
      <c r="G1743" t="s">
        <v>6766</v>
      </c>
      <c r="H1743" t="s">
        <v>6768</v>
      </c>
      <c r="I1743" t="s">
        <v>9</v>
      </c>
      <c r="K1743" s="14" t="str">
        <v>Id597</v>
      </c>
      <c r="L1743" s="11">
        <v>2001</v>
      </c>
      <c r="M1743" s="11" t="str">
        <v>Jun</v>
      </c>
      <c r="N1743" s="11" t="str">
        <v>Tier - 2</v>
      </c>
      <c r="O1743" s="11" t="str">
        <v>Tier - 1</v>
      </c>
      <c r="P1743" s="11" t="str">
        <v>R1013</v>
      </c>
      <c r="Q1743" s="12" t="str">
        <v>25 Jun 2001</v>
      </c>
      <c r="R1743" s="11">
        <f ca="1"/>
        <v>23</v>
      </c>
      <c r="S1743" s="52">
        <v>16586.5</v>
      </c>
      <c r="T1743" s="19"/>
    </row>
    <row r="1744" spans="1:20" x14ac:dyDescent="0.3">
      <c r="A1744" t="s">
        <v>1770</v>
      </c>
      <c r="B1744">
        <v>1963</v>
      </c>
      <c r="C1744" t="s">
        <v>13</v>
      </c>
      <c r="D1744">
        <v>25</v>
      </c>
      <c r="E1744">
        <v>0</v>
      </c>
      <c r="F1744">
        <v>16587.96</v>
      </c>
      <c r="G1744" t="s">
        <v>6766</v>
      </c>
      <c r="H1744" t="s">
        <v>6766</v>
      </c>
      <c r="I1744" t="s">
        <v>244</v>
      </c>
      <c r="K1744" s="14" t="str">
        <v>Id596</v>
      </c>
      <c r="L1744" s="11">
        <v>1963</v>
      </c>
      <c r="M1744" s="11" t="str">
        <v>Jun</v>
      </c>
      <c r="N1744" s="11" t="str">
        <v>Tier - 2</v>
      </c>
      <c r="O1744" s="11" t="str">
        <v>Tier - 2</v>
      </c>
      <c r="P1744" s="11" t="str">
        <v>R1023</v>
      </c>
      <c r="Q1744" s="12" t="str">
        <v>25 Jun 1963</v>
      </c>
      <c r="R1744" s="11">
        <f ca="1"/>
        <v>61</v>
      </c>
      <c r="S1744" s="52">
        <v>16587.96</v>
      </c>
      <c r="T1744" s="19"/>
    </row>
    <row r="1745" spans="1:20" x14ac:dyDescent="0.3">
      <c r="A1745" t="s">
        <v>1771</v>
      </c>
      <c r="B1745">
        <v>1970</v>
      </c>
      <c r="C1745" t="s">
        <v>8</v>
      </c>
      <c r="D1745">
        <v>10</v>
      </c>
      <c r="E1745">
        <v>0</v>
      </c>
      <c r="F1745">
        <v>16600.16</v>
      </c>
      <c r="G1745" t="s">
        <v>6766</v>
      </c>
      <c r="H1745" t="s">
        <v>6766</v>
      </c>
      <c r="I1745" t="s">
        <v>37</v>
      </c>
      <c r="K1745" s="14" t="str">
        <v>Id595</v>
      </c>
      <c r="L1745" s="11">
        <v>1970</v>
      </c>
      <c r="M1745" s="11" t="str">
        <v>Jul</v>
      </c>
      <c r="N1745" s="11" t="str">
        <v>Tier - 2</v>
      </c>
      <c r="O1745" s="11" t="str">
        <v>Tier - 2</v>
      </c>
      <c r="P1745" s="11" t="str">
        <v>R1011</v>
      </c>
      <c r="Q1745" s="12" t="str">
        <v>10 Jul 1970</v>
      </c>
      <c r="R1745" s="11">
        <f ca="1"/>
        <v>54</v>
      </c>
      <c r="S1745" s="52">
        <v>16600.16</v>
      </c>
      <c r="T1745" s="19"/>
    </row>
    <row r="1746" spans="1:20" x14ac:dyDescent="0.3">
      <c r="A1746" t="s">
        <v>1772</v>
      </c>
      <c r="B1746">
        <v>1975</v>
      </c>
      <c r="C1746" t="s">
        <v>8</v>
      </c>
      <c r="D1746">
        <v>24</v>
      </c>
      <c r="E1746">
        <v>1</v>
      </c>
      <c r="F1746">
        <v>16602.18</v>
      </c>
      <c r="G1746" t="s">
        <v>6766</v>
      </c>
      <c r="H1746" t="s">
        <v>6768</v>
      </c>
      <c r="I1746" t="s">
        <v>530</v>
      </c>
      <c r="K1746" s="14" t="str">
        <v>Id594</v>
      </c>
      <c r="L1746" s="11">
        <v>1975</v>
      </c>
      <c r="M1746" s="11" t="str">
        <v>Jul</v>
      </c>
      <c r="N1746" s="11" t="str">
        <v>Tier - 2</v>
      </c>
      <c r="O1746" s="11" t="str">
        <v>Tier - 1</v>
      </c>
      <c r="P1746" s="11" t="str">
        <v>R1026</v>
      </c>
      <c r="Q1746" s="12" t="str">
        <v>24 Jul 1975</v>
      </c>
      <c r="R1746" s="11">
        <f ca="1"/>
        <v>49</v>
      </c>
      <c r="S1746" s="52">
        <v>16602.18</v>
      </c>
      <c r="T1746" s="19"/>
    </row>
    <row r="1747" spans="1:20" x14ac:dyDescent="0.3">
      <c r="A1747" t="s">
        <v>1773</v>
      </c>
      <c r="B1747">
        <v>1977</v>
      </c>
      <c r="C1747" t="s">
        <v>15</v>
      </c>
      <c r="D1747">
        <v>25</v>
      </c>
      <c r="E1747">
        <v>2</v>
      </c>
      <c r="F1747">
        <v>16631.61</v>
      </c>
      <c r="G1747" t="s">
        <v>6766</v>
      </c>
      <c r="H1747" t="s">
        <v>6768</v>
      </c>
      <c r="I1747" t="s">
        <v>18</v>
      </c>
      <c r="K1747" s="14" t="str">
        <v>Id593</v>
      </c>
      <c r="L1747" s="11">
        <v>1977</v>
      </c>
      <c r="M1747" s="11" t="str">
        <v>Sep</v>
      </c>
      <c r="N1747" s="11" t="str">
        <v>Tier - 2</v>
      </c>
      <c r="O1747" s="11" t="str">
        <v>Tier - 1</v>
      </c>
      <c r="P1747" s="11" t="str">
        <v>R1012</v>
      </c>
      <c r="Q1747" s="12" t="str">
        <v>25 Sep 1977</v>
      </c>
      <c r="R1747" s="11">
        <f ca="1"/>
        <v>47</v>
      </c>
      <c r="S1747" s="52">
        <v>16631.61</v>
      </c>
      <c r="T1747" s="19"/>
    </row>
    <row r="1748" spans="1:20" x14ac:dyDescent="0.3">
      <c r="A1748" t="s">
        <v>1774</v>
      </c>
      <c r="B1748">
        <v>1993</v>
      </c>
      <c r="C1748" t="s">
        <v>11</v>
      </c>
      <c r="D1748">
        <v>5</v>
      </c>
      <c r="E1748">
        <v>1</v>
      </c>
      <c r="F1748">
        <v>16657.72</v>
      </c>
      <c r="G1748" t="s">
        <v>6766</v>
      </c>
      <c r="H1748" t="s">
        <v>6768</v>
      </c>
      <c r="I1748" t="s">
        <v>242</v>
      </c>
      <c r="K1748" s="14" t="str">
        <v>Id592</v>
      </c>
      <c r="L1748" s="11">
        <v>1993</v>
      </c>
      <c r="M1748" s="11" t="str">
        <v>Nov</v>
      </c>
      <c r="N1748" s="11" t="str">
        <v>Tier - 2</v>
      </c>
      <c r="O1748" s="11" t="str">
        <v>Tier - 1</v>
      </c>
      <c r="P1748" s="11" t="str">
        <v>R1024</v>
      </c>
      <c r="Q1748" s="12" t="str">
        <v>5 Nov 1993</v>
      </c>
      <c r="R1748" s="11">
        <f ca="1"/>
        <v>31</v>
      </c>
      <c r="S1748" s="52">
        <v>16657.72</v>
      </c>
      <c r="T1748" s="19"/>
    </row>
    <row r="1749" spans="1:20" x14ac:dyDescent="0.3">
      <c r="A1749" t="s">
        <v>1775</v>
      </c>
      <c r="B1749">
        <v>1974</v>
      </c>
      <c r="C1749" t="s">
        <v>30</v>
      </c>
      <c r="D1749">
        <v>28</v>
      </c>
      <c r="E1749">
        <v>0</v>
      </c>
      <c r="F1749">
        <v>16770.990000000002</v>
      </c>
      <c r="G1749" t="s">
        <v>6766</v>
      </c>
      <c r="H1749" t="s">
        <v>6768</v>
      </c>
      <c r="I1749" t="s">
        <v>18</v>
      </c>
      <c r="K1749" s="14" t="str">
        <v>Id591</v>
      </c>
      <c r="L1749" s="11">
        <v>1974</v>
      </c>
      <c r="M1749" s="11" t="str">
        <v>Aug</v>
      </c>
      <c r="N1749" s="11" t="str">
        <v>Tier - 2</v>
      </c>
      <c r="O1749" s="11" t="str">
        <v>Tier - 1</v>
      </c>
      <c r="P1749" s="11" t="str">
        <v>R1012</v>
      </c>
      <c r="Q1749" s="12" t="str">
        <v>28 Aug 1974</v>
      </c>
      <c r="R1749" s="11">
        <f ca="1"/>
        <v>50</v>
      </c>
      <c r="S1749" s="52">
        <v>16770.990000000002</v>
      </c>
      <c r="T1749" s="19"/>
    </row>
    <row r="1750" spans="1:20" x14ac:dyDescent="0.3">
      <c r="A1750" t="s">
        <v>1776</v>
      </c>
      <c r="B1750">
        <v>1989</v>
      </c>
      <c r="C1750" t="s">
        <v>15</v>
      </c>
      <c r="D1750">
        <v>23</v>
      </c>
      <c r="E1750">
        <v>2</v>
      </c>
      <c r="F1750">
        <v>16776.3</v>
      </c>
      <c r="G1750" t="s">
        <v>6766</v>
      </c>
      <c r="H1750" t="s">
        <v>6766</v>
      </c>
      <c r="I1750" t="s">
        <v>242</v>
      </c>
      <c r="K1750" s="14" t="str">
        <v>Id590</v>
      </c>
      <c r="L1750" s="11">
        <v>1989</v>
      </c>
      <c r="M1750" s="11" t="str">
        <v>Sep</v>
      </c>
      <c r="N1750" s="11" t="str">
        <v>Tier - 2</v>
      </c>
      <c r="O1750" s="11" t="str">
        <v>Tier - 2</v>
      </c>
      <c r="P1750" s="11" t="str">
        <v>R1024</v>
      </c>
      <c r="Q1750" s="12" t="str">
        <v>23 Sep 1989</v>
      </c>
      <c r="R1750" s="11">
        <f ca="1"/>
        <v>35</v>
      </c>
      <c r="S1750" s="52">
        <v>16776.3</v>
      </c>
      <c r="T1750" s="19"/>
    </row>
    <row r="1751" spans="1:20" x14ac:dyDescent="0.3">
      <c r="A1751" t="s">
        <v>1777</v>
      </c>
      <c r="B1751">
        <v>1962</v>
      </c>
      <c r="C1751" t="s">
        <v>8</v>
      </c>
      <c r="D1751">
        <v>29</v>
      </c>
      <c r="E1751">
        <v>0</v>
      </c>
      <c r="F1751">
        <v>16779.400000000001</v>
      </c>
      <c r="G1751" t="s">
        <v>6766</v>
      </c>
      <c r="H1751" t="s">
        <v>6766</v>
      </c>
      <c r="I1751" t="s">
        <v>530</v>
      </c>
      <c r="K1751" s="14" t="str">
        <v>Id589</v>
      </c>
      <c r="L1751" s="11">
        <v>1962</v>
      </c>
      <c r="M1751" s="11" t="str">
        <v>Jul</v>
      </c>
      <c r="N1751" s="11" t="str">
        <v>Tier - 2</v>
      </c>
      <c r="O1751" s="11" t="str">
        <v>Tier - 2</v>
      </c>
      <c r="P1751" s="11" t="str">
        <v>R1026</v>
      </c>
      <c r="Q1751" s="12" t="str">
        <v>29 Jul 1962</v>
      </c>
      <c r="R1751" s="11">
        <f ca="1"/>
        <v>62</v>
      </c>
      <c r="S1751" s="52">
        <v>16779.400000000001</v>
      </c>
      <c r="T1751" s="19"/>
    </row>
    <row r="1752" spans="1:20" x14ac:dyDescent="0.3">
      <c r="A1752" t="s">
        <v>1778</v>
      </c>
      <c r="B1752">
        <v>1995</v>
      </c>
      <c r="C1752" t="s">
        <v>32</v>
      </c>
      <c r="D1752">
        <v>19</v>
      </c>
      <c r="E1752">
        <v>1</v>
      </c>
      <c r="F1752">
        <v>16796.41</v>
      </c>
      <c r="G1752" t="s">
        <v>6766</v>
      </c>
      <c r="H1752" t="s">
        <v>6767</v>
      </c>
      <c r="I1752" t="s">
        <v>242</v>
      </c>
      <c r="K1752" s="14" t="str">
        <v>Id588</v>
      </c>
      <c r="L1752" s="11">
        <v>1995</v>
      </c>
      <c r="M1752" s="11" t="str">
        <v>Oct</v>
      </c>
      <c r="N1752" s="11" t="str">
        <v>Tier - 2</v>
      </c>
      <c r="O1752" s="11" t="str">
        <v>Tier - 3</v>
      </c>
      <c r="P1752" s="11" t="str">
        <v>R1024</v>
      </c>
      <c r="Q1752" s="12" t="str">
        <v>19 Oct 1995</v>
      </c>
      <c r="R1752" s="11">
        <f ca="1"/>
        <v>29</v>
      </c>
      <c r="S1752" s="52">
        <v>16796.41</v>
      </c>
      <c r="T1752" s="19"/>
    </row>
    <row r="1753" spans="1:20" x14ac:dyDescent="0.3">
      <c r="A1753" t="s">
        <v>1779</v>
      </c>
      <c r="B1753">
        <v>1974</v>
      </c>
      <c r="C1753" t="s">
        <v>30</v>
      </c>
      <c r="D1753">
        <v>8</v>
      </c>
      <c r="E1753">
        <v>0</v>
      </c>
      <c r="F1753">
        <v>16841.32</v>
      </c>
      <c r="G1753" t="s">
        <v>6766</v>
      </c>
      <c r="H1753" t="s">
        <v>6767</v>
      </c>
      <c r="I1753" t="s">
        <v>37</v>
      </c>
      <c r="K1753" s="14" t="str">
        <v>Id587</v>
      </c>
      <c r="L1753" s="11">
        <v>1974</v>
      </c>
      <c r="M1753" s="11" t="str">
        <v>Aug</v>
      </c>
      <c r="N1753" s="11" t="str">
        <v>Tier - 2</v>
      </c>
      <c r="O1753" s="11" t="str">
        <v>Tier - 3</v>
      </c>
      <c r="P1753" s="11" t="str">
        <v>R1011</v>
      </c>
      <c r="Q1753" s="12" t="str">
        <v>8 Aug 1974</v>
      </c>
      <c r="R1753" s="11">
        <f ca="1"/>
        <v>50</v>
      </c>
      <c r="S1753" s="52">
        <v>16841.32</v>
      </c>
      <c r="T1753" s="19"/>
    </row>
    <row r="1754" spans="1:20" x14ac:dyDescent="0.3">
      <c r="A1754" t="s">
        <v>1780</v>
      </c>
      <c r="B1754">
        <v>2003</v>
      </c>
      <c r="C1754" t="s">
        <v>15</v>
      </c>
      <c r="D1754">
        <v>10</v>
      </c>
      <c r="E1754">
        <v>0</v>
      </c>
      <c r="F1754">
        <v>16884.919999999998</v>
      </c>
      <c r="G1754" t="s">
        <v>6766</v>
      </c>
      <c r="H1754" t="s">
        <v>6766</v>
      </c>
      <c r="I1754" t="s">
        <v>37</v>
      </c>
      <c r="K1754" s="14" t="str">
        <v>Id586</v>
      </c>
      <c r="L1754" s="11">
        <v>2003</v>
      </c>
      <c r="M1754" s="11" t="str">
        <v>Sep</v>
      </c>
      <c r="N1754" s="11" t="str">
        <v>Tier - 2</v>
      </c>
      <c r="O1754" s="11" t="str">
        <v>Tier - 2</v>
      </c>
      <c r="P1754" s="11" t="str">
        <v>R1011</v>
      </c>
      <c r="Q1754" s="12" t="str">
        <v>10 Sep 2003</v>
      </c>
      <c r="R1754" s="11">
        <f ca="1"/>
        <v>21</v>
      </c>
      <c r="S1754" s="52">
        <v>16884.919999999998</v>
      </c>
      <c r="T1754" s="19"/>
    </row>
    <row r="1755" spans="1:20" x14ac:dyDescent="0.3">
      <c r="A1755" t="s">
        <v>1781</v>
      </c>
      <c r="B1755">
        <v>1968</v>
      </c>
      <c r="C1755" t="s">
        <v>32</v>
      </c>
      <c r="D1755">
        <v>21</v>
      </c>
      <c r="E1755">
        <v>0</v>
      </c>
      <c r="F1755">
        <v>16903.5</v>
      </c>
      <c r="G1755" t="s">
        <v>6766</v>
      </c>
      <c r="H1755" t="s">
        <v>6767</v>
      </c>
      <c r="I1755" t="s">
        <v>18</v>
      </c>
      <c r="K1755" s="14" t="str">
        <v>Id585</v>
      </c>
      <c r="L1755" s="11">
        <v>1968</v>
      </c>
      <c r="M1755" s="11" t="str">
        <v>Oct</v>
      </c>
      <c r="N1755" s="11" t="str">
        <v>Tier - 2</v>
      </c>
      <c r="O1755" s="11" t="str">
        <v>Tier - 3</v>
      </c>
      <c r="P1755" s="11" t="str">
        <v>R1012</v>
      </c>
      <c r="Q1755" s="12" t="str">
        <v>21 Oct 1968</v>
      </c>
      <c r="R1755" s="11">
        <f ca="1"/>
        <v>56</v>
      </c>
      <c r="S1755" s="52">
        <v>16903.5</v>
      </c>
      <c r="T1755" s="19"/>
    </row>
    <row r="1756" spans="1:20" x14ac:dyDescent="0.3">
      <c r="A1756" t="s">
        <v>1782</v>
      </c>
      <c r="B1756">
        <v>1977</v>
      </c>
      <c r="C1756" t="s">
        <v>30</v>
      </c>
      <c r="D1756">
        <v>25</v>
      </c>
      <c r="E1756">
        <v>2</v>
      </c>
      <c r="F1756">
        <v>16921.09</v>
      </c>
      <c r="G1756" t="s">
        <v>6766</v>
      </c>
      <c r="H1756" t="s">
        <v>6767</v>
      </c>
      <c r="I1756" t="s">
        <v>244</v>
      </c>
      <c r="K1756" s="14" t="str">
        <v>Id584</v>
      </c>
      <c r="L1756" s="11">
        <v>1977</v>
      </c>
      <c r="M1756" s="11" t="str">
        <v>Aug</v>
      </c>
      <c r="N1756" s="11" t="str">
        <v>Tier - 2</v>
      </c>
      <c r="O1756" s="11" t="str">
        <v>Tier - 3</v>
      </c>
      <c r="P1756" s="11" t="str">
        <v>R1023</v>
      </c>
      <c r="Q1756" s="12" t="str">
        <v>25 Aug 1977</v>
      </c>
      <c r="R1756" s="11">
        <f ca="1"/>
        <v>47</v>
      </c>
      <c r="S1756" s="52">
        <v>16921.09</v>
      </c>
      <c r="T1756" s="19"/>
    </row>
    <row r="1757" spans="1:20" x14ac:dyDescent="0.3">
      <c r="A1757" t="s">
        <v>1783</v>
      </c>
      <c r="B1757">
        <v>1980</v>
      </c>
      <c r="C1757" t="s">
        <v>8</v>
      </c>
      <c r="D1757">
        <v>16</v>
      </c>
      <c r="E1757">
        <v>2</v>
      </c>
      <c r="F1757">
        <v>16990.55</v>
      </c>
      <c r="G1757" t="s">
        <v>6766</v>
      </c>
      <c r="H1757" t="s">
        <v>6767</v>
      </c>
      <c r="I1757" t="s">
        <v>18</v>
      </c>
      <c r="K1757" s="14" t="str">
        <v>Id583</v>
      </c>
      <c r="L1757" s="11">
        <v>1980</v>
      </c>
      <c r="M1757" s="11" t="str">
        <v>Jul</v>
      </c>
      <c r="N1757" s="11" t="str">
        <v>Tier - 2</v>
      </c>
      <c r="O1757" s="11" t="str">
        <v>Tier - 3</v>
      </c>
      <c r="P1757" s="11" t="str">
        <v>R1012</v>
      </c>
      <c r="Q1757" s="12" t="str">
        <v>16 Jul 1980</v>
      </c>
      <c r="R1757" s="11">
        <f ca="1"/>
        <v>44</v>
      </c>
      <c r="S1757" s="52">
        <v>16990.55</v>
      </c>
      <c r="T1757" s="19"/>
    </row>
    <row r="1758" spans="1:20" x14ac:dyDescent="0.3">
      <c r="A1758" t="s">
        <v>1784</v>
      </c>
      <c r="B1758">
        <v>1971</v>
      </c>
      <c r="C1758" t="s">
        <v>30</v>
      </c>
      <c r="D1758">
        <v>22</v>
      </c>
      <c r="E1758">
        <v>0</v>
      </c>
      <c r="F1758">
        <v>17016.009999999998</v>
      </c>
      <c r="G1758" t="s">
        <v>6766</v>
      </c>
      <c r="H1758" t="s">
        <v>6766</v>
      </c>
      <c r="I1758" t="s">
        <v>244</v>
      </c>
      <c r="K1758" s="14" t="str">
        <v>Id582</v>
      </c>
      <c r="L1758" s="11">
        <v>1971</v>
      </c>
      <c r="M1758" s="11" t="str">
        <v>Aug</v>
      </c>
      <c r="N1758" s="11" t="str">
        <v>Tier - 2</v>
      </c>
      <c r="O1758" s="11" t="str">
        <v>Tier - 2</v>
      </c>
      <c r="P1758" s="11" t="str">
        <v>R1023</v>
      </c>
      <c r="Q1758" s="12" t="str">
        <v>22 Aug 1971</v>
      </c>
      <c r="R1758" s="11">
        <f ca="1"/>
        <v>53</v>
      </c>
      <c r="S1758" s="52">
        <v>17016.009999999998</v>
      </c>
      <c r="T1758" s="19"/>
    </row>
    <row r="1759" spans="1:20" x14ac:dyDescent="0.3">
      <c r="A1759" t="s">
        <v>1785</v>
      </c>
      <c r="B1759">
        <v>1996</v>
      </c>
      <c r="C1759" t="s">
        <v>13</v>
      </c>
      <c r="D1759">
        <v>10</v>
      </c>
      <c r="E1759">
        <v>0</v>
      </c>
      <c r="F1759">
        <v>17043.34</v>
      </c>
      <c r="G1759" t="s">
        <v>6766</v>
      </c>
      <c r="H1759" t="s">
        <v>6767</v>
      </c>
      <c r="I1759" t="s">
        <v>9</v>
      </c>
      <c r="K1759" s="14" t="str">
        <v>Id581</v>
      </c>
      <c r="L1759" s="11">
        <v>1996</v>
      </c>
      <c r="M1759" s="11" t="str">
        <v>Jun</v>
      </c>
      <c r="N1759" s="11" t="str">
        <v>Tier - 2</v>
      </c>
      <c r="O1759" s="11" t="str">
        <v>Tier - 3</v>
      </c>
      <c r="P1759" s="11" t="str">
        <v>R1013</v>
      </c>
      <c r="Q1759" s="12" t="str">
        <v>10 Jun 1996</v>
      </c>
      <c r="R1759" s="11">
        <f ca="1"/>
        <v>28</v>
      </c>
      <c r="S1759" s="52">
        <v>17043.34</v>
      </c>
      <c r="T1759" s="19"/>
    </row>
    <row r="1760" spans="1:20" x14ac:dyDescent="0.3">
      <c r="A1760" t="s">
        <v>1786</v>
      </c>
      <c r="B1760">
        <v>2003</v>
      </c>
      <c r="C1760" t="s">
        <v>25</v>
      </c>
      <c r="D1760">
        <v>26</v>
      </c>
      <c r="E1760">
        <v>0</v>
      </c>
      <c r="F1760">
        <v>17081.080000000002</v>
      </c>
      <c r="G1760" t="s">
        <v>6766</v>
      </c>
      <c r="H1760" t="s">
        <v>6766</v>
      </c>
      <c r="I1760" t="s">
        <v>37</v>
      </c>
      <c r="K1760" s="14" t="str">
        <v>Id580</v>
      </c>
      <c r="L1760" s="11">
        <v>2003</v>
      </c>
      <c r="M1760" s="11" t="str">
        <v>Dec</v>
      </c>
      <c r="N1760" s="11" t="str">
        <v>Tier - 2</v>
      </c>
      <c r="O1760" s="11" t="str">
        <v>Tier - 2</v>
      </c>
      <c r="P1760" s="11" t="str">
        <v>R1011</v>
      </c>
      <c r="Q1760" s="12" t="str">
        <v>26 Dec 2003</v>
      </c>
      <c r="R1760" s="11">
        <f ca="1"/>
        <v>21</v>
      </c>
      <c r="S1760" s="52">
        <v>17081.080000000002</v>
      </c>
      <c r="T1760" s="19"/>
    </row>
    <row r="1761" spans="1:20" x14ac:dyDescent="0.3">
      <c r="A1761" t="s">
        <v>1787</v>
      </c>
      <c r="B1761">
        <v>2002</v>
      </c>
      <c r="C1761" t="s">
        <v>13</v>
      </c>
      <c r="D1761">
        <v>28</v>
      </c>
      <c r="E1761">
        <v>1</v>
      </c>
      <c r="F1761">
        <v>17085.27</v>
      </c>
      <c r="G1761" t="s">
        <v>6766</v>
      </c>
      <c r="H1761" t="s">
        <v>6767</v>
      </c>
      <c r="I1761" t="s">
        <v>9</v>
      </c>
      <c r="K1761" s="14" t="str">
        <v>Id579</v>
      </c>
      <c r="L1761" s="11">
        <v>2002</v>
      </c>
      <c r="M1761" s="11" t="str">
        <v>Jun</v>
      </c>
      <c r="N1761" s="11" t="str">
        <v>Tier - 2</v>
      </c>
      <c r="O1761" s="11" t="str">
        <v>Tier - 3</v>
      </c>
      <c r="P1761" s="11" t="str">
        <v>R1013</v>
      </c>
      <c r="Q1761" s="12" t="str">
        <v>28 Jun 2002</v>
      </c>
      <c r="R1761" s="11">
        <f ca="1"/>
        <v>22</v>
      </c>
      <c r="S1761" s="52">
        <v>17085.27</v>
      </c>
      <c r="T1761" s="19"/>
    </row>
    <row r="1762" spans="1:20" x14ac:dyDescent="0.3">
      <c r="A1762" t="s">
        <v>1788</v>
      </c>
      <c r="B1762">
        <v>1998</v>
      </c>
      <c r="C1762" t="s">
        <v>13</v>
      </c>
      <c r="D1762">
        <v>3</v>
      </c>
      <c r="E1762">
        <v>4</v>
      </c>
      <c r="F1762">
        <v>17128.43</v>
      </c>
      <c r="G1762" t="s">
        <v>6766</v>
      </c>
      <c r="H1762" t="s">
        <v>6767</v>
      </c>
      <c r="I1762" t="s">
        <v>163</v>
      </c>
      <c r="K1762" s="14" t="str">
        <v>Id578</v>
      </c>
      <c r="L1762" s="11">
        <v>1998</v>
      </c>
      <c r="M1762" s="11" t="str">
        <v>Jun</v>
      </c>
      <c r="N1762" s="11" t="str">
        <v>Tier - 2</v>
      </c>
      <c r="O1762" s="11" t="str">
        <v>Tier - 3</v>
      </c>
      <c r="P1762" s="11" t="str">
        <v>R1016</v>
      </c>
      <c r="Q1762" s="12" t="str">
        <v>3 Jun 1998</v>
      </c>
      <c r="R1762" s="11">
        <f ca="1"/>
        <v>26</v>
      </c>
      <c r="S1762" s="52">
        <v>17128.43</v>
      </c>
      <c r="T1762" s="19"/>
    </row>
    <row r="1763" spans="1:20" x14ac:dyDescent="0.3">
      <c r="A1763" t="s">
        <v>1789</v>
      </c>
      <c r="B1763">
        <v>1965</v>
      </c>
      <c r="C1763" t="s">
        <v>15</v>
      </c>
      <c r="D1763">
        <v>16</v>
      </c>
      <c r="E1763">
        <v>0</v>
      </c>
      <c r="F1763">
        <v>17172.27</v>
      </c>
      <c r="G1763" t="s">
        <v>6766</v>
      </c>
      <c r="H1763" t="s">
        <v>6766</v>
      </c>
      <c r="I1763" t="s">
        <v>530</v>
      </c>
      <c r="K1763" s="14" t="str">
        <v>Id577</v>
      </c>
      <c r="L1763" s="11">
        <v>1965</v>
      </c>
      <c r="M1763" s="11" t="str">
        <v>Sep</v>
      </c>
      <c r="N1763" s="11" t="str">
        <v>Tier - 2</v>
      </c>
      <c r="O1763" s="11" t="str">
        <v>Tier - 2</v>
      </c>
      <c r="P1763" s="11" t="str">
        <v>R1026</v>
      </c>
      <c r="Q1763" s="12" t="str">
        <v>16 Sep 1965</v>
      </c>
      <c r="R1763" s="11">
        <f ca="1"/>
        <v>59</v>
      </c>
      <c r="S1763" s="52">
        <v>17172.27</v>
      </c>
      <c r="T1763" s="19"/>
    </row>
    <row r="1764" spans="1:20" x14ac:dyDescent="0.3">
      <c r="A1764" t="s">
        <v>1790</v>
      </c>
      <c r="B1764">
        <v>1964</v>
      </c>
      <c r="C1764" t="s">
        <v>13</v>
      </c>
      <c r="D1764">
        <v>7</v>
      </c>
      <c r="E1764">
        <v>0</v>
      </c>
      <c r="F1764">
        <v>17174.52</v>
      </c>
      <c r="G1764" t="s">
        <v>6766</v>
      </c>
      <c r="H1764" t="s">
        <v>6766</v>
      </c>
      <c r="I1764" t="s">
        <v>18</v>
      </c>
      <c r="K1764" s="14" t="str">
        <v>Id576</v>
      </c>
      <c r="L1764" s="11">
        <v>1964</v>
      </c>
      <c r="M1764" s="11" t="str">
        <v>Jun</v>
      </c>
      <c r="N1764" s="11" t="str">
        <v>Tier - 2</v>
      </c>
      <c r="O1764" s="11" t="str">
        <v>Tier - 2</v>
      </c>
      <c r="P1764" s="11" t="str">
        <v>R1012</v>
      </c>
      <c r="Q1764" s="12" t="str">
        <v>7 Jun 1964</v>
      </c>
      <c r="R1764" s="11">
        <f ca="1"/>
        <v>60</v>
      </c>
      <c r="S1764" s="52">
        <v>17174.52</v>
      </c>
      <c r="T1764" s="19"/>
    </row>
    <row r="1765" spans="1:20" x14ac:dyDescent="0.3">
      <c r="A1765" t="s">
        <v>1791</v>
      </c>
      <c r="B1765">
        <v>2004</v>
      </c>
      <c r="C1765" t="s">
        <v>30</v>
      </c>
      <c r="D1765">
        <v>18</v>
      </c>
      <c r="E1765">
        <v>1</v>
      </c>
      <c r="F1765">
        <v>17178.68</v>
      </c>
      <c r="G1765" t="s">
        <v>6766</v>
      </c>
      <c r="H1765" t="s">
        <v>6766</v>
      </c>
      <c r="I1765" t="s">
        <v>161</v>
      </c>
      <c r="K1765" s="14" t="str">
        <v>Id575</v>
      </c>
      <c r="L1765" s="11">
        <v>2004</v>
      </c>
      <c r="M1765" s="11" t="str">
        <v>Aug</v>
      </c>
      <c r="N1765" s="11" t="str">
        <v>Tier - 2</v>
      </c>
      <c r="O1765" s="11" t="str">
        <v>Tier - 2</v>
      </c>
      <c r="P1765" s="11" t="str">
        <v>R1019</v>
      </c>
      <c r="Q1765" s="12" t="str">
        <v>18 Aug 2004</v>
      </c>
      <c r="R1765" s="11">
        <f ca="1"/>
        <v>20</v>
      </c>
      <c r="S1765" s="52">
        <v>17178.68</v>
      </c>
      <c r="T1765" s="19"/>
    </row>
    <row r="1766" spans="1:20" x14ac:dyDescent="0.3">
      <c r="A1766" t="s">
        <v>1792</v>
      </c>
      <c r="B1766">
        <v>1982</v>
      </c>
      <c r="C1766" t="s">
        <v>32</v>
      </c>
      <c r="D1766">
        <v>22</v>
      </c>
      <c r="E1766">
        <v>1</v>
      </c>
      <c r="F1766">
        <v>17179.52</v>
      </c>
      <c r="G1766" t="s">
        <v>6766</v>
      </c>
      <c r="H1766" t="s">
        <v>6768</v>
      </c>
      <c r="I1766" t="s">
        <v>9</v>
      </c>
      <c r="K1766" s="14" t="str">
        <v>Id574</v>
      </c>
      <c r="L1766" s="11">
        <v>1982</v>
      </c>
      <c r="M1766" s="11" t="str">
        <v>Oct</v>
      </c>
      <c r="N1766" s="11" t="str">
        <v>Tier - 2</v>
      </c>
      <c r="O1766" s="11" t="str">
        <v>Tier - 1</v>
      </c>
      <c r="P1766" s="11" t="str">
        <v>R1013</v>
      </c>
      <c r="Q1766" s="12" t="str">
        <v>22 Oct 1982</v>
      </c>
      <c r="R1766" s="11">
        <f ca="1"/>
        <v>42</v>
      </c>
      <c r="S1766" s="52">
        <v>17179.52</v>
      </c>
      <c r="T1766" s="19"/>
    </row>
    <row r="1767" spans="1:20" x14ac:dyDescent="0.3">
      <c r="A1767" t="s">
        <v>1793</v>
      </c>
      <c r="B1767">
        <v>1975</v>
      </c>
      <c r="C1767" t="s">
        <v>30</v>
      </c>
      <c r="D1767">
        <v>25</v>
      </c>
      <c r="E1767">
        <v>1</v>
      </c>
      <c r="F1767">
        <v>17253.43</v>
      </c>
      <c r="G1767" t="s">
        <v>6766</v>
      </c>
      <c r="H1767" t="s">
        <v>6767</v>
      </c>
      <c r="I1767" t="s">
        <v>530</v>
      </c>
      <c r="K1767" s="14" t="str">
        <v>Id573</v>
      </c>
      <c r="L1767" s="11">
        <v>1975</v>
      </c>
      <c r="M1767" s="11" t="str">
        <v>Aug</v>
      </c>
      <c r="N1767" s="11" t="str">
        <v>Tier - 2</v>
      </c>
      <c r="O1767" s="11" t="str">
        <v>Tier - 3</v>
      </c>
      <c r="P1767" s="11" t="str">
        <v>R1026</v>
      </c>
      <c r="Q1767" s="12" t="str">
        <v>25 Aug 1975</v>
      </c>
      <c r="R1767" s="11">
        <f ca="1"/>
        <v>49</v>
      </c>
      <c r="S1767" s="52">
        <v>17253.43</v>
      </c>
      <c r="T1767" s="19"/>
    </row>
    <row r="1768" spans="1:20" x14ac:dyDescent="0.3">
      <c r="A1768" t="s">
        <v>1794</v>
      </c>
      <c r="B1768">
        <v>1963</v>
      </c>
      <c r="C1768" t="s">
        <v>8</v>
      </c>
      <c r="D1768">
        <v>12</v>
      </c>
      <c r="E1768">
        <v>0</v>
      </c>
      <c r="F1768">
        <v>17337.580000000002</v>
      </c>
      <c r="G1768" t="s">
        <v>6766</v>
      </c>
      <c r="H1768" t="s">
        <v>6767</v>
      </c>
      <c r="I1768" t="s">
        <v>244</v>
      </c>
      <c r="K1768" s="14" t="str">
        <v>Id572</v>
      </c>
      <c r="L1768" s="11">
        <v>1963</v>
      </c>
      <c r="M1768" s="11" t="str">
        <v>Jul</v>
      </c>
      <c r="N1768" s="11" t="str">
        <v>Tier - 2</v>
      </c>
      <c r="O1768" s="11" t="str">
        <v>Tier - 3</v>
      </c>
      <c r="P1768" s="11" t="str">
        <v>R1023</v>
      </c>
      <c r="Q1768" s="12" t="str">
        <v>12 Jul 1963</v>
      </c>
      <c r="R1768" s="11">
        <f ca="1"/>
        <v>61</v>
      </c>
      <c r="S1768" s="52">
        <v>17337.580000000002</v>
      </c>
      <c r="T1768" s="19"/>
    </row>
    <row r="1769" spans="1:20" x14ac:dyDescent="0.3">
      <c r="A1769" t="s">
        <v>1795</v>
      </c>
      <c r="B1769">
        <v>2003</v>
      </c>
      <c r="C1769" t="s">
        <v>11</v>
      </c>
      <c r="D1769">
        <v>1</v>
      </c>
      <c r="E1769">
        <v>0</v>
      </c>
      <c r="F1769">
        <v>17352.68</v>
      </c>
      <c r="G1769" t="s">
        <v>6766</v>
      </c>
      <c r="H1769" t="s">
        <v>6767</v>
      </c>
      <c r="I1769" t="s">
        <v>18</v>
      </c>
      <c r="K1769" s="14" t="str">
        <v>Id571</v>
      </c>
      <c r="L1769" s="11">
        <v>2003</v>
      </c>
      <c r="M1769" s="11" t="str">
        <v>Nov</v>
      </c>
      <c r="N1769" s="11" t="str">
        <v>Tier - 2</v>
      </c>
      <c r="O1769" s="11" t="str">
        <v>Tier - 3</v>
      </c>
      <c r="P1769" s="11" t="str">
        <v>R1012</v>
      </c>
      <c r="Q1769" s="12" t="str">
        <v>1 Nov 2003</v>
      </c>
      <c r="R1769" s="11">
        <f ca="1"/>
        <v>21</v>
      </c>
      <c r="S1769" s="52">
        <v>17352.68</v>
      </c>
      <c r="T1769" s="19"/>
    </row>
    <row r="1770" spans="1:20" x14ac:dyDescent="0.3">
      <c r="A1770" t="s">
        <v>1796</v>
      </c>
      <c r="B1770">
        <v>1992</v>
      </c>
      <c r="C1770" t="s">
        <v>32</v>
      </c>
      <c r="D1770">
        <v>18</v>
      </c>
      <c r="E1770">
        <v>2</v>
      </c>
      <c r="F1770">
        <v>17361.77</v>
      </c>
      <c r="G1770" t="s">
        <v>6766</v>
      </c>
      <c r="H1770" t="s">
        <v>6768</v>
      </c>
      <c r="I1770" t="s">
        <v>18</v>
      </c>
      <c r="K1770" s="14" t="str">
        <v>Id570</v>
      </c>
      <c r="L1770" s="11">
        <v>1992</v>
      </c>
      <c r="M1770" s="11" t="str">
        <v>Oct</v>
      </c>
      <c r="N1770" s="11" t="str">
        <v>Tier - 2</v>
      </c>
      <c r="O1770" s="11" t="str">
        <v>Tier - 1</v>
      </c>
      <c r="P1770" s="11" t="str">
        <v>R1012</v>
      </c>
      <c r="Q1770" s="12" t="str">
        <v>18 Oct 1992</v>
      </c>
      <c r="R1770" s="11">
        <f ca="1"/>
        <v>32</v>
      </c>
      <c r="S1770" s="52">
        <v>17361.77</v>
      </c>
      <c r="T1770" s="19"/>
    </row>
    <row r="1771" spans="1:20" x14ac:dyDescent="0.3">
      <c r="A1771" t="s">
        <v>1797</v>
      </c>
      <c r="B1771">
        <v>2003</v>
      </c>
      <c r="C1771" t="s">
        <v>11</v>
      </c>
      <c r="D1771">
        <v>2</v>
      </c>
      <c r="E1771">
        <v>0</v>
      </c>
      <c r="F1771">
        <v>17468.98</v>
      </c>
      <c r="G1771" t="s">
        <v>6766</v>
      </c>
      <c r="H1771" t="s">
        <v>6768</v>
      </c>
      <c r="I1771" t="s">
        <v>18</v>
      </c>
      <c r="K1771" s="14" t="str">
        <v>Id569</v>
      </c>
      <c r="L1771" s="11">
        <v>2003</v>
      </c>
      <c r="M1771" s="11" t="str">
        <v>Nov</v>
      </c>
      <c r="N1771" s="11" t="str">
        <v>Tier - 2</v>
      </c>
      <c r="O1771" s="11" t="str">
        <v>Tier - 1</v>
      </c>
      <c r="P1771" s="11" t="str">
        <v>R1012</v>
      </c>
      <c r="Q1771" s="12" t="str">
        <v>2 Nov 2003</v>
      </c>
      <c r="R1771" s="11">
        <f ca="1"/>
        <v>21</v>
      </c>
      <c r="S1771" s="52">
        <v>17468.98</v>
      </c>
      <c r="T1771" s="19"/>
    </row>
    <row r="1772" spans="1:20" x14ac:dyDescent="0.3">
      <c r="A1772" t="s">
        <v>1798</v>
      </c>
      <c r="B1772">
        <v>1971</v>
      </c>
      <c r="C1772" t="s">
        <v>13</v>
      </c>
      <c r="D1772">
        <v>8</v>
      </c>
      <c r="E1772">
        <v>0</v>
      </c>
      <c r="F1772">
        <v>17479.53</v>
      </c>
      <c r="G1772" t="s">
        <v>6768</v>
      </c>
      <c r="H1772" t="s">
        <v>6768</v>
      </c>
      <c r="I1772" t="s">
        <v>18</v>
      </c>
      <c r="K1772" s="14" t="str">
        <v>Id568</v>
      </c>
      <c r="L1772" s="11">
        <v>1971</v>
      </c>
      <c r="M1772" s="11" t="str">
        <v>Jun</v>
      </c>
      <c r="N1772" s="11" t="str">
        <v>Tier - 1</v>
      </c>
      <c r="O1772" s="11" t="str">
        <v>Tier - 1</v>
      </c>
      <c r="P1772" s="11" t="str">
        <v>R1012</v>
      </c>
      <c r="Q1772" s="12" t="str">
        <v>8 Jun 1971</v>
      </c>
      <c r="R1772" s="11">
        <f ca="1"/>
        <v>53</v>
      </c>
      <c r="S1772" s="52">
        <v>17479.53</v>
      </c>
      <c r="T1772" s="19"/>
    </row>
    <row r="1773" spans="1:20" x14ac:dyDescent="0.3">
      <c r="A1773" t="s">
        <v>1799</v>
      </c>
      <c r="B1773">
        <v>1990</v>
      </c>
      <c r="C1773" t="s">
        <v>25</v>
      </c>
      <c r="D1773">
        <v>29</v>
      </c>
      <c r="E1773">
        <v>0</v>
      </c>
      <c r="F1773">
        <v>17496.310000000001</v>
      </c>
      <c r="G1773" t="s">
        <v>6768</v>
      </c>
      <c r="H1773" t="s">
        <v>6766</v>
      </c>
      <c r="I1773" t="s">
        <v>37</v>
      </c>
      <c r="K1773" s="14" t="str">
        <v>Id567</v>
      </c>
      <c r="L1773" s="11">
        <v>1990</v>
      </c>
      <c r="M1773" s="11" t="str">
        <v>Dec</v>
      </c>
      <c r="N1773" s="11" t="str">
        <v>Tier - 1</v>
      </c>
      <c r="O1773" s="11" t="str">
        <v>Tier - 2</v>
      </c>
      <c r="P1773" s="11" t="str">
        <v>R1011</v>
      </c>
      <c r="Q1773" s="12" t="str">
        <v>29 Dec 1990</v>
      </c>
      <c r="R1773" s="11">
        <f ca="1"/>
        <v>34</v>
      </c>
      <c r="S1773" s="52">
        <v>17496.310000000001</v>
      </c>
      <c r="T1773" s="19"/>
    </row>
    <row r="1774" spans="1:20" x14ac:dyDescent="0.3">
      <c r="A1774" t="s">
        <v>1800</v>
      </c>
      <c r="B1774">
        <v>1965</v>
      </c>
      <c r="C1774" t="s">
        <v>13</v>
      </c>
      <c r="D1774">
        <v>16</v>
      </c>
      <c r="E1774">
        <v>0</v>
      </c>
      <c r="F1774">
        <v>17505.650000000001</v>
      </c>
      <c r="G1774" t="s">
        <v>6768</v>
      </c>
      <c r="H1774" t="s">
        <v>6766</v>
      </c>
      <c r="I1774" t="s">
        <v>244</v>
      </c>
      <c r="K1774" s="14" t="str">
        <v>Id566</v>
      </c>
      <c r="L1774" s="11">
        <v>1965</v>
      </c>
      <c r="M1774" s="11" t="str">
        <v>Jun</v>
      </c>
      <c r="N1774" s="11" t="str">
        <v>Tier - 1</v>
      </c>
      <c r="O1774" s="11" t="str">
        <v>Tier - 2</v>
      </c>
      <c r="P1774" s="11" t="str">
        <v>R1023</v>
      </c>
      <c r="Q1774" s="12" t="str">
        <v>16 Jun 1965</v>
      </c>
      <c r="R1774" s="11">
        <f ca="1"/>
        <v>59</v>
      </c>
      <c r="S1774" s="52">
        <v>17505.650000000001</v>
      </c>
      <c r="T1774" s="19"/>
    </row>
    <row r="1775" spans="1:20" x14ac:dyDescent="0.3">
      <c r="A1775" t="s">
        <v>1801</v>
      </c>
      <c r="B1775">
        <v>1968</v>
      </c>
      <c r="C1775" t="s">
        <v>8</v>
      </c>
      <c r="D1775">
        <v>12</v>
      </c>
      <c r="E1775">
        <v>0</v>
      </c>
      <c r="F1775">
        <v>17507.47</v>
      </c>
      <c r="G1775" t="s">
        <v>6768</v>
      </c>
      <c r="H1775" t="s">
        <v>6768</v>
      </c>
      <c r="I1775" t="s">
        <v>530</v>
      </c>
      <c r="K1775" s="14" t="str">
        <v>Id565</v>
      </c>
      <c r="L1775" s="11">
        <v>1968</v>
      </c>
      <c r="M1775" s="11" t="str">
        <v>Jul</v>
      </c>
      <c r="N1775" s="11" t="str">
        <v>Tier - 1</v>
      </c>
      <c r="O1775" s="11" t="str">
        <v>Tier - 1</v>
      </c>
      <c r="P1775" s="11" t="str">
        <v>R1026</v>
      </c>
      <c r="Q1775" s="12" t="str">
        <v>12 Jul 1968</v>
      </c>
      <c r="R1775" s="11">
        <f ca="1"/>
        <v>56</v>
      </c>
      <c r="S1775" s="52">
        <v>17507.47</v>
      </c>
      <c r="T1775" s="19"/>
    </row>
    <row r="1776" spans="1:20" x14ac:dyDescent="0.3">
      <c r="A1776" t="s">
        <v>1802</v>
      </c>
      <c r="B1776">
        <v>1963</v>
      </c>
      <c r="C1776" t="s">
        <v>11</v>
      </c>
      <c r="D1776">
        <v>16</v>
      </c>
      <c r="E1776">
        <v>0</v>
      </c>
      <c r="F1776">
        <v>17556.88</v>
      </c>
      <c r="G1776" t="s">
        <v>6768</v>
      </c>
      <c r="H1776" t="s">
        <v>6766</v>
      </c>
      <c r="I1776" t="s">
        <v>18</v>
      </c>
      <c r="K1776" s="14" t="str">
        <v>Id564</v>
      </c>
      <c r="L1776" s="11">
        <v>1963</v>
      </c>
      <c r="M1776" s="11" t="str">
        <v>Nov</v>
      </c>
      <c r="N1776" s="11" t="str">
        <v>Tier - 1</v>
      </c>
      <c r="O1776" s="11" t="str">
        <v>Tier - 2</v>
      </c>
      <c r="P1776" s="11" t="str">
        <v>R1012</v>
      </c>
      <c r="Q1776" s="12" t="str">
        <v>16 Nov 1963</v>
      </c>
      <c r="R1776" s="11">
        <f ca="1"/>
        <v>61</v>
      </c>
      <c r="S1776" s="52">
        <v>17556.88</v>
      </c>
      <c r="T1776" s="19"/>
    </row>
    <row r="1777" spans="1:20" x14ac:dyDescent="0.3">
      <c r="A1777" t="s">
        <v>1803</v>
      </c>
      <c r="B1777">
        <v>2002</v>
      </c>
      <c r="C1777" t="s">
        <v>30</v>
      </c>
      <c r="D1777">
        <v>25</v>
      </c>
      <c r="E1777">
        <v>1</v>
      </c>
      <c r="F1777">
        <v>17560.38</v>
      </c>
      <c r="G1777" t="s">
        <v>6768</v>
      </c>
      <c r="H1777" t="s">
        <v>6768</v>
      </c>
      <c r="I1777" t="s">
        <v>18</v>
      </c>
      <c r="K1777" s="14" t="str">
        <v>Id563</v>
      </c>
      <c r="L1777" s="11">
        <v>2002</v>
      </c>
      <c r="M1777" s="11" t="str">
        <v>Aug</v>
      </c>
      <c r="N1777" s="11" t="str">
        <v>Tier - 1</v>
      </c>
      <c r="O1777" s="11" t="str">
        <v>Tier - 1</v>
      </c>
      <c r="P1777" s="11" t="str">
        <v>R1012</v>
      </c>
      <c r="Q1777" s="12" t="str">
        <v>25 Aug 2002</v>
      </c>
      <c r="R1777" s="11">
        <f ca="1"/>
        <v>22</v>
      </c>
      <c r="S1777" s="52">
        <v>17560.38</v>
      </c>
      <c r="T1777" s="19"/>
    </row>
    <row r="1778" spans="1:20" x14ac:dyDescent="0.3">
      <c r="A1778" t="s">
        <v>1804</v>
      </c>
      <c r="B1778">
        <v>1970</v>
      </c>
      <c r="C1778" t="s">
        <v>8</v>
      </c>
      <c r="D1778">
        <v>26</v>
      </c>
      <c r="E1778">
        <v>0</v>
      </c>
      <c r="F1778">
        <v>17584.72</v>
      </c>
      <c r="G1778" t="s">
        <v>6768</v>
      </c>
      <c r="H1778" t="s">
        <v>6767</v>
      </c>
      <c r="I1778" t="s">
        <v>18</v>
      </c>
      <c r="K1778" s="14" t="str">
        <v>Id562</v>
      </c>
      <c r="L1778" s="11">
        <v>1970</v>
      </c>
      <c r="M1778" s="11" t="str">
        <v>Jul</v>
      </c>
      <c r="N1778" s="11" t="str">
        <v>Tier - 1</v>
      </c>
      <c r="O1778" s="11" t="str">
        <v>Tier - 3</v>
      </c>
      <c r="P1778" s="11" t="str">
        <v>R1012</v>
      </c>
      <c r="Q1778" s="12" t="str">
        <v>26 Jul 1970</v>
      </c>
      <c r="R1778" s="11">
        <f ca="1"/>
        <v>54</v>
      </c>
      <c r="S1778" s="52">
        <v>17584.72</v>
      </c>
      <c r="T1778" s="19"/>
    </row>
    <row r="1779" spans="1:20" x14ac:dyDescent="0.3">
      <c r="A1779" t="s">
        <v>1805</v>
      </c>
      <c r="B1779">
        <v>1990</v>
      </c>
      <c r="C1779" t="s">
        <v>32</v>
      </c>
      <c r="D1779">
        <v>25</v>
      </c>
      <c r="E1779">
        <v>1</v>
      </c>
      <c r="F1779">
        <v>17626.240000000002</v>
      </c>
      <c r="G1779" t="s">
        <v>6768</v>
      </c>
      <c r="H1779" t="s">
        <v>6767</v>
      </c>
      <c r="I1779" t="s">
        <v>9</v>
      </c>
      <c r="K1779" s="14" t="str">
        <v>Id561</v>
      </c>
      <c r="L1779" s="11">
        <v>1990</v>
      </c>
      <c r="M1779" s="11" t="str">
        <v>Oct</v>
      </c>
      <c r="N1779" s="11" t="str">
        <v>Tier - 1</v>
      </c>
      <c r="O1779" s="11" t="str">
        <v>Tier - 3</v>
      </c>
      <c r="P1779" s="11" t="str">
        <v>R1013</v>
      </c>
      <c r="Q1779" s="12" t="str">
        <v>25 Oct 1990</v>
      </c>
      <c r="R1779" s="11">
        <f ca="1"/>
        <v>34</v>
      </c>
      <c r="S1779" s="52">
        <v>17626.240000000002</v>
      </c>
      <c r="T1779" s="19"/>
    </row>
    <row r="1780" spans="1:20" x14ac:dyDescent="0.3">
      <c r="A1780" t="s">
        <v>1806</v>
      </c>
      <c r="B1780">
        <v>1994</v>
      </c>
      <c r="C1780" t="s">
        <v>8</v>
      </c>
      <c r="D1780">
        <v>1</v>
      </c>
      <c r="E1780">
        <v>3</v>
      </c>
      <c r="F1780">
        <v>17663.14</v>
      </c>
      <c r="G1780" t="s">
        <v>6768</v>
      </c>
      <c r="H1780" t="s">
        <v>6767</v>
      </c>
      <c r="I1780" t="s">
        <v>9</v>
      </c>
      <c r="K1780" s="14" t="str">
        <v>Id560</v>
      </c>
      <c r="L1780" s="11">
        <v>1994</v>
      </c>
      <c r="M1780" s="11" t="str">
        <v>Jul</v>
      </c>
      <c r="N1780" s="11" t="str">
        <v>Tier - 1</v>
      </c>
      <c r="O1780" s="11" t="str">
        <v>Tier - 3</v>
      </c>
      <c r="P1780" s="11" t="str">
        <v>R1013</v>
      </c>
      <c r="Q1780" s="12" t="str">
        <v>1 Jul 1994</v>
      </c>
      <c r="R1780" s="11">
        <f ca="1"/>
        <v>30</v>
      </c>
      <c r="S1780" s="52">
        <v>17663.14</v>
      </c>
      <c r="T1780" s="19"/>
    </row>
    <row r="1781" spans="1:20" x14ac:dyDescent="0.3">
      <c r="A1781" t="s">
        <v>1807</v>
      </c>
      <c r="B1781">
        <v>2003</v>
      </c>
      <c r="C1781" t="s">
        <v>8</v>
      </c>
      <c r="D1781">
        <v>14</v>
      </c>
      <c r="E1781">
        <v>0</v>
      </c>
      <c r="F1781">
        <v>17748.509999999998</v>
      </c>
      <c r="G1781" t="s">
        <v>6768</v>
      </c>
      <c r="H1781" t="s">
        <v>6768</v>
      </c>
      <c r="I1781" t="s">
        <v>18</v>
      </c>
      <c r="K1781" s="14" t="str">
        <v>Id559</v>
      </c>
      <c r="L1781" s="11">
        <v>2003</v>
      </c>
      <c r="M1781" s="11" t="str">
        <v>Jul</v>
      </c>
      <c r="N1781" s="11" t="str">
        <v>Tier - 1</v>
      </c>
      <c r="O1781" s="11" t="str">
        <v>Tier - 1</v>
      </c>
      <c r="P1781" s="11" t="str">
        <v>R1012</v>
      </c>
      <c r="Q1781" s="12" t="str">
        <v>14 Jul 2003</v>
      </c>
      <c r="R1781" s="11">
        <f ca="1"/>
        <v>21</v>
      </c>
      <c r="S1781" s="52">
        <v>17748.509999999998</v>
      </c>
      <c r="T1781" s="19"/>
    </row>
    <row r="1782" spans="1:20" x14ac:dyDescent="0.3">
      <c r="A1782" t="s">
        <v>1808</v>
      </c>
      <c r="B1782">
        <v>1966</v>
      </c>
      <c r="C1782" t="s">
        <v>13</v>
      </c>
      <c r="D1782">
        <v>21</v>
      </c>
      <c r="E1782">
        <v>0</v>
      </c>
      <c r="F1782">
        <v>17777.73</v>
      </c>
      <c r="G1782" t="s">
        <v>6768</v>
      </c>
      <c r="H1782" t="s">
        <v>6767</v>
      </c>
      <c r="I1782" t="s">
        <v>18</v>
      </c>
      <c r="K1782" s="14" t="str">
        <v>Id558</v>
      </c>
      <c r="L1782" s="11">
        <v>1966</v>
      </c>
      <c r="M1782" s="11" t="str">
        <v>Jun</v>
      </c>
      <c r="N1782" s="11" t="str">
        <v>Tier - 1</v>
      </c>
      <c r="O1782" s="11" t="str">
        <v>Tier - 3</v>
      </c>
      <c r="P1782" s="11" t="str">
        <v>R1012</v>
      </c>
      <c r="Q1782" s="12" t="str">
        <v>21 Jun 1966</v>
      </c>
      <c r="R1782" s="11">
        <f ca="1"/>
        <v>58</v>
      </c>
      <c r="S1782" s="52">
        <v>17777.73</v>
      </c>
      <c r="T1782" s="19"/>
    </row>
    <row r="1783" spans="1:20" x14ac:dyDescent="0.3">
      <c r="A1783" t="s">
        <v>1809</v>
      </c>
      <c r="B1783">
        <v>1979</v>
      </c>
      <c r="C1783" t="s">
        <v>32</v>
      </c>
      <c r="D1783">
        <v>10</v>
      </c>
      <c r="E1783">
        <v>2</v>
      </c>
      <c r="F1783">
        <v>17779.939999999999</v>
      </c>
      <c r="G1783" t="s">
        <v>6768</v>
      </c>
      <c r="H1783" t="s">
        <v>6766</v>
      </c>
      <c r="I1783" t="s">
        <v>18</v>
      </c>
      <c r="K1783" s="14" t="str">
        <v>Id557</v>
      </c>
      <c r="L1783" s="11">
        <v>1979</v>
      </c>
      <c r="M1783" s="11" t="str">
        <v>Oct</v>
      </c>
      <c r="N1783" s="11" t="str">
        <v>Tier - 1</v>
      </c>
      <c r="O1783" s="11" t="str">
        <v>Tier - 2</v>
      </c>
      <c r="P1783" s="11" t="str">
        <v>R1012</v>
      </c>
      <c r="Q1783" s="12" t="str">
        <v>10 Oct 1979</v>
      </c>
      <c r="R1783" s="11">
        <f ca="1"/>
        <v>45</v>
      </c>
      <c r="S1783" s="52">
        <v>17779.939999999999</v>
      </c>
      <c r="T1783" s="19"/>
    </row>
    <row r="1784" spans="1:20" x14ac:dyDescent="0.3">
      <c r="A1784" t="s">
        <v>1810</v>
      </c>
      <c r="B1784">
        <v>1963</v>
      </c>
      <c r="C1784" t="s">
        <v>25</v>
      </c>
      <c r="D1784">
        <v>8</v>
      </c>
      <c r="E1784">
        <v>0</v>
      </c>
      <c r="F1784">
        <v>17832.599999999999</v>
      </c>
      <c r="G1784" t="s">
        <v>6768</v>
      </c>
      <c r="H1784" t="s">
        <v>6766</v>
      </c>
      <c r="I1784" t="s">
        <v>18</v>
      </c>
      <c r="K1784" s="14" t="str">
        <v>Id556</v>
      </c>
      <c r="L1784" s="11">
        <v>1963</v>
      </c>
      <c r="M1784" s="11" t="str">
        <v>Dec</v>
      </c>
      <c r="N1784" s="11" t="str">
        <v>Tier - 1</v>
      </c>
      <c r="O1784" s="11" t="str">
        <v>Tier - 2</v>
      </c>
      <c r="P1784" s="11" t="str">
        <v>R1012</v>
      </c>
      <c r="Q1784" s="12" t="str">
        <v>8 Dec 1963</v>
      </c>
      <c r="R1784" s="11">
        <f ca="1"/>
        <v>61</v>
      </c>
      <c r="S1784" s="52">
        <v>17832.599999999999</v>
      </c>
      <c r="T1784" s="19"/>
    </row>
    <row r="1785" spans="1:20" x14ac:dyDescent="0.3">
      <c r="A1785" t="s">
        <v>1811</v>
      </c>
      <c r="B1785">
        <v>1976</v>
      </c>
      <c r="C1785" t="s">
        <v>25</v>
      </c>
      <c r="D1785">
        <v>12</v>
      </c>
      <c r="E1785">
        <v>2</v>
      </c>
      <c r="F1785">
        <v>17862.919999999998</v>
      </c>
      <c r="G1785" t="s">
        <v>6768</v>
      </c>
      <c r="H1785" t="s">
        <v>6766</v>
      </c>
      <c r="I1785" t="s">
        <v>18</v>
      </c>
      <c r="K1785" s="14" t="str">
        <v>Id555</v>
      </c>
      <c r="L1785" s="11">
        <v>1976</v>
      </c>
      <c r="M1785" s="11" t="str">
        <v>Dec</v>
      </c>
      <c r="N1785" s="11" t="str">
        <v>Tier - 1</v>
      </c>
      <c r="O1785" s="11" t="str">
        <v>Tier - 2</v>
      </c>
      <c r="P1785" s="11" t="str">
        <v>R1012</v>
      </c>
      <c r="Q1785" s="12" t="str">
        <v>12 Dec 1976</v>
      </c>
      <c r="R1785" s="11">
        <f ca="1"/>
        <v>48</v>
      </c>
      <c r="S1785" s="52">
        <v>17862.919999999998</v>
      </c>
      <c r="T1785" s="19"/>
    </row>
    <row r="1786" spans="1:20" x14ac:dyDescent="0.3">
      <c r="A1786" t="s">
        <v>1812</v>
      </c>
      <c r="B1786">
        <v>1997</v>
      </c>
      <c r="C1786" t="s">
        <v>30</v>
      </c>
      <c r="D1786">
        <v>26</v>
      </c>
      <c r="E1786">
        <v>0</v>
      </c>
      <c r="F1786">
        <v>17878.900000000001</v>
      </c>
      <c r="G1786" t="s">
        <v>6768</v>
      </c>
      <c r="H1786" t="s">
        <v>6766</v>
      </c>
      <c r="I1786" t="s">
        <v>242</v>
      </c>
      <c r="K1786" s="14" t="str">
        <v>Id554</v>
      </c>
      <c r="L1786" s="11">
        <v>1997</v>
      </c>
      <c r="M1786" s="11" t="str">
        <v>Aug</v>
      </c>
      <c r="N1786" s="11" t="str">
        <v>Tier - 1</v>
      </c>
      <c r="O1786" s="11" t="str">
        <v>Tier - 2</v>
      </c>
      <c r="P1786" s="11" t="str">
        <v>R1024</v>
      </c>
      <c r="Q1786" s="12" t="str">
        <v>26 Aug 1997</v>
      </c>
      <c r="R1786" s="11">
        <f ca="1"/>
        <v>27</v>
      </c>
      <c r="S1786" s="52">
        <v>17878.900000000001</v>
      </c>
      <c r="T1786" s="19"/>
    </row>
    <row r="1787" spans="1:20" x14ac:dyDescent="0.3">
      <c r="A1787" t="s">
        <v>1813</v>
      </c>
      <c r="B1787">
        <v>1979</v>
      </c>
      <c r="C1787" t="s">
        <v>11</v>
      </c>
      <c r="D1787">
        <v>12</v>
      </c>
      <c r="E1787">
        <v>2</v>
      </c>
      <c r="F1787">
        <v>17882.669999999998</v>
      </c>
      <c r="G1787" t="s">
        <v>6768</v>
      </c>
      <c r="H1787" t="s">
        <v>6767</v>
      </c>
      <c r="I1787" t="s">
        <v>18</v>
      </c>
      <c r="K1787" s="14" t="str">
        <v>Id553</v>
      </c>
      <c r="L1787" s="11">
        <v>1979</v>
      </c>
      <c r="M1787" s="11" t="str">
        <v>Nov</v>
      </c>
      <c r="N1787" s="11" t="str">
        <v>Tier - 1</v>
      </c>
      <c r="O1787" s="11" t="str">
        <v>Tier - 3</v>
      </c>
      <c r="P1787" s="11" t="str">
        <v>R1012</v>
      </c>
      <c r="Q1787" s="12" t="str">
        <v>12 Nov 1979</v>
      </c>
      <c r="R1787" s="11">
        <f ca="1"/>
        <v>45</v>
      </c>
      <c r="S1787" s="52">
        <v>17882.669999999998</v>
      </c>
      <c r="T1787" s="19"/>
    </row>
    <row r="1788" spans="1:20" x14ac:dyDescent="0.3">
      <c r="A1788" t="s">
        <v>1814</v>
      </c>
      <c r="B1788">
        <v>1989</v>
      </c>
      <c r="C1788" t="s">
        <v>25</v>
      </c>
      <c r="D1788">
        <v>4</v>
      </c>
      <c r="E1788">
        <v>0</v>
      </c>
      <c r="F1788">
        <v>17904.53</v>
      </c>
      <c r="G1788" t="s">
        <v>6768</v>
      </c>
      <c r="H1788" t="s">
        <v>6766</v>
      </c>
      <c r="I1788" t="s">
        <v>351</v>
      </c>
      <c r="K1788" s="14" t="str">
        <v>Id552</v>
      </c>
      <c r="L1788" s="11">
        <v>1989</v>
      </c>
      <c r="M1788" s="11" t="str">
        <v>Dec</v>
      </c>
      <c r="N1788" s="11" t="str">
        <v>Tier - 1</v>
      </c>
      <c r="O1788" s="11" t="str">
        <v>Tier - 2</v>
      </c>
      <c r="P1788" s="11" t="str">
        <v>R1017</v>
      </c>
      <c r="Q1788" s="12" t="str">
        <v>4 Dec 1989</v>
      </c>
      <c r="R1788" s="11">
        <f ca="1"/>
        <v>35</v>
      </c>
      <c r="S1788" s="52">
        <v>17904.53</v>
      </c>
      <c r="T1788" s="19"/>
    </row>
    <row r="1789" spans="1:20" x14ac:dyDescent="0.3">
      <c r="A1789" t="s">
        <v>1815</v>
      </c>
      <c r="B1789">
        <v>1977</v>
      </c>
      <c r="C1789" t="s">
        <v>32</v>
      </c>
      <c r="D1789">
        <v>17</v>
      </c>
      <c r="E1789">
        <v>0</v>
      </c>
      <c r="F1789">
        <v>17929.3</v>
      </c>
      <c r="G1789" t="s">
        <v>6768</v>
      </c>
      <c r="H1789" t="s">
        <v>6766</v>
      </c>
      <c r="I1789" t="s">
        <v>9</v>
      </c>
      <c r="K1789" s="14" t="str">
        <v>Id551</v>
      </c>
      <c r="L1789" s="11">
        <v>1977</v>
      </c>
      <c r="M1789" s="11" t="str">
        <v>Oct</v>
      </c>
      <c r="N1789" s="11" t="str">
        <v>Tier - 1</v>
      </c>
      <c r="O1789" s="11" t="str">
        <v>Tier - 2</v>
      </c>
      <c r="P1789" s="11" t="str">
        <v>R1013</v>
      </c>
      <c r="Q1789" s="12" t="str">
        <v>17 Oct 1977</v>
      </c>
      <c r="R1789" s="11">
        <f ca="1"/>
        <v>47</v>
      </c>
      <c r="S1789" s="52">
        <v>17929.3</v>
      </c>
      <c r="T1789" s="19"/>
    </row>
    <row r="1790" spans="1:20" x14ac:dyDescent="0.3">
      <c r="A1790" t="s">
        <v>1816</v>
      </c>
      <c r="B1790">
        <v>2001</v>
      </c>
      <c r="C1790" t="s">
        <v>15</v>
      </c>
      <c r="D1790">
        <v>28</v>
      </c>
      <c r="E1790">
        <v>4</v>
      </c>
      <c r="F1790">
        <v>17942.11</v>
      </c>
      <c r="G1790" t="s">
        <v>6768</v>
      </c>
      <c r="H1790" t="s">
        <v>6766</v>
      </c>
      <c r="I1790" t="s">
        <v>37</v>
      </c>
      <c r="K1790" s="14" t="str">
        <v>Id550</v>
      </c>
      <c r="L1790" s="11">
        <v>2001</v>
      </c>
      <c r="M1790" s="11" t="str">
        <v>Sep</v>
      </c>
      <c r="N1790" s="11" t="str">
        <v>Tier - 1</v>
      </c>
      <c r="O1790" s="11" t="str">
        <v>Tier - 2</v>
      </c>
      <c r="P1790" s="11" t="str">
        <v>R1011</v>
      </c>
      <c r="Q1790" s="12" t="str">
        <v>28 Sep 2001</v>
      </c>
      <c r="R1790" s="11">
        <f ca="1"/>
        <v>23</v>
      </c>
      <c r="S1790" s="52">
        <v>17942.11</v>
      </c>
      <c r="T1790" s="19"/>
    </row>
    <row r="1791" spans="1:20" x14ac:dyDescent="0.3">
      <c r="A1791" t="s">
        <v>1817</v>
      </c>
      <c r="B1791">
        <v>1975</v>
      </c>
      <c r="C1791" t="s">
        <v>13</v>
      </c>
      <c r="D1791">
        <v>27</v>
      </c>
      <c r="E1791">
        <v>1</v>
      </c>
      <c r="F1791">
        <v>18031.16</v>
      </c>
      <c r="G1791" t="s">
        <v>6768</v>
      </c>
      <c r="H1791" t="s">
        <v>6767</v>
      </c>
      <c r="I1791" t="s">
        <v>244</v>
      </c>
      <c r="K1791" s="14" t="str">
        <v>Id549</v>
      </c>
      <c r="L1791" s="11">
        <v>1975</v>
      </c>
      <c r="M1791" s="11" t="str">
        <v>Jun</v>
      </c>
      <c r="N1791" s="11" t="str">
        <v>Tier - 1</v>
      </c>
      <c r="O1791" s="11" t="str">
        <v>Tier - 3</v>
      </c>
      <c r="P1791" s="11" t="str">
        <v>R1023</v>
      </c>
      <c r="Q1791" s="12" t="str">
        <v>27 Jun 1975</v>
      </c>
      <c r="R1791" s="11">
        <f ca="1"/>
        <v>49</v>
      </c>
      <c r="S1791" s="52">
        <v>18031.16</v>
      </c>
      <c r="T1791" s="19"/>
    </row>
    <row r="1792" spans="1:20" x14ac:dyDescent="0.3">
      <c r="A1792" t="s">
        <v>1818</v>
      </c>
      <c r="B1792">
        <v>1965</v>
      </c>
      <c r="C1792" t="s">
        <v>32</v>
      </c>
      <c r="D1792">
        <v>17</v>
      </c>
      <c r="E1792">
        <v>0</v>
      </c>
      <c r="F1792">
        <v>18031.189999999999</v>
      </c>
      <c r="G1792" t="s">
        <v>6768</v>
      </c>
      <c r="H1792" t="s">
        <v>6766</v>
      </c>
      <c r="I1792" t="s">
        <v>18</v>
      </c>
      <c r="K1792" s="14" t="str">
        <v>Id548</v>
      </c>
      <c r="L1792" s="11">
        <v>1965</v>
      </c>
      <c r="M1792" s="11" t="str">
        <v>Oct</v>
      </c>
      <c r="N1792" s="11" t="str">
        <v>Tier - 1</v>
      </c>
      <c r="O1792" s="11" t="str">
        <v>Tier - 2</v>
      </c>
      <c r="P1792" s="11" t="str">
        <v>R1012</v>
      </c>
      <c r="Q1792" s="12" t="str">
        <v>17 Oct 1965</v>
      </c>
      <c r="R1792" s="11">
        <f ca="1"/>
        <v>59</v>
      </c>
      <c r="S1792" s="52">
        <v>18031.189999999999</v>
      </c>
      <c r="T1792" s="19"/>
    </row>
    <row r="1793" spans="1:20" x14ac:dyDescent="0.3">
      <c r="A1793" t="s">
        <v>1819</v>
      </c>
      <c r="B1793">
        <v>1999</v>
      </c>
      <c r="C1793" t="s">
        <v>32</v>
      </c>
      <c r="D1793">
        <v>24</v>
      </c>
      <c r="E1793">
        <v>0</v>
      </c>
      <c r="F1793">
        <v>18033.97</v>
      </c>
      <c r="G1793" t="s">
        <v>6768</v>
      </c>
      <c r="H1793" t="s">
        <v>6768</v>
      </c>
      <c r="I1793" t="s">
        <v>18</v>
      </c>
      <c r="K1793" s="14" t="str">
        <v>Id547</v>
      </c>
      <c r="L1793" s="11">
        <v>1999</v>
      </c>
      <c r="M1793" s="11" t="str">
        <v>Oct</v>
      </c>
      <c r="N1793" s="11" t="str">
        <v>Tier - 1</v>
      </c>
      <c r="O1793" s="11" t="str">
        <v>Tier - 1</v>
      </c>
      <c r="P1793" s="11" t="str">
        <v>R1012</v>
      </c>
      <c r="Q1793" s="12" t="str">
        <v>24 Oct 1999</v>
      </c>
      <c r="R1793" s="11">
        <f ca="1"/>
        <v>25</v>
      </c>
      <c r="S1793" s="52">
        <v>18033.97</v>
      </c>
      <c r="T1793" s="19"/>
    </row>
    <row r="1794" spans="1:20" x14ac:dyDescent="0.3">
      <c r="A1794" t="s">
        <v>1820</v>
      </c>
      <c r="B1794">
        <v>1993</v>
      </c>
      <c r="C1794" t="s">
        <v>8</v>
      </c>
      <c r="D1794">
        <v>12</v>
      </c>
      <c r="E1794">
        <v>2</v>
      </c>
      <c r="F1794">
        <v>18157.88</v>
      </c>
      <c r="G1794" t="s">
        <v>6768</v>
      </c>
      <c r="H1794" t="s">
        <v>6768</v>
      </c>
      <c r="I1794" t="s">
        <v>18</v>
      </c>
      <c r="K1794" s="14" t="str">
        <v>Id546</v>
      </c>
      <c r="L1794" s="11">
        <v>1993</v>
      </c>
      <c r="M1794" s="11" t="str">
        <v>Jul</v>
      </c>
      <c r="N1794" s="11" t="str">
        <v>Tier - 1</v>
      </c>
      <c r="O1794" s="11" t="str">
        <v>Tier - 1</v>
      </c>
      <c r="P1794" s="11" t="str">
        <v>R1012</v>
      </c>
      <c r="Q1794" s="12" t="str">
        <v>12 Jul 1993</v>
      </c>
      <c r="R1794" s="11">
        <f ca="1"/>
        <v>31</v>
      </c>
      <c r="S1794" s="52">
        <v>18157.88</v>
      </c>
      <c r="T1794" s="19"/>
    </row>
    <row r="1795" spans="1:20" x14ac:dyDescent="0.3">
      <c r="A1795" t="s">
        <v>1821</v>
      </c>
      <c r="B1795">
        <v>1963</v>
      </c>
      <c r="C1795" t="s">
        <v>8</v>
      </c>
      <c r="D1795">
        <v>4</v>
      </c>
      <c r="E1795">
        <v>0</v>
      </c>
      <c r="F1795">
        <v>18208.34</v>
      </c>
      <c r="G1795" t="s">
        <v>6768</v>
      </c>
      <c r="H1795" t="s">
        <v>6766</v>
      </c>
      <c r="I1795" t="s">
        <v>530</v>
      </c>
      <c r="K1795" s="14" t="str">
        <v>Id545</v>
      </c>
      <c r="L1795" s="11">
        <v>1963</v>
      </c>
      <c r="M1795" s="11" t="str">
        <v>Jul</v>
      </c>
      <c r="N1795" s="11" t="str">
        <v>Tier - 1</v>
      </c>
      <c r="O1795" s="11" t="str">
        <v>Tier - 2</v>
      </c>
      <c r="P1795" s="11" t="str">
        <v>R1026</v>
      </c>
      <c r="Q1795" s="12" t="str">
        <v>4 Jul 1963</v>
      </c>
      <c r="R1795" s="11">
        <f ca="1"/>
        <v>61</v>
      </c>
      <c r="S1795" s="52">
        <v>18208.34</v>
      </c>
      <c r="T1795" s="19"/>
    </row>
    <row r="1796" spans="1:20" x14ac:dyDescent="0.3">
      <c r="A1796" t="s">
        <v>1822</v>
      </c>
      <c r="B1796">
        <v>1997</v>
      </c>
      <c r="C1796" t="s">
        <v>13</v>
      </c>
      <c r="D1796">
        <v>15</v>
      </c>
      <c r="E1796">
        <v>1</v>
      </c>
      <c r="F1796">
        <v>18218.16</v>
      </c>
      <c r="G1796" t="s">
        <v>6768</v>
      </c>
      <c r="H1796" t="s">
        <v>6768</v>
      </c>
      <c r="I1796" t="s">
        <v>9</v>
      </c>
      <c r="K1796" s="14" t="str">
        <v>Id544</v>
      </c>
      <c r="L1796" s="11">
        <v>1997</v>
      </c>
      <c r="M1796" s="11" t="str">
        <v>Jun</v>
      </c>
      <c r="N1796" s="11" t="str">
        <v>Tier - 1</v>
      </c>
      <c r="O1796" s="11" t="str">
        <v>Tier - 1</v>
      </c>
      <c r="P1796" s="11" t="str">
        <v>R1013</v>
      </c>
      <c r="Q1796" s="12" t="str">
        <v>15 Jun 1997</v>
      </c>
      <c r="R1796" s="11">
        <f ca="1"/>
        <v>27</v>
      </c>
      <c r="S1796" s="52">
        <v>18218.16</v>
      </c>
      <c r="T1796" s="19"/>
    </row>
    <row r="1797" spans="1:20" x14ac:dyDescent="0.3">
      <c r="A1797" t="s">
        <v>1823</v>
      </c>
      <c r="B1797">
        <v>2004</v>
      </c>
      <c r="C1797" t="s">
        <v>15</v>
      </c>
      <c r="D1797">
        <v>10</v>
      </c>
      <c r="E1797">
        <v>3</v>
      </c>
      <c r="F1797">
        <v>18223.45</v>
      </c>
      <c r="G1797" t="s">
        <v>6768</v>
      </c>
      <c r="H1797" t="s">
        <v>6767</v>
      </c>
      <c r="I1797" t="s">
        <v>9</v>
      </c>
      <c r="K1797" s="14" t="str">
        <v>Id543</v>
      </c>
      <c r="L1797" s="11">
        <v>2004</v>
      </c>
      <c r="M1797" s="11" t="str">
        <v>Sep</v>
      </c>
      <c r="N1797" s="11" t="str">
        <v>Tier - 1</v>
      </c>
      <c r="O1797" s="11" t="str">
        <v>Tier - 3</v>
      </c>
      <c r="P1797" s="11" t="str">
        <v>R1013</v>
      </c>
      <c r="Q1797" s="12" t="str">
        <v>10 Sep 2004</v>
      </c>
      <c r="R1797" s="11">
        <f ca="1"/>
        <v>20</v>
      </c>
      <c r="S1797" s="52">
        <v>18223.45</v>
      </c>
      <c r="T1797" s="19"/>
    </row>
    <row r="1798" spans="1:20" x14ac:dyDescent="0.3">
      <c r="A1798" t="s">
        <v>1824</v>
      </c>
      <c r="B1798">
        <v>1995</v>
      </c>
      <c r="C1798" t="s">
        <v>30</v>
      </c>
      <c r="D1798">
        <v>3</v>
      </c>
      <c r="E1798">
        <v>0</v>
      </c>
      <c r="F1798">
        <v>18246.5</v>
      </c>
      <c r="G1798" t="s">
        <v>6768</v>
      </c>
      <c r="H1798" t="s">
        <v>6768</v>
      </c>
      <c r="I1798" t="s">
        <v>9</v>
      </c>
      <c r="K1798" s="14" t="str">
        <v>Id542</v>
      </c>
      <c r="L1798" s="11">
        <v>1995</v>
      </c>
      <c r="M1798" s="11" t="str">
        <v>Aug</v>
      </c>
      <c r="N1798" s="11" t="str">
        <v>Tier - 1</v>
      </c>
      <c r="O1798" s="11" t="str">
        <v>Tier - 1</v>
      </c>
      <c r="P1798" s="11" t="str">
        <v>R1013</v>
      </c>
      <c r="Q1798" s="12" t="str">
        <v>3 Aug 1995</v>
      </c>
      <c r="R1798" s="11">
        <f ca="1"/>
        <v>29</v>
      </c>
      <c r="S1798" s="52">
        <v>18246.5</v>
      </c>
      <c r="T1798" s="19"/>
    </row>
    <row r="1799" spans="1:20" x14ac:dyDescent="0.3">
      <c r="A1799" t="s">
        <v>1825</v>
      </c>
      <c r="B1799">
        <v>1992</v>
      </c>
      <c r="C1799" t="s">
        <v>25</v>
      </c>
      <c r="D1799">
        <v>25</v>
      </c>
      <c r="E1799">
        <v>3</v>
      </c>
      <c r="F1799">
        <v>18259.22</v>
      </c>
      <c r="G1799" t="s">
        <v>6768</v>
      </c>
      <c r="H1799" t="s">
        <v>6767</v>
      </c>
      <c r="I1799" t="s">
        <v>37</v>
      </c>
      <c r="K1799" s="14" t="str">
        <v>Id541</v>
      </c>
      <c r="L1799" s="11">
        <v>1992</v>
      </c>
      <c r="M1799" s="11" t="str">
        <v>Dec</v>
      </c>
      <c r="N1799" s="11" t="str">
        <v>Tier - 1</v>
      </c>
      <c r="O1799" s="11" t="str">
        <v>Tier - 3</v>
      </c>
      <c r="P1799" s="11" t="str">
        <v>R1011</v>
      </c>
      <c r="Q1799" s="12" t="str">
        <v>25 Dec 1992</v>
      </c>
      <c r="R1799" s="11">
        <f ca="1"/>
        <v>32</v>
      </c>
      <c r="S1799" s="52">
        <v>18259.22</v>
      </c>
      <c r="T1799" s="19"/>
    </row>
    <row r="1800" spans="1:20" x14ac:dyDescent="0.3">
      <c r="A1800" t="s">
        <v>1826</v>
      </c>
      <c r="B1800">
        <v>1995</v>
      </c>
      <c r="C1800" t="s">
        <v>8</v>
      </c>
      <c r="D1800">
        <v>4</v>
      </c>
      <c r="E1800">
        <v>0</v>
      </c>
      <c r="F1800">
        <v>18310.740000000002</v>
      </c>
      <c r="G1800" t="s">
        <v>6768</v>
      </c>
      <c r="H1800" t="s">
        <v>6767</v>
      </c>
      <c r="I1800" t="s">
        <v>18</v>
      </c>
      <c r="K1800" s="14" t="str">
        <v>Id540</v>
      </c>
      <c r="L1800" s="11">
        <v>1995</v>
      </c>
      <c r="M1800" s="11" t="str">
        <v>Jul</v>
      </c>
      <c r="N1800" s="11" t="str">
        <v>Tier - 1</v>
      </c>
      <c r="O1800" s="11" t="str">
        <v>Tier - 3</v>
      </c>
      <c r="P1800" s="11" t="str">
        <v>R1012</v>
      </c>
      <c r="Q1800" s="12" t="str">
        <v>4 Jul 1995</v>
      </c>
      <c r="R1800" s="11">
        <f ca="1"/>
        <v>29</v>
      </c>
      <c r="S1800" s="52">
        <v>18310.740000000002</v>
      </c>
      <c r="T1800" s="19"/>
    </row>
    <row r="1801" spans="1:20" x14ac:dyDescent="0.3">
      <c r="A1801" t="s">
        <v>1827</v>
      </c>
      <c r="B1801">
        <v>1999</v>
      </c>
      <c r="C1801" t="s">
        <v>25</v>
      </c>
      <c r="D1801">
        <v>15</v>
      </c>
      <c r="E1801">
        <v>1</v>
      </c>
      <c r="F1801">
        <v>18328.240000000002</v>
      </c>
      <c r="G1801" t="s">
        <v>6768</v>
      </c>
      <c r="H1801" t="s">
        <v>6766</v>
      </c>
      <c r="I1801" t="s">
        <v>9</v>
      </c>
      <c r="K1801" s="14" t="str">
        <v>Id539</v>
      </c>
      <c r="L1801" s="11">
        <v>1999</v>
      </c>
      <c r="M1801" s="11" t="str">
        <v>Dec</v>
      </c>
      <c r="N1801" s="11" t="str">
        <v>Tier - 1</v>
      </c>
      <c r="O1801" s="11" t="str">
        <v>Tier - 2</v>
      </c>
      <c r="P1801" s="11" t="str">
        <v>R1013</v>
      </c>
      <c r="Q1801" s="12" t="str">
        <v>15 Dec 1999</v>
      </c>
      <c r="R1801" s="11">
        <f ca="1"/>
        <v>25</v>
      </c>
      <c r="S1801" s="52">
        <v>18328.240000000002</v>
      </c>
      <c r="T1801" s="19"/>
    </row>
    <row r="1802" spans="1:20" x14ac:dyDescent="0.3">
      <c r="A1802" t="s">
        <v>1828</v>
      </c>
      <c r="B1802">
        <v>1964</v>
      </c>
      <c r="C1802" t="s">
        <v>15</v>
      </c>
      <c r="D1802">
        <v>26</v>
      </c>
      <c r="E1802">
        <v>0</v>
      </c>
      <c r="F1802">
        <v>18443.11</v>
      </c>
      <c r="G1802" t="s">
        <v>6768</v>
      </c>
      <c r="H1802" t="s">
        <v>6766</v>
      </c>
      <c r="I1802" t="s">
        <v>18</v>
      </c>
      <c r="K1802" s="14" t="str">
        <v>Id538</v>
      </c>
      <c r="L1802" s="11">
        <v>1964</v>
      </c>
      <c r="M1802" s="11" t="str">
        <v>Sep</v>
      </c>
      <c r="N1802" s="11" t="str">
        <v>Tier - 1</v>
      </c>
      <c r="O1802" s="11" t="str">
        <v>Tier - 2</v>
      </c>
      <c r="P1802" s="11" t="str">
        <v>R1012</v>
      </c>
      <c r="Q1802" s="12" t="str">
        <v>26 Sep 1964</v>
      </c>
      <c r="R1802" s="11">
        <f ca="1"/>
        <v>60</v>
      </c>
      <c r="S1802" s="52">
        <v>18443.11</v>
      </c>
      <c r="T1802" s="19"/>
    </row>
    <row r="1803" spans="1:20" x14ac:dyDescent="0.3">
      <c r="A1803" t="s">
        <v>1829</v>
      </c>
      <c r="B1803">
        <v>1986</v>
      </c>
      <c r="C1803" t="s">
        <v>30</v>
      </c>
      <c r="D1803">
        <v>12</v>
      </c>
      <c r="E1803">
        <v>2</v>
      </c>
      <c r="F1803">
        <v>18608.259999999998</v>
      </c>
      <c r="G1803" t="s">
        <v>6768</v>
      </c>
      <c r="H1803" t="s">
        <v>6767</v>
      </c>
      <c r="I1803" t="s">
        <v>37</v>
      </c>
      <c r="K1803" s="14" t="str">
        <v>Id537</v>
      </c>
      <c r="L1803" s="11">
        <v>1986</v>
      </c>
      <c r="M1803" s="11" t="str">
        <v>Aug</v>
      </c>
      <c r="N1803" s="11" t="str">
        <v>Tier - 1</v>
      </c>
      <c r="O1803" s="11" t="str">
        <v>Tier - 3</v>
      </c>
      <c r="P1803" s="11" t="str">
        <v>R1011</v>
      </c>
      <c r="Q1803" s="12" t="str">
        <v>12 Aug 1986</v>
      </c>
      <c r="R1803" s="11">
        <f ca="1"/>
        <v>38</v>
      </c>
      <c r="S1803" s="52">
        <v>18608.259999999998</v>
      </c>
      <c r="T1803" s="19"/>
    </row>
    <row r="1804" spans="1:20" x14ac:dyDescent="0.3">
      <c r="A1804" t="s">
        <v>1830</v>
      </c>
      <c r="B1804">
        <v>1998</v>
      </c>
      <c r="C1804" t="s">
        <v>15</v>
      </c>
      <c r="D1804">
        <v>23</v>
      </c>
      <c r="E1804">
        <v>0</v>
      </c>
      <c r="F1804">
        <v>18648.419999999998</v>
      </c>
      <c r="G1804" t="s">
        <v>6768</v>
      </c>
      <c r="H1804" t="s">
        <v>6768</v>
      </c>
      <c r="I1804" t="s">
        <v>161</v>
      </c>
      <c r="K1804" s="14" t="str">
        <v>Id536</v>
      </c>
      <c r="L1804" s="11">
        <v>1998</v>
      </c>
      <c r="M1804" s="11" t="str">
        <v>Sep</v>
      </c>
      <c r="N1804" s="11" t="str">
        <v>Tier - 1</v>
      </c>
      <c r="O1804" s="11" t="str">
        <v>Tier - 1</v>
      </c>
      <c r="P1804" s="11" t="str">
        <v>R1019</v>
      </c>
      <c r="Q1804" s="12" t="str">
        <v>23 Sep 1998</v>
      </c>
      <c r="R1804" s="11">
        <f ca="1"/>
        <v>26</v>
      </c>
      <c r="S1804" s="52">
        <v>18648.419999999998</v>
      </c>
      <c r="T1804" s="19"/>
    </row>
    <row r="1805" spans="1:20" x14ac:dyDescent="0.3">
      <c r="A1805" t="s">
        <v>1831</v>
      </c>
      <c r="B1805">
        <v>1970</v>
      </c>
      <c r="C1805" t="s">
        <v>32</v>
      </c>
      <c r="D1805">
        <v>17</v>
      </c>
      <c r="E1805">
        <v>0</v>
      </c>
      <c r="F1805">
        <v>18682.740000000002</v>
      </c>
      <c r="G1805" t="s">
        <v>6768</v>
      </c>
      <c r="H1805" t="s">
        <v>6767</v>
      </c>
      <c r="I1805" t="s">
        <v>18</v>
      </c>
      <c r="K1805" s="14" t="str">
        <v>Id535</v>
      </c>
      <c r="L1805" s="11">
        <v>1970</v>
      </c>
      <c r="M1805" s="11" t="str">
        <v>Oct</v>
      </c>
      <c r="N1805" s="11" t="str">
        <v>Tier - 1</v>
      </c>
      <c r="O1805" s="11" t="str">
        <v>Tier - 3</v>
      </c>
      <c r="P1805" s="11" t="str">
        <v>R1012</v>
      </c>
      <c r="Q1805" s="12" t="str">
        <v>17 Oct 1970</v>
      </c>
      <c r="R1805" s="11">
        <f ca="1"/>
        <v>54</v>
      </c>
      <c r="S1805" s="52">
        <v>18682.740000000002</v>
      </c>
      <c r="T1805" s="19"/>
    </row>
    <row r="1806" spans="1:20" x14ac:dyDescent="0.3">
      <c r="A1806" t="s">
        <v>1832</v>
      </c>
      <c r="B1806">
        <v>1967</v>
      </c>
      <c r="C1806" t="s">
        <v>30</v>
      </c>
      <c r="D1806">
        <v>30</v>
      </c>
      <c r="E1806">
        <v>0</v>
      </c>
      <c r="F1806">
        <v>18694.689999999999</v>
      </c>
      <c r="G1806" t="s">
        <v>6768</v>
      </c>
      <c r="H1806" t="s">
        <v>6768</v>
      </c>
      <c r="I1806" t="s">
        <v>244</v>
      </c>
      <c r="K1806" s="14" t="str">
        <v>Id534</v>
      </c>
      <c r="L1806" s="11">
        <v>1967</v>
      </c>
      <c r="M1806" s="11" t="str">
        <v>Aug</v>
      </c>
      <c r="N1806" s="11" t="str">
        <v>Tier - 1</v>
      </c>
      <c r="O1806" s="11" t="str">
        <v>Tier - 1</v>
      </c>
      <c r="P1806" s="11" t="str">
        <v>R1023</v>
      </c>
      <c r="Q1806" s="12" t="str">
        <v>30 Aug 1967</v>
      </c>
      <c r="R1806" s="11">
        <f ca="1"/>
        <v>57</v>
      </c>
      <c r="S1806" s="52">
        <v>18694.689999999999</v>
      </c>
      <c r="T1806" s="19"/>
    </row>
    <row r="1807" spans="1:20" x14ac:dyDescent="0.3">
      <c r="A1807" t="s">
        <v>1833</v>
      </c>
      <c r="B1807">
        <v>1992</v>
      </c>
      <c r="C1807" t="s">
        <v>25</v>
      </c>
      <c r="D1807">
        <v>27</v>
      </c>
      <c r="E1807">
        <v>3</v>
      </c>
      <c r="F1807">
        <v>18765.88</v>
      </c>
      <c r="G1807" t="s">
        <v>6768</v>
      </c>
      <c r="H1807" t="s">
        <v>6766</v>
      </c>
      <c r="I1807" t="s">
        <v>18</v>
      </c>
      <c r="K1807" s="14" t="str">
        <v>Id533</v>
      </c>
      <c r="L1807" s="11">
        <v>1992</v>
      </c>
      <c r="M1807" s="11" t="str">
        <v>Dec</v>
      </c>
      <c r="N1807" s="11" t="str">
        <v>Tier - 1</v>
      </c>
      <c r="O1807" s="11" t="str">
        <v>Tier - 2</v>
      </c>
      <c r="P1807" s="11" t="str">
        <v>R1012</v>
      </c>
      <c r="Q1807" s="12" t="str">
        <v>27 Dec 1992</v>
      </c>
      <c r="R1807" s="11">
        <f ca="1"/>
        <v>32</v>
      </c>
      <c r="S1807" s="52">
        <v>18765.88</v>
      </c>
      <c r="T1807" s="19"/>
    </row>
    <row r="1808" spans="1:20" x14ac:dyDescent="0.3">
      <c r="A1808" t="s">
        <v>1834</v>
      </c>
      <c r="B1808">
        <v>1979</v>
      </c>
      <c r="C1808" t="s">
        <v>11</v>
      </c>
      <c r="D1808">
        <v>19</v>
      </c>
      <c r="E1808">
        <v>2</v>
      </c>
      <c r="F1808">
        <v>18767.740000000002</v>
      </c>
      <c r="G1808" t="s">
        <v>6768</v>
      </c>
      <c r="H1808" t="s">
        <v>6768</v>
      </c>
      <c r="I1808" t="s">
        <v>9</v>
      </c>
      <c r="K1808" s="14" t="str">
        <v>Id532</v>
      </c>
      <c r="L1808" s="11">
        <v>1979</v>
      </c>
      <c r="M1808" s="11" t="str">
        <v>Nov</v>
      </c>
      <c r="N1808" s="11" t="str">
        <v>Tier - 1</v>
      </c>
      <c r="O1808" s="11" t="str">
        <v>Tier - 1</v>
      </c>
      <c r="P1808" s="11" t="str">
        <v>R1013</v>
      </c>
      <c r="Q1808" s="12" t="str">
        <v>19 Nov 1979</v>
      </c>
      <c r="R1808" s="11">
        <f ca="1"/>
        <v>45</v>
      </c>
      <c r="S1808" s="52">
        <v>18767.740000000002</v>
      </c>
      <c r="T1808" s="19"/>
    </row>
    <row r="1809" spans="1:20" x14ac:dyDescent="0.3">
      <c r="A1809" t="s">
        <v>1835</v>
      </c>
      <c r="B1809">
        <v>1995</v>
      </c>
      <c r="C1809" t="s">
        <v>11</v>
      </c>
      <c r="D1809">
        <v>28</v>
      </c>
      <c r="E1809">
        <v>3</v>
      </c>
      <c r="F1809">
        <v>18804.75</v>
      </c>
      <c r="G1809" t="s">
        <v>6768</v>
      </c>
      <c r="H1809" t="s">
        <v>6768</v>
      </c>
      <c r="I1809" t="s">
        <v>18</v>
      </c>
      <c r="K1809" s="14" t="str">
        <v>Id531</v>
      </c>
      <c r="L1809" s="11">
        <v>1995</v>
      </c>
      <c r="M1809" s="11" t="str">
        <v>Nov</v>
      </c>
      <c r="N1809" s="11" t="str">
        <v>Tier - 1</v>
      </c>
      <c r="O1809" s="11" t="str">
        <v>Tier - 1</v>
      </c>
      <c r="P1809" s="11" t="str">
        <v>R1012</v>
      </c>
      <c r="Q1809" s="12" t="str">
        <v>28 Nov 1995</v>
      </c>
      <c r="R1809" s="11">
        <f ca="1"/>
        <v>29</v>
      </c>
      <c r="S1809" s="52">
        <v>18804.75</v>
      </c>
      <c r="T1809" s="19"/>
    </row>
    <row r="1810" spans="1:20" x14ac:dyDescent="0.3">
      <c r="A1810" t="s">
        <v>1836</v>
      </c>
      <c r="B1810">
        <v>1979</v>
      </c>
      <c r="C1810" t="s">
        <v>32</v>
      </c>
      <c r="D1810">
        <v>15</v>
      </c>
      <c r="E1810">
        <v>2</v>
      </c>
      <c r="F1810">
        <v>18806.150000000001</v>
      </c>
      <c r="G1810" t="s">
        <v>6768</v>
      </c>
      <c r="H1810" t="s">
        <v>6766</v>
      </c>
      <c r="I1810" t="s">
        <v>9</v>
      </c>
      <c r="K1810" s="14" t="str">
        <v>Id530</v>
      </c>
      <c r="L1810" s="11">
        <v>1979</v>
      </c>
      <c r="M1810" s="11" t="str">
        <v>Oct</v>
      </c>
      <c r="N1810" s="11" t="str">
        <v>Tier - 1</v>
      </c>
      <c r="O1810" s="11" t="str">
        <v>Tier - 2</v>
      </c>
      <c r="P1810" s="11" t="str">
        <v>R1013</v>
      </c>
      <c r="Q1810" s="12" t="str">
        <v>15 Oct 1979</v>
      </c>
      <c r="R1810" s="11">
        <f ca="1"/>
        <v>45</v>
      </c>
      <c r="S1810" s="52">
        <v>18806.150000000001</v>
      </c>
      <c r="T1810" s="19"/>
    </row>
    <row r="1811" spans="1:20" x14ac:dyDescent="0.3">
      <c r="A1811" t="s">
        <v>1837</v>
      </c>
      <c r="B1811">
        <v>1962</v>
      </c>
      <c r="C1811" t="s">
        <v>25</v>
      </c>
      <c r="D1811">
        <v>18</v>
      </c>
      <c r="E1811">
        <v>0</v>
      </c>
      <c r="F1811">
        <v>18815.53</v>
      </c>
      <c r="G1811" t="s">
        <v>6768</v>
      </c>
      <c r="H1811" t="s">
        <v>6768</v>
      </c>
      <c r="I1811" t="s">
        <v>244</v>
      </c>
      <c r="K1811" s="14" t="str">
        <v>Id529</v>
      </c>
      <c r="L1811" s="11">
        <v>1962</v>
      </c>
      <c r="M1811" s="11" t="str">
        <v>Dec</v>
      </c>
      <c r="N1811" s="11" t="str">
        <v>Tier - 1</v>
      </c>
      <c r="O1811" s="11" t="str">
        <v>Tier - 1</v>
      </c>
      <c r="P1811" s="11" t="str">
        <v>R1023</v>
      </c>
      <c r="Q1811" s="12" t="str">
        <v>18 Dec 1962</v>
      </c>
      <c r="R1811" s="11">
        <f ca="1"/>
        <v>62</v>
      </c>
      <c r="S1811" s="52">
        <v>18815.53</v>
      </c>
      <c r="T1811" s="19"/>
    </row>
    <row r="1812" spans="1:20" x14ac:dyDescent="0.3">
      <c r="A1812" t="s">
        <v>1838</v>
      </c>
      <c r="B1812">
        <v>2003</v>
      </c>
      <c r="C1812" t="s">
        <v>8</v>
      </c>
      <c r="D1812">
        <v>24</v>
      </c>
      <c r="E1812">
        <v>3</v>
      </c>
      <c r="F1812">
        <v>18838.7</v>
      </c>
      <c r="G1812" t="s">
        <v>6768</v>
      </c>
      <c r="H1812" t="s">
        <v>6767</v>
      </c>
      <c r="I1812" t="s">
        <v>18</v>
      </c>
      <c r="K1812" s="14" t="str">
        <v>Id528</v>
      </c>
      <c r="L1812" s="11">
        <v>2003</v>
      </c>
      <c r="M1812" s="11" t="str">
        <v>Jul</v>
      </c>
      <c r="N1812" s="11" t="str">
        <v>Tier - 1</v>
      </c>
      <c r="O1812" s="11" t="str">
        <v>Tier - 3</v>
      </c>
      <c r="P1812" s="11" t="str">
        <v>R1012</v>
      </c>
      <c r="Q1812" s="12" t="str">
        <v>24 Jul 2003</v>
      </c>
      <c r="R1812" s="11">
        <f ca="1"/>
        <v>21</v>
      </c>
      <c r="S1812" s="52">
        <v>18838.7</v>
      </c>
      <c r="T1812" s="19"/>
    </row>
    <row r="1813" spans="1:20" x14ac:dyDescent="0.3">
      <c r="A1813" t="s">
        <v>1839</v>
      </c>
      <c r="B1813">
        <v>1963</v>
      </c>
      <c r="C1813" t="s">
        <v>25</v>
      </c>
      <c r="D1813">
        <v>6</v>
      </c>
      <c r="E1813">
        <v>0</v>
      </c>
      <c r="F1813">
        <v>18883.330000000002</v>
      </c>
      <c r="G1813" t="s">
        <v>6768</v>
      </c>
      <c r="H1813" t="s">
        <v>6768</v>
      </c>
      <c r="I1813" t="s">
        <v>530</v>
      </c>
      <c r="K1813" s="14" t="str">
        <v>Id527</v>
      </c>
      <c r="L1813" s="11">
        <v>1963</v>
      </c>
      <c r="M1813" s="11" t="str">
        <v>Dec</v>
      </c>
      <c r="N1813" s="11" t="str">
        <v>Tier - 1</v>
      </c>
      <c r="O1813" s="11" t="str">
        <v>Tier - 1</v>
      </c>
      <c r="P1813" s="11" t="str">
        <v>R1026</v>
      </c>
      <c r="Q1813" s="12" t="str">
        <v>6 Dec 1963</v>
      </c>
      <c r="R1813" s="11">
        <f ca="1"/>
        <v>61</v>
      </c>
      <c r="S1813" s="52">
        <v>18883.330000000002</v>
      </c>
      <c r="T1813" s="19"/>
    </row>
    <row r="1814" spans="1:20" x14ac:dyDescent="0.3">
      <c r="A1814" t="s">
        <v>1840</v>
      </c>
      <c r="B1814">
        <v>1995</v>
      </c>
      <c r="C1814" t="s">
        <v>15</v>
      </c>
      <c r="D1814">
        <v>27</v>
      </c>
      <c r="E1814">
        <v>1</v>
      </c>
      <c r="F1814">
        <v>18903.490000000002</v>
      </c>
      <c r="G1814" t="s">
        <v>6768</v>
      </c>
      <c r="H1814" t="s">
        <v>6766</v>
      </c>
      <c r="I1814" t="s">
        <v>242</v>
      </c>
      <c r="K1814" s="14" t="str">
        <v>Id526</v>
      </c>
      <c r="L1814" s="11">
        <v>1995</v>
      </c>
      <c r="M1814" s="11" t="str">
        <v>Sep</v>
      </c>
      <c r="N1814" s="11" t="str">
        <v>Tier - 1</v>
      </c>
      <c r="O1814" s="11" t="str">
        <v>Tier - 2</v>
      </c>
      <c r="P1814" s="11" t="str">
        <v>R1024</v>
      </c>
      <c r="Q1814" s="12" t="str">
        <v>27 Sep 1995</v>
      </c>
      <c r="R1814" s="11">
        <f ca="1"/>
        <v>29</v>
      </c>
      <c r="S1814" s="52">
        <v>18903.490000000002</v>
      </c>
      <c r="T1814" s="19"/>
    </row>
    <row r="1815" spans="1:20" x14ac:dyDescent="0.3">
      <c r="A1815" t="s">
        <v>1841</v>
      </c>
      <c r="B1815">
        <v>1969</v>
      </c>
      <c r="C1815" t="s">
        <v>30</v>
      </c>
      <c r="D1815">
        <v>3</v>
      </c>
      <c r="E1815">
        <v>0</v>
      </c>
      <c r="F1815">
        <v>18932.810000000001</v>
      </c>
      <c r="G1815" t="s">
        <v>6768</v>
      </c>
      <c r="H1815" t="s">
        <v>6767</v>
      </c>
      <c r="I1815" t="s">
        <v>18</v>
      </c>
      <c r="K1815" s="14" t="str">
        <v>Id525</v>
      </c>
      <c r="L1815" s="11">
        <v>1969</v>
      </c>
      <c r="M1815" s="11" t="str">
        <v>Aug</v>
      </c>
      <c r="N1815" s="11" t="str">
        <v>Tier - 1</v>
      </c>
      <c r="O1815" s="11" t="str">
        <v>Tier - 3</v>
      </c>
      <c r="P1815" s="11" t="str">
        <v>R1012</v>
      </c>
      <c r="Q1815" s="12" t="str">
        <v>3 Aug 1969</v>
      </c>
      <c r="R1815" s="11">
        <f ca="1"/>
        <v>55</v>
      </c>
      <c r="S1815" s="52">
        <v>18932.810000000001</v>
      </c>
      <c r="T1815" s="19"/>
    </row>
    <row r="1816" spans="1:20" x14ac:dyDescent="0.3">
      <c r="A1816" t="s">
        <v>1842</v>
      </c>
      <c r="B1816">
        <v>1963</v>
      </c>
      <c r="C1816" t="s">
        <v>32</v>
      </c>
      <c r="D1816">
        <v>20</v>
      </c>
      <c r="E1816">
        <v>0</v>
      </c>
      <c r="F1816">
        <v>18954.560000000001</v>
      </c>
      <c r="G1816" t="s">
        <v>6768</v>
      </c>
      <c r="H1816" t="s">
        <v>6768</v>
      </c>
      <c r="I1816" t="s">
        <v>530</v>
      </c>
      <c r="K1816" s="14" t="str">
        <v>Id524</v>
      </c>
      <c r="L1816" s="11">
        <v>1963</v>
      </c>
      <c r="M1816" s="11" t="str">
        <v>Oct</v>
      </c>
      <c r="N1816" s="11" t="str">
        <v>Tier - 1</v>
      </c>
      <c r="O1816" s="11" t="str">
        <v>Tier - 1</v>
      </c>
      <c r="P1816" s="11" t="str">
        <v>R1026</v>
      </c>
      <c r="Q1816" s="12" t="str">
        <v>20 Oct 1963</v>
      </c>
      <c r="R1816" s="11">
        <f ca="1"/>
        <v>61</v>
      </c>
      <c r="S1816" s="52">
        <v>18954.560000000001</v>
      </c>
      <c r="T1816" s="19"/>
    </row>
    <row r="1817" spans="1:20" x14ac:dyDescent="0.3">
      <c r="A1817" t="s">
        <v>1843</v>
      </c>
      <c r="B1817">
        <v>1998</v>
      </c>
      <c r="C1817" t="s">
        <v>30</v>
      </c>
      <c r="D1817">
        <v>6</v>
      </c>
      <c r="E1817">
        <v>0</v>
      </c>
      <c r="F1817">
        <v>18955.22</v>
      </c>
      <c r="G1817" t="s">
        <v>6768</v>
      </c>
      <c r="H1817" t="s">
        <v>6767</v>
      </c>
      <c r="I1817" t="s">
        <v>37</v>
      </c>
      <c r="K1817" s="14" t="str">
        <v>Id523</v>
      </c>
      <c r="L1817" s="11">
        <v>1998</v>
      </c>
      <c r="M1817" s="11" t="str">
        <v>Aug</v>
      </c>
      <c r="N1817" s="11" t="str">
        <v>Tier - 1</v>
      </c>
      <c r="O1817" s="11" t="str">
        <v>Tier - 3</v>
      </c>
      <c r="P1817" s="11" t="str">
        <v>R1011</v>
      </c>
      <c r="Q1817" s="12" t="str">
        <v>6 Aug 1998</v>
      </c>
      <c r="R1817" s="11">
        <f ca="1"/>
        <v>26</v>
      </c>
      <c r="S1817" s="52">
        <v>18955.22</v>
      </c>
      <c r="T1817" s="19"/>
    </row>
    <row r="1818" spans="1:20" x14ac:dyDescent="0.3">
      <c r="A1818" t="s">
        <v>1844</v>
      </c>
      <c r="B1818">
        <v>1992</v>
      </c>
      <c r="C1818" t="s">
        <v>11</v>
      </c>
      <c r="D1818">
        <v>30</v>
      </c>
      <c r="E1818">
        <v>1</v>
      </c>
      <c r="F1818">
        <v>18963.169999999998</v>
      </c>
      <c r="G1818" t="s">
        <v>6768</v>
      </c>
      <c r="H1818" t="s">
        <v>6768</v>
      </c>
      <c r="I1818" t="s">
        <v>9</v>
      </c>
      <c r="K1818" s="14" t="str">
        <v>Id522</v>
      </c>
      <c r="L1818" s="11">
        <v>1992</v>
      </c>
      <c r="M1818" s="11" t="str">
        <v>Nov</v>
      </c>
      <c r="N1818" s="11" t="str">
        <v>Tier - 1</v>
      </c>
      <c r="O1818" s="11" t="str">
        <v>Tier - 1</v>
      </c>
      <c r="P1818" s="11" t="str">
        <v>R1013</v>
      </c>
      <c r="Q1818" s="12" t="str">
        <v>30 Nov 1992</v>
      </c>
      <c r="R1818" s="11">
        <f ca="1"/>
        <v>32</v>
      </c>
      <c r="S1818" s="52">
        <v>18963.169999999998</v>
      </c>
      <c r="T1818" s="19"/>
    </row>
    <row r="1819" spans="1:20" x14ac:dyDescent="0.3">
      <c r="A1819" t="s">
        <v>1845</v>
      </c>
      <c r="B1819">
        <v>1988</v>
      </c>
      <c r="C1819" t="s">
        <v>32</v>
      </c>
      <c r="D1819">
        <v>24</v>
      </c>
      <c r="E1819">
        <v>2</v>
      </c>
      <c r="F1819">
        <v>18972.5</v>
      </c>
      <c r="G1819" t="s">
        <v>6768</v>
      </c>
      <c r="H1819" t="s">
        <v>6767</v>
      </c>
      <c r="I1819" t="s">
        <v>9</v>
      </c>
      <c r="K1819" s="14" t="str">
        <v>Id521</v>
      </c>
      <c r="L1819" s="11">
        <v>1988</v>
      </c>
      <c r="M1819" s="11" t="str">
        <v>Oct</v>
      </c>
      <c r="N1819" s="11" t="str">
        <v>Tier - 1</v>
      </c>
      <c r="O1819" s="11" t="str">
        <v>Tier - 3</v>
      </c>
      <c r="P1819" s="11" t="str">
        <v>R1013</v>
      </c>
      <c r="Q1819" s="12" t="str">
        <v>24 Oct 1988</v>
      </c>
      <c r="R1819" s="11">
        <f ca="1"/>
        <v>36</v>
      </c>
      <c r="S1819" s="52">
        <v>18972.5</v>
      </c>
      <c r="T1819" s="19"/>
    </row>
    <row r="1820" spans="1:20" x14ac:dyDescent="0.3">
      <c r="A1820" t="s">
        <v>1846</v>
      </c>
      <c r="B1820">
        <v>1983</v>
      </c>
      <c r="C1820" t="s">
        <v>25</v>
      </c>
      <c r="D1820">
        <v>19</v>
      </c>
      <c r="E1820">
        <v>5</v>
      </c>
      <c r="F1820">
        <v>19023.259999999998</v>
      </c>
      <c r="G1820" t="s">
        <v>6768</v>
      </c>
      <c r="H1820" t="s">
        <v>6767</v>
      </c>
      <c r="I1820" t="s">
        <v>37</v>
      </c>
      <c r="K1820" s="14" t="str">
        <v>Id520</v>
      </c>
      <c r="L1820" s="11">
        <v>1983</v>
      </c>
      <c r="M1820" s="11" t="str">
        <v>Dec</v>
      </c>
      <c r="N1820" s="11" t="str">
        <v>Tier - 1</v>
      </c>
      <c r="O1820" s="11" t="str">
        <v>Tier - 3</v>
      </c>
      <c r="P1820" s="11" t="str">
        <v>R1011</v>
      </c>
      <c r="Q1820" s="12" t="str">
        <v>19 Dec 1983</v>
      </c>
      <c r="R1820" s="11">
        <f ca="1"/>
        <v>41</v>
      </c>
      <c r="S1820" s="52">
        <v>19023.259999999998</v>
      </c>
      <c r="T1820" s="19"/>
    </row>
    <row r="1821" spans="1:20" x14ac:dyDescent="0.3">
      <c r="A1821" t="s">
        <v>1847</v>
      </c>
      <c r="B1821">
        <v>1989</v>
      </c>
      <c r="C1821" t="s">
        <v>13</v>
      </c>
      <c r="D1821">
        <v>5</v>
      </c>
      <c r="E1821">
        <v>1</v>
      </c>
      <c r="F1821">
        <v>19040.88</v>
      </c>
      <c r="G1821" t="s">
        <v>6768</v>
      </c>
      <c r="H1821" t="s">
        <v>6767</v>
      </c>
      <c r="I1821" t="s">
        <v>37</v>
      </c>
      <c r="K1821" s="14" t="str">
        <v>Id519</v>
      </c>
      <c r="L1821" s="11">
        <v>1989</v>
      </c>
      <c r="M1821" s="11" t="str">
        <v>Jun</v>
      </c>
      <c r="N1821" s="11" t="str">
        <v>Tier - 1</v>
      </c>
      <c r="O1821" s="11" t="str">
        <v>Tier - 3</v>
      </c>
      <c r="P1821" s="11" t="str">
        <v>R1011</v>
      </c>
      <c r="Q1821" s="12" t="str">
        <v>5 Jun 1989</v>
      </c>
      <c r="R1821" s="11">
        <f ca="1"/>
        <v>35</v>
      </c>
      <c r="S1821" s="52">
        <v>19040.88</v>
      </c>
      <c r="T1821" s="19"/>
    </row>
    <row r="1822" spans="1:20" x14ac:dyDescent="0.3">
      <c r="A1822" t="s">
        <v>1848</v>
      </c>
      <c r="B1822">
        <v>1993</v>
      </c>
      <c r="C1822" t="s">
        <v>15</v>
      </c>
      <c r="D1822">
        <v>28</v>
      </c>
      <c r="E1822">
        <v>1</v>
      </c>
      <c r="F1822">
        <v>19107.78</v>
      </c>
      <c r="G1822" t="s">
        <v>6768</v>
      </c>
      <c r="H1822" t="s">
        <v>6766</v>
      </c>
      <c r="I1822" t="s">
        <v>9</v>
      </c>
      <c r="K1822" s="14" t="str">
        <v>Id518</v>
      </c>
      <c r="L1822" s="11">
        <v>1993</v>
      </c>
      <c r="M1822" s="11" t="str">
        <v>Sep</v>
      </c>
      <c r="N1822" s="11" t="str">
        <v>Tier - 1</v>
      </c>
      <c r="O1822" s="11" t="str">
        <v>Tier - 2</v>
      </c>
      <c r="P1822" s="11" t="str">
        <v>R1013</v>
      </c>
      <c r="Q1822" s="12" t="str">
        <v>28 Sep 1993</v>
      </c>
      <c r="R1822" s="11">
        <f ca="1"/>
        <v>31</v>
      </c>
      <c r="S1822" s="52">
        <v>19107.78</v>
      </c>
      <c r="T1822" s="19"/>
    </row>
    <row r="1823" spans="1:20" x14ac:dyDescent="0.3">
      <c r="A1823" t="s">
        <v>1849</v>
      </c>
      <c r="B1823">
        <v>1979</v>
      </c>
      <c r="C1823" t="s">
        <v>8</v>
      </c>
      <c r="D1823">
        <v>2</v>
      </c>
      <c r="E1823">
        <v>2</v>
      </c>
      <c r="F1823">
        <v>19144.580000000002</v>
      </c>
      <c r="G1823" t="s">
        <v>6768</v>
      </c>
      <c r="H1823" t="s">
        <v>6768</v>
      </c>
      <c r="I1823" t="s">
        <v>242</v>
      </c>
      <c r="K1823" s="14" t="str">
        <v>Id517</v>
      </c>
      <c r="L1823" s="11">
        <v>1979</v>
      </c>
      <c r="M1823" s="11" t="str">
        <v>Jul</v>
      </c>
      <c r="N1823" s="11" t="str">
        <v>Tier - 1</v>
      </c>
      <c r="O1823" s="11" t="str">
        <v>Tier - 1</v>
      </c>
      <c r="P1823" s="11" t="str">
        <v>R1024</v>
      </c>
      <c r="Q1823" s="12" t="str">
        <v>2 Jul 1979</v>
      </c>
      <c r="R1823" s="11">
        <f ca="1"/>
        <v>45</v>
      </c>
      <c r="S1823" s="52">
        <v>19144.580000000002</v>
      </c>
      <c r="T1823" s="19"/>
    </row>
    <row r="1824" spans="1:20" x14ac:dyDescent="0.3">
      <c r="A1824" t="s">
        <v>1850</v>
      </c>
      <c r="B1824">
        <v>1991</v>
      </c>
      <c r="C1824" t="s">
        <v>15</v>
      </c>
      <c r="D1824">
        <v>16</v>
      </c>
      <c r="E1824">
        <v>3</v>
      </c>
      <c r="F1824">
        <v>19199.939999999999</v>
      </c>
      <c r="G1824" t="s">
        <v>6768</v>
      </c>
      <c r="H1824" t="s">
        <v>6767</v>
      </c>
      <c r="I1824" t="s">
        <v>37</v>
      </c>
      <c r="K1824" s="14" t="str">
        <v>Id516</v>
      </c>
      <c r="L1824" s="11">
        <v>1991</v>
      </c>
      <c r="M1824" s="11" t="str">
        <v>Sep</v>
      </c>
      <c r="N1824" s="11" t="str">
        <v>Tier - 1</v>
      </c>
      <c r="O1824" s="11" t="str">
        <v>Tier - 3</v>
      </c>
      <c r="P1824" s="11" t="str">
        <v>R1011</v>
      </c>
      <c r="Q1824" s="12" t="str">
        <v>16 Sep 1991</v>
      </c>
      <c r="R1824" s="11">
        <f ca="1"/>
        <v>33</v>
      </c>
      <c r="S1824" s="52">
        <v>19199.939999999999</v>
      </c>
      <c r="T1824" s="19"/>
    </row>
    <row r="1825" spans="1:20" x14ac:dyDescent="0.3">
      <c r="A1825" t="s">
        <v>1851</v>
      </c>
      <c r="B1825">
        <v>1985</v>
      </c>
      <c r="C1825" t="s">
        <v>25</v>
      </c>
      <c r="D1825">
        <v>28</v>
      </c>
      <c r="E1825">
        <v>0</v>
      </c>
      <c r="F1825">
        <v>19214.71</v>
      </c>
      <c r="G1825" t="s">
        <v>6768</v>
      </c>
      <c r="H1825" t="s">
        <v>6767</v>
      </c>
      <c r="I1825" t="s">
        <v>9</v>
      </c>
      <c r="K1825" s="14" t="str">
        <v>Id515</v>
      </c>
      <c r="L1825" s="11">
        <v>1985</v>
      </c>
      <c r="M1825" s="11" t="str">
        <v>Dec</v>
      </c>
      <c r="N1825" s="11" t="str">
        <v>Tier - 1</v>
      </c>
      <c r="O1825" s="11" t="str">
        <v>Tier - 3</v>
      </c>
      <c r="P1825" s="11" t="str">
        <v>R1013</v>
      </c>
      <c r="Q1825" s="12" t="str">
        <v>28 Dec 1985</v>
      </c>
      <c r="R1825" s="11">
        <f ca="1"/>
        <v>39</v>
      </c>
      <c r="S1825" s="52">
        <v>19214.71</v>
      </c>
      <c r="T1825" s="19"/>
    </row>
    <row r="1826" spans="1:20" x14ac:dyDescent="0.3">
      <c r="A1826" t="s">
        <v>1852</v>
      </c>
      <c r="B1826">
        <v>1967</v>
      </c>
      <c r="C1826" t="s">
        <v>8</v>
      </c>
      <c r="D1826">
        <v>29</v>
      </c>
      <c r="E1826">
        <v>0</v>
      </c>
      <c r="F1826">
        <v>19259.96</v>
      </c>
      <c r="G1826" t="s">
        <v>6768</v>
      </c>
      <c r="H1826" t="s">
        <v>6768</v>
      </c>
      <c r="I1826" t="s">
        <v>18</v>
      </c>
      <c r="K1826" s="14" t="str">
        <v>Id514</v>
      </c>
      <c r="L1826" s="11">
        <v>1967</v>
      </c>
      <c r="M1826" s="11" t="str">
        <v>Jul</v>
      </c>
      <c r="N1826" s="11" t="str">
        <v>Tier - 1</v>
      </c>
      <c r="O1826" s="11" t="str">
        <v>Tier - 1</v>
      </c>
      <c r="P1826" s="11" t="str">
        <v>R1012</v>
      </c>
      <c r="Q1826" s="12" t="str">
        <v>29 Jul 1967</v>
      </c>
      <c r="R1826" s="11">
        <f ca="1"/>
        <v>57</v>
      </c>
      <c r="S1826" s="52">
        <v>19259.96</v>
      </c>
      <c r="T1826" s="19"/>
    </row>
    <row r="1827" spans="1:20" x14ac:dyDescent="0.3">
      <c r="A1827" t="s">
        <v>1853</v>
      </c>
      <c r="B1827">
        <v>1966</v>
      </c>
      <c r="C1827" t="s">
        <v>11</v>
      </c>
      <c r="D1827">
        <v>15</v>
      </c>
      <c r="E1827">
        <v>0</v>
      </c>
      <c r="F1827">
        <v>19321.060000000001</v>
      </c>
      <c r="G1827" t="s">
        <v>6768</v>
      </c>
      <c r="H1827" t="s">
        <v>6768</v>
      </c>
      <c r="I1827" t="s">
        <v>18</v>
      </c>
      <c r="K1827" s="14" t="str">
        <v>Id513</v>
      </c>
      <c r="L1827" s="11">
        <v>1966</v>
      </c>
      <c r="M1827" s="11" t="str">
        <v>Nov</v>
      </c>
      <c r="N1827" s="11" t="str">
        <v>Tier - 1</v>
      </c>
      <c r="O1827" s="11" t="str">
        <v>Tier - 1</v>
      </c>
      <c r="P1827" s="11" t="str">
        <v>R1012</v>
      </c>
      <c r="Q1827" s="12" t="str">
        <v>15 Nov 1966</v>
      </c>
      <c r="R1827" s="11">
        <f ca="1"/>
        <v>58</v>
      </c>
      <c r="S1827" s="52">
        <v>19321.060000000001</v>
      </c>
      <c r="T1827" s="19"/>
    </row>
    <row r="1828" spans="1:20" x14ac:dyDescent="0.3">
      <c r="A1828" t="s">
        <v>1854</v>
      </c>
      <c r="B1828">
        <v>1991</v>
      </c>
      <c r="C1828" t="s">
        <v>30</v>
      </c>
      <c r="D1828">
        <v>24</v>
      </c>
      <c r="E1828">
        <v>0</v>
      </c>
      <c r="F1828">
        <v>19350.37</v>
      </c>
      <c r="G1828" t="s">
        <v>6768</v>
      </c>
      <c r="H1828" t="s">
        <v>6767</v>
      </c>
      <c r="I1828" t="s">
        <v>9</v>
      </c>
      <c r="K1828" s="14" t="str">
        <v>Id512</v>
      </c>
      <c r="L1828" s="11">
        <v>1991</v>
      </c>
      <c r="M1828" s="11" t="str">
        <v>Aug</v>
      </c>
      <c r="N1828" s="11" t="str">
        <v>Tier - 1</v>
      </c>
      <c r="O1828" s="11" t="str">
        <v>Tier - 3</v>
      </c>
      <c r="P1828" s="11" t="str">
        <v>R1013</v>
      </c>
      <c r="Q1828" s="12" t="str">
        <v>24 Aug 1991</v>
      </c>
      <c r="R1828" s="11">
        <f ca="1"/>
        <v>33</v>
      </c>
      <c r="S1828" s="52">
        <v>19350.37</v>
      </c>
      <c r="T1828" s="19"/>
    </row>
    <row r="1829" spans="1:20" x14ac:dyDescent="0.3">
      <c r="A1829" t="s">
        <v>1855</v>
      </c>
      <c r="B1829">
        <v>1987</v>
      </c>
      <c r="C1829" t="s">
        <v>13</v>
      </c>
      <c r="D1829">
        <v>30</v>
      </c>
      <c r="E1829">
        <v>3</v>
      </c>
      <c r="F1829">
        <v>19362</v>
      </c>
      <c r="G1829" t="s">
        <v>6768</v>
      </c>
      <c r="H1829" t="s">
        <v>6767</v>
      </c>
      <c r="I1829" t="s">
        <v>9</v>
      </c>
      <c r="K1829" s="14" t="str">
        <v>Id511</v>
      </c>
      <c r="L1829" s="11">
        <v>1987</v>
      </c>
      <c r="M1829" s="11" t="str">
        <v>Jun</v>
      </c>
      <c r="N1829" s="11" t="str">
        <v>Tier - 1</v>
      </c>
      <c r="O1829" s="11" t="str">
        <v>Tier - 3</v>
      </c>
      <c r="P1829" s="11" t="str">
        <v>R1013</v>
      </c>
      <c r="Q1829" s="12" t="str">
        <v>30 Jun 1987</v>
      </c>
      <c r="R1829" s="11">
        <f ca="1"/>
        <v>37</v>
      </c>
      <c r="S1829" s="52">
        <v>19362</v>
      </c>
      <c r="T1829" s="19"/>
    </row>
    <row r="1830" spans="1:20" x14ac:dyDescent="0.3">
      <c r="A1830" t="s">
        <v>1856</v>
      </c>
      <c r="B1830">
        <v>1993</v>
      </c>
      <c r="C1830" t="s">
        <v>15</v>
      </c>
      <c r="D1830">
        <v>6</v>
      </c>
      <c r="E1830">
        <v>2</v>
      </c>
      <c r="F1830">
        <v>19442.349999999999</v>
      </c>
      <c r="G1830" t="s">
        <v>6768</v>
      </c>
      <c r="H1830" t="s">
        <v>6767</v>
      </c>
      <c r="I1830" t="s">
        <v>18</v>
      </c>
      <c r="K1830" s="14" t="str">
        <v>Id510</v>
      </c>
      <c r="L1830" s="11">
        <v>1993</v>
      </c>
      <c r="M1830" s="11" t="str">
        <v>Sep</v>
      </c>
      <c r="N1830" s="11" t="str">
        <v>Tier - 1</v>
      </c>
      <c r="O1830" s="11" t="str">
        <v>Tier - 3</v>
      </c>
      <c r="P1830" s="11" t="str">
        <v>R1012</v>
      </c>
      <c r="Q1830" s="12" t="str">
        <v>6 Sep 1993</v>
      </c>
      <c r="R1830" s="11">
        <f ca="1"/>
        <v>31</v>
      </c>
      <c r="S1830" s="52">
        <v>19442.349999999999</v>
      </c>
      <c r="T1830" s="19"/>
    </row>
    <row r="1831" spans="1:20" x14ac:dyDescent="0.3">
      <c r="A1831" t="s">
        <v>1857</v>
      </c>
      <c r="B1831">
        <v>1982</v>
      </c>
      <c r="C1831" t="s">
        <v>25</v>
      </c>
      <c r="D1831">
        <v>15</v>
      </c>
      <c r="E1831">
        <v>2</v>
      </c>
      <c r="F1831">
        <v>19444.27</v>
      </c>
      <c r="G1831" t="s">
        <v>6768</v>
      </c>
      <c r="H1831" t="s">
        <v>6768</v>
      </c>
      <c r="I1831" t="s">
        <v>9</v>
      </c>
      <c r="K1831" s="14" t="str">
        <v>Id509</v>
      </c>
      <c r="L1831" s="11">
        <v>1982</v>
      </c>
      <c r="M1831" s="11" t="str">
        <v>Dec</v>
      </c>
      <c r="N1831" s="11" t="str">
        <v>Tier - 1</v>
      </c>
      <c r="O1831" s="11" t="str">
        <v>Tier - 1</v>
      </c>
      <c r="P1831" s="11" t="str">
        <v>R1013</v>
      </c>
      <c r="Q1831" s="12" t="str">
        <v>15 Dec 1982</v>
      </c>
      <c r="R1831" s="11">
        <f ca="1"/>
        <v>42</v>
      </c>
      <c r="S1831" s="52">
        <v>19444.27</v>
      </c>
      <c r="T1831" s="19"/>
    </row>
    <row r="1832" spans="1:20" x14ac:dyDescent="0.3">
      <c r="A1832" t="s">
        <v>1858</v>
      </c>
      <c r="B1832">
        <v>1987</v>
      </c>
      <c r="C1832" t="s">
        <v>11</v>
      </c>
      <c r="D1832">
        <v>30</v>
      </c>
      <c r="E1832">
        <v>4</v>
      </c>
      <c r="F1832">
        <v>19496.72</v>
      </c>
      <c r="G1832" t="s">
        <v>6768</v>
      </c>
      <c r="H1832" t="s">
        <v>6767</v>
      </c>
      <c r="I1832" t="s">
        <v>161</v>
      </c>
      <c r="K1832" s="14" t="str">
        <v>Id508</v>
      </c>
      <c r="L1832" s="11">
        <v>1987</v>
      </c>
      <c r="M1832" s="11" t="str">
        <v>Nov</v>
      </c>
      <c r="N1832" s="11" t="str">
        <v>Tier - 1</v>
      </c>
      <c r="O1832" s="11" t="str">
        <v>Tier - 3</v>
      </c>
      <c r="P1832" s="11" t="str">
        <v>R1019</v>
      </c>
      <c r="Q1832" s="12" t="str">
        <v>30 Nov 1987</v>
      </c>
      <c r="R1832" s="11">
        <f ca="1"/>
        <v>37</v>
      </c>
      <c r="S1832" s="52">
        <v>19496.72</v>
      </c>
      <c r="T1832" s="19"/>
    </row>
    <row r="1833" spans="1:20" x14ac:dyDescent="0.3">
      <c r="A1833" t="s">
        <v>1859</v>
      </c>
      <c r="B1833">
        <v>1980</v>
      </c>
      <c r="C1833" t="s">
        <v>11</v>
      </c>
      <c r="D1833">
        <v>8</v>
      </c>
      <c r="E1833">
        <v>0</v>
      </c>
      <c r="F1833">
        <v>19515.54</v>
      </c>
      <c r="G1833" t="s">
        <v>6768</v>
      </c>
      <c r="H1833" t="s">
        <v>6768</v>
      </c>
      <c r="I1833" t="s">
        <v>9</v>
      </c>
      <c r="K1833" s="14" t="str">
        <v>Id507</v>
      </c>
      <c r="L1833" s="11">
        <v>1980</v>
      </c>
      <c r="M1833" s="11" t="str">
        <v>Nov</v>
      </c>
      <c r="N1833" s="11" t="str">
        <v>Tier - 1</v>
      </c>
      <c r="O1833" s="11" t="str">
        <v>Tier - 1</v>
      </c>
      <c r="P1833" s="11" t="str">
        <v>R1013</v>
      </c>
      <c r="Q1833" s="12" t="str">
        <v>8 Nov 1980</v>
      </c>
      <c r="R1833" s="11">
        <f ca="1"/>
        <v>44</v>
      </c>
      <c r="S1833" s="52">
        <v>19515.54</v>
      </c>
      <c r="T1833" s="19"/>
    </row>
    <row r="1834" spans="1:20" x14ac:dyDescent="0.3">
      <c r="A1834" t="s">
        <v>1860</v>
      </c>
      <c r="B1834">
        <v>1992</v>
      </c>
      <c r="C1834" t="s">
        <v>30</v>
      </c>
      <c r="D1834">
        <v>19</v>
      </c>
      <c r="E1834">
        <v>1</v>
      </c>
      <c r="F1834">
        <v>19521.97</v>
      </c>
      <c r="G1834" t="s">
        <v>6768</v>
      </c>
      <c r="H1834" t="s">
        <v>6766</v>
      </c>
      <c r="I1834" t="s">
        <v>9</v>
      </c>
      <c r="K1834" s="14" t="str">
        <v>Id506</v>
      </c>
      <c r="L1834" s="11">
        <v>1992</v>
      </c>
      <c r="M1834" s="11" t="str">
        <v>Aug</v>
      </c>
      <c r="N1834" s="11" t="str">
        <v>Tier - 1</v>
      </c>
      <c r="O1834" s="11" t="str">
        <v>Tier - 2</v>
      </c>
      <c r="P1834" s="11" t="str">
        <v>R1013</v>
      </c>
      <c r="Q1834" s="12" t="str">
        <v>19 Aug 1992</v>
      </c>
      <c r="R1834" s="11">
        <f ca="1"/>
        <v>32</v>
      </c>
      <c r="S1834" s="52">
        <v>19521.97</v>
      </c>
      <c r="T1834" s="19"/>
    </row>
    <row r="1835" spans="1:20" x14ac:dyDescent="0.3">
      <c r="A1835" t="s">
        <v>1861</v>
      </c>
      <c r="B1835">
        <v>1985</v>
      </c>
      <c r="C1835" t="s">
        <v>15</v>
      </c>
      <c r="D1835">
        <v>17</v>
      </c>
      <c r="E1835">
        <v>0</v>
      </c>
      <c r="F1835">
        <v>19539.240000000002</v>
      </c>
      <c r="G1835" t="s">
        <v>6768</v>
      </c>
      <c r="H1835" t="s">
        <v>6768</v>
      </c>
      <c r="I1835" t="s">
        <v>9</v>
      </c>
      <c r="K1835" s="14" t="str">
        <v>Id505</v>
      </c>
      <c r="L1835" s="11">
        <v>1985</v>
      </c>
      <c r="M1835" s="11" t="str">
        <v>Sep</v>
      </c>
      <c r="N1835" s="11" t="str">
        <v>Tier - 1</v>
      </c>
      <c r="O1835" s="11" t="str">
        <v>Tier - 1</v>
      </c>
      <c r="P1835" s="11" t="str">
        <v>R1013</v>
      </c>
      <c r="Q1835" s="12" t="str">
        <v>17 Sep 1985</v>
      </c>
      <c r="R1835" s="11">
        <f ca="1"/>
        <v>39</v>
      </c>
      <c r="S1835" s="52">
        <v>19539.240000000002</v>
      </c>
      <c r="T1835" s="19"/>
    </row>
    <row r="1836" spans="1:20" x14ac:dyDescent="0.3">
      <c r="A1836" t="s">
        <v>1862</v>
      </c>
      <c r="B1836">
        <v>1963</v>
      </c>
      <c r="C1836" t="s">
        <v>8</v>
      </c>
      <c r="D1836">
        <v>14</v>
      </c>
      <c r="E1836">
        <v>0</v>
      </c>
      <c r="F1836">
        <v>19551.34</v>
      </c>
      <c r="G1836" t="s">
        <v>6768</v>
      </c>
      <c r="H1836" t="s">
        <v>6767</v>
      </c>
      <c r="I1836" t="s">
        <v>18</v>
      </c>
      <c r="K1836" s="14" t="str">
        <v>Id504</v>
      </c>
      <c r="L1836" s="11">
        <v>1963</v>
      </c>
      <c r="M1836" s="11" t="str">
        <v>Jul</v>
      </c>
      <c r="N1836" s="11" t="str">
        <v>Tier - 1</v>
      </c>
      <c r="O1836" s="11" t="str">
        <v>Tier - 3</v>
      </c>
      <c r="P1836" s="11" t="str">
        <v>R1012</v>
      </c>
      <c r="Q1836" s="12" t="str">
        <v>14 Jul 1963</v>
      </c>
      <c r="R1836" s="11">
        <f ca="1"/>
        <v>61</v>
      </c>
      <c r="S1836" s="52">
        <v>19551.34</v>
      </c>
      <c r="T1836" s="19"/>
    </row>
    <row r="1837" spans="1:20" x14ac:dyDescent="0.3">
      <c r="A1837" t="s">
        <v>1863</v>
      </c>
      <c r="B1837">
        <v>1978</v>
      </c>
      <c r="C1837" t="s">
        <v>15</v>
      </c>
      <c r="D1837">
        <v>24</v>
      </c>
      <c r="E1837">
        <v>1</v>
      </c>
      <c r="F1837">
        <v>19594.810000000001</v>
      </c>
      <c r="G1837" t="s">
        <v>6768</v>
      </c>
      <c r="H1837" t="s">
        <v>6768</v>
      </c>
      <c r="I1837" t="s">
        <v>242</v>
      </c>
      <c r="K1837" s="14" t="str">
        <v>Id503</v>
      </c>
      <c r="L1837" s="11">
        <v>1978</v>
      </c>
      <c r="M1837" s="11" t="str">
        <v>Sep</v>
      </c>
      <c r="N1837" s="11" t="str">
        <v>Tier - 1</v>
      </c>
      <c r="O1837" s="11" t="str">
        <v>Tier - 1</v>
      </c>
      <c r="P1837" s="11" t="str">
        <v>R1024</v>
      </c>
      <c r="Q1837" s="12" t="str">
        <v>24 Sep 1978</v>
      </c>
      <c r="R1837" s="11">
        <f ca="1"/>
        <v>46</v>
      </c>
      <c r="S1837" s="52">
        <v>19594.810000000001</v>
      </c>
      <c r="T1837" s="19"/>
    </row>
    <row r="1838" spans="1:20" x14ac:dyDescent="0.3">
      <c r="A1838" t="s">
        <v>1864</v>
      </c>
      <c r="B1838">
        <v>1994</v>
      </c>
      <c r="C1838" t="s">
        <v>30</v>
      </c>
      <c r="D1838">
        <v>27</v>
      </c>
      <c r="E1838">
        <v>0</v>
      </c>
      <c r="F1838">
        <v>19673.34</v>
      </c>
      <c r="G1838" t="s">
        <v>6768</v>
      </c>
      <c r="H1838" t="s">
        <v>6766</v>
      </c>
      <c r="I1838" t="s">
        <v>18</v>
      </c>
      <c r="K1838" s="14" t="str">
        <v>Id502</v>
      </c>
      <c r="L1838" s="11">
        <v>1994</v>
      </c>
      <c r="M1838" s="11" t="str">
        <v>Aug</v>
      </c>
      <c r="N1838" s="11" t="str">
        <v>Tier - 1</v>
      </c>
      <c r="O1838" s="11" t="str">
        <v>Tier - 2</v>
      </c>
      <c r="P1838" s="11" t="str">
        <v>R1012</v>
      </c>
      <c r="Q1838" s="12" t="str">
        <v>27 Aug 1994</v>
      </c>
      <c r="R1838" s="11">
        <f ca="1"/>
        <v>30</v>
      </c>
      <c r="S1838" s="52">
        <v>19673.34</v>
      </c>
      <c r="T1838" s="19"/>
    </row>
    <row r="1839" spans="1:20" x14ac:dyDescent="0.3">
      <c r="A1839" t="s">
        <v>1865</v>
      </c>
      <c r="B1839">
        <v>1990</v>
      </c>
      <c r="C1839" t="s">
        <v>30</v>
      </c>
      <c r="D1839">
        <v>8</v>
      </c>
      <c r="E1839">
        <v>1</v>
      </c>
      <c r="F1839">
        <v>19719.689999999999</v>
      </c>
      <c r="G1839" t="s">
        <v>6768</v>
      </c>
      <c r="H1839" t="s">
        <v>6766</v>
      </c>
      <c r="I1839" t="s">
        <v>9</v>
      </c>
      <c r="K1839" s="14" t="str">
        <v>Id501</v>
      </c>
      <c r="L1839" s="11">
        <v>1990</v>
      </c>
      <c r="M1839" s="11" t="str">
        <v>Aug</v>
      </c>
      <c r="N1839" s="11" t="str">
        <v>Tier - 1</v>
      </c>
      <c r="O1839" s="11" t="str">
        <v>Tier - 2</v>
      </c>
      <c r="P1839" s="11" t="str">
        <v>R1013</v>
      </c>
      <c r="Q1839" s="12" t="str">
        <v>8 Aug 1990</v>
      </c>
      <c r="R1839" s="11">
        <f ca="1"/>
        <v>34</v>
      </c>
      <c r="S1839" s="52">
        <v>19719.689999999999</v>
      </c>
      <c r="T1839" s="19"/>
    </row>
    <row r="1840" spans="1:20" x14ac:dyDescent="0.3">
      <c r="A1840" t="s">
        <v>1866</v>
      </c>
      <c r="B1840">
        <v>1972</v>
      </c>
      <c r="C1840" t="s">
        <v>13</v>
      </c>
      <c r="D1840">
        <v>14</v>
      </c>
      <c r="E1840">
        <v>3</v>
      </c>
      <c r="F1840">
        <v>19749.38</v>
      </c>
      <c r="G1840" t="s">
        <v>6768</v>
      </c>
      <c r="H1840" t="s">
        <v>6767</v>
      </c>
      <c r="I1840" t="s">
        <v>9</v>
      </c>
      <c r="K1840" s="14" t="str">
        <v>Id500</v>
      </c>
      <c r="L1840" s="11">
        <v>1972</v>
      </c>
      <c r="M1840" s="11" t="str">
        <v>Jun</v>
      </c>
      <c r="N1840" s="11" t="str">
        <v>Tier - 1</v>
      </c>
      <c r="O1840" s="11" t="str">
        <v>Tier - 3</v>
      </c>
      <c r="P1840" s="11" t="str">
        <v>R1013</v>
      </c>
      <c r="Q1840" s="12" t="str">
        <v>14 Jun 1972</v>
      </c>
      <c r="R1840" s="11">
        <f ca="1"/>
        <v>52</v>
      </c>
      <c r="S1840" s="52">
        <v>19749.38</v>
      </c>
      <c r="T1840" s="19"/>
    </row>
    <row r="1841" spans="1:20" x14ac:dyDescent="0.3">
      <c r="A1841" t="s">
        <v>1867</v>
      </c>
      <c r="B1841">
        <v>1979</v>
      </c>
      <c r="C1841" t="s">
        <v>32</v>
      </c>
      <c r="D1841">
        <v>30</v>
      </c>
      <c r="E1841">
        <v>2</v>
      </c>
      <c r="F1841">
        <v>19798.05</v>
      </c>
      <c r="G1841" t="s">
        <v>6768</v>
      </c>
      <c r="H1841" t="s">
        <v>6768</v>
      </c>
      <c r="I1841" t="s">
        <v>242</v>
      </c>
      <c r="K1841" s="14" t="str">
        <v>Id499</v>
      </c>
      <c r="L1841" s="11">
        <v>1979</v>
      </c>
      <c r="M1841" s="11" t="str">
        <v>Oct</v>
      </c>
      <c r="N1841" s="11" t="str">
        <v>Tier - 1</v>
      </c>
      <c r="O1841" s="11" t="str">
        <v>Tier - 1</v>
      </c>
      <c r="P1841" s="11" t="str">
        <v>R1024</v>
      </c>
      <c r="Q1841" s="12" t="str">
        <v>30 Oct 1979</v>
      </c>
      <c r="R1841" s="11">
        <f ca="1"/>
        <v>45</v>
      </c>
      <c r="S1841" s="52">
        <v>19798.05</v>
      </c>
      <c r="T1841" s="19"/>
    </row>
    <row r="1842" spans="1:20" x14ac:dyDescent="0.3">
      <c r="A1842" t="s">
        <v>1868</v>
      </c>
      <c r="B1842">
        <v>1997</v>
      </c>
      <c r="C1842" t="s">
        <v>32</v>
      </c>
      <c r="D1842">
        <v>18</v>
      </c>
      <c r="E1842">
        <v>3</v>
      </c>
      <c r="F1842">
        <v>19933.46</v>
      </c>
      <c r="G1842" t="s">
        <v>6768</v>
      </c>
      <c r="H1842" t="s">
        <v>6767</v>
      </c>
      <c r="I1842" t="s">
        <v>37</v>
      </c>
      <c r="K1842" s="14" t="str">
        <v>Id498</v>
      </c>
      <c r="L1842" s="11">
        <v>1997</v>
      </c>
      <c r="M1842" s="11" t="str">
        <v>Oct</v>
      </c>
      <c r="N1842" s="11" t="str">
        <v>Tier - 1</v>
      </c>
      <c r="O1842" s="11" t="str">
        <v>Tier - 3</v>
      </c>
      <c r="P1842" s="11" t="str">
        <v>R1011</v>
      </c>
      <c r="Q1842" s="12" t="str">
        <v>18 Oct 1997</v>
      </c>
      <c r="R1842" s="11">
        <f ca="1"/>
        <v>27</v>
      </c>
      <c r="S1842" s="52">
        <v>19933.46</v>
      </c>
      <c r="T1842" s="19"/>
    </row>
    <row r="1843" spans="1:20" x14ac:dyDescent="0.3">
      <c r="A1843" t="s">
        <v>1869</v>
      </c>
      <c r="B1843">
        <v>1980</v>
      </c>
      <c r="C1843" t="s">
        <v>32</v>
      </c>
      <c r="D1843">
        <v>9</v>
      </c>
      <c r="E1843">
        <v>0</v>
      </c>
      <c r="F1843">
        <v>19964.75</v>
      </c>
      <c r="G1843" t="s">
        <v>6768</v>
      </c>
      <c r="H1843" t="s">
        <v>6766</v>
      </c>
      <c r="I1843" t="s">
        <v>242</v>
      </c>
      <c r="K1843" s="14" t="str">
        <v>Id497</v>
      </c>
      <c r="L1843" s="11">
        <v>1980</v>
      </c>
      <c r="M1843" s="11" t="str">
        <v>Oct</v>
      </c>
      <c r="N1843" s="11" t="str">
        <v>Tier - 1</v>
      </c>
      <c r="O1843" s="11" t="str">
        <v>Tier - 2</v>
      </c>
      <c r="P1843" s="11" t="str">
        <v>R1024</v>
      </c>
      <c r="Q1843" s="12" t="str">
        <v>9 Oct 1980</v>
      </c>
      <c r="R1843" s="11">
        <f ca="1"/>
        <v>44</v>
      </c>
      <c r="S1843" s="52">
        <v>19964.75</v>
      </c>
      <c r="T1843" s="19"/>
    </row>
    <row r="1844" spans="1:20" x14ac:dyDescent="0.3">
      <c r="A1844" t="s">
        <v>1870</v>
      </c>
      <c r="B1844">
        <v>1966</v>
      </c>
      <c r="C1844" t="s">
        <v>30</v>
      </c>
      <c r="D1844">
        <v>10</v>
      </c>
      <c r="E1844">
        <v>0</v>
      </c>
      <c r="F1844">
        <v>19995.29</v>
      </c>
      <c r="G1844" t="s">
        <v>6768</v>
      </c>
      <c r="H1844" t="s">
        <v>6767</v>
      </c>
      <c r="I1844" t="s">
        <v>530</v>
      </c>
      <c r="K1844" s="14" t="str">
        <v>Id496</v>
      </c>
      <c r="L1844" s="11">
        <v>1966</v>
      </c>
      <c r="M1844" s="11" t="str">
        <v>Aug</v>
      </c>
      <c r="N1844" s="11" t="str">
        <v>Tier - 1</v>
      </c>
      <c r="O1844" s="11" t="str">
        <v>Tier - 3</v>
      </c>
      <c r="P1844" s="11" t="str">
        <v>R1026</v>
      </c>
      <c r="Q1844" s="12" t="str">
        <v>10 Aug 1966</v>
      </c>
      <c r="R1844" s="11">
        <f ca="1"/>
        <v>58</v>
      </c>
      <c r="S1844" s="52">
        <v>19995.29</v>
      </c>
      <c r="T1844" s="19"/>
    </row>
    <row r="1845" spans="1:20" x14ac:dyDescent="0.3">
      <c r="A1845" t="s">
        <v>1871</v>
      </c>
      <c r="B1845">
        <v>1988</v>
      </c>
      <c r="C1845" t="s">
        <v>8</v>
      </c>
      <c r="D1845">
        <v>25</v>
      </c>
      <c r="E1845">
        <v>1</v>
      </c>
      <c r="F1845">
        <v>20009.63</v>
      </c>
      <c r="G1845" t="s">
        <v>6766</v>
      </c>
      <c r="H1845" t="s">
        <v>6768</v>
      </c>
      <c r="I1845" t="s">
        <v>18</v>
      </c>
      <c r="K1845" s="14" t="str">
        <v>Id495</v>
      </c>
      <c r="L1845" s="11">
        <v>1988</v>
      </c>
      <c r="M1845" s="11" t="str">
        <v>Jul</v>
      </c>
      <c r="N1845" s="11" t="str">
        <v>Tier - 2</v>
      </c>
      <c r="O1845" s="11" t="str">
        <v>Tier - 1</v>
      </c>
      <c r="P1845" s="11" t="str">
        <v>R1012</v>
      </c>
      <c r="Q1845" s="12" t="str">
        <v>25 Jul 1988</v>
      </c>
      <c r="R1845" s="11">
        <f ca="1"/>
        <v>36</v>
      </c>
      <c r="S1845" s="52">
        <v>20009.63</v>
      </c>
      <c r="T1845" s="19"/>
    </row>
    <row r="1846" spans="1:20" x14ac:dyDescent="0.3">
      <c r="A1846" t="s">
        <v>1872</v>
      </c>
      <c r="B1846">
        <v>1983</v>
      </c>
      <c r="C1846" t="s">
        <v>32</v>
      </c>
      <c r="D1846">
        <v>6</v>
      </c>
      <c r="E1846">
        <v>0</v>
      </c>
      <c r="F1846">
        <v>20149.32</v>
      </c>
      <c r="G1846" t="s">
        <v>6766</v>
      </c>
      <c r="H1846" t="s">
        <v>6768</v>
      </c>
      <c r="I1846" t="s">
        <v>163</v>
      </c>
      <c r="K1846" s="14" t="str">
        <v>Id494</v>
      </c>
      <c r="L1846" s="11">
        <v>1983</v>
      </c>
      <c r="M1846" s="11" t="str">
        <v>Oct</v>
      </c>
      <c r="N1846" s="11" t="str">
        <v>Tier - 2</v>
      </c>
      <c r="O1846" s="11" t="str">
        <v>Tier - 1</v>
      </c>
      <c r="P1846" s="11" t="str">
        <v>R1016</v>
      </c>
      <c r="Q1846" s="12" t="str">
        <v>6 Oct 1983</v>
      </c>
      <c r="R1846" s="11">
        <f ca="1"/>
        <v>41</v>
      </c>
      <c r="S1846" s="52">
        <v>20149.32</v>
      </c>
      <c r="T1846" s="19"/>
    </row>
    <row r="1847" spans="1:20" x14ac:dyDescent="0.3">
      <c r="A1847" t="s">
        <v>1873</v>
      </c>
      <c r="B1847">
        <v>2002</v>
      </c>
      <c r="C1847" t="s">
        <v>8</v>
      </c>
      <c r="D1847">
        <v>9</v>
      </c>
      <c r="E1847">
        <v>0</v>
      </c>
      <c r="F1847">
        <v>20167.34</v>
      </c>
      <c r="G1847" t="s">
        <v>6767</v>
      </c>
      <c r="H1847" t="s">
        <v>6767</v>
      </c>
      <c r="I1847" t="s">
        <v>37</v>
      </c>
      <c r="K1847" s="14" t="str">
        <v>Id493</v>
      </c>
      <c r="L1847" s="11">
        <v>2002</v>
      </c>
      <c r="M1847" s="11" t="str">
        <v>Jul</v>
      </c>
      <c r="N1847" s="11" t="str">
        <v>Tier - 3</v>
      </c>
      <c r="O1847" s="11" t="str">
        <v>Tier - 3</v>
      </c>
      <c r="P1847" s="11" t="str">
        <v>R1011</v>
      </c>
      <c r="Q1847" s="12" t="str">
        <v>9 Jul 2002</v>
      </c>
      <c r="R1847" s="11">
        <f ca="1"/>
        <v>22</v>
      </c>
      <c r="S1847" s="52">
        <v>20167.34</v>
      </c>
      <c r="T1847" s="19"/>
    </row>
    <row r="1848" spans="1:20" x14ac:dyDescent="0.3">
      <c r="A1848" t="s">
        <v>1874</v>
      </c>
      <c r="B1848">
        <v>1994</v>
      </c>
      <c r="C1848" t="s">
        <v>13</v>
      </c>
      <c r="D1848">
        <v>8</v>
      </c>
      <c r="E1848">
        <v>2</v>
      </c>
      <c r="F1848">
        <v>20177.669999999998</v>
      </c>
      <c r="G1848" t="s">
        <v>6766</v>
      </c>
      <c r="H1848" t="s">
        <v>6768</v>
      </c>
      <c r="I1848" t="s">
        <v>37</v>
      </c>
      <c r="K1848" s="14" t="str">
        <v>Id492</v>
      </c>
      <c r="L1848" s="11">
        <v>1994</v>
      </c>
      <c r="M1848" s="11" t="str">
        <v>Jun</v>
      </c>
      <c r="N1848" s="11" t="str">
        <v>Tier - 2</v>
      </c>
      <c r="O1848" s="11" t="str">
        <v>Tier - 1</v>
      </c>
      <c r="P1848" s="11" t="str">
        <v>R1011</v>
      </c>
      <c r="Q1848" s="12" t="str">
        <v>8 Jun 1994</v>
      </c>
      <c r="R1848" s="11">
        <f ca="1"/>
        <v>30</v>
      </c>
      <c r="S1848" s="52">
        <v>20177.669999999998</v>
      </c>
      <c r="T1848" s="19"/>
    </row>
    <row r="1849" spans="1:20" x14ac:dyDescent="0.3">
      <c r="A1849" t="s">
        <v>1875</v>
      </c>
      <c r="B1849">
        <v>1987</v>
      </c>
      <c r="C1849" t="s">
        <v>32</v>
      </c>
      <c r="D1849">
        <v>17</v>
      </c>
      <c r="E1849">
        <v>0</v>
      </c>
      <c r="F1849">
        <v>20234.849999999999</v>
      </c>
      <c r="G1849" t="s">
        <v>6766</v>
      </c>
      <c r="H1849" t="s">
        <v>6767</v>
      </c>
      <c r="I1849" t="s">
        <v>18</v>
      </c>
      <c r="K1849" s="14" t="str">
        <v>Id491</v>
      </c>
      <c r="L1849" s="11">
        <v>1987</v>
      </c>
      <c r="M1849" s="11" t="str">
        <v>Oct</v>
      </c>
      <c r="N1849" s="11" t="str">
        <v>Tier - 2</v>
      </c>
      <c r="O1849" s="11" t="str">
        <v>Tier - 3</v>
      </c>
      <c r="P1849" s="11" t="str">
        <v>R1012</v>
      </c>
      <c r="Q1849" s="12" t="str">
        <v>17 Oct 1987</v>
      </c>
      <c r="R1849" s="11">
        <f ca="1"/>
        <v>37</v>
      </c>
      <c r="S1849" s="52">
        <v>20234.849999999999</v>
      </c>
      <c r="T1849" s="19"/>
    </row>
    <row r="1850" spans="1:20" x14ac:dyDescent="0.3">
      <c r="A1850" t="s">
        <v>1876</v>
      </c>
      <c r="B1850">
        <v>1966</v>
      </c>
      <c r="C1850" t="s">
        <v>30</v>
      </c>
      <c r="D1850">
        <v>22</v>
      </c>
      <c r="E1850">
        <v>0</v>
      </c>
      <c r="F1850">
        <v>20253.84</v>
      </c>
      <c r="G1850" t="s">
        <v>6766</v>
      </c>
      <c r="H1850" t="s">
        <v>6767</v>
      </c>
      <c r="I1850" t="s">
        <v>18</v>
      </c>
      <c r="K1850" s="14" t="str">
        <v>Id490</v>
      </c>
      <c r="L1850" s="11">
        <v>1966</v>
      </c>
      <c r="M1850" s="11" t="str">
        <v>Aug</v>
      </c>
      <c r="N1850" s="11" t="str">
        <v>Tier - 2</v>
      </c>
      <c r="O1850" s="11" t="str">
        <v>Tier - 3</v>
      </c>
      <c r="P1850" s="11" t="str">
        <v>R1012</v>
      </c>
      <c r="Q1850" s="12" t="str">
        <v>22 Aug 1966</v>
      </c>
      <c r="R1850" s="11">
        <f ca="1"/>
        <v>58</v>
      </c>
      <c r="S1850" s="52">
        <v>20253.84</v>
      </c>
      <c r="T1850" s="19"/>
    </row>
    <row r="1851" spans="1:20" x14ac:dyDescent="0.3">
      <c r="A1851" t="s">
        <v>1877</v>
      </c>
      <c r="B1851">
        <v>1993</v>
      </c>
      <c r="C1851" t="s">
        <v>15</v>
      </c>
      <c r="D1851">
        <v>7</v>
      </c>
      <c r="E1851">
        <v>1</v>
      </c>
      <c r="F1851">
        <v>20277.810000000001</v>
      </c>
      <c r="G1851" t="s">
        <v>6767</v>
      </c>
      <c r="H1851" t="s">
        <v>6767</v>
      </c>
      <c r="I1851" t="s">
        <v>163</v>
      </c>
      <c r="K1851" s="14" t="str">
        <v>Id489</v>
      </c>
      <c r="L1851" s="11">
        <v>1993</v>
      </c>
      <c r="M1851" s="11" t="str">
        <v>Sep</v>
      </c>
      <c r="N1851" s="11" t="str">
        <v>Tier - 3</v>
      </c>
      <c r="O1851" s="11" t="str">
        <v>Tier - 3</v>
      </c>
      <c r="P1851" s="11" t="str">
        <v>R1016</v>
      </c>
      <c r="Q1851" s="12" t="str">
        <v>7 Sep 1993</v>
      </c>
      <c r="R1851" s="11">
        <f ca="1"/>
        <v>31</v>
      </c>
      <c r="S1851" s="52">
        <v>20277.810000000001</v>
      </c>
      <c r="T1851" s="19"/>
    </row>
    <row r="1852" spans="1:20" x14ac:dyDescent="0.3">
      <c r="A1852" t="s">
        <v>1878</v>
      </c>
      <c r="B1852">
        <v>1985</v>
      </c>
      <c r="C1852" t="s">
        <v>15</v>
      </c>
      <c r="D1852">
        <v>17</v>
      </c>
      <c r="E1852">
        <v>1</v>
      </c>
      <c r="F1852">
        <v>20296.86</v>
      </c>
      <c r="G1852" t="s">
        <v>6767</v>
      </c>
      <c r="H1852" t="s">
        <v>6768</v>
      </c>
      <c r="I1852" t="s">
        <v>242</v>
      </c>
      <c r="K1852" s="14" t="str">
        <v>Id488</v>
      </c>
      <c r="L1852" s="11">
        <v>1985</v>
      </c>
      <c r="M1852" s="11" t="str">
        <v>Sep</v>
      </c>
      <c r="N1852" s="11" t="str">
        <v>Tier - 3</v>
      </c>
      <c r="O1852" s="11" t="str">
        <v>Tier - 1</v>
      </c>
      <c r="P1852" s="11" t="str">
        <v>R1024</v>
      </c>
      <c r="Q1852" s="12" t="str">
        <v>17 Sep 1985</v>
      </c>
      <c r="R1852" s="11">
        <f ca="1"/>
        <v>39</v>
      </c>
      <c r="S1852" s="52">
        <v>20296.86</v>
      </c>
      <c r="T1852" s="19"/>
    </row>
    <row r="1853" spans="1:20" x14ac:dyDescent="0.3">
      <c r="A1853" t="s">
        <v>1879</v>
      </c>
      <c r="B1853">
        <v>1962</v>
      </c>
      <c r="C1853" t="s">
        <v>8</v>
      </c>
      <c r="D1853">
        <v>2</v>
      </c>
      <c r="E1853">
        <v>0</v>
      </c>
      <c r="F1853">
        <v>20354.5</v>
      </c>
      <c r="G1853" t="s">
        <v>6767</v>
      </c>
      <c r="H1853" t="s">
        <v>6766</v>
      </c>
      <c r="I1853" t="s">
        <v>530</v>
      </c>
      <c r="K1853" s="14" t="str">
        <v>Id487</v>
      </c>
      <c r="L1853" s="11">
        <v>1962</v>
      </c>
      <c r="M1853" s="11" t="str">
        <v>Jul</v>
      </c>
      <c r="N1853" s="11" t="str">
        <v>Tier - 3</v>
      </c>
      <c r="O1853" s="11" t="str">
        <v>Tier - 2</v>
      </c>
      <c r="P1853" s="11" t="str">
        <v>R1026</v>
      </c>
      <c r="Q1853" s="12" t="str">
        <v>2 Jul 1962</v>
      </c>
      <c r="R1853" s="11">
        <f ca="1"/>
        <v>62</v>
      </c>
      <c r="S1853" s="52">
        <v>20354.5</v>
      </c>
      <c r="T1853" s="19"/>
    </row>
    <row r="1854" spans="1:20" x14ac:dyDescent="0.3">
      <c r="A1854" t="s">
        <v>1880</v>
      </c>
      <c r="B1854">
        <v>1985</v>
      </c>
      <c r="C1854" t="s">
        <v>8</v>
      </c>
      <c r="D1854">
        <v>12</v>
      </c>
      <c r="E1854">
        <v>0</v>
      </c>
      <c r="F1854">
        <v>20420.599999999999</v>
      </c>
      <c r="G1854" t="s">
        <v>6767</v>
      </c>
      <c r="H1854" t="s">
        <v>6766</v>
      </c>
      <c r="I1854" t="s">
        <v>37</v>
      </c>
      <c r="K1854" s="14" t="str">
        <v>Id486</v>
      </c>
      <c r="L1854" s="11">
        <v>1985</v>
      </c>
      <c r="M1854" s="11" t="str">
        <v>Jul</v>
      </c>
      <c r="N1854" s="11" t="str">
        <v>Tier - 3</v>
      </c>
      <c r="O1854" s="11" t="str">
        <v>Tier - 2</v>
      </c>
      <c r="P1854" s="11" t="str">
        <v>R1011</v>
      </c>
      <c r="Q1854" s="12" t="str">
        <v>12 Jul 1985</v>
      </c>
      <c r="R1854" s="11">
        <f ca="1"/>
        <v>39</v>
      </c>
      <c r="S1854" s="52">
        <v>20420.599999999999</v>
      </c>
      <c r="T1854" s="19"/>
    </row>
    <row r="1855" spans="1:20" x14ac:dyDescent="0.3">
      <c r="A1855" t="s">
        <v>1881</v>
      </c>
      <c r="B1855">
        <v>1962</v>
      </c>
      <c r="C1855" t="s">
        <v>32</v>
      </c>
      <c r="D1855">
        <v>18</v>
      </c>
      <c r="E1855">
        <v>0</v>
      </c>
      <c r="F1855">
        <v>20446.849999999999</v>
      </c>
      <c r="G1855" t="s">
        <v>6766</v>
      </c>
      <c r="H1855" t="s">
        <v>6768</v>
      </c>
      <c r="I1855" t="s">
        <v>18</v>
      </c>
      <c r="K1855" s="14" t="str">
        <v>Id485</v>
      </c>
      <c r="L1855" s="11">
        <v>1962</v>
      </c>
      <c r="M1855" s="11" t="str">
        <v>Oct</v>
      </c>
      <c r="N1855" s="11" t="str">
        <v>Tier - 2</v>
      </c>
      <c r="O1855" s="11" t="str">
        <v>Tier - 1</v>
      </c>
      <c r="P1855" s="11" t="str">
        <v>R1012</v>
      </c>
      <c r="Q1855" s="12" t="str">
        <v>18 Oct 1962</v>
      </c>
      <c r="R1855" s="11">
        <f ca="1"/>
        <v>62</v>
      </c>
      <c r="S1855" s="52">
        <v>20446.849999999999</v>
      </c>
      <c r="T1855" s="19"/>
    </row>
    <row r="1856" spans="1:20" x14ac:dyDescent="0.3">
      <c r="A1856" t="s">
        <v>1882</v>
      </c>
      <c r="B1856">
        <v>1969</v>
      </c>
      <c r="C1856" t="s">
        <v>32</v>
      </c>
      <c r="D1856">
        <v>13</v>
      </c>
      <c r="E1856">
        <v>3</v>
      </c>
      <c r="F1856">
        <v>20463</v>
      </c>
      <c r="G1856" t="s">
        <v>6766</v>
      </c>
      <c r="H1856" t="s">
        <v>6766</v>
      </c>
      <c r="I1856" t="s">
        <v>9</v>
      </c>
      <c r="K1856" s="14" t="str">
        <v>Id484</v>
      </c>
      <c r="L1856" s="11">
        <v>1969</v>
      </c>
      <c r="M1856" s="11" t="str">
        <v>Oct</v>
      </c>
      <c r="N1856" s="11" t="str">
        <v>Tier - 2</v>
      </c>
      <c r="O1856" s="11" t="str">
        <v>Tier - 2</v>
      </c>
      <c r="P1856" s="11" t="str">
        <v>R1013</v>
      </c>
      <c r="Q1856" s="12" t="str">
        <v>13 Oct 1969</v>
      </c>
      <c r="R1856" s="11">
        <f ca="1"/>
        <v>55</v>
      </c>
      <c r="S1856" s="52">
        <v>20463</v>
      </c>
      <c r="T1856" s="19"/>
    </row>
    <row r="1857" spans="1:20" x14ac:dyDescent="0.3">
      <c r="A1857" t="s">
        <v>1883</v>
      </c>
      <c r="B1857">
        <v>1966</v>
      </c>
      <c r="C1857" t="s">
        <v>8</v>
      </c>
      <c r="D1857">
        <v>9</v>
      </c>
      <c r="E1857">
        <v>0</v>
      </c>
      <c r="F1857">
        <v>20568.32</v>
      </c>
      <c r="G1857" t="s">
        <v>6767</v>
      </c>
      <c r="H1857" t="s">
        <v>6766</v>
      </c>
      <c r="I1857" t="s">
        <v>18</v>
      </c>
      <c r="K1857" s="14" t="str">
        <v>Id483</v>
      </c>
      <c r="L1857" s="11">
        <v>1966</v>
      </c>
      <c r="M1857" s="11" t="str">
        <v>Jul</v>
      </c>
      <c r="N1857" s="11" t="str">
        <v>Tier - 3</v>
      </c>
      <c r="O1857" s="11" t="str">
        <v>Tier - 2</v>
      </c>
      <c r="P1857" s="11" t="str">
        <v>R1012</v>
      </c>
      <c r="Q1857" s="12" t="str">
        <v>9 Jul 1966</v>
      </c>
      <c r="R1857" s="11">
        <f ca="1"/>
        <v>58</v>
      </c>
      <c r="S1857" s="52">
        <v>20568.32</v>
      </c>
      <c r="T1857" s="19"/>
    </row>
    <row r="1858" spans="1:20" x14ac:dyDescent="0.3">
      <c r="A1858" t="s">
        <v>1884</v>
      </c>
      <c r="B1858">
        <v>1967</v>
      </c>
      <c r="C1858" t="s">
        <v>25</v>
      </c>
      <c r="D1858">
        <v>17</v>
      </c>
      <c r="E1858">
        <v>0</v>
      </c>
      <c r="F1858">
        <v>20630.28</v>
      </c>
      <c r="G1858" t="s">
        <v>6766</v>
      </c>
      <c r="H1858" t="s">
        <v>6767</v>
      </c>
      <c r="I1858" t="s">
        <v>37</v>
      </c>
      <c r="K1858" s="14" t="str">
        <v>Id482</v>
      </c>
      <c r="L1858" s="11">
        <v>1967</v>
      </c>
      <c r="M1858" s="11" t="str">
        <v>Dec</v>
      </c>
      <c r="N1858" s="11" t="str">
        <v>Tier - 2</v>
      </c>
      <c r="O1858" s="11" t="str">
        <v>Tier - 3</v>
      </c>
      <c r="P1858" s="11" t="str">
        <v>R1011</v>
      </c>
      <c r="Q1858" s="12" t="str">
        <v>17 Dec 1967</v>
      </c>
      <c r="R1858" s="11">
        <f ca="1"/>
        <v>57</v>
      </c>
      <c r="S1858" s="52">
        <v>20630.28</v>
      </c>
      <c r="T1858" s="19"/>
    </row>
    <row r="1859" spans="1:20" x14ac:dyDescent="0.3">
      <c r="A1859" t="s">
        <v>1885</v>
      </c>
      <c r="B1859">
        <v>1965</v>
      </c>
      <c r="C1859" t="s">
        <v>30</v>
      </c>
      <c r="D1859">
        <v>1</v>
      </c>
      <c r="E1859">
        <v>0</v>
      </c>
      <c r="F1859">
        <v>20709.02</v>
      </c>
      <c r="G1859" t="s">
        <v>6767</v>
      </c>
      <c r="H1859" t="s">
        <v>6766</v>
      </c>
      <c r="I1859" t="s">
        <v>161</v>
      </c>
      <c r="K1859" s="14" t="str">
        <v>Id481</v>
      </c>
      <c r="L1859" s="11">
        <v>1965</v>
      </c>
      <c r="M1859" s="11" t="str">
        <v>Aug</v>
      </c>
      <c r="N1859" s="11" t="str">
        <v>Tier - 3</v>
      </c>
      <c r="O1859" s="11" t="str">
        <v>Tier - 2</v>
      </c>
      <c r="P1859" s="11" t="str">
        <v>R1019</v>
      </c>
      <c r="Q1859" s="12" t="str">
        <v>1 Aug 1965</v>
      </c>
      <c r="R1859" s="11">
        <f ca="1"/>
        <v>59</v>
      </c>
      <c r="S1859" s="52">
        <v>20709.02</v>
      </c>
      <c r="T1859" s="19"/>
    </row>
    <row r="1860" spans="1:20" x14ac:dyDescent="0.3">
      <c r="A1860" t="s">
        <v>1886</v>
      </c>
      <c r="B1860">
        <v>1992</v>
      </c>
      <c r="C1860" t="s">
        <v>15</v>
      </c>
      <c r="D1860">
        <v>14</v>
      </c>
      <c r="E1860">
        <v>3</v>
      </c>
      <c r="F1860">
        <v>20745.990000000002</v>
      </c>
      <c r="G1860" t="s">
        <v>6767</v>
      </c>
      <c r="H1860" t="s">
        <v>6768</v>
      </c>
      <c r="I1860" t="s">
        <v>18</v>
      </c>
      <c r="K1860" s="14" t="str">
        <v>Id480</v>
      </c>
      <c r="L1860" s="11">
        <v>1992</v>
      </c>
      <c r="M1860" s="11" t="str">
        <v>Sep</v>
      </c>
      <c r="N1860" s="11" t="str">
        <v>Tier - 3</v>
      </c>
      <c r="O1860" s="11" t="str">
        <v>Tier - 1</v>
      </c>
      <c r="P1860" s="11" t="str">
        <v>R1012</v>
      </c>
      <c r="Q1860" s="12" t="str">
        <v>14 Sep 1992</v>
      </c>
      <c r="R1860" s="11">
        <f ca="1"/>
        <v>32</v>
      </c>
      <c r="S1860" s="52">
        <v>20745.990000000002</v>
      </c>
      <c r="T1860" s="19"/>
    </row>
    <row r="1861" spans="1:20" x14ac:dyDescent="0.3">
      <c r="A1861" t="s">
        <v>1887</v>
      </c>
      <c r="B1861">
        <v>1986</v>
      </c>
      <c r="C1861" t="s">
        <v>30</v>
      </c>
      <c r="D1861">
        <v>4</v>
      </c>
      <c r="E1861">
        <v>1</v>
      </c>
      <c r="F1861">
        <v>20773.63</v>
      </c>
      <c r="G1861" t="s">
        <v>6766</v>
      </c>
      <c r="H1861" t="s">
        <v>6767</v>
      </c>
      <c r="I1861" t="s">
        <v>351</v>
      </c>
      <c r="K1861" s="14" t="str">
        <v>Id479</v>
      </c>
      <c r="L1861" s="11">
        <v>1986</v>
      </c>
      <c r="M1861" s="11" t="str">
        <v>Aug</v>
      </c>
      <c r="N1861" s="11" t="str">
        <v>Tier - 2</v>
      </c>
      <c r="O1861" s="11" t="str">
        <v>Tier - 3</v>
      </c>
      <c r="P1861" s="11" t="str">
        <v>R1017</v>
      </c>
      <c r="Q1861" s="12" t="str">
        <v>4 Aug 1986</v>
      </c>
      <c r="R1861" s="11">
        <f ca="1"/>
        <v>38</v>
      </c>
      <c r="S1861" s="52">
        <v>20773.63</v>
      </c>
      <c r="T1861" s="19"/>
    </row>
    <row r="1862" spans="1:20" x14ac:dyDescent="0.3">
      <c r="A1862" t="s">
        <v>1888</v>
      </c>
      <c r="B1862">
        <v>1967</v>
      </c>
      <c r="C1862" t="s">
        <v>15</v>
      </c>
      <c r="D1862">
        <v>8</v>
      </c>
      <c r="E1862">
        <v>0</v>
      </c>
      <c r="F1862">
        <v>20781.490000000002</v>
      </c>
      <c r="G1862" t="s">
        <v>6766</v>
      </c>
      <c r="H1862" t="s">
        <v>6767</v>
      </c>
      <c r="I1862" t="s">
        <v>9</v>
      </c>
      <c r="K1862" s="14" t="str">
        <v>Id478</v>
      </c>
      <c r="L1862" s="11">
        <v>1967</v>
      </c>
      <c r="M1862" s="11" t="str">
        <v>Sep</v>
      </c>
      <c r="N1862" s="11" t="str">
        <v>Tier - 2</v>
      </c>
      <c r="O1862" s="11" t="str">
        <v>Tier - 3</v>
      </c>
      <c r="P1862" s="11" t="str">
        <v>R1013</v>
      </c>
      <c r="Q1862" s="12" t="str">
        <v>8 Sep 1967</v>
      </c>
      <c r="R1862" s="11">
        <f ca="1"/>
        <v>57</v>
      </c>
      <c r="S1862" s="52">
        <v>20781.490000000002</v>
      </c>
      <c r="T1862" s="19"/>
    </row>
    <row r="1863" spans="1:20" x14ac:dyDescent="0.3">
      <c r="A1863" t="s">
        <v>1889</v>
      </c>
      <c r="B1863">
        <v>1975</v>
      </c>
      <c r="C1863" t="s">
        <v>25</v>
      </c>
      <c r="D1863">
        <v>8</v>
      </c>
      <c r="E1863">
        <v>0</v>
      </c>
      <c r="F1863">
        <v>20878.78</v>
      </c>
      <c r="G1863" t="s">
        <v>6766</v>
      </c>
      <c r="H1863" t="s">
        <v>6768</v>
      </c>
      <c r="I1863" t="s">
        <v>242</v>
      </c>
      <c r="K1863" s="14" t="str">
        <v>Id477</v>
      </c>
      <c r="L1863" s="11">
        <v>1975</v>
      </c>
      <c r="M1863" s="11" t="str">
        <v>Dec</v>
      </c>
      <c r="N1863" s="11" t="str">
        <v>Tier - 2</v>
      </c>
      <c r="O1863" s="11" t="str">
        <v>Tier - 1</v>
      </c>
      <c r="P1863" s="11" t="str">
        <v>R1024</v>
      </c>
      <c r="Q1863" s="12" t="str">
        <v>8 Dec 1975</v>
      </c>
      <c r="R1863" s="11">
        <f ca="1"/>
        <v>49</v>
      </c>
      <c r="S1863" s="52">
        <v>20878.78</v>
      </c>
      <c r="T1863" s="19"/>
    </row>
    <row r="1864" spans="1:20" x14ac:dyDescent="0.3">
      <c r="A1864" t="s">
        <v>1890</v>
      </c>
      <c r="B1864">
        <v>1964</v>
      </c>
      <c r="C1864" t="s">
        <v>11</v>
      </c>
      <c r="D1864">
        <v>19</v>
      </c>
      <c r="E1864">
        <v>0</v>
      </c>
      <c r="F1864">
        <v>20893.060000000001</v>
      </c>
      <c r="G1864" t="s">
        <v>6766</v>
      </c>
      <c r="H1864" t="s">
        <v>6767</v>
      </c>
      <c r="I1864" t="s">
        <v>18</v>
      </c>
      <c r="K1864" s="14" t="str">
        <v>Id476</v>
      </c>
      <c r="L1864" s="11">
        <v>1964</v>
      </c>
      <c r="M1864" s="11" t="str">
        <v>Nov</v>
      </c>
      <c r="N1864" s="11" t="str">
        <v>Tier - 2</v>
      </c>
      <c r="O1864" s="11" t="str">
        <v>Tier - 3</v>
      </c>
      <c r="P1864" s="11" t="str">
        <v>R1012</v>
      </c>
      <c r="Q1864" s="12" t="str">
        <v>19 Nov 1964</v>
      </c>
      <c r="R1864" s="11">
        <f ca="1"/>
        <v>60</v>
      </c>
      <c r="S1864" s="52">
        <v>20893.060000000001</v>
      </c>
      <c r="T1864" s="19"/>
    </row>
    <row r="1865" spans="1:20" x14ac:dyDescent="0.3">
      <c r="A1865" t="s">
        <v>1891</v>
      </c>
      <c r="B1865">
        <v>1987</v>
      </c>
      <c r="C1865" t="s">
        <v>11</v>
      </c>
      <c r="D1865">
        <v>27</v>
      </c>
      <c r="E1865">
        <v>2</v>
      </c>
      <c r="F1865">
        <v>20984.09</v>
      </c>
      <c r="G1865" t="s">
        <v>6766</v>
      </c>
      <c r="H1865" t="s">
        <v>6766</v>
      </c>
      <c r="I1865" t="s">
        <v>159</v>
      </c>
      <c r="K1865" s="14" t="str">
        <v>id2444</v>
      </c>
      <c r="L1865" s="11">
        <v>1987</v>
      </c>
      <c r="M1865" s="11" t="str">
        <v>Nov</v>
      </c>
      <c r="N1865" s="11" t="str">
        <v>Tier - 2</v>
      </c>
      <c r="O1865" s="11" t="str">
        <v>Tier - 2</v>
      </c>
      <c r="P1865" s="11" t="str">
        <v>R1015</v>
      </c>
      <c r="Q1865" s="12" t="str">
        <v>27 Nov 1987</v>
      </c>
      <c r="R1865" s="11">
        <f ca="1"/>
        <v>37</v>
      </c>
      <c r="S1865" s="52">
        <v>20984.09</v>
      </c>
      <c r="T1865" s="19"/>
    </row>
    <row r="1866" spans="1:20" x14ac:dyDescent="0.3">
      <c r="A1866" t="s">
        <v>1892</v>
      </c>
      <c r="B1866">
        <v>1983</v>
      </c>
      <c r="C1866" t="s">
        <v>8</v>
      </c>
      <c r="D1866">
        <v>2</v>
      </c>
      <c r="E1866">
        <v>1</v>
      </c>
      <c r="F1866">
        <v>21082.16</v>
      </c>
      <c r="G1866" t="s">
        <v>6767</v>
      </c>
      <c r="H1866" t="s">
        <v>6766</v>
      </c>
      <c r="I1866" t="s">
        <v>37</v>
      </c>
      <c r="K1866" s="14" t="str">
        <v>Id475</v>
      </c>
      <c r="L1866" s="11">
        <v>1983</v>
      </c>
      <c r="M1866" s="11" t="str">
        <v>Jul</v>
      </c>
      <c r="N1866" s="11" t="str">
        <v>Tier - 3</v>
      </c>
      <c r="O1866" s="11" t="str">
        <v>Tier - 2</v>
      </c>
      <c r="P1866" s="11" t="str">
        <v>R1011</v>
      </c>
      <c r="Q1866" s="12" t="str">
        <v>2 Jul 1983</v>
      </c>
      <c r="R1866" s="11">
        <f ca="1"/>
        <v>41</v>
      </c>
      <c r="S1866" s="52">
        <v>21082.16</v>
      </c>
      <c r="T1866" s="19"/>
    </row>
    <row r="1867" spans="1:20" x14ac:dyDescent="0.3">
      <c r="A1867" t="s">
        <v>1893</v>
      </c>
      <c r="B1867">
        <v>1977</v>
      </c>
      <c r="C1867" t="s">
        <v>11</v>
      </c>
      <c r="D1867">
        <v>23</v>
      </c>
      <c r="E1867">
        <v>2</v>
      </c>
      <c r="F1867">
        <v>21098.55</v>
      </c>
      <c r="G1867" t="s">
        <v>6767</v>
      </c>
      <c r="H1867" t="s">
        <v>6767</v>
      </c>
      <c r="I1867" t="s">
        <v>18</v>
      </c>
      <c r="K1867" s="14" t="str">
        <v>Id474</v>
      </c>
      <c r="L1867" s="11">
        <v>1977</v>
      </c>
      <c r="M1867" s="11" t="str">
        <v>Nov</v>
      </c>
      <c r="N1867" s="11" t="str">
        <v>Tier - 3</v>
      </c>
      <c r="O1867" s="11" t="str">
        <v>Tier - 3</v>
      </c>
      <c r="P1867" s="11" t="str">
        <v>R1012</v>
      </c>
      <c r="Q1867" s="12" t="str">
        <v>23 Nov 1977</v>
      </c>
      <c r="R1867" s="11">
        <f ca="1"/>
        <v>47</v>
      </c>
      <c r="S1867" s="52">
        <v>21098.55</v>
      </c>
      <c r="T1867" s="19"/>
    </row>
    <row r="1868" spans="1:20" x14ac:dyDescent="0.3">
      <c r="A1868" t="s">
        <v>1894</v>
      </c>
      <c r="B1868">
        <v>1969</v>
      </c>
      <c r="C1868" t="s">
        <v>30</v>
      </c>
      <c r="D1868">
        <v>26</v>
      </c>
      <c r="E1868">
        <v>0</v>
      </c>
      <c r="F1868">
        <v>21195.82</v>
      </c>
      <c r="G1868" t="s">
        <v>6767</v>
      </c>
      <c r="H1868" t="s">
        <v>6768</v>
      </c>
      <c r="I1868" t="s">
        <v>9</v>
      </c>
      <c r="K1868" s="14" t="str">
        <v>Id473</v>
      </c>
      <c r="L1868" s="11">
        <v>1969</v>
      </c>
      <c r="M1868" s="11" t="str">
        <v>Aug</v>
      </c>
      <c r="N1868" s="11" t="str">
        <v>Tier - 3</v>
      </c>
      <c r="O1868" s="11" t="str">
        <v>Tier - 1</v>
      </c>
      <c r="P1868" s="11" t="str">
        <v>R1013</v>
      </c>
      <c r="Q1868" s="12" t="str">
        <v>26 Aug 1969</v>
      </c>
      <c r="R1868" s="11">
        <f ca="1"/>
        <v>55</v>
      </c>
      <c r="S1868" s="52">
        <v>21195.82</v>
      </c>
      <c r="T1868" s="19"/>
    </row>
    <row r="1869" spans="1:20" x14ac:dyDescent="0.3">
      <c r="A1869" t="s">
        <v>1895</v>
      </c>
      <c r="B1869">
        <v>1974</v>
      </c>
      <c r="C1869" t="s">
        <v>32</v>
      </c>
      <c r="D1869">
        <v>14</v>
      </c>
      <c r="E1869">
        <v>0</v>
      </c>
      <c r="F1869">
        <v>21223.68</v>
      </c>
      <c r="G1869" t="s">
        <v>6767</v>
      </c>
      <c r="H1869" t="s">
        <v>6766</v>
      </c>
      <c r="I1869" t="s">
        <v>9</v>
      </c>
      <c r="K1869" s="14" t="str">
        <v>Id472</v>
      </c>
      <c r="L1869" s="11">
        <v>1974</v>
      </c>
      <c r="M1869" s="11" t="str">
        <v>Oct</v>
      </c>
      <c r="N1869" s="11" t="str">
        <v>Tier - 3</v>
      </c>
      <c r="O1869" s="11" t="str">
        <v>Tier - 2</v>
      </c>
      <c r="P1869" s="11" t="str">
        <v>R1013</v>
      </c>
      <c r="Q1869" s="12" t="str">
        <v>14 Oct 1974</v>
      </c>
      <c r="R1869" s="11">
        <f ca="1"/>
        <v>50</v>
      </c>
      <c r="S1869" s="52">
        <v>21223.68</v>
      </c>
      <c r="T1869" s="19"/>
    </row>
    <row r="1870" spans="1:20" x14ac:dyDescent="0.3">
      <c r="A1870" t="s">
        <v>1896</v>
      </c>
      <c r="B1870">
        <v>1974</v>
      </c>
      <c r="C1870" t="s">
        <v>15</v>
      </c>
      <c r="D1870">
        <v>3</v>
      </c>
      <c r="E1870">
        <v>0</v>
      </c>
      <c r="F1870">
        <v>21232.18</v>
      </c>
      <c r="G1870" t="s">
        <v>6767</v>
      </c>
      <c r="H1870" t="s">
        <v>6766</v>
      </c>
      <c r="I1870" t="s">
        <v>37</v>
      </c>
      <c r="K1870" s="14" t="str">
        <v>Id471</v>
      </c>
      <c r="L1870" s="11">
        <v>1974</v>
      </c>
      <c r="M1870" s="11" t="str">
        <v>Sep</v>
      </c>
      <c r="N1870" s="11" t="str">
        <v>Tier - 3</v>
      </c>
      <c r="O1870" s="11" t="str">
        <v>Tier - 2</v>
      </c>
      <c r="P1870" s="11" t="str">
        <v>R1011</v>
      </c>
      <c r="Q1870" s="12" t="str">
        <v>3 Sep 1974</v>
      </c>
      <c r="R1870" s="11">
        <f ca="1"/>
        <v>50</v>
      </c>
      <c r="S1870" s="52">
        <v>21232.18</v>
      </c>
      <c r="T1870" s="19"/>
    </row>
    <row r="1871" spans="1:20" x14ac:dyDescent="0.3">
      <c r="A1871" t="s">
        <v>1897</v>
      </c>
      <c r="B1871">
        <v>1980</v>
      </c>
      <c r="C1871" t="s">
        <v>25</v>
      </c>
      <c r="D1871">
        <v>10</v>
      </c>
      <c r="E1871">
        <v>2</v>
      </c>
      <c r="F1871">
        <v>21259.38</v>
      </c>
      <c r="G1871" t="s">
        <v>6767</v>
      </c>
      <c r="H1871" t="s">
        <v>6767</v>
      </c>
      <c r="I1871" t="s">
        <v>161</v>
      </c>
      <c r="K1871" s="14" t="str">
        <v>Id470</v>
      </c>
      <c r="L1871" s="11">
        <v>1980</v>
      </c>
      <c r="M1871" s="11" t="str">
        <v>Dec</v>
      </c>
      <c r="N1871" s="11" t="str">
        <v>Tier - 3</v>
      </c>
      <c r="O1871" s="11" t="str">
        <v>Tier - 3</v>
      </c>
      <c r="P1871" s="11" t="str">
        <v>R1019</v>
      </c>
      <c r="Q1871" s="12" t="str">
        <v>10 Dec 1980</v>
      </c>
      <c r="R1871" s="11">
        <f ca="1"/>
        <v>44</v>
      </c>
      <c r="S1871" s="52">
        <v>21259.38</v>
      </c>
      <c r="T1871" s="19"/>
    </row>
    <row r="1872" spans="1:20" x14ac:dyDescent="0.3">
      <c r="A1872" t="s">
        <v>1898</v>
      </c>
      <c r="B1872">
        <v>2004</v>
      </c>
      <c r="C1872" t="s">
        <v>30</v>
      </c>
      <c r="D1872">
        <v>4</v>
      </c>
      <c r="E1872">
        <v>0</v>
      </c>
      <c r="F1872">
        <v>21344.85</v>
      </c>
      <c r="G1872" t="s">
        <v>6767</v>
      </c>
      <c r="H1872" t="s">
        <v>6768</v>
      </c>
      <c r="I1872" t="s">
        <v>242</v>
      </c>
      <c r="K1872" s="14" t="str">
        <v>Id469</v>
      </c>
      <c r="L1872" s="11">
        <v>2004</v>
      </c>
      <c r="M1872" s="11" t="str">
        <v>Aug</v>
      </c>
      <c r="N1872" s="11" t="str">
        <v>Tier - 3</v>
      </c>
      <c r="O1872" s="11" t="str">
        <v>Tier - 1</v>
      </c>
      <c r="P1872" s="11" t="str">
        <v>R1024</v>
      </c>
      <c r="Q1872" s="12" t="str">
        <v>4 Aug 2004</v>
      </c>
      <c r="R1872" s="11">
        <f ca="1"/>
        <v>20</v>
      </c>
      <c r="S1872" s="52">
        <v>21344.85</v>
      </c>
      <c r="T1872" s="19"/>
    </row>
    <row r="1873" spans="1:20" x14ac:dyDescent="0.3">
      <c r="A1873" t="s">
        <v>1899</v>
      </c>
      <c r="B1873">
        <v>1980</v>
      </c>
      <c r="C1873" t="s">
        <v>15</v>
      </c>
      <c r="D1873">
        <v>4</v>
      </c>
      <c r="E1873">
        <v>0</v>
      </c>
      <c r="F1873">
        <v>21348.71</v>
      </c>
      <c r="G1873" t="s">
        <v>6766</v>
      </c>
      <c r="H1873" t="s">
        <v>6768</v>
      </c>
      <c r="I1873" t="s">
        <v>18</v>
      </c>
      <c r="K1873" s="14" t="str">
        <v>Id468</v>
      </c>
      <c r="L1873" s="11">
        <v>1980</v>
      </c>
      <c r="M1873" s="11" t="str">
        <v>Sep</v>
      </c>
      <c r="N1873" s="11" t="str">
        <v>Tier - 2</v>
      </c>
      <c r="O1873" s="11" t="str">
        <v>Tier - 1</v>
      </c>
      <c r="P1873" s="11" t="str">
        <v>R1012</v>
      </c>
      <c r="Q1873" s="12" t="str">
        <v>4 Sep 1980</v>
      </c>
      <c r="R1873" s="11">
        <f ca="1"/>
        <v>44</v>
      </c>
      <c r="S1873" s="52">
        <v>21348.71</v>
      </c>
      <c r="T1873" s="19"/>
    </row>
    <row r="1874" spans="1:20" x14ac:dyDescent="0.3">
      <c r="A1874" t="s">
        <v>1900</v>
      </c>
      <c r="B1874">
        <v>1990</v>
      </c>
      <c r="C1874" t="s">
        <v>11</v>
      </c>
      <c r="D1874">
        <v>21</v>
      </c>
      <c r="E1874">
        <v>4</v>
      </c>
      <c r="F1874">
        <v>21472.48</v>
      </c>
      <c r="G1874" t="s">
        <v>6766</v>
      </c>
      <c r="H1874" t="s">
        <v>6766</v>
      </c>
      <c r="I1874" t="s">
        <v>18</v>
      </c>
      <c r="K1874" s="14" t="str">
        <v>Id467</v>
      </c>
      <c r="L1874" s="11">
        <v>1990</v>
      </c>
      <c r="M1874" s="11" t="str">
        <v>Nov</v>
      </c>
      <c r="N1874" s="11" t="str">
        <v>Tier - 2</v>
      </c>
      <c r="O1874" s="11" t="str">
        <v>Tier - 2</v>
      </c>
      <c r="P1874" s="11" t="str">
        <v>R1012</v>
      </c>
      <c r="Q1874" s="12" t="str">
        <v>21 Nov 1990</v>
      </c>
      <c r="R1874" s="11">
        <f ca="1"/>
        <v>34</v>
      </c>
      <c r="S1874" s="52">
        <v>21472.48</v>
      </c>
      <c r="T1874" s="19"/>
    </row>
    <row r="1875" spans="1:20" x14ac:dyDescent="0.3">
      <c r="A1875" t="s">
        <v>1901</v>
      </c>
      <c r="B1875">
        <v>1999</v>
      </c>
      <c r="C1875" t="s">
        <v>13</v>
      </c>
      <c r="D1875">
        <v>12</v>
      </c>
      <c r="E1875">
        <v>0</v>
      </c>
      <c r="F1875">
        <v>21595.38</v>
      </c>
      <c r="G1875" t="s">
        <v>6766</v>
      </c>
      <c r="H1875" t="s">
        <v>6767</v>
      </c>
      <c r="I1875" t="s">
        <v>18</v>
      </c>
      <c r="K1875" s="14" t="str">
        <v>Id466</v>
      </c>
      <c r="L1875" s="11">
        <v>1999</v>
      </c>
      <c r="M1875" s="11" t="str">
        <v>Jun</v>
      </c>
      <c r="N1875" s="11" t="str">
        <v>Tier - 2</v>
      </c>
      <c r="O1875" s="11" t="str">
        <v>Tier - 3</v>
      </c>
      <c r="P1875" s="11" t="str">
        <v>R1012</v>
      </c>
      <c r="Q1875" s="12" t="str">
        <v>12 Jun 1999</v>
      </c>
      <c r="R1875" s="11">
        <f ca="1"/>
        <v>25</v>
      </c>
      <c r="S1875" s="52">
        <v>21595.38</v>
      </c>
      <c r="T1875" s="19"/>
    </row>
    <row r="1876" spans="1:20" x14ac:dyDescent="0.3">
      <c r="A1876" t="s">
        <v>1902</v>
      </c>
      <c r="B1876">
        <v>1983</v>
      </c>
      <c r="C1876" t="s">
        <v>25</v>
      </c>
      <c r="D1876">
        <v>25</v>
      </c>
      <c r="E1876">
        <v>3</v>
      </c>
      <c r="F1876">
        <v>21659.93</v>
      </c>
      <c r="G1876" t="s">
        <v>6767</v>
      </c>
      <c r="H1876" t="s">
        <v>6767</v>
      </c>
      <c r="I1876" t="s">
        <v>242</v>
      </c>
      <c r="K1876" s="14" t="str">
        <v>Id465</v>
      </c>
      <c r="L1876" s="11">
        <v>1983</v>
      </c>
      <c r="M1876" s="11" t="str">
        <v>Dec</v>
      </c>
      <c r="N1876" s="11" t="str">
        <v>Tier - 3</v>
      </c>
      <c r="O1876" s="11" t="str">
        <v>Tier - 3</v>
      </c>
      <c r="P1876" s="11" t="str">
        <v>R1024</v>
      </c>
      <c r="Q1876" s="12" t="str">
        <v>25 Dec 1983</v>
      </c>
      <c r="R1876" s="11">
        <f ca="1"/>
        <v>41</v>
      </c>
      <c r="S1876" s="52">
        <v>21659.93</v>
      </c>
      <c r="T1876" s="19"/>
    </row>
    <row r="1877" spans="1:20" x14ac:dyDescent="0.3">
      <c r="A1877" t="s">
        <v>1903</v>
      </c>
      <c r="B1877">
        <v>1962</v>
      </c>
      <c r="C1877" t="s">
        <v>11</v>
      </c>
      <c r="D1877">
        <v>16</v>
      </c>
      <c r="E1877">
        <v>0</v>
      </c>
      <c r="F1877">
        <v>21661.16</v>
      </c>
      <c r="G1877" t="s">
        <v>6766</v>
      </c>
      <c r="H1877" t="s">
        <v>6766</v>
      </c>
      <c r="I1877" t="s">
        <v>18</v>
      </c>
      <c r="K1877" s="14" t="str">
        <v>Id464</v>
      </c>
      <c r="L1877" s="11">
        <v>1962</v>
      </c>
      <c r="M1877" s="11" t="str">
        <v>Nov</v>
      </c>
      <c r="N1877" s="11" t="str">
        <v>Tier - 2</v>
      </c>
      <c r="O1877" s="11" t="str">
        <v>Tier - 2</v>
      </c>
      <c r="P1877" s="11" t="str">
        <v>R1012</v>
      </c>
      <c r="Q1877" s="12" t="str">
        <v>16 Nov 1962</v>
      </c>
      <c r="R1877" s="11">
        <f ca="1"/>
        <v>62</v>
      </c>
      <c r="S1877" s="52">
        <v>21661.16</v>
      </c>
      <c r="T1877" s="19"/>
    </row>
    <row r="1878" spans="1:20" x14ac:dyDescent="0.3">
      <c r="A1878" t="s">
        <v>1904</v>
      </c>
      <c r="B1878">
        <v>1976</v>
      </c>
      <c r="C1878" t="s">
        <v>8</v>
      </c>
      <c r="D1878">
        <v>18</v>
      </c>
      <c r="E1878">
        <v>1</v>
      </c>
      <c r="F1878">
        <v>21677.279999999999</v>
      </c>
      <c r="G1878" t="s">
        <v>6767</v>
      </c>
      <c r="H1878" t="s">
        <v>6768</v>
      </c>
      <c r="I1878" t="s">
        <v>18</v>
      </c>
      <c r="K1878" s="14" t="str">
        <v>Id463</v>
      </c>
      <c r="L1878" s="11">
        <v>1976</v>
      </c>
      <c r="M1878" s="11" t="str">
        <v>Jul</v>
      </c>
      <c r="N1878" s="11" t="str">
        <v>Tier - 3</v>
      </c>
      <c r="O1878" s="11" t="str">
        <v>Tier - 1</v>
      </c>
      <c r="P1878" s="11" t="str">
        <v>R1012</v>
      </c>
      <c r="Q1878" s="12" t="str">
        <v>18 Jul 1976</v>
      </c>
      <c r="R1878" s="11">
        <f ca="1"/>
        <v>48</v>
      </c>
      <c r="S1878" s="52">
        <v>21677.279999999999</v>
      </c>
      <c r="T1878" s="19"/>
    </row>
    <row r="1879" spans="1:20" x14ac:dyDescent="0.3">
      <c r="A1879" t="s">
        <v>1905</v>
      </c>
      <c r="B1879">
        <v>1979</v>
      </c>
      <c r="C1879" t="s">
        <v>15</v>
      </c>
      <c r="D1879">
        <v>20</v>
      </c>
      <c r="E1879">
        <v>1</v>
      </c>
      <c r="F1879">
        <v>21771.34</v>
      </c>
      <c r="G1879" t="s">
        <v>6767</v>
      </c>
      <c r="H1879" t="s">
        <v>6768</v>
      </c>
      <c r="I1879" t="s">
        <v>242</v>
      </c>
      <c r="K1879" s="14" t="str">
        <v>Id462</v>
      </c>
      <c r="L1879" s="11">
        <v>1979</v>
      </c>
      <c r="M1879" s="11" t="str">
        <v>Sep</v>
      </c>
      <c r="N1879" s="11" t="str">
        <v>Tier - 3</v>
      </c>
      <c r="O1879" s="11" t="str">
        <v>Tier - 1</v>
      </c>
      <c r="P1879" s="11" t="str">
        <v>R1024</v>
      </c>
      <c r="Q1879" s="12" t="str">
        <v>20 Sep 1979</v>
      </c>
      <c r="R1879" s="11">
        <f ca="1"/>
        <v>45</v>
      </c>
      <c r="S1879" s="52">
        <v>21771.34</v>
      </c>
      <c r="T1879" s="19"/>
    </row>
    <row r="1880" spans="1:20" x14ac:dyDescent="0.3">
      <c r="A1880" t="s">
        <v>1906</v>
      </c>
      <c r="B1880">
        <v>1979</v>
      </c>
      <c r="C1880" t="s">
        <v>15</v>
      </c>
      <c r="D1880">
        <v>28</v>
      </c>
      <c r="E1880">
        <v>0</v>
      </c>
      <c r="F1880">
        <v>21774.32</v>
      </c>
      <c r="G1880" t="s">
        <v>6767</v>
      </c>
      <c r="H1880" t="s">
        <v>6766</v>
      </c>
      <c r="I1880" t="s">
        <v>18</v>
      </c>
      <c r="K1880" s="14" t="str">
        <v>Id461</v>
      </c>
      <c r="L1880" s="11">
        <v>1979</v>
      </c>
      <c r="M1880" s="11" t="str">
        <v>Sep</v>
      </c>
      <c r="N1880" s="11" t="str">
        <v>Tier - 3</v>
      </c>
      <c r="O1880" s="11" t="str">
        <v>Tier - 2</v>
      </c>
      <c r="P1880" s="11" t="str">
        <v>R1012</v>
      </c>
      <c r="Q1880" s="12" t="str">
        <v>28 Sep 1979</v>
      </c>
      <c r="R1880" s="11">
        <f ca="1"/>
        <v>45</v>
      </c>
      <c r="S1880" s="52">
        <v>21774.32</v>
      </c>
      <c r="T1880" s="19"/>
    </row>
    <row r="1881" spans="1:20" x14ac:dyDescent="0.3">
      <c r="A1881" t="s">
        <v>1907</v>
      </c>
      <c r="B1881">
        <v>1963</v>
      </c>
      <c r="C1881" t="s">
        <v>30</v>
      </c>
      <c r="D1881">
        <v>27</v>
      </c>
      <c r="E1881">
        <v>0</v>
      </c>
      <c r="F1881">
        <v>21797</v>
      </c>
      <c r="G1881" t="s">
        <v>6767</v>
      </c>
      <c r="H1881" t="s">
        <v>6768</v>
      </c>
      <c r="I1881" t="s">
        <v>37</v>
      </c>
      <c r="K1881" s="14" t="str">
        <v>Id460</v>
      </c>
      <c r="L1881" s="11">
        <v>1963</v>
      </c>
      <c r="M1881" s="11" t="str">
        <v>Aug</v>
      </c>
      <c r="N1881" s="11" t="str">
        <v>Tier - 3</v>
      </c>
      <c r="O1881" s="11" t="str">
        <v>Tier - 1</v>
      </c>
      <c r="P1881" s="11" t="str">
        <v>R1011</v>
      </c>
      <c r="Q1881" s="12" t="str">
        <v>27 Aug 1963</v>
      </c>
      <c r="R1881" s="11">
        <f ca="1"/>
        <v>61</v>
      </c>
      <c r="S1881" s="52">
        <v>21797</v>
      </c>
      <c r="T1881" s="19"/>
    </row>
    <row r="1882" spans="1:20" x14ac:dyDescent="0.3">
      <c r="A1882" t="s">
        <v>1908</v>
      </c>
      <c r="B1882">
        <v>1979</v>
      </c>
      <c r="C1882" t="s">
        <v>30</v>
      </c>
      <c r="D1882">
        <v>17</v>
      </c>
      <c r="E1882">
        <v>2</v>
      </c>
      <c r="F1882">
        <v>21880.82</v>
      </c>
      <c r="G1882" t="s">
        <v>6767</v>
      </c>
      <c r="H1882" t="s">
        <v>6768</v>
      </c>
      <c r="I1882" t="s">
        <v>18</v>
      </c>
      <c r="K1882" s="14" t="str">
        <v>Id459</v>
      </c>
      <c r="L1882" s="11">
        <v>1979</v>
      </c>
      <c r="M1882" s="11" t="str">
        <v>Aug</v>
      </c>
      <c r="N1882" s="11" t="str">
        <v>Tier - 3</v>
      </c>
      <c r="O1882" s="11" t="str">
        <v>Tier - 1</v>
      </c>
      <c r="P1882" s="11" t="str">
        <v>R1012</v>
      </c>
      <c r="Q1882" s="12" t="str">
        <v>17 Aug 1979</v>
      </c>
      <c r="R1882" s="11">
        <f ca="1"/>
        <v>45</v>
      </c>
      <c r="S1882" s="52">
        <v>21880.82</v>
      </c>
      <c r="T1882" s="19"/>
    </row>
    <row r="1883" spans="1:20" x14ac:dyDescent="0.3">
      <c r="A1883" t="s">
        <v>1909</v>
      </c>
      <c r="B1883">
        <v>2003</v>
      </c>
      <c r="C1883" t="s">
        <v>15</v>
      </c>
      <c r="D1883">
        <v>28</v>
      </c>
      <c r="E1883">
        <v>0</v>
      </c>
      <c r="F1883">
        <v>21882.400000000001</v>
      </c>
      <c r="G1883" t="s">
        <v>6766</v>
      </c>
      <c r="H1883" t="s">
        <v>6768</v>
      </c>
      <c r="I1883" t="s">
        <v>37</v>
      </c>
      <c r="K1883" s="14" t="str">
        <v>Id458</v>
      </c>
      <c r="L1883" s="11">
        <v>2003</v>
      </c>
      <c r="M1883" s="11" t="str">
        <v>Sep</v>
      </c>
      <c r="N1883" s="11" t="str">
        <v>Tier - 2</v>
      </c>
      <c r="O1883" s="11" t="str">
        <v>Tier - 1</v>
      </c>
      <c r="P1883" s="11" t="str">
        <v>R1011</v>
      </c>
      <c r="Q1883" s="12" t="str">
        <v>28 Sep 2003</v>
      </c>
      <c r="R1883" s="11">
        <f ca="1"/>
        <v>21</v>
      </c>
      <c r="S1883" s="52">
        <v>21882.400000000001</v>
      </c>
      <c r="T1883" s="19"/>
    </row>
    <row r="1884" spans="1:20" x14ac:dyDescent="0.3">
      <c r="A1884" t="s">
        <v>1910</v>
      </c>
      <c r="B1884">
        <v>1975</v>
      </c>
      <c r="C1884" t="s">
        <v>25</v>
      </c>
      <c r="D1884">
        <v>19</v>
      </c>
      <c r="E1884">
        <v>1</v>
      </c>
      <c r="F1884">
        <v>21978.68</v>
      </c>
      <c r="G1884" t="s">
        <v>6767</v>
      </c>
      <c r="H1884" t="s">
        <v>6767</v>
      </c>
      <c r="I1884" t="s">
        <v>9</v>
      </c>
      <c r="K1884" s="14" t="str">
        <v>Id457</v>
      </c>
      <c r="L1884" s="11">
        <v>1975</v>
      </c>
      <c r="M1884" s="11" t="str">
        <v>Dec</v>
      </c>
      <c r="N1884" s="11" t="str">
        <v>Tier - 3</v>
      </c>
      <c r="O1884" s="11" t="str">
        <v>Tier - 3</v>
      </c>
      <c r="P1884" s="11" t="str">
        <v>R1013</v>
      </c>
      <c r="Q1884" s="12" t="str">
        <v>19 Dec 1975</v>
      </c>
      <c r="R1884" s="11">
        <f ca="1"/>
        <v>49</v>
      </c>
      <c r="S1884" s="52">
        <v>21978.68</v>
      </c>
      <c r="T1884" s="19"/>
    </row>
    <row r="1885" spans="1:20" x14ac:dyDescent="0.3">
      <c r="A1885" t="s">
        <v>1911</v>
      </c>
      <c r="B1885">
        <v>1989</v>
      </c>
      <c r="C1885" t="s">
        <v>32</v>
      </c>
      <c r="D1885">
        <v>14</v>
      </c>
      <c r="E1885">
        <v>0</v>
      </c>
      <c r="F1885">
        <v>21984.47</v>
      </c>
      <c r="G1885" t="s">
        <v>6767</v>
      </c>
      <c r="H1885" t="s">
        <v>6768</v>
      </c>
      <c r="I1885" t="s">
        <v>18</v>
      </c>
      <c r="K1885" s="14" t="str">
        <v>Id456</v>
      </c>
      <c r="L1885" s="11">
        <v>1989</v>
      </c>
      <c r="M1885" s="11" t="str">
        <v>Oct</v>
      </c>
      <c r="N1885" s="11" t="str">
        <v>Tier - 3</v>
      </c>
      <c r="O1885" s="11" t="str">
        <v>Tier - 1</v>
      </c>
      <c r="P1885" s="11" t="str">
        <v>R1012</v>
      </c>
      <c r="Q1885" s="12" t="str">
        <v>14 Oct 1989</v>
      </c>
      <c r="R1885" s="11">
        <f ca="1"/>
        <v>35</v>
      </c>
      <c r="S1885" s="52">
        <v>21984.47</v>
      </c>
      <c r="T1885" s="19"/>
    </row>
    <row r="1886" spans="1:20" x14ac:dyDescent="0.3">
      <c r="A1886" t="s">
        <v>1912</v>
      </c>
      <c r="B1886">
        <v>2001</v>
      </c>
      <c r="C1886" t="s">
        <v>30</v>
      </c>
      <c r="D1886">
        <v>28</v>
      </c>
      <c r="E1886">
        <v>0</v>
      </c>
      <c r="F1886">
        <v>22097.62</v>
      </c>
      <c r="G1886" t="s">
        <v>6767</v>
      </c>
      <c r="H1886" t="s">
        <v>6768</v>
      </c>
      <c r="I1886" t="s">
        <v>37</v>
      </c>
      <c r="K1886" s="14" t="str">
        <v>Id455</v>
      </c>
      <c r="L1886" s="11">
        <v>2001</v>
      </c>
      <c r="M1886" s="11" t="str">
        <v>Aug</v>
      </c>
      <c r="N1886" s="11" t="str">
        <v>Tier - 3</v>
      </c>
      <c r="O1886" s="11" t="str">
        <v>Tier - 1</v>
      </c>
      <c r="P1886" s="11" t="str">
        <v>R1011</v>
      </c>
      <c r="Q1886" s="12" t="str">
        <v>28 Aug 2001</v>
      </c>
      <c r="R1886" s="11">
        <f ca="1"/>
        <v>23</v>
      </c>
      <c r="S1886" s="52">
        <v>22097.62</v>
      </c>
      <c r="T1886" s="19"/>
    </row>
    <row r="1887" spans="1:20" x14ac:dyDescent="0.3">
      <c r="A1887" t="s">
        <v>1913</v>
      </c>
      <c r="B1887">
        <v>1980</v>
      </c>
      <c r="C1887" t="s">
        <v>15</v>
      </c>
      <c r="D1887">
        <v>12</v>
      </c>
      <c r="E1887">
        <v>0</v>
      </c>
      <c r="F1887">
        <v>22144.03</v>
      </c>
      <c r="G1887" t="s">
        <v>6766</v>
      </c>
      <c r="H1887" t="s">
        <v>6766</v>
      </c>
      <c r="I1887" t="s">
        <v>37</v>
      </c>
      <c r="K1887" s="14" t="str">
        <v>Id454</v>
      </c>
      <c r="L1887" s="11">
        <v>1980</v>
      </c>
      <c r="M1887" s="11" t="str">
        <v>Sep</v>
      </c>
      <c r="N1887" s="11" t="str">
        <v>Tier - 2</v>
      </c>
      <c r="O1887" s="11" t="str">
        <v>Tier - 2</v>
      </c>
      <c r="P1887" s="11" t="str">
        <v>R1011</v>
      </c>
      <c r="Q1887" s="12" t="str">
        <v>12 Sep 1980</v>
      </c>
      <c r="R1887" s="11">
        <f ca="1"/>
        <v>44</v>
      </c>
      <c r="S1887" s="52">
        <v>22144.03</v>
      </c>
      <c r="T1887" s="19"/>
    </row>
    <row r="1888" spans="1:20" x14ac:dyDescent="0.3">
      <c r="A1888" t="s">
        <v>1914</v>
      </c>
      <c r="B1888">
        <v>1965</v>
      </c>
      <c r="C1888" t="s">
        <v>30</v>
      </c>
      <c r="D1888">
        <v>24</v>
      </c>
      <c r="E1888">
        <v>1</v>
      </c>
      <c r="F1888">
        <v>22192.44</v>
      </c>
      <c r="G1888" t="s">
        <v>6767</v>
      </c>
      <c r="H1888" t="s">
        <v>6768</v>
      </c>
      <c r="I1888" t="s">
        <v>9</v>
      </c>
      <c r="K1888" s="14" t="str">
        <v>Id453</v>
      </c>
      <c r="L1888" s="11">
        <v>1965</v>
      </c>
      <c r="M1888" s="11" t="str">
        <v>Aug</v>
      </c>
      <c r="N1888" s="11" t="str">
        <v>Tier - 3</v>
      </c>
      <c r="O1888" s="11" t="str">
        <v>Tier - 1</v>
      </c>
      <c r="P1888" s="11" t="str">
        <v>R1013</v>
      </c>
      <c r="Q1888" s="12" t="str">
        <v>24 Aug 1965</v>
      </c>
      <c r="R1888" s="11">
        <f ca="1"/>
        <v>59</v>
      </c>
      <c r="S1888" s="52">
        <v>22192.44</v>
      </c>
      <c r="T1888" s="19"/>
    </row>
    <row r="1889" spans="1:20" x14ac:dyDescent="0.3">
      <c r="A1889" t="s">
        <v>1915</v>
      </c>
      <c r="B1889">
        <v>1971</v>
      </c>
      <c r="C1889" t="s">
        <v>13</v>
      </c>
      <c r="D1889">
        <v>16</v>
      </c>
      <c r="E1889">
        <v>1</v>
      </c>
      <c r="F1889">
        <v>22218.11</v>
      </c>
      <c r="G1889" t="s">
        <v>6766</v>
      </c>
      <c r="H1889" t="s">
        <v>6767</v>
      </c>
      <c r="I1889" t="s">
        <v>9</v>
      </c>
      <c r="K1889" s="14" t="str">
        <v>Id452</v>
      </c>
      <c r="L1889" s="11">
        <v>1971</v>
      </c>
      <c r="M1889" s="11" t="str">
        <v>Jun</v>
      </c>
      <c r="N1889" s="11" t="str">
        <v>Tier - 2</v>
      </c>
      <c r="O1889" s="11" t="str">
        <v>Tier - 3</v>
      </c>
      <c r="P1889" s="11" t="str">
        <v>R1013</v>
      </c>
      <c r="Q1889" s="12" t="str">
        <v>16 Jun 1971</v>
      </c>
      <c r="R1889" s="11">
        <f ca="1"/>
        <v>53</v>
      </c>
      <c r="S1889" s="52">
        <v>22218.11</v>
      </c>
      <c r="T1889" s="19"/>
    </row>
    <row r="1890" spans="1:20" x14ac:dyDescent="0.3">
      <c r="A1890" t="s">
        <v>1916</v>
      </c>
      <c r="B1890">
        <v>1982</v>
      </c>
      <c r="C1890" t="s">
        <v>25</v>
      </c>
      <c r="D1890">
        <v>27</v>
      </c>
      <c r="E1890">
        <v>1</v>
      </c>
      <c r="F1890">
        <v>22331.57</v>
      </c>
      <c r="G1890" t="s">
        <v>6766</v>
      </c>
      <c r="H1890" t="s">
        <v>6767</v>
      </c>
      <c r="I1890" t="s">
        <v>242</v>
      </c>
      <c r="K1890" s="14" t="str">
        <v>Id451</v>
      </c>
      <c r="L1890" s="11">
        <v>1982</v>
      </c>
      <c r="M1890" s="11" t="str">
        <v>Dec</v>
      </c>
      <c r="N1890" s="11" t="str">
        <v>Tier - 2</v>
      </c>
      <c r="O1890" s="11" t="str">
        <v>Tier - 3</v>
      </c>
      <c r="P1890" s="11" t="str">
        <v>R1024</v>
      </c>
      <c r="Q1890" s="12" t="str">
        <v>27 Dec 1982</v>
      </c>
      <c r="R1890" s="11">
        <f ca="1"/>
        <v>42</v>
      </c>
      <c r="S1890" s="52">
        <v>22331.57</v>
      </c>
      <c r="T1890" s="19"/>
    </row>
    <row r="1891" spans="1:20" x14ac:dyDescent="0.3">
      <c r="A1891" t="s">
        <v>1917</v>
      </c>
      <c r="B1891">
        <v>1999</v>
      </c>
      <c r="C1891" t="s">
        <v>30</v>
      </c>
      <c r="D1891">
        <v>26</v>
      </c>
      <c r="E1891">
        <v>2</v>
      </c>
      <c r="F1891">
        <v>22395.74</v>
      </c>
      <c r="G1891" t="s">
        <v>6767</v>
      </c>
      <c r="H1891" t="s">
        <v>6766</v>
      </c>
      <c r="I1891" t="s">
        <v>242</v>
      </c>
      <c r="K1891" s="14" t="str">
        <v>Id450</v>
      </c>
      <c r="L1891" s="11">
        <v>1999</v>
      </c>
      <c r="M1891" s="11" t="str">
        <v>Aug</v>
      </c>
      <c r="N1891" s="11" t="str">
        <v>Tier - 3</v>
      </c>
      <c r="O1891" s="11" t="str">
        <v>Tier - 2</v>
      </c>
      <c r="P1891" s="11" t="str">
        <v>R1024</v>
      </c>
      <c r="Q1891" s="12" t="str">
        <v>26 Aug 1999</v>
      </c>
      <c r="R1891" s="11">
        <f ca="1"/>
        <v>25</v>
      </c>
      <c r="S1891" s="52">
        <v>22395.74</v>
      </c>
      <c r="T1891" s="19"/>
    </row>
    <row r="1892" spans="1:20" x14ac:dyDescent="0.3">
      <c r="A1892" t="s">
        <v>1918</v>
      </c>
      <c r="B1892">
        <v>1966</v>
      </c>
      <c r="C1892" t="s">
        <v>30</v>
      </c>
      <c r="D1892">
        <v>18</v>
      </c>
      <c r="E1892">
        <v>0</v>
      </c>
      <c r="F1892">
        <v>22412.65</v>
      </c>
      <c r="G1892" t="s">
        <v>6767</v>
      </c>
      <c r="H1892" t="s">
        <v>6767</v>
      </c>
      <c r="I1892" t="s">
        <v>271</v>
      </c>
      <c r="K1892" s="14" t="str">
        <v>Id449</v>
      </c>
      <c r="L1892" s="11">
        <v>1966</v>
      </c>
      <c r="M1892" s="11" t="str">
        <v>Aug</v>
      </c>
      <c r="N1892" s="11" t="str">
        <v>Tier - 3</v>
      </c>
      <c r="O1892" s="11" t="str">
        <v>Tier - 3</v>
      </c>
      <c r="P1892" s="11" t="str">
        <v>R1014</v>
      </c>
      <c r="Q1892" s="12" t="str">
        <v>18 Aug 1966</v>
      </c>
      <c r="R1892" s="11">
        <f ca="1"/>
        <v>58</v>
      </c>
      <c r="S1892" s="52">
        <v>22412.65</v>
      </c>
      <c r="T1892" s="19"/>
    </row>
    <row r="1893" spans="1:20" x14ac:dyDescent="0.3">
      <c r="A1893" t="s">
        <v>1919</v>
      </c>
      <c r="B1893">
        <v>1983</v>
      </c>
      <c r="C1893" t="s">
        <v>25</v>
      </c>
      <c r="D1893">
        <v>21</v>
      </c>
      <c r="E1893">
        <v>1</v>
      </c>
      <c r="F1893">
        <v>22462.04</v>
      </c>
      <c r="G1893" t="s">
        <v>6767</v>
      </c>
      <c r="H1893" t="s">
        <v>6768</v>
      </c>
      <c r="I1893" t="s">
        <v>161</v>
      </c>
      <c r="K1893" s="14" t="str">
        <v>Id448</v>
      </c>
      <c r="L1893" s="11">
        <v>1983</v>
      </c>
      <c r="M1893" s="11" t="str">
        <v>Dec</v>
      </c>
      <c r="N1893" s="11" t="str">
        <v>Tier - 3</v>
      </c>
      <c r="O1893" s="11" t="str">
        <v>Tier - 1</v>
      </c>
      <c r="P1893" s="11" t="str">
        <v>R1019</v>
      </c>
      <c r="Q1893" s="12" t="str">
        <v>21 Dec 1983</v>
      </c>
      <c r="R1893" s="11">
        <f ca="1"/>
        <v>41</v>
      </c>
      <c r="S1893" s="52">
        <v>22462.04</v>
      </c>
      <c r="T1893" s="19"/>
    </row>
    <row r="1894" spans="1:20" x14ac:dyDescent="0.3">
      <c r="A1894" t="s">
        <v>1920</v>
      </c>
      <c r="B1894">
        <v>1979</v>
      </c>
      <c r="C1894" t="s">
        <v>11</v>
      </c>
      <c r="D1894">
        <v>14</v>
      </c>
      <c r="E1894">
        <v>2</v>
      </c>
      <c r="F1894">
        <v>22478.6</v>
      </c>
      <c r="G1894" t="s">
        <v>6767</v>
      </c>
      <c r="H1894" t="s">
        <v>6766</v>
      </c>
      <c r="I1894" t="s">
        <v>37</v>
      </c>
      <c r="K1894" s="14" t="str">
        <v>Id447</v>
      </c>
      <c r="L1894" s="11">
        <v>1979</v>
      </c>
      <c r="M1894" s="11" t="str">
        <v>Nov</v>
      </c>
      <c r="N1894" s="11" t="str">
        <v>Tier - 3</v>
      </c>
      <c r="O1894" s="11" t="str">
        <v>Tier - 2</v>
      </c>
      <c r="P1894" s="11" t="str">
        <v>R1011</v>
      </c>
      <c r="Q1894" s="12" t="str">
        <v>14 Nov 1979</v>
      </c>
      <c r="R1894" s="11">
        <f ca="1"/>
        <v>45</v>
      </c>
      <c r="S1894" s="52">
        <v>22478.6</v>
      </c>
      <c r="T1894" s="19"/>
    </row>
    <row r="1895" spans="1:20" x14ac:dyDescent="0.3">
      <c r="A1895" t="s">
        <v>1921</v>
      </c>
      <c r="B1895">
        <v>2003</v>
      </c>
      <c r="C1895" t="s">
        <v>8</v>
      </c>
      <c r="D1895">
        <v>25</v>
      </c>
      <c r="E1895">
        <v>2</v>
      </c>
      <c r="F1895">
        <v>22493.66</v>
      </c>
      <c r="G1895" t="s">
        <v>6766</v>
      </c>
      <c r="H1895" t="s">
        <v>6768</v>
      </c>
      <c r="I1895" t="s">
        <v>18</v>
      </c>
      <c r="K1895" s="14" t="str">
        <v>Id446</v>
      </c>
      <c r="L1895" s="11">
        <v>2003</v>
      </c>
      <c r="M1895" s="11" t="str">
        <v>Jul</v>
      </c>
      <c r="N1895" s="11" t="str">
        <v>Tier - 2</v>
      </c>
      <c r="O1895" s="11" t="str">
        <v>Tier - 1</v>
      </c>
      <c r="P1895" s="11" t="str">
        <v>R1012</v>
      </c>
      <c r="Q1895" s="12" t="str">
        <v>25 Jul 2003</v>
      </c>
      <c r="R1895" s="11">
        <f ca="1"/>
        <v>21</v>
      </c>
      <c r="S1895" s="52">
        <v>22493.66</v>
      </c>
      <c r="T1895" s="19"/>
    </row>
    <row r="1896" spans="1:20" x14ac:dyDescent="0.3">
      <c r="A1896" t="s">
        <v>1922</v>
      </c>
      <c r="B1896">
        <v>1970</v>
      </c>
      <c r="C1896" t="s">
        <v>11</v>
      </c>
      <c r="D1896">
        <v>9</v>
      </c>
      <c r="E1896">
        <v>0</v>
      </c>
      <c r="F1896">
        <v>23045.57</v>
      </c>
      <c r="G1896" t="s">
        <v>6766</v>
      </c>
      <c r="H1896" t="s">
        <v>6766</v>
      </c>
      <c r="I1896" t="s">
        <v>242</v>
      </c>
      <c r="K1896" s="14" t="str">
        <v>Id445</v>
      </c>
      <c r="L1896" s="11">
        <v>1970</v>
      </c>
      <c r="M1896" s="11" t="str">
        <v>Nov</v>
      </c>
      <c r="N1896" s="11" t="str">
        <v>Tier - 2</v>
      </c>
      <c r="O1896" s="11" t="str">
        <v>Tier - 2</v>
      </c>
      <c r="P1896" s="11" t="str">
        <v>R1024</v>
      </c>
      <c r="Q1896" s="12" t="str">
        <v>9 Nov 1970</v>
      </c>
      <c r="R1896" s="11">
        <f ca="1"/>
        <v>54</v>
      </c>
      <c r="S1896" s="52">
        <v>23045.57</v>
      </c>
      <c r="T1896" s="19"/>
    </row>
    <row r="1897" spans="1:20" x14ac:dyDescent="0.3">
      <c r="A1897" t="s">
        <v>1923</v>
      </c>
      <c r="B1897">
        <v>1975</v>
      </c>
      <c r="C1897" t="s">
        <v>15</v>
      </c>
      <c r="D1897">
        <v>9</v>
      </c>
      <c r="E1897">
        <v>0</v>
      </c>
      <c r="F1897">
        <v>23065.42</v>
      </c>
      <c r="G1897" t="s">
        <v>6766</v>
      </c>
      <c r="H1897" t="s">
        <v>6766</v>
      </c>
      <c r="I1897" t="s">
        <v>9</v>
      </c>
      <c r="K1897" s="14" t="str">
        <v>Id444</v>
      </c>
      <c r="L1897" s="11">
        <v>1975</v>
      </c>
      <c r="M1897" s="11" t="str">
        <v>Sep</v>
      </c>
      <c r="N1897" s="11" t="str">
        <v>Tier - 2</v>
      </c>
      <c r="O1897" s="11" t="str">
        <v>Tier - 2</v>
      </c>
      <c r="P1897" s="11" t="str">
        <v>R1013</v>
      </c>
      <c r="Q1897" s="12" t="str">
        <v>9 Sep 1975</v>
      </c>
      <c r="R1897" s="11">
        <f ca="1"/>
        <v>49</v>
      </c>
      <c r="S1897" s="52">
        <v>23065.42</v>
      </c>
      <c r="T1897" s="19"/>
    </row>
    <row r="1898" spans="1:20" x14ac:dyDescent="0.3">
      <c r="A1898" t="s">
        <v>1924</v>
      </c>
      <c r="B1898">
        <v>2003</v>
      </c>
      <c r="C1898" t="s">
        <v>25</v>
      </c>
      <c r="D1898">
        <v>14</v>
      </c>
      <c r="E1898">
        <v>0</v>
      </c>
      <c r="F1898">
        <v>23082.959999999999</v>
      </c>
      <c r="G1898" t="s">
        <v>6766</v>
      </c>
      <c r="H1898" t="s">
        <v>6766</v>
      </c>
      <c r="I1898" t="s">
        <v>37</v>
      </c>
      <c r="K1898" s="14" t="str">
        <v>Id443</v>
      </c>
      <c r="L1898" s="11">
        <v>2003</v>
      </c>
      <c r="M1898" s="11" t="str">
        <v>Dec</v>
      </c>
      <c r="N1898" s="11" t="str">
        <v>Tier - 2</v>
      </c>
      <c r="O1898" s="11" t="str">
        <v>Tier - 2</v>
      </c>
      <c r="P1898" s="11" t="str">
        <v>R1011</v>
      </c>
      <c r="Q1898" s="12" t="str">
        <v>14 Dec 2003</v>
      </c>
      <c r="R1898" s="11">
        <f ca="1"/>
        <v>21</v>
      </c>
      <c r="S1898" s="52">
        <v>23082.959999999999</v>
      </c>
      <c r="T1898" s="19"/>
    </row>
    <row r="1899" spans="1:20" x14ac:dyDescent="0.3">
      <c r="A1899" t="s">
        <v>1925</v>
      </c>
      <c r="B1899">
        <v>1997</v>
      </c>
      <c r="C1899" t="s">
        <v>30</v>
      </c>
      <c r="D1899">
        <v>7</v>
      </c>
      <c r="E1899">
        <v>2</v>
      </c>
      <c r="F1899">
        <v>23241.47</v>
      </c>
      <c r="G1899" t="s">
        <v>6766</v>
      </c>
      <c r="H1899" t="s">
        <v>6767</v>
      </c>
      <c r="I1899" t="s">
        <v>165</v>
      </c>
      <c r="K1899" s="14" t="str">
        <v>Id442</v>
      </c>
      <c r="L1899" s="11">
        <v>1997</v>
      </c>
      <c r="M1899" s="11" t="str">
        <v>Aug</v>
      </c>
      <c r="N1899" s="11" t="str">
        <v>Tier - 2</v>
      </c>
      <c r="O1899" s="11" t="str">
        <v>Tier - 3</v>
      </c>
      <c r="P1899" s="11" t="str">
        <v>R1018</v>
      </c>
      <c r="Q1899" s="12" t="str">
        <v>7 Aug 1997</v>
      </c>
      <c r="R1899" s="11">
        <f ca="1"/>
        <v>27</v>
      </c>
      <c r="S1899" s="52">
        <v>23241.47</v>
      </c>
      <c r="T1899" s="19"/>
    </row>
    <row r="1900" spans="1:20" x14ac:dyDescent="0.3">
      <c r="A1900" t="s">
        <v>1926</v>
      </c>
      <c r="B1900">
        <v>1969</v>
      </c>
      <c r="C1900" t="s">
        <v>11</v>
      </c>
      <c r="D1900">
        <v>14</v>
      </c>
      <c r="E1900">
        <v>1</v>
      </c>
      <c r="F1900">
        <v>23244.79</v>
      </c>
      <c r="G1900" t="s">
        <v>6766</v>
      </c>
      <c r="H1900" t="s">
        <v>6767</v>
      </c>
      <c r="I1900" t="s">
        <v>9</v>
      </c>
      <c r="K1900" s="14" t="str">
        <v>Id441</v>
      </c>
      <c r="L1900" s="11">
        <v>1969</v>
      </c>
      <c r="M1900" s="11" t="str">
        <v>Nov</v>
      </c>
      <c r="N1900" s="11" t="str">
        <v>Tier - 2</v>
      </c>
      <c r="O1900" s="11" t="str">
        <v>Tier - 3</v>
      </c>
      <c r="P1900" s="11" t="str">
        <v>R1013</v>
      </c>
      <c r="Q1900" s="12" t="str">
        <v>14 Nov 1969</v>
      </c>
      <c r="R1900" s="11">
        <f ca="1"/>
        <v>55</v>
      </c>
      <c r="S1900" s="52">
        <v>23244.79</v>
      </c>
      <c r="T1900" s="19"/>
    </row>
    <row r="1901" spans="1:20" x14ac:dyDescent="0.3">
      <c r="A1901" t="s">
        <v>1927</v>
      </c>
      <c r="B1901">
        <v>1994</v>
      </c>
      <c r="C1901" t="s">
        <v>32</v>
      </c>
      <c r="D1901">
        <v>3</v>
      </c>
      <c r="E1901">
        <v>1</v>
      </c>
      <c r="F1901">
        <v>23288.93</v>
      </c>
      <c r="G1901" t="s">
        <v>6766</v>
      </c>
      <c r="H1901" t="s">
        <v>6767</v>
      </c>
      <c r="I1901" t="s">
        <v>242</v>
      </c>
      <c r="K1901" s="14" t="str">
        <v>Id440</v>
      </c>
      <c r="L1901" s="11">
        <v>1994</v>
      </c>
      <c r="M1901" s="11" t="str">
        <v>Oct</v>
      </c>
      <c r="N1901" s="11" t="str">
        <v>Tier - 2</v>
      </c>
      <c r="O1901" s="11" t="str">
        <v>Tier - 3</v>
      </c>
      <c r="P1901" s="11" t="str">
        <v>R1024</v>
      </c>
      <c r="Q1901" s="12" t="str">
        <v>3 Oct 1994</v>
      </c>
      <c r="R1901" s="11">
        <f ca="1"/>
        <v>30</v>
      </c>
      <c r="S1901" s="52">
        <v>23288.93</v>
      </c>
      <c r="T1901" s="19"/>
    </row>
    <row r="1902" spans="1:20" x14ac:dyDescent="0.3">
      <c r="A1902" t="s">
        <v>1928</v>
      </c>
      <c r="B1902">
        <v>1973</v>
      </c>
      <c r="C1902" t="s">
        <v>32</v>
      </c>
      <c r="D1902">
        <v>22</v>
      </c>
      <c r="E1902">
        <v>2</v>
      </c>
      <c r="F1902">
        <v>23306.55</v>
      </c>
      <c r="G1902" t="s">
        <v>6766</v>
      </c>
      <c r="H1902" t="s">
        <v>6766</v>
      </c>
      <c r="I1902" t="s">
        <v>37</v>
      </c>
      <c r="K1902" s="14" t="str">
        <v>Id439</v>
      </c>
      <c r="L1902" s="11">
        <v>1973</v>
      </c>
      <c r="M1902" s="11" t="str">
        <v>Oct</v>
      </c>
      <c r="N1902" s="11" t="str">
        <v>Tier - 2</v>
      </c>
      <c r="O1902" s="11" t="str">
        <v>Tier - 2</v>
      </c>
      <c r="P1902" s="11" t="str">
        <v>R1011</v>
      </c>
      <c r="Q1902" s="12" t="str">
        <v>22 Oct 1973</v>
      </c>
      <c r="R1902" s="11">
        <f ca="1"/>
        <v>51</v>
      </c>
      <c r="S1902" s="52">
        <v>23306.55</v>
      </c>
      <c r="T1902" s="19"/>
    </row>
    <row r="1903" spans="1:20" x14ac:dyDescent="0.3">
      <c r="A1903" t="s">
        <v>1929</v>
      </c>
      <c r="B1903">
        <v>1975</v>
      </c>
      <c r="C1903" t="s">
        <v>11</v>
      </c>
      <c r="D1903">
        <v>13</v>
      </c>
      <c r="E1903">
        <v>1</v>
      </c>
      <c r="F1903">
        <v>23401.31</v>
      </c>
      <c r="G1903" t="s">
        <v>6766</v>
      </c>
      <c r="H1903" t="s">
        <v>6767</v>
      </c>
      <c r="I1903" t="s">
        <v>242</v>
      </c>
      <c r="K1903" s="14" t="str">
        <v>Id438</v>
      </c>
      <c r="L1903" s="11">
        <v>1975</v>
      </c>
      <c r="M1903" s="11" t="str">
        <v>Nov</v>
      </c>
      <c r="N1903" s="11" t="str">
        <v>Tier - 2</v>
      </c>
      <c r="O1903" s="11" t="str">
        <v>Tier - 3</v>
      </c>
      <c r="P1903" s="11" t="str">
        <v>R1024</v>
      </c>
      <c r="Q1903" s="12" t="str">
        <v>13 Nov 1975</v>
      </c>
      <c r="R1903" s="11">
        <f ca="1"/>
        <v>49</v>
      </c>
      <c r="S1903" s="52">
        <v>23401.31</v>
      </c>
      <c r="T1903" s="19"/>
    </row>
    <row r="1904" spans="1:20" x14ac:dyDescent="0.3">
      <c r="A1904" t="s">
        <v>1930</v>
      </c>
      <c r="B1904">
        <v>1983</v>
      </c>
      <c r="C1904" t="s">
        <v>30</v>
      </c>
      <c r="D1904">
        <v>26</v>
      </c>
      <c r="E1904">
        <v>2</v>
      </c>
      <c r="F1904">
        <v>23563.02</v>
      </c>
      <c r="G1904" t="s">
        <v>6766</v>
      </c>
      <c r="H1904" t="s">
        <v>6766</v>
      </c>
      <c r="I1904" t="s">
        <v>9</v>
      </c>
      <c r="K1904" s="14" t="str">
        <v>Id437</v>
      </c>
      <c r="L1904" s="11">
        <v>1983</v>
      </c>
      <c r="M1904" s="11" t="str">
        <v>Aug</v>
      </c>
      <c r="N1904" s="11" t="str">
        <v>Tier - 2</v>
      </c>
      <c r="O1904" s="11" t="str">
        <v>Tier - 2</v>
      </c>
      <c r="P1904" s="11" t="str">
        <v>R1013</v>
      </c>
      <c r="Q1904" s="12" t="str">
        <v>26 Aug 1983</v>
      </c>
      <c r="R1904" s="11">
        <f ca="1"/>
        <v>41</v>
      </c>
      <c r="S1904" s="52">
        <v>23563.02</v>
      </c>
      <c r="T1904" s="19"/>
    </row>
    <row r="1905" spans="1:20" x14ac:dyDescent="0.3">
      <c r="A1905" t="s">
        <v>1931</v>
      </c>
      <c r="B1905">
        <v>1974</v>
      </c>
      <c r="C1905" t="s">
        <v>13</v>
      </c>
      <c r="D1905">
        <v>2</v>
      </c>
      <c r="E1905">
        <v>1</v>
      </c>
      <c r="F1905">
        <v>23568.27</v>
      </c>
      <c r="G1905" t="s">
        <v>6766</v>
      </c>
      <c r="H1905" t="s">
        <v>6766</v>
      </c>
      <c r="I1905" t="s">
        <v>37</v>
      </c>
      <c r="K1905" s="14" t="str">
        <v>Id436</v>
      </c>
      <c r="L1905" s="11">
        <v>1974</v>
      </c>
      <c r="M1905" s="11" t="str">
        <v>Jun</v>
      </c>
      <c r="N1905" s="11" t="str">
        <v>Tier - 2</v>
      </c>
      <c r="O1905" s="11" t="str">
        <v>Tier - 2</v>
      </c>
      <c r="P1905" s="11" t="str">
        <v>R1011</v>
      </c>
      <c r="Q1905" s="12" t="str">
        <v>2 Jun 1974</v>
      </c>
      <c r="R1905" s="11">
        <f ca="1"/>
        <v>50</v>
      </c>
      <c r="S1905" s="52">
        <v>23568.27</v>
      </c>
      <c r="T1905" s="19"/>
    </row>
    <row r="1906" spans="1:20" x14ac:dyDescent="0.3">
      <c r="A1906" t="s">
        <v>1932</v>
      </c>
      <c r="B1906">
        <v>1973</v>
      </c>
      <c r="C1906" t="s">
        <v>13</v>
      </c>
      <c r="D1906">
        <v>27</v>
      </c>
      <c r="E1906">
        <v>2</v>
      </c>
      <c r="F1906">
        <v>23807.24</v>
      </c>
      <c r="G1906" t="s">
        <v>6766</v>
      </c>
      <c r="H1906" t="s">
        <v>6767</v>
      </c>
      <c r="I1906" t="s">
        <v>18</v>
      </c>
      <c r="K1906" s="14" t="str">
        <v>Id435</v>
      </c>
      <c r="L1906" s="11">
        <v>1973</v>
      </c>
      <c r="M1906" s="11" t="str">
        <v>Jun</v>
      </c>
      <c r="N1906" s="11" t="str">
        <v>Tier - 2</v>
      </c>
      <c r="O1906" s="11" t="str">
        <v>Tier - 3</v>
      </c>
      <c r="P1906" s="11" t="str">
        <v>R1012</v>
      </c>
      <c r="Q1906" s="12" t="str">
        <v>27 Jun 1973</v>
      </c>
      <c r="R1906" s="11">
        <f ca="1"/>
        <v>51</v>
      </c>
      <c r="S1906" s="52">
        <v>23807.24</v>
      </c>
      <c r="T1906" s="19"/>
    </row>
    <row r="1907" spans="1:20" x14ac:dyDescent="0.3">
      <c r="A1907" t="s">
        <v>1933</v>
      </c>
      <c r="B1907">
        <v>1970</v>
      </c>
      <c r="C1907" t="s">
        <v>30</v>
      </c>
      <c r="D1907">
        <v>8</v>
      </c>
      <c r="E1907">
        <v>1</v>
      </c>
      <c r="F1907">
        <v>23887.66</v>
      </c>
      <c r="G1907" t="s">
        <v>6766</v>
      </c>
      <c r="H1907" t="s">
        <v>6767</v>
      </c>
      <c r="I1907" t="s">
        <v>18</v>
      </c>
      <c r="K1907" s="14" t="str">
        <v>Id434</v>
      </c>
      <c r="L1907" s="11">
        <v>1970</v>
      </c>
      <c r="M1907" s="11" t="str">
        <v>Aug</v>
      </c>
      <c r="N1907" s="11" t="str">
        <v>Tier - 2</v>
      </c>
      <c r="O1907" s="11" t="str">
        <v>Tier - 3</v>
      </c>
      <c r="P1907" s="11" t="str">
        <v>R1012</v>
      </c>
      <c r="Q1907" s="12" t="str">
        <v>8 Aug 1970</v>
      </c>
      <c r="R1907" s="11">
        <f ca="1"/>
        <v>54</v>
      </c>
      <c r="S1907" s="52">
        <v>23887.66</v>
      </c>
      <c r="T1907" s="19"/>
    </row>
    <row r="1908" spans="1:20" x14ac:dyDescent="0.3">
      <c r="A1908" t="s">
        <v>1934</v>
      </c>
      <c r="B1908">
        <v>1971</v>
      </c>
      <c r="C1908" t="s">
        <v>8</v>
      </c>
      <c r="D1908">
        <v>10</v>
      </c>
      <c r="E1908">
        <v>2</v>
      </c>
      <c r="F1908">
        <v>23967.38</v>
      </c>
      <c r="G1908" t="s">
        <v>6766</v>
      </c>
      <c r="H1908" t="s">
        <v>6766</v>
      </c>
      <c r="I1908" t="s">
        <v>18</v>
      </c>
      <c r="K1908" s="14" t="str">
        <v>Id433</v>
      </c>
      <c r="L1908" s="11">
        <v>1971</v>
      </c>
      <c r="M1908" s="11" t="str">
        <v>Jul</v>
      </c>
      <c r="N1908" s="11" t="str">
        <v>Tier - 2</v>
      </c>
      <c r="O1908" s="11" t="str">
        <v>Tier - 2</v>
      </c>
      <c r="P1908" s="11" t="str">
        <v>R1012</v>
      </c>
      <c r="Q1908" s="12" t="str">
        <v>10 Jul 1971</v>
      </c>
      <c r="R1908" s="11">
        <f ca="1"/>
        <v>53</v>
      </c>
      <c r="S1908" s="52">
        <v>23967.38</v>
      </c>
      <c r="T1908" s="19"/>
    </row>
    <row r="1909" spans="1:20" x14ac:dyDescent="0.3">
      <c r="A1909" t="s">
        <v>1935</v>
      </c>
      <c r="B1909">
        <v>2003</v>
      </c>
      <c r="C1909" t="s">
        <v>25</v>
      </c>
      <c r="D1909">
        <v>30</v>
      </c>
      <c r="E1909">
        <v>2</v>
      </c>
      <c r="F1909">
        <v>24059.68</v>
      </c>
      <c r="G1909" t="s">
        <v>6766</v>
      </c>
      <c r="H1909" t="s">
        <v>6766</v>
      </c>
      <c r="I1909" t="s">
        <v>18</v>
      </c>
      <c r="K1909" s="14" t="str">
        <v>Id432</v>
      </c>
      <c r="L1909" s="11">
        <v>2003</v>
      </c>
      <c r="M1909" s="11" t="str">
        <v>Dec</v>
      </c>
      <c r="N1909" s="11" t="str">
        <v>Tier - 2</v>
      </c>
      <c r="O1909" s="11" t="str">
        <v>Tier - 2</v>
      </c>
      <c r="P1909" s="11" t="str">
        <v>R1012</v>
      </c>
      <c r="Q1909" s="12" t="str">
        <v>30 Dec 2003</v>
      </c>
      <c r="R1909" s="11">
        <f ca="1"/>
        <v>21</v>
      </c>
      <c r="S1909" s="52">
        <v>24059.68</v>
      </c>
      <c r="T1909" s="19"/>
    </row>
    <row r="1910" spans="1:20" x14ac:dyDescent="0.3">
      <c r="A1910" t="s">
        <v>1936</v>
      </c>
      <c r="B1910">
        <v>1973</v>
      </c>
      <c r="C1910" t="s">
        <v>13</v>
      </c>
      <c r="D1910">
        <v>13</v>
      </c>
      <c r="E1910">
        <v>3</v>
      </c>
      <c r="F1910">
        <v>24106.91</v>
      </c>
      <c r="G1910" t="s">
        <v>6766</v>
      </c>
      <c r="H1910" t="s">
        <v>6766</v>
      </c>
      <c r="I1910" t="s">
        <v>242</v>
      </c>
      <c r="K1910" s="14" t="str">
        <v>Id431</v>
      </c>
      <c r="L1910" s="11">
        <v>1973</v>
      </c>
      <c r="M1910" s="11" t="str">
        <v>Jun</v>
      </c>
      <c r="N1910" s="11" t="str">
        <v>Tier - 2</v>
      </c>
      <c r="O1910" s="11" t="str">
        <v>Tier - 2</v>
      </c>
      <c r="P1910" s="11" t="str">
        <v>R1024</v>
      </c>
      <c r="Q1910" s="12" t="str">
        <v>13 Jun 1973</v>
      </c>
      <c r="R1910" s="11">
        <f ca="1"/>
        <v>51</v>
      </c>
      <c r="S1910" s="52">
        <v>24106.91</v>
      </c>
      <c r="T1910" s="19"/>
    </row>
    <row r="1911" spans="1:20" x14ac:dyDescent="0.3">
      <c r="A1911" t="s">
        <v>1937</v>
      </c>
      <c r="B1911">
        <v>1974</v>
      </c>
      <c r="C1911" t="s">
        <v>15</v>
      </c>
      <c r="D1911">
        <v>10</v>
      </c>
      <c r="E1911">
        <v>3</v>
      </c>
      <c r="F1911">
        <v>24180.93</v>
      </c>
      <c r="G1911" t="s">
        <v>6766</v>
      </c>
      <c r="H1911" t="s">
        <v>6768</v>
      </c>
      <c r="I1911" t="s">
        <v>9</v>
      </c>
      <c r="K1911" s="14" t="str">
        <v>Id430</v>
      </c>
      <c r="L1911" s="11">
        <v>1974</v>
      </c>
      <c r="M1911" s="11" t="str">
        <v>Sep</v>
      </c>
      <c r="N1911" s="11" t="str">
        <v>Tier - 2</v>
      </c>
      <c r="O1911" s="11" t="str">
        <v>Tier - 1</v>
      </c>
      <c r="P1911" s="11" t="str">
        <v>R1013</v>
      </c>
      <c r="Q1911" s="12" t="str">
        <v>10 Sep 1974</v>
      </c>
      <c r="R1911" s="11">
        <f ca="1"/>
        <v>50</v>
      </c>
      <c r="S1911" s="52">
        <v>24180.93</v>
      </c>
      <c r="T1911" s="19"/>
    </row>
    <row r="1912" spans="1:20" x14ac:dyDescent="0.3">
      <c r="A1912" t="s">
        <v>1938</v>
      </c>
      <c r="B1912">
        <v>1964</v>
      </c>
      <c r="C1912" t="s">
        <v>25</v>
      </c>
      <c r="D1912">
        <v>16</v>
      </c>
      <c r="E1912">
        <v>0</v>
      </c>
      <c r="F1912">
        <v>24227.34</v>
      </c>
      <c r="G1912" t="s">
        <v>6766</v>
      </c>
      <c r="H1912" t="s">
        <v>6768</v>
      </c>
      <c r="I1912" t="s">
        <v>9</v>
      </c>
      <c r="K1912" s="14" t="str">
        <v>Id429</v>
      </c>
      <c r="L1912" s="11">
        <v>1964</v>
      </c>
      <c r="M1912" s="11" t="str">
        <v>Dec</v>
      </c>
      <c r="N1912" s="11" t="str">
        <v>Tier - 2</v>
      </c>
      <c r="O1912" s="11" t="str">
        <v>Tier - 1</v>
      </c>
      <c r="P1912" s="11" t="str">
        <v>R1013</v>
      </c>
      <c r="Q1912" s="12" t="str">
        <v>16 Dec 1964</v>
      </c>
      <c r="R1912" s="11">
        <f ca="1"/>
        <v>60</v>
      </c>
      <c r="S1912" s="52">
        <v>24227.34</v>
      </c>
      <c r="T1912" s="19"/>
    </row>
    <row r="1913" spans="1:20" x14ac:dyDescent="0.3">
      <c r="A1913" t="s">
        <v>1939</v>
      </c>
      <c r="B1913">
        <v>2004</v>
      </c>
      <c r="C1913" t="s">
        <v>30</v>
      </c>
      <c r="D1913">
        <v>3</v>
      </c>
      <c r="E1913">
        <v>0</v>
      </c>
      <c r="F1913">
        <v>24294.02</v>
      </c>
      <c r="G1913" t="s">
        <v>6766</v>
      </c>
      <c r="H1913" t="s">
        <v>6768</v>
      </c>
      <c r="I1913" t="s">
        <v>37</v>
      </c>
      <c r="K1913" s="14" t="str">
        <v>Id428</v>
      </c>
      <c r="L1913" s="11">
        <v>2004</v>
      </c>
      <c r="M1913" s="11" t="str">
        <v>Aug</v>
      </c>
      <c r="N1913" s="11" t="str">
        <v>Tier - 2</v>
      </c>
      <c r="O1913" s="11" t="str">
        <v>Tier - 1</v>
      </c>
      <c r="P1913" s="11" t="str">
        <v>R1011</v>
      </c>
      <c r="Q1913" s="12" t="str">
        <v>3 Aug 2004</v>
      </c>
      <c r="R1913" s="11">
        <f ca="1"/>
        <v>20</v>
      </c>
      <c r="S1913" s="52">
        <v>24294.02</v>
      </c>
      <c r="T1913" s="19"/>
    </row>
    <row r="1914" spans="1:20" x14ac:dyDescent="0.3">
      <c r="A1914" t="s">
        <v>1940</v>
      </c>
      <c r="B1914">
        <v>1999</v>
      </c>
      <c r="C1914" t="s">
        <v>32</v>
      </c>
      <c r="D1914">
        <v>7</v>
      </c>
      <c r="E1914">
        <v>0</v>
      </c>
      <c r="F1914">
        <v>24387.74</v>
      </c>
      <c r="G1914" t="s">
        <v>6766</v>
      </c>
      <c r="H1914" t="s">
        <v>6768</v>
      </c>
      <c r="I1914" t="s">
        <v>37</v>
      </c>
      <c r="K1914" s="14" t="str">
        <v>Id427</v>
      </c>
      <c r="L1914" s="11">
        <v>1999</v>
      </c>
      <c r="M1914" s="11" t="str">
        <v>Oct</v>
      </c>
      <c r="N1914" s="11" t="str">
        <v>Tier - 2</v>
      </c>
      <c r="O1914" s="11" t="str">
        <v>Tier - 1</v>
      </c>
      <c r="P1914" s="11" t="str">
        <v>R1011</v>
      </c>
      <c r="Q1914" s="12" t="str">
        <v>7 Oct 1999</v>
      </c>
      <c r="R1914" s="11">
        <f ca="1"/>
        <v>25</v>
      </c>
      <c r="S1914" s="52">
        <v>24387.74</v>
      </c>
      <c r="T1914" s="19"/>
    </row>
    <row r="1915" spans="1:20" x14ac:dyDescent="0.3">
      <c r="A1915" t="s">
        <v>1941</v>
      </c>
      <c r="B1915">
        <v>1970</v>
      </c>
      <c r="C1915" t="s">
        <v>11</v>
      </c>
      <c r="D1915">
        <v>30</v>
      </c>
      <c r="E1915">
        <v>0</v>
      </c>
      <c r="F1915">
        <v>24393.62</v>
      </c>
      <c r="G1915" t="s">
        <v>6766</v>
      </c>
      <c r="H1915" t="s">
        <v>6767</v>
      </c>
      <c r="I1915" t="s">
        <v>18</v>
      </c>
      <c r="K1915" s="14" t="str">
        <v>Id426</v>
      </c>
      <c r="L1915" s="11">
        <v>1970</v>
      </c>
      <c r="M1915" s="11" t="str">
        <v>Nov</v>
      </c>
      <c r="N1915" s="11" t="str">
        <v>Tier - 2</v>
      </c>
      <c r="O1915" s="11" t="str">
        <v>Tier - 3</v>
      </c>
      <c r="P1915" s="11" t="str">
        <v>R1012</v>
      </c>
      <c r="Q1915" s="12" t="str">
        <v>30 Nov 1970</v>
      </c>
      <c r="R1915" s="11">
        <f ca="1"/>
        <v>54</v>
      </c>
      <c r="S1915" s="52">
        <v>24393.62</v>
      </c>
      <c r="T1915" s="19"/>
    </row>
    <row r="1916" spans="1:20" x14ac:dyDescent="0.3">
      <c r="A1916" t="s">
        <v>1942</v>
      </c>
      <c r="B1916">
        <v>1968</v>
      </c>
      <c r="C1916" t="s">
        <v>8</v>
      </c>
      <c r="D1916">
        <v>6</v>
      </c>
      <c r="E1916">
        <v>0</v>
      </c>
      <c r="F1916">
        <v>24476.48</v>
      </c>
      <c r="G1916" t="s">
        <v>6766</v>
      </c>
      <c r="H1916" t="s">
        <v>6766</v>
      </c>
      <c r="I1916" t="s">
        <v>18</v>
      </c>
      <c r="K1916" s="14" t="str">
        <v>Id425</v>
      </c>
      <c r="L1916" s="11">
        <v>1968</v>
      </c>
      <c r="M1916" s="11" t="str">
        <v>Jul</v>
      </c>
      <c r="N1916" s="11" t="str">
        <v>Tier - 2</v>
      </c>
      <c r="O1916" s="11" t="str">
        <v>Tier - 2</v>
      </c>
      <c r="P1916" s="11" t="str">
        <v>R1012</v>
      </c>
      <c r="Q1916" s="12" t="str">
        <v>6 Jul 1968</v>
      </c>
      <c r="R1916" s="11">
        <f ca="1"/>
        <v>56</v>
      </c>
      <c r="S1916" s="52">
        <v>24476.48</v>
      </c>
      <c r="T1916" s="19"/>
    </row>
    <row r="1917" spans="1:20" x14ac:dyDescent="0.3">
      <c r="A1917" t="s">
        <v>1943</v>
      </c>
      <c r="B1917">
        <v>1961</v>
      </c>
      <c r="C1917" t="s">
        <v>32</v>
      </c>
      <c r="D1917">
        <v>21</v>
      </c>
      <c r="E1917">
        <v>0</v>
      </c>
      <c r="F1917">
        <v>24513.09</v>
      </c>
      <c r="G1917" t="s">
        <v>6766</v>
      </c>
      <c r="H1917" t="s">
        <v>6766</v>
      </c>
      <c r="I1917" t="s">
        <v>9</v>
      </c>
      <c r="K1917" s="14" t="str">
        <v>Id424</v>
      </c>
      <c r="L1917" s="11">
        <v>1961</v>
      </c>
      <c r="M1917" s="11" t="str">
        <v>Oct</v>
      </c>
      <c r="N1917" s="11" t="str">
        <v>Tier - 2</v>
      </c>
      <c r="O1917" s="11" t="str">
        <v>Tier - 2</v>
      </c>
      <c r="P1917" s="11" t="str">
        <v>R1013</v>
      </c>
      <c r="Q1917" s="12" t="str">
        <v>21 Oct 1961</v>
      </c>
      <c r="R1917" s="11">
        <f ca="1"/>
        <v>63</v>
      </c>
      <c r="S1917" s="52">
        <v>24513.09</v>
      </c>
      <c r="T1917" s="19"/>
    </row>
    <row r="1918" spans="1:20" x14ac:dyDescent="0.3">
      <c r="A1918" t="s">
        <v>1944</v>
      </c>
      <c r="B1918">
        <v>1972</v>
      </c>
      <c r="C1918" t="s">
        <v>15</v>
      </c>
      <c r="D1918">
        <v>14</v>
      </c>
      <c r="E1918">
        <v>1</v>
      </c>
      <c r="F1918">
        <v>24520.26</v>
      </c>
      <c r="G1918" t="s">
        <v>6766</v>
      </c>
      <c r="H1918" t="s">
        <v>6767</v>
      </c>
      <c r="I1918" t="s">
        <v>37</v>
      </c>
      <c r="K1918" s="14" t="str">
        <v>Id423</v>
      </c>
      <c r="L1918" s="11">
        <v>1972</v>
      </c>
      <c r="M1918" s="11" t="str">
        <v>Sep</v>
      </c>
      <c r="N1918" s="11" t="str">
        <v>Tier - 2</v>
      </c>
      <c r="O1918" s="11" t="str">
        <v>Tier - 3</v>
      </c>
      <c r="P1918" s="11" t="str">
        <v>R1011</v>
      </c>
      <c r="Q1918" s="12" t="str">
        <v>14 Sep 1972</v>
      </c>
      <c r="R1918" s="11">
        <f ca="1"/>
        <v>52</v>
      </c>
      <c r="S1918" s="52">
        <v>24520.26</v>
      </c>
      <c r="T1918" s="19"/>
    </row>
    <row r="1919" spans="1:20" x14ac:dyDescent="0.3">
      <c r="A1919" t="s">
        <v>1945</v>
      </c>
      <c r="B1919">
        <v>1975</v>
      </c>
      <c r="C1919" t="s">
        <v>13</v>
      </c>
      <c r="D1919">
        <v>13</v>
      </c>
      <c r="E1919">
        <v>2</v>
      </c>
      <c r="F1919">
        <v>24535.7</v>
      </c>
      <c r="G1919" t="s">
        <v>6766</v>
      </c>
      <c r="H1919" t="s">
        <v>6766</v>
      </c>
      <c r="I1919" t="s">
        <v>18</v>
      </c>
      <c r="K1919" s="14" t="str">
        <v>Id422</v>
      </c>
      <c r="L1919" s="11">
        <v>1975</v>
      </c>
      <c r="M1919" s="11" t="str">
        <v>Jun</v>
      </c>
      <c r="N1919" s="11" t="str">
        <v>Tier - 2</v>
      </c>
      <c r="O1919" s="11" t="str">
        <v>Tier - 2</v>
      </c>
      <c r="P1919" s="11" t="str">
        <v>R1012</v>
      </c>
      <c r="Q1919" s="12" t="str">
        <v>13 Jun 1975</v>
      </c>
      <c r="R1919" s="11">
        <f ca="1"/>
        <v>49</v>
      </c>
      <c r="S1919" s="52">
        <v>24535.7</v>
      </c>
      <c r="T1919" s="19"/>
    </row>
    <row r="1920" spans="1:20" x14ac:dyDescent="0.3">
      <c r="A1920" t="s">
        <v>1946</v>
      </c>
      <c r="B1920">
        <v>1976</v>
      </c>
      <c r="C1920" t="s">
        <v>32</v>
      </c>
      <c r="D1920">
        <v>12</v>
      </c>
      <c r="E1920">
        <v>0</v>
      </c>
      <c r="F1920">
        <v>24603.05</v>
      </c>
      <c r="G1920" t="s">
        <v>6766</v>
      </c>
      <c r="H1920" t="s">
        <v>6766</v>
      </c>
      <c r="I1920" t="s">
        <v>37</v>
      </c>
      <c r="K1920" s="14" t="str">
        <v>Id421</v>
      </c>
      <c r="L1920" s="11">
        <v>1976</v>
      </c>
      <c r="M1920" s="11" t="str">
        <v>Oct</v>
      </c>
      <c r="N1920" s="11" t="str">
        <v>Tier - 2</v>
      </c>
      <c r="O1920" s="11" t="str">
        <v>Tier - 2</v>
      </c>
      <c r="P1920" s="11" t="str">
        <v>R1011</v>
      </c>
      <c r="Q1920" s="12" t="str">
        <v>12 Oct 1976</v>
      </c>
      <c r="R1920" s="11">
        <f ca="1"/>
        <v>48</v>
      </c>
      <c r="S1920" s="52">
        <v>24603.05</v>
      </c>
      <c r="T1920" s="19"/>
    </row>
    <row r="1921" spans="1:20" x14ac:dyDescent="0.3">
      <c r="A1921" t="s">
        <v>1947</v>
      </c>
      <c r="B1921">
        <v>1970</v>
      </c>
      <c r="C1921" t="s">
        <v>13</v>
      </c>
      <c r="D1921">
        <v>12</v>
      </c>
      <c r="E1921">
        <v>2</v>
      </c>
      <c r="F1921">
        <v>24667.42</v>
      </c>
      <c r="G1921" t="s">
        <v>6766</v>
      </c>
      <c r="H1921" t="s">
        <v>6767</v>
      </c>
      <c r="I1921" t="s">
        <v>9</v>
      </c>
      <c r="K1921" s="14" t="str">
        <v>Id420</v>
      </c>
      <c r="L1921" s="11">
        <v>1970</v>
      </c>
      <c r="M1921" s="11" t="str">
        <v>Jun</v>
      </c>
      <c r="N1921" s="11" t="str">
        <v>Tier - 2</v>
      </c>
      <c r="O1921" s="11" t="str">
        <v>Tier - 3</v>
      </c>
      <c r="P1921" s="11" t="str">
        <v>R1013</v>
      </c>
      <c r="Q1921" s="12" t="str">
        <v>12 Jun 1970</v>
      </c>
      <c r="R1921" s="11">
        <f ca="1"/>
        <v>54</v>
      </c>
      <c r="S1921" s="52">
        <v>24667.42</v>
      </c>
      <c r="T1921" s="19"/>
    </row>
    <row r="1922" spans="1:20" x14ac:dyDescent="0.3">
      <c r="A1922" t="s">
        <v>1948</v>
      </c>
      <c r="B1922">
        <v>1996</v>
      </c>
      <c r="C1922" t="s">
        <v>30</v>
      </c>
      <c r="D1922">
        <v>28</v>
      </c>
      <c r="E1922">
        <v>4</v>
      </c>
      <c r="F1922">
        <v>24671.66</v>
      </c>
      <c r="G1922" t="s">
        <v>6766</v>
      </c>
      <c r="H1922" t="s">
        <v>6768</v>
      </c>
      <c r="I1922" t="s">
        <v>242</v>
      </c>
      <c r="K1922" s="14" t="str">
        <v>Id419</v>
      </c>
      <c r="L1922" s="11">
        <v>1996</v>
      </c>
      <c r="M1922" s="11" t="str">
        <v>Aug</v>
      </c>
      <c r="N1922" s="11" t="str">
        <v>Tier - 2</v>
      </c>
      <c r="O1922" s="11" t="str">
        <v>Tier - 1</v>
      </c>
      <c r="P1922" s="11" t="str">
        <v>R1024</v>
      </c>
      <c r="Q1922" s="12" t="str">
        <v>28 Aug 1996</v>
      </c>
      <c r="R1922" s="11">
        <f ca="1"/>
        <v>28</v>
      </c>
      <c r="S1922" s="52">
        <v>24671.66</v>
      </c>
      <c r="T1922" s="19"/>
    </row>
    <row r="1923" spans="1:20" x14ac:dyDescent="0.3">
      <c r="A1923" t="s">
        <v>1949</v>
      </c>
      <c r="B1923">
        <v>1992</v>
      </c>
      <c r="C1923" t="s">
        <v>32</v>
      </c>
      <c r="D1923">
        <v>11</v>
      </c>
      <c r="E1923">
        <v>0</v>
      </c>
      <c r="F1923">
        <v>24795.040000000001</v>
      </c>
      <c r="G1923" t="s">
        <v>6766</v>
      </c>
      <c r="H1923" t="s">
        <v>6767</v>
      </c>
      <c r="I1923" t="s">
        <v>37</v>
      </c>
      <c r="K1923" s="14" t="str">
        <v>Id418</v>
      </c>
      <c r="L1923" s="11">
        <v>1992</v>
      </c>
      <c r="M1923" s="11" t="str">
        <v>Oct</v>
      </c>
      <c r="N1923" s="11" t="str">
        <v>Tier - 2</v>
      </c>
      <c r="O1923" s="11" t="str">
        <v>Tier - 3</v>
      </c>
      <c r="P1923" s="11" t="str">
        <v>R1011</v>
      </c>
      <c r="Q1923" s="12" t="str">
        <v>11 Oct 1992</v>
      </c>
      <c r="R1923" s="11">
        <f ca="1"/>
        <v>32</v>
      </c>
      <c r="S1923" s="52">
        <v>24795.040000000001</v>
      </c>
      <c r="T1923" s="19"/>
    </row>
    <row r="1924" spans="1:20" x14ac:dyDescent="0.3">
      <c r="A1924" t="s">
        <v>1950</v>
      </c>
      <c r="B1924">
        <v>1994</v>
      </c>
      <c r="C1924" t="s">
        <v>15</v>
      </c>
      <c r="D1924">
        <v>9</v>
      </c>
      <c r="E1924">
        <v>0</v>
      </c>
      <c r="F1924">
        <v>24817.25</v>
      </c>
      <c r="G1924" t="s">
        <v>6766</v>
      </c>
      <c r="H1924" t="s">
        <v>6766</v>
      </c>
      <c r="I1924" t="s">
        <v>37</v>
      </c>
      <c r="K1924" s="14" t="str">
        <v>Id417</v>
      </c>
      <c r="L1924" s="11">
        <v>1994</v>
      </c>
      <c r="M1924" s="11" t="str">
        <v>Sep</v>
      </c>
      <c r="N1924" s="11" t="str">
        <v>Tier - 2</v>
      </c>
      <c r="O1924" s="11" t="str">
        <v>Tier - 2</v>
      </c>
      <c r="P1924" s="11" t="str">
        <v>R1011</v>
      </c>
      <c r="Q1924" s="12" t="str">
        <v>9 Sep 1994</v>
      </c>
      <c r="R1924" s="11">
        <f ca="1"/>
        <v>30</v>
      </c>
      <c r="S1924" s="52">
        <v>24817.25</v>
      </c>
      <c r="T1924" s="19"/>
    </row>
    <row r="1925" spans="1:20" x14ac:dyDescent="0.3">
      <c r="A1925" t="s">
        <v>1951</v>
      </c>
      <c r="B1925">
        <v>1995</v>
      </c>
      <c r="C1925" t="s">
        <v>13</v>
      </c>
      <c r="D1925">
        <v>10</v>
      </c>
      <c r="E1925">
        <v>0</v>
      </c>
      <c r="F1925">
        <v>24863.25</v>
      </c>
      <c r="G1925" t="s">
        <v>6766</v>
      </c>
      <c r="H1925" t="s">
        <v>6767</v>
      </c>
      <c r="I1925" t="s">
        <v>37</v>
      </c>
      <c r="K1925" s="14" t="str">
        <v>Id416</v>
      </c>
      <c r="L1925" s="11">
        <v>1995</v>
      </c>
      <c r="M1925" s="11" t="str">
        <v>Jun</v>
      </c>
      <c r="N1925" s="11" t="str">
        <v>Tier - 2</v>
      </c>
      <c r="O1925" s="11" t="str">
        <v>Tier - 3</v>
      </c>
      <c r="P1925" s="11" t="str">
        <v>R1011</v>
      </c>
      <c r="Q1925" s="12" t="str">
        <v>10 Jun 1995</v>
      </c>
      <c r="R1925" s="11">
        <f ca="1"/>
        <v>29</v>
      </c>
      <c r="S1925" s="52">
        <v>24863.25</v>
      </c>
      <c r="T1925" s="19"/>
    </row>
    <row r="1926" spans="1:20" x14ac:dyDescent="0.3">
      <c r="A1926" t="s">
        <v>1952</v>
      </c>
      <c r="B1926">
        <v>1970</v>
      </c>
      <c r="C1926" t="s">
        <v>11</v>
      </c>
      <c r="D1926">
        <v>26</v>
      </c>
      <c r="E1926">
        <v>3</v>
      </c>
      <c r="F1926">
        <v>24869.84</v>
      </c>
      <c r="G1926" t="s">
        <v>6766</v>
      </c>
      <c r="H1926" t="s">
        <v>6766</v>
      </c>
      <c r="I1926" t="s">
        <v>163</v>
      </c>
      <c r="K1926" s="14" t="str">
        <v>Id415</v>
      </c>
      <c r="L1926" s="11">
        <v>1970</v>
      </c>
      <c r="M1926" s="11" t="str">
        <v>Nov</v>
      </c>
      <c r="N1926" s="11" t="str">
        <v>Tier - 2</v>
      </c>
      <c r="O1926" s="11" t="str">
        <v>Tier - 2</v>
      </c>
      <c r="P1926" s="11" t="str">
        <v>R1016</v>
      </c>
      <c r="Q1926" s="12" t="str">
        <v>26 Nov 1970</v>
      </c>
      <c r="R1926" s="11">
        <f ca="1"/>
        <v>54</v>
      </c>
      <c r="S1926" s="52">
        <v>24869.84</v>
      </c>
      <c r="T1926" s="19"/>
    </row>
    <row r="1927" spans="1:20" x14ac:dyDescent="0.3">
      <c r="A1927" t="s">
        <v>1953</v>
      </c>
      <c r="B1927">
        <v>1969</v>
      </c>
      <c r="C1927" t="s">
        <v>8</v>
      </c>
      <c r="D1927">
        <v>23</v>
      </c>
      <c r="E1927">
        <v>3</v>
      </c>
      <c r="F1927">
        <v>24873.38</v>
      </c>
      <c r="G1927" t="s">
        <v>6766</v>
      </c>
      <c r="H1927" t="s">
        <v>6768</v>
      </c>
      <c r="I1927" t="s">
        <v>242</v>
      </c>
      <c r="K1927" s="14" t="str">
        <v>Id414</v>
      </c>
      <c r="L1927" s="11">
        <v>1969</v>
      </c>
      <c r="M1927" s="11" t="str">
        <v>Jul</v>
      </c>
      <c r="N1927" s="11" t="str">
        <v>Tier - 2</v>
      </c>
      <c r="O1927" s="11" t="str">
        <v>Tier - 1</v>
      </c>
      <c r="P1927" s="11" t="str">
        <v>R1024</v>
      </c>
      <c r="Q1927" s="12" t="str">
        <v>23 Jul 1969</v>
      </c>
      <c r="R1927" s="11">
        <f ca="1"/>
        <v>55</v>
      </c>
      <c r="S1927" s="52">
        <v>24873.38</v>
      </c>
      <c r="T1927" s="19"/>
    </row>
    <row r="1928" spans="1:20" x14ac:dyDescent="0.3">
      <c r="A1928" t="s">
        <v>1954</v>
      </c>
      <c r="B1928">
        <v>1987</v>
      </c>
      <c r="C1928" t="s">
        <v>13</v>
      </c>
      <c r="D1928">
        <v>14</v>
      </c>
      <c r="E1928">
        <v>2</v>
      </c>
      <c r="F1928">
        <v>24915.05</v>
      </c>
      <c r="G1928" t="s">
        <v>6766</v>
      </c>
      <c r="H1928" t="s">
        <v>6768</v>
      </c>
      <c r="I1928" t="s">
        <v>242</v>
      </c>
      <c r="K1928" s="14" t="str">
        <v>Id413</v>
      </c>
      <c r="L1928" s="11">
        <v>1987</v>
      </c>
      <c r="M1928" s="11" t="str">
        <v>Jun</v>
      </c>
      <c r="N1928" s="11" t="str">
        <v>Tier - 2</v>
      </c>
      <c r="O1928" s="11" t="str">
        <v>Tier - 1</v>
      </c>
      <c r="P1928" s="11" t="str">
        <v>R1024</v>
      </c>
      <c r="Q1928" s="12" t="str">
        <v>14 Jun 1987</v>
      </c>
      <c r="R1928" s="11">
        <f ca="1"/>
        <v>37</v>
      </c>
      <c r="S1928" s="52">
        <v>24915.05</v>
      </c>
      <c r="T1928" s="19"/>
    </row>
    <row r="1929" spans="1:20" x14ac:dyDescent="0.3">
      <c r="A1929" t="s">
        <v>1955</v>
      </c>
      <c r="B1929">
        <v>1975</v>
      </c>
      <c r="C1929" t="s">
        <v>11</v>
      </c>
      <c r="D1929">
        <v>14</v>
      </c>
      <c r="E1929">
        <v>3</v>
      </c>
      <c r="F1929">
        <v>24915.22</v>
      </c>
      <c r="G1929" t="s">
        <v>6766</v>
      </c>
      <c r="H1929" t="s">
        <v>6767</v>
      </c>
      <c r="I1929" t="s">
        <v>18</v>
      </c>
      <c r="K1929" s="14" t="str">
        <v>Id412</v>
      </c>
      <c r="L1929" s="11">
        <v>1975</v>
      </c>
      <c r="M1929" s="11" t="str">
        <v>Nov</v>
      </c>
      <c r="N1929" s="11" t="str">
        <v>Tier - 2</v>
      </c>
      <c r="O1929" s="11" t="str">
        <v>Tier - 3</v>
      </c>
      <c r="P1929" s="11" t="str">
        <v>R1012</v>
      </c>
      <c r="Q1929" s="12" t="str">
        <v>14 Nov 1975</v>
      </c>
      <c r="R1929" s="11">
        <f ca="1"/>
        <v>49</v>
      </c>
      <c r="S1929" s="52">
        <v>24915.22</v>
      </c>
      <c r="T1929" s="19"/>
    </row>
    <row r="1930" spans="1:20" x14ac:dyDescent="0.3">
      <c r="A1930" t="s">
        <v>1956</v>
      </c>
      <c r="B1930">
        <v>1995</v>
      </c>
      <c r="C1930" t="s">
        <v>25</v>
      </c>
      <c r="D1930">
        <v>4</v>
      </c>
      <c r="E1930">
        <v>0</v>
      </c>
      <c r="F1930">
        <v>25075.97</v>
      </c>
      <c r="G1930" t="s">
        <v>6766</v>
      </c>
      <c r="H1930" t="s">
        <v>6766</v>
      </c>
      <c r="I1930" t="s">
        <v>37</v>
      </c>
      <c r="K1930" s="14" t="str">
        <v>Id411</v>
      </c>
      <c r="L1930" s="11">
        <v>1995</v>
      </c>
      <c r="M1930" s="11" t="str">
        <v>Dec</v>
      </c>
      <c r="N1930" s="11" t="str">
        <v>Tier - 2</v>
      </c>
      <c r="O1930" s="11" t="str">
        <v>Tier - 2</v>
      </c>
      <c r="P1930" s="11" t="str">
        <v>R1011</v>
      </c>
      <c r="Q1930" s="12" t="str">
        <v>4 Dec 1995</v>
      </c>
      <c r="R1930" s="11">
        <f ca="1"/>
        <v>29</v>
      </c>
      <c r="S1930" s="52">
        <v>25075.97</v>
      </c>
      <c r="T1930" s="19"/>
    </row>
    <row r="1931" spans="1:20" x14ac:dyDescent="0.3">
      <c r="A1931" t="s">
        <v>1957</v>
      </c>
      <c r="B1931">
        <v>1998</v>
      </c>
      <c r="C1931" t="s">
        <v>13</v>
      </c>
      <c r="D1931">
        <v>14</v>
      </c>
      <c r="E1931">
        <v>0</v>
      </c>
      <c r="F1931">
        <v>25081.77</v>
      </c>
      <c r="G1931" t="s">
        <v>6766</v>
      </c>
      <c r="H1931" t="s">
        <v>6766</v>
      </c>
      <c r="I1931" t="s">
        <v>9</v>
      </c>
      <c r="K1931" s="14" t="str">
        <v>Id410</v>
      </c>
      <c r="L1931" s="11">
        <v>1998</v>
      </c>
      <c r="M1931" s="11" t="str">
        <v>Jun</v>
      </c>
      <c r="N1931" s="11" t="str">
        <v>Tier - 2</v>
      </c>
      <c r="O1931" s="11" t="str">
        <v>Tier - 2</v>
      </c>
      <c r="P1931" s="11" t="str">
        <v>R1013</v>
      </c>
      <c r="Q1931" s="12" t="str">
        <v>14 Jun 1998</v>
      </c>
      <c r="R1931" s="11">
        <f ca="1"/>
        <v>26</v>
      </c>
      <c r="S1931" s="52">
        <v>25081.77</v>
      </c>
      <c r="T1931" s="19"/>
    </row>
    <row r="1932" spans="1:20" x14ac:dyDescent="0.3">
      <c r="A1932" t="s">
        <v>1958</v>
      </c>
      <c r="B1932">
        <v>1998</v>
      </c>
      <c r="C1932" t="s">
        <v>11</v>
      </c>
      <c r="D1932">
        <v>24</v>
      </c>
      <c r="E1932">
        <v>0</v>
      </c>
      <c r="F1932">
        <v>25127.22</v>
      </c>
      <c r="G1932" t="s">
        <v>6766</v>
      </c>
      <c r="H1932" t="s">
        <v>6767</v>
      </c>
      <c r="I1932" t="s">
        <v>37</v>
      </c>
      <c r="K1932" s="14" t="str">
        <v>Id409</v>
      </c>
      <c r="L1932" s="11">
        <v>1998</v>
      </c>
      <c r="M1932" s="11" t="str">
        <v>Nov</v>
      </c>
      <c r="N1932" s="11" t="str">
        <v>Tier - 2</v>
      </c>
      <c r="O1932" s="11" t="str">
        <v>Tier - 3</v>
      </c>
      <c r="P1932" s="11" t="str">
        <v>R1011</v>
      </c>
      <c r="Q1932" s="12" t="str">
        <v>24 Nov 1998</v>
      </c>
      <c r="R1932" s="11">
        <f ca="1"/>
        <v>26</v>
      </c>
      <c r="S1932" s="52">
        <v>25127.22</v>
      </c>
      <c r="T1932" s="19"/>
    </row>
    <row r="1933" spans="1:20" x14ac:dyDescent="0.3">
      <c r="A1933" t="s">
        <v>1959</v>
      </c>
      <c r="B1933">
        <v>1975</v>
      </c>
      <c r="C1933" t="s">
        <v>25</v>
      </c>
      <c r="D1933">
        <v>14</v>
      </c>
      <c r="E1933">
        <v>3</v>
      </c>
      <c r="F1933">
        <v>25309.49</v>
      </c>
      <c r="G1933" t="s">
        <v>6766</v>
      </c>
      <c r="H1933" t="s">
        <v>6768</v>
      </c>
      <c r="I1933" t="s">
        <v>37</v>
      </c>
      <c r="K1933" s="14" t="str">
        <v>Id408</v>
      </c>
      <c r="L1933" s="11">
        <v>1975</v>
      </c>
      <c r="M1933" s="11" t="str">
        <v>Dec</v>
      </c>
      <c r="N1933" s="11" t="str">
        <v>Tier - 2</v>
      </c>
      <c r="O1933" s="11" t="str">
        <v>Tier - 1</v>
      </c>
      <c r="P1933" s="11" t="str">
        <v>R1011</v>
      </c>
      <c r="Q1933" s="12" t="str">
        <v>14 Dec 1975</v>
      </c>
      <c r="R1933" s="11">
        <f ca="1"/>
        <v>49</v>
      </c>
      <c r="S1933" s="52">
        <v>25309.49</v>
      </c>
      <c r="T1933" s="19"/>
    </row>
    <row r="1934" spans="1:20" x14ac:dyDescent="0.3">
      <c r="A1934" t="s">
        <v>1960</v>
      </c>
      <c r="B1934">
        <v>1972</v>
      </c>
      <c r="C1934" t="s">
        <v>15</v>
      </c>
      <c r="D1934">
        <v>26</v>
      </c>
      <c r="E1934">
        <v>2</v>
      </c>
      <c r="F1934">
        <v>25333.33</v>
      </c>
      <c r="G1934" t="s">
        <v>6766</v>
      </c>
      <c r="H1934" t="s">
        <v>6766</v>
      </c>
      <c r="I1934" t="s">
        <v>351</v>
      </c>
      <c r="K1934" s="14" t="str">
        <v>Id407</v>
      </c>
      <c r="L1934" s="11">
        <v>1972</v>
      </c>
      <c r="M1934" s="11" t="str">
        <v>Sep</v>
      </c>
      <c r="N1934" s="11" t="str">
        <v>Tier - 2</v>
      </c>
      <c r="O1934" s="11" t="str">
        <v>Tier - 2</v>
      </c>
      <c r="P1934" s="11" t="str">
        <v>R1017</v>
      </c>
      <c r="Q1934" s="12" t="str">
        <v>26 Sep 1972</v>
      </c>
      <c r="R1934" s="11">
        <f ca="1"/>
        <v>52</v>
      </c>
      <c r="S1934" s="52">
        <v>25333.33</v>
      </c>
      <c r="T1934" s="19"/>
    </row>
    <row r="1935" spans="1:20" x14ac:dyDescent="0.3">
      <c r="A1935" t="s">
        <v>1961</v>
      </c>
      <c r="B1935">
        <v>1968</v>
      </c>
      <c r="C1935" t="s">
        <v>30</v>
      </c>
      <c r="D1935">
        <v>22</v>
      </c>
      <c r="E1935">
        <v>3</v>
      </c>
      <c r="F1935">
        <v>25382.3</v>
      </c>
      <c r="G1935" t="s">
        <v>6766</v>
      </c>
      <c r="H1935" t="s">
        <v>6766</v>
      </c>
      <c r="I1935" t="s">
        <v>37</v>
      </c>
      <c r="K1935" s="14" t="str">
        <v>Id406</v>
      </c>
      <c r="L1935" s="11">
        <v>1968</v>
      </c>
      <c r="M1935" s="11" t="str">
        <v>Aug</v>
      </c>
      <c r="N1935" s="11" t="str">
        <v>Tier - 2</v>
      </c>
      <c r="O1935" s="11" t="str">
        <v>Tier - 2</v>
      </c>
      <c r="P1935" s="11" t="str">
        <v>R1011</v>
      </c>
      <c r="Q1935" s="12" t="str">
        <v>22 Aug 1968</v>
      </c>
      <c r="R1935" s="11">
        <f ca="1"/>
        <v>56</v>
      </c>
      <c r="S1935" s="52">
        <v>25382.3</v>
      </c>
      <c r="T1935" s="19"/>
    </row>
    <row r="1936" spans="1:20" x14ac:dyDescent="0.3">
      <c r="A1936" t="s">
        <v>1962</v>
      </c>
      <c r="B1936">
        <v>1968</v>
      </c>
      <c r="C1936" t="s">
        <v>25</v>
      </c>
      <c r="D1936">
        <v>11</v>
      </c>
      <c r="E1936">
        <v>1</v>
      </c>
      <c r="F1936">
        <v>25517.11</v>
      </c>
      <c r="G1936" t="s">
        <v>6766</v>
      </c>
      <c r="H1936" t="s">
        <v>6767</v>
      </c>
      <c r="I1936" t="s">
        <v>351</v>
      </c>
      <c r="K1936" s="14" t="str">
        <v>Id405</v>
      </c>
      <c r="L1936" s="11">
        <v>1968</v>
      </c>
      <c r="M1936" s="11" t="str">
        <v>Dec</v>
      </c>
      <c r="N1936" s="11" t="str">
        <v>Tier - 2</v>
      </c>
      <c r="O1936" s="11" t="str">
        <v>Tier - 3</v>
      </c>
      <c r="P1936" s="11" t="str">
        <v>R1017</v>
      </c>
      <c r="Q1936" s="12" t="str">
        <v>11 Dec 1968</v>
      </c>
      <c r="R1936" s="11">
        <f ca="1"/>
        <v>56</v>
      </c>
      <c r="S1936" s="52">
        <v>25517.11</v>
      </c>
      <c r="T1936" s="19"/>
    </row>
    <row r="1937" spans="1:20" x14ac:dyDescent="0.3">
      <c r="A1937" t="s">
        <v>1963</v>
      </c>
      <c r="B1937">
        <v>2001</v>
      </c>
      <c r="C1937" t="s">
        <v>30</v>
      </c>
      <c r="D1937">
        <v>2</v>
      </c>
      <c r="E1937">
        <v>0</v>
      </c>
      <c r="F1937">
        <v>25648.98</v>
      </c>
      <c r="G1937" t="s">
        <v>6766</v>
      </c>
      <c r="H1937" t="s">
        <v>6768</v>
      </c>
      <c r="I1937" t="s">
        <v>37</v>
      </c>
      <c r="K1937" s="14" t="str">
        <v>Id404</v>
      </c>
      <c r="L1937" s="11">
        <v>2001</v>
      </c>
      <c r="M1937" s="11" t="str">
        <v>Aug</v>
      </c>
      <c r="N1937" s="11" t="str">
        <v>Tier - 2</v>
      </c>
      <c r="O1937" s="11" t="str">
        <v>Tier - 1</v>
      </c>
      <c r="P1937" s="11" t="str">
        <v>R1011</v>
      </c>
      <c r="Q1937" s="12" t="str">
        <v>2 Aug 2001</v>
      </c>
      <c r="R1937" s="11">
        <f ca="1"/>
        <v>23</v>
      </c>
      <c r="S1937" s="52">
        <v>25648.98</v>
      </c>
      <c r="T1937" s="19"/>
    </row>
    <row r="1938" spans="1:20" x14ac:dyDescent="0.3">
      <c r="A1938" t="s">
        <v>1964</v>
      </c>
      <c r="B1938">
        <v>1972</v>
      </c>
      <c r="C1938" t="s">
        <v>8</v>
      </c>
      <c r="D1938">
        <v>17</v>
      </c>
      <c r="E1938">
        <v>0</v>
      </c>
      <c r="F1938">
        <v>25656.58</v>
      </c>
      <c r="G1938" t="s">
        <v>6766</v>
      </c>
      <c r="H1938" t="s">
        <v>6767</v>
      </c>
      <c r="I1938" t="s">
        <v>242</v>
      </c>
      <c r="K1938" s="14" t="str">
        <v>Id403</v>
      </c>
      <c r="L1938" s="11">
        <v>1972</v>
      </c>
      <c r="M1938" s="11" t="str">
        <v>Jul</v>
      </c>
      <c r="N1938" s="11" t="str">
        <v>Tier - 2</v>
      </c>
      <c r="O1938" s="11" t="str">
        <v>Tier - 3</v>
      </c>
      <c r="P1938" s="11" t="str">
        <v>R1024</v>
      </c>
      <c r="Q1938" s="12" t="str">
        <v>17 Jul 1972</v>
      </c>
      <c r="R1938" s="11">
        <f ca="1"/>
        <v>52</v>
      </c>
      <c r="S1938" s="52">
        <v>25656.58</v>
      </c>
      <c r="T1938" s="19"/>
    </row>
    <row r="1939" spans="1:20" x14ac:dyDescent="0.3">
      <c r="A1939" t="s">
        <v>1965</v>
      </c>
      <c r="B1939">
        <v>1963</v>
      </c>
      <c r="C1939" t="s">
        <v>30</v>
      </c>
      <c r="D1939">
        <v>21</v>
      </c>
      <c r="E1939">
        <v>0</v>
      </c>
      <c r="F1939">
        <v>25678.78</v>
      </c>
      <c r="G1939" t="s">
        <v>6766</v>
      </c>
      <c r="H1939" t="s">
        <v>6767</v>
      </c>
      <c r="I1939" t="s">
        <v>18</v>
      </c>
      <c r="K1939" s="14" t="str">
        <v>Id402</v>
      </c>
      <c r="L1939" s="11">
        <v>1963</v>
      </c>
      <c r="M1939" s="11" t="str">
        <v>Aug</v>
      </c>
      <c r="N1939" s="11" t="str">
        <v>Tier - 2</v>
      </c>
      <c r="O1939" s="11" t="str">
        <v>Tier - 3</v>
      </c>
      <c r="P1939" s="11" t="str">
        <v>R1012</v>
      </c>
      <c r="Q1939" s="12" t="str">
        <v>21 Aug 1963</v>
      </c>
      <c r="R1939" s="11">
        <f ca="1"/>
        <v>61</v>
      </c>
      <c r="S1939" s="52">
        <v>25678.78</v>
      </c>
      <c r="T1939" s="19"/>
    </row>
    <row r="1940" spans="1:20" x14ac:dyDescent="0.3">
      <c r="A1940" t="s">
        <v>1966</v>
      </c>
      <c r="B1940">
        <v>1970</v>
      </c>
      <c r="C1940" t="s">
        <v>25</v>
      </c>
      <c r="D1940">
        <v>3</v>
      </c>
      <c r="E1940">
        <v>3</v>
      </c>
      <c r="F1940">
        <v>25992.82</v>
      </c>
      <c r="G1940" t="s">
        <v>6766</v>
      </c>
      <c r="H1940" t="s">
        <v>6766</v>
      </c>
      <c r="I1940" t="s">
        <v>9</v>
      </c>
      <c r="K1940" s="14" t="str">
        <v>Id401</v>
      </c>
      <c r="L1940" s="11">
        <v>1970</v>
      </c>
      <c r="M1940" s="11" t="str">
        <v>Dec</v>
      </c>
      <c r="N1940" s="11" t="str">
        <v>Tier - 2</v>
      </c>
      <c r="O1940" s="11" t="str">
        <v>Tier - 2</v>
      </c>
      <c r="P1940" s="11" t="str">
        <v>R1013</v>
      </c>
      <c r="Q1940" s="12" t="str">
        <v>3 Dec 1970</v>
      </c>
      <c r="R1940" s="11">
        <f ca="1"/>
        <v>54</v>
      </c>
      <c r="S1940" s="52">
        <v>25992.82</v>
      </c>
      <c r="T1940" s="19"/>
    </row>
    <row r="1941" spans="1:20" x14ac:dyDescent="0.3">
      <c r="A1941" t="s">
        <v>1967</v>
      </c>
      <c r="B1941">
        <v>2001</v>
      </c>
      <c r="C1941" t="s">
        <v>13</v>
      </c>
      <c r="D1941">
        <v>5</v>
      </c>
      <c r="E1941">
        <v>2</v>
      </c>
      <c r="F1941">
        <v>26018.95</v>
      </c>
      <c r="G1941" t="s">
        <v>6766</v>
      </c>
      <c r="H1941" t="s">
        <v>6766</v>
      </c>
      <c r="I1941" t="s">
        <v>18</v>
      </c>
      <c r="K1941" s="14" t="str">
        <v>Id400</v>
      </c>
      <c r="L1941" s="11">
        <v>2001</v>
      </c>
      <c r="M1941" s="11" t="str">
        <v>Jun</v>
      </c>
      <c r="N1941" s="11" t="str">
        <v>Tier - 2</v>
      </c>
      <c r="O1941" s="11" t="str">
        <v>Tier - 2</v>
      </c>
      <c r="P1941" s="11" t="str">
        <v>R1012</v>
      </c>
      <c r="Q1941" s="12" t="str">
        <v>5 Jun 2001</v>
      </c>
      <c r="R1941" s="11">
        <f ca="1"/>
        <v>23</v>
      </c>
      <c r="S1941" s="52">
        <v>26018.95</v>
      </c>
      <c r="T1941" s="19"/>
    </row>
    <row r="1942" spans="1:20" x14ac:dyDescent="0.3">
      <c r="A1942" t="s">
        <v>1968</v>
      </c>
      <c r="B1942">
        <v>2000</v>
      </c>
      <c r="C1942" t="s">
        <v>25</v>
      </c>
      <c r="D1942">
        <v>26</v>
      </c>
      <c r="E1942">
        <v>0</v>
      </c>
      <c r="F1942">
        <v>26026.97</v>
      </c>
      <c r="G1942" t="s">
        <v>6766</v>
      </c>
      <c r="H1942" t="s">
        <v>6767</v>
      </c>
      <c r="I1942" t="s">
        <v>37</v>
      </c>
      <c r="K1942" s="14" t="str">
        <v>Id399</v>
      </c>
      <c r="L1942" s="11">
        <v>2000</v>
      </c>
      <c r="M1942" s="11" t="str">
        <v>Dec</v>
      </c>
      <c r="N1942" s="11" t="str">
        <v>Tier - 2</v>
      </c>
      <c r="O1942" s="11" t="str">
        <v>Tier - 3</v>
      </c>
      <c r="P1942" s="11" t="str">
        <v>R1011</v>
      </c>
      <c r="Q1942" s="12" t="str">
        <v>26 Dec 2000</v>
      </c>
      <c r="R1942" s="11">
        <f ca="1"/>
        <v>24</v>
      </c>
      <c r="S1942" s="52">
        <v>26026.97</v>
      </c>
      <c r="T1942" s="19"/>
    </row>
    <row r="1943" spans="1:20" x14ac:dyDescent="0.3">
      <c r="A1943" t="s">
        <v>1969</v>
      </c>
      <c r="B1943">
        <v>1966</v>
      </c>
      <c r="C1943" t="s">
        <v>8</v>
      </c>
      <c r="D1943">
        <v>9</v>
      </c>
      <c r="E1943">
        <v>1</v>
      </c>
      <c r="F1943">
        <v>26109.33</v>
      </c>
      <c r="G1943" t="s">
        <v>6766</v>
      </c>
      <c r="H1943" t="s">
        <v>6767</v>
      </c>
      <c r="I1943" t="s">
        <v>18</v>
      </c>
      <c r="K1943" s="14" t="str">
        <v>Id398</v>
      </c>
      <c r="L1943" s="11">
        <v>1966</v>
      </c>
      <c r="M1943" s="11" t="str">
        <v>Jul</v>
      </c>
      <c r="N1943" s="11" t="str">
        <v>Tier - 2</v>
      </c>
      <c r="O1943" s="11" t="str">
        <v>Tier - 3</v>
      </c>
      <c r="P1943" s="11" t="str">
        <v>R1012</v>
      </c>
      <c r="Q1943" s="12" t="str">
        <v>9 Jul 1966</v>
      </c>
      <c r="R1943" s="11">
        <f ca="1"/>
        <v>58</v>
      </c>
      <c r="S1943" s="52">
        <v>26109.33</v>
      </c>
      <c r="T1943" s="19"/>
    </row>
    <row r="1944" spans="1:20" x14ac:dyDescent="0.3">
      <c r="A1944" t="s">
        <v>1970</v>
      </c>
      <c r="B1944">
        <v>2002</v>
      </c>
      <c r="C1944" t="s">
        <v>32</v>
      </c>
      <c r="D1944">
        <v>11</v>
      </c>
      <c r="E1944">
        <v>0</v>
      </c>
      <c r="F1944">
        <v>26125.67</v>
      </c>
      <c r="G1944" t="s">
        <v>6766</v>
      </c>
      <c r="H1944" t="s">
        <v>6768</v>
      </c>
      <c r="I1944" t="s">
        <v>9</v>
      </c>
      <c r="K1944" s="14" t="str">
        <v>Id397</v>
      </c>
      <c r="L1944" s="11">
        <v>2002</v>
      </c>
      <c r="M1944" s="11" t="str">
        <v>Oct</v>
      </c>
      <c r="N1944" s="11" t="str">
        <v>Tier - 2</v>
      </c>
      <c r="O1944" s="11" t="str">
        <v>Tier - 1</v>
      </c>
      <c r="P1944" s="11" t="str">
        <v>R1013</v>
      </c>
      <c r="Q1944" s="12" t="str">
        <v>11 Oct 2002</v>
      </c>
      <c r="R1944" s="11">
        <f ca="1"/>
        <v>22</v>
      </c>
      <c r="S1944" s="52">
        <v>26125.67</v>
      </c>
      <c r="T1944" s="19"/>
    </row>
    <row r="1945" spans="1:20" x14ac:dyDescent="0.3">
      <c r="A1945" t="s">
        <v>1971</v>
      </c>
      <c r="B1945">
        <v>1973</v>
      </c>
      <c r="C1945" t="s">
        <v>8</v>
      </c>
      <c r="D1945">
        <v>7</v>
      </c>
      <c r="E1945">
        <v>1</v>
      </c>
      <c r="F1945">
        <v>26140.36</v>
      </c>
      <c r="G1945" t="s">
        <v>6766</v>
      </c>
      <c r="H1945" t="s">
        <v>6767</v>
      </c>
      <c r="I1945" t="s">
        <v>37</v>
      </c>
      <c r="K1945" s="14" t="str">
        <v>Id396</v>
      </c>
      <c r="L1945" s="11">
        <v>1973</v>
      </c>
      <c r="M1945" s="11" t="str">
        <v>Jul</v>
      </c>
      <c r="N1945" s="11" t="str">
        <v>Tier - 2</v>
      </c>
      <c r="O1945" s="11" t="str">
        <v>Tier - 3</v>
      </c>
      <c r="P1945" s="11" t="str">
        <v>R1011</v>
      </c>
      <c r="Q1945" s="12" t="str">
        <v>7 Jul 1973</v>
      </c>
      <c r="R1945" s="11">
        <f ca="1"/>
        <v>51</v>
      </c>
      <c r="S1945" s="52">
        <v>26140.36</v>
      </c>
      <c r="T1945" s="19"/>
    </row>
    <row r="1946" spans="1:20" x14ac:dyDescent="0.3">
      <c r="A1946" t="s">
        <v>1972</v>
      </c>
      <c r="B1946">
        <v>1975</v>
      </c>
      <c r="C1946" t="s">
        <v>13</v>
      </c>
      <c r="D1946">
        <v>4</v>
      </c>
      <c r="E1946">
        <v>1</v>
      </c>
      <c r="F1946">
        <v>26236.58</v>
      </c>
      <c r="G1946" t="s">
        <v>6766</v>
      </c>
      <c r="H1946" t="s">
        <v>6768</v>
      </c>
      <c r="I1946" t="s">
        <v>37</v>
      </c>
      <c r="K1946" s="14" t="str">
        <v>Id395</v>
      </c>
      <c r="L1946" s="11">
        <v>1975</v>
      </c>
      <c r="M1946" s="11" t="str">
        <v>Jun</v>
      </c>
      <c r="N1946" s="11" t="str">
        <v>Tier - 2</v>
      </c>
      <c r="O1946" s="11" t="str">
        <v>Tier - 1</v>
      </c>
      <c r="P1946" s="11" t="str">
        <v>R1011</v>
      </c>
      <c r="Q1946" s="12" t="str">
        <v>4 Jun 1975</v>
      </c>
      <c r="R1946" s="11">
        <f ca="1"/>
        <v>49</v>
      </c>
      <c r="S1946" s="52">
        <v>26236.58</v>
      </c>
      <c r="T1946" s="19"/>
    </row>
    <row r="1947" spans="1:20" x14ac:dyDescent="0.3">
      <c r="A1947" t="s">
        <v>1973</v>
      </c>
      <c r="B1947">
        <v>2004</v>
      </c>
      <c r="C1947" t="s">
        <v>25</v>
      </c>
      <c r="D1947">
        <v>5</v>
      </c>
      <c r="E1947">
        <v>0</v>
      </c>
      <c r="F1947">
        <v>26316.59</v>
      </c>
      <c r="G1947" t="s">
        <v>6766</v>
      </c>
      <c r="H1947" t="s">
        <v>6767</v>
      </c>
      <c r="I1947" t="s">
        <v>37</v>
      </c>
      <c r="K1947" s="14" t="str">
        <v>Id394</v>
      </c>
      <c r="L1947" s="11">
        <v>2004</v>
      </c>
      <c r="M1947" s="11" t="str">
        <v>Dec</v>
      </c>
      <c r="N1947" s="11" t="str">
        <v>Tier - 2</v>
      </c>
      <c r="O1947" s="11" t="str">
        <v>Tier - 3</v>
      </c>
      <c r="P1947" s="11" t="str">
        <v>R1011</v>
      </c>
      <c r="Q1947" s="12" t="str">
        <v>5 Dec 2004</v>
      </c>
      <c r="R1947" s="11">
        <f ca="1"/>
        <v>20</v>
      </c>
      <c r="S1947" s="52">
        <v>26316.59</v>
      </c>
      <c r="T1947" s="19"/>
    </row>
    <row r="1948" spans="1:20" x14ac:dyDescent="0.3">
      <c r="A1948" t="s">
        <v>1974</v>
      </c>
      <c r="B1948">
        <v>1974</v>
      </c>
      <c r="C1948" t="s">
        <v>15</v>
      </c>
      <c r="D1948">
        <v>21</v>
      </c>
      <c r="E1948">
        <v>1</v>
      </c>
      <c r="F1948">
        <v>26392.26</v>
      </c>
      <c r="G1948" t="s">
        <v>6766</v>
      </c>
      <c r="H1948" t="s">
        <v>6766</v>
      </c>
      <c r="I1948" t="s">
        <v>242</v>
      </c>
      <c r="K1948" s="14" t="str">
        <v>Id393</v>
      </c>
      <c r="L1948" s="11">
        <v>1974</v>
      </c>
      <c r="M1948" s="11" t="str">
        <v>Sep</v>
      </c>
      <c r="N1948" s="11" t="str">
        <v>Tier - 2</v>
      </c>
      <c r="O1948" s="11" t="str">
        <v>Tier - 2</v>
      </c>
      <c r="P1948" s="11" t="str">
        <v>R1024</v>
      </c>
      <c r="Q1948" s="12" t="str">
        <v>21 Sep 1974</v>
      </c>
      <c r="R1948" s="11">
        <f ca="1"/>
        <v>50</v>
      </c>
      <c r="S1948" s="52">
        <v>26392.26</v>
      </c>
      <c r="T1948" s="19"/>
    </row>
    <row r="1949" spans="1:20" x14ac:dyDescent="0.3">
      <c r="A1949" t="s">
        <v>1975</v>
      </c>
      <c r="B1949">
        <v>1970</v>
      </c>
      <c r="C1949" t="s">
        <v>30</v>
      </c>
      <c r="D1949">
        <v>27</v>
      </c>
      <c r="E1949">
        <v>2</v>
      </c>
      <c r="F1949">
        <v>26467.1</v>
      </c>
      <c r="G1949" t="s">
        <v>6766</v>
      </c>
      <c r="H1949" t="s">
        <v>6767</v>
      </c>
      <c r="I1949" t="s">
        <v>18</v>
      </c>
      <c r="K1949" s="14" t="str">
        <v>Id392</v>
      </c>
      <c r="L1949" s="11">
        <v>1970</v>
      </c>
      <c r="M1949" s="11" t="str">
        <v>Aug</v>
      </c>
      <c r="N1949" s="11" t="str">
        <v>Tier - 2</v>
      </c>
      <c r="O1949" s="11" t="str">
        <v>Tier - 3</v>
      </c>
      <c r="P1949" s="11" t="str">
        <v>R1012</v>
      </c>
      <c r="Q1949" s="12" t="str">
        <v>27 Aug 1970</v>
      </c>
      <c r="R1949" s="11">
        <f ca="1"/>
        <v>54</v>
      </c>
      <c r="S1949" s="52">
        <v>26467.1</v>
      </c>
      <c r="T1949" s="19"/>
    </row>
    <row r="1950" spans="1:20" x14ac:dyDescent="0.3">
      <c r="A1950" t="s">
        <v>1976</v>
      </c>
      <c r="B1950">
        <v>2004</v>
      </c>
      <c r="C1950" t="s">
        <v>15</v>
      </c>
      <c r="D1950">
        <v>5</v>
      </c>
      <c r="E1950">
        <v>0</v>
      </c>
      <c r="F1950">
        <v>26479.4</v>
      </c>
      <c r="G1950" t="s">
        <v>6766</v>
      </c>
      <c r="H1950" t="s">
        <v>6766</v>
      </c>
      <c r="I1950" t="s">
        <v>37</v>
      </c>
      <c r="K1950" s="14" t="str">
        <v>Id391</v>
      </c>
      <c r="L1950" s="11">
        <v>2004</v>
      </c>
      <c r="M1950" s="11" t="str">
        <v>Sep</v>
      </c>
      <c r="N1950" s="11" t="str">
        <v>Tier - 2</v>
      </c>
      <c r="O1950" s="11" t="str">
        <v>Tier - 2</v>
      </c>
      <c r="P1950" s="11" t="str">
        <v>R1011</v>
      </c>
      <c r="Q1950" s="12" t="str">
        <v>5 Sep 2004</v>
      </c>
      <c r="R1950" s="11">
        <f ca="1"/>
        <v>20</v>
      </c>
      <c r="S1950" s="52">
        <v>26479.4</v>
      </c>
      <c r="T1950" s="19"/>
    </row>
    <row r="1951" spans="1:20" x14ac:dyDescent="0.3">
      <c r="A1951" t="s">
        <v>1977</v>
      </c>
      <c r="B1951">
        <v>1988</v>
      </c>
      <c r="C1951" t="s">
        <v>8</v>
      </c>
      <c r="D1951">
        <v>22</v>
      </c>
      <c r="E1951">
        <v>3</v>
      </c>
      <c r="F1951">
        <v>26607.89</v>
      </c>
      <c r="G1951" t="s">
        <v>6766</v>
      </c>
      <c r="H1951" t="s">
        <v>6768</v>
      </c>
      <c r="I1951" t="s">
        <v>37</v>
      </c>
      <c r="K1951" s="14" t="str">
        <v>Id390</v>
      </c>
      <c r="L1951" s="11">
        <v>1988</v>
      </c>
      <c r="M1951" s="11" t="str">
        <v>Jul</v>
      </c>
      <c r="N1951" s="11" t="str">
        <v>Tier - 2</v>
      </c>
      <c r="O1951" s="11" t="str">
        <v>Tier - 1</v>
      </c>
      <c r="P1951" s="11" t="str">
        <v>R1011</v>
      </c>
      <c r="Q1951" s="12" t="str">
        <v>22 Jul 1988</v>
      </c>
      <c r="R1951" s="11">
        <f ca="1"/>
        <v>36</v>
      </c>
      <c r="S1951" s="52">
        <v>26607.89</v>
      </c>
      <c r="T1951" s="19"/>
    </row>
    <row r="1952" spans="1:20" x14ac:dyDescent="0.3">
      <c r="A1952" t="s">
        <v>1978</v>
      </c>
      <c r="B1952">
        <v>1991</v>
      </c>
      <c r="C1952" t="s">
        <v>30</v>
      </c>
      <c r="D1952">
        <v>22</v>
      </c>
      <c r="E1952">
        <v>3</v>
      </c>
      <c r="F1952">
        <v>26912.560000000001</v>
      </c>
      <c r="G1952" t="s">
        <v>6766</v>
      </c>
      <c r="H1952" t="s">
        <v>6766</v>
      </c>
      <c r="I1952" t="s">
        <v>37</v>
      </c>
      <c r="K1952" s="14" t="str">
        <v>Id389</v>
      </c>
      <c r="L1952" s="11">
        <v>1991</v>
      </c>
      <c r="M1952" s="11" t="str">
        <v>Aug</v>
      </c>
      <c r="N1952" s="11" t="str">
        <v>Tier - 2</v>
      </c>
      <c r="O1952" s="11" t="str">
        <v>Tier - 2</v>
      </c>
      <c r="P1952" s="11" t="str">
        <v>R1011</v>
      </c>
      <c r="Q1952" s="12" t="str">
        <v>22 Aug 1991</v>
      </c>
      <c r="R1952" s="11">
        <f ca="1"/>
        <v>33</v>
      </c>
      <c r="S1952" s="52">
        <v>26912.560000000001</v>
      </c>
      <c r="T1952" s="19"/>
    </row>
    <row r="1953" spans="1:20" x14ac:dyDescent="0.3">
      <c r="A1953" t="s">
        <v>1979</v>
      </c>
      <c r="B1953">
        <v>1958</v>
      </c>
      <c r="C1953" t="s">
        <v>25</v>
      </c>
      <c r="D1953">
        <v>25</v>
      </c>
      <c r="E1953">
        <v>0</v>
      </c>
      <c r="F1953">
        <v>26926.51</v>
      </c>
      <c r="G1953" t="s">
        <v>6766</v>
      </c>
      <c r="H1953" t="s">
        <v>6768</v>
      </c>
      <c r="I1953" t="s">
        <v>9</v>
      </c>
      <c r="K1953" s="14" t="str">
        <v>Id388</v>
      </c>
      <c r="L1953" s="11">
        <v>1958</v>
      </c>
      <c r="M1953" s="11" t="str">
        <v>Dec</v>
      </c>
      <c r="N1953" s="11" t="str">
        <v>Tier - 2</v>
      </c>
      <c r="O1953" s="11" t="str">
        <v>Tier - 1</v>
      </c>
      <c r="P1953" s="11" t="str">
        <v>R1013</v>
      </c>
      <c r="Q1953" s="12" t="str">
        <v>25 Dec 1958</v>
      </c>
      <c r="R1953" s="11">
        <f ca="1"/>
        <v>66</v>
      </c>
      <c r="S1953" s="52">
        <v>26926.51</v>
      </c>
      <c r="T1953" s="19"/>
    </row>
    <row r="1954" spans="1:20" x14ac:dyDescent="0.3">
      <c r="A1954" t="s">
        <v>1980</v>
      </c>
      <c r="B1954">
        <v>2002</v>
      </c>
      <c r="C1954" t="s">
        <v>13</v>
      </c>
      <c r="D1954">
        <v>17</v>
      </c>
      <c r="E1954">
        <v>0</v>
      </c>
      <c r="F1954">
        <v>26927.69</v>
      </c>
      <c r="G1954" t="s">
        <v>6766</v>
      </c>
      <c r="H1954" t="s">
        <v>6766</v>
      </c>
      <c r="I1954" t="s">
        <v>37</v>
      </c>
      <c r="K1954" s="14" t="str">
        <v>Id387</v>
      </c>
      <c r="L1954" s="11">
        <v>2002</v>
      </c>
      <c r="M1954" s="11" t="str">
        <v>Jun</v>
      </c>
      <c r="N1954" s="11" t="str">
        <v>Tier - 2</v>
      </c>
      <c r="O1954" s="11" t="str">
        <v>Tier - 2</v>
      </c>
      <c r="P1954" s="11" t="str">
        <v>R1011</v>
      </c>
      <c r="Q1954" s="12" t="str">
        <v>17 Jun 2002</v>
      </c>
      <c r="R1954" s="11">
        <f ca="1"/>
        <v>22</v>
      </c>
      <c r="S1954" s="52">
        <v>26927.69</v>
      </c>
      <c r="T1954" s="19"/>
    </row>
    <row r="1955" spans="1:20" x14ac:dyDescent="0.3">
      <c r="A1955" t="s">
        <v>1981</v>
      </c>
      <c r="B1955">
        <v>2000</v>
      </c>
      <c r="C1955" t="s">
        <v>11</v>
      </c>
      <c r="D1955">
        <v>9</v>
      </c>
      <c r="E1955">
        <v>0</v>
      </c>
      <c r="F1955">
        <v>26936.98</v>
      </c>
      <c r="G1955" t="s">
        <v>6766</v>
      </c>
      <c r="H1955" t="s">
        <v>6767</v>
      </c>
      <c r="I1955" t="s">
        <v>37</v>
      </c>
      <c r="K1955" s="14" t="str">
        <v>Id386</v>
      </c>
      <c r="L1955" s="11">
        <v>2000</v>
      </c>
      <c r="M1955" s="11" t="str">
        <v>Nov</v>
      </c>
      <c r="N1955" s="11" t="str">
        <v>Tier - 2</v>
      </c>
      <c r="O1955" s="11" t="str">
        <v>Tier - 3</v>
      </c>
      <c r="P1955" s="11" t="str">
        <v>R1011</v>
      </c>
      <c r="Q1955" s="12" t="str">
        <v>9 Nov 2000</v>
      </c>
      <c r="R1955" s="11">
        <f ca="1"/>
        <v>24</v>
      </c>
      <c r="S1955" s="52">
        <v>26936.98</v>
      </c>
      <c r="T1955" s="19"/>
    </row>
    <row r="1956" spans="1:20" x14ac:dyDescent="0.3">
      <c r="A1956" t="s">
        <v>1982</v>
      </c>
      <c r="B1956">
        <v>1960</v>
      </c>
      <c r="C1956" t="s">
        <v>8</v>
      </c>
      <c r="D1956">
        <v>9</v>
      </c>
      <c r="E1956">
        <v>1</v>
      </c>
      <c r="F1956">
        <v>27000.98</v>
      </c>
      <c r="G1956" t="s">
        <v>6766</v>
      </c>
      <c r="H1956" t="s">
        <v>6766</v>
      </c>
      <c r="I1956" t="s">
        <v>9</v>
      </c>
      <c r="K1956" s="14" t="str">
        <v>Id385</v>
      </c>
      <c r="L1956" s="11">
        <v>1960</v>
      </c>
      <c r="M1956" s="11" t="str">
        <v>Jul</v>
      </c>
      <c r="N1956" s="11" t="str">
        <v>Tier - 2</v>
      </c>
      <c r="O1956" s="11" t="str">
        <v>Tier - 2</v>
      </c>
      <c r="P1956" s="11" t="str">
        <v>R1013</v>
      </c>
      <c r="Q1956" s="12" t="str">
        <v>9 Jul 1960</v>
      </c>
      <c r="R1956" s="11">
        <f ca="1"/>
        <v>64</v>
      </c>
      <c r="S1956" s="52">
        <v>27000.98</v>
      </c>
      <c r="T1956" s="19"/>
    </row>
    <row r="1957" spans="1:20" x14ac:dyDescent="0.3">
      <c r="A1957" t="s">
        <v>1983</v>
      </c>
      <c r="B1957">
        <v>1958</v>
      </c>
      <c r="C1957" t="s">
        <v>13</v>
      </c>
      <c r="D1957">
        <v>30</v>
      </c>
      <c r="E1957">
        <v>0</v>
      </c>
      <c r="F1957">
        <v>27037.91</v>
      </c>
      <c r="G1957" t="s">
        <v>6766</v>
      </c>
      <c r="H1957" t="s">
        <v>6766</v>
      </c>
      <c r="I1957" t="s">
        <v>9</v>
      </c>
      <c r="K1957" s="14" t="str">
        <v>Id384</v>
      </c>
      <c r="L1957" s="11">
        <v>1958</v>
      </c>
      <c r="M1957" s="11" t="str">
        <v>Jun</v>
      </c>
      <c r="N1957" s="11" t="str">
        <v>Tier - 2</v>
      </c>
      <c r="O1957" s="11" t="str">
        <v>Tier - 2</v>
      </c>
      <c r="P1957" s="11" t="str">
        <v>R1013</v>
      </c>
      <c r="Q1957" s="12" t="str">
        <v>30 Jun 1958</v>
      </c>
      <c r="R1957" s="11">
        <f ca="1"/>
        <v>66</v>
      </c>
      <c r="S1957" s="52">
        <v>27037.91</v>
      </c>
      <c r="T1957" s="19"/>
    </row>
    <row r="1958" spans="1:20" x14ac:dyDescent="0.3">
      <c r="A1958" t="s">
        <v>1984</v>
      </c>
      <c r="B1958">
        <v>1994</v>
      </c>
      <c r="C1958" t="s">
        <v>8</v>
      </c>
      <c r="D1958">
        <v>2</v>
      </c>
      <c r="E1958">
        <v>0</v>
      </c>
      <c r="F1958">
        <v>27080.639999999999</v>
      </c>
      <c r="G1958" t="s">
        <v>6766</v>
      </c>
      <c r="H1958" t="s">
        <v>6766</v>
      </c>
      <c r="I1958" t="s">
        <v>37</v>
      </c>
      <c r="K1958" s="14" t="str">
        <v>Id383</v>
      </c>
      <c r="L1958" s="11">
        <v>1994</v>
      </c>
      <c r="M1958" s="11" t="str">
        <v>Jul</v>
      </c>
      <c r="N1958" s="11" t="str">
        <v>Tier - 2</v>
      </c>
      <c r="O1958" s="11" t="str">
        <v>Tier - 2</v>
      </c>
      <c r="P1958" s="11" t="str">
        <v>R1011</v>
      </c>
      <c r="Q1958" s="12" t="str">
        <v>2 Jul 1994</v>
      </c>
      <c r="R1958" s="11">
        <f ca="1"/>
        <v>30</v>
      </c>
      <c r="S1958" s="52">
        <v>27080.639999999999</v>
      </c>
      <c r="T1958" s="19"/>
    </row>
    <row r="1959" spans="1:20" x14ac:dyDescent="0.3">
      <c r="A1959" t="s">
        <v>1985</v>
      </c>
      <c r="B1959">
        <v>1990</v>
      </c>
      <c r="C1959" t="s">
        <v>25</v>
      </c>
      <c r="D1959">
        <v>13</v>
      </c>
      <c r="E1959">
        <v>3</v>
      </c>
      <c r="F1959">
        <v>27092.38</v>
      </c>
      <c r="G1959" t="s">
        <v>6766</v>
      </c>
      <c r="H1959" t="s">
        <v>6767</v>
      </c>
      <c r="I1959" t="s">
        <v>37</v>
      </c>
      <c r="K1959" s="14" t="str">
        <v>Id382</v>
      </c>
      <c r="L1959" s="11">
        <v>1990</v>
      </c>
      <c r="M1959" s="11" t="str">
        <v>Dec</v>
      </c>
      <c r="N1959" s="11" t="str">
        <v>Tier - 2</v>
      </c>
      <c r="O1959" s="11" t="str">
        <v>Tier - 3</v>
      </c>
      <c r="P1959" s="11" t="str">
        <v>R1011</v>
      </c>
      <c r="Q1959" s="12" t="str">
        <v>13 Dec 1990</v>
      </c>
      <c r="R1959" s="11">
        <f ca="1"/>
        <v>34</v>
      </c>
      <c r="S1959" s="52">
        <v>27092.38</v>
      </c>
      <c r="T1959" s="19"/>
    </row>
    <row r="1960" spans="1:20" x14ac:dyDescent="0.3">
      <c r="A1960" t="s">
        <v>1986</v>
      </c>
      <c r="B1960">
        <v>1970</v>
      </c>
      <c r="C1960" t="s">
        <v>32</v>
      </c>
      <c r="D1960">
        <v>2</v>
      </c>
      <c r="E1960">
        <v>0</v>
      </c>
      <c r="F1960">
        <v>27117.99</v>
      </c>
      <c r="G1960" t="s">
        <v>6766</v>
      </c>
      <c r="H1960" t="s">
        <v>6766</v>
      </c>
      <c r="I1960" t="s">
        <v>9</v>
      </c>
      <c r="K1960" s="14" t="str">
        <v>Id381</v>
      </c>
      <c r="L1960" s="11">
        <v>1970</v>
      </c>
      <c r="M1960" s="11" t="str">
        <v>Oct</v>
      </c>
      <c r="N1960" s="11" t="str">
        <v>Tier - 2</v>
      </c>
      <c r="O1960" s="11" t="str">
        <v>Tier - 2</v>
      </c>
      <c r="P1960" s="11" t="str">
        <v>R1013</v>
      </c>
      <c r="Q1960" s="12" t="str">
        <v>2 Oct 1970</v>
      </c>
      <c r="R1960" s="11">
        <f ca="1"/>
        <v>54</v>
      </c>
      <c r="S1960" s="52">
        <v>27117.99</v>
      </c>
      <c r="T1960" s="19"/>
    </row>
    <row r="1961" spans="1:20" x14ac:dyDescent="0.3">
      <c r="A1961" t="s">
        <v>1987</v>
      </c>
      <c r="B1961">
        <v>1965</v>
      </c>
      <c r="C1961" t="s">
        <v>25</v>
      </c>
      <c r="D1961">
        <v>21</v>
      </c>
      <c r="E1961">
        <v>0</v>
      </c>
      <c r="F1961">
        <v>27218.44</v>
      </c>
      <c r="G1961" t="s">
        <v>6766</v>
      </c>
      <c r="H1961" t="s">
        <v>6768</v>
      </c>
      <c r="I1961" t="s">
        <v>351</v>
      </c>
      <c r="K1961" s="14" t="str">
        <v>Id380</v>
      </c>
      <c r="L1961" s="11">
        <v>1965</v>
      </c>
      <c r="M1961" s="11" t="str">
        <v>Dec</v>
      </c>
      <c r="N1961" s="11" t="str">
        <v>Tier - 2</v>
      </c>
      <c r="O1961" s="11" t="str">
        <v>Tier - 1</v>
      </c>
      <c r="P1961" s="11" t="str">
        <v>R1017</v>
      </c>
      <c r="Q1961" s="12" t="str">
        <v>21 Dec 1965</v>
      </c>
      <c r="R1961" s="11">
        <f ca="1"/>
        <v>59</v>
      </c>
      <c r="S1961" s="52">
        <v>27218.44</v>
      </c>
      <c r="T1961" s="19"/>
    </row>
    <row r="1962" spans="1:20" x14ac:dyDescent="0.3">
      <c r="A1962" t="s">
        <v>1988</v>
      </c>
      <c r="B1962">
        <v>1999</v>
      </c>
      <c r="C1962" t="s">
        <v>25</v>
      </c>
      <c r="D1962">
        <v>2</v>
      </c>
      <c r="E1962">
        <v>0</v>
      </c>
      <c r="F1962">
        <v>27236.959999999999</v>
      </c>
      <c r="G1962" t="s">
        <v>6766</v>
      </c>
      <c r="H1962" t="s">
        <v>6768</v>
      </c>
      <c r="I1962" t="s">
        <v>37</v>
      </c>
      <c r="K1962" s="14" t="str">
        <v>Id379</v>
      </c>
      <c r="L1962" s="11">
        <v>1999</v>
      </c>
      <c r="M1962" s="11" t="str">
        <v>Dec</v>
      </c>
      <c r="N1962" s="11" t="str">
        <v>Tier - 2</v>
      </c>
      <c r="O1962" s="11" t="str">
        <v>Tier - 1</v>
      </c>
      <c r="P1962" s="11" t="str">
        <v>R1011</v>
      </c>
      <c r="Q1962" s="12" t="str">
        <v>2 Dec 1999</v>
      </c>
      <c r="R1962" s="11">
        <f ca="1"/>
        <v>25</v>
      </c>
      <c r="S1962" s="52">
        <v>27236.959999999999</v>
      </c>
      <c r="T1962" s="19"/>
    </row>
    <row r="1963" spans="1:20" x14ac:dyDescent="0.3">
      <c r="A1963" t="s">
        <v>1989</v>
      </c>
      <c r="B1963">
        <v>1968</v>
      </c>
      <c r="C1963" t="s">
        <v>13</v>
      </c>
      <c r="D1963">
        <v>6</v>
      </c>
      <c r="E1963">
        <v>3</v>
      </c>
      <c r="F1963">
        <v>27322.73</v>
      </c>
      <c r="G1963" t="s">
        <v>6766</v>
      </c>
      <c r="H1963" t="s">
        <v>6766</v>
      </c>
      <c r="I1963" t="s">
        <v>9</v>
      </c>
      <c r="K1963" s="14" t="str">
        <v>Id378</v>
      </c>
      <c r="L1963" s="11">
        <v>1968</v>
      </c>
      <c r="M1963" s="11" t="str">
        <v>Jun</v>
      </c>
      <c r="N1963" s="11" t="str">
        <v>Tier - 2</v>
      </c>
      <c r="O1963" s="11" t="str">
        <v>Tier - 2</v>
      </c>
      <c r="P1963" s="11" t="str">
        <v>R1013</v>
      </c>
      <c r="Q1963" s="12" t="str">
        <v>6 Jun 1968</v>
      </c>
      <c r="R1963" s="11">
        <f ca="1"/>
        <v>56</v>
      </c>
      <c r="S1963" s="52">
        <v>27322.73</v>
      </c>
      <c r="T1963" s="19"/>
    </row>
    <row r="1964" spans="1:20" x14ac:dyDescent="0.3">
      <c r="A1964" t="s">
        <v>1990</v>
      </c>
      <c r="B1964">
        <v>1969</v>
      </c>
      <c r="C1964" t="s">
        <v>32</v>
      </c>
      <c r="D1964">
        <v>16</v>
      </c>
      <c r="E1964">
        <v>0</v>
      </c>
      <c r="F1964">
        <v>27346.04</v>
      </c>
      <c r="G1964" t="s">
        <v>6766</v>
      </c>
      <c r="H1964" t="s">
        <v>6766</v>
      </c>
      <c r="I1964" t="s">
        <v>9</v>
      </c>
      <c r="K1964" s="14" t="str">
        <v>Id377</v>
      </c>
      <c r="L1964" s="11">
        <v>1969</v>
      </c>
      <c r="M1964" s="11" t="str">
        <v>Oct</v>
      </c>
      <c r="N1964" s="11" t="str">
        <v>Tier - 2</v>
      </c>
      <c r="O1964" s="11" t="str">
        <v>Tier - 2</v>
      </c>
      <c r="P1964" s="11" t="str">
        <v>R1013</v>
      </c>
      <c r="Q1964" s="12" t="str">
        <v>16 Oct 1969</v>
      </c>
      <c r="R1964" s="11">
        <f ca="1"/>
        <v>55</v>
      </c>
      <c r="S1964" s="52">
        <v>27346.04</v>
      </c>
      <c r="T1964" s="19"/>
    </row>
    <row r="1965" spans="1:20" x14ac:dyDescent="0.3">
      <c r="A1965" t="s">
        <v>1991</v>
      </c>
      <c r="B1965">
        <v>1988</v>
      </c>
      <c r="C1965" t="s">
        <v>15</v>
      </c>
      <c r="D1965">
        <v>15</v>
      </c>
      <c r="E1965">
        <v>2</v>
      </c>
      <c r="F1965">
        <v>27375.9</v>
      </c>
      <c r="G1965" t="s">
        <v>6766</v>
      </c>
      <c r="H1965" t="s">
        <v>6767</v>
      </c>
      <c r="I1965" t="s">
        <v>159</v>
      </c>
      <c r="K1965" s="14" t="str">
        <v>Id376</v>
      </c>
      <c r="L1965" s="11">
        <v>1988</v>
      </c>
      <c r="M1965" s="11" t="str">
        <v>Sep</v>
      </c>
      <c r="N1965" s="11" t="str">
        <v>Tier - 2</v>
      </c>
      <c r="O1965" s="11" t="str">
        <v>Tier - 3</v>
      </c>
      <c r="P1965" s="11" t="str">
        <v>R1015</v>
      </c>
      <c r="Q1965" s="12" t="str">
        <v>15 Sep 1988</v>
      </c>
      <c r="R1965" s="11">
        <f ca="1"/>
        <v>36</v>
      </c>
      <c r="S1965" s="52">
        <v>27375.9</v>
      </c>
      <c r="T1965" s="19"/>
    </row>
    <row r="1966" spans="1:20" x14ac:dyDescent="0.3">
      <c r="A1966" t="s">
        <v>1992</v>
      </c>
      <c r="B1966">
        <v>1985</v>
      </c>
      <c r="C1966" t="s">
        <v>25</v>
      </c>
      <c r="D1966">
        <v>5</v>
      </c>
      <c r="E1966">
        <v>3</v>
      </c>
      <c r="F1966">
        <v>27432.73</v>
      </c>
      <c r="G1966" t="s">
        <v>6766</v>
      </c>
      <c r="H1966" t="s">
        <v>6768</v>
      </c>
      <c r="I1966" t="s">
        <v>37</v>
      </c>
      <c r="K1966" s="14" t="str">
        <v>Id375</v>
      </c>
      <c r="L1966" s="11">
        <v>1985</v>
      </c>
      <c r="M1966" s="11" t="str">
        <v>Dec</v>
      </c>
      <c r="N1966" s="11" t="str">
        <v>Tier - 2</v>
      </c>
      <c r="O1966" s="11" t="str">
        <v>Tier - 1</v>
      </c>
      <c r="P1966" s="11" t="str">
        <v>R1011</v>
      </c>
      <c r="Q1966" s="12" t="str">
        <v>5 Dec 1985</v>
      </c>
      <c r="R1966" s="11">
        <f ca="1"/>
        <v>39</v>
      </c>
      <c r="S1966" s="52">
        <v>27432.73</v>
      </c>
      <c r="T1966" s="19"/>
    </row>
    <row r="1967" spans="1:20" x14ac:dyDescent="0.3">
      <c r="A1967" t="s">
        <v>1993</v>
      </c>
      <c r="B1967">
        <v>1981</v>
      </c>
      <c r="C1967" t="s">
        <v>32</v>
      </c>
      <c r="D1967">
        <v>3</v>
      </c>
      <c r="E1967">
        <v>1</v>
      </c>
      <c r="F1967">
        <v>27495.59</v>
      </c>
      <c r="G1967" t="s">
        <v>6766</v>
      </c>
      <c r="H1967" t="s">
        <v>6768</v>
      </c>
      <c r="I1967" t="s">
        <v>37</v>
      </c>
      <c r="K1967" s="14" t="str">
        <v>Id374</v>
      </c>
      <c r="L1967" s="11">
        <v>1981</v>
      </c>
      <c r="M1967" s="11" t="str">
        <v>Oct</v>
      </c>
      <c r="N1967" s="11" t="str">
        <v>Tier - 2</v>
      </c>
      <c r="O1967" s="11" t="str">
        <v>Tier - 1</v>
      </c>
      <c r="P1967" s="11" t="str">
        <v>R1011</v>
      </c>
      <c r="Q1967" s="12" t="str">
        <v>3 Oct 1981</v>
      </c>
      <c r="R1967" s="11">
        <f ca="1"/>
        <v>43</v>
      </c>
      <c r="S1967" s="52">
        <v>27495.59</v>
      </c>
      <c r="T1967" s="19"/>
    </row>
    <row r="1968" spans="1:20" x14ac:dyDescent="0.3">
      <c r="A1968" t="s">
        <v>1994</v>
      </c>
      <c r="B1968">
        <v>1965</v>
      </c>
      <c r="C1968" t="s">
        <v>32</v>
      </c>
      <c r="D1968">
        <v>19</v>
      </c>
      <c r="E1968">
        <v>0</v>
      </c>
      <c r="F1968">
        <v>27533.91</v>
      </c>
      <c r="G1968" t="s">
        <v>6766</v>
      </c>
      <c r="H1968" t="s">
        <v>6767</v>
      </c>
      <c r="I1968" t="s">
        <v>9</v>
      </c>
      <c r="K1968" s="14" t="str">
        <v>Id373</v>
      </c>
      <c r="L1968" s="11">
        <v>1965</v>
      </c>
      <c r="M1968" s="11" t="str">
        <v>Oct</v>
      </c>
      <c r="N1968" s="11" t="str">
        <v>Tier - 2</v>
      </c>
      <c r="O1968" s="11" t="str">
        <v>Tier - 3</v>
      </c>
      <c r="P1968" s="11" t="str">
        <v>R1013</v>
      </c>
      <c r="Q1968" s="12" t="str">
        <v>19 Oct 1965</v>
      </c>
      <c r="R1968" s="11">
        <f ca="1"/>
        <v>59</v>
      </c>
      <c r="S1968" s="52">
        <v>27533.91</v>
      </c>
      <c r="T1968" s="19"/>
    </row>
    <row r="1969" spans="1:20" x14ac:dyDescent="0.3">
      <c r="A1969" t="s">
        <v>1995</v>
      </c>
      <c r="B1969">
        <v>1984</v>
      </c>
      <c r="C1969" t="s">
        <v>8</v>
      </c>
      <c r="D1969">
        <v>22</v>
      </c>
      <c r="E1969">
        <v>3</v>
      </c>
      <c r="F1969">
        <v>27534.53</v>
      </c>
      <c r="G1969" t="s">
        <v>6766</v>
      </c>
      <c r="H1969" t="s">
        <v>6766</v>
      </c>
      <c r="I1969" t="s">
        <v>37</v>
      </c>
      <c r="K1969" s="14" t="str">
        <v>Id372</v>
      </c>
      <c r="L1969" s="11">
        <v>1984</v>
      </c>
      <c r="M1969" s="11" t="str">
        <v>Jul</v>
      </c>
      <c r="N1969" s="11" t="str">
        <v>Tier - 2</v>
      </c>
      <c r="O1969" s="11" t="str">
        <v>Tier - 2</v>
      </c>
      <c r="P1969" s="11" t="str">
        <v>R1011</v>
      </c>
      <c r="Q1969" s="12" t="str">
        <v>22 Jul 1984</v>
      </c>
      <c r="R1969" s="11">
        <f ca="1"/>
        <v>40</v>
      </c>
      <c r="S1969" s="52">
        <v>27534.53</v>
      </c>
      <c r="T1969" s="19"/>
    </row>
    <row r="1970" spans="1:20" x14ac:dyDescent="0.3">
      <c r="A1970" t="s">
        <v>1996</v>
      </c>
      <c r="B1970">
        <v>1985</v>
      </c>
      <c r="C1970" t="s">
        <v>11</v>
      </c>
      <c r="D1970">
        <v>6</v>
      </c>
      <c r="E1970">
        <v>3</v>
      </c>
      <c r="F1970">
        <v>27598.93</v>
      </c>
      <c r="G1970" t="s">
        <v>6766</v>
      </c>
      <c r="H1970" t="s">
        <v>6768</v>
      </c>
      <c r="I1970" t="s">
        <v>37</v>
      </c>
      <c r="K1970" s="14" t="str">
        <v>Id371</v>
      </c>
      <c r="L1970" s="11">
        <v>1985</v>
      </c>
      <c r="M1970" s="11" t="str">
        <v>Nov</v>
      </c>
      <c r="N1970" s="11" t="str">
        <v>Tier - 2</v>
      </c>
      <c r="O1970" s="11" t="str">
        <v>Tier - 1</v>
      </c>
      <c r="P1970" s="11" t="str">
        <v>R1011</v>
      </c>
      <c r="Q1970" s="12" t="str">
        <v>6 Nov 1985</v>
      </c>
      <c r="R1970" s="11">
        <f ca="1"/>
        <v>39</v>
      </c>
      <c r="S1970" s="52">
        <v>27598.93</v>
      </c>
      <c r="T1970" s="19"/>
    </row>
    <row r="1971" spans="1:20" x14ac:dyDescent="0.3">
      <c r="A1971" t="s">
        <v>1997</v>
      </c>
      <c r="B1971">
        <v>1992</v>
      </c>
      <c r="C1971" t="s">
        <v>13</v>
      </c>
      <c r="D1971">
        <v>11</v>
      </c>
      <c r="E1971">
        <v>0</v>
      </c>
      <c r="F1971">
        <v>27614.71</v>
      </c>
      <c r="G1971" t="s">
        <v>6766</v>
      </c>
      <c r="H1971" t="s">
        <v>6767</v>
      </c>
      <c r="I1971" t="s">
        <v>37</v>
      </c>
      <c r="K1971" s="14" t="str">
        <v>Id370</v>
      </c>
      <c r="L1971" s="11">
        <v>1992</v>
      </c>
      <c r="M1971" s="11" t="str">
        <v>Jun</v>
      </c>
      <c r="N1971" s="11" t="str">
        <v>Tier - 2</v>
      </c>
      <c r="O1971" s="11" t="str">
        <v>Tier - 3</v>
      </c>
      <c r="P1971" s="11" t="str">
        <v>R1011</v>
      </c>
      <c r="Q1971" s="12" t="str">
        <v>11 Jun 1992</v>
      </c>
      <c r="R1971" s="11">
        <f ca="1"/>
        <v>32</v>
      </c>
      <c r="S1971" s="52">
        <v>27614.71</v>
      </c>
      <c r="T1971" s="19"/>
    </row>
    <row r="1972" spans="1:20" x14ac:dyDescent="0.3">
      <c r="A1972" t="s">
        <v>1998</v>
      </c>
      <c r="B1972">
        <v>1997</v>
      </c>
      <c r="C1972" t="s">
        <v>15</v>
      </c>
      <c r="D1972">
        <v>9</v>
      </c>
      <c r="E1972">
        <v>0</v>
      </c>
      <c r="F1972">
        <v>27619.360000000001</v>
      </c>
      <c r="G1972" t="s">
        <v>6766</v>
      </c>
      <c r="H1972" t="s">
        <v>6767</v>
      </c>
      <c r="I1972" t="s">
        <v>37</v>
      </c>
      <c r="K1972" s="14" t="str">
        <v>Id369</v>
      </c>
      <c r="L1972" s="11">
        <v>1997</v>
      </c>
      <c r="M1972" s="11" t="str">
        <v>Sep</v>
      </c>
      <c r="N1972" s="11" t="str">
        <v>Tier - 2</v>
      </c>
      <c r="O1972" s="11" t="str">
        <v>Tier - 3</v>
      </c>
      <c r="P1972" s="11" t="str">
        <v>R1011</v>
      </c>
      <c r="Q1972" s="12" t="str">
        <v>9 Sep 1997</v>
      </c>
      <c r="R1972" s="11">
        <f ca="1"/>
        <v>27</v>
      </c>
      <c r="S1972" s="52">
        <v>27619.360000000001</v>
      </c>
      <c r="T1972" s="19"/>
    </row>
    <row r="1973" spans="1:20" x14ac:dyDescent="0.3">
      <c r="A1973" t="s">
        <v>1999</v>
      </c>
      <c r="B1973">
        <v>1997</v>
      </c>
      <c r="C1973" t="s">
        <v>32</v>
      </c>
      <c r="D1973">
        <v>7</v>
      </c>
      <c r="E1973">
        <v>0</v>
      </c>
      <c r="F1973">
        <v>27625.17</v>
      </c>
      <c r="G1973" t="s">
        <v>6768</v>
      </c>
      <c r="H1973" t="s">
        <v>6768</v>
      </c>
      <c r="I1973" t="s">
        <v>37</v>
      </c>
      <c r="K1973" s="14" t="str">
        <v>Id368</v>
      </c>
      <c r="L1973" s="11">
        <v>1997</v>
      </c>
      <c r="M1973" s="11" t="str">
        <v>Oct</v>
      </c>
      <c r="N1973" s="11" t="str">
        <v>Tier - 1</v>
      </c>
      <c r="O1973" s="11" t="str">
        <v>Tier - 1</v>
      </c>
      <c r="P1973" s="11" t="str">
        <v>R1011</v>
      </c>
      <c r="Q1973" s="12" t="str">
        <v>7 Oct 1997</v>
      </c>
      <c r="R1973" s="11">
        <f ca="1"/>
        <v>27</v>
      </c>
      <c r="S1973" s="52">
        <v>27625.17</v>
      </c>
      <c r="T1973" s="19"/>
    </row>
    <row r="1974" spans="1:20" x14ac:dyDescent="0.3">
      <c r="A1974" t="s">
        <v>2000</v>
      </c>
      <c r="B1974">
        <v>1992</v>
      </c>
      <c r="C1974" t="s">
        <v>8</v>
      </c>
      <c r="D1974">
        <v>3</v>
      </c>
      <c r="E1974">
        <v>0</v>
      </c>
      <c r="F1974">
        <v>27696.11</v>
      </c>
      <c r="G1974" t="s">
        <v>6768</v>
      </c>
      <c r="H1974" t="s">
        <v>6766</v>
      </c>
      <c r="I1974" t="s">
        <v>37</v>
      </c>
      <c r="K1974" s="14" t="str">
        <v>Id367</v>
      </c>
      <c r="L1974" s="11">
        <v>1992</v>
      </c>
      <c r="M1974" s="11" t="str">
        <v>Jul</v>
      </c>
      <c r="N1974" s="11" t="str">
        <v>Tier - 1</v>
      </c>
      <c r="O1974" s="11" t="str">
        <v>Tier - 2</v>
      </c>
      <c r="P1974" s="11" t="str">
        <v>R1011</v>
      </c>
      <c r="Q1974" s="12" t="str">
        <v>3 Jul 1992</v>
      </c>
      <c r="R1974" s="11">
        <f ca="1"/>
        <v>32</v>
      </c>
      <c r="S1974" s="52">
        <v>27696.11</v>
      </c>
      <c r="T1974" s="19"/>
    </row>
    <row r="1975" spans="1:20" x14ac:dyDescent="0.3">
      <c r="A1975" t="s">
        <v>2001</v>
      </c>
      <c r="B1975">
        <v>2002</v>
      </c>
      <c r="C1975" t="s">
        <v>25</v>
      </c>
      <c r="D1975">
        <v>6</v>
      </c>
      <c r="E1975">
        <v>1</v>
      </c>
      <c r="F1975">
        <v>27724.29</v>
      </c>
      <c r="G1975" t="s">
        <v>6768</v>
      </c>
      <c r="H1975" t="s">
        <v>6767</v>
      </c>
      <c r="I1975" t="s">
        <v>9</v>
      </c>
      <c r="K1975" s="14" t="str">
        <v>Id366</v>
      </c>
      <c r="L1975" s="11">
        <v>2002</v>
      </c>
      <c r="M1975" s="11" t="str">
        <v>Dec</v>
      </c>
      <c r="N1975" s="11" t="str">
        <v>Tier - 1</v>
      </c>
      <c r="O1975" s="11" t="str">
        <v>Tier - 3</v>
      </c>
      <c r="P1975" s="11" t="str">
        <v>R1013</v>
      </c>
      <c r="Q1975" s="12" t="str">
        <v>6 Dec 2002</v>
      </c>
      <c r="R1975" s="11">
        <f ca="1"/>
        <v>22</v>
      </c>
      <c r="S1975" s="52">
        <v>27724.29</v>
      </c>
      <c r="T1975" s="19"/>
    </row>
    <row r="1976" spans="1:20" x14ac:dyDescent="0.3">
      <c r="A1976" t="s">
        <v>2002</v>
      </c>
      <c r="B1976">
        <v>1960</v>
      </c>
      <c r="C1976" t="s">
        <v>8</v>
      </c>
      <c r="D1976">
        <v>6</v>
      </c>
      <c r="E1976">
        <v>0</v>
      </c>
      <c r="F1976">
        <v>27808.73</v>
      </c>
      <c r="G1976" t="s">
        <v>6768</v>
      </c>
      <c r="H1976" t="s">
        <v>6768</v>
      </c>
      <c r="I1976" t="s">
        <v>9</v>
      </c>
      <c r="K1976" s="14" t="str">
        <v>Id365</v>
      </c>
      <c r="L1976" s="11">
        <v>1960</v>
      </c>
      <c r="M1976" s="11" t="str">
        <v>Jul</v>
      </c>
      <c r="N1976" s="11" t="str">
        <v>Tier - 1</v>
      </c>
      <c r="O1976" s="11" t="str">
        <v>Tier - 1</v>
      </c>
      <c r="P1976" s="11" t="str">
        <v>R1013</v>
      </c>
      <c r="Q1976" s="12" t="str">
        <v>6 Jul 1960</v>
      </c>
      <c r="R1976" s="11">
        <f ca="1"/>
        <v>64</v>
      </c>
      <c r="S1976" s="52">
        <v>27808.73</v>
      </c>
      <c r="T1976" s="19"/>
    </row>
    <row r="1977" spans="1:20" x14ac:dyDescent="0.3">
      <c r="A1977" t="s">
        <v>2003</v>
      </c>
      <c r="B1977">
        <v>1985</v>
      </c>
      <c r="C1977" t="s">
        <v>25</v>
      </c>
      <c r="D1977">
        <v>4</v>
      </c>
      <c r="E1977">
        <v>3</v>
      </c>
      <c r="F1977">
        <v>27849.94</v>
      </c>
      <c r="G1977" t="s">
        <v>6768</v>
      </c>
      <c r="H1977" t="s">
        <v>6768</v>
      </c>
      <c r="I1977" t="s">
        <v>37</v>
      </c>
      <c r="K1977" s="14" t="str">
        <v>Id364</v>
      </c>
      <c r="L1977" s="11">
        <v>1985</v>
      </c>
      <c r="M1977" s="11" t="str">
        <v>Dec</v>
      </c>
      <c r="N1977" s="11" t="str">
        <v>Tier - 1</v>
      </c>
      <c r="O1977" s="11" t="str">
        <v>Tier - 1</v>
      </c>
      <c r="P1977" s="11" t="str">
        <v>R1011</v>
      </c>
      <c r="Q1977" s="12" t="str">
        <v>4 Dec 1985</v>
      </c>
      <c r="R1977" s="11">
        <f ca="1"/>
        <v>39</v>
      </c>
      <c r="S1977" s="52">
        <v>27849.94</v>
      </c>
      <c r="T1977" s="19"/>
    </row>
    <row r="1978" spans="1:20" x14ac:dyDescent="0.3">
      <c r="A1978" t="s">
        <v>2004</v>
      </c>
      <c r="B1978">
        <v>1989</v>
      </c>
      <c r="C1978" t="s">
        <v>11</v>
      </c>
      <c r="D1978">
        <v>21</v>
      </c>
      <c r="E1978">
        <v>3</v>
      </c>
      <c r="F1978">
        <v>27925.86</v>
      </c>
      <c r="G1978" t="s">
        <v>6768</v>
      </c>
      <c r="H1978" t="s">
        <v>6766</v>
      </c>
      <c r="I1978" t="s">
        <v>37</v>
      </c>
      <c r="K1978" s="14" t="str">
        <v>Id363</v>
      </c>
      <c r="L1978" s="11">
        <v>1989</v>
      </c>
      <c r="M1978" s="11" t="str">
        <v>Nov</v>
      </c>
      <c r="N1978" s="11" t="str">
        <v>Tier - 1</v>
      </c>
      <c r="O1978" s="11" t="str">
        <v>Tier - 2</v>
      </c>
      <c r="P1978" s="11" t="str">
        <v>R1011</v>
      </c>
      <c r="Q1978" s="12" t="str">
        <v>21 Nov 1989</v>
      </c>
      <c r="R1978" s="11">
        <f ca="1"/>
        <v>35</v>
      </c>
      <c r="S1978" s="52">
        <v>27925.86</v>
      </c>
      <c r="T1978" s="19"/>
    </row>
    <row r="1979" spans="1:20" x14ac:dyDescent="0.3">
      <c r="A1979" t="s">
        <v>2005</v>
      </c>
      <c r="B1979">
        <v>1991</v>
      </c>
      <c r="C1979" t="s">
        <v>13</v>
      </c>
      <c r="D1979">
        <v>4</v>
      </c>
      <c r="E1979">
        <v>3</v>
      </c>
      <c r="F1979">
        <v>27931.11</v>
      </c>
      <c r="G1979" t="s">
        <v>6768</v>
      </c>
      <c r="H1979" t="s">
        <v>6767</v>
      </c>
      <c r="I1979" t="s">
        <v>37</v>
      </c>
      <c r="K1979" s="14" t="str">
        <v>Id362</v>
      </c>
      <c r="L1979" s="11">
        <v>1991</v>
      </c>
      <c r="M1979" s="11" t="str">
        <v>Jun</v>
      </c>
      <c r="N1979" s="11" t="str">
        <v>Tier - 1</v>
      </c>
      <c r="O1979" s="11" t="str">
        <v>Tier - 3</v>
      </c>
      <c r="P1979" s="11" t="str">
        <v>R1011</v>
      </c>
      <c r="Q1979" s="12" t="str">
        <v>4 Jun 1991</v>
      </c>
      <c r="R1979" s="11">
        <f ca="1"/>
        <v>33</v>
      </c>
      <c r="S1979" s="52">
        <v>27931.11</v>
      </c>
      <c r="T1979" s="19"/>
    </row>
    <row r="1980" spans="1:20" x14ac:dyDescent="0.3">
      <c r="A1980" t="s">
        <v>2006</v>
      </c>
      <c r="B1980">
        <v>1961</v>
      </c>
      <c r="C1980" t="s">
        <v>8</v>
      </c>
      <c r="D1980">
        <v>28</v>
      </c>
      <c r="E1980">
        <v>3</v>
      </c>
      <c r="F1980">
        <v>27941.29</v>
      </c>
      <c r="G1980" t="s">
        <v>6768</v>
      </c>
      <c r="H1980" t="s">
        <v>6767</v>
      </c>
      <c r="I1980" t="s">
        <v>37</v>
      </c>
      <c r="K1980" s="14" t="str">
        <v>Id361</v>
      </c>
      <c r="L1980" s="11">
        <v>1961</v>
      </c>
      <c r="M1980" s="11" t="str">
        <v>Jul</v>
      </c>
      <c r="N1980" s="11" t="str">
        <v>Tier - 1</v>
      </c>
      <c r="O1980" s="11" t="str">
        <v>Tier - 3</v>
      </c>
      <c r="P1980" s="11" t="str">
        <v>R1011</v>
      </c>
      <c r="Q1980" s="12" t="str">
        <v>28 Jul 1961</v>
      </c>
      <c r="R1980" s="11">
        <f ca="1"/>
        <v>63</v>
      </c>
      <c r="S1980" s="52">
        <v>27941.29</v>
      </c>
      <c r="T1980" s="19"/>
    </row>
    <row r="1981" spans="1:20" x14ac:dyDescent="0.3">
      <c r="A1981" t="s">
        <v>2007</v>
      </c>
      <c r="B1981">
        <v>1999</v>
      </c>
      <c r="C1981" t="s">
        <v>25</v>
      </c>
      <c r="D1981">
        <v>21</v>
      </c>
      <c r="E1981">
        <v>0</v>
      </c>
      <c r="F1981">
        <v>27980.77</v>
      </c>
      <c r="G1981" t="s">
        <v>6768</v>
      </c>
      <c r="H1981" t="s">
        <v>6768</v>
      </c>
      <c r="I1981" t="s">
        <v>37</v>
      </c>
      <c r="K1981" s="14" t="str">
        <v>Id360</v>
      </c>
      <c r="L1981" s="11">
        <v>1999</v>
      </c>
      <c r="M1981" s="11" t="str">
        <v>Dec</v>
      </c>
      <c r="N1981" s="11" t="str">
        <v>Tier - 1</v>
      </c>
      <c r="O1981" s="11" t="str">
        <v>Tier - 1</v>
      </c>
      <c r="P1981" s="11" t="str">
        <v>R1011</v>
      </c>
      <c r="Q1981" s="12" t="str">
        <v>21 Dec 1999</v>
      </c>
      <c r="R1981" s="11">
        <f ca="1"/>
        <v>25</v>
      </c>
      <c r="S1981" s="52">
        <v>27980.77</v>
      </c>
      <c r="T1981" s="19"/>
    </row>
    <row r="1982" spans="1:20" x14ac:dyDescent="0.3">
      <c r="A1982" t="s">
        <v>2008</v>
      </c>
      <c r="B1982">
        <v>1985</v>
      </c>
      <c r="C1982" t="s">
        <v>11</v>
      </c>
      <c r="D1982">
        <v>29</v>
      </c>
      <c r="E1982">
        <v>3</v>
      </c>
      <c r="F1982">
        <v>28006.94</v>
      </c>
      <c r="G1982" t="s">
        <v>6768</v>
      </c>
      <c r="H1982" t="s">
        <v>6766</v>
      </c>
      <c r="I1982" t="s">
        <v>37</v>
      </c>
      <c r="K1982" s="14" t="str">
        <v>Id359</v>
      </c>
      <c r="L1982" s="11">
        <v>1985</v>
      </c>
      <c r="M1982" s="11" t="str">
        <v>Nov</v>
      </c>
      <c r="N1982" s="11" t="str">
        <v>Tier - 1</v>
      </c>
      <c r="O1982" s="11" t="str">
        <v>Tier - 2</v>
      </c>
      <c r="P1982" s="11" t="str">
        <v>R1011</v>
      </c>
      <c r="Q1982" s="12" t="str">
        <v>29 Nov 1985</v>
      </c>
      <c r="R1982" s="11">
        <f ca="1"/>
        <v>39</v>
      </c>
      <c r="S1982" s="52">
        <v>28006.94</v>
      </c>
      <c r="T1982" s="19"/>
    </row>
    <row r="1983" spans="1:20" x14ac:dyDescent="0.3">
      <c r="A1983" t="s">
        <v>2009</v>
      </c>
      <c r="B1983">
        <v>1960</v>
      </c>
      <c r="C1983" t="s">
        <v>11</v>
      </c>
      <c r="D1983">
        <v>22</v>
      </c>
      <c r="E1983">
        <v>0</v>
      </c>
      <c r="F1983">
        <v>28101.33</v>
      </c>
      <c r="G1983" t="s">
        <v>6768</v>
      </c>
      <c r="H1983" t="s">
        <v>6766</v>
      </c>
      <c r="I1983" t="s">
        <v>161</v>
      </c>
      <c r="K1983" s="14" t="str">
        <v>Id358</v>
      </c>
      <c r="L1983" s="11">
        <v>1960</v>
      </c>
      <c r="M1983" s="11" t="str">
        <v>Nov</v>
      </c>
      <c r="N1983" s="11" t="str">
        <v>Tier - 1</v>
      </c>
      <c r="O1983" s="11" t="str">
        <v>Tier - 2</v>
      </c>
      <c r="P1983" s="11" t="str">
        <v>R1019</v>
      </c>
      <c r="Q1983" s="12" t="str">
        <v>22 Nov 1960</v>
      </c>
      <c r="R1983" s="11">
        <f ca="1"/>
        <v>64</v>
      </c>
      <c r="S1983" s="52">
        <v>28101.33</v>
      </c>
      <c r="T1983" s="19"/>
    </row>
    <row r="1984" spans="1:20" x14ac:dyDescent="0.3">
      <c r="A1984" t="s">
        <v>2010</v>
      </c>
      <c r="B1984">
        <v>1999</v>
      </c>
      <c r="C1984" t="s">
        <v>15</v>
      </c>
      <c r="D1984">
        <v>6</v>
      </c>
      <c r="E1984">
        <v>0</v>
      </c>
      <c r="F1984">
        <v>28245.34</v>
      </c>
      <c r="G1984" t="s">
        <v>6768</v>
      </c>
      <c r="H1984" t="s">
        <v>6767</v>
      </c>
      <c r="I1984" t="s">
        <v>37</v>
      </c>
      <c r="K1984" s="14" t="str">
        <v>Id357</v>
      </c>
      <c r="L1984" s="11">
        <v>1999</v>
      </c>
      <c r="M1984" s="11" t="str">
        <v>Sep</v>
      </c>
      <c r="N1984" s="11" t="str">
        <v>Tier - 1</v>
      </c>
      <c r="O1984" s="11" t="str">
        <v>Tier - 3</v>
      </c>
      <c r="P1984" s="11" t="str">
        <v>R1011</v>
      </c>
      <c r="Q1984" s="12" t="str">
        <v>6 Sep 1999</v>
      </c>
      <c r="R1984" s="11">
        <f ca="1"/>
        <v>25</v>
      </c>
      <c r="S1984" s="52">
        <v>28245.34</v>
      </c>
      <c r="T1984" s="19"/>
    </row>
    <row r="1985" spans="1:20" x14ac:dyDescent="0.3">
      <c r="A1985" t="s">
        <v>2011</v>
      </c>
      <c r="B1985">
        <v>1963</v>
      </c>
      <c r="C1985" t="s">
        <v>11</v>
      </c>
      <c r="D1985">
        <v>25</v>
      </c>
      <c r="E1985">
        <v>1</v>
      </c>
      <c r="F1985">
        <v>28287.9</v>
      </c>
      <c r="G1985" t="s">
        <v>6768</v>
      </c>
      <c r="H1985" t="s">
        <v>6768</v>
      </c>
      <c r="I1985" t="s">
        <v>9</v>
      </c>
      <c r="K1985" s="14" t="str">
        <v>Id356</v>
      </c>
      <c r="L1985" s="11">
        <v>1963</v>
      </c>
      <c r="M1985" s="11" t="str">
        <v>Nov</v>
      </c>
      <c r="N1985" s="11" t="str">
        <v>Tier - 1</v>
      </c>
      <c r="O1985" s="11" t="str">
        <v>Tier - 1</v>
      </c>
      <c r="P1985" s="11" t="str">
        <v>R1013</v>
      </c>
      <c r="Q1985" s="12" t="str">
        <v>25 Nov 1963</v>
      </c>
      <c r="R1985" s="11">
        <f ca="1"/>
        <v>61</v>
      </c>
      <c r="S1985" s="52">
        <v>28287.9</v>
      </c>
      <c r="T1985" s="19"/>
    </row>
    <row r="1986" spans="1:20" x14ac:dyDescent="0.3">
      <c r="A1986" t="s">
        <v>2012</v>
      </c>
      <c r="B1986">
        <v>1990</v>
      </c>
      <c r="C1986" t="s">
        <v>25</v>
      </c>
      <c r="D1986">
        <v>24</v>
      </c>
      <c r="E1986">
        <v>3</v>
      </c>
      <c r="F1986">
        <v>28302.33</v>
      </c>
      <c r="G1986" t="s">
        <v>6768</v>
      </c>
      <c r="H1986" t="s">
        <v>6766</v>
      </c>
      <c r="I1986" t="s">
        <v>37</v>
      </c>
      <c r="K1986" s="14" t="str">
        <v>Id355</v>
      </c>
      <c r="L1986" s="11">
        <v>1990</v>
      </c>
      <c r="M1986" s="11" t="str">
        <v>Dec</v>
      </c>
      <c r="N1986" s="11" t="str">
        <v>Tier - 1</v>
      </c>
      <c r="O1986" s="11" t="str">
        <v>Tier - 2</v>
      </c>
      <c r="P1986" s="11" t="str">
        <v>R1011</v>
      </c>
      <c r="Q1986" s="12" t="str">
        <v>24 Dec 1990</v>
      </c>
      <c r="R1986" s="11">
        <f ca="1"/>
        <v>34</v>
      </c>
      <c r="S1986" s="52">
        <v>28302.33</v>
      </c>
      <c r="T1986" s="19"/>
    </row>
    <row r="1987" spans="1:20" x14ac:dyDescent="0.3">
      <c r="A1987" t="s">
        <v>2013</v>
      </c>
      <c r="B1987">
        <v>1977</v>
      </c>
      <c r="C1987" t="s">
        <v>25</v>
      </c>
      <c r="D1987">
        <v>2</v>
      </c>
      <c r="E1987">
        <v>1</v>
      </c>
      <c r="F1987">
        <v>28340.19</v>
      </c>
      <c r="G1987" t="s">
        <v>6768</v>
      </c>
      <c r="H1987" t="s">
        <v>6766</v>
      </c>
      <c r="I1987" t="s">
        <v>18</v>
      </c>
      <c r="K1987" s="14" t="str">
        <v>Id354</v>
      </c>
      <c r="L1987" s="11">
        <v>1977</v>
      </c>
      <c r="M1987" s="11" t="str">
        <v>Dec</v>
      </c>
      <c r="N1987" s="11" t="str">
        <v>Tier - 1</v>
      </c>
      <c r="O1987" s="11" t="str">
        <v>Tier - 2</v>
      </c>
      <c r="P1987" s="11" t="str">
        <v>R1012</v>
      </c>
      <c r="Q1987" s="12" t="str">
        <v>2 Dec 1977</v>
      </c>
      <c r="R1987" s="11">
        <f ca="1"/>
        <v>47</v>
      </c>
      <c r="S1987" s="52">
        <v>28340.19</v>
      </c>
      <c r="T1987" s="19"/>
    </row>
    <row r="1988" spans="1:20" x14ac:dyDescent="0.3">
      <c r="A1988" t="s">
        <v>2014</v>
      </c>
      <c r="B1988">
        <v>1974</v>
      </c>
      <c r="C1988" t="s">
        <v>15</v>
      </c>
      <c r="D1988">
        <v>16</v>
      </c>
      <c r="E1988">
        <v>1</v>
      </c>
      <c r="F1988">
        <v>28468.92</v>
      </c>
      <c r="G1988" t="s">
        <v>6768</v>
      </c>
      <c r="H1988" t="s">
        <v>6768</v>
      </c>
      <c r="I1988" t="s">
        <v>18</v>
      </c>
      <c r="K1988" s="14" t="str">
        <v>Id353</v>
      </c>
      <c r="L1988" s="11">
        <v>1974</v>
      </c>
      <c r="M1988" s="11" t="str">
        <v>Sep</v>
      </c>
      <c r="N1988" s="11" t="str">
        <v>Tier - 1</v>
      </c>
      <c r="O1988" s="11" t="str">
        <v>Tier - 1</v>
      </c>
      <c r="P1988" s="11" t="str">
        <v>R1012</v>
      </c>
      <c r="Q1988" s="12" t="str">
        <v>16 Sep 1974</v>
      </c>
      <c r="R1988" s="11">
        <f ca="1"/>
        <v>50</v>
      </c>
      <c r="S1988" s="52">
        <v>28468.92</v>
      </c>
      <c r="T1988" s="19"/>
    </row>
    <row r="1989" spans="1:20" x14ac:dyDescent="0.3">
      <c r="A1989" t="s">
        <v>2015</v>
      </c>
      <c r="B1989">
        <v>1982</v>
      </c>
      <c r="C1989" t="s">
        <v>25</v>
      </c>
      <c r="D1989">
        <v>11</v>
      </c>
      <c r="E1989">
        <v>1</v>
      </c>
      <c r="F1989">
        <v>28476.73</v>
      </c>
      <c r="G1989" t="s">
        <v>6768</v>
      </c>
      <c r="H1989" t="s">
        <v>6766</v>
      </c>
      <c r="I1989" t="s">
        <v>18</v>
      </c>
      <c r="K1989" s="14" t="str">
        <v>Id352</v>
      </c>
      <c r="L1989" s="11">
        <v>1982</v>
      </c>
      <c r="M1989" s="11" t="str">
        <v>Dec</v>
      </c>
      <c r="N1989" s="11" t="str">
        <v>Tier - 1</v>
      </c>
      <c r="O1989" s="11" t="str">
        <v>Tier - 2</v>
      </c>
      <c r="P1989" s="11" t="str">
        <v>R1012</v>
      </c>
      <c r="Q1989" s="12" t="str">
        <v>11 Dec 1982</v>
      </c>
      <c r="R1989" s="11">
        <f ca="1"/>
        <v>42</v>
      </c>
      <c r="S1989" s="52">
        <v>28476.73</v>
      </c>
      <c r="T1989" s="19"/>
    </row>
    <row r="1990" spans="1:20" x14ac:dyDescent="0.3">
      <c r="A1990" t="s">
        <v>2016</v>
      </c>
      <c r="B1990">
        <v>1985</v>
      </c>
      <c r="C1990" t="s">
        <v>15</v>
      </c>
      <c r="D1990">
        <v>27</v>
      </c>
      <c r="E1990">
        <v>3</v>
      </c>
      <c r="F1990">
        <v>28542.86</v>
      </c>
      <c r="G1990" t="s">
        <v>6768</v>
      </c>
      <c r="H1990" t="s">
        <v>6767</v>
      </c>
      <c r="I1990" t="s">
        <v>37</v>
      </c>
      <c r="K1990" s="14" t="str">
        <v>Id351</v>
      </c>
      <c r="L1990" s="11">
        <v>1985</v>
      </c>
      <c r="M1990" s="11" t="str">
        <v>Sep</v>
      </c>
      <c r="N1990" s="11" t="str">
        <v>Tier - 1</v>
      </c>
      <c r="O1990" s="11" t="str">
        <v>Tier - 3</v>
      </c>
      <c r="P1990" s="11" t="str">
        <v>R1011</v>
      </c>
      <c r="Q1990" s="12" t="str">
        <v>27 Sep 1985</v>
      </c>
      <c r="R1990" s="11">
        <f ca="1"/>
        <v>39</v>
      </c>
      <c r="S1990" s="52">
        <v>28542.86</v>
      </c>
      <c r="T1990" s="19"/>
    </row>
    <row r="1991" spans="1:20" x14ac:dyDescent="0.3">
      <c r="A1991" t="s">
        <v>2017</v>
      </c>
      <c r="B1991">
        <v>1990</v>
      </c>
      <c r="C1991" t="s">
        <v>25</v>
      </c>
      <c r="D1991">
        <v>5</v>
      </c>
      <c r="E1991">
        <v>3</v>
      </c>
      <c r="F1991">
        <v>28716.14</v>
      </c>
      <c r="G1991" t="s">
        <v>6768</v>
      </c>
      <c r="H1991" t="s">
        <v>6767</v>
      </c>
      <c r="I1991" t="s">
        <v>37</v>
      </c>
      <c r="K1991" s="14" t="str">
        <v>Id350</v>
      </c>
      <c r="L1991" s="11">
        <v>1990</v>
      </c>
      <c r="M1991" s="11" t="str">
        <v>Dec</v>
      </c>
      <c r="N1991" s="11" t="str">
        <v>Tier - 1</v>
      </c>
      <c r="O1991" s="11" t="str">
        <v>Tier - 3</v>
      </c>
      <c r="P1991" s="11" t="str">
        <v>R1011</v>
      </c>
      <c r="Q1991" s="12" t="str">
        <v>5 Dec 1990</v>
      </c>
      <c r="R1991" s="11">
        <f ca="1"/>
        <v>34</v>
      </c>
      <c r="S1991" s="52">
        <v>28716.14</v>
      </c>
      <c r="T1991" s="19"/>
    </row>
    <row r="1992" spans="1:20" x14ac:dyDescent="0.3">
      <c r="A1992" t="s">
        <v>2018</v>
      </c>
      <c r="B1992">
        <v>1961</v>
      </c>
      <c r="C1992" t="s">
        <v>30</v>
      </c>
      <c r="D1992">
        <v>3</v>
      </c>
      <c r="E1992">
        <v>1</v>
      </c>
      <c r="F1992">
        <v>28868.66</v>
      </c>
      <c r="G1992" t="s">
        <v>6768</v>
      </c>
      <c r="H1992" t="s">
        <v>6766</v>
      </c>
      <c r="I1992" t="s">
        <v>18</v>
      </c>
      <c r="K1992" s="14" t="str">
        <v>Id349</v>
      </c>
      <c r="L1992" s="11">
        <v>1961</v>
      </c>
      <c r="M1992" s="11" t="str">
        <v>Aug</v>
      </c>
      <c r="N1992" s="11" t="str">
        <v>Tier - 1</v>
      </c>
      <c r="O1992" s="11" t="str">
        <v>Tier - 2</v>
      </c>
      <c r="P1992" s="11" t="str">
        <v>R1012</v>
      </c>
      <c r="Q1992" s="12" t="str">
        <v>3 Aug 1961</v>
      </c>
      <c r="R1992" s="11">
        <f ca="1"/>
        <v>63</v>
      </c>
      <c r="S1992" s="52">
        <v>28868.66</v>
      </c>
      <c r="T1992" s="19"/>
    </row>
    <row r="1993" spans="1:20" x14ac:dyDescent="0.3">
      <c r="A1993" t="s">
        <v>2019</v>
      </c>
      <c r="B1993">
        <v>1962</v>
      </c>
      <c r="C1993" t="s">
        <v>8</v>
      </c>
      <c r="D1993">
        <v>25</v>
      </c>
      <c r="E1993">
        <v>0</v>
      </c>
      <c r="F1993">
        <v>28923.14</v>
      </c>
      <c r="G1993" t="s">
        <v>6768</v>
      </c>
      <c r="H1993" t="s">
        <v>6768</v>
      </c>
      <c r="I1993" t="s">
        <v>18</v>
      </c>
      <c r="K1993" s="14" t="str">
        <v>Id348</v>
      </c>
      <c r="L1993" s="11">
        <v>1962</v>
      </c>
      <c r="M1993" s="11" t="str">
        <v>Jul</v>
      </c>
      <c r="N1993" s="11" t="str">
        <v>Tier - 1</v>
      </c>
      <c r="O1993" s="11" t="str">
        <v>Tier - 1</v>
      </c>
      <c r="P1993" s="11" t="str">
        <v>R1012</v>
      </c>
      <c r="Q1993" s="12" t="str">
        <v>25 Jul 1962</v>
      </c>
      <c r="R1993" s="11">
        <f ca="1"/>
        <v>62</v>
      </c>
      <c r="S1993" s="52">
        <v>28923.14</v>
      </c>
      <c r="T1993" s="19"/>
    </row>
    <row r="1994" spans="1:20" x14ac:dyDescent="0.3">
      <c r="A1994" t="s">
        <v>2020</v>
      </c>
      <c r="B1994">
        <v>1959</v>
      </c>
      <c r="C1994" t="s">
        <v>25</v>
      </c>
      <c r="D1994">
        <v>5</v>
      </c>
      <c r="E1994">
        <v>0</v>
      </c>
      <c r="F1994">
        <v>28950.47</v>
      </c>
      <c r="G1994" t="s">
        <v>6768</v>
      </c>
      <c r="H1994" t="s">
        <v>6768</v>
      </c>
      <c r="I1994" t="s">
        <v>18</v>
      </c>
      <c r="K1994" s="14" t="str">
        <v>Id347</v>
      </c>
      <c r="L1994" s="11">
        <v>1959</v>
      </c>
      <c r="M1994" s="11" t="str">
        <v>Dec</v>
      </c>
      <c r="N1994" s="11" t="str">
        <v>Tier - 1</v>
      </c>
      <c r="O1994" s="11" t="str">
        <v>Tier - 1</v>
      </c>
      <c r="P1994" s="11" t="str">
        <v>R1012</v>
      </c>
      <c r="Q1994" s="12" t="str">
        <v>5 Dec 1959</v>
      </c>
      <c r="R1994" s="11">
        <f ca="1"/>
        <v>65</v>
      </c>
      <c r="S1994" s="52">
        <v>28950.47</v>
      </c>
      <c r="T1994" s="19"/>
    </row>
    <row r="1995" spans="1:20" x14ac:dyDescent="0.3">
      <c r="A1995" t="s">
        <v>2021</v>
      </c>
      <c r="B1995">
        <v>2003</v>
      </c>
      <c r="C1995" t="s">
        <v>15</v>
      </c>
      <c r="D1995">
        <v>1</v>
      </c>
      <c r="E1995">
        <v>0</v>
      </c>
      <c r="F1995">
        <v>28998.68</v>
      </c>
      <c r="G1995" t="s">
        <v>6768</v>
      </c>
      <c r="H1995" t="s">
        <v>6767</v>
      </c>
      <c r="I1995" t="s">
        <v>37</v>
      </c>
      <c r="K1995" s="14" t="str">
        <v>Id346</v>
      </c>
      <c r="L1995" s="11">
        <v>2003</v>
      </c>
      <c r="M1995" s="11" t="str">
        <v>Sep</v>
      </c>
      <c r="N1995" s="11" t="str">
        <v>Tier - 1</v>
      </c>
      <c r="O1995" s="11" t="str">
        <v>Tier - 3</v>
      </c>
      <c r="P1995" s="11" t="str">
        <v>R1011</v>
      </c>
      <c r="Q1995" s="12" t="str">
        <v>1 Sep 2003</v>
      </c>
      <c r="R1995" s="11">
        <f ca="1"/>
        <v>21</v>
      </c>
      <c r="S1995" s="52">
        <v>28998.68</v>
      </c>
      <c r="T1995" s="19"/>
    </row>
    <row r="1996" spans="1:20" x14ac:dyDescent="0.3">
      <c r="A1996" t="s">
        <v>2022</v>
      </c>
      <c r="B1996">
        <v>1992</v>
      </c>
      <c r="C1996" t="s">
        <v>8</v>
      </c>
      <c r="D1996">
        <v>7</v>
      </c>
      <c r="E1996">
        <v>0</v>
      </c>
      <c r="F1996">
        <v>29007.82</v>
      </c>
      <c r="G1996" t="s">
        <v>6768</v>
      </c>
      <c r="H1996" t="s">
        <v>6767</v>
      </c>
      <c r="I1996" t="s">
        <v>37</v>
      </c>
      <c r="K1996" s="14" t="str">
        <v>Id345</v>
      </c>
      <c r="L1996" s="11">
        <v>1992</v>
      </c>
      <c r="M1996" s="11" t="str">
        <v>Jul</v>
      </c>
      <c r="N1996" s="11" t="str">
        <v>Tier - 1</v>
      </c>
      <c r="O1996" s="11" t="str">
        <v>Tier - 3</v>
      </c>
      <c r="P1996" s="11" t="str">
        <v>R1011</v>
      </c>
      <c r="Q1996" s="12" t="str">
        <v>7 Jul 1992</v>
      </c>
      <c r="R1996" s="11">
        <f ca="1"/>
        <v>32</v>
      </c>
      <c r="S1996" s="52">
        <v>29007.82</v>
      </c>
      <c r="T1996" s="19"/>
    </row>
    <row r="1997" spans="1:20" x14ac:dyDescent="0.3">
      <c r="A1997" t="s">
        <v>2023</v>
      </c>
      <c r="B1997">
        <v>1980</v>
      </c>
      <c r="C1997" t="s">
        <v>8</v>
      </c>
      <c r="D1997">
        <v>14</v>
      </c>
      <c r="E1997">
        <v>2</v>
      </c>
      <c r="F1997">
        <v>29114.21</v>
      </c>
      <c r="G1997" t="s">
        <v>6768</v>
      </c>
      <c r="H1997" t="s">
        <v>6767</v>
      </c>
      <c r="I1997" t="s">
        <v>37</v>
      </c>
      <c r="K1997" s="14" t="str">
        <v>Id344</v>
      </c>
      <c r="L1997" s="11">
        <v>1980</v>
      </c>
      <c r="M1997" s="11" t="str">
        <v>Jul</v>
      </c>
      <c r="N1997" s="11" t="str">
        <v>Tier - 1</v>
      </c>
      <c r="O1997" s="11" t="str">
        <v>Tier - 3</v>
      </c>
      <c r="P1997" s="11" t="str">
        <v>R1011</v>
      </c>
      <c r="Q1997" s="12" t="str">
        <v>14 Jul 1980</v>
      </c>
      <c r="R1997" s="11">
        <f ca="1"/>
        <v>44</v>
      </c>
      <c r="S1997" s="52">
        <v>29114.21</v>
      </c>
      <c r="T1997" s="19"/>
    </row>
    <row r="1998" spans="1:20" x14ac:dyDescent="0.3">
      <c r="A1998" t="s">
        <v>2024</v>
      </c>
      <c r="B1998">
        <v>1978</v>
      </c>
      <c r="C1998" t="s">
        <v>11</v>
      </c>
      <c r="D1998">
        <v>29</v>
      </c>
      <c r="E1998">
        <v>2</v>
      </c>
      <c r="F1998">
        <v>29114.77</v>
      </c>
      <c r="G1998" t="s">
        <v>6768</v>
      </c>
      <c r="H1998" t="s">
        <v>6768</v>
      </c>
      <c r="I1998" t="s">
        <v>37</v>
      </c>
      <c r="K1998" s="14" t="str">
        <v>Id343</v>
      </c>
      <c r="L1998" s="11">
        <v>1978</v>
      </c>
      <c r="M1998" s="11" t="str">
        <v>Nov</v>
      </c>
      <c r="N1998" s="11" t="str">
        <v>Tier - 1</v>
      </c>
      <c r="O1998" s="11" t="str">
        <v>Tier - 1</v>
      </c>
      <c r="P1998" s="11" t="str">
        <v>R1011</v>
      </c>
      <c r="Q1998" s="12" t="str">
        <v>29 Nov 1978</v>
      </c>
      <c r="R1998" s="11">
        <f ca="1"/>
        <v>46</v>
      </c>
      <c r="S1998" s="52">
        <v>29114.77</v>
      </c>
      <c r="T1998" s="19"/>
    </row>
    <row r="1999" spans="1:20" x14ac:dyDescent="0.3">
      <c r="A1999" t="s">
        <v>2025</v>
      </c>
      <c r="B1999">
        <v>1961</v>
      </c>
      <c r="C1999" t="s">
        <v>25</v>
      </c>
      <c r="D1999">
        <v>24</v>
      </c>
      <c r="E1999">
        <v>0</v>
      </c>
      <c r="F1999">
        <v>29141.360000000001</v>
      </c>
      <c r="G1999" t="s">
        <v>6768</v>
      </c>
      <c r="H1999" t="s">
        <v>6767</v>
      </c>
      <c r="I1999" t="s">
        <v>18</v>
      </c>
      <c r="K1999" s="14" t="str">
        <v>Id342</v>
      </c>
      <c r="L1999" s="11">
        <v>1961</v>
      </c>
      <c r="M1999" s="11" t="str">
        <v>Dec</v>
      </c>
      <c r="N1999" s="11" t="str">
        <v>Tier - 1</v>
      </c>
      <c r="O1999" s="11" t="str">
        <v>Tier - 3</v>
      </c>
      <c r="P1999" s="11" t="str">
        <v>R1012</v>
      </c>
      <c r="Q1999" s="12" t="str">
        <v>24 Dec 1961</v>
      </c>
      <c r="R1999" s="11">
        <f ca="1"/>
        <v>63</v>
      </c>
      <c r="S1999" s="52">
        <v>29141.360000000001</v>
      </c>
      <c r="T1999" s="19"/>
    </row>
    <row r="2000" spans="1:20" x14ac:dyDescent="0.3">
      <c r="A2000" t="s">
        <v>2026</v>
      </c>
      <c r="B2000">
        <v>1976</v>
      </c>
      <c r="C2000" t="s">
        <v>11</v>
      </c>
      <c r="D2000">
        <v>8</v>
      </c>
      <c r="E2000">
        <v>2</v>
      </c>
      <c r="F2000">
        <v>29160.39</v>
      </c>
      <c r="G2000" t="s">
        <v>6768</v>
      </c>
      <c r="H2000" t="s">
        <v>6766</v>
      </c>
      <c r="I2000" t="s">
        <v>37</v>
      </c>
      <c r="K2000" s="14" t="str">
        <v>Id341</v>
      </c>
      <c r="L2000" s="11">
        <v>1976</v>
      </c>
      <c r="M2000" s="11" t="str">
        <v>Nov</v>
      </c>
      <c r="N2000" s="11" t="str">
        <v>Tier - 1</v>
      </c>
      <c r="O2000" s="11" t="str">
        <v>Tier - 2</v>
      </c>
      <c r="P2000" s="11" t="str">
        <v>R1011</v>
      </c>
      <c r="Q2000" s="12" t="str">
        <v>8 Nov 1976</v>
      </c>
      <c r="R2000" s="11">
        <f ca="1"/>
        <v>48</v>
      </c>
      <c r="S2000" s="52">
        <v>29160.39</v>
      </c>
      <c r="T2000" s="19"/>
    </row>
    <row r="2001" spans="1:20" x14ac:dyDescent="0.3">
      <c r="A2001" t="s">
        <v>2027</v>
      </c>
      <c r="B2001">
        <v>1969</v>
      </c>
      <c r="C2001" t="s">
        <v>8</v>
      </c>
      <c r="D2001">
        <v>9</v>
      </c>
      <c r="E2001">
        <v>2</v>
      </c>
      <c r="F2001">
        <v>29186.48</v>
      </c>
      <c r="G2001" t="s">
        <v>6768</v>
      </c>
      <c r="H2001" t="s">
        <v>6767</v>
      </c>
      <c r="I2001" t="s">
        <v>242</v>
      </c>
      <c r="K2001" s="14" t="str">
        <v>Id340</v>
      </c>
      <c r="L2001" s="11">
        <v>1969</v>
      </c>
      <c r="M2001" s="11" t="str">
        <v>Jul</v>
      </c>
      <c r="N2001" s="11" t="str">
        <v>Tier - 1</v>
      </c>
      <c r="O2001" s="11" t="str">
        <v>Tier - 3</v>
      </c>
      <c r="P2001" s="11" t="str">
        <v>R1024</v>
      </c>
      <c r="Q2001" s="12" t="str">
        <v>9 Jul 1969</v>
      </c>
      <c r="R2001" s="11">
        <f ca="1"/>
        <v>55</v>
      </c>
      <c r="S2001" s="52">
        <v>29186.48</v>
      </c>
      <c r="T2001" s="19"/>
    </row>
    <row r="2002" spans="1:20" x14ac:dyDescent="0.3">
      <c r="A2002" t="s">
        <v>2028</v>
      </c>
      <c r="B2002">
        <v>1978</v>
      </c>
      <c r="C2002" t="s">
        <v>8</v>
      </c>
      <c r="D2002">
        <v>21</v>
      </c>
      <c r="E2002">
        <v>2</v>
      </c>
      <c r="F2002">
        <v>29227.599999999999</v>
      </c>
      <c r="G2002" t="s">
        <v>6768</v>
      </c>
      <c r="H2002" t="s">
        <v>6767</v>
      </c>
      <c r="I2002" t="s">
        <v>18</v>
      </c>
      <c r="K2002" s="14" t="str">
        <v>Id339</v>
      </c>
      <c r="L2002" s="11">
        <v>1978</v>
      </c>
      <c r="M2002" s="11" t="str">
        <v>Jul</v>
      </c>
      <c r="N2002" s="11" t="str">
        <v>Tier - 1</v>
      </c>
      <c r="O2002" s="11" t="str">
        <v>Tier - 3</v>
      </c>
      <c r="P2002" s="11" t="str">
        <v>R1012</v>
      </c>
      <c r="Q2002" s="12" t="str">
        <v>21 Jul 1978</v>
      </c>
      <c r="R2002" s="11">
        <f ca="1"/>
        <v>46</v>
      </c>
      <c r="S2002" s="52">
        <v>29227.599999999999</v>
      </c>
      <c r="T2002" s="19"/>
    </row>
    <row r="2003" spans="1:20" x14ac:dyDescent="0.3">
      <c r="A2003" t="s">
        <v>2029</v>
      </c>
      <c r="B2003">
        <v>1958</v>
      </c>
      <c r="C2003" t="s">
        <v>13</v>
      </c>
      <c r="D2003">
        <v>5</v>
      </c>
      <c r="E2003">
        <v>0</v>
      </c>
      <c r="F2003">
        <v>29330.98</v>
      </c>
      <c r="G2003" t="s">
        <v>6768</v>
      </c>
      <c r="H2003" t="s">
        <v>6766</v>
      </c>
      <c r="I2003" t="s">
        <v>18</v>
      </c>
      <c r="K2003" s="14" t="str">
        <v>Id338</v>
      </c>
      <c r="L2003" s="11">
        <v>1958</v>
      </c>
      <c r="M2003" s="11" t="str">
        <v>Jun</v>
      </c>
      <c r="N2003" s="11" t="str">
        <v>Tier - 1</v>
      </c>
      <c r="O2003" s="11" t="str">
        <v>Tier - 2</v>
      </c>
      <c r="P2003" s="11" t="str">
        <v>R1012</v>
      </c>
      <c r="Q2003" s="12" t="str">
        <v>5 Jun 1958</v>
      </c>
      <c r="R2003" s="11">
        <f ca="1"/>
        <v>66</v>
      </c>
      <c r="S2003" s="52">
        <v>29330.98</v>
      </c>
      <c r="T2003" s="19"/>
    </row>
    <row r="2004" spans="1:20" x14ac:dyDescent="0.3">
      <c r="A2004" t="s">
        <v>2030</v>
      </c>
      <c r="B2004">
        <v>1985</v>
      </c>
      <c r="C2004" t="s">
        <v>11</v>
      </c>
      <c r="D2004">
        <v>7</v>
      </c>
      <c r="E2004">
        <v>3</v>
      </c>
      <c r="F2004">
        <v>29352.560000000001</v>
      </c>
      <c r="G2004" t="s">
        <v>6768</v>
      </c>
      <c r="H2004" t="s">
        <v>6768</v>
      </c>
      <c r="I2004" t="s">
        <v>37</v>
      </c>
      <c r="K2004" s="14" t="str">
        <v>Id337</v>
      </c>
      <c r="L2004" s="11">
        <v>1985</v>
      </c>
      <c r="M2004" s="11" t="str">
        <v>Nov</v>
      </c>
      <c r="N2004" s="11" t="str">
        <v>Tier - 1</v>
      </c>
      <c r="O2004" s="11" t="str">
        <v>Tier - 1</v>
      </c>
      <c r="P2004" s="11" t="str">
        <v>R1011</v>
      </c>
      <c r="Q2004" s="12" t="str">
        <v>7 Nov 1985</v>
      </c>
      <c r="R2004" s="11">
        <f ca="1"/>
        <v>39</v>
      </c>
      <c r="S2004" s="52">
        <v>29352.560000000001</v>
      </c>
      <c r="T2004" s="19"/>
    </row>
    <row r="2005" spans="1:20" x14ac:dyDescent="0.3">
      <c r="A2005" t="s">
        <v>2031</v>
      </c>
      <c r="B2005">
        <v>1987</v>
      </c>
      <c r="C2005" t="s">
        <v>8</v>
      </c>
      <c r="D2005">
        <v>16</v>
      </c>
      <c r="E2005">
        <v>3</v>
      </c>
      <c r="F2005">
        <v>29443.59</v>
      </c>
      <c r="G2005" t="s">
        <v>6768</v>
      </c>
      <c r="H2005" t="s">
        <v>6768</v>
      </c>
      <c r="I2005" t="s">
        <v>37</v>
      </c>
      <c r="K2005" s="14" t="str">
        <v>Id336</v>
      </c>
      <c r="L2005" s="11">
        <v>1987</v>
      </c>
      <c r="M2005" s="11" t="str">
        <v>Jul</v>
      </c>
      <c r="N2005" s="11" t="str">
        <v>Tier - 1</v>
      </c>
      <c r="O2005" s="11" t="str">
        <v>Tier - 1</v>
      </c>
      <c r="P2005" s="11" t="str">
        <v>R1011</v>
      </c>
      <c r="Q2005" s="12" t="str">
        <v>16 Jul 1987</v>
      </c>
      <c r="R2005" s="11">
        <f ca="1"/>
        <v>37</v>
      </c>
      <c r="S2005" s="52">
        <v>29443.59</v>
      </c>
      <c r="T2005" s="19"/>
    </row>
    <row r="2006" spans="1:20" x14ac:dyDescent="0.3">
      <c r="A2006" t="s">
        <v>2032</v>
      </c>
      <c r="B2006">
        <v>1959</v>
      </c>
      <c r="C2006" t="s">
        <v>32</v>
      </c>
      <c r="D2006">
        <v>20</v>
      </c>
      <c r="E2006">
        <v>0</v>
      </c>
      <c r="F2006">
        <v>29523.17</v>
      </c>
      <c r="G2006" t="s">
        <v>6768</v>
      </c>
      <c r="H2006" t="s">
        <v>6766</v>
      </c>
      <c r="I2006" t="s">
        <v>242</v>
      </c>
      <c r="K2006" s="14" t="str">
        <v>Id335</v>
      </c>
      <c r="L2006" s="11">
        <v>1959</v>
      </c>
      <c r="M2006" s="11" t="str">
        <v>Oct</v>
      </c>
      <c r="N2006" s="11" t="str">
        <v>Tier - 1</v>
      </c>
      <c r="O2006" s="11" t="str">
        <v>Tier - 2</v>
      </c>
      <c r="P2006" s="11" t="str">
        <v>R1024</v>
      </c>
      <c r="Q2006" s="12" t="str">
        <v>20 Oct 1959</v>
      </c>
      <c r="R2006" s="11">
        <f ca="1"/>
        <v>65</v>
      </c>
      <c r="S2006" s="52">
        <v>29523.17</v>
      </c>
      <c r="T2006" s="19"/>
    </row>
    <row r="2007" spans="1:20" x14ac:dyDescent="0.3">
      <c r="A2007" t="s">
        <v>2033</v>
      </c>
      <c r="B2007">
        <v>1975</v>
      </c>
      <c r="C2007" t="s">
        <v>11</v>
      </c>
      <c r="D2007">
        <v>3</v>
      </c>
      <c r="E2007">
        <v>1</v>
      </c>
      <c r="F2007">
        <v>29583.8</v>
      </c>
      <c r="G2007" t="s">
        <v>6768</v>
      </c>
      <c r="H2007" t="s">
        <v>6768</v>
      </c>
      <c r="I2007" t="s">
        <v>37</v>
      </c>
      <c r="K2007" s="14" t="str">
        <v>Id334</v>
      </c>
      <c r="L2007" s="11">
        <v>1975</v>
      </c>
      <c r="M2007" s="11" t="str">
        <v>Nov</v>
      </c>
      <c r="N2007" s="11" t="str">
        <v>Tier - 1</v>
      </c>
      <c r="O2007" s="11" t="str">
        <v>Tier - 1</v>
      </c>
      <c r="P2007" s="11" t="str">
        <v>R1011</v>
      </c>
      <c r="Q2007" s="12" t="str">
        <v>3 Nov 1975</v>
      </c>
      <c r="R2007" s="11">
        <f ca="1"/>
        <v>49</v>
      </c>
      <c r="S2007" s="52">
        <v>29583.8</v>
      </c>
      <c r="T2007" s="19"/>
    </row>
    <row r="2008" spans="1:20" x14ac:dyDescent="0.3">
      <c r="A2008" t="s">
        <v>2034</v>
      </c>
      <c r="B2008">
        <v>1993</v>
      </c>
      <c r="C2008" t="s">
        <v>8</v>
      </c>
      <c r="D2008">
        <v>27</v>
      </c>
      <c r="E2008">
        <v>0</v>
      </c>
      <c r="F2008">
        <v>29622.69</v>
      </c>
      <c r="G2008" t="s">
        <v>6768</v>
      </c>
      <c r="H2008" t="s">
        <v>6768</v>
      </c>
      <c r="I2008" t="s">
        <v>37</v>
      </c>
      <c r="K2008" s="14" t="str">
        <v>Id333</v>
      </c>
      <c r="L2008" s="11">
        <v>1993</v>
      </c>
      <c r="M2008" s="11" t="str">
        <v>Jul</v>
      </c>
      <c r="N2008" s="11" t="str">
        <v>Tier - 1</v>
      </c>
      <c r="O2008" s="11" t="str">
        <v>Tier - 1</v>
      </c>
      <c r="P2008" s="11" t="str">
        <v>R1011</v>
      </c>
      <c r="Q2008" s="12" t="str">
        <v>27 Jul 1993</v>
      </c>
      <c r="R2008" s="11">
        <f ca="1"/>
        <v>31</v>
      </c>
      <c r="S2008" s="52">
        <v>29622.69</v>
      </c>
      <c r="T2008" s="19"/>
    </row>
    <row r="2009" spans="1:20" x14ac:dyDescent="0.3">
      <c r="A2009" t="s">
        <v>2035</v>
      </c>
      <c r="B2009">
        <v>1973</v>
      </c>
      <c r="C2009" t="s">
        <v>30</v>
      </c>
      <c r="D2009">
        <v>23</v>
      </c>
      <c r="E2009">
        <v>0</v>
      </c>
      <c r="F2009">
        <v>29757.69</v>
      </c>
      <c r="G2009" t="s">
        <v>6768</v>
      </c>
      <c r="H2009" t="s">
        <v>6767</v>
      </c>
      <c r="I2009" t="s">
        <v>37</v>
      </c>
      <c r="K2009" s="14" t="str">
        <v>Id332</v>
      </c>
      <c r="L2009" s="11">
        <v>1973</v>
      </c>
      <c r="M2009" s="11" t="str">
        <v>Aug</v>
      </c>
      <c r="N2009" s="11" t="str">
        <v>Tier - 1</v>
      </c>
      <c r="O2009" s="11" t="str">
        <v>Tier - 3</v>
      </c>
      <c r="P2009" s="11" t="str">
        <v>R1011</v>
      </c>
      <c r="Q2009" s="12" t="str">
        <v>23 Aug 1973</v>
      </c>
      <c r="R2009" s="11">
        <f ca="1"/>
        <v>51</v>
      </c>
      <c r="S2009" s="52">
        <v>29757.69</v>
      </c>
      <c r="T2009" s="19"/>
    </row>
    <row r="2010" spans="1:20" x14ac:dyDescent="0.3">
      <c r="A2010" t="s">
        <v>2036</v>
      </c>
      <c r="B2010">
        <v>1998</v>
      </c>
      <c r="C2010" t="s">
        <v>13</v>
      </c>
      <c r="D2010">
        <v>20</v>
      </c>
      <c r="E2010">
        <v>0</v>
      </c>
      <c r="F2010">
        <v>29760.6</v>
      </c>
      <c r="G2010" t="s">
        <v>6768</v>
      </c>
      <c r="H2010" t="s">
        <v>6766</v>
      </c>
      <c r="I2010" t="s">
        <v>37</v>
      </c>
      <c r="K2010" s="14" t="str">
        <v>Id331</v>
      </c>
      <c r="L2010" s="11">
        <v>1998</v>
      </c>
      <c r="M2010" s="11" t="str">
        <v>Jun</v>
      </c>
      <c r="N2010" s="11" t="str">
        <v>Tier - 1</v>
      </c>
      <c r="O2010" s="11" t="str">
        <v>Tier - 2</v>
      </c>
      <c r="P2010" s="11" t="str">
        <v>R1011</v>
      </c>
      <c r="Q2010" s="12" t="str">
        <v>20 Jun 1998</v>
      </c>
      <c r="R2010" s="11">
        <f ca="1"/>
        <v>26</v>
      </c>
      <c r="S2010" s="52">
        <v>29760.6</v>
      </c>
      <c r="T2010" s="19"/>
    </row>
    <row r="2011" spans="1:20" x14ac:dyDescent="0.3">
      <c r="A2011" t="s">
        <v>2037</v>
      </c>
      <c r="B2011">
        <v>1981</v>
      </c>
      <c r="C2011" t="s">
        <v>30</v>
      </c>
      <c r="D2011">
        <v>13</v>
      </c>
      <c r="E2011">
        <v>1</v>
      </c>
      <c r="F2011">
        <v>29816.639999999999</v>
      </c>
      <c r="G2011" t="s">
        <v>6768</v>
      </c>
      <c r="H2011" t="s">
        <v>6766</v>
      </c>
      <c r="I2011" t="s">
        <v>37</v>
      </c>
      <c r="K2011" s="14" t="str">
        <v>Id330</v>
      </c>
      <c r="L2011" s="11">
        <v>1981</v>
      </c>
      <c r="M2011" s="11" t="str">
        <v>Aug</v>
      </c>
      <c r="N2011" s="11" t="str">
        <v>Tier - 1</v>
      </c>
      <c r="O2011" s="11" t="str">
        <v>Tier - 2</v>
      </c>
      <c r="P2011" s="11" t="str">
        <v>R1011</v>
      </c>
      <c r="Q2011" s="12" t="str">
        <v>13 Aug 1981</v>
      </c>
      <c r="R2011" s="11">
        <f ca="1"/>
        <v>43</v>
      </c>
      <c r="S2011" s="52">
        <v>29816.639999999999</v>
      </c>
      <c r="T2011" s="19"/>
    </row>
    <row r="2012" spans="1:20" x14ac:dyDescent="0.3">
      <c r="A2012" t="s">
        <v>2038</v>
      </c>
      <c r="B2012">
        <v>1982</v>
      </c>
      <c r="C2012" t="s">
        <v>32</v>
      </c>
      <c r="D2012">
        <v>29</v>
      </c>
      <c r="E2012">
        <v>3</v>
      </c>
      <c r="F2012">
        <v>29818.76</v>
      </c>
      <c r="G2012" t="s">
        <v>6768</v>
      </c>
      <c r="H2012" t="s">
        <v>6768</v>
      </c>
      <c r="I2012" t="s">
        <v>18</v>
      </c>
      <c r="K2012" s="14" t="str">
        <v>Id329</v>
      </c>
      <c r="L2012" s="11">
        <v>1982</v>
      </c>
      <c r="M2012" s="11" t="str">
        <v>Oct</v>
      </c>
      <c r="N2012" s="11" t="str">
        <v>Tier - 1</v>
      </c>
      <c r="O2012" s="11" t="str">
        <v>Tier - 1</v>
      </c>
      <c r="P2012" s="11" t="str">
        <v>R1012</v>
      </c>
      <c r="Q2012" s="12" t="str">
        <v>29 Oct 1982</v>
      </c>
      <c r="R2012" s="11">
        <f ca="1"/>
        <v>42</v>
      </c>
      <c r="S2012" s="52">
        <v>29818.76</v>
      </c>
      <c r="T2012" s="19"/>
    </row>
    <row r="2013" spans="1:20" x14ac:dyDescent="0.3">
      <c r="A2013" t="s">
        <v>2039</v>
      </c>
      <c r="B2013">
        <v>1989</v>
      </c>
      <c r="C2013" t="s">
        <v>25</v>
      </c>
      <c r="D2013">
        <v>30</v>
      </c>
      <c r="E2013">
        <v>3</v>
      </c>
      <c r="F2013">
        <v>29852.48</v>
      </c>
      <c r="G2013" t="s">
        <v>6768</v>
      </c>
      <c r="H2013" t="s">
        <v>6767</v>
      </c>
      <c r="I2013" t="s">
        <v>37</v>
      </c>
      <c r="K2013" s="14" t="str">
        <v>Id328</v>
      </c>
      <c r="L2013" s="11">
        <v>1989</v>
      </c>
      <c r="M2013" s="11" t="str">
        <v>Dec</v>
      </c>
      <c r="N2013" s="11" t="str">
        <v>Tier - 1</v>
      </c>
      <c r="O2013" s="11" t="str">
        <v>Tier - 3</v>
      </c>
      <c r="P2013" s="11" t="str">
        <v>R1011</v>
      </c>
      <c r="Q2013" s="12" t="str">
        <v>30 Dec 1989</v>
      </c>
      <c r="R2013" s="11">
        <f ca="1"/>
        <v>35</v>
      </c>
      <c r="S2013" s="52">
        <v>29852.48</v>
      </c>
      <c r="T2013" s="19"/>
    </row>
    <row r="2014" spans="1:20" x14ac:dyDescent="0.3">
      <c r="A2014" t="s">
        <v>2040</v>
      </c>
      <c r="B2014">
        <v>1975</v>
      </c>
      <c r="C2014" t="s">
        <v>30</v>
      </c>
      <c r="D2014">
        <v>19</v>
      </c>
      <c r="E2014">
        <v>1</v>
      </c>
      <c r="F2014">
        <v>29899.25</v>
      </c>
      <c r="G2014" t="s">
        <v>6768</v>
      </c>
      <c r="H2014" t="s">
        <v>6767</v>
      </c>
      <c r="I2014" t="s">
        <v>37</v>
      </c>
      <c r="K2014" s="14" t="str">
        <v>Id327</v>
      </c>
      <c r="L2014" s="11">
        <v>1975</v>
      </c>
      <c r="M2014" s="11" t="str">
        <v>Aug</v>
      </c>
      <c r="N2014" s="11" t="str">
        <v>Tier - 1</v>
      </c>
      <c r="O2014" s="11" t="str">
        <v>Tier - 3</v>
      </c>
      <c r="P2014" s="11" t="str">
        <v>R1011</v>
      </c>
      <c r="Q2014" s="12" t="str">
        <v>19 Aug 1975</v>
      </c>
      <c r="R2014" s="11">
        <f ca="1"/>
        <v>49</v>
      </c>
      <c r="S2014" s="52">
        <v>29899.25</v>
      </c>
      <c r="T2014" s="19"/>
    </row>
    <row r="2015" spans="1:20" x14ac:dyDescent="0.3">
      <c r="A2015" t="s">
        <v>2041</v>
      </c>
      <c r="B2015">
        <v>1988</v>
      </c>
      <c r="C2015" t="s">
        <v>25</v>
      </c>
      <c r="D2015">
        <v>30</v>
      </c>
      <c r="E2015">
        <v>3</v>
      </c>
      <c r="F2015">
        <v>29929.56</v>
      </c>
      <c r="G2015" t="s">
        <v>6768</v>
      </c>
      <c r="H2015" t="s">
        <v>6768</v>
      </c>
      <c r="I2015" t="s">
        <v>37</v>
      </c>
      <c r="K2015" s="14" t="str">
        <v>Id326</v>
      </c>
      <c r="L2015" s="11">
        <v>1988</v>
      </c>
      <c r="M2015" s="11" t="str">
        <v>Dec</v>
      </c>
      <c r="N2015" s="11" t="str">
        <v>Tier - 1</v>
      </c>
      <c r="O2015" s="11" t="str">
        <v>Tier - 1</v>
      </c>
      <c r="P2015" s="11" t="str">
        <v>R1011</v>
      </c>
      <c r="Q2015" s="12" t="str">
        <v>30 Dec 1988</v>
      </c>
      <c r="R2015" s="11">
        <f ca="1"/>
        <v>36</v>
      </c>
      <c r="S2015" s="52">
        <v>29929.56</v>
      </c>
      <c r="T2015" s="19"/>
    </row>
    <row r="2016" spans="1:20" x14ac:dyDescent="0.3">
      <c r="A2016" t="s">
        <v>2042</v>
      </c>
      <c r="B2016">
        <v>1976</v>
      </c>
      <c r="C2016" t="s">
        <v>13</v>
      </c>
      <c r="D2016">
        <v>12</v>
      </c>
      <c r="E2016">
        <v>2</v>
      </c>
      <c r="F2016">
        <v>29933.75</v>
      </c>
      <c r="G2016" t="s">
        <v>6768</v>
      </c>
      <c r="H2016" t="s">
        <v>6768</v>
      </c>
      <c r="I2016" t="s">
        <v>37</v>
      </c>
      <c r="K2016" s="14" t="str">
        <v>Id325</v>
      </c>
      <c r="L2016" s="11">
        <v>1976</v>
      </c>
      <c r="M2016" s="11" t="str">
        <v>Jun</v>
      </c>
      <c r="N2016" s="11" t="str">
        <v>Tier - 1</v>
      </c>
      <c r="O2016" s="11" t="str">
        <v>Tier - 1</v>
      </c>
      <c r="P2016" s="11" t="str">
        <v>R1011</v>
      </c>
      <c r="Q2016" s="12" t="str">
        <v>12 Jun 1976</v>
      </c>
      <c r="R2016" s="11">
        <f ca="1"/>
        <v>48</v>
      </c>
      <c r="S2016" s="52">
        <v>29933.75</v>
      </c>
      <c r="T2016" s="19"/>
    </row>
    <row r="2017" spans="1:20" x14ac:dyDescent="0.3">
      <c r="A2017" t="s">
        <v>2043</v>
      </c>
      <c r="B2017">
        <v>1991</v>
      </c>
      <c r="C2017" t="s">
        <v>32</v>
      </c>
      <c r="D2017">
        <v>5</v>
      </c>
      <c r="E2017">
        <v>3</v>
      </c>
      <c r="F2017">
        <v>29969.67</v>
      </c>
      <c r="G2017" t="s">
        <v>6768</v>
      </c>
      <c r="H2017" t="s">
        <v>6768</v>
      </c>
      <c r="I2017" t="s">
        <v>37</v>
      </c>
      <c r="K2017" s="14" t="str">
        <v>Id324</v>
      </c>
      <c r="L2017" s="11">
        <v>1991</v>
      </c>
      <c r="M2017" s="11" t="str">
        <v>Oct</v>
      </c>
      <c r="N2017" s="11" t="str">
        <v>Tier - 1</v>
      </c>
      <c r="O2017" s="11" t="str">
        <v>Tier - 1</v>
      </c>
      <c r="P2017" s="11" t="str">
        <v>R1011</v>
      </c>
      <c r="Q2017" s="12" t="str">
        <v>5 Oct 1991</v>
      </c>
      <c r="R2017" s="11">
        <f ca="1"/>
        <v>33</v>
      </c>
      <c r="S2017" s="52">
        <v>29969.67</v>
      </c>
      <c r="T2017" s="19"/>
    </row>
    <row r="2018" spans="1:20" x14ac:dyDescent="0.3">
      <c r="A2018" t="s">
        <v>2044</v>
      </c>
      <c r="B2018">
        <v>1981</v>
      </c>
      <c r="C2018" t="s">
        <v>30</v>
      </c>
      <c r="D2018">
        <v>4</v>
      </c>
      <c r="E2018">
        <v>1</v>
      </c>
      <c r="F2018">
        <v>30026.87</v>
      </c>
      <c r="G2018" t="s">
        <v>6766</v>
      </c>
      <c r="H2018" t="s">
        <v>6767</v>
      </c>
      <c r="I2018" t="s">
        <v>18</v>
      </c>
      <c r="K2018" s="14" t="str">
        <v>Id323</v>
      </c>
      <c r="L2018" s="11">
        <v>1981</v>
      </c>
      <c r="M2018" s="11" t="str">
        <v>Aug</v>
      </c>
      <c r="N2018" s="11" t="str">
        <v>Tier - 2</v>
      </c>
      <c r="O2018" s="11" t="str">
        <v>Tier - 3</v>
      </c>
      <c r="P2018" s="11" t="str">
        <v>R1012</v>
      </c>
      <c r="Q2018" s="12" t="str">
        <v>4 Aug 1981</v>
      </c>
      <c r="R2018" s="11">
        <f ca="1"/>
        <v>43</v>
      </c>
      <c r="S2018" s="52">
        <v>30026.87</v>
      </c>
      <c r="T2018" s="19"/>
    </row>
    <row r="2019" spans="1:20" x14ac:dyDescent="0.3">
      <c r="A2019" t="s">
        <v>2045</v>
      </c>
      <c r="B2019">
        <v>1967</v>
      </c>
      <c r="C2019" t="s">
        <v>13</v>
      </c>
      <c r="D2019">
        <v>16</v>
      </c>
      <c r="E2019">
        <v>3</v>
      </c>
      <c r="F2019">
        <v>30063.58</v>
      </c>
      <c r="G2019" t="s">
        <v>6768</v>
      </c>
      <c r="H2019" t="s">
        <v>6768</v>
      </c>
      <c r="I2019" t="s">
        <v>18</v>
      </c>
      <c r="K2019" s="14" t="str">
        <v>Id322</v>
      </c>
      <c r="L2019" s="11">
        <v>1967</v>
      </c>
      <c r="M2019" s="11" t="str">
        <v>Jun</v>
      </c>
      <c r="N2019" s="11" t="str">
        <v>Tier - 1</v>
      </c>
      <c r="O2019" s="11" t="str">
        <v>Tier - 1</v>
      </c>
      <c r="P2019" s="11" t="str">
        <v>R1012</v>
      </c>
      <c r="Q2019" s="12" t="str">
        <v>16 Jun 1967</v>
      </c>
      <c r="R2019" s="11">
        <f ca="1"/>
        <v>57</v>
      </c>
      <c r="S2019" s="52">
        <v>30063.58</v>
      </c>
      <c r="T2019" s="19"/>
    </row>
    <row r="2020" spans="1:20" x14ac:dyDescent="0.3">
      <c r="A2020" t="s">
        <v>2046</v>
      </c>
      <c r="B2020">
        <v>1979</v>
      </c>
      <c r="C2020" t="s">
        <v>15</v>
      </c>
      <c r="D2020">
        <v>2</v>
      </c>
      <c r="E2020">
        <v>2</v>
      </c>
      <c r="F2020">
        <v>30095.97</v>
      </c>
      <c r="G2020" t="s">
        <v>6766</v>
      </c>
      <c r="H2020" t="s">
        <v>6767</v>
      </c>
      <c r="I2020" t="s">
        <v>37</v>
      </c>
      <c r="K2020" s="14" t="str">
        <v>Id321</v>
      </c>
      <c r="L2020" s="11">
        <v>1979</v>
      </c>
      <c r="M2020" s="11" t="str">
        <v>Sep</v>
      </c>
      <c r="N2020" s="11" t="str">
        <v>Tier - 2</v>
      </c>
      <c r="O2020" s="11" t="str">
        <v>Tier - 3</v>
      </c>
      <c r="P2020" s="11" t="str">
        <v>R1011</v>
      </c>
      <c r="Q2020" s="12" t="str">
        <v>2 Sep 1979</v>
      </c>
      <c r="R2020" s="11">
        <f ca="1"/>
        <v>45</v>
      </c>
      <c r="S2020" s="52">
        <v>30095.97</v>
      </c>
      <c r="T2020" s="19"/>
    </row>
    <row r="2021" spans="1:20" x14ac:dyDescent="0.3">
      <c r="A2021" t="s">
        <v>2047</v>
      </c>
      <c r="B2021">
        <v>1971</v>
      </c>
      <c r="C2021" t="s">
        <v>25</v>
      </c>
      <c r="D2021">
        <v>25</v>
      </c>
      <c r="E2021">
        <v>0</v>
      </c>
      <c r="F2021">
        <v>30134.75</v>
      </c>
      <c r="G2021" t="s">
        <v>6766</v>
      </c>
      <c r="H2021" t="s">
        <v>6767</v>
      </c>
      <c r="I2021" t="s">
        <v>37</v>
      </c>
      <c r="K2021" s="14" t="str">
        <v>Id320</v>
      </c>
      <c r="L2021" s="11">
        <v>1971</v>
      </c>
      <c r="M2021" s="11" t="str">
        <v>Dec</v>
      </c>
      <c r="N2021" s="11" t="str">
        <v>Tier - 2</v>
      </c>
      <c r="O2021" s="11" t="str">
        <v>Tier - 3</v>
      </c>
      <c r="P2021" s="11" t="str">
        <v>R1011</v>
      </c>
      <c r="Q2021" s="12" t="str">
        <v>25 Dec 1971</v>
      </c>
      <c r="R2021" s="11">
        <f ca="1"/>
        <v>53</v>
      </c>
      <c r="S2021" s="52">
        <v>30134.75</v>
      </c>
      <c r="T2021" s="19"/>
    </row>
    <row r="2022" spans="1:20" x14ac:dyDescent="0.3">
      <c r="A2022" t="s">
        <v>2048</v>
      </c>
      <c r="B2022">
        <v>1958</v>
      </c>
      <c r="C2022" t="s">
        <v>30</v>
      </c>
      <c r="D2022">
        <v>11</v>
      </c>
      <c r="E2022">
        <v>1</v>
      </c>
      <c r="F2022">
        <v>30166.62</v>
      </c>
      <c r="G2022" t="s">
        <v>6768</v>
      </c>
      <c r="H2022" t="s">
        <v>6767</v>
      </c>
      <c r="I2022" t="s">
        <v>18</v>
      </c>
      <c r="K2022" s="14" t="str">
        <v>Id319</v>
      </c>
      <c r="L2022" s="11">
        <v>1958</v>
      </c>
      <c r="M2022" s="11" t="str">
        <v>Aug</v>
      </c>
      <c r="N2022" s="11" t="str">
        <v>Tier - 1</v>
      </c>
      <c r="O2022" s="11" t="str">
        <v>Tier - 3</v>
      </c>
      <c r="P2022" s="11" t="str">
        <v>R1012</v>
      </c>
      <c r="Q2022" s="12" t="str">
        <v>11 Aug 1958</v>
      </c>
      <c r="R2022" s="11">
        <f ca="1"/>
        <v>66</v>
      </c>
      <c r="S2022" s="52">
        <v>30166.62</v>
      </c>
      <c r="T2022" s="19"/>
    </row>
    <row r="2023" spans="1:20" x14ac:dyDescent="0.3">
      <c r="A2023" t="s">
        <v>2049</v>
      </c>
      <c r="B2023">
        <v>1963</v>
      </c>
      <c r="C2023" t="s">
        <v>15</v>
      </c>
      <c r="D2023">
        <v>13</v>
      </c>
      <c r="E2023">
        <v>3</v>
      </c>
      <c r="F2023">
        <v>30184.94</v>
      </c>
      <c r="G2023" t="s">
        <v>6768</v>
      </c>
      <c r="H2023" t="s">
        <v>6768</v>
      </c>
      <c r="I2023" t="s">
        <v>271</v>
      </c>
      <c r="K2023" s="14" t="str">
        <v>Id318</v>
      </c>
      <c r="L2023" s="11">
        <v>1963</v>
      </c>
      <c r="M2023" s="11" t="str">
        <v>Sep</v>
      </c>
      <c r="N2023" s="11" t="str">
        <v>Tier - 1</v>
      </c>
      <c r="O2023" s="11" t="str">
        <v>Tier - 1</v>
      </c>
      <c r="P2023" s="11" t="str">
        <v>R1014</v>
      </c>
      <c r="Q2023" s="12" t="str">
        <v>13 Sep 1963</v>
      </c>
      <c r="R2023" s="11">
        <f ca="1"/>
        <v>61</v>
      </c>
      <c r="S2023" s="52">
        <v>30184.94</v>
      </c>
      <c r="T2023" s="19"/>
    </row>
    <row r="2024" spans="1:20" x14ac:dyDescent="0.3">
      <c r="A2024" t="s">
        <v>2050</v>
      </c>
      <c r="B2024">
        <v>1962</v>
      </c>
      <c r="C2024" t="s">
        <v>15</v>
      </c>
      <c r="D2024">
        <v>15</v>
      </c>
      <c r="E2024">
        <v>0</v>
      </c>
      <c r="F2024">
        <v>30260</v>
      </c>
      <c r="G2024" t="s">
        <v>6768</v>
      </c>
      <c r="H2024" t="s">
        <v>6768</v>
      </c>
      <c r="I2024" t="s">
        <v>271</v>
      </c>
      <c r="K2024" s="14" t="str">
        <v>Id317</v>
      </c>
      <c r="L2024" s="11">
        <v>1962</v>
      </c>
      <c r="M2024" s="11" t="str">
        <v>Sep</v>
      </c>
      <c r="N2024" s="11" t="str">
        <v>Tier - 1</v>
      </c>
      <c r="O2024" s="11" t="str">
        <v>Tier - 1</v>
      </c>
      <c r="P2024" s="11" t="str">
        <v>R1014</v>
      </c>
      <c r="Q2024" s="12" t="str">
        <v>15 Sep 1962</v>
      </c>
      <c r="R2024" s="11">
        <f ca="1"/>
        <v>62</v>
      </c>
      <c r="S2024" s="52">
        <v>30260</v>
      </c>
      <c r="T2024" s="19"/>
    </row>
    <row r="2025" spans="1:20" x14ac:dyDescent="0.3">
      <c r="A2025" t="s">
        <v>2051</v>
      </c>
      <c r="B2025">
        <v>1972</v>
      </c>
      <c r="C2025" t="s">
        <v>8</v>
      </c>
      <c r="D2025">
        <v>24</v>
      </c>
      <c r="E2025">
        <v>2</v>
      </c>
      <c r="F2025">
        <v>30284.639999999999</v>
      </c>
      <c r="G2025" t="s">
        <v>6768</v>
      </c>
      <c r="H2025" t="s">
        <v>6768</v>
      </c>
      <c r="I2025" t="s">
        <v>18</v>
      </c>
      <c r="K2025" s="14" t="str">
        <v>Id316</v>
      </c>
      <c r="L2025" s="11">
        <v>1972</v>
      </c>
      <c r="M2025" s="11" t="str">
        <v>Jul</v>
      </c>
      <c r="N2025" s="11" t="str">
        <v>Tier - 1</v>
      </c>
      <c r="O2025" s="11" t="str">
        <v>Tier - 1</v>
      </c>
      <c r="P2025" s="11" t="str">
        <v>R1012</v>
      </c>
      <c r="Q2025" s="12" t="str">
        <v>24 Jul 1972</v>
      </c>
      <c r="R2025" s="11">
        <f ca="1"/>
        <v>52</v>
      </c>
      <c r="S2025" s="52">
        <v>30284.639999999999</v>
      </c>
      <c r="T2025" s="19"/>
    </row>
    <row r="2026" spans="1:20" x14ac:dyDescent="0.3">
      <c r="A2026" t="s">
        <v>2052</v>
      </c>
      <c r="B2026">
        <v>2004</v>
      </c>
      <c r="C2026" t="s">
        <v>13</v>
      </c>
      <c r="D2026">
        <v>1</v>
      </c>
      <c r="E2026">
        <v>0</v>
      </c>
      <c r="F2026">
        <v>30328.27</v>
      </c>
      <c r="G2026" t="s">
        <v>6766</v>
      </c>
      <c r="H2026" t="s">
        <v>6766</v>
      </c>
      <c r="I2026" t="s">
        <v>37</v>
      </c>
      <c r="K2026" s="14" t="str">
        <v>Id315</v>
      </c>
      <c r="L2026" s="11">
        <v>2004</v>
      </c>
      <c r="M2026" s="11" t="str">
        <v>Jun</v>
      </c>
      <c r="N2026" s="11" t="str">
        <v>Tier - 2</v>
      </c>
      <c r="O2026" s="11" t="str">
        <v>Tier - 2</v>
      </c>
      <c r="P2026" s="11" t="str">
        <v>R1011</v>
      </c>
      <c r="Q2026" s="12" t="str">
        <v>1 Jun 2004</v>
      </c>
      <c r="R2026" s="11">
        <f ca="1"/>
        <v>20</v>
      </c>
      <c r="S2026" s="52">
        <v>30328.27</v>
      </c>
      <c r="T2026" s="19"/>
    </row>
    <row r="2027" spans="1:20" x14ac:dyDescent="0.3">
      <c r="A2027" t="s">
        <v>2053</v>
      </c>
      <c r="B2027">
        <v>1969</v>
      </c>
      <c r="C2027" t="s">
        <v>8</v>
      </c>
      <c r="D2027">
        <v>30</v>
      </c>
      <c r="E2027">
        <v>0</v>
      </c>
      <c r="F2027">
        <v>30366.93</v>
      </c>
      <c r="G2027" t="s">
        <v>6766</v>
      </c>
      <c r="H2027" t="s">
        <v>6766</v>
      </c>
      <c r="I2027" t="s">
        <v>37</v>
      </c>
      <c r="K2027" s="14" t="str">
        <v>Id314</v>
      </c>
      <c r="L2027" s="11">
        <v>1969</v>
      </c>
      <c r="M2027" s="11" t="str">
        <v>Jul</v>
      </c>
      <c r="N2027" s="11" t="str">
        <v>Tier - 2</v>
      </c>
      <c r="O2027" s="11" t="str">
        <v>Tier - 2</v>
      </c>
      <c r="P2027" s="11" t="str">
        <v>R1011</v>
      </c>
      <c r="Q2027" s="12" t="str">
        <v>30 Jul 1969</v>
      </c>
      <c r="R2027" s="11">
        <f ca="1"/>
        <v>55</v>
      </c>
      <c r="S2027" s="52">
        <v>30366.93</v>
      </c>
      <c r="T2027" s="19"/>
    </row>
    <row r="2028" spans="1:20" x14ac:dyDescent="0.3">
      <c r="A2028" t="s">
        <v>2054</v>
      </c>
      <c r="B2028">
        <v>1976</v>
      </c>
      <c r="C2028" t="s">
        <v>15</v>
      </c>
      <c r="D2028">
        <v>3</v>
      </c>
      <c r="E2028">
        <v>2</v>
      </c>
      <c r="F2028">
        <v>30409.53</v>
      </c>
      <c r="G2028" t="s">
        <v>6766</v>
      </c>
      <c r="H2028" t="s">
        <v>6767</v>
      </c>
      <c r="I2028" t="s">
        <v>18</v>
      </c>
      <c r="K2028" s="14" t="str">
        <v>Id313</v>
      </c>
      <c r="L2028" s="11">
        <v>1976</v>
      </c>
      <c r="M2028" s="11" t="str">
        <v>Sep</v>
      </c>
      <c r="N2028" s="11" t="str">
        <v>Tier - 2</v>
      </c>
      <c r="O2028" s="11" t="str">
        <v>Tier - 3</v>
      </c>
      <c r="P2028" s="11" t="str">
        <v>R1012</v>
      </c>
      <c r="Q2028" s="12" t="str">
        <v>3 Sep 1976</v>
      </c>
      <c r="R2028" s="11">
        <f ca="1"/>
        <v>48</v>
      </c>
      <c r="S2028" s="52">
        <v>30409.53</v>
      </c>
      <c r="T2028" s="19"/>
    </row>
    <row r="2029" spans="1:20" x14ac:dyDescent="0.3">
      <c r="A2029" t="s">
        <v>2055</v>
      </c>
      <c r="B2029">
        <v>1998</v>
      </c>
      <c r="C2029" t="s">
        <v>32</v>
      </c>
      <c r="D2029">
        <v>28</v>
      </c>
      <c r="E2029">
        <v>0</v>
      </c>
      <c r="F2029">
        <v>30422.03</v>
      </c>
      <c r="G2029" t="s">
        <v>6766</v>
      </c>
      <c r="H2029" t="s">
        <v>6767</v>
      </c>
      <c r="I2029" t="s">
        <v>37</v>
      </c>
      <c r="K2029" s="14" t="str">
        <v>Id312</v>
      </c>
      <c r="L2029" s="11">
        <v>1998</v>
      </c>
      <c r="M2029" s="11" t="str">
        <v>Oct</v>
      </c>
      <c r="N2029" s="11" t="str">
        <v>Tier - 2</v>
      </c>
      <c r="O2029" s="11" t="str">
        <v>Tier - 3</v>
      </c>
      <c r="P2029" s="11" t="str">
        <v>R1011</v>
      </c>
      <c r="Q2029" s="12" t="str">
        <v>28 Oct 1998</v>
      </c>
      <c r="R2029" s="11">
        <f ca="1"/>
        <v>26</v>
      </c>
      <c r="S2029" s="52">
        <v>30422.03</v>
      </c>
      <c r="T2029" s="19"/>
    </row>
    <row r="2030" spans="1:20" x14ac:dyDescent="0.3">
      <c r="A2030" t="s">
        <v>2056</v>
      </c>
      <c r="B2030">
        <v>1983</v>
      </c>
      <c r="C2030" t="s">
        <v>15</v>
      </c>
      <c r="D2030">
        <v>3</v>
      </c>
      <c r="E2030">
        <v>3</v>
      </c>
      <c r="F2030">
        <v>30457.37</v>
      </c>
      <c r="G2030" t="s">
        <v>6766</v>
      </c>
      <c r="H2030" t="s">
        <v>6768</v>
      </c>
      <c r="I2030" t="s">
        <v>18</v>
      </c>
      <c r="K2030" s="14" t="str">
        <v>Id311</v>
      </c>
      <c r="L2030" s="11">
        <v>1983</v>
      </c>
      <c r="M2030" s="11" t="str">
        <v>Sep</v>
      </c>
      <c r="N2030" s="11" t="str">
        <v>Tier - 2</v>
      </c>
      <c r="O2030" s="11" t="str">
        <v>Tier - 1</v>
      </c>
      <c r="P2030" s="11" t="str">
        <v>R1012</v>
      </c>
      <c r="Q2030" s="12" t="str">
        <v>3 Sep 1983</v>
      </c>
      <c r="R2030" s="11">
        <f ca="1"/>
        <v>41</v>
      </c>
      <c r="S2030" s="52">
        <v>30457.37</v>
      </c>
      <c r="T2030" s="19"/>
    </row>
    <row r="2031" spans="1:20" x14ac:dyDescent="0.3">
      <c r="A2031" t="s">
        <v>2057</v>
      </c>
      <c r="B2031">
        <v>1986</v>
      </c>
      <c r="C2031" t="s">
        <v>30</v>
      </c>
      <c r="D2031">
        <v>10</v>
      </c>
      <c r="E2031">
        <v>3</v>
      </c>
      <c r="F2031">
        <v>30530.5</v>
      </c>
      <c r="G2031" t="s">
        <v>6766</v>
      </c>
      <c r="H2031" t="s">
        <v>6768</v>
      </c>
      <c r="I2031" t="s">
        <v>37</v>
      </c>
      <c r="K2031" s="14" t="str">
        <v>Id310</v>
      </c>
      <c r="L2031" s="11">
        <v>1986</v>
      </c>
      <c r="M2031" s="11" t="str">
        <v>Aug</v>
      </c>
      <c r="N2031" s="11" t="str">
        <v>Tier - 2</v>
      </c>
      <c r="O2031" s="11" t="str">
        <v>Tier - 1</v>
      </c>
      <c r="P2031" s="11" t="str">
        <v>R1011</v>
      </c>
      <c r="Q2031" s="12" t="str">
        <v>10 Aug 1986</v>
      </c>
      <c r="R2031" s="11">
        <f ca="1"/>
        <v>38</v>
      </c>
      <c r="S2031" s="52">
        <v>30530.5</v>
      </c>
      <c r="T2031" s="19"/>
    </row>
    <row r="2032" spans="1:20" x14ac:dyDescent="0.3">
      <c r="A2032" t="s">
        <v>2058</v>
      </c>
      <c r="B2032">
        <v>1970</v>
      </c>
      <c r="C2032" t="s">
        <v>11</v>
      </c>
      <c r="D2032">
        <v>11</v>
      </c>
      <c r="E2032">
        <v>0</v>
      </c>
      <c r="F2032">
        <v>30625.65</v>
      </c>
      <c r="G2032" t="s">
        <v>6766</v>
      </c>
      <c r="H2032" t="s">
        <v>6767</v>
      </c>
      <c r="I2032" t="s">
        <v>37</v>
      </c>
      <c r="K2032" s="14" t="str">
        <v>Id309</v>
      </c>
      <c r="L2032" s="11">
        <v>1970</v>
      </c>
      <c r="M2032" s="11" t="str">
        <v>Nov</v>
      </c>
      <c r="N2032" s="11" t="str">
        <v>Tier - 2</v>
      </c>
      <c r="O2032" s="11" t="str">
        <v>Tier - 3</v>
      </c>
      <c r="P2032" s="11" t="str">
        <v>R1011</v>
      </c>
      <c r="Q2032" s="12" t="str">
        <v>11 Nov 1970</v>
      </c>
      <c r="R2032" s="11">
        <f ca="1"/>
        <v>54</v>
      </c>
      <c r="S2032" s="52">
        <v>30625.65</v>
      </c>
      <c r="T2032" s="19"/>
    </row>
    <row r="2033" spans="1:20" x14ac:dyDescent="0.3">
      <c r="A2033" t="s">
        <v>2059</v>
      </c>
      <c r="B2033">
        <v>1999</v>
      </c>
      <c r="C2033" t="s">
        <v>15</v>
      </c>
      <c r="D2033">
        <v>21</v>
      </c>
      <c r="E2033">
        <v>0</v>
      </c>
      <c r="F2033">
        <v>30697.71</v>
      </c>
      <c r="G2033" t="s">
        <v>6768</v>
      </c>
      <c r="H2033" t="s">
        <v>6766</v>
      </c>
      <c r="I2033" t="s">
        <v>37</v>
      </c>
      <c r="K2033" s="14" t="str">
        <v>Id308</v>
      </c>
      <c r="L2033" s="11">
        <v>1999</v>
      </c>
      <c r="M2033" s="11" t="str">
        <v>Sep</v>
      </c>
      <c r="N2033" s="11" t="str">
        <v>Tier - 1</v>
      </c>
      <c r="O2033" s="11" t="str">
        <v>Tier - 2</v>
      </c>
      <c r="P2033" s="11" t="str">
        <v>R1011</v>
      </c>
      <c r="Q2033" s="12" t="str">
        <v>21 Sep 1999</v>
      </c>
      <c r="R2033" s="11">
        <f ca="1"/>
        <v>25</v>
      </c>
      <c r="S2033" s="52">
        <v>30697.71</v>
      </c>
      <c r="T2033" s="19"/>
    </row>
    <row r="2034" spans="1:20" x14ac:dyDescent="0.3">
      <c r="A2034" t="s">
        <v>2060</v>
      </c>
      <c r="B2034">
        <v>1983</v>
      </c>
      <c r="C2034" t="s">
        <v>25</v>
      </c>
      <c r="D2034">
        <v>21</v>
      </c>
      <c r="E2034">
        <v>3</v>
      </c>
      <c r="F2034">
        <v>30724.44</v>
      </c>
      <c r="G2034" t="s">
        <v>6766</v>
      </c>
      <c r="H2034" t="s">
        <v>6767</v>
      </c>
      <c r="I2034" t="s">
        <v>37</v>
      </c>
      <c r="K2034" s="14" t="str">
        <v>Id307</v>
      </c>
      <c r="L2034" s="11">
        <v>1983</v>
      </c>
      <c r="M2034" s="11" t="str">
        <v>Dec</v>
      </c>
      <c r="N2034" s="11" t="str">
        <v>Tier - 2</v>
      </c>
      <c r="O2034" s="11" t="str">
        <v>Tier - 3</v>
      </c>
      <c r="P2034" s="11" t="str">
        <v>R1011</v>
      </c>
      <c r="Q2034" s="12" t="str">
        <v>21 Dec 1983</v>
      </c>
      <c r="R2034" s="11">
        <f ca="1"/>
        <v>41</v>
      </c>
      <c r="S2034" s="52">
        <v>30724.44</v>
      </c>
      <c r="T2034" s="19"/>
    </row>
    <row r="2035" spans="1:20" x14ac:dyDescent="0.3">
      <c r="A2035" t="s">
        <v>2061</v>
      </c>
      <c r="B2035">
        <v>1988</v>
      </c>
      <c r="C2035" t="s">
        <v>15</v>
      </c>
      <c r="D2035">
        <v>5</v>
      </c>
      <c r="E2035">
        <v>3</v>
      </c>
      <c r="F2035">
        <v>30763.01</v>
      </c>
      <c r="G2035" t="s">
        <v>6766</v>
      </c>
      <c r="H2035" t="s">
        <v>6768</v>
      </c>
      <c r="I2035" t="s">
        <v>37</v>
      </c>
      <c r="K2035" s="14" t="str">
        <v>Id306</v>
      </c>
      <c r="L2035" s="11">
        <v>1988</v>
      </c>
      <c r="M2035" s="11" t="str">
        <v>Sep</v>
      </c>
      <c r="N2035" s="11" t="str">
        <v>Tier - 2</v>
      </c>
      <c r="O2035" s="11" t="str">
        <v>Tier - 1</v>
      </c>
      <c r="P2035" s="11" t="str">
        <v>R1011</v>
      </c>
      <c r="Q2035" s="12" t="str">
        <v>5 Sep 1988</v>
      </c>
      <c r="R2035" s="11">
        <f ca="1"/>
        <v>36</v>
      </c>
      <c r="S2035" s="52">
        <v>30763.01</v>
      </c>
      <c r="T2035" s="19"/>
    </row>
    <row r="2036" spans="1:20" x14ac:dyDescent="0.3">
      <c r="A2036" t="s">
        <v>2062</v>
      </c>
      <c r="B2036">
        <v>1961</v>
      </c>
      <c r="C2036" t="s">
        <v>15</v>
      </c>
      <c r="D2036">
        <v>9</v>
      </c>
      <c r="E2036">
        <v>3</v>
      </c>
      <c r="F2036">
        <v>30942.19</v>
      </c>
      <c r="G2036" t="s">
        <v>6766</v>
      </c>
      <c r="H2036" t="s">
        <v>6766</v>
      </c>
      <c r="I2036" t="s">
        <v>9</v>
      </c>
      <c r="K2036" s="14" t="str">
        <v>Id305</v>
      </c>
      <c r="L2036" s="11">
        <v>1961</v>
      </c>
      <c r="M2036" s="11" t="str">
        <v>Sep</v>
      </c>
      <c r="N2036" s="11" t="str">
        <v>Tier - 2</v>
      </c>
      <c r="O2036" s="11" t="str">
        <v>Tier - 2</v>
      </c>
      <c r="P2036" s="11" t="str">
        <v>R1013</v>
      </c>
      <c r="Q2036" s="12" t="str">
        <v>9 Sep 1961</v>
      </c>
      <c r="R2036" s="11">
        <f ca="1"/>
        <v>63</v>
      </c>
      <c r="S2036" s="52">
        <v>30942.19</v>
      </c>
      <c r="T2036" s="19"/>
    </row>
    <row r="2037" spans="1:20" x14ac:dyDescent="0.3">
      <c r="A2037" t="s">
        <v>2063</v>
      </c>
      <c r="B2037">
        <v>2004</v>
      </c>
      <c r="C2037" t="s">
        <v>11</v>
      </c>
      <c r="D2037">
        <v>9</v>
      </c>
      <c r="E2037">
        <v>0</v>
      </c>
      <c r="F2037">
        <v>31196.61</v>
      </c>
      <c r="G2037" t="s">
        <v>6766</v>
      </c>
      <c r="H2037" t="s">
        <v>6768</v>
      </c>
      <c r="I2037" t="s">
        <v>37</v>
      </c>
      <c r="K2037" s="14" t="str">
        <v>Id304</v>
      </c>
      <c r="L2037" s="11">
        <v>2004</v>
      </c>
      <c r="M2037" s="11" t="str">
        <v>Nov</v>
      </c>
      <c r="N2037" s="11" t="str">
        <v>Tier - 2</v>
      </c>
      <c r="O2037" s="11" t="str">
        <v>Tier - 1</v>
      </c>
      <c r="P2037" s="11" t="str">
        <v>R1011</v>
      </c>
      <c r="Q2037" s="12" t="str">
        <v>9 Nov 2004</v>
      </c>
      <c r="R2037" s="11">
        <f ca="1"/>
        <v>20</v>
      </c>
      <c r="S2037" s="52">
        <v>31196.61</v>
      </c>
      <c r="T2037" s="19"/>
    </row>
    <row r="2038" spans="1:20" x14ac:dyDescent="0.3">
      <c r="A2038" t="s">
        <v>2064</v>
      </c>
      <c r="B2038">
        <v>2000</v>
      </c>
      <c r="C2038" t="s">
        <v>8</v>
      </c>
      <c r="D2038">
        <v>22</v>
      </c>
      <c r="E2038">
        <v>0</v>
      </c>
      <c r="F2038">
        <v>31234.560000000001</v>
      </c>
      <c r="G2038" t="s">
        <v>6768</v>
      </c>
      <c r="H2038" t="s">
        <v>6768</v>
      </c>
      <c r="I2038" t="s">
        <v>37</v>
      </c>
      <c r="K2038" s="14" t="str">
        <v>Id303</v>
      </c>
      <c r="L2038" s="11">
        <v>2000</v>
      </c>
      <c r="M2038" s="11" t="str">
        <v>Jul</v>
      </c>
      <c r="N2038" s="11" t="str">
        <v>Tier - 1</v>
      </c>
      <c r="O2038" s="11" t="str">
        <v>Tier - 1</v>
      </c>
      <c r="P2038" s="11" t="str">
        <v>R1011</v>
      </c>
      <c r="Q2038" s="12" t="str">
        <v>22 Jul 2000</v>
      </c>
      <c r="R2038" s="11">
        <f ca="1"/>
        <v>24</v>
      </c>
      <c r="S2038" s="52">
        <v>31234.560000000001</v>
      </c>
      <c r="T2038" s="19"/>
    </row>
    <row r="2039" spans="1:20" x14ac:dyDescent="0.3">
      <c r="A2039" t="s">
        <v>2065</v>
      </c>
      <c r="B2039">
        <v>1968</v>
      </c>
      <c r="C2039" t="s">
        <v>8</v>
      </c>
      <c r="D2039">
        <v>9</v>
      </c>
      <c r="E2039">
        <v>0</v>
      </c>
      <c r="F2039">
        <v>31322.53</v>
      </c>
      <c r="G2039" t="s">
        <v>6766</v>
      </c>
      <c r="H2039" t="s">
        <v>6768</v>
      </c>
      <c r="I2039" t="s">
        <v>37</v>
      </c>
      <c r="K2039" s="14" t="str">
        <v>Id302</v>
      </c>
      <c r="L2039" s="11">
        <v>1968</v>
      </c>
      <c r="M2039" s="11" t="str">
        <v>Jul</v>
      </c>
      <c r="N2039" s="11" t="str">
        <v>Tier - 2</v>
      </c>
      <c r="O2039" s="11" t="str">
        <v>Tier - 1</v>
      </c>
      <c r="P2039" s="11" t="str">
        <v>R1011</v>
      </c>
      <c r="Q2039" s="12" t="str">
        <v>9 Jul 1968</v>
      </c>
      <c r="R2039" s="11">
        <f ca="1"/>
        <v>56</v>
      </c>
      <c r="S2039" s="52">
        <v>31322.53</v>
      </c>
      <c r="T2039" s="19"/>
    </row>
    <row r="2040" spans="1:20" x14ac:dyDescent="0.3">
      <c r="A2040" t="s">
        <v>2066</v>
      </c>
      <c r="B2040">
        <v>1995</v>
      </c>
      <c r="C2040" t="s">
        <v>15</v>
      </c>
      <c r="D2040">
        <v>27</v>
      </c>
      <c r="E2040">
        <v>0</v>
      </c>
      <c r="F2040">
        <v>31328.27</v>
      </c>
      <c r="G2040" t="s">
        <v>6766</v>
      </c>
      <c r="H2040" t="s">
        <v>6766</v>
      </c>
      <c r="I2040" t="s">
        <v>37</v>
      </c>
      <c r="K2040" s="14" t="str">
        <v>Id301</v>
      </c>
      <c r="L2040" s="11">
        <v>1995</v>
      </c>
      <c r="M2040" s="11" t="str">
        <v>Sep</v>
      </c>
      <c r="N2040" s="11" t="str">
        <v>Tier - 2</v>
      </c>
      <c r="O2040" s="11" t="str">
        <v>Tier - 2</v>
      </c>
      <c r="P2040" s="11" t="str">
        <v>R1011</v>
      </c>
      <c r="Q2040" s="12" t="str">
        <v>27 Sep 1995</v>
      </c>
      <c r="R2040" s="11">
        <f ca="1"/>
        <v>29</v>
      </c>
      <c r="S2040" s="52">
        <v>31328.27</v>
      </c>
      <c r="T2040" s="19"/>
    </row>
    <row r="2041" spans="1:20" x14ac:dyDescent="0.3">
      <c r="A2041" t="s">
        <v>2067</v>
      </c>
      <c r="B2041">
        <v>1974</v>
      </c>
      <c r="C2041" t="s">
        <v>32</v>
      </c>
      <c r="D2041">
        <v>8</v>
      </c>
      <c r="E2041">
        <v>0</v>
      </c>
      <c r="F2041">
        <v>31368.81</v>
      </c>
      <c r="G2041" t="s">
        <v>6766</v>
      </c>
      <c r="H2041" t="s">
        <v>6767</v>
      </c>
      <c r="I2041" t="s">
        <v>37</v>
      </c>
      <c r="K2041" s="14" t="str">
        <v>Id300</v>
      </c>
      <c r="L2041" s="11">
        <v>1974</v>
      </c>
      <c r="M2041" s="11" t="str">
        <v>Oct</v>
      </c>
      <c r="N2041" s="11" t="str">
        <v>Tier - 2</v>
      </c>
      <c r="O2041" s="11" t="str">
        <v>Tier - 3</v>
      </c>
      <c r="P2041" s="11" t="str">
        <v>R1011</v>
      </c>
      <c r="Q2041" s="12" t="str">
        <v>8 Oct 1974</v>
      </c>
      <c r="R2041" s="11">
        <f ca="1"/>
        <v>50</v>
      </c>
      <c r="S2041" s="52">
        <v>31368.81</v>
      </c>
      <c r="T2041" s="19"/>
    </row>
    <row r="2042" spans="1:20" x14ac:dyDescent="0.3">
      <c r="A2042" t="s">
        <v>2068</v>
      </c>
      <c r="B2042">
        <v>1975</v>
      </c>
      <c r="C2042" t="s">
        <v>32</v>
      </c>
      <c r="D2042">
        <v>29</v>
      </c>
      <c r="E2042">
        <v>1</v>
      </c>
      <c r="F2042">
        <v>31591.82</v>
      </c>
      <c r="G2042" t="s">
        <v>6766</v>
      </c>
      <c r="H2042" t="s">
        <v>6768</v>
      </c>
      <c r="I2042" t="s">
        <v>37</v>
      </c>
      <c r="K2042" s="14" t="str">
        <v>Id299</v>
      </c>
      <c r="L2042" s="11">
        <v>1975</v>
      </c>
      <c r="M2042" s="11" t="str">
        <v>Oct</v>
      </c>
      <c r="N2042" s="11" t="str">
        <v>Tier - 2</v>
      </c>
      <c r="O2042" s="11" t="str">
        <v>Tier - 1</v>
      </c>
      <c r="P2042" s="11" t="str">
        <v>R1011</v>
      </c>
      <c r="Q2042" s="12" t="str">
        <v>29 Oct 1975</v>
      </c>
      <c r="R2042" s="11">
        <f ca="1"/>
        <v>49</v>
      </c>
      <c r="S2042" s="52">
        <v>31591.82</v>
      </c>
      <c r="T2042" s="19"/>
    </row>
    <row r="2043" spans="1:20" x14ac:dyDescent="0.3">
      <c r="A2043" t="s">
        <v>2069</v>
      </c>
      <c r="B2043">
        <v>1960</v>
      </c>
      <c r="C2043" t="s">
        <v>25</v>
      </c>
      <c r="D2043">
        <v>13</v>
      </c>
      <c r="E2043">
        <v>1</v>
      </c>
      <c r="F2043">
        <v>31620</v>
      </c>
      <c r="G2043" t="s">
        <v>6766</v>
      </c>
      <c r="H2043" t="s">
        <v>6768</v>
      </c>
      <c r="I2043" t="s">
        <v>242</v>
      </c>
      <c r="K2043" s="14" t="str">
        <v>Id298</v>
      </c>
      <c r="L2043" s="11">
        <v>1960</v>
      </c>
      <c r="M2043" s="11" t="str">
        <v>Dec</v>
      </c>
      <c r="N2043" s="11" t="str">
        <v>Tier - 2</v>
      </c>
      <c r="O2043" s="11" t="str">
        <v>Tier - 1</v>
      </c>
      <c r="P2043" s="11" t="str">
        <v>R1024</v>
      </c>
      <c r="Q2043" s="12" t="str">
        <v>13 Dec 1960</v>
      </c>
      <c r="R2043" s="11">
        <f ca="1"/>
        <v>64</v>
      </c>
      <c r="S2043" s="52">
        <v>31620</v>
      </c>
      <c r="T2043" s="19"/>
    </row>
    <row r="2044" spans="1:20" x14ac:dyDescent="0.3">
      <c r="A2044" t="s">
        <v>2070</v>
      </c>
      <c r="B2044">
        <v>1977</v>
      </c>
      <c r="C2044" t="s">
        <v>32</v>
      </c>
      <c r="D2044">
        <v>14</v>
      </c>
      <c r="E2044">
        <v>2</v>
      </c>
      <c r="F2044">
        <v>31736.7</v>
      </c>
      <c r="G2044" t="s">
        <v>6766</v>
      </c>
      <c r="H2044" t="s">
        <v>6766</v>
      </c>
      <c r="I2044" t="s">
        <v>18</v>
      </c>
      <c r="K2044" s="14" t="str">
        <v>Id297</v>
      </c>
      <c r="L2044" s="11">
        <v>1977</v>
      </c>
      <c r="M2044" s="11" t="str">
        <v>Oct</v>
      </c>
      <c r="N2044" s="11" t="str">
        <v>Tier - 2</v>
      </c>
      <c r="O2044" s="11" t="str">
        <v>Tier - 2</v>
      </c>
      <c r="P2044" s="11" t="str">
        <v>R1012</v>
      </c>
      <c r="Q2044" s="12" t="str">
        <v>14 Oct 1977</v>
      </c>
      <c r="R2044" s="11">
        <f ca="1"/>
        <v>47</v>
      </c>
      <c r="S2044" s="52">
        <v>31736.7</v>
      </c>
      <c r="T2044" s="19"/>
    </row>
    <row r="2045" spans="1:20" x14ac:dyDescent="0.3">
      <c r="A2045" t="s">
        <v>2071</v>
      </c>
      <c r="B2045">
        <v>1984</v>
      </c>
      <c r="C2045" t="s">
        <v>15</v>
      </c>
      <c r="D2045">
        <v>10</v>
      </c>
      <c r="E2045">
        <v>3</v>
      </c>
      <c r="F2045">
        <v>31743.919999999998</v>
      </c>
      <c r="G2045" t="s">
        <v>6766</v>
      </c>
      <c r="H2045" t="s">
        <v>6768</v>
      </c>
      <c r="I2045" t="s">
        <v>37</v>
      </c>
      <c r="K2045" s="14" t="str">
        <v>Id296</v>
      </c>
      <c r="L2045" s="11">
        <v>1984</v>
      </c>
      <c r="M2045" s="11" t="str">
        <v>Sep</v>
      </c>
      <c r="N2045" s="11" t="str">
        <v>Tier - 2</v>
      </c>
      <c r="O2045" s="11" t="str">
        <v>Tier - 1</v>
      </c>
      <c r="P2045" s="11" t="str">
        <v>R1011</v>
      </c>
      <c r="Q2045" s="12" t="str">
        <v>10 Sep 1984</v>
      </c>
      <c r="R2045" s="11">
        <f ca="1"/>
        <v>40</v>
      </c>
      <c r="S2045" s="52">
        <v>31743.919999999998</v>
      </c>
      <c r="T2045" s="19"/>
    </row>
    <row r="2046" spans="1:20" x14ac:dyDescent="0.3">
      <c r="A2046" t="s">
        <v>2072</v>
      </c>
      <c r="B2046">
        <v>1975</v>
      </c>
      <c r="C2046" t="s">
        <v>15</v>
      </c>
      <c r="D2046">
        <v>25</v>
      </c>
      <c r="E2046">
        <v>1</v>
      </c>
      <c r="F2046">
        <v>31897.1</v>
      </c>
      <c r="G2046" t="s">
        <v>6766</v>
      </c>
      <c r="H2046" t="s">
        <v>6767</v>
      </c>
      <c r="I2046" t="s">
        <v>37</v>
      </c>
      <c r="K2046" s="14" t="str">
        <v>Id295</v>
      </c>
      <c r="L2046" s="11">
        <v>1975</v>
      </c>
      <c r="M2046" s="11" t="str">
        <v>Sep</v>
      </c>
      <c r="N2046" s="11" t="str">
        <v>Tier - 2</v>
      </c>
      <c r="O2046" s="11" t="str">
        <v>Tier - 3</v>
      </c>
      <c r="P2046" s="11" t="str">
        <v>R1011</v>
      </c>
      <c r="Q2046" s="12" t="str">
        <v>25 Sep 1975</v>
      </c>
      <c r="R2046" s="11">
        <f ca="1"/>
        <v>49</v>
      </c>
      <c r="S2046" s="52">
        <v>31897.1</v>
      </c>
      <c r="T2046" s="19"/>
    </row>
    <row r="2047" spans="1:20" x14ac:dyDescent="0.3">
      <c r="A2047" t="s">
        <v>2073</v>
      </c>
      <c r="B2047">
        <v>1972</v>
      </c>
      <c r="C2047" t="s">
        <v>15</v>
      </c>
      <c r="D2047">
        <v>21</v>
      </c>
      <c r="E2047">
        <v>0</v>
      </c>
      <c r="F2047">
        <v>31980.89</v>
      </c>
      <c r="G2047" t="s">
        <v>6766</v>
      </c>
      <c r="H2047" t="s">
        <v>6768</v>
      </c>
      <c r="I2047" t="s">
        <v>37</v>
      </c>
      <c r="K2047" s="14" t="str">
        <v>Id294</v>
      </c>
      <c r="L2047" s="11">
        <v>1972</v>
      </c>
      <c r="M2047" s="11" t="str">
        <v>Sep</v>
      </c>
      <c r="N2047" s="11" t="str">
        <v>Tier - 2</v>
      </c>
      <c r="O2047" s="11" t="str">
        <v>Tier - 1</v>
      </c>
      <c r="P2047" s="11" t="str">
        <v>R1011</v>
      </c>
      <c r="Q2047" s="12" t="str">
        <v>21 Sep 1972</v>
      </c>
      <c r="R2047" s="11">
        <f ca="1"/>
        <v>52</v>
      </c>
      <c r="S2047" s="52">
        <v>31980.89</v>
      </c>
      <c r="T2047" s="19"/>
    </row>
    <row r="2048" spans="1:20" x14ac:dyDescent="0.3">
      <c r="A2048" t="s">
        <v>2074</v>
      </c>
      <c r="B2048">
        <v>1993</v>
      </c>
      <c r="C2048" t="s">
        <v>15</v>
      </c>
      <c r="D2048">
        <v>13</v>
      </c>
      <c r="E2048">
        <v>0</v>
      </c>
      <c r="F2048">
        <v>32086.21</v>
      </c>
      <c r="G2048" t="s">
        <v>6768</v>
      </c>
      <c r="H2048" t="s">
        <v>6767</v>
      </c>
      <c r="I2048" t="s">
        <v>37</v>
      </c>
      <c r="K2048" s="14" t="str">
        <v>Id293</v>
      </c>
      <c r="L2048" s="11">
        <v>1993</v>
      </c>
      <c r="M2048" s="11" t="str">
        <v>Sep</v>
      </c>
      <c r="N2048" s="11" t="str">
        <v>Tier - 1</v>
      </c>
      <c r="O2048" s="11" t="str">
        <v>Tier - 3</v>
      </c>
      <c r="P2048" s="11" t="str">
        <v>R1011</v>
      </c>
      <c r="Q2048" s="12" t="str">
        <v>13 Sep 1993</v>
      </c>
      <c r="R2048" s="11">
        <f ca="1"/>
        <v>31</v>
      </c>
      <c r="S2048" s="52">
        <v>32086.21</v>
      </c>
      <c r="T2048" s="19"/>
    </row>
    <row r="2049" spans="1:20" x14ac:dyDescent="0.3">
      <c r="A2049" t="s">
        <v>2075</v>
      </c>
      <c r="B2049">
        <v>1978</v>
      </c>
      <c r="C2049" t="s">
        <v>11</v>
      </c>
      <c r="D2049">
        <v>10</v>
      </c>
      <c r="E2049">
        <v>2</v>
      </c>
      <c r="F2049">
        <v>32108.66</v>
      </c>
      <c r="G2049" t="s">
        <v>6768</v>
      </c>
      <c r="H2049" t="s">
        <v>6767</v>
      </c>
      <c r="I2049" t="s">
        <v>351</v>
      </c>
      <c r="K2049" s="14" t="str">
        <v>Id292</v>
      </c>
      <c r="L2049" s="11">
        <v>1978</v>
      </c>
      <c r="M2049" s="11" t="str">
        <v>Nov</v>
      </c>
      <c r="N2049" s="11" t="str">
        <v>Tier - 1</v>
      </c>
      <c r="O2049" s="11" t="str">
        <v>Tier - 3</v>
      </c>
      <c r="P2049" s="11" t="str">
        <v>R1017</v>
      </c>
      <c r="Q2049" s="12" t="str">
        <v>10 Nov 1978</v>
      </c>
      <c r="R2049" s="11">
        <f ca="1"/>
        <v>46</v>
      </c>
      <c r="S2049" s="52">
        <v>32108.66</v>
      </c>
      <c r="T2049" s="19"/>
    </row>
    <row r="2050" spans="1:20" x14ac:dyDescent="0.3">
      <c r="A2050" t="s">
        <v>2076</v>
      </c>
      <c r="B2050">
        <v>1969</v>
      </c>
      <c r="C2050" t="s">
        <v>15</v>
      </c>
      <c r="D2050">
        <v>11</v>
      </c>
      <c r="E2050">
        <v>0</v>
      </c>
      <c r="F2050">
        <v>32192.76</v>
      </c>
      <c r="G2050" t="s">
        <v>6768</v>
      </c>
      <c r="H2050" t="s">
        <v>6766</v>
      </c>
      <c r="I2050" t="s">
        <v>37</v>
      </c>
      <c r="K2050" s="14" t="str">
        <v>Id291</v>
      </c>
      <c r="L2050" s="11">
        <v>1969</v>
      </c>
      <c r="M2050" s="11" t="str">
        <v>Sep</v>
      </c>
      <c r="N2050" s="11" t="str">
        <v>Tier - 1</v>
      </c>
      <c r="O2050" s="11" t="str">
        <v>Tier - 2</v>
      </c>
      <c r="P2050" s="11" t="str">
        <v>R1011</v>
      </c>
      <c r="Q2050" s="12" t="str">
        <v>11 Sep 1969</v>
      </c>
      <c r="R2050" s="11">
        <f ca="1"/>
        <v>55</v>
      </c>
      <c r="S2050" s="52">
        <v>32192.76</v>
      </c>
      <c r="T2050" s="19"/>
    </row>
    <row r="2051" spans="1:20" x14ac:dyDescent="0.3">
      <c r="A2051" t="s">
        <v>2077</v>
      </c>
      <c r="B2051">
        <v>1994</v>
      </c>
      <c r="C2051" t="s">
        <v>15</v>
      </c>
      <c r="D2051">
        <v>8</v>
      </c>
      <c r="E2051">
        <v>0</v>
      </c>
      <c r="F2051">
        <v>32222.81</v>
      </c>
      <c r="G2051" t="s">
        <v>6766</v>
      </c>
      <c r="H2051" t="s">
        <v>6768</v>
      </c>
      <c r="I2051" t="s">
        <v>37</v>
      </c>
      <c r="K2051" s="14" t="str">
        <v>Id290</v>
      </c>
      <c r="L2051" s="11">
        <v>1994</v>
      </c>
      <c r="M2051" s="11" t="str">
        <v>Sep</v>
      </c>
      <c r="N2051" s="11" t="str">
        <v>Tier - 2</v>
      </c>
      <c r="O2051" s="11" t="str">
        <v>Tier - 1</v>
      </c>
      <c r="P2051" s="11" t="str">
        <v>R1011</v>
      </c>
      <c r="Q2051" s="12" t="str">
        <v>8 Sep 1994</v>
      </c>
      <c r="R2051" s="11">
        <f ca="1"/>
        <v>30</v>
      </c>
      <c r="S2051" s="52">
        <v>32222.81</v>
      </c>
      <c r="T2051" s="19"/>
    </row>
    <row r="2052" spans="1:20" x14ac:dyDescent="0.3">
      <c r="A2052" t="s">
        <v>2078</v>
      </c>
      <c r="B2052">
        <v>1975</v>
      </c>
      <c r="C2052" t="s">
        <v>25</v>
      </c>
      <c r="D2052">
        <v>17</v>
      </c>
      <c r="E2052">
        <v>1</v>
      </c>
      <c r="F2052">
        <v>32259.96</v>
      </c>
      <c r="G2052" t="s">
        <v>6766</v>
      </c>
      <c r="H2052" t="s">
        <v>6767</v>
      </c>
      <c r="I2052" t="s">
        <v>18</v>
      </c>
      <c r="K2052" s="14" t="str">
        <v>Id289</v>
      </c>
      <c r="L2052" s="11">
        <v>1975</v>
      </c>
      <c r="M2052" s="11" t="str">
        <v>Dec</v>
      </c>
      <c r="N2052" s="11" t="str">
        <v>Tier - 2</v>
      </c>
      <c r="O2052" s="11" t="str">
        <v>Tier - 3</v>
      </c>
      <c r="P2052" s="11" t="str">
        <v>R1012</v>
      </c>
      <c r="Q2052" s="12" t="str">
        <v>17 Dec 1975</v>
      </c>
      <c r="R2052" s="11">
        <f ca="1"/>
        <v>49</v>
      </c>
      <c r="S2052" s="52">
        <v>32259.96</v>
      </c>
      <c r="T2052" s="19"/>
    </row>
    <row r="2053" spans="1:20" x14ac:dyDescent="0.3">
      <c r="A2053" t="s">
        <v>2079</v>
      </c>
      <c r="B2053">
        <v>1986</v>
      </c>
      <c r="C2053" t="s">
        <v>25</v>
      </c>
      <c r="D2053">
        <v>2</v>
      </c>
      <c r="E2053">
        <v>3</v>
      </c>
      <c r="F2053">
        <v>32288.49</v>
      </c>
      <c r="G2053" t="s">
        <v>6766</v>
      </c>
      <c r="H2053" t="s">
        <v>6766</v>
      </c>
      <c r="I2053" t="s">
        <v>37</v>
      </c>
      <c r="K2053" s="14" t="str">
        <v>Id288</v>
      </c>
      <c r="L2053" s="11">
        <v>1986</v>
      </c>
      <c r="M2053" s="11" t="str">
        <v>Dec</v>
      </c>
      <c r="N2053" s="11" t="str">
        <v>Tier - 2</v>
      </c>
      <c r="O2053" s="11" t="str">
        <v>Tier - 2</v>
      </c>
      <c r="P2053" s="11" t="str">
        <v>R1011</v>
      </c>
      <c r="Q2053" s="12" t="str">
        <v>2 Dec 1986</v>
      </c>
      <c r="R2053" s="11">
        <f ca="1"/>
        <v>38</v>
      </c>
      <c r="S2053" s="52">
        <v>32288.49</v>
      </c>
      <c r="T2053" s="19"/>
    </row>
    <row r="2054" spans="1:20" x14ac:dyDescent="0.3">
      <c r="A2054" t="s">
        <v>2080</v>
      </c>
      <c r="B2054">
        <v>1972</v>
      </c>
      <c r="C2054" t="s">
        <v>32</v>
      </c>
      <c r="D2054">
        <v>19</v>
      </c>
      <c r="E2054">
        <v>0</v>
      </c>
      <c r="F2054">
        <v>32428.63</v>
      </c>
      <c r="G2054" t="s">
        <v>6766</v>
      </c>
      <c r="H2054" t="s">
        <v>6766</v>
      </c>
      <c r="I2054" t="s">
        <v>37</v>
      </c>
      <c r="K2054" s="14" t="str">
        <v>Id287</v>
      </c>
      <c r="L2054" s="11">
        <v>1972</v>
      </c>
      <c r="M2054" s="11" t="str">
        <v>Oct</v>
      </c>
      <c r="N2054" s="11" t="str">
        <v>Tier - 2</v>
      </c>
      <c r="O2054" s="11" t="str">
        <v>Tier - 2</v>
      </c>
      <c r="P2054" s="11" t="str">
        <v>R1011</v>
      </c>
      <c r="Q2054" s="12" t="str">
        <v>19 Oct 1972</v>
      </c>
      <c r="R2054" s="11">
        <f ca="1"/>
        <v>52</v>
      </c>
      <c r="S2054" s="52">
        <v>32428.63</v>
      </c>
      <c r="T2054" s="19"/>
    </row>
    <row r="2055" spans="1:20" x14ac:dyDescent="0.3">
      <c r="A2055" t="s">
        <v>2081</v>
      </c>
      <c r="B2055">
        <v>1976</v>
      </c>
      <c r="C2055" t="s">
        <v>30</v>
      </c>
      <c r="D2055">
        <v>9</v>
      </c>
      <c r="E2055">
        <v>2</v>
      </c>
      <c r="F2055">
        <v>32430.22</v>
      </c>
      <c r="G2055" t="s">
        <v>6766</v>
      </c>
      <c r="H2055" t="s">
        <v>6767</v>
      </c>
      <c r="I2055" t="s">
        <v>37</v>
      </c>
      <c r="K2055" s="14" t="str">
        <v>Id286</v>
      </c>
      <c r="L2055" s="11">
        <v>1976</v>
      </c>
      <c r="M2055" s="11" t="str">
        <v>Aug</v>
      </c>
      <c r="N2055" s="11" t="str">
        <v>Tier - 2</v>
      </c>
      <c r="O2055" s="11" t="str">
        <v>Tier - 3</v>
      </c>
      <c r="P2055" s="11" t="str">
        <v>R1011</v>
      </c>
      <c r="Q2055" s="12" t="str">
        <v>9 Aug 1976</v>
      </c>
      <c r="R2055" s="11">
        <f ca="1"/>
        <v>48</v>
      </c>
      <c r="S2055" s="52">
        <v>32430.22</v>
      </c>
      <c r="T2055" s="19"/>
    </row>
    <row r="2056" spans="1:20" x14ac:dyDescent="0.3">
      <c r="A2056" t="s">
        <v>2082</v>
      </c>
      <c r="B2056">
        <v>1981</v>
      </c>
      <c r="C2056" t="s">
        <v>15</v>
      </c>
      <c r="D2056">
        <v>27</v>
      </c>
      <c r="E2056">
        <v>1</v>
      </c>
      <c r="F2056">
        <v>32462.35</v>
      </c>
      <c r="G2056" t="s">
        <v>6766</v>
      </c>
      <c r="H2056" t="s">
        <v>6766</v>
      </c>
      <c r="I2056" t="s">
        <v>37</v>
      </c>
      <c r="K2056" s="14" t="str">
        <v>Id285</v>
      </c>
      <c r="L2056" s="11">
        <v>1981</v>
      </c>
      <c r="M2056" s="11" t="str">
        <v>Sep</v>
      </c>
      <c r="N2056" s="11" t="str">
        <v>Tier - 2</v>
      </c>
      <c r="O2056" s="11" t="str">
        <v>Tier - 2</v>
      </c>
      <c r="P2056" s="11" t="str">
        <v>R1011</v>
      </c>
      <c r="Q2056" s="12" t="str">
        <v>27 Sep 1981</v>
      </c>
      <c r="R2056" s="11">
        <f ca="1"/>
        <v>43</v>
      </c>
      <c r="S2056" s="52">
        <v>32462.35</v>
      </c>
      <c r="T2056" s="19"/>
    </row>
    <row r="2057" spans="1:20" x14ac:dyDescent="0.3">
      <c r="A2057" t="s">
        <v>2083</v>
      </c>
      <c r="B2057">
        <v>1976</v>
      </c>
      <c r="C2057" t="s">
        <v>15</v>
      </c>
      <c r="D2057">
        <v>19</v>
      </c>
      <c r="E2057">
        <v>2</v>
      </c>
      <c r="F2057">
        <v>32485.46</v>
      </c>
      <c r="G2057" t="s">
        <v>6766</v>
      </c>
      <c r="H2057" t="s">
        <v>6768</v>
      </c>
      <c r="I2057" t="s">
        <v>37</v>
      </c>
      <c r="K2057" s="14" t="str">
        <v>Id284</v>
      </c>
      <c r="L2057" s="11">
        <v>1976</v>
      </c>
      <c r="M2057" s="11" t="str">
        <v>Sep</v>
      </c>
      <c r="N2057" s="11" t="str">
        <v>Tier - 2</v>
      </c>
      <c r="O2057" s="11" t="str">
        <v>Tier - 1</v>
      </c>
      <c r="P2057" s="11" t="str">
        <v>R1011</v>
      </c>
      <c r="Q2057" s="12" t="str">
        <v>19 Sep 1976</v>
      </c>
      <c r="R2057" s="11">
        <f ca="1"/>
        <v>48</v>
      </c>
      <c r="S2057" s="52">
        <v>32485.46</v>
      </c>
      <c r="T2057" s="19"/>
    </row>
    <row r="2058" spans="1:20" x14ac:dyDescent="0.3">
      <c r="A2058" t="s">
        <v>2084</v>
      </c>
      <c r="B2058">
        <v>2003</v>
      </c>
      <c r="C2058" t="s">
        <v>32</v>
      </c>
      <c r="D2058">
        <v>8</v>
      </c>
      <c r="E2058">
        <v>0</v>
      </c>
      <c r="F2058">
        <v>32548.34</v>
      </c>
      <c r="G2058" t="s">
        <v>6768</v>
      </c>
      <c r="H2058" t="s">
        <v>6766</v>
      </c>
      <c r="I2058" t="s">
        <v>9</v>
      </c>
      <c r="K2058" s="14" t="str">
        <v>Id283</v>
      </c>
      <c r="L2058" s="11">
        <v>2003</v>
      </c>
      <c r="M2058" s="11" t="str">
        <v>Oct</v>
      </c>
      <c r="N2058" s="11" t="str">
        <v>Tier - 1</v>
      </c>
      <c r="O2058" s="11" t="str">
        <v>Tier - 2</v>
      </c>
      <c r="P2058" s="11" t="str">
        <v>R1013</v>
      </c>
      <c r="Q2058" s="12" t="str">
        <v>8 Oct 2003</v>
      </c>
      <c r="R2058" s="11">
        <f ca="1"/>
        <v>21</v>
      </c>
      <c r="S2058" s="52">
        <v>32548.34</v>
      </c>
      <c r="T2058" s="19"/>
    </row>
    <row r="2059" spans="1:20" x14ac:dyDescent="0.3">
      <c r="A2059" t="s">
        <v>2085</v>
      </c>
      <c r="B2059">
        <v>1990</v>
      </c>
      <c r="C2059" t="s">
        <v>8</v>
      </c>
      <c r="D2059">
        <v>13</v>
      </c>
      <c r="E2059">
        <v>3</v>
      </c>
      <c r="F2059">
        <v>32672.11</v>
      </c>
      <c r="G2059" t="s">
        <v>6768</v>
      </c>
      <c r="H2059" t="s">
        <v>6768</v>
      </c>
      <c r="I2059" t="s">
        <v>37</v>
      </c>
      <c r="K2059" s="14" t="str">
        <v>Id282</v>
      </c>
      <c r="L2059" s="11">
        <v>1990</v>
      </c>
      <c r="M2059" s="11" t="str">
        <v>Jul</v>
      </c>
      <c r="N2059" s="11" t="str">
        <v>Tier - 1</v>
      </c>
      <c r="O2059" s="11" t="str">
        <v>Tier - 1</v>
      </c>
      <c r="P2059" s="11" t="str">
        <v>R1011</v>
      </c>
      <c r="Q2059" s="12" t="str">
        <v>13 Jul 1990</v>
      </c>
      <c r="R2059" s="11">
        <f ca="1"/>
        <v>34</v>
      </c>
      <c r="S2059" s="52">
        <v>32672.11</v>
      </c>
      <c r="T2059" s="19"/>
    </row>
    <row r="2060" spans="1:20" x14ac:dyDescent="0.3">
      <c r="A2060" t="s">
        <v>2086</v>
      </c>
      <c r="B2060">
        <v>1968</v>
      </c>
      <c r="C2060" t="s">
        <v>11</v>
      </c>
      <c r="D2060">
        <v>1</v>
      </c>
      <c r="E2060">
        <v>0</v>
      </c>
      <c r="F2060">
        <v>32686.080000000002</v>
      </c>
      <c r="G2060" t="s">
        <v>6766</v>
      </c>
      <c r="H2060" t="s">
        <v>6767</v>
      </c>
      <c r="I2060" t="s">
        <v>37</v>
      </c>
      <c r="K2060" s="14" t="str">
        <v>Id281</v>
      </c>
      <c r="L2060" s="11">
        <v>1968</v>
      </c>
      <c r="M2060" s="11" t="str">
        <v>Nov</v>
      </c>
      <c r="N2060" s="11" t="str">
        <v>Tier - 2</v>
      </c>
      <c r="O2060" s="11" t="str">
        <v>Tier - 3</v>
      </c>
      <c r="P2060" s="11" t="str">
        <v>R1011</v>
      </c>
      <c r="Q2060" s="12" t="str">
        <v>1 Nov 1968</v>
      </c>
      <c r="R2060" s="11">
        <f ca="1"/>
        <v>56</v>
      </c>
      <c r="S2060" s="52">
        <v>32686.080000000002</v>
      </c>
      <c r="T2060" s="19"/>
    </row>
    <row r="2061" spans="1:20" x14ac:dyDescent="0.3">
      <c r="A2061" t="s">
        <v>2087</v>
      </c>
      <c r="B2061">
        <v>1990</v>
      </c>
      <c r="C2061" t="s">
        <v>15</v>
      </c>
      <c r="D2061">
        <v>30</v>
      </c>
      <c r="E2061">
        <v>3</v>
      </c>
      <c r="F2061">
        <v>32716.2</v>
      </c>
      <c r="G2061" t="s">
        <v>6768</v>
      </c>
      <c r="H2061" t="s">
        <v>6766</v>
      </c>
      <c r="I2061" t="s">
        <v>37</v>
      </c>
      <c r="K2061" s="14" t="str">
        <v>Id280</v>
      </c>
      <c r="L2061" s="11">
        <v>1990</v>
      </c>
      <c r="M2061" s="11" t="str">
        <v>Sep</v>
      </c>
      <c r="N2061" s="11" t="str">
        <v>Tier - 1</v>
      </c>
      <c r="O2061" s="11" t="str">
        <v>Tier - 2</v>
      </c>
      <c r="P2061" s="11" t="str">
        <v>R1011</v>
      </c>
      <c r="Q2061" s="12" t="str">
        <v>30 Sep 1990</v>
      </c>
      <c r="R2061" s="11">
        <f ca="1"/>
        <v>34</v>
      </c>
      <c r="S2061" s="52">
        <v>32716.2</v>
      </c>
      <c r="T2061" s="19"/>
    </row>
    <row r="2062" spans="1:20" x14ac:dyDescent="0.3">
      <c r="A2062" t="s">
        <v>2088</v>
      </c>
      <c r="B2062">
        <v>1990</v>
      </c>
      <c r="C2062" t="s">
        <v>8</v>
      </c>
      <c r="D2062">
        <v>9</v>
      </c>
      <c r="E2062">
        <v>2</v>
      </c>
      <c r="F2062">
        <v>32734.19</v>
      </c>
      <c r="G2062" t="s">
        <v>6766</v>
      </c>
      <c r="H2062" t="s">
        <v>6768</v>
      </c>
      <c r="I2062" t="s">
        <v>18</v>
      </c>
      <c r="K2062" s="14" t="str">
        <v>Id279</v>
      </c>
      <c r="L2062" s="11">
        <v>1990</v>
      </c>
      <c r="M2062" s="11" t="str">
        <v>Jul</v>
      </c>
      <c r="N2062" s="11" t="str">
        <v>Tier - 2</v>
      </c>
      <c r="O2062" s="11" t="str">
        <v>Tier - 1</v>
      </c>
      <c r="P2062" s="11" t="str">
        <v>R1012</v>
      </c>
      <c r="Q2062" s="12" t="str">
        <v>9 Jul 1990</v>
      </c>
      <c r="R2062" s="11">
        <f ca="1"/>
        <v>34</v>
      </c>
      <c r="S2062" s="52">
        <v>32734.19</v>
      </c>
      <c r="T2062" s="19"/>
    </row>
    <row r="2063" spans="1:20" x14ac:dyDescent="0.3">
      <c r="A2063" t="s">
        <v>2089</v>
      </c>
      <c r="B2063">
        <v>1974</v>
      </c>
      <c r="C2063" t="s">
        <v>25</v>
      </c>
      <c r="D2063">
        <v>6</v>
      </c>
      <c r="E2063">
        <v>0</v>
      </c>
      <c r="F2063">
        <v>32760.48</v>
      </c>
      <c r="G2063" t="s">
        <v>6768</v>
      </c>
      <c r="H2063" t="s">
        <v>6768</v>
      </c>
      <c r="I2063" t="s">
        <v>37</v>
      </c>
      <c r="K2063" s="14" t="str">
        <v>Id278</v>
      </c>
      <c r="L2063" s="11">
        <v>1974</v>
      </c>
      <c r="M2063" s="11" t="str">
        <v>Dec</v>
      </c>
      <c r="N2063" s="11" t="str">
        <v>Tier - 1</v>
      </c>
      <c r="O2063" s="11" t="str">
        <v>Tier - 1</v>
      </c>
      <c r="P2063" s="11" t="str">
        <v>R1011</v>
      </c>
      <c r="Q2063" s="12" t="str">
        <v>6 Dec 1974</v>
      </c>
      <c r="R2063" s="11">
        <f ca="1"/>
        <v>50</v>
      </c>
      <c r="S2063" s="52">
        <v>32760.48</v>
      </c>
      <c r="T2063" s="19"/>
    </row>
    <row r="2064" spans="1:20" x14ac:dyDescent="0.3">
      <c r="A2064" t="s">
        <v>2090</v>
      </c>
      <c r="B2064">
        <v>1972</v>
      </c>
      <c r="C2064" t="s">
        <v>11</v>
      </c>
      <c r="D2064">
        <v>7</v>
      </c>
      <c r="E2064">
        <v>0</v>
      </c>
      <c r="F2064">
        <v>32765.33</v>
      </c>
      <c r="G2064" t="s">
        <v>6766</v>
      </c>
      <c r="H2064" t="s">
        <v>6766</v>
      </c>
      <c r="I2064" t="s">
        <v>18</v>
      </c>
      <c r="K2064" s="14" t="str">
        <v>Id277</v>
      </c>
      <c r="L2064" s="11">
        <v>1972</v>
      </c>
      <c r="M2064" s="11" t="str">
        <v>Nov</v>
      </c>
      <c r="N2064" s="11" t="str">
        <v>Tier - 2</v>
      </c>
      <c r="O2064" s="11" t="str">
        <v>Tier - 2</v>
      </c>
      <c r="P2064" s="11" t="str">
        <v>R1012</v>
      </c>
      <c r="Q2064" s="12" t="str">
        <v>7 Nov 1972</v>
      </c>
      <c r="R2064" s="11">
        <f ca="1"/>
        <v>52</v>
      </c>
      <c r="S2064" s="52">
        <v>32765.33</v>
      </c>
      <c r="T2064" s="19"/>
    </row>
    <row r="2065" spans="1:20" x14ac:dyDescent="0.3">
      <c r="A2065" t="s">
        <v>2091</v>
      </c>
      <c r="B2065">
        <v>1980</v>
      </c>
      <c r="C2065" t="s">
        <v>25</v>
      </c>
      <c r="D2065">
        <v>12</v>
      </c>
      <c r="E2065">
        <v>3</v>
      </c>
      <c r="F2065">
        <v>32787.46</v>
      </c>
      <c r="G2065" t="s">
        <v>6768</v>
      </c>
      <c r="H2065" t="s">
        <v>6767</v>
      </c>
      <c r="I2065" t="s">
        <v>18</v>
      </c>
      <c r="K2065" s="14" t="str">
        <v>Id276</v>
      </c>
      <c r="L2065" s="11">
        <v>1980</v>
      </c>
      <c r="M2065" s="11" t="str">
        <v>Dec</v>
      </c>
      <c r="N2065" s="11" t="str">
        <v>Tier - 1</v>
      </c>
      <c r="O2065" s="11" t="str">
        <v>Tier - 3</v>
      </c>
      <c r="P2065" s="11" t="str">
        <v>R1012</v>
      </c>
      <c r="Q2065" s="12" t="str">
        <v>12 Dec 1980</v>
      </c>
      <c r="R2065" s="11">
        <f ca="1"/>
        <v>44</v>
      </c>
      <c r="S2065" s="52">
        <v>32787.46</v>
      </c>
      <c r="T2065" s="19"/>
    </row>
    <row r="2066" spans="1:20" x14ac:dyDescent="0.3">
      <c r="A2066" t="s">
        <v>2092</v>
      </c>
      <c r="B2066">
        <v>1995</v>
      </c>
      <c r="C2066" t="s">
        <v>25</v>
      </c>
      <c r="D2066">
        <v>4</v>
      </c>
      <c r="E2066">
        <v>0</v>
      </c>
      <c r="F2066">
        <v>32827.51</v>
      </c>
      <c r="G2066" t="s">
        <v>6768</v>
      </c>
      <c r="H2066" t="s">
        <v>6766</v>
      </c>
      <c r="I2066" t="s">
        <v>37</v>
      </c>
      <c r="K2066" s="14" t="str">
        <v>Id275</v>
      </c>
      <c r="L2066" s="11">
        <v>1995</v>
      </c>
      <c r="M2066" s="11" t="str">
        <v>Dec</v>
      </c>
      <c r="N2066" s="11" t="str">
        <v>Tier - 1</v>
      </c>
      <c r="O2066" s="11" t="str">
        <v>Tier - 2</v>
      </c>
      <c r="P2066" s="11" t="str">
        <v>R1011</v>
      </c>
      <c r="Q2066" s="12" t="str">
        <v>4 Dec 1995</v>
      </c>
      <c r="R2066" s="11">
        <f ca="1"/>
        <v>29</v>
      </c>
      <c r="S2066" s="52">
        <v>32827.51</v>
      </c>
      <c r="T2066" s="19"/>
    </row>
    <row r="2067" spans="1:20" x14ac:dyDescent="0.3">
      <c r="A2067" t="s">
        <v>2093</v>
      </c>
      <c r="B2067">
        <v>1981</v>
      </c>
      <c r="C2067" t="s">
        <v>11</v>
      </c>
      <c r="D2067">
        <v>17</v>
      </c>
      <c r="E2067">
        <v>1</v>
      </c>
      <c r="F2067">
        <v>32906.69</v>
      </c>
      <c r="G2067" t="s">
        <v>6766</v>
      </c>
      <c r="H2067" t="s">
        <v>6767</v>
      </c>
      <c r="I2067" t="s">
        <v>37</v>
      </c>
      <c r="K2067" s="14" t="str">
        <v>Id274</v>
      </c>
      <c r="L2067" s="11">
        <v>1981</v>
      </c>
      <c r="M2067" s="11" t="str">
        <v>Nov</v>
      </c>
      <c r="N2067" s="11" t="str">
        <v>Tier - 2</v>
      </c>
      <c r="O2067" s="11" t="str">
        <v>Tier - 3</v>
      </c>
      <c r="P2067" s="11" t="str">
        <v>R1011</v>
      </c>
      <c r="Q2067" s="12" t="str">
        <v>17 Nov 1981</v>
      </c>
      <c r="R2067" s="11">
        <f ca="1"/>
        <v>43</v>
      </c>
      <c r="S2067" s="52">
        <v>32906.69</v>
      </c>
      <c r="T2067" s="19"/>
    </row>
    <row r="2068" spans="1:20" x14ac:dyDescent="0.3">
      <c r="A2068" t="s">
        <v>2094</v>
      </c>
      <c r="B2068">
        <v>1971</v>
      </c>
      <c r="C2068" t="s">
        <v>30</v>
      </c>
      <c r="D2068">
        <v>24</v>
      </c>
      <c r="E2068">
        <v>0</v>
      </c>
      <c r="F2068">
        <v>32947.629999999997</v>
      </c>
      <c r="G2068" t="s">
        <v>6766</v>
      </c>
      <c r="H2068" t="s">
        <v>6768</v>
      </c>
      <c r="I2068" t="s">
        <v>37</v>
      </c>
      <c r="K2068" s="14" t="str">
        <v>Id273</v>
      </c>
      <c r="L2068" s="11">
        <v>1971</v>
      </c>
      <c r="M2068" s="11" t="str">
        <v>Aug</v>
      </c>
      <c r="N2068" s="11" t="str">
        <v>Tier - 2</v>
      </c>
      <c r="O2068" s="11" t="str">
        <v>Tier - 1</v>
      </c>
      <c r="P2068" s="11" t="str">
        <v>R1011</v>
      </c>
      <c r="Q2068" s="12" t="str">
        <v>24 Aug 1971</v>
      </c>
      <c r="R2068" s="11">
        <f ca="1"/>
        <v>53</v>
      </c>
      <c r="S2068" s="52">
        <v>32947.629999999997</v>
      </c>
      <c r="T2068" s="19"/>
    </row>
    <row r="2069" spans="1:20" x14ac:dyDescent="0.3">
      <c r="A2069" t="s">
        <v>2095</v>
      </c>
      <c r="B2069">
        <v>1995</v>
      </c>
      <c r="C2069" t="s">
        <v>8</v>
      </c>
      <c r="D2069">
        <v>8</v>
      </c>
      <c r="E2069">
        <v>0</v>
      </c>
      <c r="F2069">
        <v>33017.46</v>
      </c>
      <c r="G2069" t="s">
        <v>6768</v>
      </c>
      <c r="H2069" t="s">
        <v>6768</v>
      </c>
      <c r="I2069" t="s">
        <v>37</v>
      </c>
      <c r="K2069" s="14" t="str">
        <v>Id272</v>
      </c>
      <c r="L2069" s="11">
        <v>1995</v>
      </c>
      <c r="M2069" s="11" t="str">
        <v>Jul</v>
      </c>
      <c r="N2069" s="11" t="str">
        <v>Tier - 1</v>
      </c>
      <c r="O2069" s="11" t="str">
        <v>Tier - 1</v>
      </c>
      <c r="P2069" s="11" t="str">
        <v>R1011</v>
      </c>
      <c r="Q2069" s="12" t="str">
        <v>8 Jul 1995</v>
      </c>
      <c r="R2069" s="11">
        <f ca="1"/>
        <v>29</v>
      </c>
      <c r="S2069" s="52">
        <v>33017.46</v>
      </c>
      <c r="T2069" s="19"/>
    </row>
    <row r="2070" spans="1:20" x14ac:dyDescent="0.3">
      <c r="A2070" t="s">
        <v>2096</v>
      </c>
      <c r="B2070">
        <v>1967</v>
      </c>
      <c r="C2070" t="s">
        <v>8</v>
      </c>
      <c r="D2070">
        <v>10</v>
      </c>
      <c r="E2070">
        <v>0</v>
      </c>
      <c r="F2070">
        <v>33025.32</v>
      </c>
      <c r="G2070" t="s">
        <v>6766</v>
      </c>
      <c r="H2070" t="s">
        <v>6767</v>
      </c>
      <c r="I2070" t="s">
        <v>37</v>
      </c>
      <c r="K2070" s="14" t="str">
        <v>Id271</v>
      </c>
      <c r="L2070" s="11">
        <v>1967</v>
      </c>
      <c r="M2070" s="11" t="str">
        <v>Jul</v>
      </c>
      <c r="N2070" s="11" t="str">
        <v>Tier - 2</v>
      </c>
      <c r="O2070" s="11" t="str">
        <v>Tier - 3</v>
      </c>
      <c r="P2070" s="11" t="str">
        <v>R1011</v>
      </c>
      <c r="Q2070" s="12" t="str">
        <v>10 Jul 1967</v>
      </c>
      <c r="R2070" s="11">
        <f ca="1"/>
        <v>57</v>
      </c>
      <c r="S2070" s="52">
        <v>33025.32</v>
      </c>
      <c r="T2070" s="19"/>
    </row>
    <row r="2071" spans="1:20" x14ac:dyDescent="0.3">
      <c r="A2071" t="s">
        <v>2097</v>
      </c>
      <c r="B2071">
        <v>1994</v>
      </c>
      <c r="C2071" t="s">
        <v>8</v>
      </c>
      <c r="D2071">
        <v>28</v>
      </c>
      <c r="E2071">
        <v>0</v>
      </c>
      <c r="F2071">
        <v>33057.230000000003</v>
      </c>
      <c r="G2071" t="s">
        <v>6768</v>
      </c>
      <c r="H2071" t="s">
        <v>6766</v>
      </c>
      <c r="I2071" t="s">
        <v>37</v>
      </c>
      <c r="K2071" s="14" t="str">
        <v>Id270</v>
      </c>
      <c r="L2071" s="11">
        <v>1994</v>
      </c>
      <c r="M2071" s="11" t="str">
        <v>Jul</v>
      </c>
      <c r="N2071" s="11" t="str">
        <v>Tier - 1</v>
      </c>
      <c r="O2071" s="11" t="str">
        <v>Tier - 2</v>
      </c>
      <c r="P2071" s="11" t="str">
        <v>R1011</v>
      </c>
      <c r="Q2071" s="12" t="str">
        <v>28 Jul 1994</v>
      </c>
      <c r="R2071" s="11">
        <f ca="1"/>
        <v>30</v>
      </c>
      <c r="S2071" s="52">
        <v>33057.230000000003</v>
      </c>
      <c r="T2071" s="19"/>
    </row>
    <row r="2072" spans="1:20" x14ac:dyDescent="0.3">
      <c r="A2072" t="s">
        <v>2098</v>
      </c>
      <c r="B2072">
        <v>1962</v>
      </c>
      <c r="C2072" t="s">
        <v>8</v>
      </c>
      <c r="D2072">
        <v>1</v>
      </c>
      <c r="E2072">
        <v>0</v>
      </c>
      <c r="F2072">
        <v>33074.94</v>
      </c>
      <c r="G2072" t="s">
        <v>6768</v>
      </c>
      <c r="H2072" t="s">
        <v>6766</v>
      </c>
      <c r="I2072" t="s">
        <v>37</v>
      </c>
      <c r="K2072" s="14" t="str">
        <v>Id269</v>
      </c>
      <c r="L2072" s="11">
        <v>1962</v>
      </c>
      <c r="M2072" s="11" t="str">
        <v>Jul</v>
      </c>
      <c r="N2072" s="11" t="str">
        <v>Tier - 1</v>
      </c>
      <c r="O2072" s="11" t="str">
        <v>Tier - 2</v>
      </c>
      <c r="P2072" s="11" t="str">
        <v>R1011</v>
      </c>
      <c r="Q2072" s="12" t="str">
        <v>1 Jul 1962</v>
      </c>
      <c r="R2072" s="11">
        <f ca="1"/>
        <v>62</v>
      </c>
      <c r="S2072" s="52">
        <v>33074.94</v>
      </c>
      <c r="T2072" s="19"/>
    </row>
    <row r="2073" spans="1:20" x14ac:dyDescent="0.3">
      <c r="A2073" t="s">
        <v>2099</v>
      </c>
      <c r="B2073">
        <v>1969</v>
      </c>
      <c r="C2073" t="s">
        <v>32</v>
      </c>
      <c r="D2073">
        <v>30</v>
      </c>
      <c r="E2073">
        <v>0</v>
      </c>
      <c r="F2073">
        <v>33090.660000000003</v>
      </c>
      <c r="G2073" t="s">
        <v>6766</v>
      </c>
      <c r="H2073" t="s">
        <v>6766</v>
      </c>
      <c r="I2073" t="s">
        <v>37</v>
      </c>
      <c r="K2073" s="14" t="str">
        <v>Id268</v>
      </c>
      <c r="L2073" s="11">
        <v>1969</v>
      </c>
      <c r="M2073" s="11" t="str">
        <v>Oct</v>
      </c>
      <c r="N2073" s="11" t="str">
        <v>Tier - 2</v>
      </c>
      <c r="O2073" s="11" t="str">
        <v>Tier - 2</v>
      </c>
      <c r="P2073" s="11" t="str">
        <v>R1011</v>
      </c>
      <c r="Q2073" s="12" t="str">
        <v>30 Oct 1969</v>
      </c>
      <c r="R2073" s="11">
        <f ca="1"/>
        <v>55</v>
      </c>
      <c r="S2073" s="52">
        <v>33090.660000000003</v>
      </c>
      <c r="T2073" s="19"/>
    </row>
    <row r="2074" spans="1:20" x14ac:dyDescent="0.3">
      <c r="A2074" t="s">
        <v>2100</v>
      </c>
      <c r="B2074">
        <v>1985</v>
      </c>
      <c r="C2074" t="s">
        <v>8</v>
      </c>
      <c r="D2074">
        <v>15</v>
      </c>
      <c r="E2074">
        <v>3</v>
      </c>
      <c r="F2074">
        <v>33121</v>
      </c>
      <c r="G2074" t="s">
        <v>6766</v>
      </c>
      <c r="H2074" t="s">
        <v>6768</v>
      </c>
      <c r="I2074" t="s">
        <v>37</v>
      </c>
      <c r="K2074" s="14" t="str">
        <v>Id267</v>
      </c>
      <c r="L2074" s="11">
        <v>1985</v>
      </c>
      <c r="M2074" s="11" t="str">
        <v>Jul</v>
      </c>
      <c r="N2074" s="11" t="str">
        <v>Tier - 2</v>
      </c>
      <c r="O2074" s="11" t="str">
        <v>Tier - 1</v>
      </c>
      <c r="P2074" s="11" t="str">
        <v>R1011</v>
      </c>
      <c r="Q2074" s="12" t="str">
        <v>15 Jul 1985</v>
      </c>
      <c r="R2074" s="11">
        <f ca="1"/>
        <v>39</v>
      </c>
      <c r="S2074" s="52">
        <v>33121</v>
      </c>
      <c r="T2074" s="19"/>
    </row>
    <row r="2075" spans="1:20" x14ac:dyDescent="0.3">
      <c r="A2075" t="s">
        <v>2101</v>
      </c>
      <c r="B2075">
        <v>1990</v>
      </c>
      <c r="C2075" t="s">
        <v>32</v>
      </c>
      <c r="D2075">
        <v>12</v>
      </c>
      <c r="E2075">
        <v>3</v>
      </c>
      <c r="F2075">
        <v>33292.83</v>
      </c>
      <c r="G2075" t="s">
        <v>6766</v>
      </c>
      <c r="H2075" t="s">
        <v>6768</v>
      </c>
      <c r="I2075" t="s">
        <v>37</v>
      </c>
      <c r="K2075" s="14" t="str">
        <v>Id266</v>
      </c>
      <c r="L2075" s="11">
        <v>1990</v>
      </c>
      <c r="M2075" s="11" t="str">
        <v>Oct</v>
      </c>
      <c r="N2075" s="11" t="str">
        <v>Tier - 2</v>
      </c>
      <c r="O2075" s="11" t="str">
        <v>Tier - 1</v>
      </c>
      <c r="P2075" s="11" t="str">
        <v>R1011</v>
      </c>
      <c r="Q2075" s="12" t="str">
        <v>12 Oct 1990</v>
      </c>
      <c r="R2075" s="11">
        <f ca="1"/>
        <v>34</v>
      </c>
      <c r="S2075" s="52">
        <v>33292.83</v>
      </c>
      <c r="T2075" s="19"/>
    </row>
    <row r="2076" spans="1:20" x14ac:dyDescent="0.3">
      <c r="A2076" t="s">
        <v>2102</v>
      </c>
      <c r="B2076">
        <v>2003</v>
      </c>
      <c r="C2076" t="s">
        <v>11</v>
      </c>
      <c r="D2076">
        <v>28</v>
      </c>
      <c r="E2076">
        <v>0</v>
      </c>
      <c r="F2076">
        <v>33307.550000000003</v>
      </c>
      <c r="G2076" t="s">
        <v>6766</v>
      </c>
      <c r="H2076" t="s">
        <v>6767</v>
      </c>
      <c r="I2076" t="s">
        <v>18</v>
      </c>
      <c r="K2076" s="14" t="str">
        <v>Id265</v>
      </c>
      <c r="L2076" s="11">
        <v>2003</v>
      </c>
      <c r="M2076" s="11" t="str">
        <v>Nov</v>
      </c>
      <c r="N2076" s="11" t="str">
        <v>Tier - 2</v>
      </c>
      <c r="O2076" s="11" t="str">
        <v>Tier - 3</v>
      </c>
      <c r="P2076" s="11" t="str">
        <v>R1012</v>
      </c>
      <c r="Q2076" s="12" t="str">
        <v>28 Nov 2003</v>
      </c>
      <c r="R2076" s="11">
        <f ca="1"/>
        <v>21</v>
      </c>
      <c r="S2076" s="52">
        <v>33307.550000000003</v>
      </c>
      <c r="T2076" s="19"/>
    </row>
    <row r="2077" spans="1:20" x14ac:dyDescent="0.3">
      <c r="A2077" t="s">
        <v>2103</v>
      </c>
      <c r="B2077">
        <v>1972</v>
      </c>
      <c r="C2077" t="s">
        <v>15</v>
      </c>
      <c r="D2077">
        <v>5</v>
      </c>
      <c r="E2077">
        <v>0</v>
      </c>
      <c r="F2077">
        <v>33344.449999999997</v>
      </c>
      <c r="G2077" t="s">
        <v>6766</v>
      </c>
      <c r="H2077" t="s">
        <v>6767</v>
      </c>
      <c r="I2077" t="s">
        <v>37</v>
      </c>
      <c r="K2077" s="14" t="str">
        <v>Id264</v>
      </c>
      <c r="L2077" s="11">
        <v>1972</v>
      </c>
      <c r="M2077" s="11" t="str">
        <v>Sep</v>
      </c>
      <c r="N2077" s="11" t="str">
        <v>Tier - 2</v>
      </c>
      <c r="O2077" s="11" t="str">
        <v>Tier - 3</v>
      </c>
      <c r="P2077" s="11" t="str">
        <v>R1011</v>
      </c>
      <c r="Q2077" s="12" t="str">
        <v>5 Sep 1972</v>
      </c>
      <c r="R2077" s="11">
        <f ca="1"/>
        <v>52</v>
      </c>
      <c r="S2077" s="52">
        <v>33344.449999999997</v>
      </c>
      <c r="T2077" s="19"/>
    </row>
    <row r="2078" spans="1:20" x14ac:dyDescent="0.3">
      <c r="A2078" t="s">
        <v>2104</v>
      </c>
      <c r="B2078">
        <v>1985</v>
      </c>
      <c r="C2078" t="s">
        <v>25</v>
      </c>
      <c r="D2078">
        <v>7</v>
      </c>
      <c r="E2078">
        <v>3</v>
      </c>
      <c r="F2078">
        <v>33450.99</v>
      </c>
      <c r="G2078" t="s">
        <v>6766</v>
      </c>
      <c r="H2078" t="s">
        <v>6766</v>
      </c>
      <c r="I2078" t="s">
        <v>37</v>
      </c>
      <c r="K2078" s="14" t="str">
        <v>Id263</v>
      </c>
      <c r="L2078" s="11">
        <v>1985</v>
      </c>
      <c r="M2078" s="11" t="str">
        <v>Dec</v>
      </c>
      <c r="N2078" s="11" t="str">
        <v>Tier - 2</v>
      </c>
      <c r="O2078" s="11" t="str">
        <v>Tier - 2</v>
      </c>
      <c r="P2078" s="11" t="str">
        <v>R1011</v>
      </c>
      <c r="Q2078" s="12" t="str">
        <v>7 Dec 1985</v>
      </c>
      <c r="R2078" s="11">
        <f ca="1"/>
        <v>39</v>
      </c>
      <c r="S2078" s="52">
        <v>33450.99</v>
      </c>
      <c r="T2078" s="19"/>
    </row>
    <row r="2079" spans="1:20" x14ac:dyDescent="0.3">
      <c r="A2079" t="s">
        <v>2105</v>
      </c>
      <c r="B2079">
        <v>1970</v>
      </c>
      <c r="C2079" t="s">
        <v>13</v>
      </c>
      <c r="D2079">
        <v>18</v>
      </c>
      <c r="E2079">
        <v>2</v>
      </c>
      <c r="F2079">
        <v>33471.97</v>
      </c>
      <c r="G2079" t="s">
        <v>6766</v>
      </c>
      <c r="H2079" t="s">
        <v>6766</v>
      </c>
      <c r="I2079" t="s">
        <v>18</v>
      </c>
      <c r="K2079" s="14" t="str">
        <v>Id262</v>
      </c>
      <c r="L2079" s="11">
        <v>1970</v>
      </c>
      <c r="M2079" s="11" t="str">
        <v>Jun</v>
      </c>
      <c r="N2079" s="11" t="str">
        <v>Tier - 2</v>
      </c>
      <c r="O2079" s="11" t="str">
        <v>Tier - 2</v>
      </c>
      <c r="P2079" s="11" t="str">
        <v>R1012</v>
      </c>
      <c r="Q2079" s="12" t="str">
        <v>18 Jun 1970</v>
      </c>
      <c r="R2079" s="11">
        <f ca="1"/>
        <v>54</v>
      </c>
      <c r="S2079" s="52">
        <v>33471.97</v>
      </c>
      <c r="T2079" s="19"/>
    </row>
    <row r="2080" spans="1:20" x14ac:dyDescent="0.3">
      <c r="A2080" t="s">
        <v>2106</v>
      </c>
      <c r="B2080">
        <v>2002</v>
      </c>
      <c r="C2080" t="s">
        <v>30</v>
      </c>
      <c r="D2080">
        <v>25</v>
      </c>
      <c r="E2080">
        <v>0</v>
      </c>
      <c r="F2080">
        <v>33475.82</v>
      </c>
      <c r="G2080" t="s">
        <v>6768</v>
      </c>
      <c r="H2080" t="s">
        <v>6768</v>
      </c>
      <c r="I2080" t="s">
        <v>165</v>
      </c>
      <c r="K2080" s="14" t="str">
        <v>Id261</v>
      </c>
      <c r="L2080" s="11">
        <v>2002</v>
      </c>
      <c r="M2080" s="11" t="str">
        <v>Aug</v>
      </c>
      <c r="N2080" s="11" t="str">
        <v>Tier - 1</v>
      </c>
      <c r="O2080" s="11" t="str">
        <v>Tier - 1</v>
      </c>
      <c r="P2080" s="11" t="str">
        <v>R1018</v>
      </c>
      <c r="Q2080" s="12" t="str">
        <v>25 Aug 2002</v>
      </c>
      <c r="R2080" s="11">
        <f ca="1"/>
        <v>22</v>
      </c>
      <c r="S2080" s="52">
        <v>33475.82</v>
      </c>
      <c r="T2080" s="19"/>
    </row>
    <row r="2081" spans="1:20" x14ac:dyDescent="0.3">
      <c r="A2081" t="s">
        <v>2107</v>
      </c>
      <c r="B2081">
        <v>1984</v>
      </c>
      <c r="C2081" t="s">
        <v>8</v>
      </c>
      <c r="D2081">
        <v>22</v>
      </c>
      <c r="E2081">
        <v>3</v>
      </c>
      <c r="F2081">
        <v>33527.1</v>
      </c>
      <c r="G2081" t="s">
        <v>6766</v>
      </c>
      <c r="H2081" t="s">
        <v>6767</v>
      </c>
      <c r="I2081" t="s">
        <v>37</v>
      </c>
      <c r="K2081" s="14" t="str">
        <v>Id260</v>
      </c>
      <c r="L2081" s="11">
        <v>1984</v>
      </c>
      <c r="M2081" s="11" t="str">
        <v>Jul</v>
      </c>
      <c r="N2081" s="11" t="str">
        <v>Tier - 2</v>
      </c>
      <c r="O2081" s="11" t="str">
        <v>Tier - 3</v>
      </c>
      <c r="P2081" s="11" t="str">
        <v>R1011</v>
      </c>
      <c r="Q2081" s="12" t="str">
        <v>22 Jul 1984</v>
      </c>
      <c r="R2081" s="11">
        <f ca="1"/>
        <v>40</v>
      </c>
      <c r="S2081" s="52">
        <v>33527.1</v>
      </c>
      <c r="T2081" s="19"/>
    </row>
    <row r="2082" spans="1:20" x14ac:dyDescent="0.3">
      <c r="A2082" t="s">
        <v>2108</v>
      </c>
      <c r="B2082">
        <v>2003</v>
      </c>
      <c r="C2082" t="s">
        <v>15</v>
      </c>
      <c r="D2082">
        <v>9</v>
      </c>
      <c r="E2082">
        <v>0</v>
      </c>
      <c r="F2082">
        <v>33611.71</v>
      </c>
      <c r="G2082" t="s">
        <v>6768</v>
      </c>
      <c r="H2082" t="s">
        <v>6766</v>
      </c>
      <c r="I2082" t="s">
        <v>37</v>
      </c>
      <c r="K2082" s="14" t="str">
        <v>Id259</v>
      </c>
      <c r="L2082" s="11">
        <v>2003</v>
      </c>
      <c r="M2082" s="11" t="str">
        <v>Sep</v>
      </c>
      <c r="N2082" s="11" t="str">
        <v>Tier - 1</v>
      </c>
      <c r="O2082" s="11" t="str">
        <v>Tier - 2</v>
      </c>
      <c r="P2082" s="11" t="str">
        <v>R1011</v>
      </c>
      <c r="Q2082" s="12" t="str">
        <v>9 Sep 2003</v>
      </c>
      <c r="R2082" s="11">
        <f ca="1"/>
        <v>21</v>
      </c>
      <c r="S2082" s="52">
        <v>33611.71</v>
      </c>
      <c r="T2082" s="19"/>
    </row>
    <row r="2083" spans="1:20" x14ac:dyDescent="0.3">
      <c r="A2083" t="s">
        <v>2109</v>
      </c>
      <c r="B2083">
        <v>1993</v>
      </c>
      <c r="C2083" t="s">
        <v>11</v>
      </c>
      <c r="D2083">
        <v>28</v>
      </c>
      <c r="E2083">
        <v>0</v>
      </c>
      <c r="F2083">
        <v>33707.550000000003</v>
      </c>
      <c r="G2083" t="s">
        <v>6766</v>
      </c>
      <c r="H2083" t="s">
        <v>6766</v>
      </c>
      <c r="I2083" t="s">
        <v>37</v>
      </c>
      <c r="K2083" s="14" t="str">
        <v>Id258</v>
      </c>
      <c r="L2083" s="11">
        <v>1993</v>
      </c>
      <c r="M2083" s="11" t="str">
        <v>Nov</v>
      </c>
      <c r="N2083" s="11" t="str">
        <v>Tier - 2</v>
      </c>
      <c r="O2083" s="11" t="str">
        <v>Tier - 2</v>
      </c>
      <c r="P2083" s="11" t="str">
        <v>R1011</v>
      </c>
      <c r="Q2083" s="12" t="str">
        <v>28 Nov 1993</v>
      </c>
      <c r="R2083" s="11">
        <f ca="1"/>
        <v>31</v>
      </c>
      <c r="S2083" s="52">
        <v>33707.550000000003</v>
      </c>
      <c r="T2083" s="19"/>
    </row>
    <row r="2084" spans="1:20" x14ac:dyDescent="0.3">
      <c r="A2084" t="s">
        <v>2110</v>
      </c>
      <c r="B2084">
        <v>2004</v>
      </c>
      <c r="C2084" t="s">
        <v>11</v>
      </c>
      <c r="D2084">
        <v>1</v>
      </c>
      <c r="E2084">
        <v>0</v>
      </c>
      <c r="F2084">
        <v>33732.69</v>
      </c>
      <c r="G2084" t="s">
        <v>6768</v>
      </c>
      <c r="H2084" t="s">
        <v>6768</v>
      </c>
      <c r="I2084" t="s">
        <v>351</v>
      </c>
      <c r="K2084" s="14" t="str">
        <v>Id257</v>
      </c>
      <c r="L2084" s="11">
        <v>2004</v>
      </c>
      <c r="M2084" s="11" t="str">
        <v>Nov</v>
      </c>
      <c r="N2084" s="11" t="str">
        <v>Tier - 1</v>
      </c>
      <c r="O2084" s="11" t="str">
        <v>Tier - 1</v>
      </c>
      <c r="P2084" s="11" t="str">
        <v>R1017</v>
      </c>
      <c r="Q2084" s="12" t="str">
        <v>1 Nov 2004</v>
      </c>
      <c r="R2084" s="11">
        <f ca="1"/>
        <v>20</v>
      </c>
      <c r="S2084" s="52">
        <v>33732.69</v>
      </c>
      <c r="T2084" s="19"/>
    </row>
    <row r="2085" spans="1:20" x14ac:dyDescent="0.3">
      <c r="A2085" t="s">
        <v>2111</v>
      </c>
      <c r="B2085">
        <v>2003</v>
      </c>
      <c r="C2085" t="s">
        <v>15</v>
      </c>
      <c r="D2085">
        <v>12</v>
      </c>
      <c r="E2085">
        <v>0</v>
      </c>
      <c r="F2085">
        <v>33750.29</v>
      </c>
      <c r="G2085" t="s">
        <v>6768</v>
      </c>
      <c r="H2085" t="s">
        <v>6767</v>
      </c>
      <c r="I2085" t="s">
        <v>18</v>
      </c>
      <c r="K2085" s="14" t="str">
        <v>Id256</v>
      </c>
      <c r="L2085" s="11">
        <v>2003</v>
      </c>
      <c r="M2085" s="11" t="str">
        <v>Sep</v>
      </c>
      <c r="N2085" s="11" t="str">
        <v>Tier - 1</v>
      </c>
      <c r="O2085" s="11" t="str">
        <v>Tier - 3</v>
      </c>
      <c r="P2085" s="11" t="str">
        <v>R1012</v>
      </c>
      <c r="Q2085" s="12" t="str">
        <v>12 Sep 2003</v>
      </c>
      <c r="R2085" s="11">
        <f ca="1"/>
        <v>21</v>
      </c>
      <c r="S2085" s="52">
        <v>33750.29</v>
      </c>
      <c r="T2085" s="19"/>
    </row>
    <row r="2086" spans="1:20" x14ac:dyDescent="0.3">
      <c r="A2086" t="s">
        <v>2112</v>
      </c>
      <c r="B2086">
        <v>1962</v>
      </c>
      <c r="C2086" t="s">
        <v>25</v>
      </c>
      <c r="D2086">
        <v>11</v>
      </c>
      <c r="E2086">
        <v>0</v>
      </c>
      <c r="F2086">
        <v>33753.32</v>
      </c>
      <c r="G2086" t="s">
        <v>6768</v>
      </c>
      <c r="H2086" t="s">
        <v>6767</v>
      </c>
      <c r="I2086" t="s">
        <v>37</v>
      </c>
      <c r="K2086" s="14" t="str">
        <v>Id255</v>
      </c>
      <c r="L2086" s="11">
        <v>1962</v>
      </c>
      <c r="M2086" s="11" t="str">
        <v>Dec</v>
      </c>
      <c r="N2086" s="11" t="str">
        <v>Tier - 1</v>
      </c>
      <c r="O2086" s="11" t="str">
        <v>Tier - 3</v>
      </c>
      <c r="P2086" s="11" t="str">
        <v>R1011</v>
      </c>
      <c r="Q2086" s="12" t="str">
        <v>11 Dec 1962</v>
      </c>
      <c r="R2086" s="11">
        <f ca="1"/>
        <v>62</v>
      </c>
      <c r="S2086" s="52">
        <v>33753.32</v>
      </c>
      <c r="T2086" s="19"/>
    </row>
    <row r="2087" spans="1:20" x14ac:dyDescent="0.3">
      <c r="A2087" t="s">
        <v>2113</v>
      </c>
      <c r="B2087">
        <v>2000</v>
      </c>
      <c r="C2087" t="s">
        <v>32</v>
      </c>
      <c r="D2087">
        <v>26</v>
      </c>
      <c r="E2087">
        <v>0</v>
      </c>
      <c r="F2087">
        <v>33829.39</v>
      </c>
      <c r="G2087" t="s">
        <v>6766</v>
      </c>
      <c r="H2087" t="s">
        <v>6767</v>
      </c>
      <c r="I2087" t="s">
        <v>37</v>
      </c>
      <c r="K2087" s="14" t="str">
        <v>Id254</v>
      </c>
      <c r="L2087" s="11">
        <v>2000</v>
      </c>
      <c r="M2087" s="11" t="str">
        <v>Oct</v>
      </c>
      <c r="N2087" s="11" t="str">
        <v>Tier - 2</v>
      </c>
      <c r="O2087" s="11" t="str">
        <v>Tier - 3</v>
      </c>
      <c r="P2087" s="11" t="str">
        <v>R1011</v>
      </c>
      <c r="Q2087" s="12" t="str">
        <v>26 Oct 2000</v>
      </c>
      <c r="R2087" s="11">
        <f ca="1"/>
        <v>24</v>
      </c>
      <c r="S2087" s="52">
        <v>33829.39</v>
      </c>
      <c r="T2087" s="19"/>
    </row>
    <row r="2088" spans="1:20" x14ac:dyDescent="0.3">
      <c r="A2088" t="s">
        <v>2114</v>
      </c>
      <c r="B2088">
        <v>1997</v>
      </c>
      <c r="C2088" t="s">
        <v>30</v>
      </c>
      <c r="D2088">
        <v>9</v>
      </c>
      <c r="E2088">
        <v>0</v>
      </c>
      <c r="F2088">
        <v>33900.65</v>
      </c>
      <c r="G2088" t="s">
        <v>6766</v>
      </c>
      <c r="H2088" t="s">
        <v>6767</v>
      </c>
      <c r="I2088" t="s">
        <v>37</v>
      </c>
      <c r="K2088" s="14" t="str">
        <v>Id253</v>
      </c>
      <c r="L2088" s="11">
        <v>1997</v>
      </c>
      <c r="M2088" s="11" t="str">
        <v>Aug</v>
      </c>
      <c r="N2088" s="11" t="str">
        <v>Tier - 2</v>
      </c>
      <c r="O2088" s="11" t="str">
        <v>Tier - 3</v>
      </c>
      <c r="P2088" s="11" t="str">
        <v>R1011</v>
      </c>
      <c r="Q2088" s="12" t="str">
        <v>9 Aug 1997</v>
      </c>
      <c r="R2088" s="11">
        <f ca="1"/>
        <v>27</v>
      </c>
      <c r="S2088" s="52">
        <v>33900.65</v>
      </c>
      <c r="T2088" s="19"/>
    </row>
    <row r="2089" spans="1:20" x14ac:dyDescent="0.3">
      <c r="A2089" t="s">
        <v>2115</v>
      </c>
      <c r="B2089">
        <v>2000</v>
      </c>
      <c r="C2089" t="s">
        <v>25</v>
      </c>
      <c r="D2089">
        <v>27</v>
      </c>
      <c r="E2089">
        <v>0</v>
      </c>
      <c r="F2089">
        <v>33907.550000000003</v>
      </c>
      <c r="G2089" t="s">
        <v>6766</v>
      </c>
      <c r="H2089" t="s">
        <v>6766</v>
      </c>
      <c r="I2089" t="s">
        <v>18</v>
      </c>
      <c r="K2089" s="14" t="str">
        <v>Id252</v>
      </c>
      <c r="L2089" s="11">
        <v>2000</v>
      </c>
      <c r="M2089" s="11" t="str">
        <v>Dec</v>
      </c>
      <c r="N2089" s="11" t="str">
        <v>Tier - 2</v>
      </c>
      <c r="O2089" s="11" t="str">
        <v>Tier - 2</v>
      </c>
      <c r="P2089" s="11" t="str">
        <v>R1012</v>
      </c>
      <c r="Q2089" s="12" t="str">
        <v>27 Dec 2000</v>
      </c>
      <c r="R2089" s="11">
        <f ca="1"/>
        <v>24</v>
      </c>
      <c r="S2089" s="52">
        <v>33907.550000000003</v>
      </c>
      <c r="T2089" s="19"/>
    </row>
    <row r="2090" spans="1:20" x14ac:dyDescent="0.3">
      <c r="A2090" t="s">
        <v>2116</v>
      </c>
      <c r="B2090">
        <v>1994</v>
      </c>
      <c r="C2090" t="s">
        <v>15</v>
      </c>
      <c r="D2090">
        <v>25</v>
      </c>
      <c r="E2090">
        <v>0</v>
      </c>
      <c r="F2090">
        <v>33975.47</v>
      </c>
      <c r="G2090" t="s">
        <v>6766</v>
      </c>
      <c r="H2090" t="s">
        <v>6766</v>
      </c>
      <c r="I2090" t="s">
        <v>37</v>
      </c>
      <c r="K2090" s="14" t="str">
        <v>Id251</v>
      </c>
      <c r="L2090" s="11">
        <v>1994</v>
      </c>
      <c r="M2090" s="11" t="str">
        <v>Sep</v>
      </c>
      <c r="N2090" s="11" t="str">
        <v>Tier - 2</v>
      </c>
      <c r="O2090" s="11" t="str">
        <v>Tier - 2</v>
      </c>
      <c r="P2090" s="11" t="str">
        <v>R1011</v>
      </c>
      <c r="Q2090" s="12" t="str">
        <v>25 Sep 1994</v>
      </c>
      <c r="R2090" s="11">
        <f ca="1"/>
        <v>30</v>
      </c>
      <c r="S2090" s="52">
        <v>33975.47</v>
      </c>
      <c r="T2090" s="19"/>
    </row>
    <row r="2091" spans="1:20" x14ac:dyDescent="0.3">
      <c r="A2091" t="s">
        <v>2117</v>
      </c>
      <c r="B2091">
        <v>1972</v>
      </c>
      <c r="C2091" t="s">
        <v>8</v>
      </c>
      <c r="D2091">
        <v>26</v>
      </c>
      <c r="E2091">
        <v>0</v>
      </c>
      <c r="F2091">
        <v>34053.360000000001</v>
      </c>
      <c r="G2091" t="s">
        <v>6766</v>
      </c>
      <c r="H2091" t="s">
        <v>6766</v>
      </c>
      <c r="I2091" t="s">
        <v>37</v>
      </c>
      <c r="K2091" s="14" t="str">
        <v>Id250</v>
      </c>
      <c r="L2091" s="11">
        <v>1972</v>
      </c>
      <c r="M2091" s="11" t="str">
        <v>Jul</v>
      </c>
      <c r="N2091" s="11" t="str">
        <v>Tier - 2</v>
      </c>
      <c r="O2091" s="11" t="str">
        <v>Tier - 2</v>
      </c>
      <c r="P2091" s="11" t="str">
        <v>R1011</v>
      </c>
      <c r="Q2091" s="12" t="str">
        <v>26 Jul 1972</v>
      </c>
      <c r="R2091" s="11">
        <f ca="1"/>
        <v>52</v>
      </c>
      <c r="S2091" s="52">
        <v>34053.360000000001</v>
      </c>
      <c r="T2091" s="19"/>
    </row>
    <row r="2092" spans="1:20" x14ac:dyDescent="0.3">
      <c r="A2092" t="s">
        <v>2118</v>
      </c>
      <c r="B2092">
        <v>2002</v>
      </c>
      <c r="C2092" t="s">
        <v>25</v>
      </c>
      <c r="D2092">
        <v>26</v>
      </c>
      <c r="E2092">
        <v>0</v>
      </c>
      <c r="F2092">
        <v>34084.68</v>
      </c>
      <c r="G2092" t="s">
        <v>6766</v>
      </c>
      <c r="H2092" t="s">
        <v>6767</v>
      </c>
      <c r="I2092" t="s">
        <v>37</v>
      </c>
      <c r="K2092" s="14" t="str">
        <v>Id249</v>
      </c>
      <c r="L2092" s="11">
        <v>2002</v>
      </c>
      <c r="M2092" s="11" t="str">
        <v>Dec</v>
      </c>
      <c r="N2092" s="11" t="str">
        <v>Tier - 2</v>
      </c>
      <c r="O2092" s="11" t="str">
        <v>Tier - 3</v>
      </c>
      <c r="P2092" s="11" t="str">
        <v>R1011</v>
      </c>
      <c r="Q2092" s="12" t="str">
        <v>26 Dec 2002</v>
      </c>
      <c r="R2092" s="11">
        <f ca="1"/>
        <v>22</v>
      </c>
      <c r="S2092" s="52">
        <v>34084.68</v>
      </c>
      <c r="T2092" s="19"/>
    </row>
    <row r="2093" spans="1:20" x14ac:dyDescent="0.3">
      <c r="A2093" t="s">
        <v>2119</v>
      </c>
      <c r="B2093">
        <v>1999</v>
      </c>
      <c r="C2093" t="s">
        <v>11</v>
      </c>
      <c r="D2093">
        <v>6</v>
      </c>
      <c r="E2093">
        <v>0</v>
      </c>
      <c r="F2093">
        <v>34166.269999999997</v>
      </c>
      <c r="G2093" t="s">
        <v>6766</v>
      </c>
      <c r="H2093" t="s">
        <v>6767</v>
      </c>
      <c r="I2093" t="s">
        <v>37</v>
      </c>
      <c r="K2093" s="14" t="str">
        <v>Id248</v>
      </c>
      <c r="L2093" s="11">
        <v>1999</v>
      </c>
      <c r="M2093" s="11" t="str">
        <v>Nov</v>
      </c>
      <c r="N2093" s="11" t="str">
        <v>Tier - 2</v>
      </c>
      <c r="O2093" s="11" t="str">
        <v>Tier - 3</v>
      </c>
      <c r="P2093" s="11" t="str">
        <v>R1011</v>
      </c>
      <c r="Q2093" s="12" t="str">
        <v>6 Nov 1999</v>
      </c>
      <c r="R2093" s="11">
        <f ca="1"/>
        <v>25</v>
      </c>
      <c r="S2093" s="52">
        <v>34166.269999999997</v>
      </c>
      <c r="T2093" s="19"/>
    </row>
    <row r="2094" spans="1:20" x14ac:dyDescent="0.3">
      <c r="A2094" t="s">
        <v>2120</v>
      </c>
      <c r="B2094">
        <v>1971</v>
      </c>
      <c r="C2094" t="s">
        <v>30</v>
      </c>
      <c r="D2094">
        <v>25</v>
      </c>
      <c r="E2094">
        <v>0</v>
      </c>
      <c r="F2094">
        <v>34205.07</v>
      </c>
      <c r="G2094" t="s">
        <v>6766</v>
      </c>
      <c r="H2094" t="s">
        <v>6766</v>
      </c>
      <c r="I2094" t="s">
        <v>37</v>
      </c>
      <c r="K2094" s="14" t="str">
        <v>Id247</v>
      </c>
      <c r="L2094" s="11">
        <v>1971</v>
      </c>
      <c r="M2094" s="11" t="str">
        <v>Aug</v>
      </c>
      <c r="N2094" s="11" t="str">
        <v>Tier - 2</v>
      </c>
      <c r="O2094" s="11" t="str">
        <v>Tier - 2</v>
      </c>
      <c r="P2094" s="11" t="str">
        <v>R1011</v>
      </c>
      <c r="Q2094" s="12" t="str">
        <v>25 Aug 1971</v>
      </c>
      <c r="R2094" s="11">
        <f ca="1"/>
        <v>53</v>
      </c>
      <c r="S2094" s="52">
        <v>34205.07</v>
      </c>
      <c r="T2094" s="19"/>
    </row>
    <row r="2095" spans="1:20" x14ac:dyDescent="0.3">
      <c r="A2095" t="s">
        <v>2121</v>
      </c>
      <c r="B2095">
        <v>1975</v>
      </c>
      <c r="C2095" t="s">
        <v>8</v>
      </c>
      <c r="D2095">
        <v>21</v>
      </c>
      <c r="E2095">
        <v>1</v>
      </c>
      <c r="F2095">
        <v>34210.33</v>
      </c>
      <c r="G2095" t="s">
        <v>6766</v>
      </c>
      <c r="H2095" t="s">
        <v>6768</v>
      </c>
      <c r="I2095" t="s">
        <v>18</v>
      </c>
      <c r="K2095" s="14" t="str">
        <v>Id246</v>
      </c>
      <c r="L2095" s="11">
        <v>1975</v>
      </c>
      <c r="M2095" s="11" t="str">
        <v>Jul</v>
      </c>
      <c r="N2095" s="11" t="str">
        <v>Tier - 2</v>
      </c>
      <c r="O2095" s="11" t="str">
        <v>Tier - 1</v>
      </c>
      <c r="P2095" s="11" t="str">
        <v>R1012</v>
      </c>
      <c r="Q2095" s="12" t="str">
        <v>21 Jul 1975</v>
      </c>
      <c r="R2095" s="11">
        <f ca="1"/>
        <v>49</v>
      </c>
      <c r="S2095" s="52">
        <v>34210.33</v>
      </c>
      <c r="T2095" s="19"/>
    </row>
    <row r="2096" spans="1:20" x14ac:dyDescent="0.3">
      <c r="A2096" t="s">
        <v>2122</v>
      </c>
      <c r="B2096">
        <v>1962</v>
      </c>
      <c r="C2096" t="s">
        <v>8</v>
      </c>
      <c r="D2096">
        <v>5</v>
      </c>
      <c r="E2096">
        <v>0</v>
      </c>
      <c r="F2096">
        <v>34218.019999999997</v>
      </c>
      <c r="G2096" t="s">
        <v>6768</v>
      </c>
      <c r="H2096" t="s">
        <v>6768</v>
      </c>
      <c r="I2096" t="s">
        <v>37</v>
      </c>
      <c r="K2096" s="14" t="str">
        <v>Id245</v>
      </c>
      <c r="L2096" s="11">
        <v>1962</v>
      </c>
      <c r="M2096" s="11" t="str">
        <v>Jul</v>
      </c>
      <c r="N2096" s="11" t="str">
        <v>Tier - 1</v>
      </c>
      <c r="O2096" s="11" t="str">
        <v>Tier - 1</v>
      </c>
      <c r="P2096" s="11" t="str">
        <v>R1011</v>
      </c>
      <c r="Q2096" s="12" t="str">
        <v>5 Jul 1962</v>
      </c>
      <c r="R2096" s="11">
        <f ca="1"/>
        <v>62</v>
      </c>
      <c r="S2096" s="52">
        <v>34218.019999999997</v>
      </c>
      <c r="T2096" s="19"/>
    </row>
    <row r="2097" spans="1:20" x14ac:dyDescent="0.3">
      <c r="A2097" t="s">
        <v>2123</v>
      </c>
      <c r="B2097">
        <v>1998</v>
      </c>
      <c r="C2097" t="s">
        <v>13</v>
      </c>
      <c r="D2097">
        <v>11</v>
      </c>
      <c r="E2097">
        <v>0</v>
      </c>
      <c r="F2097">
        <v>34254.050000000003</v>
      </c>
      <c r="G2097" t="s">
        <v>6768</v>
      </c>
      <c r="H2097" t="s">
        <v>6767</v>
      </c>
      <c r="I2097" t="s">
        <v>161</v>
      </c>
      <c r="K2097" s="14" t="str">
        <v>Id244</v>
      </c>
      <c r="L2097" s="11">
        <v>1998</v>
      </c>
      <c r="M2097" s="11" t="str">
        <v>Jun</v>
      </c>
      <c r="N2097" s="11" t="str">
        <v>Tier - 1</v>
      </c>
      <c r="O2097" s="11" t="str">
        <v>Tier - 3</v>
      </c>
      <c r="P2097" s="11" t="str">
        <v>R1019</v>
      </c>
      <c r="Q2097" s="12" t="str">
        <v>11 Jun 1998</v>
      </c>
      <c r="R2097" s="11">
        <f ca="1"/>
        <v>26</v>
      </c>
      <c r="S2097" s="52">
        <v>34254.050000000003</v>
      </c>
      <c r="T2097" s="19"/>
    </row>
    <row r="2098" spans="1:20" x14ac:dyDescent="0.3">
      <c r="A2098" t="s">
        <v>2124</v>
      </c>
      <c r="B2098">
        <v>1995</v>
      </c>
      <c r="C2098" t="s">
        <v>32</v>
      </c>
      <c r="D2098">
        <v>30</v>
      </c>
      <c r="E2098">
        <v>0</v>
      </c>
      <c r="F2098">
        <v>34289.43</v>
      </c>
      <c r="G2098" t="s">
        <v>6768</v>
      </c>
      <c r="H2098" t="s">
        <v>6768</v>
      </c>
      <c r="I2098" t="s">
        <v>37</v>
      </c>
      <c r="K2098" s="14" t="str">
        <v>Id243</v>
      </c>
      <c r="L2098" s="11">
        <v>1995</v>
      </c>
      <c r="M2098" s="11" t="str">
        <v>Oct</v>
      </c>
      <c r="N2098" s="11" t="str">
        <v>Tier - 1</v>
      </c>
      <c r="O2098" s="11" t="str">
        <v>Tier - 1</v>
      </c>
      <c r="P2098" s="11" t="str">
        <v>R1011</v>
      </c>
      <c r="Q2098" s="12" t="str">
        <v>30 Oct 1995</v>
      </c>
      <c r="R2098" s="11">
        <f ca="1"/>
        <v>29</v>
      </c>
      <c r="S2098" s="52">
        <v>34289.43</v>
      </c>
      <c r="T2098" s="19"/>
    </row>
    <row r="2099" spans="1:20" x14ac:dyDescent="0.3">
      <c r="A2099" t="s">
        <v>2125</v>
      </c>
      <c r="B2099">
        <v>1986</v>
      </c>
      <c r="C2099" t="s">
        <v>32</v>
      </c>
      <c r="D2099">
        <v>11</v>
      </c>
      <c r="E2099">
        <v>3</v>
      </c>
      <c r="F2099">
        <v>34293.120000000003</v>
      </c>
      <c r="G2099" t="s">
        <v>6768</v>
      </c>
      <c r="H2099" t="s">
        <v>6766</v>
      </c>
      <c r="I2099" t="s">
        <v>37</v>
      </c>
      <c r="K2099" s="14" t="str">
        <v>Id242</v>
      </c>
      <c r="L2099" s="11">
        <v>1986</v>
      </c>
      <c r="M2099" s="11" t="str">
        <v>Oct</v>
      </c>
      <c r="N2099" s="11" t="str">
        <v>Tier - 1</v>
      </c>
      <c r="O2099" s="11" t="str">
        <v>Tier - 2</v>
      </c>
      <c r="P2099" s="11" t="str">
        <v>R1011</v>
      </c>
      <c r="Q2099" s="12" t="str">
        <v>11 Oct 1986</v>
      </c>
      <c r="R2099" s="11">
        <f ca="1"/>
        <v>38</v>
      </c>
      <c r="S2099" s="52">
        <v>34293.120000000003</v>
      </c>
      <c r="T2099" s="19"/>
    </row>
    <row r="2100" spans="1:20" x14ac:dyDescent="0.3">
      <c r="A2100" t="s">
        <v>2126</v>
      </c>
      <c r="B2100">
        <v>2004</v>
      </c>
      <c r="C2100" t="s">
        <v>11</v>
      </c>
      <c r="D2100">
        <v>1</v>
      </c>
      <c r="E2100">
        <v>2</v>
      </c>
      <c r="F2100">
        <v>34303.17</v>
      </c>
      <c r="G2100" t="s">
        <v>6768</v>
      </c>
      <c r="H2100" t="s">
        <v>6767</v>
      </c>
      <c r="I2100" t="s">
        <v>9</v>
      </c>
      <c r="K2100" s="14" t="str">
        <v>id3444</v>
      </c>
      <c r="L2100" s="11">
        <v>2004</v>
      </c>
      <c r="M2100" s="11" t="str">
        <v>Nov</v>
      </c>
      <c r="N2100" s="11" t="str">
        <v>Tier - 1</v>
      </c>
      <c r="O2100" s="11" t="str">
        <v>Tier - 3</v>
      </c>
      <c r="P2100" s="11" t="str">
        <v>R1013</v>
      </c>
      <c r="Q2100" s="12" t="str">
        <v>1 Nov 2004</v>
      </c>
      <c r="R2100" s="11">
        <f ca="1"/>
        <v>20</v>
      </c>
      <c r="S2100" s="52">
        <v>34303.17</v>
      </c>
      <c r="T2100" s="19"/>
    </row>
    <row r="2101" spans="1:20" x14ac:dyDescent="0.3">
      <c r="A2101" t="s">
        <v>2127</v>
      </c>
      <c r="B2101">
        <v>1983</v>
      </c>
      <c r="C2101" t="s">
        <v>32</v>
      </c>
      <c r="D2101">
        <v>2</v>
      </c>
      <c r="E2101">
        <v>3</v>
      </c>
      <c r="F2101">
        <v>34307.22</v>
      </c>
      <c r="G2101" t="s">
        <v>6766</v>
      </c>
      <c r="H2101" t="s">
        <v>6766</v>
      </c>
      <c r="I2101" t="s">
        <v>18</v>
      </c>
      <c r="K2101" s="14" t="str">
        <v>Id241</v>
      </c>
      <c r="L2101" s="11">
        <v>1983</v>
      </c>
      <c r="M2101" s="11" t="str">
        <v>Oct</v>
      </c>
      <c r="N2101" s="11" t="str">
        <v>Tier - 2</v>
      </c>
      <c r="O2101" s="11" t="str">
        <v>Tier - 2</v>
      </c>
      <c r="P2101" s="11" t="str">
        <v>R1012</v>
      </c>
      <c r="Q2101" s="12" t="str">
        <v>2 Oct 1983</v>
      </c>
      <c r="R2101" s="11">
        <f ca="1"/>
        <v>41</v>
      </c>
      <c r="S2101" s="52">
        <v>34307.22</v>
      </c>
      <c r="T2101" s="19"/>
    </row>
    <row r="2102" spans="1:20" x14ac:dyDescent="0.3">
      <c r="A2102" t="s">
        <v>2128</v>
      </c>
      <c r="B2102">
        <v>1984</v>
      </c>
      <c r="C2102" t="s">
        <v>32</v>
      </c>
      <c r="D2102">
        <v>1</v>
      </c>
      <c r="E2102">
        <v>3</v>
      </c>
      <c r="F2102">
        <v>34402.22</v>
      </c>
      <c r="G2102" t="s">
        <v>6766</v>
      </c>
      <c r="H2102" t="s">
        <v>6767</v>
      </c>
      <c r="I2102" t="s">
        <v>37</v>
      </c>
      <c r="K2102" s="14" t="str">
        <v>Id240</v>
      </c>
      <c r="L2102" s="11">
        <v>1984</v>
      </c>
      <c r="M2102" s="11" t="str">
        <v>Oct</v>
      </c>
      <c r="N2102" s="11" t="str">
        <v>Tier - 2</v>
      </c>
      <c r="O2102" s="11" t="str">
        <v>Tier - 3</v>
      </c>
      <c r="P2102" s="11" t="str">
        <v>R1011</v>
      </c>
      <c r="Q2102" s="12" t="str">
        <v>1 Oct 1984</v>
      </c>
      <c r="R2102" s="11">
        <f ca="1"/>
        <v>40</v>
      </c>
      <c r="S2102" s="52">
        <v>34402.22</v>
      </c>
      <c r="T2102" s="19"/>
    </row>
    <row r="2103" spans="1:20" x14ac:dyDescent="0.3">
      <c r="A2103" t="s">
        <v>2129</v>
      </c>
      <c r="B2103">
        <v>2003</v>
      </c>
      <c r="C2103" t="s">
        <v>32</v>
      </c>
      <c r="D2103">
        <v>5</v>
      </c>
      <c r="E2103">
        <v>0</v>
      </c>
      <c r="F2103">
        <v>34439.86</v>
      </c>
      <c r="G2103" t="s">
        <v>6766</v>
      </c>
      <c r="H2103" t="s">
        <v>6768</v>
      </c>
      <c r="I2103" t="s">
        <v>9</v>
      </c>
      <c r="K2103" s="14" t="str">
        <v>Id239</v>
      </c>
      <c r="L2103" s="11">
        <v>2003</v>
      </c>
      <c r="M2103" s="11" t="str">
        <v>Oct</v>
      </c>
      <c r="N2103" s="11" t="str">
        <v>Tier - 2</v>
      </c>
      <c r="O2103" s="11" t="str">
        <v>Tier - 1</v>
      </c>
      <c r="P2103" s="11" t="str">
        <v>R1013</v>
      </c>
      <c r="Q2103" s="12" t="str">
        <v>5 Oct 2003</v>
      </c>
      <c r="R2103" s="11">
        <f ca="1"/>
        <v>21</v>
      </c>
      <c r="S2103" s="52">
        <v>34439.86</v>
      </c>
      <c r="T2103" s="19"/>
    </row>
    <row r="2104" spans="1:20" x14ac:dyDescent="0.3">
      <c r="A2104" t="s">
        <v>2130</v>
      </c>
      <c r="B2104">
        <v>1990</v>
      </c>
      <c r="C2104" t="s">
        <v>15</v>
      </c>
      <c r="D2104">
        <v>24</v>
      </c>
      <c r="E2104">
        <v>3</v>
      </c>
      <c r="F2104">
        <v>34456.269999999997</v>
      </c>
      <c r="G2104" t="s">
        <v>6768</v>
      </c>
      <c r="H2104" t="s">
        <v>6766</v>
      </c>
      <c r="I2104" t="s">
        <v>37</v>
      </c>
      <c r="K2104" s="14" t="str">
        <v>Id238</v>
      </c>
      <c r="L2104" s="11">
        <v>1990</v>
      </c>
      <c r="M2104" s="11" t="str">
        <v>Sep</v>
      </c>
      <c r="N2104" s="11" t="str">
        <v>Tier - 1</v>
      </c>
      <c r="O2104" s="11" t="str">
        <v>Tier - 2</v>
      </c>
      <c r="P2104" s="11" t="str">
        <v>R1011</v>
      </c>
      <c r="Q2104" s="12" t="str">
        <v>24 Sep 1990</v>
      </c>
      <c r="R2104" s="11">
        <f ca="1"/>
        <v>34</v>
      </c>
      <c r="S2104" s="52">
        <v>34456.269999999997</v>
      </c>
      <c r="T2104" s="19"/>
    </row>
    <row r="2105" spans="1:20" x14ac:dyDescent="0.3">
      <c r="A2105" t="s">
        <v>2131</v>
      </c>
      <c r="B2105">
        <v>1998</v>
      </c>
      <c r="C2105" t="s">
        <v>13</v>
      </c>
      <c r="D2105">
        <v>24</v>
      </c>
      <c r="E2105">
        <v>0</v>
      </c>
      <c r="F2105">
        <v>34472.839999999997</v>
      </c>
      <c r="G2105" t="s">
        <v>6768</v>
      </c>
      <c r="H2105" t="s">
        <v>6767</v>
      </c>
      <c r="I2105" t="s">
        <v>37</v>
      </c>
      <c r="K2105" s="14" t="str">
        <v>Id237</v>
      </c>
      <c r="L2105" s="11">
        <v>1998</v>
      </c>
      <c r="M2105" s="11" t="str">
        <v>Jun</v>
      </c>
      <c r="N2105" s="11" t="str">
        <v>Tier - 1</v>
      </c>
      <c r="O2105" s="11" t="str">
        <v>Tier - 3</v>
      </c>
      <c r="P2105" s="11" t="str">
        <v>R1011</v>
      </c>
      <c r="Q2105" s="12" t="str">
        <v>24 Jun 1998</v>
      </c>
      <c r="R2105" s="11">
        <f ca="1"/>
        <v>26</v>
      </c>
      <c r="S2105" s="52">
        <v>34472.839999999997</v>
      </c>
      <c r="T2105" s="19"/>
    </row>
    <row r="2106" spans="1:20" x14ac:dyDescent="0.3">
      <c r="A2106" t="s">
        <v>2132</v>
      </c>
      <c r="B2106">
        <v>1976</v>
      </c>
      <c r="C2106" t="s">
        <v>11</v>
      </c>
      <c r="D2106">
        <v>25</v>
      </c>
      <c r="E2106">
        <v>2</v>
      </c>
      <c r="F2106">
        <v>34543.39</v>
      </c>
      <c r="G2106" t="s">
        <v>6766</v>
      </c>
      <c r="H2106" t="s">
        <v>6767</v>
      </c>
      <c r="I2106" t="s">
        <v>37</v>
      </c>
      <c r="K2106" s="14" t="str">
        <v>Id236</v>
      </c>
      <c r="L2106" s="11">
        <v>1976</v>
      </c>
      <c r="M2106" s="11" t="str">
        <v>Nov</v>
      </c>
      <c r="N2106" s="11" t="str">
        <v>Tier - 2</v>
      </c>
      <c r="O2106" s="11" t="str">
        <v>Tier - 3</v>
      </c>
      <c r="P2106" s="11" t="str">
        <v>R1011</v>
      </c>
      <c r="Q2106" s="12" t="str">
        <v>25 Nov 1976</v>
      </c>
      <c r="R2106" s="11">
        <f ca="1"/>
        <v>48</v>
      </c>
      <c r="S2106" s="52">
        <v>34543.39</v>
      </c>
      <c r="T2106" s="19"/>
    </row>
    <row r="2107" spans="1:20" x14ac:dyDescent="0.3">
      <c r="A2107" t="s">
        <v>2133</v>
      </c>
      <c r="B2107">
        <v>2004</v>
      </c>
      <c r="C2107" t="s">
        <v>32</v>
      </c>
      <c r="D2107">
        <v>9</v>
      </c>
      <c r="E2107">
        <v>0</v>
      </c>
      <c r="F2107">
        <v>34617.839999999997</v>
      </c>
      <c r="G2107" t="s">
        <v>6768</v>
      </c>
      <c r="H2107" t="s">
        <v>6767</v>
      </c>
      <c r="I2107" t="s">
        <v>163</v>
      </c>
      <c r="K2107" s="14" t="str">
        <v>Id235</v>
      </c>
      <c r="L2107" s="11">
        <v>2004</v>
      </c>
      <c r="M2107" s="11" t="str">
        <v>Oct</v>
      </c>
      <c r="N2107" s="11" t="str">
        <v>Tier - 1</v>
      </c>
      <c r="O2107" s="11" t="str">
        <v>Tier - 3</v>
      </c>
      <c r="P2107" s="11" t="str">
        <v>R1016</v>
      </c>
      <c r="Q2107" s="12" t="str">
        <v>9 Oct 2004</v>
      </c>
      <c r="R2107" s="11">
        <f ca="1"/>
        <v>20</v>
      </c>
      <c r="S2107" s="52">
        <v>34617.839999999997</v>
      </c>
      <c r="T2107" s="19"/>
    </row>
    <row r="2108" spans="1:20" x14ac:dyDescent="0.3">
      <c r="A2108" t="s">
        <v>2134</v>
      </c>
      <c r="B2108">
        <v>1994</v>
      </c>
      <c r="C2108" t="s">
        <v>8</v>
      </c>
      <c r="D2108">
        <v>7</v>
      </c>
      <c r="E2108">
        <v>0</v>
      </c>
      <c r="F2108">
        <v>34672.15</v>
      </c>
      <c r="G2108" t="s">
        <v>6768</v>
      </c>
      <c r="H2108" t="s">
        <v>6767</v>
      </c>
      <c r="I2108" t="s">
        <v>9</v>
      </c>
      <c r="K2108" s="14" t="str">
        <v>Id234</v>
      </c>
      <c r="L2108" s="11">
        <v>1994</v>
      </c>
      <c r="M2108" s="11" t="str">
        <v>Jul</v>
      </c>
      <c r="N2108" s="11" t="str">
        <v>Tier - 1</v>
      </c>
      <c r="O2108" s="11" t="str">
        <v>Tier - 3</v>
      </c>
      <c r="P2108" s="11" t="str">
        <v>R1013</v>
      </c>
      <c r="Q2108" s="12" t="str">
        <v>7 Jul 1994</v>
      </c>
      <c r="R2108" s="11">
        <f ca="1"/>
        <v>30</v>
      </c>
      <c r="S2108" s="52">
        <v>34672.15</v>
      </c>
      <c r="T2108" s="19"/>
    </row>
    <row r="2109" spans="1:20" x14ac:dyDescent="0.3">
      <c r="A2109" t="s">
        <v>2135</v>
      </c>
      <c r="B2109">
        <v>2003</v>
      </c>
      <c r="C2109" t="s">
        <v>8</v>
      </c>
      <c r="D2109">
        <v>3</v>
      </c>
      <c r="E2109">
        <v>0</v>
      </c>
      <c r="F2109">
        <v>34779.620000000003</v>
      </c>
      <c r="G2109" t="s">
        <v>6768</v>
      </c>
      <c r="H2109" t="s">
        <v>6766</v>
      </c>
      <c r="I2109" t="s">
        <v>37</v>
      </c>
      <c r="K2109" s="14" t="str">
        <v>Id233</v>
      </c>
      <c r="L2109" s="11">
        <v>2003</v>
      </c>
      <c r="M2109" s="11" t="str">
        <v>Jul</v>
      </c>
      <c r="N2109" s="11" t="str">
        <v>Tier - 1</v>
      </c>
      <c r="O2109" s="11" t="str">
        <v>Tier - 2</v>
      </c>
      <c r="P2109" s="11" t="str">
        <v>R1011</v>
      </c>
      <c r="Q2109" s="12" t="str">
        <v>3 Jul 2003</v>
      </c>
      <c r="R2109" s="11">
        <f ca="1"/>
        <v>21</v>
      </c>
      <c r="S2109" s="52">
        <v>34779.620000000003</v>
      </c>
      <c r="T2109" s="19"/>
    </row>
    <row r="2110" spans="1:20" x14ac:dyDescent="0.3">
      <c r="A2110" t="s">
        <v>2136</v>
      </c>
      <c r="B2110">
        <v>1995</v>
      </c>
      <c r="C2110" t="s">
        <v>25</v>
      </c>
      <c r="D2110">
        <v>27</v>
      </c>
      <c r="E2110">
        <v>1</v>
      </c>
      <c r="F2110">
        <v>34806.47</v>
      </c>
      <c r="G2110" t="s">
        <v>6768</v>
      </c>
      <c r="H2110" t="s">
        <v>6766</v>
      </c>
      <c r="I2110" t="s">
        <v>9</v>
      </c>
      <c r="K2110" s="14" t="str">
        <v>Id232</v>
      </c>
      <c r="L2110" s="11">
        <v>1995</v>
      </c>
      <c r="M2110" s="11" t="str">
        <v>Dec</v>
      </c>
      <c r="N2110" s="11" t="str">
        <v>Tier - 1</v>
      </c>
      <c r="O2110" s="11" t="str">
        <v>Tier - 2</v>
      </c>
      <c r="P2110" s="11" t="str">
        <v>R1013</v>
      </c>
      <c r="Q2110" s="12" t="str">
        <v>27 Dec 1995</v>
      </c>
      <c r="R2110" s="11">
        <f ca="1"/>
        <v>29</v>
      </c>
      <c r="S2110" s="52">
        <v>34806.47</v>
      </c>
      <c r="T2110" s="19"/>
    </row>
    <row r="2111" spans="1:20" x14ac:dyDescent="0.3">
      <c r="A2111" t="s">
        <v>2137</v>
      </c>
      <c r="B2111">
        <v>2003</v>
      </c>
      <c r="C2111" t="s">
        <v>15</v>
      </c>
      <c r="D2111">
        <v>17</v>
      </c>
      <c r="E2111">
        <v>0</v>
      </c>
      <c r="F2111">
        <v>34828.65</v>
      </c>
      <c r="G2111" t="s">
        <v>6768</v>
      </c>
      <c r="H2111" t="s">
        <v>6767</v>
      </c>
      <c r="I2111" t="s">
        <v>37</v>
      </c>
      <c r="K2111" s="14" t="str">
        <v>Id231</v>
      </c>
      <c r="L2111" s="11">
        <v>2003</v>
      </c>
      <c r="M2111" s="11" t="str">
        <v>Sep</v>
      </c>
      <c r="N2111" s="11" t="str">
        <v>Tier - 1</v>
      </c>
      <c r="O2111" s="11" t="str">
        <v>Tier - 3</v>
      </c>
      <c r="P2111" s="11" t="str">
        <v>R1011</v>
      </c>
      <c r="Q2111" s="12" t="str">
        <v>17 Sep 2003</v>
      </c>
      <c r="R2111" s="11">
        <f ca="1"/>
        <v>21</v>
      </c>
      <c r="S2111" s="52">
        <v>34828.65</v>
      </c>
      <c r="T2111" s="19"/>
    </row>
    <row r="2112" spans="1:20" x14ac:dyDescent="0.3">
      <c r="A2112" t="s">
        <v>2138</v>
      </c>
      <c r="B2112">
        <v>1995</v>
      </c>
      <c r="C2112" t="s">
        <v>32</v>
      </c>
      <c r="D2112">
        <v>17</v>
      </c>
      <c r="E2112">
        <v>0</v>
      </c>
      <c r="F2112">
        <v>34838.870000000003</v>
      </c>
      <c r="G2112" t="s">
        <v>6766</v>
      </c>
      <c r="H2112" t="s">
        <v>6767</v>
      </c>
      <c r="I2112" t="s">
        <v>37</v>
      </c>
      <c r="K2112" s="14" t="str">
        <v>Id230</v>
      </c>
      <c r="L2112" s="11">
        <v>1995</v>
      </c>
      <c r="M2112" s="11" t="str">
        <v>Oct</v>
      </c>
      <c r="N2112" s="11" t="str">
        <v>Tier - 2</v>
      </c>
      <c r="O2112" s="11" t="str">
        <v>Tier - 3</v>
      </c>
      <c r="P2112" s="11" t="str">
        <v>R1011</v>
      </c>
      <c r="Q2112" s="12" t="str">
        <v>17 Oct 1995</v>
      </c>
      <c r="R2112" s="11">
        <f ca="1"/>
        <v>29</v>
      </c>
      <c r="S2112" s="52">
        <v>34838.870000000003</v>
      </c>
      <c r="T2112" s="19"/>
    </row>
    <row r="2113" spans="1:20" x14ac:dyDescent="0.3">
      <c r="A2113" t="s">
        <v>2139</v>
      </c>
      <c r="B2113">
        <v>1983</v>
      </c>
      <c r="C2113" t="s">
        <v>8</v>
      </c>
      <c r="D2113">
        <v>29</v>
      </c>
      <c r="E2113">
        <v>3</v>
      </c>
      <c r="F2113">
        <v>34940.61</v>
      </c>
      <c r="G2113" t="s">
        <v>6766</v>
      </c>
      <c r="H2113" t="s">
        <v>6767</v>
      </c>
      <c r="I2113" t="s">
        <v>37</v>
      </c>
      <c r="K2113" s="14" t="str">
        <v>Id229</v>
      </c>
      <c r="L2113" s="11">
        <v>1983</v>
      </c>
      <c r="M2113" s="11" t="str">
        <v>Jul</v>
      </c>
      <c r="N2113" s="11" t="str">
        <v>Tier - 2</v>
      </c>
      <c r="O2113" s="11" t="str">
        <v>Tier - 3</v>
      </c>
      <c r="P2113" s="11" t="str">
        <v>R1011</v>
      </c>
      <c r="Q2113" s="12" t="str">
        <v>29 Jul 1983</v>
      </c>
      <c r="R2113" s="11">
        <f ca="1"/>
        <v>41</v>
      </c>
      <c r="S2113" s="52">
        <v>34940.61</v>
      </c>
      <c r="T2113" s="19"/>
    </row>
    <row r="2114" spans="1:20" x14ac:dyDescent="0.3">
      <c r="A2114" t="s">
        <v>2140</v>
      </c>
      <c r="B2114">
        <v>1967</v>
      </c>
      <c r="C2114" t="s">
        <v>32</v>
      </c>
      <c r="D2114">
        <v>7</v>
      </c>
      <c r="E2114">
        <v>0</v>
      </c>
      <c r="F2114">
        <v>34975.68</v>
      </c>
      <c r="G2114" t="s">
        <v>6766</v>
      </c>
      <c r="H2114" t="s">
        <v>6766</v>
      </c>
      <c r="I2114" t="s">
        <v>37</v>
      </c>
      <c r="K2114" s="14" t="str">
        <v>Id228</v>
      </c>
      <c r="L2114" s="11">
        <v>1967</v>
      </c>
      <c r="M2114" s="11" t="str">
        <v>Oct</v>
      </c>
      <c r="N2114" s="11" t="str">
        <v>Tier - 2</v>
      </c>
      <c r="O2114" s="11" t="str">
        <v>Tier - 2</v>
      </c>
      <c r="P2114" s="11" t="str">
        <v>R1011</v>
      </c>
      <c r="Q2114" s="12" t="str">
        <v>7 Oct 1967</v>
      </c>
      <c r="R2114" s="11">
        <f ca="1"/>
        <v>57</v>
      </c>
      <c r="S2114" s="52">
        <v>34975.68</v>
      </c>
      <c r="T2114" s="19"/>
    </row>
    <row r="2115" spans="1:20" x14ac:dyDescent="0.3">
      <c r="A2115" t="s">
        <v>2141</v>
      </c>
      <c r="B2115">
        <v>1998</v>
      </c>
      <c r="C2115" t="s">
        <v>30</v>
      </c>
      <c r="D2115">
        <v>22</v>
      </c>
      <c r="E2115">
        <v>0</v>
      </c>
      <c r="F2115">
        <v>34976.42</v>
      </c>
      <c r="G2115" t="s">
        <v>6766</v>
      </c>
      <c r="H2115" t="s">
        <v>6768</v>
      </c>
      <c r="I2115" t="s">
        <v>37</v>
      </c>
      <c r="K2115" s="14" t="str">
        <v>Id227</v>
      </c>
      <c r="L2115" s="11">
        <v>1998</v>
      </c>
      <c r="M2115" s="11" t="str">
        <v>Aug</v>
      </c>
      <c r="N2115" s="11" t="str">
        <v>Tier - 2</v>
      </c>
      <c r="O2115" s="11" t="str">
        <v>Tier - 1</v>
      </c>
      <c r="P2115" s="11" t="str">
        <v>R1011</v>
      </c>
      <c r="Q2115" s="12" t="str">
        <v>22 Aug 1998</v>
      </c>
      <c r="R2115" s="11">
        <f ca="1"/>
        <v>26</v>
      </c>
      <c r="S2115" s="52">
        <v>34976.42</v>
      </c>
      <c r="T2115" s="19"/>
    </row>
    <row r="2116" spans="1:20" x14ac:dyDescent="0.3">
      <c r="A2116" t="s">
        <v>2142</v>
      </c>
      <c r="B2116">
        <v>1997</v>
      </c>
      <c r="C2116" t="s">
        <v>30</v>
      </c>
      <c r="D2116">
        <v>22</v>
      </c>
      <c r="E2116">
        <v>0</v>
      </c>
      <c r="F2116">
        <v>34979.86</v>
      </c>
      <c r="G2116" t="s">
        <v>6766</v>
      </c>
      <c r="H2116" t="s">
        <v>6766</v>
      </c>
      <c r="I2116" t="s">
        <v>37</v>
      </c>
      <c r="K2116" s="14" t="str">
        <v>Id226</v>
      </c>
      <c r="L2116" s="11">
        <v>1997</v>
      </c>
      <c r="M2116" s="11" t="str">
        <v>Aug</v>
      </c>
      <c r="N2116" s="11" t="str">
        <v>Tier - 2</v>
      </c>
      <c r="O2116" s="11" t="str">
        <v>Tier - 2</v>
      </c>
      <c r="P2116" s="11" t="str">
        <v>R1011</v>
      </c>
      <c r="Q2116" s="12" t="str">
        <v>22 Aug 1997</v>
      </c>
      <c r="R2116" s="11">
        <f ca="1"/>
        <v>27</v>
      </c>
      <c r="S2116" s="52">
        <v>34979.86</v>
      </c>
      <c r="T2116" s="19"/>
    </row>
    <row r="2117" spans="1:20" x14ac:dyDescent="0.3">
      <c r="A2117" t="s">
        <v>2143</v>
      </c>
      <c r="B2117">
        <v>1982</v>
      </c>
      <c r="C2117" t="s">
        <v>8</v>
      </c>
      <c r="D2117">
        <v>5</v>
      </c>
      <c r="E2117">
        <v>3</v>
      </c>
      <c r="F2117">
        <v>35000.730000000003</v>
      </c>
      <c r="G2117" t="s">
        <v>6766</v>
      </c>
      <c r="H2117" t="s">
        <v>6767</v>
      </c>
      <c r="I2117" t="s">
        <v>37</v>
      </c>
      <c r="K2117" s="14" t="str">
        <v>Id225</v>
      </c>
      <c r="L2117" s="11">
        <v>1982</v>
      </c>
      <c r="M2117" s="11" t="str">
        <v>Jul</v>
      </c>
      <c r="N2117" s="11" t="str">
        <v>Tier - 2</v>
      </c>
      <c r="O2117" s="11" t="str">
        <v>Tier - 3</v>
      </c>
      <c r="P2117" s="11" t="str">
        <v>R1011</v>
      </c>
      <c r="Q2117" s="12" t="str">
        <v>5 Jul 1982</v>
      </c>
      <c r="R2117" s="11">
        <f ca="1"/>
        <v>42</v>
      </c>
      <c r="S2117" s="52">
        <v>35000.730000000003</v>
      </c>
      <c r="T2117" s="19"/>
    </row>
    <row r="2118" spans="1:20" x14ac:dyDescent="0.3">
      <c r="A2118" t="s">
        <v>2144</v>
      </c>
      <c r="B2118">
        <v>1975</v>
      </c>
      <c r="C2118" t="s">
        <v>30</v>
      </c>
      <c r="D2118">
        <v>29</v>
      </c>
      <c r="E2118">
        <v>1</v>
      </c>
      <c r="F2118">
        <v>35050.620000000003</v>
      </c>
      <c r="G2118" t="s">
        <v>6766</v>
      </c>
      <c r="H2118" t="s">
        <v>6768</v>
      </c>
      <c r="I2118" t="s">
        <v>37</v>
      </c>
      <c r="K2118" s="14" t="str">
        <v>Id224</v>
      </c>
      <c r="L2118" s="11">
        <v>1975</v>
      </c>
      <c r="M2118" s="11" t="str">
        <v>Aug</v>
      </c>
      <c r="N2118" s="11" t="str">
        <v>Tier - 2</v>
      </c>
      <c r="O2118" s="11" t="str">
        <v>Tier - 1</v>
      </c>
      <c r="P2118" s="11" t="str">
        <v>R1011</v>
      </c>
      <c r="Q2118" s="12" t="str">
        <v>29 Aug 1975</v>
      </c>
      <c r="R2118" s="11">
        <f ca="1"/>
        <v>49</v>
      </c>
      <c r="S2118" s="52">
        <v>35050.620000000003</v>
      </c>
      <c r="T2118" s="19"/>
    </row>
    <row r="2119" spans="1:20" x14ac:dyDescent="0.3">
      <c r="A2119" t="s">
        <v>2145</v>
      </c>
      <c r="B2119">
        <v>1977</v>
      </c>
      <c r="C2119" t="s">
        <v>13</v>
      </c>
      <c r="D2119">
        <v>29</v>
      </c>
      <c r="E2119">
        <v>0</v>
      </c>
      <c r="F2119">
        <v>35069.370000000003</v>
      </c>
      <c r="G2119" t="s">
        <v>6768</v>
      </c>
      <c r="H2119" t="s">
        <v>6768</v>
      </c>
      <c r="I2119" t="s">
        <v>351</v>
      </c>
      <c r="K2119" s="14" t="str">
        <v>Id223</v>
      </c>
      <c r="L2119" s="11">
        <v>1977</v>
      </c>
      <c r="M2119" s="11" t="str">
        <v>Jun</v>
      </c>
      <c r="N2119" s="11" t="str">
        <v>Tier - 1</v>
      </c>
      <c r="O2119" s="11" t="str">
        <v>Tier - 1</v>
      </c>
      <c r="P2119" s="11" t="str">
        <v>R1017</v>
      </c>
      <c r="Q2119" s="12" t="str">
        <v>29 Jun 1977</v>
      </c>
      <c r="R2119" s="11">
        <f ca="1"/>
        <v>47</v>
      </c>
      <c r="S2119" s="52">
        <v>35069.370000000003</v>
      </c>
      <c r="T2119" s="19"/>
    </row>
    <row r="2120" spans="1:20" x14ac:dyDescent="0.3">
      <c r="A2120" t="s">
        <v>2146</v>
      </c>
      <c r="B2120">
        <v>1998</v>
      </c>
      <c r="C2120" t="s">
        <v>25</v>
      </c>
      <c r="D2120">
        <v>22</v>
      </c>
      <c r="E2120">
        <v>0</v>
      </c>
      <c r="F2120">
        <v>35147.53</v>
      </c>
      <c r="G2120" t="s">
        <v>6768</v>
      </c>
      <c r="H2120" t="s">
        <v>6768</v>
      </c>
      <c r="I2120" t="s">
        <v>163</v>
      </c>
      <c r="K2120" s="14" t="str">
        <v>Id222</v>
      </c>
      <c r="L2120" s="11">
        <v>1998</v>
      </c>
      <c r="M2120" s="11" t="str">
        <v>Dec</v>
      </c>
      <c r="N2120" s="11" t="str">
        <v>Tier - 1</v>
      </c>
      <c r="O2120" s="11" t="str">
        <v>Tier - 1</v>
      </c>
      <c r="P2120" s="11" t="str">
        <v>R1016</v>
      </c>
      <c r="Q2120" s="12" t="str">
        <v>22 Dec 1998</v>
      </c>
      <c r="R2120" s="11">
        <f ca="1"/>
        <v>26</v>
      </c>
      <c r="S2120" s="52">
        <v>35147.53</v>
      </c>
      <c r="T2120" s="19"/>
    </row>
    <row r="2121" spans="1:20" x14ac:dyDescent="0.3">
      <c r="A2121" t="s">
        <v>2147</v>
      </c>
      <c r="B2121">
        <v>1967</v>
      </c>
      <c r="C2121" t="s">
        <v>25</v>
      </c>
      <c r="D2121">
        <v>30</v>
      </c>
      <c r="E2121">
        <v>1</v>
      </c>
      <c r="F2121">
        <v>35160.129999999997</v>
      </c>
      <c r="G2121" t="s">
        <v>6766</v>
      </c>
      <c r="H2121" t="s">
        <v>6766</v>
      </c>
      <c r="I2121" t="s">
        <v>37</v>
      </c>
      <c r="K2121" s="14" t="str">
        <v>Id221</v>
      </c>
      <c r="L2121" s="11">
        <v>1967</v>
      </c>
      <c r="M2121" s="11" t="str">
        <v>Dec</v>
      </c>
      <c r="N2121" s="11" t="str">
        <v>Tier - 2</v>
      </c>
      <c r="O2121" s="11" t="str">
        <v>Tier - 2</v>
      </c>
      <c r="P2121" s="11" t="str">
        <v>R1011</v>
      </c>
      <c r="Q2121" s="12" t="str">
        <v>30 Dec 1967</v>
      </c>
      <c r="R2121" s="11">
        <f ca="1"/>
        <v>57</v>
      </c>
      <c r="S2121" s="52">
        <v>35160.129999999997</v>
      </c>
      <c r="T2121" s="19"/>
    </row>
    <row r="2122" spans="1:20" x14ac:dyDescent="0.3">
      <c r="A2122" t="s">
        <v>2148</v>
      </c>
      <c r="B2122">
        <v>1997</v>
      </c>
      <c r="C2122" t="s">
        <v>8</v>
      </c>
      <c r="D2122">
        <v>9</v>
      </c>
      <c r="E2122">
        <v>0</v>
      </c>
      <c r="F2122">
        <v>35302.089999999997</v>
      </c>
      <c r="G2122" t="s">
        <v>6768</v>
      </c>
      <c r="H2122" t="s">
        <v>6766</v>
      </c>
      <c r="I2122" t="s">
        <v>37</v>
      </c>
      <c r="K2122" s="14" t="str">
        <v>Id220</v>
      </c>
      <c r="L2122" s="11">
        <v>1997</v>
      </c>
      <c r="M2122" s="11" t="str">
        <v>Jul</v>
      </c>
      <c r="N2122" s="11" t="str">
        <v>Tier - 1</v>
      </c>
      <c r="O2122" s="11" t="str">
        <v>Tier - 2</v>
      </c>
      <c r="P2122" s="11" t="str">
        <v>R1011</v>
      </c>
      <c r="Q2122" s="12" t="str">
        <v>9 Jul 1997</v>
      </c>
      <c r="R2122" s="11">
        <f ca="1"/>
        <v>27</v>
      </c>
      <c r="S2122" s="52">
        <v>35302.089999999997</v>
      </c>
      <c r="T2122" s="19"/>
    </row>
    <row r="2123" spans="1:20" x14ac:dyDescent="0.3">
      <c r="A2123" t="s">
        <v>2149</v>
      </c>
      <c r="B2123">
        <v>1988</v>
      </c>
      <c r="C2123" t="s">
        <v>15</v>
      </c>
      <c r="D2123">
        <v>19</v>
      </c>
      <c r="E2123">
        <v>3</v>
      </c>
      <c r="F2123">
        <v>35315.96</v>
      </c>
      <c r="G2123" t="s">
        <v>6766</v>
      </c>
      <c r="H2123" t="s">
        <v>6768</v>
      </c>
      <c r="I2123" t="s">
        <v>37</v>
      </c>
      <c r="K2123" s="14" t="str">
        <v>Id219</v>
      </c>
      <c r="L2123" s="11">
        <v>1988</v>
      </c>
      <c r="M2123" s="11" t="str">
        <v>Sep</v>
      </c>
      <c r="N2123" s="11" t="str">
        <v>Tier - 2</v>
      </c>
      <c r="O2123" s="11" t="str">
        <v>Tier - 1</v>
      </c>
      <c r="P2123" s="11" t="str">
        <v>R1011</v>
      </c>
      <c r="Q2123" s="12" t="str">
        <v>19 Sep 1988</v>
      </c>
      <c r="R2123" s="11">
        <f ca="1"/>
        <v>36</v>
      </c>
      <c r="S2123" s="52">
        <v>35315.96</v>
      </c>
      <c r="T2123" s="19"/>
    </row>
    <row r="2124" spans="1:20" x14ac:dyDescent="0.3">
      <c r="A2124" t="s">
        <v>2150</v>
      </c>
      <c r="B2124">
        <v>1971</v>
      </c>
      <c r="C2124" t="s">
        <v>15</v>
      </c>
      <c r="D2124">
        <v>22</v>
      </c>
      <c r="E2124">
        <v>0</v>
      </c>
      <c r="F2124">
        <v>35345.730000000003</v>
      </c>
      <c r="G2124" t="s">
        <v>6766</v>
      </c>
      <c r="H2124" t="s">
        <v>6767</v>
      </c>
      <c r="I2124" t="s">
        <v>37</v>
      </c>
      <c r="K2124" s="14" t="str">
        <v>Id218</v>
      </c>
      <c r="L2124" s="11">
        <v>1971</v>
      </c>
      <c r="M2124" s="11" t="str">
        <v>Sep</v>
      </c>
      <c r="N2124" s="11" t="str">
        <v>Tier - 2</v>
      </c>
      <c r="O2124" s="11" t="str">
        <v>Tier - 3</v>
      </c>
      <c r="P2124" s="11" t="str">
        <v>R1011</v>
      </c>
      <c r="Q2124" s="12" t="str">
        <v>22 Sep 1971</v>
      </c>
      <c r="R2124" s="11">
        <f ca="1"/>
        <v>53</v>
      </c>
      <c r="S2124" s="52">
        <v>35345.730000000003</v>
      </c>
      <c r="T2124" s="19"/>
    </row>
    <row r="2125" spans="1:20" x14ac:dyDescent="0.3">
      <c r="A2125" t="s">
        <v>2151</v>
      </c>
      <c r="B2125">
        <v>1988</v>
      </c>
      <c r="C2125" t="s">
        <v>11</v>
      </c>
      <c r="D2125">
        <v>20</v>
      </c>
      <c r="E2125">
        <v>0</v>
      </c>
      <c r="F2125">
        <v>35491.64</v>
      </c>
      <c r="G2125" t="s">
        <v>6768</v>
      </c>
      <c r="H2125" t="s">
        <v>6766</v>
      </c>
      <c r="I2125" t="s">
        <v>37</v>
      </c>
      <c r="K2125" s="14" t="str">
        <v>Id217</v>
      </c>
      <c r="L2125" s="11">
        <v>1988</v>
      </c>
      <c r="M2125" s="11" t="str">
        <v>Nov</v>
      </c>
      <c r="N2125" s="11" t="str">
        <v>Tier - 1</v>
      </c>
      <c r="O2125" s="11" t="str">
        <v>Tier - 2</v>
      </c>
      <c r="P2125" s="11" t="str">
        <v>R1011</v>
      </c>
      <c r="Q2125" s="12" t="str">
        <v>20 Nov 1988</v>
      </c>
      <c r="R2125" s="11">
        <f ca="1"/>
        <v>36</v>
      </c>
      <c r="S2125" s="52">
        <v>35491.64</v>
      </c>
      <c r="T2125" s="19"/>
    </row>
    <row r="2126" spans="1:20" x14ac:dyDescent="0.3">
      <c r="A2126" t="s">
        <v>2152</v>
      </c>
      <c r="B2126">
        <v>1973</v>
      </c>
      <c r="C2126" t="s">
        <v>25</v>
      </c>
      <c r="D2126">
        <v>16</v>
      </c>
      <c r="E2126">
        <v>0</v>
      </c>
      <c r="F2126">
        <v>35517.19</v>
      </c>
      <c r="G2126" t="s">
        <v>6766</v>
      </c>
      <c r="H2126" t="s">
        <v>6766</v>
      </c>
      <c r="I2126" t="s">
        <v>37</v>
      </c>
      <c r="K2126" s="14" t="str">
        <v>Id216</v>
      </c>
      <c r="L2126" s="11">
        <v>1973</v>
      </c>
      <c r="M2126" s="11" t="str">
        <v>Dec</v>
      </c>
      <c r="N2126" s="11" t="str">
        <v>Tier - 2</v>
      </c>
      <c r="O2126" s="11" t="str">
        <v>Tier - 2</v>
      </c>
      <c r="P2126" s="11" t="str">
        <v>R1011</v>
      </c>
      <c r="Q2126" s="12" t="str">
        <v>16 Dec 1973</v>
      </c>
      <c r="R2126" s="11">
        <f ca="1"/>
        <v>51</v>
      </c>
      <c r="S2126" s="52">
        <v>35517.19</v>
      </c>
      <c r="T2126" s="19"/>
    </row>
    <row r="2127" spans="1:20" x14ac:dyDescent="0.3">
      <c r="A2127" t="s">
        <v>2153</v>
      </c>
      <c r="B2127">
        <v>1992</v>
      </c>
      <c r="C2127" t="s">
        <v>15</v>
      </c>
      <c r="D2127">
        <v>13</v>
      </c>
      <c r="E2127">
        <v>0</v>
      </c>
      <c r="F2127">
        <v>35547.47</v>
      </c>
      <c r="G2127" t="s">
        <v>6766</v>
      </c>
      <c r="H2127" t="s">
        <v>6767</v>
      </c>
      <c r="I2127" t="s">
        <v>37</v>
      </c>
      <c r="K2127" s="14" t="str">
        <v>Id215</v>
      </c>
      <c r="L2127" s="11">
        <v>1992</v>
      </c>
      <c r="M2127" s="11" t="str">
        <v>Sep</v>
      </c>
      <c r="N2127" s="11" t="str">
        <v>Tier - 2</v>
      </c>
      <c r="O2127" s="11" t="str">
        <v>Tier - 3</v>
      </c>
      <c r="P2127" s="11" t="str">
        <v>R1011</v>
      </c>
      <c r="Q2127" s="12" t="str">
        <v>13 Sep 1992</v>
      </c>
      <c r="R2127" s="11">
        <f ca="1"/>
        <v>32</v>
      </c>
      <c r="S2127" s="52">
        <v>35547.47</v>
      </c>
      <c r="T2127" s="19"/>
    </row>
    <row r="2128" spans="1:20" x14ac:dyDescent="0.3">
      <c r="A2128" t="s">
        <v>2154</v>
      </c>
      <c r="B2128">
        <v>1973</v>
      </c>
      <c r="C2128" t="s">
        <v>32</v>
      </c>
      <c r="D2128">
        <v>27</v>
      </c>
      <c r="E2128">
        <v>0</v>
      </c>
      <c r="F2128">
        <v>35547.72</v>
      </c>
      <c r="G2128" t="s">
        <v>6768</v>
      </c>
      <c r="H2128" t="s">
        <v>6768</v>
      </c>
      <c r="I2128" t="s">
        <v>37</v>
      </c>
      <c r="K2128" s="14" t="str">
        <v>Id214</v>
      </c>
      <c r="L2128" s="11">
        <v>1973</v>
      </c>
      <c r="M2128" s="11" t="str">
        <v>Oct</v>
      </c>
      <c r="N2128" s="11" t="str">
        <v>Tier - 1</v>
      </c>
      <c r="O2128" s="11" t="str">
        <v>Tier - 1</v>
      </c>
      <c r="P2128" s="11" t="str">
        <v>R1011</v>
      </c>
      <c r="Q2128" s="12" t="str">
        <v>27 Oct 1973</v>
      </c>
      <c r="R2128" s="11">
        <f ca="1"/>
        <v>51</v>
      </c>
      <c r="S2128" s="52">
        <v>35547.72</v>
      </c>
      <c r="T2128" s="19"/>
    </row>
    <row r="2129" spans="1:20" x14ac:dyDescent="0.3">
      <c r="A2129" t="s">
        <v>2155</v>
      </c>
      <c r="B2129">
        <v>1964</v>
      </c>
      <c r="C2129" t="s">
        <v>30</v>
      </c>
      <c r="D2129">
        <v>29</v>
      </c>
      <c r="E2129">
        <v>0</v>
      </c>
      <c r="F2129">
        <v>35573.26</v>
      </c>
      <c r="G2129" t="s">
        <v>6766</v>
      </c>
      <c r="H2129" t="s">
        <v>6768</v>
      </c>
      <c r="I2129" t="s">
        <v>37</v>
      </c>
      <c r="K2129" s="14" t="str">
        <v>Id213</v>
      </c>
      <c r="L2129" s="11">
        <v>1964</v>
      </c>
      <c r="M2129" s="11" t="str">
        <v>Aug</v>
      </c>
      <c r="N2129" s="11" t="str">
        <v>Tier - 2</v>
      </c>
      <c r="O2129" s="11" t="str">
        <v>Tier - 1</v>
      </c>
      <c r="P2129" s="11" t="str">
        <v>R1011</v>
      </c>
      <c r="Q2129" s="12" t="str">
        <v>29 Aug 1964</v>
      </c>
      <c r="R2129" s="11">
        <f ca="1"/>
        <v>60</v>
      </c>
      <c r="S2129" s="52">
        <v>35573.26</v>
      </c>
      <c r="T2129" s="19"/>
    </row>
    <row r="2130" spans="1:20" x14ac:dyDescent="0.3">
      <c r="A2130" t="s">
        <v>2156</v>
      </c>
      <c r="B2130">
        <v>1971</v>
      </c>
      <c r="C2130" t="s">
        <v>30</v>
      </c>
      <c r="D2130">
        <v>10</v>
      </c>
      <c r="E2130">
        <v>0</v>
      </c>
      <c r="F2130">
        <v>35583.17</v>
      </c>
      <c r="G2130" t="s">
        <v>6768</v>
      </c>
      <c r="H2130" t="s">
        <v>6767</v>
      </c>
      <c r="I2130" t="s">
        <v>37</v>
      </c>
      <c r="K2130" s="14" t="str">
        <v>Id212</v>
      </c>
      <c r="L2130" s="11">
        <v>1971</v>
      </c>
      <c r="M2130" s="11" t="str">
        <v>Aug</v>
      </c>
      <c r="N2130" s="11" t="str">
        <v>Tier - 1</v>
      </c>
      <c r="O2130" s="11" t="str">
        <v>Tier - 3</v>
      </c>
      <c r="P2130" s="11" t="str">
        <v>R1011</v>
      </c>
      <c r="Q2130" s="12" t="str">
        <v>10 Aug 1971</v>
      </c>
      <c r="R2130" s="11">
        <f ca="1"/>
        <v>53</v>
      </c>
      <c r="S2130" s="52">
        <v>35583.17</v>
      </c>
      <c r="T2130" s="19"/>
    </row>
    <row r="2131" spans="1:20" x14ac:dyDescent="0.3">
      <c r="A2131" t="s">
        <v>26</v>
      </c>
      <c r="B2131">
        <v>2000</v>
      </c>
      <c r="C2131" t="s">
        <v>32</v>
      </c>
      <c r="D2131">
        <v>13</v>
      </c>
      <c r="E2131">
        <v>0</v>
      </c>
      <c r="F2131">
        <v>35585.58</v>
      </c>
      <c r="G2131" t="s">
        <v>6768</v>
      </c>
      <c r="H2131" t="s">
        <v>6766</v>
      </c>
      <c r="I2131" t="s">
        <v>37</v>
      </c>
      <c r="K2131" s="14" t="str">
        <v>Unknown</v>
      </c>
      <c r="L2131" s="11">
        <v>2000</v>
      </c>
      <c r="M2131" s="11" t="str">
        <v>Oct</v>
      </c>
      <c r="N2131" s="11" t="str">
        <v>Tier - 1</v>
      </c>
      <c r="O2131" s="11" t="str">
        <v>Tier - 2</v>
      </c>
      <c r="P2131" s="11" t="str">
        <v>R1011</v>
      </c>
      <c r="Q2131" s="12" t="str">
        <v>13 Oct 2000</v>
      </c>
      <c r="R2131" s="11">
        <f ca="1"/>
        <v>24</v>
      </c>
      <c r="S2131" s="52">
        <v>35585.58</v>
      </c>
      <c r="T2131" s="19"/>
    </row>
    <row r="2132" spans="1:20" x14ac:dyDescent="0.3">
      <c r="A2132" t="s">
        <v>2157</v>
      </c>
      <c r="B2132">
        <v>2000</v>
      </c>
      <c r="C2132" t="s">
        <v>11</v>
      </c>
      <c r="D2132">
        <v>19</v>
      </c>
      <c r="E2132">
        <v>0</v>
      </c>
      <c r="F2132">
        <v>35585.58</v>
      </c>
      <c r="G2132" t="s">
        <v>6766</v>
      </c>
      <c r="H2132" t="s">
        <v>6767</v>
      </c>
      <c r="I2132" t="s">
        <v>37</v>
      </c>
      <c r="K2132" s="14" t="str">
        <v>Id211</v>
      </c>
      <c r="L2132" s="11">
        <v>2000</v>
      </c>
      <c r="M2132" s="11" t="str">
        <v>Nov</v>
      </c>
      <c r="N2132" s="11" t="str">
        <v>Tier - 2</v>
      </c>
      <c r="O2132" s="11" t="str">
        <v>Tier - 3</v>
      </c>
      <c r="P2132" s="11" t="str">
        <v>R1011</v>
      </c>
      <c r="Q2132" s="12" t="str">
        <v>19 Nov 2000</v>
      </c>
      <c r="R2132" s="11">
        <f ca="1"/>
        <v>24</v>
      </c>
      <c r="S2132" s="52">
        <v>35585.58</v>
      </c>
      <c r="T2132" s="19"/>
    </row>
    <row r="2133" spans="1:20" x14ac:dyDescent="0.3">
      <c r="A2133" t="s">
        <v>2158</v>
      </c>
      <c r="B2133">
        <v>2000</v>
      </c>
      <c r="C2133" t="s">
        <v>25</v>
      </c>
      <c r="D2133">
        <v>17</v>
      </c>
      <c r="E2133">
        <v>3</v>
      </c>
      <c r="F2133">
        <v>35595.589999999997</v>
      </c>
      <c r="G2133" t="s">
        <v>6766</v>
      </c>
      <c r="H2133" t="s">
        <v>6767</v>
      </c>
      <c r="I2133" t="s">
        <v>9</v>
      </c>
      <c r="K2133" s="14" t="str">
        <v>Id210</v>
      </c>
      <c r="L2133" s="11">
        <v>2000</v>
      </c>
      <c r="M2133" s="11" t="str">
        <v>Dec</v>
      </c>
      <c r="N2133" s="11" t="str">
        <v>Tier - 2</v>
      </c>
      <c r="O2133" s="11" t="str">
        <v>Tier - 3</v>
      </c>
      <c r="P2133" s="11" t="str">
        <v>R1013</v>
      </c>
      <c r="Q2133" s="12" t="str">
        <v>17 Dec 2000</v>
      </c>
      <c r="R2133" s="11">
        <f ca="1"/>
        <v>24</v>
      </c>
      <c r="S2133" s="52">
        <v>35595.589999999997</v>
      </c>
      <c r="T2133" s="19"/>
    </row>
    <row r="2134" spans="1:20" x14ac:dyDescent="0.3">
      <c r="A2134" t="s">
        <v>2159</v>
      </c>
      <c r="B2134">
        <v>1978</v>
      </c>
      <c r="C2134" t="s">
        <v>25</v>
      </c>
      <c r="D2134">
        <v>19</v>
      </c>
      <c r="E2134">
        <v>2</v>
      </c>
      <c r="F2134">
        <v>35701.9</v>
      </c>
      <c r="G2134" t="s">
        <v>6766</v>
      </c>
      <c r="H2134" t="s">
        <v>6768</v>
      </c>
      <c r="I2134" t="s">
        <v>37</v>
      </c>
      <c r="K2134" s="14" t="str">
        <v>Id209</v>
      </c>
      <c r="L2134" s="11">
        <v>1978</v>
      </c>
      <c r="M2134" s="11" t="str">
        <v>Dec</v>
      </c>
      <c r="N2134" s="11" t="str">
        <v>Tier - 2</v>
      </c>
      <c r="O2134" s="11" t="str">
        <v>Tier - 1</v>
      </c>
      <c r="P2134" s="11" t="str">
        <v>R1011</v>
      </c>
      <c r="Q2134" s="12" t="str">
        <v>19 Dec 1978</v>
      </c>
      <c r="R2134" s="11">
        <f ca="1"/>
        <v>46</v>
      </c>
      <c r="S2134" s="52">
        <v>35701.9</v>
      </c>
      <c r="T2134" s="19"/>
    </row>
    <row r="2135" spans="1:20" x14ac:dyDescent="0.3">
      <c r="A2135" t="s">
        <v>2160</v>
      </c>
      <c r="B2135">
        <v>1974</v>
      </c>
      <c r="C2135" t="s">
        <v>8</v>
      </c>
      <c r="D2135">
        <v>15</v>
      </c>
      <c r="E2135">
        <v>0</v>
      </c>
      <c r="F2135">
        <v>35711.39</v>
      </c>
      <c r="G2135" t="s">
        <v>6766</v>
      </c>
      <c r="H2135" t="s">
        <v>6767</v>
      </c>
      <c r="I2135" t="s">
        <v>18</v>
      </c>
      <c r="K2135" s="14" t="str">
        <v>Id208</v>
      </c>
      <c r="L2135" s="11">
        <v>1974</v>
      </c>
      <c r="M2135" s="11" t="str">
        <v>Jul</v>
      </c>
      <c r="N2135" s="11" t="str">
        <v>Tier - 2</v>
      </c>
      <c r="O2135" s="11" t="str">
        <v>Tier - 3</v>
      </c>
      <c r="P2135" s="11" t="str">
        <v>R1012</v>
      </c>
      <c r="Q2135" s="12" t="str">
        <v>15 Jul 1974</v>
      </c>
      <c r="R2135" s="11">
        <f ca="1"/>
        <v>50</v>
      </c>
      <c r="S2135" s="52">
        <v>35711.39</v>
      </c>
      <c r="T2135" s="19"/>
    </row>
    <row r="2136" spans="1:20" x14ac:dyDescent="0.3">
      <c r="A2136" t="s">
        <v>2161</v>
      </c>
      <c r="B2136">
        <v>1976</v>
      </c>
      <c r="C2136" t="s">
        <v>32</v>
      </c>
      <c r="D2136">
        <v>4</v>
      </c>
      <c r="E2136">
        <v>2</v>
      </c>
      <c r="F2136">
        <v>35733.96</v>
      </c>
      <c r="G2136" t="s">
        <v>6766</v>
      </c>
      <c r="H2136" t="s">
        <v>6766</v>
      </c>
      <c r="I2136" t="s">
        <v>37</v>
      </c>
      <c r="K2136" s="14" t="str">
        <v>Id207</v>
      </c>
      <c r="L2136" s="11">
        <v>1976</v>
      </c>
      <c r="M2136" s="11" t="str">
        <v>Oct</v>
      </c>
      <c r="N2136" s="11" t="str">
        <v>Tier - 2</v>
      </c>
      <c r="O2136" s="11" t="str">
        <v>Tier - 2</v>
      </c>
      <c r="P2136" s="11" t="str">
        <v>R1011</v>
      </c>
      <c r="Q2136" s="12" t="str">
        <v>4 Oct 1976</v>
      </c>
      <c r="R2136" s="11">
        <f ca="1"/>
        <v>48</v>
      </c>
      <c r="S2136" s="52">
        <v>35733.96</v>
      </c>
      <c r="T2136" s="19"/>
    </row>
    <row r="2137" spans="1:20" x14ac:dyDescent="0.3">
      <c r="A2137" t="s">
        <v>2162</v>
      </c>
      <c r="B2137">
        <v>1992</v>
      </c>
      <c r="C2137" t="s">
        <v>13</v>
      </c>
      <c r="D2137">
        <v>18</v>
      </c>
      <c r="E2137">
        <v>0</v>
      </c>
      <c r="F2137">
        <v>35883.269999999997</v>
      </c>
      <c r="G2137" t="s">
        <v>6766</v>
      </c>
      <c r="H2137" t="s">
        <v>6768</v>
      </c>
      <c r="I2137" t="s">
        <v>37</v>
      </c>
      <c r="K2137" s="14" t="str">
        <v>Id206</v>
      </c>
      <c r="L2137" s="11">
        <v>1992</v>
      </c>
      <c r="M2137" s="11" t="str">
        <v>Jun</v>
      </c>
      <c r="N2137" s="11" t="str">
        <v>Tier - 2</v>
      </c>
      <c r="O2137" s="11" t="str">
        <v>Tier - 1</v>
      </c>
      <c r="P2137" s="11" t="str">
        <v>R1011</v>
      </c>
      <c r="Q2137" s="12" t="str">
        <v>18 Jun 1992</v>
      </c>
      <c r="R2137" s="11">
        <f ca="1"/>
        <v>32</v>
      </c>
      <c r="S2137" s="52">
        <v>35883.269999999997</v>
      </c>
      <c r="T2137" s="19"/>
    </row>
    <row r="2138" spans="1:20" x14ac:dyDescent="0.3">
      <c r="A2138" t="s">
        <v>2163</v>
      </c>
      <c r="B2138">
        <v>1981</v>
      </c>
      <c r="C2138" t="s">
        <v>11</v>
      </c>
      <c r="D2138">
        <v>22</v>
      </c>
      <c r="E2138">
        <v>1</v>
      </c>
      <c r="F2138">
        <v>35952.65</v>
      </c>
      <c r="G2138" t="s">
        <v>6768</v>
      </c>
      <c r="H2138" t="s">
        <v>6767</v>
      </c>
      <c r="I2138" t="s">
        <v>37</v>
      </c>
      <c r="K2138" s="14" t="str">
        <v>Id205</v>
      </c>
      <c r="L2138" s="11">
        <v>1981</v>
      </c>
      <c r="M2138" s="11" t="str">
        <v>Nov</v>
      </c>
      <c r="N2138" s="11" t="str">
        <v>Tier - 1</v>
      </c>
      <c r="O2138" s="11" t="str">
        <v>Tier - 3</v>
      </c>
      <c r="P2138" s="11" t="str">
        <v>R1011</v>
      </c>
      <c r="Q2138" s="12" t="str">
        <v>22 Nov 1981</v>
      </c>
      <c r="R2138" s="11">
        <f ca="1"/>
        <v>43</v>
      </c>
      <c r="S2138" s="52">
        <v>35952.65</v>
      </c>
      <c r="T2138" s="19"/>
    </row>
    <row r="2139" spans="1:20" x14ac:dyDescent="0.3">
      <c r="A2139" t="s">
        <v>2164</v>
      </c>
      <c r="B2139">
        <v>1999</v>
      </c>
      <c r="C2139" t="s">
        <v>15</v>
      </c>
      <c r="D2139">
        <v>4</v>
      </c>
      <c r="E2139">
        <v>2</v>
      </c>
      <c r="F2139">
        <v>36021.01</v>
      </c>
      <c r="G2139" t="s">
        <v>6766</v>
      </c>
      <c r="H2139" t="s">
        <v>6767</v>
      </c>
      <c r="I2139" t="s">
        <v>9</v>
      </c>
      <c r="K2139" s="14" t="str">
        <v>Id204</v>
      </c>
      <c r="L2139" s="11">
        <v>1999</v>
      </c>
      <c r="M2139" s="11" t="str">
        <v>Sep</v>
      </c>
      <c r="N2139" s="11" t="str">
        <v>Tier - 2</v>
      </c>
      <c r="O2139" s="11" t="str">
        <v>Tier - 3</v>
      </c>
      <c r="P2139" s="11" t="str">
        <v>R1013</v>
      </c>
      <c r="Q2139" s="12" t="str">
        <v>4 Sep 1999</v>
      </c>
      <c r="R2139" s="11">
        <f ca="1"/>
        <v>25</v>
      </c>
      <c r="S2139" s="52">
        <v>36021.01</v>
      </c>
      <c r="T2139" s="19"/>
    </row>
    <row r="2140" spans="1:20" x14ac:dyDescent="0.3">
      <c r="A2140" t="s">
        <v>2165</v>
      </c>
      <c r="B2140">
        <v>1963</v>
      </c>
      <c r="C2140" t="s">
        <v>8</v>
      </c>
      <c r="D2140">
        <v>22</v>
      </c>
      <c r="E2140">
        <v>0</v>
      </c>
      <c r="F2140">
        <v>36074.339999999997</v>
      </c>
      <c r="G2140" t="s">
        <v>6766</v>
      </c>
      <c r="H2140" t="s">
        <v>6768</v>
      </c>
      <c r="I2140" t="s">
        <v>37</v>
      </c>
      <c r="K2140" s="14" t="str">
        <v>Id203</v>
      </c>
      <c r="L2140" s="11">
        <v>1963</v>
      </c>
      <c r="M2140" s="11" t="str">
        <v>Jul</v>
      </c>
      <c r="N2140" s="11" t="str">
        <v>Tier - 2</v>
      </c>
      <c r="O2140" s="11" t="str">
        <v>Tier - 1</v>
      </c>
      <c r="P2140" s="11" t="str">
        <v>R1011</v>
      </c>
      <c r="Q2140" s="12" t="str">
        <v>22 Jul 1963</v>
      </c>
      <c r="R2140" s="11">
        <f ca="1"/>
        <v>61</v>
      </c>
      <c r="S2140" s="52">
        <v>36074.339999999997</v>
      </c>
      <c r="T2140" s="19"/>
    </row>
    <row r="2141" spans="1:20" x14ac:dyDescent="0.3">
      <c r="A2141" t="s">
        <v>2166</v>
      </c>
      <c r="B2141">
        <v>1996</v>
      </c>
      <c r="C2141" t="s">
        <v>30</v>
      </c>
      <c r="D2141">
        <v>20</v>
      </c>
      <c r="E2141">
        <v>2</v>
      </c>
      <c r="F2141">
        <v>36085.22</v>
      </c>
      <c r="G2141" t="s">
        <v>6768</v>
      </c>
      <c r="H2141" t="s">
        <v>6768</v>
      </c>
      <c r="I2141" t="s">
        <v>37</v>
      </c>
      <c r="K2141" s="14" t="str">
        <v>Id202</v>
      </c>
      <c r="L2141" s="11">
        <v>1996</v>
      </c>
      <c r="M2141" s="11" t="str">
        <v>Aug</v>
      </c>
      <c r="N2141" s="11" t="str">
        <v>Tier - 1</v>
      </c>
      <c r="O2141" s="11" t="str">
        <v>Tier - 1</v>
      </c>
      <c r="P2141" s="11" t="str">
        <v>R1011</v>
      </c>
      <c r="Q2141" s="12" t="str">
        <v>20 Aug 1996</v>
      </c>
      <c r="R2141" s="11">
        <f ca="1"/>
        <v>28</v>
      </c>
      <c r="S2141" s="52">
        <v>36085.22</v>
      </c>
      <c r="T2141" s="19"/>
    </row>
    <row r="2142" spans="1:20" x14ac:dyDescent="0.3">
      <c r="A2142" t="s">
        <v>2167</v>
      </c>
      <c r="B2142">
        <v>1979</v>
      </c>
      <c r="C2142" t="s">
        <v>11</v>
      </c>
      <c r="D2142">
        <v>4</v>
      </c>
      <c r="E2142">
        <v>2</v>
      </c>
      <c r="F2142">
        <v>36090.49</v>
      </c>
      <c r="G2142" t="s">
        <v>6766</v>
      </c>
      <c r="H2142" t="s">
        <v>6766</v>
      </c>
      <c r="I2142" t="s">
        <v>37</v>
      </c>
      <c r="K2142" s="14" t="str">
        <v>Id201</v>
      </c>
      <c r="L2142" s="11">
        <v>1979</v>
      </c>
      <c r="M2142" s="11" t="str">
        <v>Nov</v>
      </c>
      <c r="N2142" s="11" t="str">
        <v>Tier - 2</v>
      </c>
      <c r="O2142" s="11" t="str">
        <v>Tier - 2</v>
      </c>
      <c r="P2142" s="11" t="str">
        <v>R1011</v>
      </c>
      <c r="Q2142" s="12" t="str">
        <v>4 Nov 1979</v>
      </c>
      <c r="R2142" s="11">
        <f ca="1"/>
        <v>45</v>
      </c>
      <c r="S2142" s="52">
        <v>36090.49</v>
      </c>
      <c r="T2142" s="19"/>
    </row>
    <row r="2143" spans="1:20" x14ac:dyDescent="0.3">
      <c r="A2143" t="s">
        <v>2168</v>
      </c>
      <c r="B2143">
        <v>1997</v>
      </c>
      <c r="C2143" t="s">
        <v>13</v>
      </c>
      <c r="D2143">
        <v>12</v>
      </c>
      <c r="E2143">
        <v>2</v>
      </c>
      <c r="F2143">
        <v>36124.57</v>
      </c>
      <c r="G2143" t="s">
        <v>6768</v>
      </c>
      <c r="H2143" t="s">
        <v>6767</v>
      </c>
      <c r="I2143" t="s">
        <v>9</v>
      </c>
      <c r="K2143" s="14" t="str">
        <v>Id200</v>
      </c>
      <c r="L2143" s="11">
        <v>1997</v>
      </c>
      <c r="M2143" s="11" t="str">
        <v>Jun</v>
      </c>
      <c r="N2143" s="11" t="str">
        <v>Tier - 1</v>
      </c>
      <c r="O2143" s="11" t="str">
        <v>Tier - 3</v>
      </c>
      <c r="P2143" s="11" t="str">
        <v>R1013</v>
      </c>
      <c r="Q2143" s="12" t="str">
        <v>12 Jun 1997</v>
      </c>
      <c r="R2143" s="11">
        <f ca="1"/>
        <v>27</v>
      </c>
      <c r="S2143" s="52">
        <v>36124.57</v>
      </c>
      <c r="T2143" s="19"/>
    </row>
    <row r="2144" spans="1:20" x14ac:dyDescent="0.3">
      <c r="A2144" t="s">
        <v>2169</v>
      </c>
      <c r="B2144">
        <v>2004</v>
      </c>
      <c r="C2144" t="s">
        <v>30</v>
      </c>
      <c r="D2144">
        <v>30</v>
      </c>
      <c r="E2144">
        <v>0</v>
      </c>
      <c r="F2144">
        <v>36149.480000000003</v>
      </c>
      <c r="G2144" t="s">
        <v>6766</v>
      </c>
      <c r="H2144" t="s">
        <v>6766</v>
      </c>
      <c r="I2144" t="s">
        <v>9</v>
      </c>
      <c r="K2144" s="14" t="str">
        <v>Id199</v>
      </c>
      <c r="L2144" s="11">
        <v>2004</v>
      </c>
      <c r="M2144" s="11" t="str">
        <v>Aug</v>
      </c>
      <c r="N2144" s="11" t="str">
        <v>Tier - 2</v>
      </c>
      <c r="O2144" s="11" t="str">
        <v>Tier - 2</v>
      </c>
      <c r="P2144" s="11" t="str">
        <v>R1013</v>
      </c>
      <c r="Q2144" s="12" t="str">
        <v>30 Aug 2004</v>
      </c>
      <c r="R2144" s="11">
        <f ca="1"/>
        <v>20</v>
      </c>
      <c r="S2144" s="52">
        <v>36149.480000000003</v>
      </c>
      <c r="T2144" s="19"/>
    </row>
    <row r="2145" spans="1:20" x14ac:dyDescent="0.3">
      <c r="A2145" t="s">
        <v>2170</v>
      </c>
      <c r="B2145">
        <v>1974</v>
      </c>
      <c r="C2145" t="s">
        <v>25</v>
      </c>
      <c r="D2145">
        <v>6</v>
      </c>
      <c r="E2145">
        <v>0</v>
      </c>
      <c r="F2145">
        <v>36182.870000000003</v>
      </c>
      <c r="G2145" t="s">
        <v>6766</v>
      </c>
      <c r="H2145" t="s">
        <v>6767</v>
      </c>
      <c r="I2145" t="s">
        <v>18</v>
      </c>
      <c r="K2145" s="14" t="str">
        <v>Id198</v>
      </c>
      <c r="L2145" s="11">
        <v>1974</v>
      </c>
      <c r="M2145" s="11" t="str">
        <v>Dec</v>
      </c>
      <c r="N2145" s="11" t="str">
        <v>Tier - 2</v>
      </c>
      <c r="O2145" s="11" t="str">
        <v>Tier - 3</v>
      </c>
      <c r="P2145" s="11" t="str">
        <v>R1012</v>
      </c>
      <c r="Q2145" s="12" t="str">
        <v>6 Dec 1974</v>
      </c>
      <c r="R2145" s="11">
        <f ca="1"/>
        <v>50</v>
      </c>
      <c r="S2145" s="52">
        <v>36182.870000000003</v>
      </c>
      <c r="T2145" s="19"/>
    </row>
    <row r="2146" spans="1:20" x14ac:dyDescent="0.3">
      <c r="A2146" t="s">
        <v>2171</v>
      </c>
      <c r="B2146">
        <v>1999</v>
      </c>
      <c r="C2146" t="s">
        <v>32</v>
      </c>
      <c r="D2146">
        <v>1</v>
      </c>
      <c r="E2146">
        <v>3</v>
      </c>
      <c r="F2146">
        <v>36189.1</v>
      </c>
      <c r="G2146" t="s">
        <v>6768</v>
      </c>
      <c r="H2146" t="s">
        <v>6767</v>
      </c>
      <c r="I2146" t="s">
        <v>163</v>
      </c>
      <c r="K2146" s="14" t="str">
        <v>Id197</v>
      </c>
      <c r="L2146" s="11">
        <v>1999</v>
      </c>
      <c r="M2146" s="11" t="str">
        <v>Oct</v>
      </c>
      <c r="N2146" s="11" t="str">
        <v>Tier - 1</v>
      </c>
      <c r="O2146" s="11" t="str">
        <v>Tier - 3</v>
      </c>
      <c r="P2146" s="11" t="str">
        <v>R1016</v>
      </c>
      <c r="Q2146" s="12" t="str">
        <v>1 Oct 1999</v>
      </c>
      <c r="R2146" s="11">
        <f ca="1"/>
        <v>25</v>
      </c>
      <c r="S2146" s="52">
        <v>36189.1</v>
      </c>
      <c r="T2146" s="19"/>
    </row>
    <row r="2147" spans="1:20" x14ac:dyDescent="0.3">
      <c r="A2147" t="s">
        <v>2172</v>
      </c>
      <c r="B2147">
        <v>1993</v>
      </c>
      <c r="C2147" t="s">
        <v>25</v>
      </c>
      <c r="D2147">
        <v>28</v>
      </c>
      <c r="E2147">
        <v>0</v>
      </c>
      <c r="F2147">
        <v>36197.699999999997</v>
      </c>
      <c r="G2147" t="s">
        <v>6768</v>
      </c>
      <c r="H2147" t="s">
        <v>6767</v>
      </c>
      <c r="I2147" t="s">
        <v>37</v>
      </c>
      <c r="K2147" s="14" t="str">
        <v>Id196</v>
      </c>
      <c r="L2147" s="11">
        <v>1993</v>
      </c>
      <c r="M2147" s="11" t="str">
        <v>Dec</v>
      </c>
      <c r="N2147" s="11" t="str">
        <v>Tier - 1</v>
      </c>
      <c r="O2147" s="11" t="str">
        <v>Tier - 3</v>
      </c>
      <c r="P2147" s="11" t="str">
        <v>R1011</v>
      </c>
      <c r="Q2147" s="12" t="str">
        <v>28 Dec 1993</v>
      </c>
      <c r="R2147" s="11">
        <f ca="1"/>
        <v>31</v>
      </c>
      <c r="S2147" s="52">
        <v>36197.699999999997</v>
      </c>
      <c r="T2147" s="19"/>
    </row>
    <row r="2148" spans="1:20" x14ac:dyDescent="0.3">
      <c r="A2148" t="s">
        <v>2173</v>
      </c>
      <c r="B2148">
        <v>2003</v>
      </c>
      <c r="C2148" t="s">
        <v>15</v>
      </c>
      <c r="D2148">
        <v>5</v>
      </c>
      <c r="E2148">
        <v>0</v>
      </c>
      <c r="F2148">
        <v>36219.410000000003</v>
      </c>
      <c r="G2148" t="s">
        <v>6768</v>
      </c>
      <c r="H2148" t="s">
        <v>6768</v>
      </c>
      <c r="I2148" t="s">
        <v>18</v>
      </c>
      <c r="K2148" s="14" t="str">
        <v>Id195</v>
      </c>
      <c r="L2148" s="11">
        <v>2003</v>
      </c>
      <c r="M2148" s="11" t="str">
        <v>Sep</v>
      </c>
      <c r="N2148" s="11" t="str">
        <v>Tier - 1</v>
      </c>
      <c r="O2148" s="11" t="str">
        <v>Tier - 1</v>
      </c>
      <c r="P2148" s="11" t="str">
        <v>R1012</v>
      </c>
      <c r="Q2148" s="12" t="str">
        <v>5 Sep 2003</v>
      </c>
      <c r="R2148" s="11">
        <f ca="1"/>
        <v>21</v>
      </c>
      <c r="S2148" s="52">
        <v>36219.410000000003</v>
      </c>
      <c r="T2148" s="19"/>
    </row>
    <row r="2149" spans="1:20" x14ac:dyDescent="0.3">
      <c r="A2149" t="s">
        <v>2174</v>
      </c>
      <c r="B2149">
        <v>2004</v>
      </c>
      <c r="C2149" t="s">
        <v>25</v>
      </c>
      <c r="D2149">
        <v>25</v>
      </c>
      <c r="E2149">
        <v>0</v>
      </c>
      <c r="F2149">
        <v>36307.800000000003</v>
      </c>
      <c r="G2149" t="s">
        <v>6768</v>
      </c>
      <c r="H2149" t="s">
        <v>6766</v>
      </c>
      <c r="I2149" t="s">
        <v>9</v>
      </c>
      <c r="K2149" s="14" t="str">
        <v>Id194</v>
      </c>
      <c r="L2149" s="11">
        <v>2004</v>
      </c>
      <c r="M2149" s="11" t="str">
        <v>Dec</v>
      </c>
      <c r="N2149" s="11" t="str">
        <v>Tier - 1</v>
      </c>
      <c r="O2149" s="11" t="str">
        <v>Tier - 2</v>
      </c>
      <c r="P2149" s="11" t="str">
        <v>R1013</v>
      </c>
      <c r="Q2149" s="12" t="str">
        <v>25 Dec 2004</v>
      </c>
      <c r="R2149" s="11">
        <f ca="1"/>
        <v>20</v>
      </c>
      <c r="S2149" s="52">
        <v>36307.800000000003</v>
      </c>
      <c r="T2149" s="19"/>
    </row>
    <row r="2150" spans="1:20" x14ac:dyDescent="0.3">
      <c r="A2150" t="s">
        <v>2175</v>
      </c>
      <c r="B2150">
        <v>1992</v>
      </c>
      <c r="C2150" t="s">
        <v>13</v>
      </c>
      <c r="D2150">
        <v>16</v>
      </c>
      <c r="E2150">
        <v>0</v>
      </c>
      <c r="F2150">
        <v>36314.050000000003</v>
      </c>
      <c r="G2150" t="s">
        <v>6766</v>
      </c>
      <c r="H2150" t="s">
        <v>6766</v>
      </c>
      <c r="I2150" t="s">
        <v>37</v>
      </c>
      <c r="K2150" s="14" t="str">
        <v>Id193</v>
      </c>
      <c r="L2150" s="11">
        <v>1992</v>
      </c>
      <c r="M2150" s="11" t="str">
        <v>Jun</v>
      </c>
      <c r="N2150" s="11" t="str">
        <v>Tier - 2</v>
      </c>
      <c r="O2150" s="11" t="str">
        <v>Tier - 2</v>
      </c>
      <c r="P2150" s="11" t="str">
        <v>R1011</v>
      </c>
      <c r="Q2150" s="12" t="str">
        <v>16 Jun 1992</v>
      </c>
      <c r="R2150" s="11">
        <f ca="1"/>
        <v>32</v>
      </c>
      <c r="S2150" s="52">
        <v>36314.050000000003</v>
      </c>
      <c r="T2150" s="19"/>
    </row>
    <row r="2151" spans="1:20" x14ac:dyDescent="0.3">
      <c r="A2151" t="s">
        <v>2176</v>
      </c>
      <c r="B2151">
        <v>1967</v>
      </c>
      <c r="C2151" t="s">
        <v>32</v>
      </c>
      <c r="D2151">
        <v>18</v>
      </c>
      <c r="E2151">
        <v>0</v>
      </c>
      <c r="F2151">
        <v>36332.449999999997</v>
      </c>
      <c r="G2151" t="s">
        <v>6768</v>
      </c>
      <c r="H2151" t="s">
        <v>6767</v>
      </c>
      <c r="I2151" t="s">
        <v>37</v>
      </c>
      <c r="K2151" s="14" t="str">
        <v>Id192</v>
      </c>
      <c r="L2151" s="11">
        <v>1967</v>
      </c>
      <c r="M2151" s="11" t="str">
        <v>Oct</v>
      </c>
      <c r="N2151" s="11" t="str">
        <v>Tier - 1</v>
      </c>
      <c r="O2151" s="11" t="str">
        <v>Tier - 3</v>
      </c>
      <c r="P2151" s="11" t="str">
        <v>R1011</v>
      </c>
      <c r="Q2151" s="12" t="str">
        <v>18 Oct 1967</v>
      </c>
      <c r="R2151" s="11">
        <f ca="1"/>
        <v>57</v>
      </c>
      <c r="S2151" s="52">
        <v>36332.449999999997</v>
      </c>
      <c r="T2151" s="19"/>
    </row>
    <row r="2152" spans="1:20" x14ac:dyDescent="0.3">
      <c r="A2152" t="s">
        <v>2177</v>
      </c>
      <c r="B2152">
        <v>1975</v>
      </c>
      <c r="C2152" t="s">
        <v>13</v>
      </c>
      <c r="D2152">
        <v>5</v>
      </c>
      <c r="E2152">
        <v>1</v>
      </c>
      <c r="F2152">
        <v>36350.71</v>
      </c>
      <c r="G2152" t="s">
        <v>6768</v>
      </c>
      <c r="H2152" t="s">
        <v>6766</v>
      </c>
      <c r="I2152" t="s">
        <v>37</v>
      </c>
      <c r="K2152" s="14" t="str">
        <v>Id191</v>
      </c>
      <c r="L2152" s="11">
        <v>1975</v>
      </c>
      <c r="M2152" s="11" t="str">
        <v>Jun</v>
      </c>
      <c r="N2152" s="11" t="str">
        <v>Tier - 1</v>
      </c>
      <c r="O2152" s="11" t="str">
        <v>Tier - 2</v>
      </c>
      <c r="P2152" s="11" t="str">
        <v>R1011</v>
      </c>
      <c r="Q2152" s="12" t="str">
        <v>5 Jun 1975</v>
      </c>
      <c r="R2152" s="11">
        <f ca="1"/>
        <v>49</v>
      </c>
      <c r="S2152" s="52">
        <v>36350.71</v>
      </c>
      <c r="T2152" s="19"/>
    </row>
    <row r="2153" spans="1:20" x14ac:dyDescent="0.3">
      <c r="A2153" t="s">
        <v>2178</v>
      </c>
      <c r="B2153">
        <v>2003</v>
      </c>
      <c r="C2153" t="s">
        <v>25</v>
      </c>
      <c r="D2153">
        <v>9</v>
      </c>
      <c r="E2153">
        <v>2</v>
      </c>
      <c r="F2153">
        <v>36397.58</v>
      </c>
      <c r="G2153" t="s">
        <v>6766</v>
      </c>
      <c r="H2153" t="s">
        <v>6767</v>
      </c>
      <c r="I2153" t="s">
        <v>37</v>
      </c>
      <c r="K2153" s="14" t="str">
        <v>Id190</v>
      </c>
      <c r="L2153" s="11">
        <v>2003</v>
      </c>
      <c r="M2153" s="11" t="str">
        <v>Dec</v>
      </c>
      <c r="N2153" s="11" t="str">
        <v>Tier - 2</v>
      </c>
      <c r="O2153" s="11" t="str">
        <v>Tier - 3</v>
      </c>
      <c r="P2153" s="11" t="str">
        <v>R1011</v>
      </c>
      <c r="Q2153" s="12" t="str">
        <v>9 Dec 2003</v>
      </c>
      <c r="R2153" s="11">
        <f ca="1"/>
        <v>21</v>
      </c>
      <c r="S2153" s="52">
        <v>36397.58</v>
      </c>
      <c r="T2153" s="19"/>
    </row>
    <row r="2154" spans="1:20" x14ac:dyDescent="0.3">
      <c r="A2154" t="s">
        <v>2179</v>
      </c>
      <c r="B2154">
        <v>1962</v>
      </c>
      <c r="C2154" t="s">
        <v>11</v>
      </c>
      <c r="D2154">
        <v>19</v>
      </c>
      <c r="E2154">
        <v>0</v>
      </c>
      <c r="F2154">
        <v>36445.550000000003</v>
      </c>
      <c r="G2154" t="s">
        <v>6766</v>
      </c>
      <c r="H2154" t="s">
        <v>6766</v>
      </c>
      <c r="I2154" t="s">
        <v>37</v>
      </c>
      <c r="K2154" s="14" t="str">
        <v>Id189</v>
      </c>
      <c r="L2154" s="11">
        <v>1962</v>
      </c>
      <c r="M2154" s="11" t="str">
        <v>Nov</v>
      </c>
      <c r="N2154" s="11" t="str">
        <v>Tier - 2</v>
      </c>
      <c r="O2154" s="11" t="str">
        <v>Tier - 2</v>
      </c>
      <c r="P2154" s="11" t="str">
        <v>R1011</v>
      </c>
      <c r="Q2154" s="12" t="str">
        <v>19 Nov 1962</v>
      </c>
      <c r="R2154" s="11">
        <f ca="1"/>
        <v>62</v>
      </c>
      <c r="S2154" s="52">
        <v>36445.550000000003</v>
      </c>
      <c r="T2154" s="19"/>
    </row>
    <row r="2155" spans="1:20" x14ac:dyDescent="0.3">
      <c r="A2155" t="s">
        <v>2180</v>
      </c>
      <c r="B2155">
        <v>1973</v>
      </c>
      <c r="C2155" t="s">
        <v>30</v>
      </c>
      <c r="D2155">
        <v>9</v>
      </c>
      <c r="E2155">
        <v>0</v>
      </c>
      <c r="F2155">
        <v>36541.550000000003</v>
      </c>
      <c r="G2155" t="s">
        <v>6766</v>
      </c>
      <c r="H2155" t="s">
        <v>6767</v>
      </c>
      <c r="I2155" t="s">
        <v>37</v>
      </c>
      <c r="K2155" s="14" t="str">
        <v>Id188</v>
      </c>
      <c r="L2155" s="11">
        <v>1973</v>
      </c>
      <c r="M2155" s="11" t="str">
        <v>Aug</v>
      </c>
      <c r="N2155" s="11" t="str">
        <v>Tier - 2</v>
      </c>
      <c r="O2155" s="11" t="str">
        <v>Tier - 3</v>
      </c>
      <c r="P2155" s="11" t="str">
        <v>R1011</v>
      </c>
      <c r="Q2155" s="12" t="str">
        <v>9 Aug 1973</v>
      </c>
      <c r="R2155" s="11">
        <f ca="1"/>
        <v>51</v>
      </c>
      <c r="S2155" s="52">
        <v>36541.550000000003</v>
      </c>
      <c r="T2155" s="19"/>
    </row>
    <row r="2156" spans="1:20" x14ac:dyDescent="0.3">
      <c r="A2156" t="s">
        <v>2181</v>
      </c>
      <c r="B2156">
        <v>1992</v>
      </c>
      <c r="C2156" t="s">
        <v>32</v>
      </c>
      <c r="D2156">
        <v>9</v>
      </c>
      <c r="E2156">
        <v>0</v>
      </c>
      <c r="F2156">
        <v>36572.800000000003</v>
      </c>
      <c r="G2156" t="s">
        <v>6768</v>
      </c>
      <c r="H2156" t="s">
        <v>6766</v>
      </c>
      <c r="I2156" t="s">
        <v>37</v>
      </c>
      <c r="K2156" s="14" t="str">
        <v>Id187</v>
      </c>
      <c r="L2156" s="11">
        <v>1992</v>
      </c>
      <c r="M2156" s="11" t="str">
        <v>Oct</v>
      </c>
      <c r="N2156" s="11" t="str">
        <v>Tier - 1</v>
      </c>
      <c r="O2156" s="11" t="str">
        <v>Tier - 2</v>
      </c>
      <c r="P2156" s="11" t="str">
        <v>R1011</v>
      </c>
      <c r="Q2156" s="12" t="str">
        <v>9 Oct 1992</v>
      </c>
      <c r="R2156" s="11">
        <f ca="1"/>
        <v>32</v>
      </c>
      <c r="S2156" s="52">
        <v>36572.800000000003</v>
      </c>
      <c r="T2156" s="19"/>
    </row>
    <row r="2157" spans="1:20" x14ac:dyDescent="0.3">
      <c r="A2157" t="s">
        <v>2182</v>
      </c>
      <c r="B2157">
        <v>1961</v>
      </c>
      <c r="C2157" t="s">
        <v>8</v>
      </c>
      <c r="D2157">
        <v>29</v>
      </c>
      <c r="E2157">
        <v>4</v>
      </c>
      <c r="F2157">
        <v>36580.28</v>
      </c>
      <c r="G2157" t="s">
        <v>6766</v>
      </c>
      <c r="H2157" t="s">
        <v>6766</v>
      </c>
      <c r="I2157" t="s">
        <v>9</v>
      </c>
      <c r="K2157" s="14" t="str">
        <v>Id186</v>
      </c>
      <c r="L2157" s="11">
        <v>1961</v>
      </c>
      <c r="M2157" s="11" t="str">
        <v>Jul</v>
      </c>
      <c r="N2157" s="11" t="str">
        <v>Tier - 2</v>
      </c>
      <c r="O2157" s="11" t="str">
        <v>Tier - 2</v>
      </c>
      <c r="P2157" s="11" t="str">
        <v>R1013</v>
      </c>
      <c r="Q2157" s="12" t="str">
        <v>29 Jul 1961</v>
      </c>
      <c r="R2157" s="11">
        <f ca="1"/>
        <v>63</v>
      </c>
      <c r="S2157" s="52">
        <v>36580.28</v>
      </c>
      <c r="T2157" s="19"/>
    </row>
    <row r="2158" spans="1:20" x14ac:dyDescent="0.3">
      <c r="A2158" t="s">
        <v>2183</v>
      </c>
      <c r="B2158">
        <v>1970</v>
      </c>
      <c r="C2158" t="s">
        <v>8</v>
      </c>
      <c r="D2158">
        <v>14</v>
      </c>
      <c r="E2158">
        <v>0</v>
      </c>
      <c r="F2158">
        <v>36786.370000000003</v>
      </c>
      <c r="G2158" t="s">
        <v>6768</v>
      </c>
      <c r="H2158" t="s">
        <v>6768</v>
      </c>
      <c r="I2158" t="s">
        <v>37</v>
      </c>
      <c r="K2158" s="14" t="str">
        <v>Id185</v>
      </c>
      <c r="L2158" s="11">
        <v>1970</v>
      </c>
      <c r="M2158" s="11" t="str">
        <v>Jul</v>
      </c>
      <c r="N2158" s="11" t="str">
        <v>Tier - 1</v>
      </c>
      <c r="O2158" s="11" t="str">
        <v>Tier - 1</v>
      </c>
      <c r="P2158" s="11" t="str">
        <v>R1011</v>
      </c>
      <c r="Q2158" s="12" t="str">
        <v>14 Jul 1970</v>
      </c>
      <c r="R2158" s="11">
        <f ca="1"/>
        <v>54</v>
      </c>
      <c r="S2158" s="52">
        <v>36786.370000000003</v>
      </c>
      <c r="T2158" s="19"/>
    </row>
    <row r="2159" spans="1:20" x14ac:dyDescent="0.3">
      <c r="A2159" t="s">
        <v>2184</v>
      </c>
      <c r="B2159">
        <v>1965</v>
      </c>
      <c r="C2159" t="s">
        <v>25</v>
      </c>
      <c r="D2159">
        <v>28</v>
      </c>
      <c r="E2159">
        <v>0</v>
      </c>
      <c r="F2159">
        <v>36795.29</v>
      </c>
      <c r="G2159" t="s">
        <v>6766</v>
      </c>
      <c r="H2159" t="s">
        <v>6768</v>
      </c>
      <c r="I2159" t="s">
        <v>37</v>
      </c>
      <c r="K2159" s="14" t="str">
        <v>Id184</v>
      </c>
      <c r="L2159" s="11">
        <v>1965</v>
      </c>
      <c r="M2159" s="11" t="str">
        <v>Dec</v>
      </c>
      <c r="N2159" s="11" t="str">
        <v>Tier - 2</v>
      </c>
      <c r="O2159" s="11" t="str">
        <v>Tier - 1</v>
      </c>
      <c r="P2159" s="11" t="str">
        <v>R1011</v>
      </c>
      <c r="Q2159" s="12" t="str">
        <v>28 Dec 1965</v>
      </c>
      <c r="R2159" s="11">
        <f ca="1"/>
        <v>59</v>
      </c>
      <c r="S2159" s="52">
        <v>36795.29</v>
      </c>
      <c r="T2159" s="19"/>
    </row>
    <row r="2160" spans="1:20" x14ac:dyDescent="0.3">
      <c r="A2160" t="s">
        <v>26</v>
      </c>
      <c r="B2160">
        <v>1992</v>
      </c>
      <c r="C2160" t="s">
        <v>32</v>
      </c>
      <c r="D2160">
        <v>6</v>
      </c>
      <c r="E2160">
        <v>0</v>
      </c>
      <c r="F2160">
        <v>36837.47</v>
      </c>
      <c r="G2160" t="s">
        <v>6768</v>
      </c>
      <c r="H2160" t="s">
        <v>6766</v>
      </c>
      <c r="I2160" t="s">
        <v>37</v>
      </c>
      <c r="K2160" s="14" t="str">
        <v>Unknown</v>
      </c>
      <c r="L2160" s="11">
        <v>1992</v>
      </c>
      <c r="M2160" s="11" t="str">
        <v>Oct</v>
      </c>
      <c r="N2160" s="11" t="str">
        <v>Tier - 1</v>
      </c>
      <c r="O2160" s="11" t="str">
        <v>Tier - 2</v>
      </c>
      <c r="P2160" s="11" t="str">
        <v>R1011</v>
      </c>
      <c r="Q2160" s="12" t="str">
        <v>6 Oct 1992</v>
      </c>
      <c r="R2160" s="11">
        <f ca="1"/>
        <v>32</v>
      </c>
      <c r="S2160" s="52">
        <v>36837.47</v>
      </c>
      <c r="T2160" s="19"/>
    </row>
    <row r="2161" spans="1:20" x14ac:dyDescent="0.3">
      <c r="A2161" t="s">
        <v>2185</v>
      </c>
      <c r="B2161">
        <v>1992</v>
      </c>
      <c r="C2161" t="s">
        <v>8</v>
      </c>
      <c r="D2161">
        <v>4</v>
      </c>
      <c r="E2161">
        <v>0</v>
      </c>
      <c r="F2161">
        <v>36837.47</v>
      </c>
      <c r="G2161" t="s">
        <v>6766</v>
      </c>
      <c r="H2161" t="s">
        <v>6767</v>
      </c>
      <c r="I2161" t="s">
        <v>37</v>
      </c>
      <c r="K2161" s="14" t="str">
        <v>Id183</v>
      </c>
      <c r="L2161" s="11">
        <v>1992</v>
      </c>
      <c r="M2161" s="11" t="str">
        <v>Jul</v>
      </c>
      <c r="N2161" s="11" t="str">
        <v>Tier - 2</v>
      </c>
      <c r="O2161" s="11" t="str">
        <v>Tier - 3</v>
      </c>
      <c r="P2161" s="11" t="str">
        <v>R1011</v>
      </c>
      <c r="Q2161" s="12" t="str">
        <v>4 Jul 1992</v>
      </c>
      <c r="R2161" s="11">
        <f ca="1"/>
        <v>32</v>
      </c>
      <c r="S2161" s="52">
        <v>36837.47</v>
      </c>
      <c r="T2161" s="19"/>
    </row>
    <row r="2162" spans="1:20" x14ac:dyDescent="0.3">
      <c r="A2162" t="s">
        <v>2186</v>
      </c>
      <c r="B2162">
        <v>1972</v>
      </c>
      <c r="C2162" t="s">
        <v>25</v>
      </c>
      <c r="D2162">
        <v>5</v>
      </c>
      <c r="E2162">
        <v>0</v>
      </c>
      <c r="F2162">
        <v>36889.99</v>
      </c>
      <c r="G2162" t="s">
        <v>6768</v>
      </c>
      <c r="H2162" t="s">
        <v>6767</v>
      </c>
      <c r="I2162" t="s">
        <v>37</v>
      </c>
      <c r="K2162" s="14" t="str">
        <v>Id182</v>
      </c>
      <c r="L2162" s="11">
        <v>1972</v>
      </c>
      <c r="M2162" s="11" t="str">
        <v>Dec</v>
      </c>
      <c r="N2162" s="11" t="str">
        <v>Tier - 1</v>
      </c>
      <c r="O2162" s="11" t="str">
        <v>Tier - 3</v>
      </c>
      <c r="P2162" s="11" t="str">
        <v>R1011</v>
      </c>
      <c r="Q2162" s="12" t="str">
        <v>5 Dec 1972</v>
      </c>
      <c r="R2162" s="11">
        <f ca="1"/>
        <v>52</v>
      </c>
      <c r="S2162" s="52">
        <v>36889.99</v>
      </c>
      <c r="T2162" s="19"/>
    </row>
    <row r="2163" spans="1:20" x14ac:dyDescent="0.3">
      <c r="A2163" t="s">
        <v>2187</v>
      </c>
      <c r="B2163">
        <v>2003</v>
      </c>
      <c r="C2163" t="s">
        <v>13</v>
      </c>
      <c r="D2163">
        <v>21</v>
      </c>
      <c r="E2163">
        <v>0</v>
      </c>
      <c r="F2163">
        <v>36898.730000000003</v>
      </c>
      <c r="G2163" t="s">
        <v>6766</v>
      </c>
      <c r="H2163" t="s">
        <v>6768</v>
      </c>
      <c r="I2163" t="s">
        <v>18</v>
      </c>
      <c r="K2163" s="14" t="str">
        <v>Id181</v>
      </c>
      <c r="L2163" s="11">
        <v>2003</v>
      </c>
      <c r="M2163" s="11" t="str">
        <v>Jun</v>
      </c>
      <c r="N2163" s="11" t="str">
        <v>Tier - 2</v>
      </c>
      <c r="O2163" s="11" t="str">
        <v>Tier - 1</v>
      </c>
      <c r="P2163" s="11" t="str">
        <v>R1012</v>
      </c>
      <c r="Q2163" s="12" t="str">
        <v>21 Jun 2003</v>
      </c>
      <c r="R2163" s="11">
        <f ca="1"/>
        <v>21</v>
      </c>
      <c r="S2163" s="52">
        <v>36898.730000000003</v>
      </c>
      <c r="T2163" s="19"/>
    </row>
    <row r="2164" spans="1:20" x14ac:dyDescent="0.3">
      <c r="A2164" t="s">
        <v>2188</v>
      </c>
      <c r="B2164">
        <v>1963</v>
      </c>
      <c r="C2164" t="s">
        <v>8</v>
      </c>
      <c r="D2164">
        <v>24</v>
      </c>
      <c r="E2164">
        <v>2</v>
      </c>
      <c r="F2164">
        <v>36910.61</v>
      </c>
      <c r="G2164" t="s">
        <v>6766</v>
      </c>
      <c r="H2164" t="s">
        <v>6766</v>
      </c>
      <c r="I2164" t="s">
        <v>37</v>
      </c>
      <c r="K2164" s="14" t="str">
        <v>Id180</v>
      </c>
      <c r="L2164" s="11">
        <v>1963</v>
      </c>
      <c r="M2164" s="11" t="str">
        <v>Jul</v>
      </c>
      <c r="N2164" s="11" t="str">
        <v>Tier - 2</v>
      </c>
      <c r="O2164" s="11" t="str">
        <v>Tier - 2</v>
      </c>
      <c r="P2164" s="11" t="str">
        <v>R1011</v>
      </c>
      <c r="Q2164" s="12" t="str">
        <v>24 Jul 1963</v>
      </c>
      <c r="R2164" s="11">
        <f ca="1"/>
        <v>61</v>
      </c>
      <c r="S2164" s="52">
        <v>36910.61</v>
      </c>
      <c r="T2164" s="19"/>
    </row>
    <row r="2165" spans="1:20" x14ac:dyDescent="0.3">
      <c r="A2165" t="s">
        <v>2189</v>
      </c>
      <c r="B2165">
        <v>1991</v>
      </c>
      <c r="C2165" t="s">
        <v>13</v>
      </c>
      <c r="D2165">
        <v>10</v>
      </c>
      <c r="E2165">
        <v>3</v>
      </c>
      <c r="F2165">
        <v>36911.99</v>
      </c>
      <c r="G2165" t="s">
        <v>6766</v>
      </c>
      <c r="H2165" t="s">
        <v>6766</v>
      </c>
      <c r="I2165" t="s">
        <v>37</v>
      </c>
      <c r="K2165" s="14" t="str">
        <v>Id179</v>
      </c>
      <c r="L2165" s="11">
        <v>1991</v>
      </c>
      <c r="M2165" s="11" t="str">
        <v>Jun</v>
      </c>
      <c r="N2165" s="11" t="str">
        <v>Tier - 2</v>
      </c>
      <c r="O2165" s="11" t="str">
        <v>Tier - 2</v>
      </c>
      <c r="P2165" s="11" t="str">
        <v>R1011</v>
      </c>
      <c r="Q2165" s="12" t="str">
        <v>10 Jun 1991</v>
      </c>
      <c r="R2165" s="11">
        <f ca="1"/>
        <v>33</v>
      </c>
      <c r="S2165" s="52">
        <v>36911.99</v>
      </c>
      <c r="T2165" s="19"/>
    </row>
    <row r="2166" spans="1:20" x14ac:dyDescent="0.3">
      <c r="A2166" t="s">
        <v>2190</v>
      </c>
      <c r="B2166">
        <v>1968</v>
      </c>
      <c r="C2166" t="s">
        <v>32</v>
      </c>
      <c r="D2166">
        <v>22</v>
      </c>
      <c r="E2166">
        <v>0</v>
      </c>
      <c r="F2166">
        <v>36922.61</v>
      </c>
      <c r="G2166" t="s">
        <v>6766</v>
      </c>
      <c r="H2166" t="s">
        <v>6768</v>
      </c>
      <c r="I2166" t="s">
        <v>37</v>
      </c>
      <c r="K2166" s="14" t="str">
        <v>Id178</v>
      </c>
      <c r="L2166" s="11">
        <v>1968</v>
      </c>
      <c r="M2166" s="11" t="str">
        <v>Oct</v>
      </c>
      <c r="N2166" s="11" t="str">
        <v>Tier - 2</v>
      </c>
      <c r="O2166" s="11" t="str">
        <v>Tier - 1</v>
      </c>
      <c r="P2166" s="11" t="str">
        <v>R1011</v>
      </c>
      <c r="Q2166" s="12" t="str">
        <v>22 Oct 1968</v>
      </c>
      <c r="R2166" s="11">
        <f ca="1"/>
        <v>56</v>
      </c>
      <c r="S2166" s="52">
        <v>36922.61</v>
      </c>
      <c r="T2166" s="19"/>
    </row>
    <row r="2167" spans="1:20" x14ac:dyDescent="0.3">
      <c r="A2167" t="s">
        <v>2191</v>
      </c>
      <c r="B2167">
        <v>1977</v>
      </c>
      <c r="C2167" t="s">
        <v>30</v>
      </c>
      <c r="D2167">
        <v>13</v>
      </c>
      <c r="E2167">
        <v>2</v>
      </c>
      <c r="F2167">
        <v>36935.64</v>
      </c>
      <c r="G2167" t="s">
        <v>6766</v>
      </c>
      <c r="H2167" t="s">
        <v>6768</v>
      </c>
      <c r="I2167" t="s">
        <v>37</v>
      </c>
      <c r="K2167" s="14" t="str">
        <v>Id177</v>
      </c>
      <c r="L2167" s="11">
        <v>1977</v>
      </c>
      <c r="M2167" s="11" t="str">
        <v>Aug</v>
      </c>
      <c r="N2167" s="11" t="str">
        <v>Tier - 2</v>
      </c>
      <c r="O2167" s="11" t="str">
        <v>Tier - 1</v>
      </c>
      <c r="P2167" s="11" t="str">
        <v>R1011</v>
      </c>
      <c r="Q2167" s="12" t="str">
        <v>13 Aug 1977</v>
      </c>
      <c r="R2167" s="11">
        <f ca="1"/>
        <v>47</v>
      </c>
      <c r="S2167" s="52">
        <v>36935.64</v>
      </c>
      <c r="T2167" s="19"/>
    </row>
    <row r="2168" spans="1:20" x14ac:dyDescent="0.3">
      <c r="A2168" t="s">
        <v>2192</v>
      </c>
      <c r="B2168">
        <v>1992</v>
      </c>
      <c r="C2168" t="s">
        <v>30</v>
      </c>
      <c r="D2168">
        <v>25</v>
      </c>
      <c r="E2168">
        <v>0</v>
      </c>
      <c r="F2168">
        <v>36950.26</v>
      </c>
      <c r="G2168" t="s">
        <v>6768</v>
      </c>
      <c r="H2168" t="s">
        <v>6768</v>
      </c>
      <c r="I2168" t="s">
        <v>9</v>
      </c>
      <c r="K2168" s="14" t="str">
        <v>Id176</v>
      </c>
      <c r="L2168" s="11">
        <v>1992</v>
      </c>
      <c r="M2168" s="11" t="str">
        <v>Aug</v>
      </c>
      <c r="N2168" s="11" t="str">
        <v>Tier - 1</v>
      </c>
      <c r="O2168" s="11" t="str">
        <v>Tier - 1</v>
      </c>
      <c r="P2168" s="11" t="str">
        <v>R1013</v>
      </c>
      <c r="Q2168" s="12" t="str">
        <v>25 Aug 1992</v>
      </c>
      <c r="R2168" s="11">
        <f ca="1"/>
        <v>32</v>
      </c>
      <c r="S2168" s="52">
        <v>36950.26</v>
      </c>
      <c r="T2168" s="19"/>
    </row>
    <row r="2169" spans="1:20" x14ac:dyDescent="0.3">
      <c r="A2169" t="s">
        <v>2193</v>
      </c>
      <c r="B2169">
        <v>1992</v>
      </c>
      <c r="C2169" t="s">
        <v>15</v>
      </c>
      <c r="D2169">
        <v>13</v>
      </c>
      <c r="E2169">
        <v>0</v>
      </c>
      <c r="F2169">
        <v>36976.449999999997</v>
      </c>
      <c r="G2169" t="s">
        <v>6766</v>
      </c>
      <c r="H2169" t="s">
        <v>6767</v>
      </c>
      <c r="I2169" t="s">
        <v>37</v>
      </c>
      <c r="K2169" s="14" t="str">
        <v>Id175</v>
      </c>
      <c r="L2169" s="11">
        <v>1992</v>
      </c>
      <c r="M2169" s="11" t="str">
        <v>Sep</v>
      </c>
      <c r="N2169" s="11" t="str">
        <v>Tier - 2</v>
      </c>
      <c r="O2169" s="11" t="str">
        <v>Tier - 3</v>
      </c>
      <c r="P2169" s="11" t="str">
        <v>R1011</v>
      </c>
      <c r="Q2169" s="12" t="str">
        <v>13 Sep 1992</v>
      </c>
      <c r="R2169" s="11">
        <f ca="1"/>
        <v>32</v>
      </c>
      <c r="S2169" s="52">
        <v>36976.449999999997</v>
      </c>
      <c r="T2169" s="19"/>
    </row>
    <row r="2170" spans="1:20" x14ac:dyDescent="0.3">
      <c r="A2170" t="s">
        <v>2194</v>
      </c>
      <c r="B2170">
        <v>1991</v>
      </c>
      <c r="C2170" t="s">
        <v>11</v>
      </c>
      <c r="D2170">
        <v>1</v>
      </c>
      <c r="E2170">
        <v>3</v>
      </c>
      <c r="F2170">
        <v>37040.879999999997</v>
      </c>
      <c r="G2170" t="s">
        <v>6766</v>
      </c>
      <c r="H2170" t="s">
        <v>6766</v>
      </c>
      <c r="I2170" t="s">
        <v>37</v>
      </c>
      <c r="K2170" s="14" t="str">
        <v>Id174</v>
      </c>
      <c r="L2170" s="11">
        <v>1991</v>
      </c>
      <c r="M2170" s="11" t="str">
        <v>Nov</v>
      </c>
      <c r="N2170" s="11" t="str">
        <v>Tier - 2</v>
      </c>
      <c r="O2170" s="11" t="str">
        <v>Tier - 2</v>
      </c>
      <c r="P2170" s="11" t="str">
        <v>R1011</v>
      </c>
      <c r="Q2170" s="12" t="str">
        <v>1 Nov 1991</v>
      </c>
      <c r="R2170" s="11">
        <f ca="1"/>
        <v>33</v>
      </c>
      <c r="S2170" s="52">
        <v>37040.879999999997</v>
      </c>
      <c r="T2170" s="19"/>
    </row>
    <row r="2171" spans="1:20" x14ac:dyDescent="0.3">
      <c r="A2171" t="s">
        <v>2195</v>
      </c>
      <c r="B2171">
        <v>1988</v>
      </c>
      <c r="C2171" t="s">
        <v>25</v>
      </c>
      <c r="D2171">
        <v>17</v>
      </c>
      <c r="E2171">
        <v>3</v>
      </c>
      <c r="F2171">
        <v>37076.370000000003</v>
      </c>
      <c r="G2171" t="s">
        <v>6766</v>
      </c>
      <c r="H2171" t="s">
        <v>6768</v>
      </c>
      <c r="I2171" t="s">
        <v>37</v>
      </c>
      <c r="K2171" s="14" t="str">
        <v>Id173</v>
      </c>
      <c r="L2171" s="11">
        <v>1988</v>
      </c>
      <c r="M2171" s="11" t="str">
        <v>Dec</v>
      </c>
      <c r="N2171" s="11" t="str">
        <v>Tier - 2</v>
      </c>
      <c r="O2171" s="11" t="str">
        <v>Tier - 1</v>
      </c>
      <c r="P2171" s="11" t="str">
        <v>R1011</v>
      </c>
      <c r="Q2171" s="12" t="str">
        <v>17 Dec 1988</v>
      </c>
      <c r="R2171" s="11">
        <f ca="1"/>
        <v>36</v>
      </c>
      <c r="S2171" s="52">
        <v>37076.370000000003</v>
      </c>
      <c r="T2171" s="19"/>
    </row>
    <row r="2172" spans="1:20" x14ac:dyDescent="0.3">
      <c r="A2172" t="s">
        <v>2196</v>
      </c>
      <c r="B2172">
        <v>1989</v>
      </c>
      <c r="C2172" t="s">
        <v>13</v>
      </c>
      <c r="D2172">
        <v>10</v>
      </c>
      <c r="E2172">
        <v>0</v>
      </c>
      <c r="F2172">
        <v>37079.370000000003</v>
      </c>
      <c r="G2172" t="s">
        <v>6766</v>
      </c>
      <c r="H2172" t="s">
        <v>6767</v>
      </c>
      <c r="I2172" t="s">
        <v>37</v>
      </c>
      <c r="K2172" s="14" t="str">
        <v>Id172</v>
      </c>
      <c r="L2172" s="11">
        <v>1989</v>
      </c>
      <c r="M2172" s="11" t="str">
        <v>Jun</v>
      </c>
      <c r="N2172" s="11" t="str">
        <v>Tier - 2</v>
      </c>
      <c r="O2172" s="11" t="str">
        <v>Tier - 3</v>
      </c>
      <c r="P2172" s="11" t="str">
        <v>R1011</v>
      </c>
      <c r="Q2172" s="12" t="str">
        <v>10 Jun 1989</v>
      </c>
      <c r="R2172" s="11">
        <f ca="1"/>
        <v>35</v>
      </c>
      <c r="S2172" s="52">
        <v>37079.370000000003</v>
      </c>
      <c r="T2172" s="19"/>
    </row>
    <row r="2173" spans="1:20" x14ac:dyDescent="0.3">
      <c r="A2173" t="s">
        <v>2197</v>
      </c>
      <c r="B2173">
        <v>1995</v>
      </c>
      <c r="C2173" t="s">
        <v>32</v>
      </c>
      <c r="D2173">
        <v>30</v>
      </c>
      <c r="E2173">
        <v>0</v>
      </c>
      <c r="F2173">
        <v>37133.9</v>
      </c>
      <c r="G2173" t="s">
        <v>6766</v>
      </c>
      <c r="H2173" t="s">
        <v>6766</v>
      </c>
      <c r="I2173" t="s">
        <v>9</v>
      </c>
      <c r="K2173" s="14" t="str">
        <v>Id171</v>
      </c>
      <c r="L2173" s="11">
        <v>1995</v>
      </c>
      <c r="M2173" s="11" t="str">
        <v>Oct</v>
      </c>
      <c r="N2173" s="11" t="str">
        <v>Tier - 2</v>
      </c>
      <c r="O2173" s="11" t="str">
        <v>Tier - 2</v>
      </c>
      <c r="P2173" s="11" t="str">
        <v>R1013</v>
      </c>
      <c r="Q2173" s="12" t="str">
        <v>30 Oct 1995</v>
      </c>
      <c r="R2173" s="11">
        <f ca="1"/>
        <v>29</v>
      </c>
      <c r="S2173" s="52">
        <v>37133.9</v>
      </c>
      <c r="T2173" s="19"/>
    </row>
    <row r="2174" spans="1:20" x14ac:dyDescent="0.3">
      <c r="A2174" t="s">
        <v>2198</v>
      </c>
      <c r="B2174">
        <v>2000</v>
      </c>
      <c r="C2174" t="s">
        <v>15</v>
      </c>
      <c r="D2174">
        <v>5</v>
      </c>
      <c r="E2174">
        <v>1</v>
      </c>
      <c r="F2174">
        <v>37165.160000000003</v>
      </c>
      <c r="G2174" t="s">
        <v>6768</v>
      </c>
      <c r="H2174" t="s">
        <v>6767</v>
      </c>
      <c r="I2174" t="s">
        <v>26</v>
      </c>
      <c r="K2174" s="14" t="str">
        <v>Id170</v>
      </c>
      <c r="L2174" s="11">
        <v>2000</v>
      </c>
      <c r="M2174" s="11" t="str">
        <v>Sep</v>
      </c>
      <c r="N2174" s="11" t="str">
        <v>Tier - 1</v>
      </c>
      <c r="O2174" s="11" t="str">
        <v>Tier - 3</v>
      </c>
      <c r="P2174" s="11" t="str">
        <v>Unknown</v>
      </c>
      <c r="Q2174" s="12" t="str">
        <v>5 Sep 2000</v>
      </c>
      <c r="R2174" s="11">
        <f ca="1"/>
        <v>24</v>
      </c>
      <c r="S2174" s="52">
        <v>37165.160000000003</v>
      </c>
      <c r="T2174" s="19"/>
    </row>
    <row r="2175" spans="1:20" x14ac:dyDescent="0.3">
      <c r="A2175" t="s">
        <v>2199</v>
      </c>
      <c r="B2175">
        <v>1990</v>
      </c>
      <c r="C2175" t="s">
        <v>32</v>
      </c>
      <c r="D2175">
        <v>17</v>
      </c>
      <c r="E2175">
        <v>3</v>
      </c>
      <c r="F2175">
        <v>37251.22</v>
      </c>
      <c r="G2175" t="s">
        <v>6766</v>
      </c>
      <c r="H2175" t="s">
        <v>6766</v>
      </c>
      <c r="I2175" t="s">
        <v>37</v>
      </c>
      <c r="K2175" s="14" t="str">
        <v>Id169</v>
      </c>
      <c r="L2175" s="11">
        <v>1990</v>
      </c>
      <c r="M2175" s="11" t="str">
        <v>Oct</v>
      </c>
      <c r="N2175" s="11" t="str">
        <v>Tier - 2</v>
      </c>
      <c r="O2175" s="11" t="str">
        <v>Tier - 2</v>
      </c>
      <c r="P2175" s="11" t="str">
        <v>R1011</v>
      </c>
      <c r="Q2175" s="12" t="str">
        <v>17 Oct 1990</v>
      </c>
      <c r="R2175" s="11">
        <f ca="1"/>
        <v>34</v>
      </c>
      <c r="S2175" s="52">
        <v>37251.22</v>
      </c>
      <c r="T2175" s="19"/>
    </row>
    <row r="2176" spans="1:20" x14ac:dyDescent="0.3">
      <c r="A2176" t="s">
        <v>2200</v>
      </c>
      <c r="B2176">
        <v>1985</v>
      </c>
      <c r="C2176" t="s">
        <v>11</v>
      </c>
      <c r="D2176">
        <v>17</v>
      </c>
      <c r="E2176">
        <v>0</v>
      </c>
      <c r="F2176">
        <v>37270.15</v>
      </c>
      <c r="G2176" t="s">
        <v>6766</v>
      </c>
      <c r="H2176" t="s">
        <v>6768</v>
      </c>
      <c r="I2176" t="s">
        <v>242</v>
      </c>
      <c r="K2176" s="14" t="str">
        <v>Id168</v>
      </c>
      <c r="L2176" s="11">
        <v>1985</v>
      </c>
      <c r="M2176" s="11" t="str">
        <v>Nov</v>
      </c>
      <c r="N2176" s="11" t="str">
        <v>Tier - 2</v>
      </c>
      <c r="O2176" s="11" t="str">
        <v>Tier - 1</v>
      </c>
      <c r="P2176" s="11" t="str">
        <v>R1024</v>
      </c>
      <c r="Q2176" s="12" t="str">
        <v>17 Nov 1985</v>
      </c>
      <c r="R2176" s="11">
        <f ca="1"/>
        <v>39</v>
      </c>
      <c r="S2176" s="52">
        <v>37270.15</v>
      </c>
      <c r="T2176" s="19"/>
    </row>
    <row r="2177" spans="1:20" x14ac:dyDescent="0.3">
      <c r="A2177" t="s">
        <v>2201</v>
      </c>
      <c r="B2177">
        <v>1975</v>
      </c>
      <c r="C2177" t="s">
        <v>11</v>
      </c>
      <c r="D2177">
        <v>9</v>
      </c>
      <c r="E2177">
        <v>1</v>
      </c>
      <c r="F2177">
        <v>37272.339999999997</v>
      </c>
      <c r="G2177" t="s">
        <v>6766</v>
      </c>
      <c r="H2177" t="s">
        <v>6767</v>
      </c>
      <c r="I2177" t="s">
        <v>37</v>
      </c>
      <c r="K2177" s="14" t="str">
        <v>Id167</v>
      </c>
      <c r="L2177" s="11">
        <v>1975</v>
      </c>
      <c r="M2177" s="11" t="str">
        <v>Nov</v>
      </c>
      <c r="N2177" s="11" t="str">
        <v>Tier - 2</v>
      </c>
      <c r="O2177" s="11" t="str">
        <v>Tier - 3</v>
      </c>
      <c r="P2177" s="11" t="str">
        <v>R1011</v>
      </c>
      <c r="Q2177" s="12" t="str">
        <v>9 Nov 1975</v>
      </c>
      <c r="R2177" s="11">
        <f ca="1"/>
        <v>49</v>
      </c>
      <c r="S2177" s="52">
        <v>37272.339999999997</v>
      </c>
      <c r="T2177" s="19"/>
    </row>
    <row r="2178" spans="1:20" x14ac:dyDescent="0.3">
      <c r="A2178" t="s">
        <v>2202</v>
      </c>
      <c r="B2178">
        <v>1969</v>
      </c>
      <c r="C2178" t="s">
        <v>32</v>
      </c>
      <c r="D2178">
        <v>30</v>
      </c>
      <c r="E2178">
        <v>0</v>
      </c>
      <c r="F2178">
        <v>37277.269999999997</v>
      </c>
      <c r="G2178" t="s">
        <v>6768</v>
      </c>
      <c r="H2178" t="s">
        <v>6767</v>
      </c>
      <c r="I2178" t="s">
        <v>37</v>
      </c>
      <c r="K2178" s="14" t="str">
        <v>Id166</v>
      </c>
      <c r="L2178" s="11">
        <v>1969</v>
      </c>
      <c r="M2178" s="11" t="str">
        <v>Oct</v>
      </c>
      <c r="N2178" s="11" t="str">
        <v>Tier - 1</v>
      </c>
      <c r="O2178" s="11" t="str">
        <v>Tier - 3</v>
      </c>
      <c r="P2178" s="11" t="str">
        <v>R1011</v>
      </c>
      <c r="Q2178" s="12" t="str">
        <v>30 Oct 1969</v>
      </c>
      <c r="R2178" s="11">
        <f ca="1"/>
        <v>55</v>
      </c>
      <c r="S2178" s="52">
        <v>37277.269999999997</v>
      </c>
      <c r="T2178" s="19"/>
    </row>
    <row r="2179" spans="1:20" x14ac:dyDescent="0.3">
      <c r="A2179" t="s">
        <v>2203</v>
      </c>
      <c r="B2179">
        <v>1979</v>
      </c>
      <c r="C2179" t="s">
        <v>30</v>
      </c>
      <c r="D2179">
        <v>3</v>
      </c>
      <c r="E2179">
        <v>2</v>
      </c>
      <c r="F2179">
        <v>37425.94</v>
      </c>
      <c r="G2179" t="s">
        <v>6766</v>
      </c>
      <c r="H2179" t="s">
        <v>6768</v>
      </c>
      <c r="I2179" t="s">
        <v>37</v>
      </c>
      <c r="K2179" s="14" t="str">
        <v>Id165</v>
      </c>
      <c r="L2179" s="11">
        <v>1979</v>
      </c>
      <c r="M2179" s="11" t="str">
        <v>Aug</v>
      </c>
      <c r="N2179" s="11" t="str">
        <v>Tier - 2</v>
      </c>
      <c r="O2179" s="11" t="str">
        <v>Tier - 1</v>
      </c>
      <c r="P2179" s="11" t="str">
        <v>R1011</v>
      </c>
      <c r="Q2179" s="12" t="str">
        <v>3 Aug 1979</v>
      </c>
      <c r="R2179" s="11">
        <f ca="1"/>
        <v>45</v>
      </c>
      <c r="S2179" s="52">
        <v>37425.94</v>
      </c>
      <c r="T2179" s="19"/>
    </row>
    <row r="2180" spans="1:20" x14ac:dyDescent="0.3">
      <c r="A2180" t="s">
        <v>2204</v>
      </c>
      <c r="B2180">
        <v>2002</v>
      </c>
      <c r="C2180" t="s">
        <v>15</v>
      </c>
      <c r="D2180">
        <v>27</v>
      </c>
      <c r="E2180">
        <v>3</v>
      </c>
      <c r="F2180">
        <v>37465.339999999997</v>
      </c>
      <c r="G2180" t="s">
        <v>6768</v>
      </c>
      <c r="H2180" t="s">
        <v>6766</v>
      </c>
      <c r="I2180" t="s">
        <v>18</v>
      </c>
      <c r="K2180" s="14" t="str">
        <v>Id164</v>
      </c>
      <c r="L2180" s="11">
        <v>2002</v>
      </c>
      <c r="M2180" s="11" t="str">
        <v>Sep</v>
      </c>
      <c r="N2180" s="11" t="str">
        <v>Tier - 1</v>
      </c>
      <c r="O2180" s="11" t="str">
        <v>Tier - 2</v>
      </c>
      <c r="P2180" s="11" t="str">
        <v>R1012</v>
      </c>
      <c r="Q2180" s="12" t="str">
        <v>27 Sep 2002</v>
      </c>
      <c r="R2180" s="11">
        <f ca="1"/>
        <v>22</v>
      </c>
      <c r="S2180" s="52">
        <v>37465.339999999997</v>
      </c>
      <c r="T2180" s="19"/>
    </row>
    <row r="2181" spans="1:20" x14ac:dyDescent="0.3">
      <c r="A2181" t="s">
        <v>2205</v>
      </c>
      <c r="B2181">
        <v>2000</v>
      </c>
      <c r="C2181" t="s">
        <v>32</v>
      </c>
      <c r="D2181">
        <v>12</v>
      </c>
      <c r="E2181">
        <v>2</v>
      </c>
      <c r="F2181">
        <v>37484.449999999997</v>
      </c>
      <c r="G2181" t="s">
        <v>6768</v>
      </c>
      <c r="H2181" t="s">
        <v>6768</v>
      </c>
      <c r="I2181" t="s">
        <v>9</v>
      </c>
      <c r="K2181" s="14" t="str">
        <v>Id163</v>
      </c>
      <c r="L2181" s="11">
        <v>2000</v>
      </c>
      <c r="M2181" s="11" t="str">
        <v>Oct</v>
      </c>
      <c r="N2181" s="11" t="str">
        <v>Tier - 1</v>
      </c>
      <c r="O2181" s="11" t="str">
        <v>Tier - 1</v>
      </c>
      <c r="P2181" s="11" t="str">
        <v>R1013</v>
      </c>
      <c r="Q2181" s="12" t="str">
        <v>12 Oct 2000</v>
      </c>
      <c r="R2181" s="11">
        <f ca="1"/>
        <v>24</v>
      </c>
      <c r="S2181" s="52">
        <v>37484.449999999997</v>
      </c>
      <c r="T2181" s="19"/>
    </row>
    <row r="2182" spans="1:20" x14ac:dyDescent="0.3">
      <c r="A2182" t="s">
        <v>2206</v>
      </c>
      <c r="B2182">
        <v>1990</v>
      </c>
      <c r="C2182" t="s">
        <v>11</v>
      </c>
      <c r="D2182">
        <v>16</v>
      </c>
      <c r="E2182">
        <v>1</v>
      </c>
      <c r="F2182">
        <v>37607.53</v>
      </c>
      <c r="G2182" t="s">
        <v>6768</v>
      </c>
      <c r="H2182" t="s">
        <v>6766</v>
      </c>
      <c r="I2182" t="s">
        <v>161</v>
      </c>
      <c r="K2182" s="14" t="str">
        <v>Id162</v>
      </c>
      <c r="L2182" s="11">
        <v>1990</v>
      </c>
      <c r="M2182" s="11" t="str">
        <v>Nov</v>
      </c>
      <c r="N2182" s="11" t="str">
        <v>Tier - 1</v>
      </c>
      <c r="O2182" s="11" t="str">
        <v>Tier - 2</v>
      </c>
      <c r="P2182" s="11" t="str">
        <v>R1019</v>
      </c>
      <c r="Q2182" s="12" t="str">
        <v>16 Nov 1990</v>
      </c>
      <c r="R2182" s="11">
        <f ca="1"/>
        <v>34</v>
      </c>
      <c r="S2182" s="52">
        <v>37607.53</v>
      </c>
      <c r="T2182" s="19"/>
    </row>
    <row r="2183" spans="1:20" x14ac:dyDescent="0.3">
      <c r="A2183" t="s">
        <v>2207</v>
      </c>
      <c r="B2183">
        <v>1982</v>
      </c>
      <c r="C2183" t="s">
        <v>13</v>
      </c>
      <c r="D2183">
        <v>20</v>
      </c>
      <c r="E2183">
        <v>3</v>
      </c>
      <c r="F2183">
        <v>37650.74</v>
      </c>
      <c r="G2183" t="s">
        <v>6766</v>
      </c>
      <c r="H2183" t="s">
        <v>6766</v>
      </c>
      <c r="I2183" t="s">
        <v>18</v>
      </c>
      <c r="K2183" s="14" t="str">
        <v>Id161</v>
      </c>
      <c r="L2183" s="11">
        <v>1982</v>
      </c>
      <c r="M2183" s="11" t="str">
        <v>Jun</v>
      </c>
      <c r="N2183" s="11" t="str">
        <v>Tier - 2</v>
      </c>
      <c r="O2183" s="11" t="str">
        <v>Tier - 2</v>
      </c>
      <c r="P2183" s="11" t="str">
        <v>R1012</v>
      </c>
      <c r="Q2183" s="12" t="str">
        <v>20 Jun 1982</v>
      </c>
      <c r="R2183" s="11">
        <f ca="1"/>
        <v>42</v>
      </c>
      <c r="S2183" s="52">
        <v>37650.74</v>
      </c>
      <c r="T2183" s="19"/>
    </row>
    <row r="2184" spans="1:20" x14ac:dyDescent="0.3">
      <c r="A2184" t="s">
        <v>2208</v>
      </c>
      <c r="B2184">
        <v>1970</v>
      </c>
      <c r="C2184" t="s">
        <v>32</v>
      </c>
      <c r="D2184">
        <v>28</v>
      </c>
      <c r="E2184">
        <v>0</v>
      </c>
      <c r="F2184">
        <v>37675.06</v>
      </c>
      <c r="G2184" t="s">
        <v>6766</v>
      </c>
      <c r="H2184" t="s">
        <v>6767</v>
      </c>
      <c r="I2184" t="s">
        <v>37</v>
      </c>
      <c r="K2184" s="14" t="str">
        <v>Id160</v>
      </c>
      <c r="L2184" s="11">
        <v>1970</v>
      </c>
      <c r="M2184" s="11" t="str">
        <v>Oct</v>
      </c>
      <c r="N2184" s="11" t="str">
        <v>Tier - 2</v>
      </c>
      <c r="O2184" s="11" t="str">
        <v>Tier - 3</v>
      </c>
      <c r="P2184" s="11" t="str">
        <v>R1011</v>
      </c>
      <c r="Q2184" s="12" t="str">
        <v>28 Oct 1970</v>
      </c>
      <c r="R2184" s="11">
        <f ca="1"/>
        <v>54</v>
      </c>
      <c r="S2184" s="52">
        <v>37675.06</v>
      </c>
      <c r="T2184" s="19"/>
    </row>
    <row r="2185" spans="1:20" x14ac:dyDescent="0.3">
      <c r="A2185" t="s">
        <v>2209</v>
      </c>
      <c r="B2185">
        <v>1988</v>
      </c>
      <c r="C2185" t="s">
        <v>32</v>
      </c>
      <c r="D2185">
        <v>10</v>
      </c>
      <c r="E2185">
        <v>1</v>
      </c>
      <c r="F2185">
        <v>37701.879999999997</v>
      </c>
      <c r="G2185" t="s">
        <v>6766</v>
      </c>
      <c r="H2185" t="s">
        <v>6767</v>
      </c>
      <c r="I2185" t="s">
        <v>244</v>
      </c>
      <c r="K2185" s="14" t="str">
        <v>Id159</v>
      </c>
      <c r="L2185" s="11">
        <v>1988</v>
      </c>
      <c r="M2185" s="11" t="str">
        <v>Oct</v>
      </c>
      <c r="N2185" s="11" t="str">
        <v>Tier - 2</v>
      </c>
      <c r="O2185" s="11" t="str">
        <v>Tier - 3</v>
      </c>
      <c r="P2185" s="11" t="str">
        <v>R1023</v>
      </c>
      <c r="Q2185" s="12" t="str">
        <v>10 Oct 1988</v>
      </c>
      <c r="R2185" s="11">
        <f ca="1"/>
        <v>36</v>
      </c>
      <c r="S2185" s="52">
        <v>37701.879999999997</v>
      </c>
      <c r="T2185" s="19"/>
    </row>
    <row r="2186" spans="1:20" x14ac:dyDescent="0.3">
      <c r="A2186" t="s">
        <v>2210</v>
      </c>
      <c r="B2186">
        <v>1976</v>
      </c>
      <c r="C2186" t="s">
        <v>15</v>
      </c>
      <c r="D2186">
        <v>18</v>
      </c>
      <c r="E2186">
        <v>2</v>
      </c>
      <c r="F2186">
        <v>37735.199999999997</v>
      </c>
      <c r="G2186" t="s">
        <v>6766</v>
      </c>
      <c r="H2186" t="s">
        <v>6766</v>
      </c>
      <c r="I2186" t="s">
        <v>37</v>
      </c>
      <c r="K2186" s="14" t="str">
        <v>Id158</v>
      </c>
      <c r="L2186" s="11">
        <v>1976</v>
      </c>
      <c r="M2186" s="11" t="str">
        <v>Sep</v>
      </c>
      <c r="N2186" s="11" t="str">
        <v>Tier - 2</v>
      </c>
      <c r="O2186" s="11" t="str">
        <v>Tier - 2</v>
      </c>
      <c r="P2186" s="11" t="str">
        <v>R1011</v>
      </c>
      <c r="Q2186" s="12" t="str">
        <v>18 Sep 1976</v>
      </c>
      <c r="R2186" s="11">
        <f ca="1"/>
        <v>48</v>
      </c>
      <c r="S2186" s="52">
        <v>37735.199999999997</v>
      </c>
      <c r="T2186" s="19"/>
    </row>
    <row r="2187" spans="1:20" x14ac:dyDescent="0.3">
      <c r="A2187" t="s">
        <v>2211</v>
      </c>
      <c r="B2187">
        <v>1986</v>
      </c>
      <c r="C2187" t="s">
        <v>30</v>
      </c>
      <c r="D2187">
        <v>15</v>
      </c>
      <c r="E2187">
        <v>0</v>
      </c>
      <c r="F2187">
        <v>37742.58</v>
      </c>
      <c r="G2187" t="s">
        <v>6768</v>
      </c>
      <c r="H2187" t="s">
        <v>6768</v>
      </c>
      <c r="I2187" t="s">
        <v>9</v>
      </c>
      <c r="K2187" s="14" t="str">
        <v>Id157</v>
      </c>
      <c r="L2187" s="11">
        <v>1986</v>
      </c>
      <c r="M2187" s="11" t="str">
        <v>Aug</v>
      </c>
      <c r="N2187" s="11" t="str">
        <v>Tier - 1</v>
      </c>
      <c r="O2187" s="11" t="str">
        <v>Tier - 1</v>
      </c>
      <c r="P2187" s="11" t="str">
        <v>R1013</v>
      </c>
      <c r="Q2187" s="12" t="str">
        <v>15 Aug 1986</v>
      </c>
      <c r="R2187" s="11">
        <f ca="1"/>
        <v>38</v>
      </c>
      <c r="S2187" s="52">
        <v>37742.58</v>
      </c>
      <c r="T2187" s="19"/>
    </row>
    <row r="2188" spans="1:20" x14ac:dyDescent="0.3">
      <c r="A2188" t="s">
        <v>2212</v>
      </c>
      <c r="B2188">
        <v>1983</v>
      </c>
      <c r="C2188" t="s">
        <v>8</v>
      </c>
      <c r="D2188">
        <v>26</v>
      </c>
      <c r="E2188">
        <v>3</v>
      </c>
      <c r="F2188">
        <v>37800.980000000003</v>
      </c>
      <c r="G2188" t="s">
        <v>6766</v>
      </c>
      <c r="H2188" t="s">
        <v>6766</v>
      </c>
      <c r="I2188" t="s">
        <v>37</v>
      </c>
      <c r="K2188" s="14" t="str">
        <v>Id156</v>
      </c>
      <c r="L2188" s="11">
        <v>1983</v>
      </c>
      <c r="M2188" s="11" t="str">
        <v>Jul</v>
      </c>
      <c r="N2188" s="11" t="str">
        <v>Tier - 2</v>
      </c>
      <c r="O2188" s="11" t="str">
        <v>Tier - 2</v>
      </c>
      <c r="P2188" s="11" t="str">
        <v>R1011</v>
      </c>
      <c r="Q2188" s="12" t="str">
        <v>26 Jul 1983</v>
      </c>
      <c r="R2188" s="11">
        <f ca="1"/>
        <v>41</v>
      </c>
      <c r="S2188" s="52">
        <v>37800.980000000003</v>
      </c>
      <c r="T2188" s="19"/>
    </row>
    <row r="2189" spans="1:20" x14ac:dyDescent="0.3">
      <c r="A2189" t="s">
        <v>2213</v>
      </c>
      <c r="B2189">
        <v>1979</v>
      </c>
      <c r="C2189" t="s">
        <v>15</v>
      </c>
      <c r="D2189">
        <v>9</v>
      </c>
      <c r="E2189">
        <v>0</v>
      </c>
      <c r="F2189">
        <v>37829.72</v>
      </c>
      <c r="G2189" t="s">
        <v>6768</v>
      </c>
      <c r="H2189" t="s">
        <v>6766</v>
      </c>
      <c r="I2189" t="s">
        <v>37</v>
      </c>
      <c r="K2189" s="14" t="str">
        <v>Id155</v>
      </c>
      <c r="L2189" s="11">
        <v>1979</v>
      </c>
      <c r="M2189" s="11" t="str">
        <v>Sep</v>
      </c>
      <c r="N2189" s="11" t="str">
        <v>Tier - 1</v>
      </c>
      <c r="O2189" s="11" t="str">
        <v>Tier - 2</v>
      </c>
      <c r="P2189" s="11" t="str">
        <v>R1011</v>
      </c>
      <c r="Q2189" s="12" t="str">
        <v>9 Sep 1979</v>
      </c>
      <c r="R2189" s="11">
        <f ca="1"/>
        <v>45</v>
      </c>
      <c r="S2189" s="52">
        <v>37829.72</v>
      </c>
      <c r="T2189" s="19"/>
    </row>
    <row r="2190" spans="1:20" x14ac:dyDescent="0.3">
      <c r="A2190" t="s">
        <v>2214</v>
      </c>
      <c r="B2190">
        <v>1998</v>
      </c>
      <c r="C2190" t="s">
        <v>8</v>
      </c>
      <c r="D2190">
        <v>29</v>
      </c>
      <c r="E2190">
        <v>0</v>
      </c>
      <c r="F2190">
        <v>38126.25</v>
      </c>
      <c r="G2190" t="s">
        <v>6768</v>
      </c>
      <c r="H2190" t="s">
        <v>6767</v>
      </c>
      <c r="I2190" t="s">
        <v>9</v>
      </c>
      <c r="K2190" s="14" t="str">
        <v>Id154</v>
      </c>
      <c r="L2190" s="11">
        <v>1998</v>
      </c>
      <c r="M2190" s="11" t="str">
        <v>Jul</v>
      </c>
      <c r="N2190" s="11" t="str">
        <v>Tier - 1</v>
      </c>
      <c r="O2190" s="11" t="str">
        <v>Tier - 3</v>
      </c>
      <c r="P2190" s="11" t="str">
        <v>R1013</v>
      </c>
      <c r="Q2190" s="12" t="str">
        <v>29 Jul 1998</v>
      </c>
      <c r="R2190" s="11">
        <f ca="1"/>
        <v>26</v>
      </c>
      <c r="S2190" s="52">
        <v>38126.25</v>
      </c>
      <c r="T2190" s="19"/>
    </row>
    <row r="2191" spans="1:20" x14ac:dyDescent="0.3">
      <c r="A2191" t="s">
        <v>2215</v>
      </c>
      <c r="B2191">
        <v>1972</v>
      </c>
      <c r="C2191" t="s">
        <v>11</v>
      </c>
      <c r="D2191">
        <v>19</v>
      </c>
      <c r="E2191">
        <v>0</v>
      </c>
      <c r="F2191">
        <v>38189.1</v>
      </c>
      <c r="G2191" t="s">
        <v>6766</v>
      </c>
      <c r="H2191" t="s">
        <v>6766</v>
      </c>
      <c r="I2191" t="s">
        <v>37</v>
      </c>
      <c r="K2191" s="14" t="str">
        <v>Id153</v>
      </c>
      <c r="L2191" s="11">
        <v>1972</v>
      </c>
      <c r="M2191" s="11" t="str">
        <v>Nov</v>
      </c>
      <c r="N2191" s="11" t="str">
        <v>Tier - 2</v>
      </c>
      <c r="O2191" s="11" t="str">
        <v>Tier - 2</v>
      </c>
      <c r="P2191" s="11" t="str">
        <v>R1011</v>
      </c>
      <c r="Q2191" s="12" t="str">
        <v>19 Nov 1972</v>
      </c>
      <c r="R2191" s="11">
        <f ca="1"/>
        <v>52</v>
      </c>
      <c r="S2191" s="52">
        <v>38189.1</v>
      </c>
      <c r="T2191" s="19"/>
    </row>
    <row r="2192" spans="1:20" x14ac:dyDescent="0.3">
      <c r="A2192" t="s">
        <v>2216</v>
      </c>
      <c r="B2192">
        <v>1989</v>
      </c>
      <c r="C2192" t="s">
        <v>15</v>
      </c>
      <c r="D2192">
        <v>8</v>
      </c>
      <c r="E2192">
        <v>3</v>
      </c>
      <c r="F2192">
        <v>38237.339999999997</v>
      </c>
      <c r="G2192" t="s">
        <v>6766</v>
      </c>
      <c r="H2192" t="s">
        <v>6767</v>
      </c>
      <c r="I2192" t="s">
        <v>37</v>
      </c>
      <c r="K2192" s="14" t="str">
        <v>Id152</v>
      </c>
      <c r="L2192" s="11">
        <v>1989</v>
      </c>
      <c r="M2192" s="11" t="str">
        <v>Sep</v>
      </c>
      <c r="N2192" s="11" t="str">
        <v>Tier - 2</v>
      </c>
      <c r="O2192" s="11" t="str">
        <v>Tier - 3</v>
      </c>
      <c r="P2192" s="11" t="str">
        <v>R1011</v>
      </c>
      <c r="Q2192" s="12" t="str">
        <v>8 Sep 1989</v>
      </c>
      <c r="R2192" s="11">
        <f ca="1"/>
        <v>35</v>
      </c>
      <c r="S2192" s="52">
        <v>38237.339999999997</v>
      </c>
      <c r="T2192" s="19"/>
    </row>
    <row r="2193" spans="1:20" x14ac:dyDescent="0.3">
      <c r="A2193" t="s">
        <v>2217</v>
      </c>
      <c r="B2193">
        <v>1964</v>
      </c>
      <c r="C2193" t="s">
        <v>13</v>
      </c>
      <c r="D2193">
        <v>16</v>
      </c>
      <c r="E2193">
        <v>0</v>
      </c>
      <c r="F2193">
        <v>38241.74</v>
      </c>
      <c r="G2193" t="s">
        <v>6766</v>
      </c>
      <c r="H2193" t="s">
        <v>6767</v>
      </c>
      <c r="I2193" t="s">
        <v>37</v>
      </c>
      <c r="K2193" s="14" t="str">
        <v>Id151</v>
      </c>
      <c r="L2193" s="11">
        <v>1964</v>
      </c>
      <c r="M2193" s="11" t="str">
        <v>Jun</v>
      </c>
      <c r="N2193" s="11" t="str">
        <v>Tier - 2</v>
      </c>
      <c r="O2193" s="11" t="str">
        <v>Tier - 3</v>
      </c>
      <c r="P2193" s="11" t="str">
        <v>R1011</v>
      </c>
      <c r="Q2193" s="12" t="str">
        <v>16 Jun 1964</v>
      </c>
      <c r="R2193" s="11">
        <f ca="1"/>
        <v>60</v>
      </c>
      <c r="S2193" s="52">
        <v>38241.74</v>
      </c>
      <c r="T2193" s="19"/>
    </row>
    <row r="2194" spans="1:20" x14ac:dyDescent="0.3">
      <c r="A2194" t="s">
        <v>2218</v>
      </c>
      <c r="B2194">
        <v>1980</v>
      </c>
      <c r="C2194" t="s">
        <v>30</v>
      </c>
      <c r="D2194">
        <v>16</v>
      </c>
      <c r="E2194">
        <v>1</v>
      </c>
      <c r="F2194">
        <v>38245.589999999997</v>
      </c>
      <c r="G2194" t="s">
        <v>6768</v>
      </c>
      <c r="H2194" t="s">
        <v>6766</v>
      </c>
      <c r="I2194" t="s">
        <v>9</v>
      </c>
      <c r="K2194" s="14" t="str">
        <v>Id150</v>
      </c>
      <c r="L2194" s="11">
        <v>1980</v>
      </c>
      <c r="M2194" s="11" t="str">
        <v>Aug</v>
      </c>
      <c r="N2194" s="11" t="str">
        <v>Tier - 1</v>
      </c>
      <c r="O2194" s="11" t="str">
        <v>Tier - 2</v>
      </c>
      <c r="P2194" s="11" t="str">
        <v>R1013</v>
      </c>
      <c r="Q2194" s="12" t="str">
        <v>16 Aug 1980</v>
      </c>
      <c r="R2194" s="11">
        <f ca="1"/>
        <v>44</v>
      </c>
      <c r="S2194" s="52">
        <v>38245.589999999997</v>
      </c>
      <c r="T2194" s="19"/>
    </row>
    <row r="2195" spans="1:20" x14ac:dyDescent="0.3">
      <c r="A2195" t="s">
        <v>2219</v>
      </c>
      <c r="B2195">
        <v>1989</v>
      </c>
      <c r="C2195" t="s">
        <v>32</v>
      </c>
      <c r="D2195">
        <v>30</v>
      </c>
      <c r="E2195">
        <v>1</v>
      </c>
      <c r="F2195">
        <v>38282.75</v>
      </c>
      <c r="G2195" t="s">
        <v>6768</v>
      </c>
      <c r="H2195" t="s">
        <v>6766</v>
      </c>
      <c r="I2195" t="s">
        <v>9</v>
      </c>
      <c r="K2195" s="14" t="str">
        <v>Id149</v>
      </c>
      <c r="L2195" s="11">
        <v>1989</v>
      </c>
      <c r="M2195" s="11" t="str">
        <v>Oct</v>
      </c>
      <c r="N2195" s="11" t="str">
        <v>Tier - 1</v>
      </c>
      <c r="O2195" s="11" t="str">
        <v>Tier - 2</v>
      </c>
      <c r="P2195" s="11" t="str">
        <v>R1013</v>
      </c>
      <c r="Q2195" s="12" t="str">
        <v>30 Oct 1989</v>
      </c>
      <c r="R2195" s="11">
        <f ca="1"/>
        <v>35</v>
      </c>
      <c r="S2195" s="52">
        <v>38282.75</v>
      </c>
      <c r="T2195" s="19"/>
    </row>
    <row r="2196" spans="1:20" x14ac:dyDescent="0.3">
      <c r="A2196" t="s">
        <v>2220</v>
      </c>
      <c r="B2196">
        <v>1980</v>
      </c>
      <c r="C2196" t="s">
        <v>13</v>
      </c>
      <c r="D2196">
        <v>12</v>
      </c>
      <c r="E2196">
        <v>2</v>
      </c>
      <c r="F2196">
        <v>38313.129999999997</v>
      </c>
      <c r="G2196" t="s">
        <v>6768</v>
      </c>
      <c r="H2196" t="s">
        <v>6767</v>
      </c>
      <c r="I2196" t="s">
        <v>37</v>
      </c>
      <c r="K2196" s="14" t="str">
        <v>Id148</v>
      </c>
      <c r="L2196" s="11">
        <v>1980</v>
      </c>
      <c r="M2196" s="11" t="str">
        <v>Jun</v>
      </c>
      <c r="N2196" s="11" t="str">
        <v>Tier - 1</v>
      </c>
      <c r="O2196" s="11" t="str">
        <v>Tier - 3</v>
      </c>
      <c r="P2196" s="11" t="str">
        <v>R1011</v>
      </c>
      <c r="Q2196" s="12" t="str">
        <v>12 Jun 1980</v>
      </c>
      <c r="R2196" s="11">
        <f ca="1"/>
        <v>44</v>
      </c>
      <c r="S2196" s="52">
        <v>38313.129999999997</v>
      </c>
      <c r="T2196" s="19"/>
    </row>
    <row r="2197" spans="1:20" x14ac:dyDescent="0.3">
      <c r="A2197" t="s">
        <v>2221</v>
      </c>
      <c r="B2197">
        <v>2002</v>
      </c>
      <c r="C2197" t="s">
        <v>15</v>
      </c>
      <c r="D2197">
        <v>17</v>
      </c>
      <c r="E2197">
        <v>2</v>
      </c>
      <c r="F2197">
        <v>38344.57</v>
      </c>
      <c r="G2197" t="s">
        <v>6768</v>
      </c>
      <c r="H2197" t="s">
        <v>6767</v>
      </c>
      <c r="I2197" t="s">
        <v>37</v>
      </c>
      <c r="K2197" s="14" t="str">
        <v>Id147</v>
      </c>
      <c r="L2197" s="11">
        <v>2002</v>
      </c>
      <c r="M2197" s="11" t="str">
        <v>Sep</v>
      </c>
      <c r="N2197" s="11" t="str">
        <v>Tier - 1</v>
      </c>
      <c r="O2197" s="11" t="str">
        <v>Tier - 3</v>
      </c>
      <c r="P2197" s="11" t="str">
        <v>R1011</v>
      </c>
      <c r="Q2197" s="12" t="str">
        <v>17 Sep 2002</v>
      </c>
      <c r="R2197" s="11">
        <f ca="1"/>
        <v>22</v>
      </c>
      <c r="S2197" s="52">
        <v>38344.57</v>
      </c>
      <c r="T2197" s="19"/>
    </row>
    <row r="2198" spans="1:20" x14ac:dyDescent="0.3">
      <c r="A2198" t="s">
        <v>2222</v>
      </c>
      <c r="B2198">
        <v>1970</v>
      </c>
      <c r="C2198" t="s">
        <v>30</v>
      </c>
      <c r="D2198">
        <v>22</v>
      </c>
      <c r="E2198">
        <v>0</v>
      </c>
      <c r="F2198">
        <v>38389.79</v>
      </c>
      <c r="G2198" t="s">
        <v>6766</v>
      </c>
      <c r="H2198" t="s">
        <v>6767</v>
      </c>
      <c r="I2198" t="s">
        <v>37</v>
      </c>
      <c r="K2198" s="14" t="str">
        <v>Id146</v>
      </c>
      <c r="L2198" s="11">
        <v>1970</v>
      </c>
      <c r="M2198" s="11" t="str">
        <v>Aug</v>
      </c>
      <c r="N2198" s="11" t="str">
        <v>Tier - 2</v>
      </c>
      <c r="O2198" s="11" t="str">
        <v>Tier - 3</v>
      </c>
      <c r="P2198" s="11" t="str">
        <v>R1011</v>
      </c>
      <c r="Q2198" s="12" t="str">
        <v>22 Aug 1970</v>
      </c>
      <c r="R2198" s="11">
        <f ca="1"/>
        <v>54</v>
      </c>
      <c r="S2198" s="52">
        <v>38389.79</v>
      </c>
      <c r="T2198" s="19"/>
    </row>
    <row r="2199" spans="1:20" x14ac:dyDescent="0.3">
      <c r="A2199" t="s">
        <v>2223</v>
      </c>
      <c r="B2199">
        <v>1971</v>
      </c>
      <c r="C2199" t="s">
        <v>25</v>
      </c>
      <c r="D2199">
        <v>23</v>
      </c>
      <c r="E2199">
        <v>0</v>
      </c>
      <c r="F2199">
        <v>38405.26</v>
      </c>
      <c r="G2199" t="s">
        <v>6766</v>
      </c>
      <c r="H2199" t="s">
        <v>6768</v>
      </c>
      <c r="I2199" t="s">
        <v>37</v>
      </c>
      <c r="K2199" s="14" t="str">
        <v>Id145</v>
      </c>
      <c r="L2199" s="11">
        <v>1971</v>
      </c>
      <c r="M2199" s="11" t="str">
        <v>Dec</v>
      </c>
      <c r="N2199" s="11" t="str">
        <v>Tier - 2</v>
      </c>
      <c r="O2199" s="11" t="str">
        <v>Tier - 1</v>
      </c>
      <c r="P2199" s="11" t="str">
        <v>R1011</v>
      </c>
      <c r="Q2199" s="12" t="str">
        <v>23 Dec 1971</v>
      </c>
      <c r="R2199" s="11">
        <f ca="1"/>
        <v>53</v>
      </c>
      <c r="S2199" s="52">
        <v>38405.26</v>
      </c>
      <c r="T2199" s="19"/>
    </row>
    <row r="2200" spans="1:20" x14ac:dyDescent="0.3">
      <c r="A2200" t="s">
        <v>2224</v>
      </c>
      <c r="B2200">
        <v>1986</v>
      </c>
      <c r="C2200" t="s">
        <v>13</v>
      </c>
      <c r="D2200">
        <v>21</v>
      </c>
      <c r="E2200">
        <v>2</v>
      </c>
      <c r="F2200">
        <v>38415.47</v>
      </c>
      <c r="G2200" t="s">
        <v>6768</v>
      </c>
      <c r="H2200" t="s">
        <v>6766</v>
      </c>
      <c r="I2200" t="s">
        <v>37</v>
      </c>
      <c r="K2200" s="14" t="str">
        <v>Id144</v>
      </c>
      <c r="L2200" s="11">
        <v>1986</v>
      </c>
      <c r="M2200" s="11" t="str">
        <v>Jun</v>
      </c>
      <c r="N2200" s="11" t="str">
        <v>Tier - 1</v>
      </c>
      <c r="O2200" s="11" t="str">
        <v>Tier - 2</v>
      </c>
      <c r="P2200" s="11" t="str">
        <v>R1011</v>
      </c>
      <c r="Q2200" s="12" t="str">
        <v>21 Jun 1986</v>
      </c>
      <c r="R2200" s="11">
        <f ca="1"/>
        <v>38</v>
      </c>
      <c r="S2200" s="52">
        <v>38415.47</v>
      </c>
      <c r="T2200" s="19"/>
    </row>
    <row r="2201" spans="1:20" x14ac:dyDescent="0.3">
      <c r="A2201" t="s">
        <v>2225</v>
      </c>
      <c r="B2201">
        <v>1999</v>
      </c>
      <c r="C2201" t="s">
        <v>11</v>
      </c>
      <c r="D2201">
        <v>12</v>
      </c>
      <c r="E2201">
        <v>2</v>
      </c>
      <c r="F2201">
        <v>38511.629999999997</v>
      </c>
      <c r="G2201" t="s">
        <v>6766</v>
      </c>
      <c r="H2201" t="s">
        <v>6766</v>
      </c>
      <c r="I2201" t="s">
        <v>242</v>
      </c>
      <c r="K2201" s="14" t="str">
        <v>Id143</v>
      </c>
      <c r="L2201" s="11">
        <v>1999</v>
      </c>
      <c r="M2201" s="11" t="str">
        <v>Nov</v>
      </c>
      <c r="N2201" s="11" t="str">
        <v>Tier - 2</v>
      </c>
      <c r="O2201" s="11" t="str">
        <v>Tier - 2</v>
      </c>
      <c r="P2201" s="11" t="str">
        <v>R1024</v>
      </c>
      <c r="Q2201" s="12" t="str">
        <v>12 Nov 1999</v>
      </c>
      <c r="R2201" s="11">
        <f ca="1"/>
        <v>25</v>
      </c>
      <c r="S2201" s="52">
        <v>38511.629999999997</v>
      </c>
      <c r="T2201" s="19"/>
    </row>
    <row r="2202" spans="1:20" x14ac:dyDescent="0.3">
      <c r="A2202" t="s">
        <v>2226</v>
      </c>
      <c r="B2202">
        <v>1990</v>
      </c>
      <c r="C2202" t="s">
        <v>8</v>
      </c>
      <c r="D2202">
        <v>13</v>
      </c>
      <c r="E2202">
        <v>3</v>
      </c>
      <c r="F2202">
        <v>38652.089999999997</v>
      </c>
      <c r="G2202" t="s">
        <v>6766</v>
      </c>
      <c r="H2202" t="s">
        <v>6766</v>
      </c>
      <c r="I2202" t="s">
        <v>37</v>
      </c>
      <c r="K2202" s="14" t="str">
        <v>Id142</v>
      </c>
      <c r="L2202" s="11">
        <v>1990</v>
      </c>
      <c r="M2202" s="11" t="str">
        <v>Jul</v>
      </c>
      <c r="N2202" s="11" t="str">
        <v>Tier - 2</v>
      </c>
      <c r="O2202" s="11" t="str">
        <v>Tier - 2</v>
      </c>
      <c r="P2202" s="11" t="str">
        <v>R1011</v>
      </c>
      <c r="Q2202" s="12" t="str">
        <v>13 Jul 1990</v>
      </c>
      <c r="R2202" s="11">
        <f ca="1"/>
        <v>34</v>
      </c>
      <c r="S2202" s="52">
        <v>38652.089999999997</v>
      </c>
      <c r="T2202" s="19"/>
    </row>
    <row r="2203" spans="1:20" x14ac:dyDescent="0.3">
      <c r="A2203" t="s">
        <v>2227</v>
      </c>
      <c r="B2203">
        <v>1986</v>
      </c>
      <c r="C2203" t="s">
        <v>8</v>
      </c>
      <c r="D2203">
        <v>20</v>
      </c>
      <c r="E2203">
        <v>1</v>
      </c>
      <c r="F2203">
        <v>38709.18</v>
      </c>
      <c r="G2203" t="s">
        <v>6768</v>
      </c>
      <c r="H2203" t="s">
        <v>6767</v>
      </c>
      <c r="I2203" t="s">
        <v>9</v>
      </c>
      <c r="K2203" s="14" t="str">
        <v>Id141</v>
      </c>
      <c r="L2203" s="11">
        <v>1986</v>
      </c>
      <c r="M2203" s="11" t="str">
        <v>Jul</v>
      </c>
      <c r="N2203" s="11" t="str">
        <v>Tier - 1</v>
      </c>
      <c r="O2203" s="11" t="str">
        <v>Tier - 3</v>
      </c>
      <c r="P2203" s="11" t="str">
        <v>R1013</v>
      </c>
      <c r="Q2203" s="12" t="str">
        <v>20 Jul 1986</v>
      </c>
      <c r="R2203" s="11">
        <f ca="1"/>
        <v>38</v>
      </c>
      <c r="S2203" s="52">
        <v>38709.18</v>
      </c>
      <c r="T2203" s="19"/>
    </row>
    <row r="2204" spans="1:20" x14ac:dyDescent="0.3">
      <c r="A2204" t="s">
        <v>26</v>
      </c>
      <c r="B2204">
        <v>1991</v>
      </c>
      <c r="C2204" t="s">
        <v>11</v>
      </c>
      <c r="D2204">
        <v>22</v>
      </c>
      <c r="E2204">
        <v>2</v>
      </c>
      <c r="F2204">
        <v>38711</v>
      </c>
      <c r="G2204" t="s">
        <v>6768</v>
      </c>
      <c r="H2204" t="s">
        <v>6767</v>
      </c>
      <c r="I2204" t="s">
        <v>37</v>
      </c>
      <c r="K2204" s="14" t="str">
        <v>Unknown</v>
      </c>
      <c r="L2204" s="11">
        <v>1991</v>
      </c>
      <c r="M2204" s="11" t="str">
        <v>Nov</v>
      </c>
      <c r="N2204" s="11" t="str">
        <v>Tier - 1</v>
      </c>
      <c r="O2204" s="11" t="str">
        <v>Tier - 3</v>
      </c>
      <c r="P2204" s="11" t="str">
        <v>R1011</v>
      </c>
      <c r="Q2204" s="12" t="str">
        <v>22 Nov 1991</v>
      </c>
      <c r="R2204" s="11">
        <f ca="1"/>
        <v>33</v>
      </c>
      <c r="S2204" s="52">
        <v>38711</v>
      </c>
      <c r="T2204" s="19"/>
    </row>
    <row r="2205" spans="1:20" x14ac:dyDescent="0.3">
      <c r="A2205" t="s">
        <v>2228</v>
      </c>
      <c r="B2205">
        <v>1991</v>
      </c>
      <c r="C2205" t="s">
        <v>11</v>
      </c>
      <c r="D2205">
        <v>2</v>
      </c>
      <c r="E2205">
        <v>2</v>
      </c>
      <c r="F2205">
        <v>38711</v>
      </c>
      <c r="G2205" t="s">
        <v>6766</v>
      </c>
      <c r="H2205" t="s">
        <v>6766</v>
      </c>
      <c r="I2205" t="s">
        <v>37</v>
      </c>
      <c r="K2205" s="14" t="str">
        <v>Id140</v>
      </c>
      <c r="L2205" s="11">
        <v>1991</v>
      </c>
      <c r="M2205" s="11" t="str">
        <v>Nov</v>
      </c>
      <c r="N2205" s="11" t="str">
        <v>Tier - 2</v>
      </c>
      <c r="O2205" s="11" t="str">
        <v>Tier - 2</v>
      </c>
      <c r="P2205" s="11" t="str">
        <v>R1011</v>
      </c>
      <c r="Q2205" s="12" t="str">
        <v>2 Nov 1991</v>
      </c>
      <c r="R2205" s="11">
        <f ca="1"/>
        <v>33</v>
      </c>
      <c r="S2205" s="52">
        <v>38711</v>
      </c>
      <c r="T2205" s="19"/>
    </row>
    <row r="2206" spans="1:20" x14ac:dyDescent="0.3">
      <c r="A2206" t="s">
        <v>2229</v>
      </c>
      <c r="B2206">
        <v>1976</v>
      </c>
      <c r="C2206" t="s">
        <v>13</v>
      </c>
      <c r="D2206">
        <v>15</v>
      </c>
      <c r="E2206">
        <v>2</v>
      </c>
      <c r="F2206">
        <v>38740.120000000003</v>
      </c>
      <c r="G2206" t="s">
        <v>6766</v>
      </c>
      <c r="H2206" t="s">
        <v>6766</v>
      </c>
      <c r="I2206" t="s">
        <v>18</v>
      </c>
      <c r="K2206" s="14" t="str">
        <v>Id139</v>
      </c>
      <c r="L2206" s="11">
        <v>1976</v>
      </c>
      <c r="M2206" s="11" t="str">
        <v>Jun</v>
      </c>
      <c r="N2206" s="11" t="str">
        <v>Tier - 2</v>
      </c>
      <c r="O2206" s="11" t="str">
        <v>Tier - 2</v>
      </c>
      <c r="P2206" s="11" t="str">
        <v>R1012</v>
      </c>
      <c r="Q2206" s="12" t="str">
        <v>15 Jun 1976</v>
      </c>
      <c r="R2206" s="11">
        <f ca="1"/>
        <v>48</v>
      </c>
      <c r="S2206" s="52">
        <v>38740.120000000003</v>
      </c>
      <c r="T2206" s="19"/>
    </row>
    <row r="2207" spans="1:20" x14ac:dyDescent="0.3">
      <c r="A2207" t="s">
        <v>2230</v>
      </c>
      <c r="B2207">
        <v>1991</v>
      </c>
      <c r="C2207" t="s">
        <v>11</v>
      </c>
      <c r="D2207">
        <v>8</v>
      </c>
      <c r="E2207">
        <v>3</v>
      </c>
      <c r="F2207">
        <v>38746.36</v>
      </c>
      <c r="G2207" t="s">
        <v>6768</v>
      </c>
      <c r="H2207" t="s">
        <v>6766</v>
      </c>
      <c r="I2207" t="s">
        <v>18</v>
      </c>
      <c r="K2207" s="14" t="str">
        <v>Id138</v>
      </c>
      <c r="L2207" s="11">
        <v>1991</v>
      </c>
      <c r="M2207" s="11" t="str">
        <v>Nov</v>
      </c>
      <c r="N2207" s="11" t="str">
        <v>Tier - 1</v>
      </c>
      <c r="O2207" s="11" t="str">
        <v>Tier - 2</v>
      </c>
      <c r="P2207" s="11" t="str">
        <v>R1012</v>
      </c>
      <c r="Q2207" s="12" t="str">
        <v>8 Nov 1991</v>
      </c>
      <c r="R2207" s="11">
        <f ca="1"/>
        <v>33</v>
      </c>
      <c r="S2207" s="52">
        <v>38746.36</v>
      </c>
      <c r="T2207" s="19"/>
    </row>
    <row r="2208" spans="1:20" x14ac:dyDescent="0.3">
      <c r="A2208" t="s">
        <v>2231</v>
      </c>
      <c r="B2208">
        <v>2004</v>
      </c>
      <c r="C2208" t="s">
        <v>25</v>
      </c>
      <c r="D2208">
        <v>5</v>
      </c>
      <c r="E2208">
        <v>0</v>
      </c>
      <c r="F2208">
        <v>38792.69</v>
      </c>
      <c r="G2208" t="s">
        <v>6766</v>
      </c>
      <c r="H2208" t="s">
        <v>6766</v>
      </c>
      <c r="I2208" t="s">
        <v>9</v>
      </c>
      <c r="K2208" s="14" t="str">
        <v>Id137</v>
      </c>
      <c r="L2208" s="11">
        <v>2004</v>
      </c>
      <c r="M2208" s="11" t="str">
        <v>Dec</v>
      </c>
      <c r="N2208" s="11" t="str">
        <v>Tier - 2</v>
      </c>
      <c r="O2208" s="11" t="str">
        <v>Tier - 2</v>
      </c>
      <c r="P2208" s="11" t="str">
        <v>R1013</v>
      </c>
      <c r="Q2208" s="12" t="str">
        <v>5 Dec 2004</v>
      </c>
      <c r="R2208" s="11">
        <f ca="1"/>
        <v>20</v>
      </c>
      <c r="S2208" s="52">
        <v>38792.69</v>
      </c>
      <c r="T2208" s="19"/>
    </row>
    <row r="2209" spans="1:20" x14ac:dyDescent="0.3">
      <c r="A2209" t="s">
        <v>2232</v>
      </c>
      <c r="B2209">
        <v>1979</v>
      </c>
      <c r="C2209" t="s">
        <v>25</v>
      </c>
      <c r="D2209">
        <v>3</v>
      </c>
      <c r="E2209">
        <v>2</v>
      </c>
      <c r="F2209">
        <v>38836.980000000003</v>
      </c>
      <c r="G2209" t="s">
        <v>6766</v>
      </c>
      <c r="H2209" t="s">
        <v>6768</v>
      </c>
      <c r="I2209" t="s">
        <v>37</v>
      </c>
      <c r="K2209" s="14" t="str">
        <v>Id136</v>
      </c>
      <c r="L2209" s="11">
        <v>1979</v>
      </c>
      <c r="M2209" s="11" t="str">
        <v>Dec</v>
      </c>
      <c r="N2209" s="11" t="str">
        <v>Tier - 2</v>
      </c>
      <c r="O2209" s="11" t="str">
        <v>Tier - 1</v>
      </c>
      <c r="P2209" s="11" t="str">
        <v>R1011</v>
      </c>
      <c r="Q2209" s="12" t="str">
        <v>3 Dec 1979</v>
      </c>
      <c r="R2209" s="11">
        <f ca="1"/>
        <v>45</v>
      </c>
      <c r="S2209" s="52">
        <v>38836.980000000003</v>
      </c>
      <c r="T2209" s="19"/>
    </row>
    <row r="2210" spans="1:20" x14ac:dyDescent="0.3">
      <c r="A2210" t="s">
        <v>2233</v>
      </c>
      <c r="B2210">
        <v>1964</v>
      </c>
      <c r="C2210" t="s">
        <v>13</v>
      </c>
      <c r="D2210">
        <v>6</v>
      </c>
      <c r="E2210">
        <v>0</v>
      </c>
      <c r="F2210">
        <v>38869.25</v>
      </c>
      <c r="G2210" t="s">
        <v>6766</v>
      </c>
      <c r="H2210" t="s">
        <v>6766</v>
      </c>
      <c r="I2210" t="s">
        <v>37</v>
      </c>
      <c r="K2210" s="14" t="str">
        <v>Id135</v>
      </c>
      <c r="L2210" s="11">
        <v>1964</v>
      </c>
      <c r="M2210" s="11" t="str">
        <v>Jun</v>
      </c>
      <c r="N2210" s="11" t="str">
        <v>Tier - 2</v>
      </c>
      <c r="O2210" s="11" t="str">
        <v>Tier - 2</v>
      </c>
      <c r="P2210" s="11" t="str">
        <v>R1011</v>
      </c>
      <c r="Q2210" s="12" t="str">
        <v>6 Jun 1964</v>
      </c>
      <c r="R2210" s="11">
        <f ca="1"/>
        <v>60</v>
      </c>
      <c r="S2210" s="52">
        <v>38869.25</v>
      </c>
      <c r="T2210" s="19"/>
    </row>
    <row r="2211" spans="1:20" x14ac:dyDescent="0.3">
      <c r="A2211" t="s">
        <v>2234</v>
      </c>
      <c r="B2211">
        <v>1967</v>
      </c>
      <c r="C2211" t="s">
        <v>8</v>
      </c>
      <c r="D2211">
        <v>30</v>
      </c>
      <c r="E2211">
        <v>0</v>
      </c>
      <c r="F2211">
        <v>38893.360000000001</v>
      </c>
      <c r="G2211" t="s">
        <v>6768</v>
      </c>
      <c r="H2211" t="s">
        <v>6766</v>
      </c>
      <c r="I2211" t="s">
        <v>37</v>
      </c>
      <c r="K2211" s="14" t="str">
        <v>Id134</v>
      </c>
      <c r="L2211" s="11">
        <v>1967</v>
      </c>
      <c r="M2211" s="11" t="str">
        <v>Jul</v>
      </c>
      <c r="N2211" s="11" t="str">
        <v>Tier - 1</v>
      </c>
      <c r="O2211" s="11" t="str">
        <v>Tier - 2</v>
      </c>
      <c r="P2211" s="11" t="str">
        <v>R1011</v>
      </c>
      <c r="Q2211" s="12" t="str">
        <v>30 Jul 1967</v>
      </c>
      <c r="R2211" s="11">
        <f ca="1"/>
        <v>57</v>
      </c>
      <c r="S2211" s="52">
        <v>38893.360000000001</v>
      </c>
      <c r="T2211" s="19"/>
    </row>
    <row r="2212" spans="1:20" x14ac:dyDescent="0.3">
      <c r="A2212" t="s">
        <v>2235</v>
      </c>
      <c r="B2212">
        <v>1987</v>
      </c>
      <c r="C2212" t="s">
        <v>13</v>
      </c>
      <c r="D2212">
        <v>16</v>
      </c>
      <c r="E2212">
        <v>3</v>
      </c>
      <c r="F2212">
        <v>38924.04</v>
      </c>
      <c r="G2212" t="s">
        <v>6766</v>
      </c>
      <c r="H2212" t="s">
        <v>6766</v>
      </c>
      <c r="I2212" t="s">
        <v>37</v>
      </c>
      <c r="K2212" s="14" t="str">
        <v>Id133</v>
      </c>
      <c r="L2212" s="11">
        <v>1987</v>
      </c>
      <c r="M2212" s="11" t="str">
        <v>Jun</v>
      </c>
      <c r="N2212" s="11" t="str">
        <v>Tier - 2</v>
      </c>
      <c r="O2212" s="11" t="str">
        <v>Tier - 2</v>
      </c>
      <c r="P2212" s="11" t="str">
        <v>R1011</v>
      </c>
      <c r="Q2212" s="12" t="str">
        <v>16 Jun 1987</v>
      </c>
      <c r="R2212" s="11">
        <f ca="1"/>
        <v>37</v>
      </c>
      <c r="S2212" s="52">
        <v>38924.04</v>
      </c>
      <c r="T2212" s="19"/>
    </row>
    <row r="2213" spans="1:20" x14ac:dyDescent="0.3">
      <c r="A2213" t="s">
        <v>2236</v>
      </c>
      <c r="B2213">
        <v>1976</v>
      </c>
      <c r="C2213" t="s">
        <v>25</v>
      </c>
      <c r="D2213">
        <v>15</v>
      </c>
      <c r="E2213">
        <v>2</v>
      </c>
      <c r="F2213">
        <v>38932.559999999998</v>
      </c>
      <c r="G2213" t="s">
        <v>6766</v>
      </c>
      <c r="H2213" t="s">
        <v>6767</v>
      </c>
      <c r="I2213" t="s">
        <v>37</v>
      </c>
      <c r="K2213" s="14" t="str">
        <v>Id132</v>
      </c>
      <c r="L2213" s="11">
        <v>1976</v>
      </c>
      <c r="M2213" s="11" t="str">
        <v>Dec</v>
      </c>
      <c r="N2213" s="11" t="str">
        <v>Tier - 2</v>
      </c>
      <c r="O2213" s="11" t="str">
        <v>Tier - 3</v>
      </c>
      <c r="P2213" s="11" t="str">
        <v>R1011</v>
      </c>
      <c r="Q2213" s="12" t="str">
        <v>15 Dec 1976</v>
      </c>
      <c r="R2213" s="11">
        <f ca="1"/>
        <v>48</v>
      </c>
      <c r="S2213" s="52">
        <v>38932.559999999998</v>
      </c>
      <c r="T2213" s="19"/>
    </row>
    <row r="2214" spans="1:20" x14ac:dyDescent="0.3">
      <c r="A2214" t="s">
        <v>2237</v>
      </c>
      <c r="B2214">
        <v>1980</v>
      </c>
      <c r="C2214" t="s">
        <v>15</v>
      </c>
      <c r="D2214">
        <v>24</v>
      </c>
      <c r="E2214">
        <v>2</v>
      </c>
      <c r="F2214">
        <v>38947.43</v>
      </c>
      <c r="G2214" t="s">
        <v>6766</v>
      </c>
      <c r="H2214" t="s">
        <v>6767</v>
      </c>
      <c r="I2214" t="s">
        <v>37</v>
      </c>
      <c r="K2214" s="14" t="str">
        <v>Id131</v>
      </c>
      <c r="L2214" s="11">
        <v>1980</v>
      </c>
      <c r="M2214" s="11" t="str">
        <v>Sep</v>
      </c>
      <c r="N2214" s="11" t="str">
        <v>Tier - 2</v>
      </c>
      <c r="O2214" s="11" t="str">
        <v>Tier - 3</v>
      </c>
      <c r="P2214" s="11" t="str">
        <v>R1011</v>
      </c>
      <c r="Q2214" s="12" t="str">
        <v>24 Sep 1980</v>
      </c>
      <c r="R2214" s="11">
        <f ca="1"/>
        <v>44</v>
      </c>
      <c r="S2214" s="52">
        <v>38947.43</v>
      </c>
      <c r="T2214" s="19"/>
    </row>
    <row r="2215" spans="1:20" x14ac:dyDescent="0.3">
      <c r="A2215" t="s">
        <v>2238</v>
      </c>
      <c r="B2215">
        <v>1978</v>
      </c>
      <c r="C2215" t="s">
        <v>32</v>
      </c>
      <c r="D2215">
        <v>12</v>
      </c>
      <c r="E2215">
        <v>2</v>
      </c>
      <c r="F2215">
        <v>38998.550000000003</v>
      </c>
      <c r="G2215" t="s">
        <v>6768</v>
      </c>
      <c r="H2215" t="s">
        <v>6768</v>
      </c>
      <c r="I2215" t="s">
        <v>37</v>
      </c>
      <c r="K2215" s="14" t="str">
        <v>Id130</v>
      </c>
      <c r="L2215" s="11">
        <v>1978</v>
      </c>
      <c r="M2215" s="11" t="str">
        <v>Oct</v>
      </c>
      <c r="N2215" s="11" t="str">
        <v>Tier - 1</v>
      </c>
      <c r="O2215" s="11" t="str">
        <v>Tier - 1</v>
      </c>
      <c r="P2215" s="11" t="str">
        <v>R1011</v>
      </c>
      <c r="Q2215" s="12" t="str">
        <v>12 Oct 1978</v>
      </c>
      <c r="R2215" s="11">
        <f ca="1"/>
        <v>46</v>
      </c>
      <c r="S2215" s="52">
        <v>38998.550000000003</v>
      </c>
      <c r="T2215" s="19"/>
    </row>
    <row r="2216" spans="1:20" x14ac:dyDescent="0.3">
      <c r="A2216" t="s">
        <v>2239</v>
      </c>
      <c r="B2216">
        <v>1985</v>
      </c>
      <c r="C2216" t="s">
        <v>15</v>
      </c>
      <c r="D2216">
        <v>20</v>
      </c>
      <c r="E2216">
        <v>1</v>
      </c>
      <c r="F2216">
        <v>39047.29</v>
      </c>
      <c r="G2216" t="s">
        <v>6768</v>
      </c>
      <c r="H2216" t="s">
        <v>6767</v>
      </c>
      <c r="I2216" t="s">
        <v>351</v>
      </c>
      <c r="K2216" s="14" t="str">
        <v>Id129</v>
      </c>
      <c r="L2216" s="11">
        <v>1985</v>
      </c>
      <c r="M2216" s="11" t="str">
        <v>Sep</v>
      </c>
      <c r="N2216" s="11" t="str">
        <v>Tier - 1</v>
      </c>
      <c r="O2216" s="11" t="str">
        <v>Tier - 3</v>
      </c>
      <c r="P2216" s="11" t="str">
        <v>R1017</v>
      </c>
      <c r="Q2216" s="12" t="str">
        <v>20 Sep 1985</v>
      </c>
      <c r="R2216" s="11">
        <f ca="1"/>
        <v>39</v>
      </c>
      <c r="S2216" s="52">
        <v>39047.29</v>
      </c>
      <c r="T2216" s="19"/>
    </row>
    <row r="2217" spans="1:20" x14ac:dyDescent="0.3">
      <c r="A2217" t="s">
        <v>2240</v>
      </c>
      <c r="B2217">
        <v>1982</v>
      </c>
      <c r="C2217" t="s">
        <v>30</v>
      </c>
      <c r="D2217">
        <v>4</v>
      </c>
      <c r="E2217">
        <v>1</v>
      </c>
      <c r="F2217">
        <v>39125.33</v>
      </c>
      <c r="G2217" t="s">
        <v>6768</v>
      </c>
      <c r="H2217" t="s">
        <v>6768</v>
      </c>
      <c r="I2217" t="s">
        <v>163</v>
      </c>
      <c r="K2217" s="14" t="str">
        <v>Id128</v>
      </c>
      <c r="L2217" s="11">
        <v>1982</v>
      </c>
      <c r="M2217" s="11" t="str">
        <v>Aug</v>
      </c>
      <c r="N2217" s="11" t="str">
        <v>Tier - 1</v>
      </c>
      <c r="O2217" s="11" t="str">
        <v>Tier - 1</v>
      </c>
      <c r="P2217" s="11" t="str">
        <v>R1016</v>
      </c>
      <c r="Q2217" s="12" t="str">
        <v>4 Aug 1982</v>
      </c>
      <c r="R2217" s="11">
        <f ca="1"/>
        <v>42</v>
      </c>
      <c r="S2217" s="52">
        <v>39125.33</v>
      </c>
      <c r="T2217" s="19"/>
    </row>
    <row r="2218" spans="1:20" x14ac:dyDescent="0.3">
      <c r="A2218" t="s">
        <v>2241</v>
      </c>
      <c r="B2218">
        <v>1962</v>
      </c>
      <c r="C2218" t="s">
        <v>8</v>
      </c>
      <c r="D2218">
        <v>7</v>
      </c>
      <c r="E2218">
        <v>0</v>
      </c>
      <c r="F2218">
        <v>39221.120000000003</v>
      </c>
      <c r="G2218" t="s">
        <v>6766</v>
      </c>
      <c r="H2218" t="s">
        <v>6768</v>
      </c>
      <c r="I2218" t="s">
        <v>37</v>
      </c>
      <c r="K2218" s="14" t="str">
        <v>Id127</v>
      </c>
      <c r="L2218" s="11">
        <v>1962</v>
      </c>
      <c r="M2218" s="11" t="str">
        <v>Jul</v>
      </c>
      <c r="N2218" s="11" t="str">
        <v>Tier - 2</v>
      </c>
      <c r="O2218" s="11" t="str">
        <v>Tier - 1</v>
      </c>
      <c r="P2218" s="11" t="str">
        <v>R1011</v>
      </c>
      <c r="Q2218" s="12" t="str">
        <v>7 Jul 1962</v>
      </c>
      <c r="R2218" s="11">
        <f ca="1"/>
        <v>62</v>
      </c>
      <c r="S2218" s="52">
        <v>39221.120000000003</v>
      </c>
      <c r="T2218" s="19"/>
    </row>
    <row r="2219" spans="1:20" x14ac:dyDescent="0.3">
      <c r="A2219" t="s">
        <v>2242</v>
      </c>
      <c r="B2219">
        <v>1992</v>
      </c>
      <c r="C2219" t="s">
        <v>11</v>
      </c>
      <c r="D2219">
        <v>30</v>
      </c>
      <c r="E2219">
        <v>2</v>
      </c>
      <c r="F2219">
        <v>39241.440000000002</v>
      </c>
      <c r="G2219" t="s">
        <v>6768</v>
      </c>
      <c r="H2219" t="s">
        <v>6767</v>
      </c>
      <c r="I2219" t="s">
        <v>37</v>
      </c>
      <c r="K2219" s="14" t="str">
        <v>Id126</v>
      </c>
      <c r="L2219" s="11">
        <v>1992</v>
      </c>
      <c r="M2219" s="11" t="str">
        <v>Nov</v>
      </c>
      <c r="N2219" s="11" t="str">
        <v>Tier - 1</v>
      </c>
      <c r="O2219" s="11" t="str">
        <v>Tier - 3</v>
      </c>
      <c r="P2219" s="11" t="str">
        <v>R1011</v>
      </c>
      <c r="Q2219" s="12" t="str">
        <v>30 Nov 1992</v>
      </c>
      <c r="R2219" s="11">
        <f ca="1"/>
        <v>32</v>
      </c>
      <c r="S2219" s="52">
        <v>39241.440000000002</v>
      </c>
      <c r="T2219" s="19"/>
    </row>
    <row r="2220" spans="1:20" x14ac:dyDescent="0.3">
      <c r="A2220" t="s">
        <v>2243</v>
      </c>
      <c r="B2220">
        <v>1982</v>
      </c>
      <c r="C2220" t="s">
        <v>30</v>
      </c>
      <c r="D2220">
        <v>16</v>
      </c>
      <c r="E2220">
        <v>3</v>
      </c>
      <c r="F2220">
        <v>39315.279999999999</v>
      </c>
      <c r="G2220" t="s">
        <v>6766</v>
      </c>
      <c r="H2220" t="s">
        <v>6767</v>
      </c>
      <c r="I2220" t="s">
        <v>37</v>
      </c>
      <c r="K2220" s="14" t="str">
        <v>Id125</v>
      </c>
      <c r="L2220" s="11">
        <v>1982</v>
      </c>
      <c r="M2220" s="11" t="str">
        <v>Aug</v>
      </c>
      <c r="N2220" s="11" t="str">
        <v>Tier - 2</v>
      </c>
      <c r="O2220" s="11" t="str">
        <v>Tier - 3</v>
      </c>
      <c r="P2220" s="11" t="str">
        <v>R1011</v>
      </c>
      <c r="Q2220" s="12" t="str">
        <v>16 Aug 1982</v>
      </c>
      <c r="R2220" s="11">
        <f ca="1"/>
        <v>42</v>
      </c>
      <c r="S2220" s="52">
        <v>39315.279999999999</v>
      </c>
      <c r="T2220" s="19"/>
    </row>
    <row r="2221" spans="1:20" x14ac:dyDescent="0.3">
      <c r="A2221" t="s">
        <v>2244</v>
      </c>
      <c r="B2221">
        <v>1978</v>
      </c>
      <c r="C2221" t="s">
        <v>30</v>
      </c>
      <c r="D2221">
        <v>5</v>
      </c>
      <c r="E2221">
        <v>2</v>
      </c>
      <c r="F2221">
        <v>39352.6</v>
      </c>
      <c r="G2221" t="s">
        <v>6766</v>
      </c>
      <c r="H2221" t="s">
        <v>6767</v>
      </c>
      <c r="I2221" t="s">
        <v>37</v>
      </c>
      <c r="K2221" s="14" t="str">
        <v>Id124</v>
      </c>
      <c r="L2221" s="11">
        <v>1978</v>
      </c>
      <c r="M2221" s="11" t="str">
        <v>Aug</v>
      </c>
      <c r="N2221" s="11" t="str">
        <v>Tier - 2</v>
      </c>
      <c r="O2221" s="11" t="str">
        <v>Tier - 3</v>
      </c>
      <c r="P2221" s="11" t="str">
        <v>R1011</v>
      </c>
      <c r="Q2221" s="12" t="str">
        <v>5 Aug 1978</v>
      </c>
      <c r="R2221" s="11">
        <f ca="1"/>
        <v>46</v>
      </c>
      <c r="S2221" s="52">
        <v>39352.6</v>
      </c>
      <c r="T2221" s="19"/>
    </row>
    <row r="2222" spans="1:20" x14ac:dyDescent="0.3">
      <c r="A2222" t="s">
        <v>2245</v>
      </c>
      <c r="B2222">
        <v>1966</v>
      </c>
      <c r="C2222" t="s">
        <v>13</v>
      </c>
      <c r="D2222">
        <v>24</v>
      </c>
      <c r="E2222">
        <v>0</v>
      </c>
      <c r="F2222">
        <v>39396.86</v>
      </c>
      <c r="G2222" t="s">
        <v>6766</v>
      </c>
      <c r="H2222" t="s">
        <v>6766</v>
      </c>
      <c r="I2222" t="s">
        <v>37</v>
      </c>
      <c r="K2222" s="14" t="str">
        <v>Id123</v>
      </c>
      <c r="L2222" s="11">
        <v>1966</v>
      </c>
      <c r="M2222" s="11" t="str">
        <v>Jun</v>
      </c>
      <c r="N2222" s="11" t="str">
        <v>Tier - 2</v>
      </c>
      <c r="O2222" s="11" t="str">
        <v>Tier - 2</v>
      </c>
      <c r="P2222" s="11" t="str">
        <v>R1011</v>
      </c>
      <c r="Q2222" s="12" t="str">
        <v>24 Jun 1966</v>
      </c>
      <c r="R2222" s="11">
        <f ca="1"/>
        <v>58</v>
      </c>
      <c r="S2222" s="52">
        <v>39396.86</v>
      </c>
      <c r="T2222" s="19"/>
    </row>
    <row r="2223" spans="1:20" x14ac:dyDescent="0.3">
      <c r="A2223" t="s">
        <v>2246</v>
      </c>
      <c r="B2223">
        <v>1978</v>
      </c>
      <c r="C2223" t="s">
        <v>8</v>
      </c>
      <c r="D2223">
        <v>12</v>
      </c>
      <c r="E2223">
        <v>1</v>
      </c>
      <c r="F2223">
        <v>39556.49</v>
      </c>
      <c r="G2223" t="s">
        <v>6768</v>
      </c>
      <c r="H2223" t="s">
        <v>6766</v>
      </c>
      <c r="I2223" t="s">
        <v>159</v>
      </c>
      <c r="K2223" s="14" t="str">
        <v>Id122</v>
      </c>
      <c r="L2223" s="11">
        <v>1978</v>
      </c>
      <c r="M2223" s="11" t="str">
        <v>Jul</v>
      </c>
      <c r="N2223" s="11" t="str">
        <v>Tier - 1</v>
      </c>
      <c r="O2223" s="11" t="str">
        <v>Tier - 2</v>
      </c>
      <c r="P2223" s="11" t="str">
        <v>R1015</v>
      </c>
      <c r="Q2223" s="12" t="str">
        <v>12 Jul 1978</v>
      </c>
      <c r="R2223" s="11">
        <f ca="1"/>
        <v>46</v>
      </c>
      <c r="S2223" s="52">
        <v>39556.49</v>
      </c>
      <c r="T2223" s="19"/>
    </row>
    <row r="2224" spans="1:20" x14ac:dyDescent="0.3">
      <c r="A2224" t="s">
        <v>2247</v>
      </c>
      <c r="B2224">
        <v>1981</v>
      </c>
      <c r="C2224" t="s">
        <v>8</v>
      </c>
      <c r="D2224">
        <v>5</v>
      </c>
      <c r="E2224">
        <v>3</v>
      </c>
      <c r="F2224">
        <v>39597.410000000003</v>
      </c>
      <c r="G2224" t="s">
        <v>6768</v>
      </c>
      <c r="H2224" t="s">
        <v>6766</v>
      </c>
      <c r="I2224" t="s">
        <v>351</v>
      </c>
      <c r="K2224" s="14" t="str">
        <v>Id121</v>
      </c>
      <c r="L2224" s="11">
        <v>1981</v>
      </c>
      <c r="M2224" s="11" t="str">
        <v>Jul</v>
      </c>
      <c r="N2224" s="11" t="str">
        <v>Tier - 1</v>
      </c>
      <c r="O2224" s="11" t="str">
        <v>Tier - 2</v>
      </c>
      <c r="P2224" s="11" t="str">
        <v>R1017</v>
      </c>
      <c r="Q2224" s="12" t="str">
        <v>5 Jul 1981</v>
      </c>
      <c r="R2224" s="11">
        <f ca="1"/>
        <v>43</v>
      </c>
      <c r="S2224" s="52">
        <v>39597.410000000003</v>
      </c>
      <c r="T2224" s="19"/>
    </row>
    <row r="2225" spans="1:20" x14ac:dyDescent="0.3">
      <c r="A2225" t="s">
        <v>2248</v>
      </c>
      <c r="B2225">
        <v>1995</v>
      </c>
      <c r="C2225" t="s">
        <v>30</v>
      </c>
      <c r="D2225">
        <v>7</v>
      </c>
      <c r="E2225">
        <v>0</v>
      </c>
      <c r="F2225">
        <v>39611.760000000002</v>
      </c>
      <c r="G2225" t="s">
        <v>6768</v>
      </c>
      <c r="H2225" t="s">
        <v>6767</v>
      </c>
      <c r="I2225" t="s">
        <v>9</v>
      </c>
      <c r="K2225" s="14" t="str">
        <v>Id120</v>
      </c>
      <c r="L2225" s="11">
        <v>1995</v>
      </c>
      <c r="M2225" s="11" t="str">
        <v>Aug</v>
      </c>
      <c r="N2225" s="11" t="str">
        <v>Tier - 1</v>
      </c>
      <c r="O2225" s="11" t="str">
        <v>Tier - 3</v>
      </c>
      <c r="P2225" s="11" t="str">
        <v>R1013</v>
      </c>
      <c r="Q2225" s="12" t="str">
        <v>7 Aug 1995</v>
      </c>
      <c r="R2225" s="11">
        <f ca="1"/>
        <v>29</v>
      </c>
      <c r="S2225" s="52">
        <v>39611.760000000002</v>
      </c>
      <c r="T2225" s="19"/>
    </row>
    <row r="2226" spans="1:20" x14ac:dyDescent="0.3">
      <c r="A2226" t="s">
        <v>2249</v>
      </c>
      <c r="B2226">
        <v>1977</v>
      </c>
      <c r="C2226" t="s">
        <v>25</v>
      </c>
      <c r="D2226">
        <v>17</v>
      </c>
      <c r="E2226">
        <v>2</v>
      </c>
      <c r="F2226">
        <v>39670.44</v>
      </c>
      <c r="G2226" t="s">
        <v>6766</v>
      </c>
      <c r="H2226" t="s">
        <v>6768</v>
      </c>
      <c r="I2226" t="s">
        <v>18</v>
      </c>
      <c r="K2226" s="14" t="str">
        <v>Id119</v>
      </c>
      <c r="L2226" s="11">
        <v>1977</v>
      </c>
      <c r="M2226" s="11" t="str">
        <v>Dec</v>
      </c>
      <c r="N2226" s="11" t="str">
        <v>Tier - 2</v>
      </c>
      <c r="O2226" s="11" t="str">
        <v>Tier - 1</v>
      </c>
      <c r="P2226" s="11" t="str">
        <v>R1012</v>
      </c>
      <c r="Q2226" s="12" t="str">
        <v>17 Dec 1977</v>
      </c>
      <c r="R2226" s="11">
        <f ca="1"/>
        <v>47</v>
      </c>
      <c r="S2226" s="52">
        <v>39670.44</v>
      </c>
      <c r="T2226" s="19"/>
    </row>
    <row r="2227" spans="1:20" x14ac:dyDescent="0.3">
      <c r="A2227" t="s">
        <v>2250</v>
      </c>
      <c r="B2227">
        <v>1968</v>
      </c>
      <c r="C2227" t="s">
        <v>15</v>
      </c>
      <c r="D2227">
        <v>29</v>
      </c>
      <c r="E2227">
        <v>0</v>
      </c>
      <c r="F2227">
        <v>39721.93</v>
      </c>
      <c r="G2227" t="s">
        <v>6766</v>
      </c>
      <c r="H2227" t="s">
        <v>6766</v>
      </c>
      <c r="I2227" t="s">
        <v>37</v>
      </c>
      <c r="K2227" s="14" t="str">
        <v>Id118</v>
      </c>
      <c r="L2227" s="11">
        <v>1968</v>
      </c>
      <c r="M2227" s="11" t="str">
        <v>Sep</v>
      </c>
      <c r="N2227" s="11" t="str">
        <v>Tier - 2</v>
      </c>
      <c r="O2227" s="11" t="str">
        <v>Tier - 2</v>
      </c>
      <c r="P2227" s="11" t="str">
        <v>R1011</v>
      </c>
      <c r="Q2227" s="12" t="str">
        <v>29 Sep 1968</v>
      </c>
      <c r="R2227" s="11">
        <f ca="1"/>
        <v>56</v>
      </c>
      <c r="S2227" s="52">
        <v>39721.93</v>
      </c>
      <c r="T2227" s="19"/>
    </row>
    <row r="2228" spans="1:20" x14ac:dyDescent="0.3">
      <c r="A2228" t="s">
        <v>2251</v>
      </c>
      <c r="B2228">
        <v>2003</v>
      </c>
      <c r="C2228" t="s">
        <v>8</v>
      </c>
      <c r="D2228">
        <v>16</v>
      </c>
      <c r="E2228">
        <v>0</v>
      </c>
      <c r="F2228">
        <v>39722.75</v>
      </c>
      <c r="G2228" t="s">
        <v>6768</v>
      </c>
      <c r="H2228" t="s">
        <v>6768</v>
      </c>
      <c r="I2228" t="s">
        <v>9</v>
      </c>
      <c r="K2228" s="14" t="str">
        <v>Id117</v>
      </c>
      <c r="L2228" s="11">
        <v>2003</v>
      </c>
      <c r="M2228" s="11" t="str">
        <v>Jul</v>
      </c>
      <c r="N2228" s="11" t="str">
        <v>Tier - 1</v>
      </c>
      <c r="O2228" s="11" t="str">
        <v>Tier - 1</v>
      </c>
      <c r="P2228" s="11" t="str">
        <v>R1013</v>
      </c>
      <c r="Q2228" s="12" t="str">
        <v>16 Jul 2003</v>
      </c>
      <c r="R2228" s="11">
        <f ca="1"/>
        <v>21</v>
      </c>
      <c r="S2228" s="52">
        <v>39722.75</v>
      </c>
      <c r="T2228" s="19"/>
    </row>
    <row r="2229" spans="1:20" x14ac:dyDescent="0.3">
      <c r="A2229" t="s">
        <v>2252</v>
      </c>
      <c r="B2229">
        <v>1977</v>
      </c>
      <c r="C2229" t="s">
        <v>30</v>
      </c>
      <c r="D2229">
        <v>12</v>
      </c>
      <c r="E2229">
        <v>1</v>
      </c>
      <c r="F2229">
        <v>39725.519999999997</v>
      </c>
      <c r="G2229" t="s">
        <v>6766</v>
      </c>
      <c r="H2229" t="s">
        <v>6768</v>
      </c>
      <c r="I2229" t="s">
        <v>18</v>
      </c>
      <c r="K2229" s="14" t="str">
        <v>Id116</v>
      </c>
      <c r="L2229" s="11">
        <v>1977</v>
      </c>
      <c r="M2229" s="11" t="str">
        <v>Aug</v>
      </c>
      <c r="N2229" s="11" t="str">
        <v>Tier - 2</v>
      </c>
      <c r="O2229" s="11" t="str">
        <v>Tier - 1</v>
      </c>
      <c r="P2229" s="11" t="str">
        <v>R1012</v>
      </c>
      <c r="Q2229" s="12" t="str">
        <v>12 Aug 1977</v>
      </c>
      <c r="R2229" s="11">
        <f ca="1"/>
        <v>47</v>
      </c>
      <c r="S2229" s="52">
        <v>39725.519999999997</v>
      </c>
      <c r="T2229" s="19"/>
    </row>
    <row r="2230" spans="1:20" x14ac:dyDescent="0.3">
      <c r="A2230" t="s">
        <v>2253</v>
      </c>
      <c r="B2230">
        <v>1973</v>
      </c>
      <c r="C2230" t="s">
        <v>25</v>
      </c>
      <c r="D2230">
        <v>17</v>
      </c>
      <c r="E2230">
        <v>0</v>
      </c>
      <c r="F2230">
        <v>39727.61</v>
      </c>
      <c r="G2230" t="s">
        <v>6768</v>
      </c>
      <c r="H2230" t="s">
        <v>6766</v>
      </c>
      <c r="I2230" t="s">
        <v>37</v>
      </c>
      <c r="K2230" s="14" t="str">
        <v>Id115</v>
      </c>
      <c r="L2230" s="11">
        <v>1973</v>
      </c>
      <c r="M2230" s="11" t="str">
        <v>Dec</v>
      </c>
      <c r="N2230" s="11" t="str">
        <v>Tier - 1</v>
      </c>
      <c r="O2230" s="11" t="str">
        <v>Tier - 2</v>
      </c>
      <c r="P2230" s="11" t="str">
        <v>R1011</v>
      </c>
      <c r="Q2230" s="12" t="str">
        <v>17 Dec 1973</v>
      </c>
      <c r="R2230" s="11">
        <f ca="1"/>
        <v>51</v>
      </c>
      <c r="S2230" s="52">
        <v>39727.61</v>
      </c>
      <c r="T2230" s="19"/>
    </row>
    <row r="2231" spans="1:20" x14ac:dyDescent="0.3">
      <c r="A2231" t="s">
        <v>2254</v>
      </c>
      <c r="B2231">
        <v>1987</v>
      </c>
      <c r="C2231" t="s">
        <v>8</v>
      </c>
      <c r="D2231">
        <v>24</v>
      </c>
      <c r="E2231">
        <v>1</v>
      </c>
      <c r="F2231">
        <v>39774.28</v>
      </c>
      <c r="G2231" t="s">
        <v>6768</v>
      </c>
      <c r="H2231" t="s">
        <v>6768</v>
      </c>
      <c r="I2231" t="s">
        <v>271</v>
      </c>
      <c r="K2231" s="14" t="str">
        <v>Id114</v>
      </c>
      <c r="L2231" s="11">
        <v>1987</v>
      </c>
      <c r="M2231" s="11" t="str">
        <v>Jul</v>
      </c>
      <c r="N2231" s="11" t="str">
        <v>Tier - 1</v>
      </c>
      <c r="O2231" s="11" t="str">
        <v>Tier - 1</v>
      </c>
      <c r="P2231" s="11" t="str">
        <v>R1014</v>
      </c>
      <c r="Q2231" s="12" t="str">
        <v>24 Jul 1987</v>
      </c>
      <c r="R2231" s="11">
        <f ca="1"/>
        <v>37</v>
      </c>
      <c r="S2231" s="52">
        <v>39774.28</v>
      </c>
      <c r="T2231" s="19"/>
    </row>
    <row r="2232" spans="1:20" x14ac:dyDescent="0.3">
      <c r="A2232" t="s">
        <v>2255</v>
      </c>
      <c r="B2232">
        <v>1985</v>
      </c>
      <c r="C2232" t="s">
        <v>8</v>
      </c>
      <c r="D2232">
        <v>17</v>
      </c>
      <c r="E2232">
        <v>2</v>
      </c>
      <c r="F2232">
        <v>39836.519999999997</v>
      </c>
      <c r="G2232" t="s">
        <v>6766</v>
      </c>
      <c r="H2232" t="s">
        <v>6768</v>
      </c>
      <c r="I2232" t="s">
        <v>37</v>
      </c>
      <c r="K2232" s="14" t="str">
        <v>Id113</v>
      </c>
      <c r="L2232" s="11">
        <v>1985</v>
      </c>
      <c r="M2232" s="11" t="str">
        <v>Jul</v>
      </c>
      <c r="N2232" s="11" t="str">
        <v>Tier - 2</v>
      </c>
      <c r="O2232" s="11" t="str">
        <v>Tier - 1</v>
      </c>
      <c r="P2232" s="11" t="str">
        <v>R1011</v>
      </c>
      <c r="Q2232" s="12" t="str">
        <v>17 Jul 1985</v>
      </c>
      <c r="R2232" s="11">
        <f ca="1"/>
        <v>39</v>
      </c>
      <c r="S2232" s="52">
        <v>39836.519999999997</v>
      </c>
      <c r="T2232" s="19"/>
    </row>
    <row r="2233" spans="1:20" x14ac:dyDescent="0.3">
      <c r="A2233" t="s">
        <v>2256</v>
      </c>
      <c r="B2233">
        <v>1983</v>
      </c>
      <c r="C2233" t="s">
        <v>13</v>
      </c>
      <c r="D2233">
        <v>1</v>
      </c>
      <c r="E2233">
        <v>3</v>
      </c>
      <c r="F2233">
        <v>39865.699999999997</v>
      </c>
      <c r="G2233" t="s">
        <v>6766</v>
      </c>
      <c r="H2233" t="s">
        <v>6766</v>
      </c>
      <c r="I2233" t="s">
        <v>37</v>
      </c>
      <c r="K2233" s="14" t="str">
        <v>Id112</v>
      </c>
      <c r="L2233" s="11">
        <v>1983</v>
      </c>
      <c r="M2233" s="11" t="str">
        <v>Jun</v>
      </c>
      <c r="N2233" s="11" t="str">
        <v>Tier - 2</v>
      </c>
      <c r="O2233" s="11" t="str">
        <v>Tier - 2</v>
      </c>
      <c r="P2233" s="11" t="str">
        <v>R1011</v>
      </c>
      <c r="Q2233" s="12" t="str">
        <v>1 Jun 1983</v>
      </c>
      <c r="R2233" s="11">
        <f ca="1"/>
        <v>41</v>
      </c>
      <c r="S2233" s="52">
        <v>39865.699999999997</v>
      </c>
      <c r="T2233" s="19"/>
    </row>
    <row r="2234" spans="1:20" x14ac:dyDescent="0.3">
      <c r="A2234" t="s">
        <v>2257</v>
      </c>
      <c r="B2234">
        <v>1985</v>
      </c>
      <c r="C2234" t="s">
        <v>30</v>
      </c>
      <c r="D2234">
        <v>22</v>
      </c>
      <c r="E2234">
        <v>1</v>
      </c>
      <c r="F2234">
        <v>39871.699999999997</v>
      </c>
      <c r="G2234" t="s">
        <v>6768</v>
      </c>
      <c r="H2234" t="s">
        <v>6766</v>
      </c>
      <c r="I2234" t="s">
        <v>9</v>
      </c>
      <c r="K2234" s="14" t="str">
        <v>Id111</v>
      </c>
      <c r="L2234" s="11">
        <v>1985</v>
      </c>
      <c r="M2234" s="11" t="str">
        <v>Aug</v>
      </c>
      <c r="N2234" s="11" t="str">
        <v>Tier - 1</v>
      </c>
      <c r="O2234" s="11" t="str">
        <v>Tier - 2</v>
      </c>
      <c r="P2234" s="11" t="str">
        <v>R1013</v>
      </c>
      <c r="Q2234" s="12" t="str">
        <v>22 Aug 1985</v>
      </c>
      <c r="R2234" s="11">
        <f ca="1"/>
        <v>39</v>
      </c>
      <c r="S2234" s="52">
        <v>39871.699999999997</v>
      </c>
      <c r="T2234" s="19"/>
    </row>
    <row r="2235" spans="1:20" x14ac:dyDescent="0.3">
      <c r="A2235" t="s">
        <v>2258</v>
      </c>
      <c r="B2235">
        <v>1975</v>
      </c>
      <c r="C2235" t="s">
        <v>25</v>
      </c>
      <c r="D2235">
        <v>2</v>
      </c>
      <c r="E2235">
        <v>1</v>
      </c>
      <c r="F2235">
        <v>39963.120000000003</v>
      </c>
      <c r="G2235" t="s">
        <v>6766</v>
      </c>
      <c r="H2235" t="s">
        <v>6766</v>
      </c>
      <c r="I2235" t="s">
        <v>37</v>
      </c>
      <c r="K2235" s="14" t="str">
        <v>Id110</v>
      </c>
      <c r="L2235" s="11">
        <v>1975</v>
      </c>
      <c r="M2235" s="11" t="str">
        <v>Dec</v>
      </c>
      <c r="N2235" s="11" t="str">
        <v>Tier - 2</v>
      </c>
      <c r="O2235" s="11" t="str">
        <v>Tier - 2</v>
      </c>
      <c r="P2235" s="11" t="str">
        <v>R1011</v>
      </c>
      <c r="Q2235" s="12" t="str">
        <v>2 Dec 1975</v>
      </c>
      <c r="R2235" s="11">
        <f ca="1"/>
        <v>49</v>
      </c>
      <c r="S2235" s="52">
        <v>39963.120000000003</v>
      </c>
      <c r="T2235" s="19"/>
    </row>
    <row r="2236" spans="1:20" x14ac:dyDescent="0.3">
      <c r="A2236" t="s">
        <v>2259</v>
      </c>
      <c r="B2236">
        <v>1987</v>
      </c>
      <c r="C2236" t="s">
        <v>30</v>
      </c>
      <c r="D2236">
        <v>8</v>
      </c>
      <c r="E2236">
        <v>3</v>
      </c>
      <c r="F2236">
        <v>39983.43</v>
      </c>
      <c r="G2236" t="s">
        <v>6766</v>
      </c>
      <c r="H2236" t="s">
        <v>6767</v>
      </c>
      <c r="I2236" t="s">
        <v>18</v>
      </c>
      <c r="K2236" s="14" t="str">
        <v>Id109</v>
      </c>
      <c r="L2236" s="11">
        <v>1987</v>
      </c>
      <c r="M2236" s="11" t="str">
        <v>Aug</v>
      </c>
      <c r="N2236" s="11" t="str">
        <v>Tier - 2</v>
      </c>
      <c r="O2236" s="11" t="str">
        <v>Tier - 3</v>
      </c>
      <c r="P2236" s="11" t="str">
        <v>R1012</v>
      </c>
      <c r="Q2236" s="12" t="str">
        <v>8 Aug 1987</v>
      </c>
      <c r="R2236" s="11">
        <f ca="1"/>
        <v>37</v>
      </c>
      <c r="S2236" s="52">
        <v>39983.43</v>
      </c>
      <c r="T2236" s="19"/>
    </row>
    <row r="2237" spans="1:20" x14ac:dyDescent="0.3">
      <c r="A2237" t="s">
        <v>2260</v>
      </c>
      <c r="B2237">
        <v>1982</v>
      </c>
      <c r="C2237" t="s">
        <v>25</v>
      </c>
      <c r="D2237">
        <v>25</v>
      </c>
      <c r="E2237">
        <v>2</v>
      </c>
      <c r="F2237">
        <v>40003.33</v>
      </c>
      <c r="G2237" t="s">
        <v>6768</v>
      </c>
      <c r="H2237" t="s">
        <v>6768</v>
      </c>
      <c r="I2237" t="s">
        <v>18</v>
      </c>
      <c r="K2237" s="14" t="str">
        <v>Id108</v>
      </c>
      <c r="L2237" s="11">
        <v>1982</v>
      </c>
      <c r="M2237" s="11" t="str">
        <v>Dec</v>
      </c>
      <c r="N2237" s="11" t="str">
        <v>Tier - 1</v>
      </c>
      <c r="O2237" s="11" t="str">
        <v>Tier - 1</v>
      </c>
      <c r="P2237" s="11" t="str">
        <v>R1012</v>
      </c>
      <c r="Q2237" s="12" t="str">
        <v>25 Dec 1982</v>
      </c>
      <c r="R2237" s="11">
        <f ca="1"/>
        <v>42</v>
      </c>
      <c r="S2237" s="52">
        <v>40003.33</v>
      </c>
      <c r="T2237" s="19"/>
    </row>
    <row r="2238" spans="1:20" x14ac:dyDescent="0.3">
      <c r="A2238" t="s">
        <v>2261</v>
      </c>
      <c r="B2238">
        <v>1978</v>
      </c>
      <c r="C2238" t="s">
        <v>25</v>
      </c>
      <c r="D2238">
        <v>20</v>
      </c>
      <c r="E2238">
        <v>2</v>
      </c>
      <c r="F2238">
        <v>40054.730000000003</v>
      </c>
      <c r="G2238" t="s">
        <v>6768</v>
      </c>
      <c r="H2238" t="s">
        <v>6767</v>
      </c>
      <c r="I2238" t="s">
        <v>37</v>
      </c>
      <c r="K2238" s="14" t="str">
        <v>Id107</v>
      </c>
      <c r="L2238" s="11">
        <v>1978</v>
      </c>
      <c r="M2238" s="11" t="str">
        <v>Dec</v>
      </c>
      <c r="N2238" s="11" t="str">
        <v>Tier - 1</v>
      </c>
      <c r="O2238" s="11" t="str">
        <v>Tier - 3</v>
      </c>
      <c r="P2238" s="11" t="str">
        <v>R1011</v>
      </c>
      <c r="Q2238" s="12" t="str">
        <v>20 Dec 1978</v>
      </c>
      <c r="R2238" s="11">
        <f ca="1"/>
        <v>46</v>
      </c>
      <c r="S2238" s="52">
        <v>40054.730000000003</v>
      </c>
      <c r="T2238" s="19"/>
    </row>
    <row r="2239" spans="1:20" x14ac:dyDescent="0.3">
      <c r="A2239" t="s">
        <v>2262</v>
      </c>
      <c r="B2239">
        <v>1966</v>
      </c>
      <c r="C2239" t="s">
        <v>30</v>
      </c>
      <c r="D2239">
        <v>12</v>
      </c>
      <c r="E2239">
        <v>0</v>
      </c>
      <c r="F2239">
        <v>40069.440000000002</v>
      </c>
      <c r="G2239" t="s">
        <v>6768</v>
      </c>
      <c r="H2239" t="s">
        <v>6767</v>
      </c>
      <c r="I2239" t="s">
        <v>37</v>
      </c>
      <c r="K2239" s="14" t="str">
        <v>Id106</v>
      </c>
      <c r="L2239" s="11">
        <v>1966</v>
      </c>
      <c r="M2239" s="11" t="str">
        <v>Aug</v>
      </c>
      <c r="N2239" s="11" t="str">
        <v>Tier - 1</v>
      </c>
      <c r="O2239" s="11" t="str">
        <v>Tier - 3</v>
      </c>
      <c r="P2239" s="11" t="str">
        <v>R1011</v>
      </c>
      <c r="Q2239" s="12" t="str">
        <v>12 Aug 1966</v>
      </c>
      <c r="R2239" s="11">
        <f ca="1"/>
        <v>58</v>
      </c>
      <c r="S2239" s="52">
        <v>40069.440000000002</v>
      </c>
      <c r="T2239" s="19"/>
    </row>
    <row r="2240" spans="1:20" x14ac:dyDescent="0.3">
      <c r="A2240" t="s">
        <v>2263</v>
      </c>
      <c r="B2240">
        <v>1983</v>
      </c>
      <c r="C2240" t="s">
        <v>32</v>
      </c>
      <c r="D2240">
        <v>14</v>
      </c>
      <c r="E2240">
        <v>2</v>
      </c>
      <c r="F2240">
        <v>40103.89</v>
      </c>
      <c r="G2240" t="s">
        <v>6768</v>
      </c>
      <c r="H2240" t="s">
        <v>6766</v>
      </c>
      <c r="I2240" t="s">
        <v>37</v>
      </c>
      <c r="K2240" s="14" t="str">
        <v>Id105</v>
      </c>
      <c r="L2240" s="11">
        <v>1983</v>
      </c>
      <c r="M2240" s="11" t="str">
        <v>Oct</v>
      </c>
      <c r="N2240" s="11" t="str">
        <v>Tier - 1</v>
      </c>
      <c r="O2240" s="11" t="str">
        <v>Tier - 2</v>
      </c>
      <c r="P2240" s="11" t="str">
        <v>R1011</v>
      </c>
      <c r="Q2240" s="12" t="str">
        <v>14 Oct 1983</v>
      </c>
      <c r="R2240" s="11">
        <f ca="1"/>
        <v>41</v>
      </c>
      <c r="S2240" s="52">
        <v>40103.89</v>
      </c>
      <c r="T2240" s="19"/>
    </row>
    <row r="2241" spans="1:20" x14ac:dyDescent="0.3">
      <c r="A2241" t="s">
        <v>2264</v>
      </c>
      <c r="B2241">
        <v>1985</v>
      </c>
      <c r="C2241" t="s">
        <v>32</v>
      </c>
      <c r="D2241">
        <v>21</v>
      </c>
      <c r="E2241">
        <v>4</v>
      </c>
      <c r="F2241">
        <v>40182.25</v>
      </c>
      <c r="G2241" t="s">
        <v>6768</v>
      </c>
      <c r="H2241" t="s">
        <v>6766</v>
      </c>
      <c r="I2241" t="s">
        <v>37</v>
      </c>
      <c r="K2241" s="14" t="str">
        <v>Id104</v>
      </c>
      <c r="L2241" s="11">
        <v>1985</v>
      </c>
      <c r="M2241" s="11" t="str">
        <v>Oct</v>
      </c>
      <c r="N2241" s="11" t="str">
        <v>Tier - 1</v>
      </c>
      <c r="O2241" s="11" t="str">
        <v>Tier - 2</v>
      </c>
      <c r="P2241" s="11" t="str">
        <v>R1011</v>
      </c>
      <c r="Q2241" s="12" t="str">
        <v>21 Oct 1985</v>
      </c>
      <c r="R2241" s="11">
        <f ca="1"/>
        <v>39</v>
      </c>
      <c r="S2241" s="52">
        <v>40182.25</v>
      </c>
      <c r="T2241" s="19"/>
    </row>
    <row r="2242" spans="1:20" x14ac:dyDescent="0.3">
      <c r="A2242" t="s">
        <v>2265</v>
      </c>
      <c r="B2242">
        <v>1979</v>
      </c>
      <c r="C2242" t="s">
        <v>30</v>
      </c>
      <c r="D2242">
        <v>18</v>
      </c>
      <c r="E2242">
        <v>2</v>
      </c>
      <c r="F2242">
        <v>40204.83</v>
      </c>
      <c r="G2242" t="s">
        <v>6768</v>
      </c>
      <c r="H2242" t="s">
        <v>6767</v>
      </c>
      <c r="I2242" t="s">
        <v>18</v>
      </c>
      <c r="K2242" s="14" t="str">
        <v>Id103</v>
      </c>
      <c r="L2242" s="11">
        <v>1979</v>
      </c>
      <c r="M2242" s="11" t="str">
        <v>Aug</v>
      </c>
      <c r="N2242" s="11" t="str">
        <v>Tier - 1</v>
      </c>
      <c r="O2242" s="11" t="str">
        <v>Tier - 3</v>
      </c>
      <c r="P2242" s="11" t="str">
        <v>R1012</v>
      </c>
      <c r="Q2242" s="12" t="str">
        <v>18 Aug 1979</v>
      </c>
      <c r="R2242" s="11">
        <f ca="1"/>
        <v>45</v>
      </c>
      <c r="S2242" s="52">
        <v>40204.83</v>
      </c>
      <c r="T2242" s="19"/>
    </row>
    <row r="2243" spans="1:20" x14ac:dyDescent="0.3">
      <c r="A2243" t="s">
        <v>2266</v>
      </c>
      <c r="B2243">
        <v>1981</v>
      </c>
      <c r="C2243" t="s">
        <v>8</v>
      </c>
      <c r="D2243">
        <v>28</v>
      </c>
      <c r="E2243">
        <v>1</v>
      </c>
      <c r="F2243">
        <v>40208.559999999998</v>
      </c>
      <c r="G2243" t="s">
        <v>6768</v>
      </c>
      <c r="H2243" t="s">
        <v>6766</v>
      </c>
      <c r="I2243" t="s">
        <v>37</v>
      </c>
      <c r="K2243" s="14" t="str">
        <v>Id102</v>
      </c>
      <c r="L2243" s="11">
        <v>1981</v>
      </c>
      <c r="M2243" s="11" t="str">
        <v>Jul</v>
      </c>
      <c r="N2243" s="11" t="str">
        <v>Tier - 1</v>
      </c>
      <c r="O2243" s="11" t="str">
        <v>Tier - 2</v>
      </c>
      <c r="P2243" s="11" t="str">
        <v>R1011</v>
      </c>
      <c r="Q2243" s="12" t="str">
        <v>28 Jul 1981</v>
      </c>
      <c r="R2243" s="11">
        <f ca="1"/>
        <v>43</v>
      </c>
      <c r="S2243" s="52">
        <v>40208.559999999998</v>
      </c>
      <c r="T2243" s="19"/>
    </row>
    <row r="2244" spans="1:20" x14ac:dyDescent="0.3">
      <c r="A2244" t="s">
        <v>2267</v>
      </c>
      <c r="B2244">
        <v>1981</v>
      </c>
      <c r="C2244" t="s">
        <v>32</v>
      </c>
      <c r="D2244">
        <v>4</v>
      </c>
      <c r="E2244">
        <v>1</v>
      </c>
      <c r="F2244">
        <v>40273.65</v>
      </c>
      <c r="G2244" t="s">
        <v>6768</v>
      </c>
      <c r="H2244" t="s">
        <v>6767</v>
      </c>
      <c r="I2244" t="s">
        <v>9</v>
      </c>
      <c r="K2244" s="14" t="str">
        <v>Id101</v>
      </c>
      <c r="L2244" s="11">
        <v>1981</v>
      </c>
      <c r="M2244" s="11" t="str">
        <v>Oct</v>
      </c>
      <c r="N2244" s="11" t="str">
        <v>Tier - 1</v>
      </c>
      <c r="O2244" s="11" t="str">
        <v>Tier - 3</v>
      </c>
      <c r="P2244" s="11" t="str">
        <v>R1013</v>
      </c>
      <c r="Q2244" s="12" t="str">
        <v>4 Oct 1981</v>
      </c>
      <c r="R2244" s="11">
        <f ca="1"/>
        <v>43</v>
      </c>
      <c r="S2244" s="52">
        <v>40273.65</v>
      </c>
      <c r="T2244" s="19"/>
    </row>
    <row r="2245" spans="1:20" x14ac:dyDescent="0.3">
      <c r="A2245" t="s">
        <v>2268</v>
      </c>
      <c r="B2245">
        <v>1977</v>
      </c>
      <c r="C2245" t="s">
        <v>13</v>
      </c>
      <c r="D2245">
        <v>27</v>
      </c>
      <c r="E2245">
        <v>2</v>
      </c>
      <c r="F2245">
        <v>40284.379999999997</v>
      </c>
      <c r="G2245" t="s">
        <v>6768</v>
      </c>
      <c r="H2245" t="s">
        <v>6767</v>
      </c>
      <c r="I2245" t="s">
        <v>18</v>
      </c>
      <c r="K2245" s="14" t="str">
        <v>Id100</v>
      </c>
      <c r="L2245" s="11">
        <v>1977</v>
      </c>
      <c r="M2245" s="11" t="str">
        <v>Jun</v>
      </c>
      <c r="N2245" s="11" t="str">
        <v>Tier - 1</v>
      </c>
      <c r="O2245" s="11" t="str">
        <v>Tier - 3</v>
      </c>
      <c r="P2245" s="11" t="str">
        <v>R1012</v>
      </c>
      <c r="Q2245" s="12" t="str">
        <v>27 Jun 1977</v>
      </c>
      <c r="R2245" s="11">
        <f ca="1"/>
        <v>47</v>
      </c>
      <c r="S2245" s="52">
        <v>40284.379999999997</v>
      </c>
      <c r="T2245" s="19"/>
    </row>
    <row r="2246" spans="1:20" x14ac:dyDescent="0.3">
      <c r="A2246" t="s">
        <v>2269</v>
      </c>
      <c r="B2246">
        <v>1962</v>
      </c>
      <c r="C2246" t="s">
        <v>15</v>
      </c>
      <c r="D2246">
        <v>4</v>
      </c>
      <c r="E2246">
        <v>0</v>
      </c>
      <c r="F2246">
        <v>40309.93</v>
      </c>
      <c r="G2246" t="s">
        <v>6768</v>
      </c>
      <c r="H2246" t="s">
        <v>6767</v>
      </c>
      <c r="I2246" t="s">
        <v>37</v>
      </c>
      <c r="K2246" s="14" t="str">
        <v>Id99</v>
      </c>
      <c r="L2246" s="11">
        <v>1962</v>
      </c>
      <c r="M2246" s="11" t="str">
        <v>Sep</v>
      </c>
      <c r="N2246" s="11" t="str">
        <v>Tier - 1</v>
      </c>
      <c r="O2246" s="11" t="str">
        <v>Tier - 3</v>
      </c>
      <c r="P2246" s="11" t="str">
        <v>R1011</v>
      </c>
      <c r="Q2246" s="12" t="str">
        <v>4 Sep 1962</v>
      </c>
      <c r="R2246" s="11">
        <f ca="1"/>
        <v>62</v>
      </c>
      <c r="S2246" s="52">
        <v>40309.93</v>
      </c>
      <c r="T2246" s="19"/>
    </row>
    <row r="2247" spans="1:20" x14ac:dyDescent="0.3">
      <c r="A2247" t="s">
        <v>2270</v>
      </c>
      <c r="B2247">
        <v>1966</v>
      </c>
      <c r="C2247" t="s">
        <v>30</v>
      </c>
      <c r="D2247">
        <v>12</v>
      </c>
      <c r="E2247">
        <v>0</v>
      </c>
      <c r="F2247">
        <v>40373.74</v>
      </c>
      <c r="G2247" t="s">
        <v>6768</v>
      </c>
      <c r="H2247" t="s">
        <v>6767</v>
      </c>
      <c r="I2247" t="s">
        <v>37</v>
      </c>
      <c r="K2247" s="14" t="str">
        <v>Id98</v>
      </c>
      <c r="L2247" s="11">
        <v>1966</v>
      </c>
      <c r="M2247" s="11" t="str">
        <v>Aug</v>
      </c>
      <c r="N2247" s="11" t="str">
        <v>Tier - 1</v>
      </c>
      <c r="O2247" s="11" t="str">
        <v>Tier - 3</v>
      </c>
      <c r="P2247" s="11" t="str">
        <v>R1011</v>
      </c>
      <c r="Q2247" s="12" t="str">
        <v>12 Aug 1966</v>
      </c>
      <c r="R2247" s="11">
        <f ca="1"/>
        <v>58</v>
      </c>
      <c r="S2247" s="52">
        <v>40373.74</v>
      </c>
      <c r="T2247" s="19"/>
    </row>
    <row r="2248" spans="1:20" x14ac:dyDescent="0.3">
      <c r="A2248" t="s">
        <v>2271</v>
      </c>
      <c r="B2248">
        <v>1985</v>
      </c>
      <c r="C2248" t="s">
        <v>11</v>
      </c>
      <c r="D2248">
        <v>3</v>
      </c>
      <c r="E2248">
        <v>0</v>
      </c>
      <c r="F2248">
        <v>40419.019999999997</v>
      </c>
      <c r="G2248" t="s">
        <v>6768</v>
      </c>
      <c r="H2248" t="s">
        <v>6766</v>
      </c>
      <c r="I2248" t="s">
        <v>9</v>
      </c>
      <c r="K2248" s="14" t="str">
        <v>Id97</v>
      </c>
      <c r="L2248" s="11">
        <v>1985</v>
      </c>
      <c r="M2248" s="11" t="str">
        <v>Nov</v>
      </c>
      <c r="N2248" s="11" t="str">
        <v>Tier - 1</v>
      </c>
      <c r="O2248" s="11" t="str">
        <v>Tier - 2</v>
      </c>
      <c r="P2248" s="11" t="str">
        <v>R1013</v>
      </c>
      <c r="Q2248" s="12" t="str">
        <v>3 Nov 1985</v>
      </c>
      <c r="R2248" s="11">
        <f ca="1"/>
        <v>39</v>
      </c>
      <c r="S2248" s="52">
        <v>40419.019999999997</v>
      </c>
      <c r="T2248" s="19"/>
    </row>
    <row r="2249" spans="1:20" x14ac:dyDescent="0.3">
      <c r="A2249" t="s">
        <v>2272</v>
      </c>
      <c r="B2249">
        <v>1975</v>
      </c>
      <c r="C2249" t="s">
        <v>8</v>
      </c>
      <c r="D2249">
        <v>10</v>
      </c>
      <c r="E2249">
        <v>1</v>
      </c>
      <c r="F2249">
        <v>40590.550000000003</v>
      </c>
      <c r="G2249" t="s">
        <v>6768</v>
      </c>
      <c r="H2249" t="s">
        <v>6767</v>
      </c>
      <c r="I2249" t="s">
        <v>18</v>
      </c>
      <c r="K2249" s="14" t="str">
        <v>Id96</v>
      </c>
      <c r="L2249" s="11">
        <v>1975</v>
      </c>
      <c r="M2249" s="11" t="str">
        <v>Jul</v>
      </c>
      <c r="N2249" s="11" t="str">
        <v>Tier - 1</v>
      </c>
      <c r="O2249" s="11" t="str">
        <v>Tier - 3</v>
      </c>
      <c r="P2249" s="11" t="str">
        <v>R1012</v>
      </c>
      <c r="Q2249" s="12" t="str">
        <v>10 Jul 1975</v>
      </c>
      <c r="R2249" s="11">
        <f ca="1"/>
        <v>49</v>
      </c>
      <c r="S2249" s="52">
        <v>40590.550000000003</v>
      </c>
      <c r="T2249" s="19"/>
    </row>
    <row r="2250" spans="1:20" x14ac:dyDescent="0.3">
      <c r="A2250" t="s">
        <v>2273</v>
      </c>
      <c r="B2250">
        <v>1970</v>
      </c>
      <c r="C2250" t="s">
        <v>15</v>
      </c>
      <c r="D2250">
        <v>25</v>
      </c>
      <c r="E2250">
        <v>0</v>
      </c>
      <c r="F2250">
        <v>40692.910000000003</v>
      </c>
      <c r="G2250" t="s">
        <v>6768</v>
      </c>
      <c r="H2250" t="s">
        <v>6768</v>
      </c>
      <c r="I2250" t="s">
        <v>37</v>
      </c>
      <c r="K2250" s="14" t="str">
        <v>Id95</v>
      </c>
      <c r="L2250" s="11">
        <v>1970</v>
      </c>
      <c r="M2250" s="11" t="str">
        <v>Sep</v>
      </c>
      <c r="N2250" s="11" t="str">
        <v>Tier - 1</v>
      </c>
      <c r="O2250" s="11" t="str">
        <v>Tier - 1</v>
      </c>
      <c r="P2250" s="11" t="str">
        <v>R1011</v>
      </c>
      <c r="Q2250" s="12" t="str">
        <v>25 Sep 1970</v>
      </c>
      <c r="R2250" s="11">
        <f ca="1"/>
        <v>54</v>
      </c>
      <c r="S2250" s="52">
        <v>40692.910000000003</v>
      </c>
      <c r="T2250" s="19"/>
    </row>
    <row r="2251" spans="1:20" x14ac:dyDescent="0.3">
      <c r="A2251" t="s">
        <v>2274</v>
      </c>
      <c r="B2251">
        <v>1976</v>
      </c>
      <c r="C2251" t="s">
        <v>25</v>
      </c>
      <c r="D2251">
        <v>26</v>
      </c>
      <c r="E2251">
        <v>3</v>
      </c>
      <c r="F2251">
        <v>40720.550000000003</v>
      </c>
      <c r="G2251" t="s">
        <v>6768</v>
      </c>
      <c r="H2251" t="s">
        <v>6767</v>
      </c>
      <c r="I2251" t="s">
        <v>18</v>
      </c>
      <c r="K2251" s="14" t="str">
        <v>Id94</v>
      </c>
      <c r="L2251" s="11">
        <v>1976</v>
      </c>
      <c r="M2251" s="11" t="str">
        <v>Dec</v>
      </c>
      <c r="N2251" s="11" t="str">
        <v>Tier - 1</v>
      </c>
      <c r="O2251" s="11" t="str">
        <v>Tier - 3</v>
      </c>
      <c r="P2251" s="11" t="str">
        <v>R1012</v>
      </c>
      <c r="Q2251" s="12" t="str">
        <v>26 Dec 1976</v>
      </c>
      <c r="R2251" s="11">
        <f ca="1"/>
        <v>48</v>
      </c>
      <c r="S2251" s="52">
        <v>40720.550000000003</v>
      </c>
      <c r="T2251" s="19"/>
    </row>
    <row r="2252" spans="1:20" x14ac:dyDescent="0.3">
      <c r="A2252" t="s">
        <v>2275</v>
      </c>
      <c r="B2252">
        <v>1972</v>
      </c>
      <c r="C2252" t="s">
        <v>13</v>
      </c>
      <c r="D2252">
        <v>10</v>
      </c>
      <c r="E2252">
        <v>0</v>
      </c>
      <c r="F2252">
        <v>40817.85</v>
      </c>
      <c r="G2252" t="s">
        <v>6768</v>
      </c>
      <c r="H2252" t="s">
        <v>6767</v>
      </c>
      <c r="I2252" t="s">
        <v>37</v>
      </c>
      <c r="K2252" s="14" t="str">
        <v>Id93</v>
      </c>
      <c r="L2252" s="11">
        <v>1972</v>
      </c>
      <c r="M2252" s="11" t="str">
        <v>Jun</v>
      </c>
      <c r="N2252" s="11" t="str">
        <v>Tier - 1</v>
      </c>
      <c r="O2252" s="11" t="str">
        <v>Tier - 3</v>
      </c>
      <c r="P2252" s="11" t="str">
        <v>R1011</v>
      </c>
      <c r="Q2252" s="12" t="str">
        <v>10 Jun 1972</v>
      </c>
      <c r="R2252" s="11">
        <f ca="1"/>
        <v>52</v>
      </c>
      <c r="S2252" s="52">
        <v>40817.85</v>
      </c>
      <c r="T2252" s="19"/>
    </row>
    <row r="2253" spans="1:20" x14ac:dyDescent="0.3">
      <c r="A2253" t="s">
        <v>2276</v>
      </c>
      <c r="B2253">
        <v>1999</v>
      </c>
      <c r="C2253" t="s">
        <v>8</v>
      </c>
      <c r="D2253">
        <v>2</v>
      </c>
      <c r="E2253">
        <v>1</v>
      </c>
      <c r="F2253">
        <v>40904.199999999997</v>
      </c>
      <c r="G2253" t="s">
        <v>6768</v>
      </c>
      <c r="H2253" t="s">
        <v>6768</v>
      </c>
      <c r="I2253" t="s">
        <v>242</v>
      </c>
      <c r="K2253" s="14" t="str">
        <v>Id92</v>
      </c>
      <c r="L2253" s="11">
        <v>1999</v>
      </c>
      <c r="M2253" s="11" t="str">
        <v>Jul</v>
      </c>
      <c r="N2253" s="11" t="str">
        <v>Tier - 1</v>
      </c>
      <c r="O2253" s="11" t="str">
        <v>Tier - 1</v>
      </c>
      <c r="P2253" s="11" t="str">
        <v>R1024</v>
      </c>
      <c r="Q2253" s="12" t="str">
        <v>2 Jul 1999</v>
      </c>
      <c r="R2253" s="11">
        <f ca="1"/>
        <v>25</v>
      </c>
      <c r="S2253" s="52">
        <v>40904.199999999997</v>
      </c>
      <c r="T2253" s="19"/>
    </row>
    <row r="2254" spans="1:20" x14ac:dyDescent="0.3">
      <c r="A2254" t="s">
        <v>2277</v>
      </c>
      <c r="B2254">
        <v>1992</v>
      </c>
      <c r="C2254" t="s">
        <v>30</v>
      </c>
      <c r="D2254">
        <v>4</v>
      </c>
      <c r="E2254">
        <v>3</v>
      </c>
      <c r="F2254">
        <v>40932.43</v>
      </c>
      <c r="G2254" t="s">
        <v>6768</v>
      </c>
      <c r="H2254" t="s">
        <v>6766</v>
      </c>
      <c r="I2254" t="s">
        <v>9</v>
      </c>
      <c r="K2254" s="14" t="str">
        <v>Id91</v>
      </c>
      <c r="L2254" s="11">
        <v>1992</v>
      </c>
      <c r="M2254" s="11" t="str">
        <v>Aug</v>
      </c>
      <c r="N2254" s="11" t="str">
        <v>Tier - 1</v>
      </c>
      <c r="O2254" s="11" t="str">
        <v>Tier - 2</v>
      </c>
      <c r="P2254" s="11" t="str">
        <v>R1013</v>
      </c>
      <c r="Q2254" s="12" t="str">
        <v>4 Aug 1992</v>
      </c>
      <c r="R2254" s="11">
        <f ca="1"/>
        <v>32</v>
      </c>
      <c r="S2254" s="52">
        <v>40932.43</v>
      </c>
      <c r="T2254" s="19"/>
    </row>
    <row r="2255" spans="1:20" x14ac:dyDescent="0.3">
      <c r="A2255" t="s">
        <v>2278</v>
      </c>
      <c r="B2255">
        <v>1979</v>
      </c>
      <c r="C2255" t="s">
        <v>15</v>
      </c>
      <c r="D2255">
        <v>16</v>
      </c>
      <c r="E2255">
        <v>3</v>
      </c>
      <c r="F2255">
        <v>40941.29</v>
      </c>
      <c r="G2255" t="s">
        <v>6768</v>
      </c>
      <c r="H2255" t="s">
        <v>6766</v>
      </c>
      <c r="I2255" t="s">
        <v>9</v>
      </c>
      <c r="K2255" s="14" t="str">
        <v>Id90</v>
      </c>
      <c r="L2255" s="11">
        <v>1979</v>
      </c>
      <c r="M2255" s="11" t="str">
        <v>Sep</v>
      </c>
      <c r="N2255" s="11" t="str">
        <v>Tier - 1</v>
      </c>
      <c r="O2255" s="11" t="str">
        <v>Tier - 2</v>
      </c>
      <c r="P2255" s="11" t="str">
        <v>R1013</v>
      </c>
      <c r="Q2255" s="12" t="str">
        <v>16 Sep 1979</v>
      </c>
      <c r="R2255" s="11">
        <f ca="1"/>
        <v>45</v>
      </c>
      <c r="S2255" s="52">
        <v>40941.29</v>
      </c>
      <c r="T2255" s="19"/>
    </row>
    <row r="2256" spans="1:20" x14ac:dyDescent="0.3">
      <c r="A2256" t="s">
        <v>2279</v>
      </c>
      <c r="B2256">
        <v>1983</v>
      </c>
      <c r="C2256" t="s">
        <v>15</v>
      </c>
      <c r="D2256">
        <v>8</v>
      </c>
      <c r="E2256">
        <v>3</v>
      </c>
      <c r="F2256">
        <v>40961.29</v>
      </c>
      <c r="G2256" t="s">
        <v>6768</v>
      </c>
      <c r="H2256" t="s">
        <v>6766</v>
      </c>
      <c r="I2256" t="s">
        <v>37</v>
      </c>
      <c r="K2256" s="14" t="str">
        <v>Id89</v>
      </c>
      <c r="L2256" s="11">
        <v>1983</v>
      </c>
      <c r="M2256" s="11" t="str">
        <v>Sep</v>
      </c>
      <c r="N2256" s="11" t="str">
        <v>Tier - 1</v>
      </c>
      <c r="O2256" s="11" t="str">
        <v>Tier - 2</v>
      </c>
      <c r="P2256" s="11" t="str">
        <v>R1011</v>
      </c>
      <c r="Q2256" s="12" t="str">
        <v>8 Sep 1983</v>
      </c>
      <c r="R2256" s="11">
        <f ca="1"/>
        <v>41</v>
      </c>
      <c r="S2256" s="52">
        <v>40961.29</v>
      </c>
      <c r="T2256" s="19"/>
    </row>
    <row r="2257" spans="1:20" x14ac:dyDescent="0.3">
      <c r="A2257" t="s">
        <v>2280</v>
      </c>
      <c r="B2257">
        <v>1974</v>
      </c>
      <c r="C2257" t="s">
        <v>13</v>
      </c>
      <c r="D2257">
        <v>5</v>
      </c>
      <c r="E2257">
        <v>0</v>
      </c>
      <c r="F2257">
        <v>40974.160000000003</v>
      </c>
      <c r="G2257" t="s">
        <v>6768</v>
      </c>
      <c r="H2257" t="s">
        <v>6766</v>
      </c>
      <c r="I2257" t="s">
        <v>9</v>
      </c>
      <c r="K2257" s="14" t="str">
        <v>Id88</v>
      </c>
      <c r="L2257" s="11">
        <v>1974</v>
      </c>
      <c r="M2257" s="11" t="str">
        <v>Jun</v>
      </c>
      <c r="N2257" s="11" t="str">
        <v>Tier - 1</v>
      </c>
      <c r="O2257" s="11" t="str">
        <v>Tier - 2</v>
      </c>
      <c r="P2257" s="11" t="str">
        <v>R1013</v>
      </c>
      <c r="Q2257" s="12" t="str">
        <v>5 Jun 1974</v>
      </c>
      <c r="R2257" s="11">
        <f ca="1"/>
        <v>50</v>
      </c>
      <c r="S2257" s="52">
        <v>40974.160000000003</v>
      </c>
      <c r="T2257" s="19"/>
    </row>
    <row r="2258" spans="1:20" x14ac:dyDescent="0.3">
      <c r="A2258" t="s">
        <v>2281</v>
      </c>
      <c r="B2258">
        <v>1979</v>
      </c>
      <c r="C2258" t="s">
        <v>32</v>
      </c>
      <c r="D2258">
        <v>11</v>
      </c>
      <c r="E2258">
        <v>1</v>
      </c>
      <c r="F2258">
        <v>41034.22</v>
      </c>
      <c r="G2258" t="s">
        <v>6768</v>
      </c>
      <c r="H2258" t="s">
        <v>6767</v>
      </c>
      <c r="I2258" t="s">
        <v>351</v>
      </c>
      <c r="K2258" s="14" t="str">
        <v>Id87</v>
      </c>
      <c r="L2258" s="11">
        <v>1979</v>
      </c>
      <c r="M2258" s="11" t="str">
        <v>Oct</v>
      </c>
      <c r="N2258" s="11" t="str">
        <v>Tier - 1</v>
      </c>
      <c r="O2258" s="11" t="str">
        <v>Tier - 3</v>
      </c>
      <c r="P2258" s="11" t="str">
        <v>R1017</v>
      </c>
      <c r="Q2258" s="12" t="str">
        <v>11 Oct 1979</v>
      </c>
      <c r="R2258" s="11">
        <f ca="1"/>
        <v>45</v>
      </c>
      <c r="S2258" s="52">
        <v>41034.22</v>
      </c>
      <c r="T2258" s="19"/>
    </row>
    <row r="2259" spans="1:20" x14ac:dyDescent="0.3">
      <c r="A2259" t="s">
        <v>2282</v>
      </c>
      <c r="B2259">
        <v>1972</v>
      </c>
      <c r="C2259" t="s">
        <v>30</v>
      </c>
      <c r="D2259">
        <v>12</v>
      </c>
      <c r="E2259">
        <v>0</v>
      </c>
      <c r="F2259">
        <v>41055.29</v>
      </c>
      <c r="G2259" t="s">
        <v>6768</v>
      </c>
      <c r="H2259" t="s">
        <v>6766</v>
      </c>
      <c r="I2259" t="s">
        <v>37</v>
      </c>
      <c r="K2259" s="14" t="str">
        <v>Id86</v>
      </c>
      <c r="L2259" s="11">
        <v>1972</v>
      </c>
      <c r="M2259" s="11" t="str">
        <v>Aug</v>
      </c>
      <c r="N2259" s="11" t="str">
        <v>Tier - 1</v>
      </c>
      <c r="O2259" s="11" t="str">
        <v>Tier - 2</v>
      </c>
      <c r="P2259" s="11" t="str">
        <v>R1011</v>
      </c>
      <c r="Q2259" s="12" t="str">
        <v>12 Aug 1972</v>
      </c>
      <c r="R2259" s="11">
        <f ca="1"/>
        <v>52</v>
      </c>
      <c r="S2259" s="52">
        <v>41055.29</v>
      </c>
      <c r="T2259" s="19"/>
    </row>
    <row r="2260" spans="1:20" x14ac:dyDescent="0.3">
      <c r="A2260" t="s">
        <v>2283</v>
      </c>
      <c r="B2260">
        <v>1972</v>
      </c>
      <c r="C2260" t="s">
        <v>15</v>
      </c>
      <c r="D2260">
        <v>6</v>
      </c>
      <c r="E2260">
        <v>0</v>
      </c>
      <c r="F2260">
        <v>41097.160000000003</v>
      </c>
      <c r="G2260" t="s">
        <v>6768</v>
      </c>
      <c r="H2260" t="s">
        <v>6767</v>
      </c>
      <c r="I2260" t="s">
        <v>163</v>
      </c>
      <c r="K2260" s="14" t="str">
        <v>Id85</v>
      </c>
      <c r="L2260" s="11">
        <v>1972</v>
      </c>
      <c r="M2260" s="11" t="str">
        <v>Sep</v>
      </c>
      <c r="N2260" s="11" t="str">
        <v>Tier - 1</v>
      </c>
      <c r="O2260" s="11" t="str">
        <v>Tier - 3</v>
      </c>
      <c r="P2260" s="11" t="str">
        <v>R1016</v>
      </c>
      <c r="Q2260" s="12" t="str">
        <v>6 Sep 1972</v>
      </c>
      <c r="R2260" s="11">
        <f ca="1"/>
        <v>52</v>
      </c>
      <c r="S2260" s="52">
        <v>41097.160000000003</v>
      </c>
      <c r="T2260" s="19"/>
    </row>
    <row r="2261" spans="1:20" x14ac:dyDescent="0.3">
      <c r="A2261" t="s">
        <v>2284</v>
      </c>
      <c r="B2261">
        <v>1969</v>
      </c>
      <c r="C2261" t="s">
        <v>30</v>
      </c>
      <c r="D2261">
        <v>8</v>
      </c>
      <c r="E2261">
        <v>0</v>
      </c>
      <c r="F2261">
        <v>41191.57</v>
      </c>
      <c r="G2261" t="s">
        <v>6768</v>
      </c>
      <c r="H2261" t="s">
        <v>6766</v>
      </c>
      <c r="I2261" t="s">
        <v>37</v>
      </c>
      <c r="K2261" s="14" t="str">
        <v>Id84</v>
      </c>
      <c r="L2261" s="11">
        <v>1969</v>
      </c>
      <c r="M2261" s="11" t="str">
        <v>Aug</v>
      </c>
      <c r="N2261" s="11" t="str">
        <v>Tier - 1</v>
      </c>
      <c r="O2261" s="11" t="str">
        <v>Tier - 2</v>
      </c>
      <c r="P2261" s="11" t="str">
        <v>R1011</v>
      </c>
      <c r="Q2261" s="12" t="str">
        <v>8 Aug 1969</v>
      </c>
      <c r="R2261" s="11">
        <f ca="1"/>
        <v>55</v>
      </c>
      <c r="S2261" s="52">
        <v>41191.57</v>
      </c>
      <c r="T2261" s="19"/>
    </row>
    <row r="2262" spans="1:20" x14ac:dyDescent="0.3">
      <c r="A2262" t="s">
        <v>2285</v>
      </c>
      <c r="B2262">
        <v>1964</v>
      </c>
      <c r="C2262" t="s">
        <v>13</v>
      </c>
      <c r="D2262">
        <v>6</v>
      </c>
      <c r="E2262">
        <v>0</v>
      </c>
      <c r="F2262">
        <v>41250.39</v>
      </c>
      <c r="G2262" t="s">
        <v>6768</v>
      </c>
      <c r="H2262" t="s">
        <v>6767</v>
      </c>
      <c r="I2262" t="s">
        <v>37</v>
      </c>
      <c r="K2262" s="14" t="str">
        <v>Id83</v>
      </c>
      <c r="L2262" s="11">
        <v>1964</v>
      </c>
      <c r="M2262" s="11" t="str">
        <v>Jun</v>
      </c>
      <c r="N2262" s="11" t="str">
        <v>Tier - 1</v>
      </c>
      <c r="O2262" s="11" t="str">
        <v>Tier - 3</v>
      </c>
      <c r="P2262" s="11" t="str">
        <v>R1011</v>
      </c>
      <c r="Q2262" s="12" t="str">
        <v>6 Jun 1964</v>
      </c>
      <c r="R2262" s="11">
        <f ca="1"/>
        <v>60</v>
      </c>
      <c r="S2262" s="52">
        <v>41250.39</v>
      </c>
      <c r="T2262" s="19"/>
    </row>
    <row r="2263" spans="1:20" x14ac:dyDescent="0.3">
      <c r="A2263" t="s">
        <v>2286</v>
      </c>
      <c r="B2263">
        <v>1977</v>
      </c>
      <c r="C2263" t="s">
        <v>30</v>
      </c>
      <c r="D2263">
        <v>27</v>
      </c>
      <c r="E2263">
        <v>2</v>
      </c>
      <c r="F2263">
        <v>41271.5</v>
      </c>
      <c r="G2263" t="s">
        <v>6768</v>
      </c>
      <c r="H2263" t="s">
        <v>6766</v>
      </c>
      <c r="I2263" t="s">
        <v>37</v>
      </c>
      <c r="K2263" s="14" t="str">
        <v>Id82</v>
      </c>
      <c r="L2263" s="11">
        <v>1977</v>
      </c>
      <c r="M2263" s="11" t="str">
        <v>Aug</v>
      </c>
      <c r="N2263" s="11" t="str">
        <v>Tier - 1</v>
      </c>
      <c r="O2263" s="11" t="str">
        <v>Tier - 2</v>
      </c>
      <c r="P2263" s="11" t="str">
        <v>R1011</v>
      </c>
      <c r="Q2263" s="12" t="str">
        <v>27 Aug 1977</v>
      </c>
      <c r="R2263" s="11">
        <f ca="1"/>
        <v>47</v>
      </c>
      <c r="S2263" s="52">
        <v>41271.5</v>
      </c>
      <c r="T2263" s="19"/>
    </row>
    <row r="2264" spans="1:20" x14ac:dyDescent="0.3">
      <c r="A2264" t="s">
        <v>2287</v>
      </c>
      <c r="B2264">
        <v>1964</v>
      </c>
      <c r="C2264" t="s">
        <v>32</v>
      </c>
      <c r="D2264">
        <v>7</v>
      </c>
      <c r="E2264">
        <v>0</v>
      </c>
      <c r="F2264">
        <v>41331.79</v>
      </c>
      <c r="G2264" t="s">
        <v>6768</v>
      </c>
      <c r="H2264" t="s">
        <v>6766</v>
      </c>
      <c r="I2264" t="s">
        <v>37</v>
      </c>
      <c r="K2264" s="14" t="str">
        <v>Id81</v>
      </c>
      <c r="L2264" s="11">
        <v>1964</v>
      </c>
      <c r="M2264" s="11" t="str">
        <v>Oct</v>
      </c>
      <c r="N2264" s="11" t="str">
        <v>Tier - 1</v>
      </c>
      <c r="O2264" s="11" t="str">
        <v>Tier - 2</v>
      </c>
      <c r="P2264" s="11" t="str">
        <v>R1011</v>
      </c>
      <c r="Q2264" s="12" t="str">
        <v>7 Oct 1964</v>
      </c>
      <c r="R2264" s="11">
        <f ca="1"/>
        <v>60</v>
      </c>
      <c r="S2264" s="52">
        <v>41331.79</v>
      </c>
      <c r="T2264" s="19"/>
    </row>
    <row r="2265" spans="1:20" x14ac:dyDescent="0.3">
      <c r="A2265" t="s">
        <v>2288</v>
      </c>
      <c r="B2265">
        <v>1971</v>
      </c>
      <c r="C2265" t="s">
        <v>32</v>
      </c>
      <c r="D2265">
        <v>16</v>
      </c>
      <c r="E2265">
        <v>0</v>
      </c>
      <c r="F2265">
        <v>41351.879999999997</v>
      </c>
      <c r="G2265" t="s">
        <v>6768</v>
      </c>
      <c r="H2265" t="s">
        <v>6766</v>
      </c>
      <c r="I2265" t="s">
        <v>37</v>
      </c>
      <c r="K2265" s="14" t="str">
        <v>Id80</v>
      </c>
      <c r="L2265" s="11">
        <v>1971</v>
      </c>
      <c r="M2265" s="11" t="str">
        <v>Oct</v>
      </c>
      <c r="N2265" s="11" t="str">
        <v>Tier - 1</v>
      </c>
      <c r="O2265" s="11" t="str">
        <v>Tier - 2</v>
      </c>
      <c r="P2265" s="11" t="str">
        <v>R1011</v>
      </c>
      <c r="Q2265" s="12" t="str">
        <v>16 Oct 1971</v>
      </c>
      <c r="R2265" s="11">
        <f ca="1"/>
        <v>53</v>
      </c>
      <c r="S2265" s="52">
        <v>41351.879999999997</v>
      </c>
      <c r="T2265" s="19"/>
    </row>
    <row r="2266" spans="1:20" x14ac:dyDescent="0.3">
      <c r="A2266" t="s">
        <v>2289</v>
      </c>
      <c r="B2266">
        <v>1967</v>
      </c>
      <c r="C2266" t="s">
        <v>25</v>
      </c>
      <c r="D2266">
        <v>22</v>
      </c>
      <c r="E2266">
        <v>0</v>
      </c>
      <c r="F2266">
        <v>41505.15</v>
      </c>
      <c r="G2266" t="s">
        <v>6768</v>
      </c>
      <c r="H2266" t="s">
        <v>6766</v>
      </c>
      <c r="I2266" t="s">
        <v>37</v>
      </c>
      <c r="K2266" s="14" t="str">
        <v>Id79</v>
      </c>
      <c r="L2266" s="11">
        <v>1967</v>
      </c>
      <c r="M2266" s="11" t="str">
        <v>Dec</v>
      </c>
      <c r="N2266" s="11" t="str">
        <v>Tier - 1</v>
      </c>
      <c r="O2266" s="11" t="str">
        <v>Tier - 2</v>
      </c>
      <c r="P2266" s="11" t="str">
        <v>R1011</v>
      </c>
      <c r="Q2266" s="12" t="str">
        <v>22 Dec 1967</v>
      </c>
      <c r="R2266" s="11">
        <f ca="1"/>
        <v>57</v>
      </c>
      <c r="S2266" s="52">
        <v>41505.15</v>
      </c>
      <c r="T2266" s="19"/>
    </row>
    <row r="2267" spans="1:20" x14ac:dyDescent="0.3">
      <c r="A2267" t="s">
        <v>2290</v>
      </c>
      <c r="B2267">
        <v>1974</v>
      </c>
      <c r="C2267" t="s">
        <v>11</v>
      </c>
      <c r="D2267">
        <v>24</v>
      </c>
      <c r="E2267">
        <v>0</v>
      </c>
      <c r="F2267">
        <v>41636.199999999997</v>
      </c>
      <c r="G2267" t="s">
        <v>6768</v>
      </c>
      <c r="H2267" t="s">
        <v>6768</v>
      </c>
      <c r="I2267" t="s">
        <v>37</v>
      </c>
      <c r="K2267" s="14" t="str">
        <v>Id78</v>
      </c>
      <c r="L2267" s="11">
        <v>1974</v>
      </c>
      <c r="M2267" s="11" t="str">
        <v>Nov</v>
      </c>
      <c r="N2267" s="11" t="str">
        <v>Tier - 1</v>
      </c>
      <c r="O2267" s="11" t="str">
        <v>Tier - 1</v>
      </c>
      <c r="P2267" s="11" t="str">
        <v>R1011</v>
      </c>
      <c r="Q2267" s="12" t="str">
        <v>24 Nov 1974</v>
      </c>
      <c r="R2267" s="11">
        <f ca="1"/>
        <v>50</v>
      </c>
      <c r="S2267" s="52">
        <v>41636.199999999997</v>
      </c>
      <c r="T2267" s="19"/>
    </row>
    <row r="2268" spans="1:20" x14ac:dyDescent="0.3">
      <c r="A2268" t="s">
        <v>2291</v>
      </c>
      <c r="B2268">
        <v>1976</v>
      </c>
      <c r="C2268" t="s">
        <v>32</v>
      </c>
      <c r="D2268">
        <v>29</v>
      </c>
      <c r="E2268">
        <v>1</v>
      </c>
      <c r="F2268">
        <v>41661.599999999999</v>
      </c>
      <c r="G2268" t="s">
        <v>6768</v>
      </c>
      <c r="H2268" t="s">
        <v>6767</v>
      </c>
      <c r="I2268" t="s">
        <v>37</v>
      </c>
      <c r="K2268" s="14" t="str">
        <v>Id77</v>
      </c>
      <c r="L2268" s="11">
        <v>1976</v>
      </c>
      <c r="M2268" s="11" t="str">
        <v>Oct</v>
      </c>
      <c r="N2268" s="11" t="str">
        <v>Tier - 1</v>
      </c>
      <c r="O2268" s="11" t="str">
        <v>Tier - 3</v>
      </c>
      <c r="P2268" s="11" t="str">
        <v>R1011</v>
      </c>
      <c r="Q2268" s="12" t="str">
        <v>29 Oct 1976</v>
      </c>
      <c r="R2268" s="11">
        <f ca="1"/>
        <v>48</v>
      </c>
      <c r="S2268" s="52">
        <v>41661.599999999999</v>
      </c>
      <c r="T2268" s="19"/>
    </row>
    <row r="2269" spans="1:20" x14ac:dyDescent="0.3">
      <c r="A2269" t="s">
        <v>2292</v>
      </c>
      <c r="B2269">
        <v>1975</v>
      </c>
      <c r="C2269" t="s">
        <v>11</v>
      </c>
      <c r="D2269">
        <v>14</v>
      </c>
      <c r="E2269">
        <v>0</v>
      </c>
      <c r="F2269">
        <v>41676.080000000002</v>
      </c>
      <c r="G2269" t="s">
        <v>6768</v>
      </c>
      <c r="H2269" t="s">
        <v>6766</v>
      </c>
      <c r="I2269" t="s">
        <v>9</v>
      </c>
      <c r="K2269" s="14" t="str">
        <v>Id76</v>
      </c>
      <c r="L2269" s="11">
        <v>1975</v>
      </c>
      <c r="M2269" s="11" t="str">
        <v>Nov</v>
      </c>
      <c r="N2269" s="11" t="str">
        <v>Tier - 1</v>
      </c>
      <c r="O2269" s="11" t="str">
        <v>Tier - 2</v>
      </c>
      <c r="P2269" s="11" t="str">
        <v>R1013</v>
      </c>
      <c r="Q2269" s="12" t="str">
        <v>14 Nov 1975</v>
      </c>
      <c r="R2269" s="11">
        <f ca="1"/>
        <v>49</v>
      </c>
      <c r="S2269" s="52">
        <v>41676.080000000002</v>
      </c>
      <c r="T2269" s="19"/>
    </row>
    <row r="2270" spans="1:20" x14ac:dyDescent="0.3">
      <c r="A2270" t="s">
        <v>2293</v>
      </c>
      <c r="B2270">
        <v>1975</v>
      </c>
      <c r="C2270" t="s">
        <v>15</v>
      </c>
      <c r="D2270">
        <v>29</v>
      </c>
      <c r="E2270">
        <v>1</v>
      </c>
      <c r="F2270">
        <v>41681.86</v>
      </c>
      <c r="G2270" t="s">
        <v>6768</v>
      </c>
      <c r="H2270" t="s">
        <v>6768</v>
      </c>
      <c r="I2270" t="s">
        <v>37</v>
      </c>
      <c r="K2270" s="14" t="str">
        <v>Id75</v>
      </c>
      <c r="L2270" s="11">
        <v>1975</v>
      </c>
      <c r="M2270" s="11" t="str">
        <v>Sep</v>
      </c>
      <c r="N2270" s="11" t="str">
        <v>Tier - 1</v>
      </c>
      <c r="O2270" s="11" t="str">
        <v>Tier - 1</v>
      </c>
      <c r="P2270" s="11" t="str">
        <v>R1011</v>
      </c>
      <c r="Q2270" s="12" t="str">
        <v>29 Sep 1975</v>
      </c>
      <c r="R2270" s="11">
        <f ca="1"/>
        <v>49</v>
      </c>
      <c r="S2270" s="52">
        <v>41681.86</v>
      </c>
      <c r="T2270" s="19"/>
    </row>
    <row r="2271" spans="1:20" x14ac:dyDescent="0.3">
      <c r="A2271" t="s">
        <v>2294</v>
      </c>
      <c r="B2271">
        <v>1962</v>
      </c>
      <c r="C2271" t="s">
        <v>15</v>
      </c>
      <c r="D2271">
        <v>22</v>
      </c>
      <c r="E2271">
        <v>0</v>
      </c>
      <c r="F2271">
        <v>41794.629999999997</v>
      </c>
      <c r="G2271" t="s">
        <v>6768</v>
      </c>
      <c r="H2271" t="s">
        <v>6767</v>
      </c>
      <c r="I2271" t="s">
        <v>37</v>
      </c>
      <c r="K2271" s="14" t="str">
        <v>Id74</v>
      </c>
      <c r="L2271" s="11">
        <v>1962</v>
      </c>
      <c r="M2271" s="11" t="str">
        <v>Sep</v>
      </c>
      <c r="N2271" s="11" t="str">
        <v>Tier - 1</v>
      </c>
      <c r="O2271" s="11" t="str">
        <v>Tier - 3</v>
      </c>
      <c r="P2271" s="11" t="str">
        <v>R1011</v>
      </c>
      <c r="Q2271" s="12" t="str">
        <v>22 Sep 1962</v>
      </c>
      <c r="R2271" s="11">
        <f ca="1"/>
        <v>62</v>
      </c>
      <c r="S2271" s="52">
        <v>41794.629999999997</v>
      </c>
      <c r="T2271" s="19"/>
    </row>
    <row r="2272" spans="1:20" x14ac:dyDescent="0.3">
      <c r="A2272" t="s">
        <v>2295</v>
      </c>
      <c r="B2272">
        <v>1966</v>
      </c>
      <c r="C2272" t="s">
        <v>15</v>
      </c>
      <c r="D2272">
        <v>21</v>
      </c>
      <c r="E2272">
        <v>0</v>
      </c>
      <c r="F2272">
        <v>41886.54</v>
      </c>
      <c r="G2272" t="s">
        <v>6768</v>
      </c>
      <c r="H2272" t="s">
        <v>6767</v>
      </c>
      <c r="I2272" t="s">
        <v>37</v>
      </c>
      <c r="K2272" s="14" t="str">
        <v>Id73</v>
      </c>
      <c r="L2272" s="11">
        <v>1966</v>
      </c>
      <c r="M2272" s="11" t="str">
        <v>Sep</v>
      </c>
      <c r="N2272" s="11" t="str">
        <v>Tier - 1</v>
      </c>
      <c r="O2272" s="11" t="str">
        <v>Tier - 3</v>
      </c>
      <c r="P2272" s="11" t="str">
        <v>R1011</v>
      </c>
      <c r="Q2272" s="12" t="str">
        <v>21 Sep 1966</v>
      </c>
      <c r="R2272" s="11">
        <f ca="1"/>
        <v>58</v>
      </c>
      <c r="S2272" s="52">
        <v>41886.54</v>
      </c>
      <c r="T2272" s="19"/>
    </row>
    <row r="2273" spans="1:20" x14ac:dyDescent="0.3">
      <c r="A2273" t="s">
        <v>2296</v>
      </c>
      <c r="B2273">
        <v>1972</v>
      </c>
      <c r="C2273" t="s">
        <v>13</v>
      </c>
      <c r="D2273">
        <v>8</v>
      </c>
      <c r="E2273">
        <v>1</v>
      </c>
      <c r="F2273">
        <v>41919.1</v>
      </c>
      <c r="G2273" t="s">
        <v>6768</v>
      </c>
      <c r="H2273" t="s">
        <v>6768</v>
      </c>
      <c r="I2273" t="s">
        <v>163</v>
      </c>
      <c r="K2273" s="14" t="str">
        <v>Id72</v>
      </c>
      <c r="L2273" s="11">
        <v>1972</v>
      </c>
      <c r="M2273" s="11" t="str">
        <v>Jun</v>
      </c>
      <c r="N2273" s="11" t="str">
        <v>Tier - 1</v>
      </c>
      <c r="O2273" s="11" t="str">
        <v>Tier - 1</v>
      </c>
      <c r="P2273" s="11" t="str">
        <v>R1016</v>
      </c>
      <c r="Q2273" s="12" t="str">
        <v>8 Jun 1972</v>
      </c>
      <c r="R2273" s="11">
        <f ca="1"/>
        <v>52</v>
      </c>
      <c r="S2273" s="52">
        <v>41919.1</v>
      </c>
      <c r="T2273" s="19"/>
    </row>
    <row r="2274" spans="1:20" x14ac:dyDescent="0.3">
      <c r="A2274" t="s">
        <v>2297</v>
      </c>
      <c r="B2274">
        <v>1984</v>
      </c>
      <c r="C2274" t="s">
        <v>11</v>
      </c>
      <c r="D2274">
        <v>10</v>
      </c>
      <c r="E2274">
        <v>3</v>
      </c>
      <c r="F2274">
        <v>41949.24</v>
      </c>
      <c r="G2274" t="s">
        <v>6768</v>
      </c>
      <c r="H2274" t="s">
        <v>6768</v>
      </c>
      <c r="I2274" t="s">
        <v>9</v>
      </c>
      <c r="K2274" s="14" t="str">
        <v>Id71</v>
      </c>
      <c r="L2274" s="11">
        <v>1984</v>
      </c>
      <c r="M2274" s="11" t="str">
        <v>Nov</v>
      </c>
      <c r="N2274" s="11" t="str">
        <v>Tier - 1</v>
      </c>
      <c r="O2274" s="11" t="str">
        <v>Tier - 1</v>
      </c>
      <c r="P2274" s="11" t="str">
        <v>R1013</v>
      </c>
      <c r="Q2274" s="12" t="str">
        <v>10 Nov 1984</v>
      </c>
      <c r="R2274" s="11">
        <f ca="1"/>
        <v>40</v>
      </c>
      <c r="S2274" s="52">
        <v>41949.24</v>
      </c>
      <c r="T2274" s="19"/>
    </row>
    <row r="2275" spans="1:20" x14ac:dyDescent="0.3">
      <c r="A2275" t="s">
        <v>2298</v>
      </c>
      <c r="B2275">
        <v>1968</v>
      </c>
      <c r="C2275" t="s">
        <v>25</v>
      </c>
      <c r="D2275">
        <v>19</v>
      </c>
      <c r="E2275">
        <v>1</v>
      </c>
      <c r="F2275">
        <v>41999.519999999997</v>
      </c>
      <c r="G2275" t="s">
        <v>6768</v>
      </c>
      <c r="H2275" t="s">
        <v>6767</v>
      </c>
      <c r="I2275" t="s">
        <v>9</v>
      </c>
      <c r="K2275" s="14" t="str">
        <v>Id70</v>
      </c>
      <c r="L2275" s="11">
        <v>1968</v>
      </c>
      <c r="M2275" s="11" t="str">
        <v>Dec</v>
      </c>
      <c r="N2275" s="11" t="str">
        <v>Tier - 1</v>
      </c>
      <c r="O2275" s="11" t="str">
        <v>Tier - 3</v>
      </c>
      <c r="P2275" s="11" t="str">
        <v>R1013</v>
      </c>
      <c r="Q2275" s="12" t="str">
        <v>19 Dec 1968</v>
      </c>
      <c r="R2275" s="11">
        <f ca="1"/>
        <v>56</v>
      </c>
      <c r="S2275" s="52">
        <v>41999.519999999997</v>
      </c>
      <c r="T2275" s="19"/>
    </row>
    <row r="2276" spans="1:20" x14ac:dyDescent="0.3">
      <c r="A2276" t="s">
        <v>2299</v>
      </c>
      <c r="B2276">
        <v>1976</v>
      </c>
      <c r="C2276" t="s">
        <v>11</v>
      </c>
      <c r="D2276">
        <v>28</v>
      </c>
      <c r="E2276">
        <v>0</v>
      </c>
      <c r="F2276">
        <v>42111.66</v>
      </c>
      <c r="G2276" t="s">
        <v>6768</v>
      </c>
      <c r="H2276" t="s">
        <v>6768</v>
      </c>
      <c r="I2276" t="s">
        <v>242</v>
      </c>
      <c r="K2276" s="14" t="str">
        <v>Id69</v>
      </c>
      <c r="L2276" s="11">
        <v>1976</v>
      </c>
      <c r="M2276" s="11" t="str">
        <v>Nov</v>
      </c>
      <c r="N2276" s="11" t="str">
        <v>Tier - 1</v>
      </c>
      <c r="O2276" s="11" t="str">
        <v>Tier - 1</v>
      </c>
      <c r="P2276" s="11" t="str">
        <v>R1024</v>
      </c>
      <c r="Q2276" s="12" t="str">
        <v>28 Nov 1976</v>
      </c>
      <c r="R2276" s="11">
        <f ca="1"/>
        <v>48</v>
      </c>
      <c r="S2276" s="52">
        <v>42111.66</v>
      </c>
      <c r="T2276" s="19"/>
    </row>
    <row r="2277" spans="1:20" x14ac:dyDescent="0.3">
      <c r="A2277" t="s">
        <v>2300</v>
      </c>
      <c r="B2277">
        <v>1997</v>
      </c>
      <c r="C2277" t="s">
        <v>25</v>
      </c>
      <c r="D2277">
        <v>9</v>
      </c>
      <c r="E2277">
        <v>2</v>
      </c>
      <c r="F2277">
        <v>42112.24</v>
      </c>
      <c r="G2277" t="s">
        <v>6768</v>
      </c>
      <c r="H2277" t="s">
        <v>6767</v>
      </c>
      <c r="I2277" t="s">
        <v>9</v>
      </c>
      <c r="K2277" s="14" t="str">
        <v>Id68</v>
      </c>
      <c r="L2277" s="11">
        <v>1997</v>
      </c>
      <c r="M2277" s="11" t="str">
        <v>Dec</v>
      </c>
      <c r="N2277" s="11" t="str">
        <v>Tier - 1</v>
      </c>
      <c r="O2277" s="11" t="str">
        <v>Tier - 3</v>
      </c>
      <c r="P2277" s="11" t="str">
        <v>R1013</v>
      </c>
      <c r="Q2277" s="12" t="str">
        <v>9 Dec 1997</v>
      </c>
      <c r="R2277" s="11">
        <f ca="1"/>
        <v>27</v>
      </c>
      <c r="S2277" s="52">
        <v>42112.24</v>
      </c>
      <c r="T2277" s="19"/>
    </row>
    <row r="2278" spans="1:20" x14ac:dyDescent="0.3">
      <c r="A2278" t="s">
        <v>2301</v>
      </c>
      <c r="B2278">
        <v>1979</v>
      </c>
      <c r="C2278" t="s">
        <v>8</v>
      </c>
      <c r="D2278">
        <v>3</v>
      </c>
      <c r="E2278">
        <v>3</v>
      </c>
      <c r="F2278">
        <v>42124.52</v>
      </c>
      <c r="G2278" t="s">
        <v>6768</v>
      </c>
      <c r="H2278" t="s">
        <v>6768</v>
      </c>
      <c r="I2278" t="s">
        <v>9</v>
      </c>
      <c r="K2278" s="14" t="str">
        <v>Id67</v>
      </c>
      <c r="L2278" s="11">
        <v>1979</v>
      </c>
      <c r="M2278" s="11" t="str">
        <v>Jul</v>
      </c>
      <c r="N2278" s="11" t="str">
        <v>Tier - 1</v>
      </c>
      <c r="O2278" s="11" t="str">
        <v>Tier - 1</v>
      </c>
      <c r="P2278" s="11" t="str">
        <v>R1013</v>
      </c>
      <c r="Q2278" s="12" t="str">
        <v>3 Jul 1979</v>
      </c>
      <c r="R2278" s="11">
        <f ca="1"/>
        <v>45</v>
      </c>
      <c r="S2278" s="52">
        <v>42124.52</v>
      </c>
      <c r="T2278" s="19"/>
    </row>
    <row r="2279" spans="1:20" x14ac:dyDescent="0.3">
      <c r="A2279" t="s">
        <v>2302</v>
      </c>
      <c r="B2279">
        <v>1973</v>
      </c>
      <c r="C2279" t="s">
        <v>15</v>
      </c>
      <c r="D2279">
        <v>18</v>
      </c>
      <c r="E2279">
        <v>0</v>
      </c>
      <c r="F2279">
        <v>42188.15</v>
      </c>
      <c r="G2279" t="s">
        <v>6768</v>
      </c>
      <c r="H2279" t="s">
        <v>6768</v>
      </c>
      <c r="I2279" t="s">
        <v>37</v>
      </c>
      <c r="K2279" s="14" t="str">
        <v>Id66</v>
      </c>
      <c r="L2279" s="11">
        <v>1973</v>
      </c>
      <c r="M2279" s="11" t="str">
        <v>Sep</v>
      </c>
      <c r="N2279" s="11" t="str">
        <v>Tier - 1</v>
      </c>
      <c r="O2279" s="11" t="str">
        <v>Tier - 1</v>
      </c>
      <c r="P2279" s="11" t="str">
        <v>R1011</v>
      </c>
      <c r="Q2279" s="12" t="str">
        <v>18 Sep 1973</v>
      </c>
      <c r="R2279" s="11">
        <f ca="1"/>
        <v>51</v>
      </c>
      <c r="S2279" s="52">
        <v>42188.15</v>
      </c>
      <c r="T2279" s="19"/>
    </row>
    <row r="2280" spans="1:20" x14ac:dyDescent="0.3">
      <c r="A2280" t="s">
        <v>2303</v>
      </c>
      <c r="B2280">
        <v>1975</v>
      </c>
      <c r="C2280" t="s">
        <v>30</v>
      </c>
      <c r="D2280">
        <v>15</v>
      </c>
      <c r="E2280">
        <v>1</v>
      </c>
      <c r="F2280">
        <v>42211.14</v>
      </c>
      <c r="G2280" t="s">
        <v>6768</v>
      </c>
      <c r="H2280" t="s">
        <v>6767</v>
      </c>
      <c r="I2280" t="s">
        <v>9</v>
      </c>
      <c r="K2280" s="14" t="str">
        <v>Id65</v>
      </c>
      <c r="L2280" s="11">
        <v>1975</v>
      </c>
      <c r="M2280" s="11" t="str">
        <v>Aug</v>
      </c>
      <c r="N2280" s="11" t="str">
        <v>Tier - 1</v>
      </c>
      <c r="O2280" s="11" t="str">
        <v>Tier - 3</v>
      </c>
      <c r="P2280" s="11" t="str">
        <v>R1013</v>
      </c>
      <c r="Q2280" s="12" t="str">
        <v>15 Aug 1975</v>
      </c>
      <c r="R2280" s="11">
        <f ca="1"/>
        <v>49</v>
      </c>
      <c r="S2280" s="52">
        <v>42211.14</v>
      </c>
      <c r="T2280" s="19"/>
    </row>
    <row r="2281" spans="1:20" x14ac:dyDescent="0.3">
      <c r="A2281" t="s">
        <v>2304</v>
      </c>
      <c r="B2281">
        <v>1967</v>
      </c>
      <c r="C2281" t="s">
        <v>13</v>
      </c>
      <c r="D2281">
        <v>28</v>
      </c>
      <c r="E2281">
        <v>0</v>
      </c>
      <c r="F2281">
        <v>42303.69</v>
      </c>
      <c r="G2281" t="s">
        <v>6768</v>
      </c>
      <c r="H2281" t="s">
        <v>6766</v>
      </c>
      <c r="I2281" t="s">
        <v>163</v>
      </c>
      <c r="K2281" s="14" t="str">
        <v>Id64</v>
      </c>
      <c r="L2281" s="11">
        <v>1967</v>
      </c>
      <c r="M2281" s="11" t="str">
        <v>Jun</v>
      </c>
      <c r="N2281" s="11" t="str">
        <v>Tier - 1</v>
      </c>
      <c r="O2281" s="11" t="str">
        <v>Tier - 2</v>
      </c>
      <c r="P2281" s="11" t="str">
        <v>R1016</v>
      </c>
      <c r="Q2281" s="12" t="str">
        <v>28 Jun 1967</v>
      </c>
      <c r="R2281" s="11">
        <f ca="1"/>
        <v>57</v>
      </c>
      <c r="S2281" s="52">
        <v>42303.69</v>
      </c>
      <c r="T2281" s="19"/>
    </row>
    <row r="2282" spans="1:20" x14ac:dyDescent="0.3">
      <c r="A2282" t="s">
        <v>2305</v>
      </c>
      <c r="B2282">
        <v>1968</v>
      </c>
      <c r="C2282" t="s">
        <v>30</v>
      </c>
      <c r="D2282">
        <v>3</v>
      </c>
      <c r="E2282">
        <v>0</v>
      </c>
      <c r="F2282">
        <v>42478.6</v>
      </c>
      <c r="G2282" t="s">
        <v>6768</v>
      </c>
      <c r="H2282" t="s">
        <v>6766</v>
      </c>
      <c r="I2282" t="s">
        <v>37</v>
      </c>
      <c r="K2282" s="14" t="str">
        <v>Id63</v>
      </c>
      <c r="L2282" s="11">
        <v>1968</v>
      </c>
      <c r="M2282" s="11" t="str">
        <v>Aug</v>
      </c>
      <c r="N2282" s="11" t="str">
        <v>Tier - 1</v>
      </c>
      <c r="O2282" s="11" t="str">
        <v>Tier - 2</v>
      </c>
      <c r="P2282" s="11" t="str">
        <v>R1011</v>
      </c>
      <c r="Q2282" s="12" t="str">
        <v>3 Aug 1968</v>
      </c>
      <c r="R2282" s="11">
        <f ca="1"/>
        <v>56</v>
      </c>
      <c r="S2282" s="52">
        <v>42478.6</v>
      </c>
      <c r="T2282" s="19"/>
    </row>
    <row r="2283" spans="1:20" x14ac:dyDescent="0.3">
      <c r="A2283" t="s">
        <v>2306</v>
      </c>
      <c r="B2283">
        <v>1967</v>
      </c>
      <c r="C2283" t="s">
        <v>13</v>
      </c>
      <c r="D2283">
        <v>27</v>
      </c>
      <c r="E2283">
        <v>0</v>
      </c>
      <c r="F2283">
        <v>42538.720000000001</v>
      </c>
      <c r="G2283" t="s">
        <v>6768</v>
      </c>
      <c r="H2283" t="s">
        <v>6767</v>
      </c>
      <c r="I2283" t="s">
        <v>37</v>
      </c>
      <c r="K2283" s="14" t="str">
        <v>Id62</v>
      </c>
      <c r="L2283" s="11">
        <v>1967</v>
      </c>
      <c r="M2283" s="11" t="str">
        <v>Jun</v>
      </c>
      <c r="N2283" s="11" t="str">
        <v>Tier - 1</v>
      </c>
      <c r="O2283" s="11" t="str">
        <v>Tier - 3</v>
      </c>
      <c r="P2283" s="11" t="str">
        <v>R1011</v>
      </c>
      <c r="Q2283" s="12" t="str">
        <v>27 Jun 1967</v>
      </c>
      <c r="R2283" s="11">
        <f ca="1"/>
        <v>57</v>
      </c>
      <c r="S2283" s="52">
        <v>42538.720000000001</v>
      </c>
      <c r="T2283" s="19"/>
    </row>
    <row r="2284" spans="1:20" x14ac:dyDescent="0.3">
      <c r="A2284" t="s">
        <v>2307</v>
      </c>
      <c r="B2284">
        <v>1979</v>
      </c>
      <c r="C2284" t="s">
        <v>25</v>
      </c>
      <c r="D2284">
        <v>27</v>
      </c>
      <c r="E2284">
        <v>2</v>
      </c>
      <c r="F2284">
        <v>42560.43</v>
      </c>
      <c r="G2284" t="s">
        <v>6768</v>
      </c>
      <c r="H2284" t="s">
        <v>6767</v>
      </c>
      <c r="I2284" t="s">
        <v>9</v>
      </c>
      <c r="K2284" s="14" t="str">
        <v>Id61</v>
      </c>
      <c r="L2284" s="11">
        <v>1979</v>
      </c>
      <c r="M2284" s="11" t="str">
        <v>Dec</v>
      </c>
      <c r="N2284" s="11" t="str">
        <v>Tier - 1</v>
      </c>
      <c r="O2284" s="11" t="str">
        <v>Tier - 3</v>
      </c>
      <c r="P2284" s="11" t="str">
        <v>R1013</v>
      </c>
      <c r="Q2284" s="12" t="str">
        <v>27 Dec 1979</v>
      </c>
      <c r="R2284" s="11">
        <f ca="1"/>
        <v>45</v>
      </c>
      <c r="S2284" s="52">
        <v>42560.43</v>
      </c>
      <c r="T2284" s="19"/>
    </row>
    <row r="2285" spans="1:20" x14ac:dyDescent="0.3">
      <c r="A2285" t="s">
        <v>2308</v>
      </c>
      <c r="B2285">
        <v>1971</v>
      </c>
      <c r="C2285" t="s">
        <v>11</v>
      </c>
      <c r="D2285">
        <v>3</v>
      </c>
      <c r="E2285">
        <v>0</v>
      </c>
      <c r="F2285">
        <v>42644.2</v>
      </c>
      <c r="G2285" t="s">
        <v>6768</v>
      </c>
      <c r="H2285" t="s">
        <v>6767</v>
      </c>
      <c r="I2285" t="s">
        <v>37</v>
      </c>
      <c r="K2285" s="14" t="str">
        <v>Id60</v>
      </c>
      <c r="L2285" s="11">
        <v>1971</v>
      </c>
      <c r="M2285" s="11" t="str">
        <v>Nov</v>
      </c>
      <c r="N2285" s="11" t="str">
        <v>Tier - 1</v>
      </c>
      <c r="O2285" s="11" t="str">
        <v>Tier - 3</v>
      </c>
      <c r="P2285" s="11" t="str">
        <v>R1011</v>
      </c>
      <c r="Q2285" s="12" t="str">
        <v>3 Nov 1971</v>
      </c>
      <c r="R2285" s="11">
        <f ca="1"/>
        <v>53</v>
      </c>
      <c r="S2285" s="52">
        <v>42644.2</v>
      </c>
      <c r="T2285" s="19"/>
    </row>
    <row r="2286" spans="1:20" x14ac:dyDescent="0.3">
      <c r="A2286" t="s">
        <v>2309</v>
      </c>
      <c r="B2286">
        <v>1977</v>
      </c>
      <c r="C2286" t="s">
        <v>32</v>
      </c>
      <c r="D2286">
        <v>21</v>
      </c>
      <c r="E2286">
        <v>2</v>
      </c>
      <c r="F2286">
        <v>42760.5</v>
      </c>
      <c r="G2286" t="s">
        <v>6768</v>
      </c>
      <c r="H2286" t="s">
        <v>6766</v>
      </c>
      <c r="I2286" t="s">
        <v>18</v>
      </c>
      <c r="K2286" s="14" t="str">
        <v>Id59</v>
      </c>
      <c r="L2286" s="11">
        <v>1977</v>
      </c>
      <c r="M2286" s="11" t="str">
        <v>Oct</v>
      </c>
      <c r="N2286" s="11" t="str">
        <v>Tier - 1</v>
      </c>
      <c r="O2286" s="11" t="str">
        <v>Tier - 2</v>
      </c>
      <c r="P2286" s="11" t="str">
        <v>R1012</v>
      </c>
      <c r="Q2286" s="12" t="str">
        <v>21 Oct 1977</v>
      </c>
      <c r="R2286" s="11">
        <f ca="1"/>
        <v>47</v>
      </c>
      <c r="S2286" s="52">
        <v>42760.5</v>
      </c>
      <c r="T2286" s="19"/>
    </row>
    <row r="2287" spans="1:20" x14ac:dyDescent="0.3">
      <c r="A2287" t="s">
        <v>2310</v>
      </c>
      <c r="B2287">
        <v>1965</v>
      </c>
      <c r="C2287" t="s">
        <v>32</v>
      </c>
      <c r="D2287">
        <v>29</v>
      </c>
      <c r="E2287">
        <v>0</v>
      </c>
      <c r="F2287">
        <v>42764.12</v>
      </c>
      <c r="G2287" t="s">
        <v>6768</v>
      </c>
      <c r="H2287" t="s">
        <v>6766</v>
      </c>
      <c r="I2287" t="s">
        <v>37</v>
      </c>
      <c r="K2287" s="14" t="str">
        <v>Id58</v>
      </c>
      <c r="L2287" s="11">
        <v>1965</v>
      </c>
      <c r="M2287" s="11" t="str">
        <v>Oct</v>
      </c>
      <c r="N2287" s="11" t="str">
        <v>Tier - 1</v>
      </c>
      <c r="O2287" s="11" t="str">
        <v>Tier - 2</v>
      </c>
      <c r="P2287" s="11" t="str">
        <v>R1011</v>
      </c>
      <c r="Q2287" s="12" t="str">
        <v>29 Oct 1965</v>
      </c>
      <c r="R2287" s="11">
        <f ca="1"/>
        <v>59</v>
      </c>
      <c r="S2287" s="52">
        <v>42764.12</v>
      </c>
      <c r="T2287" s="19"/>
    </row>
    <row r="2288" spans="1:20" x14ac:dyDescent="0.3">
      <c r="A2288" t="s">
        <v>2311</v>
      </c>
      <c r="B2288">
        <v>1972</v>
      </c>
      <c r="C2288" t="s">
        <v>15</v>
      </c>
      <c r="D2288">
        <v>10</v>
      </c>
      <c r="E2288">
        <v>2</v>
      </c>
      <c r="F2288">
        <v>42856.84</v>
      </c>
      <c r="G2288" t="s">
        <v>6768</v>
      </c>
      <c r="H2288" t="s">
        <v>6768</v>
      </c>
      <c r="I2288" t="s">
        <v>37</v>
      </c>
      <c r="K2288" s="14" t="str">
        <v>Id57</v>
      </c>
      <c r="L2288" s="11">
        <v>1972</v>
      </c>
      <c r="M2288" s="11" t="str">
        <v>Sep</v>
      </c>
      <c r="N2288" s="11" t="str">
        <v>Tier - 1</v>
      </c>
      <c r="O2288" s="11" t="str">
        <v>Tier - 1</v>
      </c>
      <c r="P2288" s="11" t="str">
        <v>R1011</v>
      </c>
      <c r="Q2288" s="12" t="str">
        <v>10 Sep 1972</v>
      </c>
      <c r="R2288" s="11">
        <f ca="1"/>
        <v>52</v>
      </c>
      <c r="S2288" s="52">
        <v>42856.84</v>
      </c>
      <c r="T2288" s="19"/>
    </row>
    <row r="2289" spans="1:20" x14ac:dyDescent="0.3">
      <c r="A2289" t="s">
        <v>2312</v>
      </c>
      <c r="B2289">
        <v>1975</v>
      </c>
      <c r="C2289" t="s">
        <v>32</v>
      </c>
      <c r="D2289">
        <v>23</v>
      </c>
      <c r="E2289">
        <v>1</v>
      </c>
      <c r="F2289">
        <v>42969.85</v>
      </c>
      <c r="G2289" t="s">
        <v>6768</v>
      </c>
      <c r="H2289" t="s">
        <v>6767</v>
      </c>
      <c r="I2289" t="s">
        <v>9</v>
      </c>
      <c r="K2289" s="14" t="str">
        <v>Id56</v>
      </c>
      <c r="L2289" s="11">
        <v>1975</v>
      </c>
      <c r="M2289" s="11" t="str">
        <v>Oct</v>
      </c>
      <c r="N2289" s="11" t="str">
        <v>Tier - 1</v>
      </c>
      <c r="O2289" s="11" t="str">
        <v>Tier - 3</v>
      </c>
      <c r="P2289" s="11" t="str">
        <v>R1013</v>
      </c>
      <c r="Q2289" s="12" t="str">
        <v>23 Oct 1975</v>
      </c>
      <c r="R2289" s="11">
        <f ca="1"/>
        <v>49</v>
      </c>
      <c r="S2289" s="52">
        <v>42969.85</v>
      </c>
      <c r="T2289" s="19"/>
    </row>
    <row r="2290" spans="1:20" x14ac:dyDescent="0.3">
      <c r="A2290" t="s">
        <v>2313</v>
      </c>
      <c r="B2290">
        <v>1978</v>
      </c>
      <c r="C2290" t="s">
        <v>11</v>
      </c>
      <c r="D2290">
        <v>4</v>
      </c>
      <c r="E2290">
        <v>0</v>
      </c>
      <c r="F2290">
        <v>42983.46</v>
      </c>
      <c r="G2290" t="s">
        <v>6768</v>
      </c>
      <c r="H2290" t="s">
        <v>6766</v>
      </c>
      <c r="I2290" t="s">
        <v>18</v>
      </c>
      <c r="K2290" s="14" t="str">
        <v>Id55</v>
      </c>
      <c r="L2290" s="11">
        <v>1978</v>
      </c>
      <c r="M2290" s="11" t="str">
        <v>Nov</v>
      </c>
      <c r="N2290" s="11" t="str">
        <v>Tier - 1</v>
      </c>
      <c r="O2290" s="11" t="str">
        <v>Tier - 2</v>
      </c>
      <c r="P2290" s="11" t="str">
        <v>R1012</v>
      </c>
      <c r="Q2290" s="12" t="str">
        <v>4 Nov 1978</v>
      </c>
      <c r="R2290" s="11">
        <f ca="1"/>
        <v>46</v>
      </c>
      <c r="S2290" s="52">
        <v>42983.46</v>
      </c>
      <c r="T2290" s="19"/>
    </row>
    <row r="2291" spans="1:20" x14ac:dyDescent="0.3">
      <c r="A2291" t="s">
        <v>2314</v>
      </c>
      <c r="B2291">
        <v>1965</v>
      </c>
      <c r="C2291" t="s">
        <v>11</v>
      </c>
      <c r="D2291">
        <v>29</v>
      </c>
      <c r="E2291">
        <v>0</v>
      </c>
      <c r="F2291">
        <v>43073.760000000002</v>
      </c>
      <c r="G2291" t="s">
        <v>6766</v>
      </c>
      <c r="H2291" t="s">
        <v>6766</v>
      </c>
      <c r="I2291" t="s">
        <v>37</v>
      </c>
      <c r="K2291" s="14" t="str">
        <v>Id54</v>
      </c>
      <c r="L2291" s="11">
        <v>1965</v>
      </c>
      <c r="M2291" s="11" t="str">
        <v>Nov</v>
      </c>
      <c r="N2291" s="11" t="str">
        <v>Tier - 2</v>
      </c>
      <c r="O2291" s="11" t="str">
        <v>Tier - 2</v>
      </c>
      <c r="P2291" s="11" t="str">
        <v>R1011</v>
      </c>
      <c r="Q2291" s="12" t="str">
        <v>29 Nov 1965</v>
      </c>
      <c r="R2291" s="11">
        <f ca="1"/>
        <v>59</v>
      </c>
      <c r="S2291" s="52">
        <v>43073.760000000002</v>
      </c>
      <c r="T2291" s="19"/>
    </row>
    <row r="2292" spans="1:20" x14ac:dyDescent="0.3">
      <c r="A2292" t="s">
        <v>2315</v>
      </c>
      <c r="B2292">
        <v>1969</v>
      </c>
      <c r="C2292" t="s">
        <v>25</v>
      </c>
      <c r="D2292">
        <v>3</v>
      </c>
      <c r="E2292">
        <v>0</v>
      </c>
      <c r="F2292">
        <v>43254.42</v>
      </c>
      <c r="G2292" t="s">
        <v>6766</v>
      </c>
      <c r="H2292" t="s">
        <v>6766</v>
      </c>
      <c r="I2292" t="s">
        <v>163</v>
      </c>
      <c r="K2292" s="14" t="str">
        <v>Id53</v>
      </c>
      <c r="L2292" s="11">
        <v>1969</v>
      </c>
      <c r="M2292" s="11" t="str">
        <v>Dec</v>
      </c>
      <c r="N2292" s="11" t="str">
        <v>Tier - 2</v>
      </c>
      <c r="O2292" s="11" t="str">
        <v>Tier - 2</v>
      </c>
      <c r="P2292" s="11" t="str">
        <v>R1016</v>
      </c>
      <c r="Q2292" s="12" t="str">
        <v>3 Dec 1969</v>
      </c>
      <c r="R2292" s="11">
        <f ca="1"/>
        <v>55</v>
      </c>
      <c r="S2292" s="52">
        <v>43254.42</v>
      </c>
      <c r="T2292" s="19"/>
    </row>
    <row r="2293" spans="1:20" x14ac:dyDescent="0.3">
      <c r="A2293" t="s">
        <v>2316</v>
      </c>
      <c r="B2293">
        <v>1965</v>
      </c>
      <c r="C2293" t="s">
        <v>30</v>
      </c>
      <c r="D2293">
        <v>22</v>
      </c>
      <c r="E2293">
        <v>0</v>
      </c>
      <c r="F2293">
        <v>43578.94</v>
      </c>
      <c r="G2293" t="s">
        <v>6766</v>
      </c>
      <c r="H2293" t="s">
        <v>6766</v>
      </c>
      <c r="I2293" t="s">
        <v>18</v>
      </c>
      <c r="K2293" s="14" t="str">
        <v>Id52</v>
      </c>
      <c r="L2293" s="11">
        <v>1965</v>
      </c>
      <c r="M2293" s="11" t="str">
        <v>Aug</v>
      </c>
      <c r="N2293" s="11" t="str">
        <v>Tier - 2</v>
      </c>
      <c r="O2293" s="11" t="str">
        <v>Tier - 2</v>
      </c>
      <c r="P2293" s="11" t="str">
        <v>R1012</v>
      </c>
      <c r="Q2293" s="12" t="str">
        <v>22 Aug 1965</v>
      </c>
      <c r="R2293" s="11">
        <f ca="1"/>
        <v>59</v>
      </c>
      <c r="S2293" s="52">
        <v>43578.94</v>
      </c>
      <c r="T2293" s="19"/>
    </row>
    <row r="2294" spans="1:20" x14ac:dyDescent="0.3">
      <c r="A2294" t="s">
        <v>2317</v>
      </c>
      <c r="B2294">
        <v>1986</v>
      </c>
      <c r="C2294" t="s">
        <v>25</v>
      </c>
      <c r="D2294">
        <v>29</v>
      </c>
      <c r="E2294">
        <v>3</v>
      </c>
      <c r="F2294">
        <v>43753.34</v>
      </c>
      <c r="G2294" t="s">
        <v>6766</v>
      </c>
      <c r="H2294" t="s">
        <v>6768</v>
      </c>
      <c r="I2294" t="s">
        <v>159</v>
      </c>
      <c r="K2294" s="14" t="str">
        <v>Id51</v>
      </c>
      <c r="L2294" s="11">
        <v>1986</v>
      </c>
      <c r="M2294" s="11" t="str">
        <v>Dec</v>
      </c>
      <c r="N2294" s="11" t="str">
        <v>Tier - 2</v>
      </c>
      <c r="O2294" s="11" t="str">
        <v>Tier - 1</v>
      </c>
      <c r="P2294" s="11" t="str">
        <v>R1015</v>
      </c>
      <c r="Q2294" s="12" t="str">
        <v>29 Dec 1986</v>
      </c>
      <c r="R2294" s="11">
        <f ca="1"/>
        <v>38</v>
      </c>
      <c r="S2294" s="52">
        <v>43753.34</v>
      </c>
      <c r="T2294" s="19"/>
    </row>
    <row r="2295" spans="1:20" x14ac:dyDescent="0.3">
      <c r="A2295" t="s">
        <v>2318</v>
      </c>
      <c r="B2295">
        <v>1966</v>
      </c>
      <c r="C2295" t="s">
        <v>32</v>
      </c>
      <c r="D2295">
        <v>25</v>
      </c>
      <c r="E2295">
        <v>2</v>
      </c>
      <c r="F2295">
        <v>43813.87</v>
      </c>
      <c r="G2295" t="s">
        <v>6766</v>
      </c>
      <c r="H2295" t="s">
        <v>6766</v>
      </c>
      <c r="I2295" t="s">
        <v>9</v>
      </c>
      <c r="K2295" s="14" t="str">
        <v>Id50</v>
      </c>
      <c r="L2295" s="11">
        <v>1966</v>
      </c>
      <c r="M2295" s="11" t="str">
        <v>Oct</v>
      </c>
      <c r="N2295" s="11" t="str">
        <v>Tier - 2</v>
      </c>
      <c r="O2295" s="11" t="str">
        <v>Tier - 2</v>
      </c>
      <c r="P2295" s="11" t="str">
        <v>R1013</v>
      </c>
      <c r="Q2295" s="12" t="str">
        <v>25 Oct 1966</v>
      </c>
      <c r="R2295" s="11">
        <f ca="1"/>
        <v>58</v>
      </c>
      <c r="S2295" s="52">
        <v>43813.87</v>
      </c>
      <c r="T2295" s="19"/>
    </row>
    <row r="2296" spans="1:20" x14ac:dyDescent="0.3">
      <c r="A2296" t="s">
        <v>2319</v>
      </c>
      <c r="B2296">
        <v>1966</v>
      </c>
      <c r="C2296" t="s">
        <v>8</v>
      </c>
      <c r="D2296">
        <v>2</v>
      </c>
      <c r="E2296">
        <v>0</v>
      </c>
      <c r="F2296">
        <v>43817.45</v>
      </c>
      <c r="G2296" t="s">
        <v>6766</v>
      </c>
      <c r="H2296" t="s">
        <v>6767</v>
      </c>
      <c r="I2296" t="s">
        <v>18</v>
      </c>
      <c r="K2296" s="14" t="str">
        <v>Id49</v>
      </c>
      <c r="L2296" s="11">
        <v>1966</v>
      </c>
      <c r="M2296" s="11" t="str">
        <v>Jul</v>
      </c>
      <c r="N2296" s="11" t="str">
        <v>Tier - 2</v>
      </c>
      <c r="O2296" s="11" t="str">
        <v>Tier - 3</v>
      </c>
      <c r="P2296" s="11" t="str">
        <v>R1012</v>
      </c>
      <c r="Q2296" s="12" t="str">
        <v>2 Jul 1966</v>
      </c>
      <c r="R2296" s="11">
        <f ca="1"/>
        <v>58</v>
      </c>
      <c r="S2296" s="52">
        <v>43817.45</v>
      </c>
      <c r="T2296" s="19"/>
    </row>
    <row r="2297" spans="1:20" x14ac:dyDescent="0.3">
      <c r="A2297" t="s">
        <v>2320</v>
      </c>
      <c r="B2297">
        <v>1980</v>
      </c>
      <c r="C2297" t="s">
        <v>11</v>
      </c>
      <c r="D2297">
        <v>10</v>
      </c>
      <c r="E2297">
        <v>2</v>
      </c>
      <c r="F2297">
        <v>43896.38</v>
      </c>
      <c r="G2297" t="s">
        <v>6766</v>
      </c>
      <c r="H2297" t="s">
        <v>6768</v>
      </c>
      <c r="I2297" t="s">
        <v>9</v>
      </c>
      <c r="K2297" s="14" t="str">
        <v>Id48</v>
      </c>
      <c r="L2297" s="11">
        <v>1980</v>
      </c>
      <c r="M2297" s="11" t="str">
        <v>Nov</v>
      </c>
      <c r="N2297" s="11" t="str">
        <v>Tier - 2</v>
      </c>
      <c r="O2297" s="11" t="str">
        <v>Tier - 1</v>
      </c>
      <c r="P2297" s="11" t="str">
        <v>R1013</v>
      </c>
      <c r="Q2297" s="12" t="str">
        <v>10 Nov 1980</v>
      </c>
      <c r="R2297" s="11">
        <f ca="1"/>
        <v>44</v>
      </c>
      <c r="S2297" s="52">
        <v>43896.38</v>
      </c>
      <c r="T2297" s="19"/>
    </row>
    <row r="2298" spans="1:20" x14ac:dyDescent="0.3">
      <c r="A2298" t="s">
        <v>2321</v>
      </c>
      <c r="B2298">
        <v>1966</v>
      </c>
      <c r="C2298" t="s">
        <v>32</v>
      </c>
      <c r="D2298">
        <v>5</v>
      </c>
      <c r="E2298">
        <v>0</v>
      </c>
      <c r="F2298">
        <v>43921.18</v>
      </c>
      <c r="G2298" t="s">
        <v>6766</v>
      </c>
      <c r="H2298" t="s">
        <v>6766</v>
      </c>
      <c r="I2298" t="s">
        <v>18</v>
      </c>
      <c r="K2298" s="14" t="str">
        <v>Id47</v>
      </c>
      <c r="L2298" s="11">
        <v>1966</v>
      </c>
      <c r="M2298" s="11" t="str">
        <v>Oct</v>
      </c>
      <c r="N2298" s="11" t="str">
        <v>Tier - 2</v>
      </c>
      <c r="O2298" s="11" t="str">
        <v>Tier - 2</v>
      </c>
      <c r="P2298" s="11" t="str">
        <v>R1012</v>
      </c>
      <c r="Q2298" s="12" t="str">
        <v>5 Oct 1966</v>
      </c>
      <c r="R2298" s="11">
        <f ca="1"/>
        <v>58</v>
      </c>
      <c r="S2298" s="52">
        <v>43921.18</v>
      </c>
      <c r="T2298" s="19"/>
    </row>
    <row r="2299" spans="1:20" x14ac:dyDescent="0.3">
      <c r="A2299" t="s">
        <v>2322</v>
      </c>
      <c r="B2299">
        <v>1988</v>
      </c>
      <c r="C2299" t="s">
        <v>8</v>
      </c>
      <c r="D2299">
        <v>16</v>
      </c>
      <c r="E2299">
        <v>1</v>
      </c>
      <c r="F2299">
        <v>43943.88</v>
      </c>
      <c r="G2299" t="s">
        <v>6766</v>
      </c>
      <c r="H2299" t="s">
        <v>6768</v>
      </c>
      <c r="I2299" t="s">
        <v>18</v>
      </c>
      <c r="K2299" s="14" t="str">
        <v>Id46</v>
      </c>
      <c r="L2299" s="11">
        <v>1988</v>
      </c>
      <c r="M2299" s="11" t="str">
        <v>Jul</v>
      </c>
      <c r="N2299" s="11" t="str">
        <v>Tier - 2</v>
      </c>
      <c r="O2299" s="11" t="str">
        <v>Tier - 1</v>
      </c>
      <c r="P2299" s="11" t="str">
        <v>R1012</v>
      </c>
      <c r="Q2299" s="12" t="str">
        <v>16 Jul 1988</v>
      </c>
      <c r="R2299" s="11">
        <f ca="1"/>
        <v>36</v>
      </c>
      <c r="S2299" s="52">
        <v>43943.88</v>
      </c>
      <c r="T2299" s="19"/>
    </row>
    <row r="2300" spans="1:20" x14ac:dyDescent="0.3">
      <c r="A2300" t="s">
        <v>2323</v>
      </c>
      <c r="B2300">
        <v>1975</v>
      </c>
      <c r="C2300" t="s">
        <v>13</v>
      </c>
      <c r="D2300">
        <v>1</v>
      </c>
      <c r="E2300">
        <v>2</v>
      </c>
      <c r="F2300">
        <v>44202.65</v>
      </c>
      <c r="G2300" t="s">
        <v>6766</v>
      </c>
      <c r="H2300" t="s">
        <v>6766</v>
      </c>
      <c r="I2300" t="s">
        <v>9</v>
      </c>
      <c r="K2300" s="14" t="str">
        <v>Id45</v>
      </c>
      <c r="L2300" s="11">
        <v>1975</v>
      </c>
      <c r="M2300" s="11" t="str">
        <v>Jun</v>
      </c>
      <c r="N2300" s="11" t="str">
        <v>Tier - 2</v>
      </c>
      <c r="O2300" s="11" t="str">
        <v>Tier - 2</v>
      </c>
      <c r="P2300" s="11" t="str">
        <v>R1013</v>
      </c>
      <c r="Q2300" s="12" t="str">
        <v>1 Jun 1975</v>
      </c>
      <c r="R2300" s="11">
        <f ca="1"/>
        <v>49</v>
      </c>
      <c r="S2300" s="52">
        <v>44202.65</v>
      </c>
      <c r="T2300" s="19"/>
    </row>
    <row r="2301" spans="1:20" x14ac:dyDescent="0.3">
      <c r="A2301" t="s">
        <v>2324</v>
      </c>
      <c r="B2301">
        <v>1968</v>
      </c>
      <c r="C2301" t="s">
        <v>11</v>
      </c>
      <c r="D2301">
        <v>24</v>
      </c>
      <c r="E2301">
        <v>2</v>
      </c>
      <c r="F2301">
        <v>44260.75</v>
      </c>
      <c r="G2301" t="s">
        <v>6766</v>
      </c>
      <c r="H2301" t="s">
        <v>6768</v>
      </c>
      <c r="I2301" t="s">
        <v>9</v>
      </c>
      <c r="K2301" s="14" t="str">
        <v>Id44</v>
      </c>
      <c r="L2301" s="11">
        <v>1968</v>
      </c>
      <c r="M2301" s="11" t="str">
        <v>Nov</v>
      </c>
      <c r="N2301" s="11" t="str">
        <v>Tier - 2</v>
      </c>
      <c r="O2301" s="11" t="str">
        <v>Tier - 1</v>
      </c>
      <c r="P2301" s="11" t="str">
        <v>R1013</v>
      </c>
      <c r="Q2301" s="12" t="str">
        <v>24 Nov 1968</v>
      </c>
      <c r="R2301" s="11">
        <f ca="1"/>
        <v>56</v>
      </c>
      <c r="S2301" s="52">
        <v>44260.75</v>
      </c>
      <c r="T2301" s="19"/>
    </row>
    <row r="2302" spans="1:20" x14ac:dyDescent="0.3">
      <c r="A2302" t="s">
        <v>2325</v>
      </c>
      <c r="B2302">
        <v>1971</v>
      </c>
      <c r="C2302" t="s">
        <v>32</v>
      </c>
      <c r="D2302">
        <v>29</v>
      </c>
      <c r="E2302">
        <v>0</v>
      </c>
      <c r="F2302">
        <v>44400.41</v>
      </c>
      <c r="G2302" t="s">
        <v>6766</v>
      </c>
      <c r="H2302" t="s">
        <v>6766</v>
      </c>
      <c r="I2302" t="s">
        <v>9</v>
      </c>
      <c r="K2302" s="14" t="str">
        <v>Id43</v>
      </c>
      <c r="L2302" s="11">
        <v>1971</v>
      </c>
      <c r="M2302" s="11" t="str">
        <v>Oct</v>
      </c>
      <c r="N2302" s="11" t="str">
        <v>Tier - 2</v>
      </c>
      <c r="O2302" s="11" t="str">
        <v>Tier - 2</v>
      </c>
      <c r="P2302" s="11" t="str">
        <v>R1013</v>
      </c>
      <c r="Q2302" s="12" t="str">
        <v>29 Oct 1971</v>
      </c>
      <c r="R2302" s="11">
        <f ca="1"/>
        <v>53</v>
      </c>
      <c r="S2302" s="52">
        <v>44400.41</v>
      </c>
      <c r="T2302" s="19"/>
    </row>
    <row r="2303" spans="1:20" x14ac:dyDescent="0.3">
      <c r="A2303" t="s">
        <v>2326</v>
      </c>
      <c r="B2303">
        <v>1967</v>
      </c>
      <c r="C2303" t="s">
        <v>15</v>
      </c>
      <c r="D2303">
        <v>14</v>
      </c>
      <c r="E2303">
        <v>0</v>
      </c>
      <c r="F2303">
        <v>44423.8</v>
      </c>
      <c r="G2303" t="s">
        <v>6766</v>
      </c>
      <c r="H2303" t="s">
        <v>6767</v>
      </c>
      <c r="I2303" t="s">
        <v>9</v>
      </c>
      <c r="K2303" s="14" t="str">
        <v>Id42</v>
      </c>
      <c r="L2303" s="11">
        <v>1967</v>
      </c>
      <c r="M2303" s="11" t="str">
        <v>Sep</v>
      </c>
      <c r="N2303" s="11" t="str">
        <v>Tier - 2</v>
      </c>
      <c r="O2303" s="11" t="str">
        <v>Tier - 3</v>
      </c>
      <c r="P2303" s="11" t="str">
        <v>R1013</v>
      </c>
      <c r="Q2303" s="12" t="str">
        <v>14 Sep 1967</v>
      </c>
      <c r="R2303" s="11">
        <f ca="1"/>
        <v>57</v>
      </c>
      <c r="S2303" s="52">
        <v>44423.8</v>
      </c>
      <c r="T2303" s="19"/>
    </row>
    <row r="2304" spans="1:20" x14ac:dyDescent="0.3">
      <c r="A2304" t="s">
        <v>2327</v>
      </c>
      <c r="B2304">
        <v>2000</v>
      </c>
      <c r="C2304" t="s">
        <v>30</v>
      </c>
      <c r="D2304">
        <v>2</v>
      </c>
      <c r="E2304">
        <v>1</v>
      </c>
      <c r="F2304">
        <v>44501.4</v>
      </c>
      <c r="G2304" t="s">
        <v>6766</v>
      </c>
      <c r="H2304" t="s">
        <v>6767</v>
      </c>
      <c r="I2304" t="s">
        <v>9</v>
      </c>
      <c r="K2304" s="14" t="str">
        <v>Id41</v>
      </c>
      <c r="L2304" s="11">
        <v>2000</v>
      </c>
      <c r="M2304" s="11" t="str">
        <v>Aug</v>
      </c>
      <c r="N2304" s="11" t="str">
        <v>Tier - 2</v>
      </c>
      <c r="O2304" s="11" t="str">
        <v>Tier - 3</v>
      </c>
      <c r="P2304" s="11" t="str">
        <v>R1013</v>
      </c>
      <c r="Q2304" s="12" t="str">
        <v>2 Aug 2000</v>
      </c>
      <c r="R2304" s="11">
        <f ca="1"/>
        <v>24</v>
      </c>
      <c r="S2304" s="52">
        <v>44501.4</v>
      </c>
      <c r="T2304" s="19"/>
    </row>
    <row r="2305" spans="1:20" x14ac:dyDescent="0.3">
      <c r="A2305" t="s">
        <v>2328</v>
      </c>
      <c r="B2305">
        <v>1993</v>
      </c>
      <c r="C2305" t="s">
        <v>32</v>
      </c>
      <c r="D2305">
        <v>11</v>
      </c>
      <c r="E2305">
        <v>2</v>
      </c>
      <c r="F2305">
        <v>44585.46</v>
      </c>
      <c r="G2305" t="s">
        <v>6766</v>
      </c>
      <c r="H2305" t="s">
        <v>6766</v>
      </c>
      <c r="I2305" t="s">
        <v>37</v>
      </c>
      <c r="K2305" s="14" t="str">
        <v>Id40</v>
      </c>
      <c r="L2305" s="11">
        <v>1993</v>
      </c>
      <c r="M2305" s="11" t="str">
        <v>Oct</v>
      </c>
      <c r="N2305" s="11" t="str">
        <v>Tier - 2</v>
      </c>
      <c r="O2305" s="11" t="str">
        <v>Tier - 2</v>
      </c>
      <c r="P2305" s="11" t="str">
        <v>R1011</v>
      </c>
      <c r="Q2305" s="12" t="str">
        <v>11 Oct 1993</v>
      </c>
      <c r="R2305" s="11">
        <f ca="1"/>
        <v>31</v>
      </c>
      <c r="S2305" s="52">
        <v>44585.46</v>
      </c>
      <c r="T2305" s="19"/>
    </row>
    <row r="2306" spans="1:20" x14ac:dyDescent="0.3">
      <c r="A2306" t="s">
        <v>2329</v>
      </c>
      <c r="B2306">
        <v>1971</v>
      </c>
      <c r="C2306" t="s">
        <v>30</v>
      </c>
      <c r="D2306">
        <v>13</v>
      </c>
      <c r="E2306">
        <v>2</v>
      </c>
      <c r="F2306">
        <v>44641.2</v>
      </c>
      <c r="G2306" t="s">
        <v>6766</v>
      </c>
      <c r="H2306" t="s">
        <v>6767</v>
      </c>
      <c r="I2306" t="s">
        <v>242</v>
      </c>
      <c r="K2306" s="14" t="str">
        <v>Id39</v>
      </c>
      <c r="L2306" s="11">
        <v>1971</v>
      </c>
      <c r="M2306" s="11" t="str">
        <v>Aug</v>
      </c>
      <c r="N2306" s="11" t="str">
        <v>Tier - 2</v>
      </c>
      <c r="O2306" s="11" t="str">
        <v>Tier - 3</v>
      </c>
      <c r="P2306" s="11" t="str">
        <v>R1024</v>
      </c>
      <c r="Q2306" s="12" t="str">
        <v>13 Aug 1971</v>
      </c>
      <c r="R2306" s="11">
        <f ca="1"/>
        <v>53</v>
      </c>
      <c r="S2306" s="52">
        <v>44641.2</v>
      </c>
      <c r="T2306" s="19"/>
    </row>
    <row r="2307" spans="1:20" x14ac:dyDescent="0.3">
      <c r="A2307" t="s">
        <v>2330</v>
      </c>
      <c r="B2307">
        <v>1962</v>
      </c>
      <c r="C2307" t="s">
        <v>25</v>
      </c>
      <c r="D2307">
        <v>17</v>
      </c>
      <c r="E2307">
        <v>0</v>
      </c>
      <c r="F2307">
        <v>45008.959999999999</v>
      </c>
      <c r="G2307" t="s">
        <v>6766</v>
      </c>
      <c r="H2307" t="s">
        <v>6766</v>
      </c>
      <c r="I2307" t="s">
        <v>9</v>
      </c>
      <c r="K2307" s="14" t="str">
        <v>Id38</v>
      </c>
      <c r="L2307" s="11">
        <v>1962</v>
      </c>
      <c r="M2307" s="11" t="str">
        <v>Dec</v>
      </c>
      <c r="N2307" s="11" t="str">
        <v>Tier - 2</v>
      </c>
      <c r="O2307" s="11" t="str">
        <v>Tier - 2</v>
      </c>
      <c r="P2307" s="11" t="str">
        <v>R1013</v>
      </c>
      <c r="Q2307" s="12" t="str">
        <v>17 Dec 1962</v>
      </c>
      <c r="R2307" s="11">
        <f ca="1"/>
        <v>62</v>
      </c>
      <c r="S2307" s="52">
        <v>45008.959999999999</v>
      </c>
      <c r="T2307" s="19"/>
    </row>
    <row r="2308" spans="1:20" x14ac:dyDescent="0.3">
      <c r="A2308" t="s">
        <v>2331</v>
      </c>
      <c r="B2308">
        <v>1974</v>
      </c>
      <c r="C2308" t="s">
        <v>30</v>
      </c>
      <c r="D2308">
        <v>9</v>
      </c>
      <c r="E2308">
        <v>2</v>
      </c>
      <c r="F2308">
        <v>45702.02</v>
      </c>
      <c r="G2308" t="s">
        <v>6766</v>
      </c>
      <c r="H2308" t="s">
        <v>6766</v>
      </c>
      <c r="I2308" t="s">
        <v>18</v>
      </c>
      <c r="K2308" s="14" t="str">
        <v>Id37</v>
      </c>
      <c r="L2308" s="11">
        <v>1974</v>
      </c>
      <c r="M2308" s="11" t="str">
        <v>Aug</v>
      </c>
      <c r="N2308" s="11" t="str">
        <v>Tier - 2</v>
      </c>
      <c r="O2308" s="11" t="str">
        <v>Tier - 2</v>
      </c>
      <c r="P2308" s="11" t="str">
        <v>R1012</v>
      </c>
      <c r="Q2308" s="12" t="str">
        <v>9 Aug 1974</v>
      </c>
      <c r="R2308" s="11">
        <f ca="1"/>
        <v>50</v>
      </c>
      <c r="S2308" s="52">
        <v>45702.02</v>
      </c>
      <c r="T2308" s="19"/>
    </row>
    <row r="2309" spans="1:20" x14ac:dyDescent="0.3">
      <c r="A2309" t="s">
        <v>2332</v>
      </c>
      <c r="B2309">
        <v>1960</v>
      </c>
      <c r="C2309" t="s">
        <v>25</v>
      </c>
      <c r="D2309">
        <v>21</v>
      </c>
      <c r="E2309">
        <v>0</v>
      </c>
      <c r="F2309">
        <v>45710.21</v>
      </c>
      <c r="G2309" t="s">
        <v>6766</v>
      </c>
      <c r="H2309" t="s">
        <v>6766</v>
      </c>
      <c r="I2309" t="s">
        <v>163</v>
      </c>
      <c r="K2309" s="14" t="str">
        <v>Id36</v>
      </c>
      <c r="L2309" s="11">
        <v>1960</v>
      </c>
      <c r="M2309" s="11" t="str">
        <v>Dec</v>
      </c>
      <c r="N2309" s="11" t="str">
        <v>Tier - 2</v>
      </c>
      <c r="O2309" s="11" t="str">
        <v>Tier - 2</v>
      </c>
      <c r="P2309" s="11" t="str">
        <v>R1016</v>
      </c>
      <c r="Q2309" s="12" t="str">
        <v>21 Dec 1960</v>
      </c>
      <c r="R2309" s="11">
        <f ca="1"/>
        <v>64</v>
      </c>
      <c r="S2309" s="52">
        <v>45710.21</v>
      </c>
      <c r="T2309" s="19"/>
    </row>
    <row r="2310" spans="1:20" x14ac:dyDescent="0.3">
      <c r="A2310" t="s">
        <v>2333</v>
      </c>
      <c r="B2310">
        <v>1979</v>
      </c>
      <c r="C2310" t="s">
        <v>30</v>
      </c>
      <c r="D2310">
        <v>12</v>
      </c>
      <c r="E2310">
        <v>0</v>
      </c>
      <c r="F2310">
        <v>45863.21</v>
      </c>
      <c r="G2310" t="s">
        <v>6766</v>
      </c>
      <c r="H2310" t="s">
        <v>6768</v>
      </c>
      <c r="I2310" t="s">
        <v>9</v>
      </c>
      <c r="K2310" s="14" t="str">
        <v>Id35</v>
      </c>
      <c r="L2310" s="11">
        <v>1979</v>
      </c>
      <c r="M2310" s="11" t="str">
        <v>Aug</v>
      </c>
      <c r="N2310" s="11" t="str">
        <v>Tier - 2</v>
      </c>
      <c r="O2310" s="11" t="str">
        <v>Tier - 1</v>
      </c>
      <c r="P2310" s="11" t="str">
        <v>R1013</v>
      </c>
      <c r="Q2310" s="12" t="str">
        <v>12 Aug 1979</v>
      </c>
      <c r="R2310" s="11">
        <f ca="1"/>
        <v>45</v>
      </c>
      <c r="S2310" s="52">
        <v>45863.21</v>
      </c>
      <c r="T2310" s="19"/>
    </row>
    <row r="2311" spans="1:20" x14ac:dyDescent="0.3">
      <c r="A2311" t="s">
        <v>2334</v>
      </c>
      <c r="B2311">
        <v>1985</v>
      </c>
      <c r="C2311" t="s">
        <v>15</v>
      </c>
      <c r="D2311">
        <v>30</v>
      </c>
      <c r="E2311">
        <v>2</v>
      </c>
      <c r="F2311">
        <v>46113.51</v>
      </c>
      <c r="G2311" t="s">
        <v>6766</v>
      </c>
      <c r="H2311" t="s">
        <v>6767</v>
      </c>
      <c r="I2311" t="s">
        <v>37</v>
      </c>
      <c r="K2311" s="14" t="str">
        <v>Id34</v>
      </c>
      <c r="L2311" s="11">
        <v>1985</v>
      </c>
      <c r="M2311" s="11" t="str">
        <v>Sep</v>
      </c>
      <c r="N2311" s="11" t="str">
        <v>Tier - 2</v>
      </c>
      <c r="O2311" s="11" t="str">
        <v>Tier - 3</v>
      </c>
      <c r="P2311" s="11" t="str">
        <v>R1011</v>
      </c>
      <c r="Q2311" s="12" t="str">
        <v>30 Sep 1985</v>
      </c>
      <c r="R2311" s="11">
        <f ca="1"/>
        <v>39</v>
      </c>
      <c r="S2311" s="52">
        <v>46113.51</v>
      </c>
      <c r="T2311" s="19"/>
    </row>
    <row r="2312" spans="1:20" x14ac:dyDescent="0.3">
      <c r="A2312" t="s">
        <v>2335</v>
      </c>
      <c r="B2312">
        <v>1962</v>
      </c>
      <c r="C2312" t="s">
        <v>25</v>
      </c>
      <c r="D2312">
        <v>4</v>
      </c>
      <c r="E2312">
        <v>3</v>
      </c>
      <c r="F2312">
        <v>46130.53</v>
      </c>
      <c r="G2312" t="s">
        <v>6768</v>
      </c>
      <c r="H2312" t="s">
        <v>6768</v>
      </c>
      <c r="I2312" t="s">
        <v>18</v>
      </c>
      <c r="K2312" s="14" t="str">
        <v>Id33</v>
      </c>
      <c r="L2312" s="11">
        <v>1962</v>
      </c>
      <c r="M2312" s="11" t="str">
        <v>Dec</v>
      </c>
      <c r="N2312" s="11" t="str">
        <v>Tier - 1</v>
      </c>
      <c r="O2312" s="11" t="str">
        <v>Tier - 1</v>
      </c>
      <c r="P2312" s="11" t="str">
        <v>R1012</v>
      </c>
      <c r="Q2312" s="12" t="str">
        <v>4 Dec 1962</v>
      </c>
      <c r="R2312" s="11">
        <f ca="1"/>
        <v>62</v>
      </c>
      <c r="S2312" s="52">
        <v>46130.53</v>
      </c>
      <c r="T2312" s="19"/>
    </row>
    <row r="2313" spans="1:20" x14ac:dyDescent="0.3">
      <c r="A2313" t="s">
        <v>2336</v>
      </c>
      <c r="B2313">
        <v>1976</v>
      </c>
      <c r="C2313" t="s">
        <v>25</v>
      </c>
      <c r="D2313">
        <v>2</v>
      </c>
      <c r="E2313">
        <v>3</v>
      </c>
      <c r="F2313">
        <v>46151.12</v>
      </c>
      <c r="G2313" t="s">
        <v>6768</v>
      </c>
      <c r="H2313" t="s">
        <v>6767</v>
      </c>
      <c r="I2313" t="s">
        <v>9</v>
      </c>
      <c r="K2313" s="14" t="str">
        <v>Id32</v>
      </c>
      <c r="L2313" s="11">
        <v>1976</v>
      </c>
      <c r="M2313" s="11" t="str">
        <v>Dec</v>
      </c>
      <c r="N2313" s="11" t="str">
        <v>Tier - 1</v>
      </c>
      <c r="O2313" s="11" t="str">
        <v>Tier - 3</v>
      </c>
      <c r="P2313" s="11" t="str">
        <v>R1013</v>
      </c>
      <c r="Q2313" s="12" t="str">
        <v>2 Dec 1976</v>
      </c>
      <c r="R2313" s="11">
        <f ca="1"/>
        <v>48</v>
      </c>
      <c r="S2313" s="52">
        <v>46151.12</v>
      </c>
      <c r="T2313" s="19"/>
    </row>
    <row r="2314" spans="1:20" x14ac:dyDescent="0.3">
      <c r="A2314" t="s">
        <v>2337</v>
      </c>
      <c r="B2314">
        <v>1978</v>
      </c>
      <c r="C2314" t="s">
        <v>30</v>
      </c>
      <c r="D2314">
        <v>17</v>
      </c>
      <c r="E2314">
        <v>2</v>
      </c>
      <c r="F2314">
        <v>46200.99</v>
      </c>
      <c r="G2314" t="s">
        <v>6768</v>
      </c>
      <c r="H2314" t="s">
        <v>6768</v>
      </c>
      <c r="I2314" t="s">
        <v>9</v>
      </c>
      <c r="K2314" s="14" t="str">
        <v>Id31</v>
      </c>
      <c r="L2314" s="11">
        <v>1978</v>
      </c>
      <c r="M2314" s="11" t="str">
        <v>Aug</v>
      </c>
      <c r="N2314" s="11" t="str">
        <v>Tier - 1</v>
      </c>
      <c r="O2314" s="11" t="str">
        <v>Tier - 1</v>
      </c>
      <c r="P2314" s="11" t="str">
        <v>R1013</v>
      </c>
      <c r="Q2314" s="12" t="str">
        <v>17 Aug 1978</v>
      </c>
      <c r="R2314" s="11">
        <f ca="1"/>
        <v>46</v>
      </c>
      <c r="S2314" s="52">
        <v>46200.99</v>
      </c>
      <c r="T2314" s="19"/>
    </row>
    <row r="2315" spans="1:20" x14ac:dyDescent="0.3">
      <c r="A2315" t="s">
        <v>2338</v>
      </c>
      <c r="B2315">
        <v>1971</v>
      </c>
      <c r="C2315" t="s">
        <v>25</v>
      </c>
      <c r="D2315">
        <v>6</v>
      </c>
      <c r="E2315">
        <v>3</v>
      </c>
      <c r="F2315">
        <v>46255.11</v>
      </c>
      <c r="G2315" t="s">
        <v>6768</v>
      </c>
      <c r="H2315" t="s">
        <v>6767</v>
      </c>
      <c r="I2315" t="s">
        <v>242</v>
      </c>
      <c r="K2315" s="14" t="str">
        <v>Id30</v>
      </c>
      <c r="L2315" s="11">
        <v>1971</v>
      </c>
      <c r="M2315" s="11" t="str">
        <v>Dec</v>
      </c>
      <c r="N2315" s="11" t="str">
        <v>Tier - 1</v>
      </c>
      <c r="O2315" s="11" t="str">
        <v>Tier - 3</v>
      </c>
      <c r="P2315" s="11" t="str">
        <v>R1024</v>
      </c>
      <c r="Q2315" s="12" t="str">
        <v>6 Dec 1971</v>
      </c>
      <c r="R2315" s="11">
        <f ca="1"/>
        <v>53</v>
      </c>
      <c r="S2315" s="52">
        <v>46255.11</v>
      </c>
      <c r="T2315" s="19"/>
    </row>
    <row r="2316" spans="1:20" x14ac:dyDescent="0.3">
      <c r="A2316" t="s">
        <v>2339</v>
      </c>
      <c r="B2316">
        <v>1961</v>
      </c>
      <c r="C2316" t="s">
        <v>30</v>
      </c>
      <c r="D2316">
        <v>8</v>
      </c>
      <c r="E2316">
        <v>0</v>
      </c>
      <c r="F2316">
        <v>46599.11</v>
      </c>
      <c r="G2316" t="s">
        <v>6768</v>
      </c>
      <c r="H2316" t="s">
        <v>6768</v>
      </c>
      <c r="I2316" t="s">
        <v>9</v>
      </c>
      <c r="K2316" s="14" t="str">
        <v>Id29</v>
      </c>
      <c r="L2316" s="11">
        <v>1961</v>
      </c>
      <c r="M2316" s="11" t="str">
        <v>Aug</v>
      </c>
      <c r="N2316" s="11" t="str">
        <v>Tier - 1</v>
      </c>
      <c r="O2316" s="11" t="str">
        <v>Tier - 1</v>
      </c>
      <c r="P2316" s="11" t="str">
        <v>R1013</v>
      </c>
      <c r="Q2316" s="12" t="str">
        <v>8 Aug 1961</v>
      </c>
      <c r="R2316" s="11">
        <f ca="1"/>
        <v>63</v>
      </c>
      <c r="S2316" s="52">
        <v>46599.11</v>
      </c>
      <c r="T2316" s="19"/>
    </row>
    <row r="2317" spans="1:20" x14ac:dyDescent="0.3">
      <c r="A2317" t="s">
        <v>2340</v>
      </c>
      <c r="B2317">
        <v>1969</v>
      </c>
      <c r="C2317" t="s">
        <v>13</v>
      </c>
      <c r="D2317">
        <v>23</v>
      </c>
      <c r="E2317">
        <v>3</v>
      </c>
      <c r="F2317">
        <v>46661.440000000002</v>
      </c>
      <c r="G2317" t="s">
        <v>6768</v>
      </c>
      <c r="H2317" t="s">
        <v>6767</v>
      </c>
      <c r="I2317" t="s">
        <v>18</v>
      </c>
      <c r="K2317" s="14" t="str">
        <v>Id28</v>
      </c>
      <c r="L2317" s="11">
        <v>1969</v>
      </c>
      <c r="M2317" s="11" t="str">
        <v>Jun</v>
      </c>
      <c r="N2317" s="11" t="str">
        <v>Tier - 1</v>
      </c>
      <c r="O2317" s="11" t="str">
        <v>Tier - 3</v>
      </c>
      <c r="P2317" s="11" t="str">
        <v>R1012</v>
      </c>
      <c r="Q2317" s="12" t="str">
        <v>23 Jun 1969</v>
      </c>
      <c r="R2317" s="11">
        <f ca="1"/>
        <v>55</v>
      </c>
      <c r="S2317" s="52">
        <v>46661.440000000002</v>
      </c>
      <c r="T2317" s="19"/>
    </row>
    <row r="2318" spans="1:20" x14ac:dyDescent="0.3">
      <c r="A2318" t="s">
        <v>2341</v>
      </c>
      <c r="B2318">
        <v>1960</v>
      </c>
      <c r="C2318" t="s">
        <v>11</v>
      </c>
      <c r="D2318">
        <v>17</v>
      </c>
      <c r="E2318">
        <v>3</v>
      </c>
      <c r="F2318">
        <v>46718.16</v>
      </c>
      <c r="G2318" t="s">
        <v>6768</v>
      </c>
      <c r="H2318" t="s">
        <v>6768</v>
      </c>
      <c r="I2318" t="s">
        <v>18</v>
      </c>
      <c r="K2318" s="14" t="str">
        <v>Id27</v>
      </c>
      <c r="L2318" s="11">
        <v>1960</v>
      </c>
      <c r="M2318" s="11" t="str">
        <v>Nov</v>
      </c>
      <c r="N2318" s="11" t="str">
        <v>Tier - 1</v>
      </c>
      <c r="O2318" s="11" t="str">
        <v>Tier - 1</v>
      </c>
      <c r="P2318" s="11" t="str">
        <v>R1012</v>
      </c>
      <c r="Q2318" s="12" t="str">
        <v>17 Nov 1960</v>
      </c>
      <c r="R2318" s="11">
        <f ca="1"/>
        <v>64</v>
      </c>
      <c r="S2318" s="52">
        <v>46718.16</v>
      </c>
      <c r="T2318" s="19"/>
    </row>
    <row r="2319" spans="1:20" x14ac:dyDescent="0.3">
      <c r="A2319" t="s">
        <v>2342</v>
      </c>
      <c r="B2319">
        <v>1958</v>
      </c>
      <c r="C2319" t="s">
        <v>15</v>
      </c>
      <c r="D2319">
        <v>15</v>
      </c>
      <c r="E2319">
        <v>0</v>
      </c>
      <c r="F2319">
        <v>46889.26</v>
      </c>
      <c r="G2319" t="s">
        <v>6766</v>
      </c>
      <c r="H2319" t="s">
        <v>6767</v>
      </c>
      <c r="I2319" t="s">
        <v>9</v>
      </c>
      <c r="K2319" s="14" t="str">
        <v>Id26</v>
      </c>
      <c r="L2319" s="11">
        <v>1958</v>
      </c>
      <c r="M2319" s="11" t="str">
        <v>Sep</v>
      </c>
      <c r="N2319" s="11" t="str">
        <v>Tier - 2</v>
      </c>
      <c r="O2319" s="11" t="str">
        <v>Tier - 3</v>
      </c>
      <c r="P2319" s="11" t="str">
        <v>R1013</v>
      </c>
      <c r="Q2319" s="12" t="str">
        <v>15 Sep 1958</v>
      </c>
      <c r="R2319" s="11">
        <f ca="1"/>
        <v>66</v>
      </c>
      <c r="S2319" s="52">
        <v>46889.26</v>
      </c>
      <c r="T2319" s="19"/>
    </row>
    <row r="2320" spans="1:20" x14ac:dyDescent="0.3">
      <c r="A2320" t="s">
        <v>2343</v>
      </c>
      <c r="B2320">
        <v>1959</v>
      </c>
      <c r="C2320" t="s">
        <v>8</v>
      </c>
      <c r="D2320">
        <v>14</v>
      </c>
      <c r="E2320">
        <v>0</v>
      </c>
      <c r="F2320">
        <v>47055.53</v>
      </c>
      <c r="G2320" t="s">
        <v>6766</v>
      </c>
      <c r="H2320" t="s">
        <v>6768</v>
      </c>
      <c r="I2320" t="s">
        <v>9</v>
      </c>
      <c r="K2320" s="14" t="str">
        <v>Id25</v>
      </c>
      <c r="L2320" s="11">
        <v>1959</v>
      </c>
      <c r="M2320" s="11" t="str">
        <v>Jul</v>
      </c>
      <c r="N2320" s="11" t="str">
        <v>Tier - 2</v>
      </c>
      <c r="O2320" s="11" t="str">
        <v>Tier - 1</v>
      </c>
      <c r="P2320" s="11" t="str">
        <v>R1013</v>
      </c>
      <c r="Q2320" s="12" t="str">
        <v>14 Jul 1959</v>
      </c>
      <c r="R2320" s="11">
        <f ca="1"/>
        <v>65</v>
      </c>
      <c r="S2320" s="52">
        <v>47055.53</v>
      </c>
      <c r="T2320" s="19"/>
    </row>
    <row r="2321" spans="1:20" x14ac:dyDescent="0.3">
      <c r="A2321" t="s">
        <v>2344</v>
      </c>
      <c r="B2321">
        <v>1970</v>
      </c>
      <c r="C2321" t="s">
        <v>25</v>
      </c>
      <c r="D2321">
        <v>28</v>
      </c>
      <c r="E2321">
        <v>2</v>
      </c>
      <c r="F2321">
        <v>47269.85</v>
      </c>
      <c r="G2321" t="s">
        <v>6768</v>
      </c>
      <c r="H2321" t="s">
        <v>6766</v>
      </c>
      <c r="I2321" t="s">
        <v>9</v>
      </c>
      <c r="K2321" s="14" t="str">
        <v>Id24</v>
      </c>
      <c r="L2321" s="11">
        <v>1970</v>
      </c>
      <c r="M2321" s="11" t="str">
        <v>Dec</v>
      </c>
      <c r="N2321" s="11" t="str">
        <v>Tier - 1</v>
      </c>
      <c r="O2321" s="11" t="str">
        <v>Tier - 2</v>
      </c>
      <c r="P2321" s="11" t="str">
        <v>R1013</v>
      </c>
      <c r="Q2321" s="12" t="str">
        <v>28 Dec 1970</v>
      </c>
      <c r="R2321" s="11">
        <f ca="1"/>
        <v>54</v>
      </c>
      <c r="S2321" s="52">
        <v>47269.85</v>
      </c>
      <c r="T2321" s="19"/>
    </row>
    <row r="2322" spans="1:20" x14ac:dyDescent="0.3">
      <c r="A2322" t="s">
        <v>2345</v>
      </c>
      <c r="B2322">
        <v>1958</v>
      </c>
      <c r="C2322" t="s">
        <v>15</v>
      </c>
      <c r="D2322">
        <v>3</v>
      </c>
      <c r="E2322">
        <v>2</v>
      </c>
      <c r="F2322">
        <v>47291.06</v>
      </c>
      <c r="G2322" t="s">
        <v>6766</v>
      </c>
      <c r="H2322" t="s">
        <v>6768</v>
      </c>
      <c r="I2322" t="s">
        <v>37</v>
      </c>
      <c r="K2322" s="14" t="str">
        <v>Id23</v>
      </c>
      <c r="L2322" s="11">
        <v>1958</v>
      </c>
      <c r="M2322" s="11" t="str">
        <v>Sep</v>
      </c>
      <c r="N2322" s="11" t="str">
        <v>Tier - 2</v>
      </c>
      <c r="O2322" s="11" t="str">
        <v>Tier - 1</v>
      </c>
      <c r="P2322" s="11" t="str">
        <v>R1011</v>
      </c>
      <c r="Q2322" s="12" t="str">
        <v>3 Sep 1958</v>
      </c>
      <c r="R2322" s="11">
        <f ca="1"/>
        <v>66</v>
      </c>
      <c r="S2322" s="52">
        <v>47291.06</v>
      </c>
      <c r="T2322" s="19"/>
    </row>
    <row r="2323" spans="1:20" x14ac:dyDescent="0.3">
      <c r="A2323" t="s">
        <v>2346</v>
      </c>
      <c r="B2323">
        <v>1959</v>
      </c>
      <c r="C2323" t="s">
        <v>32</v>
      </c>
      <c r="D2323">
        <v>4</v>
      </c>
      <c r="E2323">
        <v>2</v>
      </c>
      <c r="F2323">
        <v>47305.31</v>
      </c>
      <c r="G2323" t="s">
        <v>6766</v>
      </c>
      <c r="H2323" t="s">
        <v>6768</v>
      </c>
      <c r="I2323" t="s">
        <v>37</v>
      </c>
      <c r="K2323" s="14" t="str">
        <v>Id22</v>
      </c>
      <c r="L2323" s="11">
        <v>1959</v>
      </c>
      <c r="M2323" s="11" t="str">
        <v>Oct</v>
      </c>
      <c r="N2323" s="11" t="str">
        <v>Tier - 2</v>
      </c>
      <c r="O2323" s="11" t="str">
        <v>Tier - 1</v>
      </c>
      <c r="P2323" s="11" t="str">
        <v>R1011</v>
      </c>
      <c r="Q2323" s="12" t="str">
        <v>4 Oct 1959</v>
      </c>
      <c r="R2323" s="11">
        <f ca="1"/>
        <v>65</v>
      </c>
      <c r="S2323" s="52">
        <v>47305.31</v>
      </c>
      <c r="T2323" s="19"/>
    </row>
    <row r="2324" spans="1:20" x14ac:dyDescent="0.3">
      <c r="A2324" t="s">
        <v>2347</v>
      </c>
      <c r="B2324">
        <v>1961</v>
      </c>
      <c r="C2324" t="s">
        <v>13</v>
      </c>
      <c r="D2324">
        <v>13</v>
      </c>
      <c r="E2324">
        <v>1</v>
      </c>
      <c r="F2324">
        <v>47403.88</v>
      </c>
      <c r="G2324" t="s">
        <v>6768</v>
      </c>
      <c r="H2324" t="s">
        <v>6767</v>
      </c>
      <c r="I2324" t="s">
        <v>37</v>
      </c>
      <c r="K2324" s="14" t="str">
        <v>Id21</v>
      </c>
      <c r="L2324" s="11">
        <v>1961</v>
      </c>
      <c r="M2324" s="11" t="str">
        <v>Jun</v>
      </c>
      <c r="N2324" s="11" t="str">
        <v>Tier - 1</v>
      </c>
      <c r="O2324" s="11" t="str">
        <v>Tier - 3</v>
      </c>
      <c r="P2324" s="11" t="str">
        <v>R1011</v>
      </c>
      <c r="Q2324" s="12" t="str">
        <v>13 Jun 1961</v>
      </c>
      <c r="R2324" s="11">
        <f ca="1"/>
        <v>63</v>
      </c>
      <c r="S2324" s="52">
        <v>47403.88</v>
      </c>
      <c r="T2324" s="19"/>
    </row>
    <row r="2325" spans="1:20" x14ac:dyDescent="0.3">
      <c r="A2325" t="s">
        <v>2348</v>
      </c>
      <c r="B2325">
        <v>1971</v>
      </c>
      <c r="C2325" t="s">
        <v>15</v>
      </c>
      <c r="D2325">
        <v>27</v>
      </c>
      <c r="E2325">
        <v>2</v>
      </c>
      <c r="F2325">
        <v>47462.89</v>
      </c>
      <c r="G2325" t="s">
        <v>6768</v>
      </c>
      <c r="H2325" t="s">
        <v>6766</v>
      </c>
      <c r="I2325" t="s">
        <v>9</v>
      </c>
      <c r="K2325" s="14" t="str">
        <v>Id20</v>
      </c>
      <c r="L2325" s="11">
        <v>1971</v>
      </c>
      <c r="M2325" s="11" t="str">
        <v>Sep</v>
      </c>
      <c r="N2325" s="11" t="str">
        <v>Tier - 1</v>
      </c>
      <c r="O2325" s="11" t="str">
        <v>Tier - 2</v>
      </c>
      <c r="P2325" s="11" t="str">
        <v>R1013</v>
      </c>
      <c r="Q2325" s="12" t="str">
        <v>27 Sep 1971</v>
      </c>
      <c r="R2325" s="11">
        <f ca="1"/>
        <v>53</v>
      </c>
      <c r="S2325" s="52">
        <v>47462.89</v>
      </c>
      <c r="T2325" s="19"/>
    </row>
    <row r="2326" spans="1:20" x14ac:dyDescent="0.3">
      <c r="A2326" t="s">
        <v>2349</v>
      </c>
      <c r="B2326">
        <v>1964</v>
      </c>
      <c r="C2326" t="s">
        <v>11</v>
      </c>
      <c r="D2326">
        <v>7</v>
      </c>
      <c r="E2326">
        <v>2</v>
      </c>
      <c r="F2326">
        <v>47496.49</v>
      </c>
      <c r="G2326" t="s">
        <v>6768</v>
      </c>
      <c r="H2326" t="s">
        <v>6767</v>
      </c>
      <c r="I2326" t="s">
        <v>18</v>
      </c>
      <c r="K2326" s="14" t="str">
        <v>Id19</v>
      </c>
      <c r="L2326" s="11">
        <v>1964</v>
      </c>
      <c r="M2326" s="11" t="str">
        <v>Nov</v>
      </c>
      <c r="N2326" s="11" t="str">
        <v>Tier - 1</v>
      </c>
      <c r="O2326" s="11" t="str">
        <v>Tier - 3</v>
      </c>
      <c r="P2326" s="11" t="str">
        <v>R1012</v>
      </c>
      <c r="Q2326" s="12" t="str">
        <v>7 Nov 1964</v>
      </c>
      <c r="R2326" s="11">
        <f ca="1"/>
        <v>60</v>
      </c>
      <c r="S2326" s="52">
        <v>47496.49</v>
      </c>
      <c r="T2326" s="19"/>
    </row>
    <row r="2327" spans="1:20" x14ac:dyDescent="0.3">
      <c r="A2327" t="s">
        <v>2350</v>
      </c>
      <c r="B2327">
        <v>1963</v>
      </c>
      <c r="C2327" t="s">
        <v>30</v>
      </c>
      <c r="D2327">
        <v>5</v>
      </c>
      <c r="E2327">
        <v>1</v>
      </c>
      <c r="F2327">
        <v>47896.79</v>
      </c>
      <c r="G2327" t="s">
        <v>6768</v>
      </c>
      <c r="H2327" t="s">
        <v>6767</v>
      </c>
      <c r="I2327" t="s">
        <v>242</v>
      </c>
      <c r="K2327" s="14" t="str">
        <v>Id18</v>
      </c>
      <c r="L2327" s="11">
        <v>1963</v>
      </c>
      <c r="M2327" s="11" t="str">
        <v>Aug</v>
      </c>
      <c r="N2327" s="11" t="str">
        <v>Tier - 1</v>
      </c>
      <c r="O2327" s="11" t="str">
        <v>Tier - 3</v>
      </c>
      <c r="P2327" s="11" t="str">
        <v>R1024</v>
      </c>
      <c r="Q2327" s="12" t="str">
        <v>5 Aug 1963</v>
      </c>
      <c r="R2327" s="11">
        <f ca="1"/>
        <v>61</v>
      </c>
      <c r="S2327" s="52">
        <v>47896.79</v>
      </c>
      <c r="T2327" s="19"/>
    </row>
    <row r="2328" spans="1:20" x14ac:dyDescent="0.3">
      <c r="A2328" t="s">
        <v>2351</v>
      </c>
      <c r="B2328">
        <v>1958</v>
      </c>
      <c r="C2328" t="s">
        <v>11</v>
      </c>
      <c r="D2328">
        <v>16</v>
      </c>
      <c r="E2328">
        <v>1</v>
      </c>
      <c r="F2328">
        <v>47928.03</v>
      </c>
      <c r="G2328" t="s">
        <v>6766</v>
      </c>
      <c r="H2328" t="s">
        <v>6767</v>
      </c>
      <c r="I2328" t="s">
        <v>37</v>
      </c>
      <c r="K2328" s="14" t="str">
        <v>Id17</v>
      </c>
      <c r="L2328" s="11">
        <v>1958</v>
      </c>
      <c r="M2328" s="11" t="str">
        <v>Nov</v>
      </c>
      <c r="N2328" s="11" t="str">
        <v>Tier - 2</v>
      </c>
      <c r="O2328" s="11" t="str">
        <v>Tier - 3</v>
      </c>
      <c r="P2328" s="11" t="str">
        <v>R1011</v>
      </c>
      <c r="Q2328" s="12" t="str">
        <v>16 Nov 1958</v>
      </c>
      <c r="R2328" s="11">
        <f ca="1"/>
        <v>66</v>
      </c>
      <c r="S2328" s="52">
        <v>47928.03</v>
      </c>
      <c r="T2328" s="19"/>
    </row>
    <row r="2329" spans="1:20" x14ac:dyDescent="0.3">
      <c r="A2329" t="s">
        <v>2352</v>
      </c>
      <c r="B2329">
        <v>1962</v>
      </c>
      <c r="C2329" t="s">
        <v>30</v>
      </c>
      <c r="D2329">
        <v>27</v>
      </c>
      <c r="E2329">
        <v>0</v>
      </c>
      <c r="F2329">
        <v>48173.36</v>
      </c>
      <c r="G2329" t="s">
        <v>6768</v>
      </c>
      <c r="H2329" t="s">
        <v>6767</v>
      </c>
      <c r="I2329" t="s">
        <v>37</v>
      </c>
      <c r="K2329" s="14" t="str">
        <v>Id16</v>
      </c>
      <c r="L2329" s="11">
        <v>1962</v>
      </c>
      <c r="M2329" s="11" t="str">
        <v>Aug</v>
      </c>
      <c r="N2329" s="11" t="str">
        <v>Tier - 1</v>
      </c>
      <c r="O2329" s="11" t="str">
        <v>Tier - 3</v>
      </c>
      <c r="P2329" s="11" t="str">
        <v>R1011</v>
      </c>
      <c r="Q2329" s="12" t="str">
        <v>27 Aug 1962</v>
      </c>
      <c r="R2329" s="11">
        <f ca="1"/>
        <v>62</v>
      </c>
      <c r="S2329" s="52">
        <v>48173.36</v>
      </c>
      <c r="T2329" s="19"/>
    </row>
    <row r="2330" spans="1:20" x14ac:dyDescent="0.3">
      <c r="A2330" t="s">
        <v>2353</v>
      </c>
      <c r="B2330">
        <v>1961</v>
      </c>
      <c r="C2330" t="s">
        <v>25</v>
      </c>
      <c r="D2330">
        <v>21</v>
      </c>
      <c r="E2330">
        <v>1</v>
      </c>
      <c r="F2330">
        <v>48517.56</v>
      </c>
      <c r="G2330" t="s">
        <v>6768</v>
      </c>
      <c r="H2330" t="s">
        <v>6767</v>
      </c>
      <c r="I2330" t="s">
        <v>242</v>
      </c>
      <c r="K2330" s="14" t="str">
        <v>Id15</v>
      </c>
      <c r="L2330" s="11">
        <v>1961</v>
      </c>
      <c r="M2330" s="11" t="str">
        <v>Dec</v>
      </c>
      <c r="N2330" s="11" t="str">
        <v>Tier - 1</v>
      </c>
      <c r="O2330" s="11" t="str">
        <v>Tier - 3</v>
      </c>
      <c r="P2330" s="11" t="str">
        <v>R1024</v>
      </c>
      <c r="Q2330" s="12" t="str">
        <v>21 Dec 1961</v>
      </c>
      <c r="R2330" s="11">
        <f ca="1"/>
        <v>63</v>
      </c>
      <c r="S2330" s="52">
        <v>48517.56</v>
      </c>
      <c r="T2330" s="19"/>
    </row>
    <row r="2331" spans="1:20" x14ac:dyDescent="0.3">
      <c r="A2331" t="s">
        <v>2354</v>
      </c>
      <c r="B2331">
        <v>1968</v>
      </c>
      <c r="C2331" t="s">
        <v>25</v>
      </c>
      <c r="D2331">
        <v>1</v>
      </c>
      <c r="E2331">
        <v>3</v>
      </c>
      <c r="F2331">
        <v>48549.18</v>
      </c>
      <c r="G2331" t="s">
        <v>6768</v>
      </c>
      <c r="H2331" t="s">
        <v>6767</v>
      </c>
      <c r="I2331" t="s">
        <v>163</v>
      </c>
      <c r="K2331" s="14" t="str">
        <v>Id14</v>
      </c>
      <c r="L2331" s="11">
        <v>1968</v>
      </c>
      <c r="M2331" s="11" t="str">
        <v>Dec</v>
      </c>
      <c r="N2331" s="11" t="str">
        <v>Tier - 1</v>
      </c>
      <c r="O2331" s="11" t="str">
        <v>Tier - 3</v>
      </c>
      <c r="P2331" s="11" t="str">
        <v>R1016</v>
      </c>
      <c r="Q2331" s="12" t="str">
        <v>1 Dec 1968</v>
      </c>
      <c r="R2331" s="11">
        <f ca="1"/>
        <v>56</v>
      </c>
      <c r="S2331" s="52">
        <v>48549.18</v>
      </c>
      <c r="T2331" s="19"/>
    </row>
    <row r="2332" spans="1:20" x14ac:dyDescent="0.3">
      <c r="A2332" t="s">
        <v>2355</v>
      </c>
      <c r="B2332">
        <v>1962</v>
      </c>
      <c r="C2332" t="s">
        <v>32</v>
      </c>
      <c r="D2332">
        <v>11</v>
      </c>
      <c r="E2332">
        <v>0</v>
      </c>
      <c r="F2332">
        <v>48673.56</v>
      </c>
      <c r="G2332" t="s">
        <v>6768</v>
      </c>
      <c r="H2332" t="s">
        <v>6766</v>
      </c>
      <c r="I2332" t="s">
        <v>9</v>
      </c>
      <c r="K2332" s="14" t="str">
        <v>Id13</v>
      </c>
      <c r="L2332" s="11">
        <v>1962</v>
      </c>
      <c r="M2332" s="11" t="str">
        <v>Oct</v>
      </c>
      <c r="N2332" s="11" t="str">
        <v>Tier - 1</v>
      </c>
      <c r="O2332" s="11" t="str">
        <v>Tier - 2</v>
      </c>
      <c r="P2332" s="11" t="str">
        <v>R1013</v>
      </c>
      <c r="Q2332" s="12" t="str">
        <v>11 Oct 1962</v>
      </c>
      <c r="R2332" s="11">
        <f ca="1"/>
        <v>62</v>
      </c>
      <c r="S2332" s="52">
        <v>48673.56</v>
      </c>
      <c r="T2332" s="19"/>
    </row>
    <row r="2333" spans="1:20" x14ac:dyDescent="0.3">
      <c r="A2333" t="s">
        <v>2356</v>
      </c>
      <c r="B2333">
        <v>1965</v>
      </c>
      <c r="C2333" t="s">
        <v>32</v>
      </c>
      <c r="D2333">
        <v>27</v>
      </c>
      <c r="E2333">
        <v>1</v>
      </c>
      <c r="F2333">
        <v>48675.519999999997</v>
      </c>
      <c r="G2333" t="s">
        <v>6768</v>
      </c>
      <c r="H2333" t="s">
        <v>6766</v>
      </c>
      <c r="I2333" t="s">
        <v>9</v>
      </c>
      <c r="K2333" s="14" t="str">
        <v>Id12</v>
      </c>
      <c r="L2333" s="11">
        <v>1965</v>
      </c>
      <c r="M2333" s="11" t="str">
        <v>Oct</v>
      </c>
      <c r="N2333" s="11" t="str">
        <v>Tier - 1</v>
      </c>
      <c r="O2333" s="11" t="str">
        <v>Tier - 2</v>
      </c>
      <c r="P2333" s="11" t="str">
        <v>R1013</v>
      </c>
      <c r="Q2333" s="12" t="str">
        <v>27 Oct 1965</v>
      </c>
      <c r="R2333" s="11">
        <f ca="1"/>
        <v>59</v>
      </c>
      <c r="S2333" s="52">
        <v>48675.519999999997</v>
      </c>
      <c r="T2333" s="19"/>
    </row>
    <row r="2334" spans="1:20" x14ac:dyDescent="0.3">
      <c r="A2334" t="s">
        <v>2357</v>
      </c>
      <c r="B2334">
        <v>1959</v>
      </c>
      <c r="C2334" t="s">
        <v>8</v>
      </c>
      <c r="D2334">
        <v>22</v>
      </c>
      <c r="E2334">
        <v>0</v>
      </c>
      <c r="F2334">
        <v>48824.45</v>
      </c>
      <c r="G2334" t="s">
        <v>6766</v>
      </c>
      <c r="H2334" t="s">
        <v>6768</v>
      </c>
      <c r="I2334" t="s">
        <v>37</v>
      </c>
      <c r="K2334" s="14" t="str">
        <v>Id11</v>
      </c>
      <c r="L2334" s="11">
        <v>1959</v>
      </c>
      <c r="M2334" s="11" t="str">
        <v>Jul</v>
      </c>
      <c r="N2334" s="11" t="str">
        <v>Tier - 2</v>
      </c>
      <c r="O2334" s="11" t="str">
        <v>Tier - 1</v>
      </c>
      <c r="P2334" s="11" t="str">
        <v>R1011</v>
      </c>
      <c r="Q2334" s="12" t="str">
        <v>22 Jul 1959</v>
      </c>
      <c r="R2334" s="11">
        <f ca="1"/>
        <v>65</v>
      </c>
      <c r="S2334" s="52">
        <v>48824.45</v>
      </c>
      <c r="T2334" s="19"/>
    </row>
    <row r="2335" spans="1:20" x14ac:dyDescent="0.3">
      <c r="A2335" t="s">
        <v>2358</v>
      </c>
      <c r="B2335">
        <v>1978</v>
      </c>
      <c r="C2335" t="s">
        <v>25</v>
      </c>
      <c r="D2335">
        <v>29</v>
      </c>
      <c r="E2335">
        <v>0</v>
      </c>
      <c r="F2335">
        <v>48885.14</v>
      </c>
      <c r="G2335" t="s">
        <v>6768</v>
      </c>
      <c r="H2335" t="s">
        <v>6766</v>
      </c>
      <c r="I2335" t="s">
        <v>9</v>
      </c>
      <c r="K2335" s="14" t="str">
        <v>Id10</v>
      </c>
      <c r="L2335" s="11">
        <v>1978</v>
      </c>
      <c r="M2335" s="11" t="str">
        <v>Dec</v>
      </c>
      <c r="N2335" s="11" t="str">
        <v>Tier - 1</v>
      </c>
      <c r="O2335" s="11" t="str">
        <v>Tier - 2</v>
      </c>
      <c r="P2335" s="11" t="str">
        <v>R1013</v>
      </c>
      <c r="Q2335" s="12" t="str">
        <v>29 Dec 1978</v>
      </c>
      <c r="R2335" s="11">
        <f ca="1"/>
        <v>46</v>
      </c>
      <c r="S2335" s="52">
        <v>48885.14</v>
      </c>
      <c r="T2335" s="19"/>
    </row>
    <row r="2336" spans="1:20" x14ac:dyDescent="0.3">
      <c r="A2336" t="s">
        <v>2359</v>
      </c>
      <c r="B2336">
        <v>1963</v>
      </c>
      <c r="C2336" t="s">
        <v>15</v>
      </c>
      <c r="D2336">
        <v>4</v>
      </c>
      <c r="E2336">
        <v>1</v>
      </c>
      <c r="F2336">
        <v>48970.25</v>
      </c>
      <c r="G2336" t="s">
        <v>6768</v>
      </c>
      <c r="H2336" t="s">
        <v>6766</v>
      </c>
      <c r="I2336" t="s">
        <v>9</v>
      </c>
      <c r="K2336" s="14" t="str">
        <v>Id9</v>
      </c>
      <c r="L2336" s="11">
        <v>1963</v>
      </c>
      <c r="M2336" s="11" t="str">
        <v>Sep</v>
      </c>
      <c r="N2336" s="11" t="str">
        <v>Tier - 1</v>
      </c>
      <c r="O2336" s="11" t="str">
        <v>Tier - 2</v>
      </c>
      <c r="P2336" s="11" t="str">
        <v>R1013</v>
      </c>
      <c r="Q2336" s="12" t="str">
        <v>4 Sep 1963</v>
      </c>
      <c r="R2336" s="11">
        <f ca="1"/>
        <v>61</v>
      </c>
      <c r="S2336" s="52">
        <v>48970.25</v>
      </c>
      <c r="T2336" s="19"/>
    </row>
    <row r="2337" spans="1:20" x14ac:dyDescent="0.3">
      <c r="A2337" t="s">
        <v>2360</v>
      </c>
      <c r="B2337">
        <v>1958</v>
      </c>
      <c r="C2337" t="s">
        <v>13</v>
      </c>
      <c r="D2337">
        <v>27</v>
      </c>
      <c r="E2337">
        <v>2</v>
      </c>
      <c r="F2337">
        <v>49577.66</v>
      </c>
      <c r="G2337" t="s">
        <v>6766</v>
      </c>
      <c r="H2337" t="s">
        <v>6766</v>
      </c>
      <c r="I2337" t="s">
        <v>9</v>
      </c>
      <c r="K2337" s="14" t="str">
        <v>Id8</v>
      </c>
      <c r="L2337" s="11">
        <v>1958</v>
      </c>
      <c r="M2337" s="11" t="str">
        <v>Jun</v>
      </c>
      <c r="N2337" s="11" t="str">
        <v>Tier - 2</v>
      </c>
      <c r="O2337" s="11" t="str">
        <v>Tier - 2</v>
      </c>
      <c r="P2337" s="11" t="str">
        <v>R1013</v>
      </c>
      <c r="Q2337" s="12" t="str">
        <v>27 Jun 1958</v>
      </c>
      <c r="R2337" s="11">
        <f ca="1"/>
        <v>66</v>
      </c>
      <c r="S2337" s="52">
        <v>49577.66</v>
      </c>
      <c r="T2337" s="19"/>
    </row>
    <row r="2338" spans="1:20" x14ac:dyDescent="0.3">
      <c r="A2338" t="s">
        <v>2361</v>
      </c>
      <c r="B2338">
        <v>1994</v>
      </c>
      <c r="C2338" t="s">
        <v>32</v>
      </c>
      <c r="D2338">
        <v>27</v>
      </c>
      <c r="E2338">
        <v>1</v>
      </c>
      <c r="F2338">
        <v>51194.559999999998</v>
      </c>
      <c r="G2338" t="s">
        <v>6768</v>
      </c>
      <c r="H2338" t="s">
        <v>6767</v>
      </c>
      <c r="I2338" t="s">
        <v>37</v>
      </c>
      <c r="K2338" s="14" t="str">
        <v>Id7</v>
      </c>
      <c r="L2338" s="11">
        <v>1994</v>
      </c>
      <c r="M2338" s="11" t="str">
        <v>Oct</v>
      </c>
      <c r="N2338" s="11" t="str">
        <v>Tier - 1</v>
      </c>
      <c r="O2338" s="11" t="str">
        <v>Tier - 3</v>
      </c>
      <c r="P2338" s="11" t="str">
        <v>R1011</v>
      </c>
      <c r="Q2338" s="12" t="str">
        <v>27 Oct 1994</v>
      </c>
      <c r="R2338" s="11">
        <f ca="1"/>
        <v>30</v>
      </c>
      <c r="S2338" s="52">
        <v>51194.559999999998</v>
      </c>
      <c r="T2338" s="19"/>
    </row>
    <row r="2339" spans="1:20" x14ac:dyDescent="0.3">
      <c r="A2339" t="s">
        <v>2362</v>
      </c>
      <c r="B2339">
        <v>1962</v>
      </c>
      <c r="C2339" t="s">
        <v>30</v>
      </c>
      <c r="D2339">
        <v>4</v>
      </c>
      <c r="E2339">
        <v>0</v>
      </c>
      <c r="F2339">
        <v>52590.83</v>
      </c>
      <c r="G2339" t="s">
        <v>6768</v>
      </c>
      <c r="H2339" t="s">
        <v>6767</v>
      </c>
      <c r="I2339" t="s">
        <v>37</v>
      </c>
      <c r="K2339" s="14" t="str">
        <v>Id6</v>
      </c>
      <c r="L2339" s="11">
        <v>1962</v>
      </c>
      <c r="M2339" s="11" t="str">
        <v>Aug</v>
      </c>
      <c r="N2339" s="11" t="str">
        <v>Tier - 1</v>
      </c>
      <c r="O2339" s="11" t="str">
        <v>Tier - 3</v>
      </c>
      <c r="P2339" s="11" t="str">
        <v>R1011</v>
      </c>
      <c r="Q2339" s="12" t="str">
        <v>4 Aug 1962</v>
      </c>
      <c r="R2339" s="11">
        <f ca="1"/>
        <v>62</v>
      </c>
      <c r="S2339" s="52">
        <v>52590.83</v>
      </c>
      <c r="T2339" s="19"/>
    </row>
    <row r="2340" spans="1:20" x14ac:dyDescent="0.3">
      <c r="A2340" t="s">
        <v>2363</v>
      </c>
      <c r="B2340">
        <v>1989</v>
      </c>
      <c r="C2340" t="s">
        <v>13</v>
      </c>
      <c r="D2340">
        <v>19</v>
      </c>
      <c r="E2340">
        <v>0</v>
      </c>
      <c r="F2340">
        <v>55135.4</v>
      </c>
      <c r="G2340" t="s">
        <v>6768</v>
      </c>
      <c r="H2340" t="s">
        <v>6766</v>
      </c>
      <c r="I2340" t="s">
        <v>18</v>
      </c>
      <c r="K2340" s="14" t="str">
        <v>Id5</v>
      </c>
      <c r="L2340" s="11">
        <v>1989</v>
      </c>
      <c r="M2340" s="11" t="str">
        <v>Jun</v>
      </c>
      <c r="N2340" s="11" t="str">
        <v>Tier - 1</v>
      </c>
      <c r="O2340" s="11" t="str">
        <v>Tier - 2</v>
      </c>
      <c r="P2340" s="11" t="str">
        <v>R1012</v>
      </c>
      <c r="Q2340" s="12" t="str">
        <v>19 Jun 1989</v>
      </c>
      <c r="R2340" s="11">
        <f ca="1"/>
        <v>35</v>
      </c>
      <c r="S2340" s="52">
        <v>55135.4</v>
      </c>
      <c r="T2340" s="19"/>
    </row>
    <row r="2341" spans="1:20" x14ac:dyDescent="0.3">
      <c r="A2341" t="s">
        <v>2364</v>
      </c>
      <c r="B2341">
        <v>1991</v>
      </c>
      <c r="C2341" t="s">
        <v>13</v>
      </c>
      <c r="D2341">
        <v>6</v>
      </c>
      <c r="E2341">
        <v>1</v>
      </c>
      <c r="F2341">
        <v>58571.07</v>
      </c>
      <c r="G2341" t="s">
        <v>6768</v>
      </c>
      <c r="H2341" t="s">
        <v>6767</v>
      </c>
      <c r="I2341" t="s">
        <v>242</v>
      </c>
      <c r="K2341" s="14" t="str">
        <v>Id4</v>
      </c>
      <c r="L2341" s="11">
        <v>1991</v>
      </c>
      <c r="M2341" s="11" t="str">
        <v>Jun</v>
      </c>
      <c r="N2341" s="11" t="str">
        <v>Tier - 1</v>
      </c>
      <c r="O2341" s="11" t="str">
        <v>Tier - 3</v>
      </c>
      <c r="P2341" s="11" t="str">
        <v>R1024</v>
      </c>
      <c r="Q2341" s="12" t="str">
        <v>6 Jun 1991</v>
      </c>
      <c r="R2341" s="11">
        <f ca="1"/>
        <v>33</v>
      </c>
      <c r="S2341" s="52">
        <v>58571.07</v>
      </c>
      <c r="T2341" s="19"/>
    </row>
    <row r="2342" spans="1:20" x14ac:dyDescent="0.3">
      <c r="A2342" t="s">
        <v>2365</v>
      </c>
      <c r="B2342">
        <v>1970</v>
      </c>
      <c r="C2342" t="s">
        <v>26</v>
      </c>
      <c r="D2342">
        <v>11</v>
      </c>
      <c r="E2342">
        <v>3</v>
      </c>
      <c r="F2342">
        <v>60021.4</v>
      </c>
      <c r="G2342" t="s">
        <v>6768</v>
      </c>
      <c r="H2342" t="s">
        <v>6768</v>
      </c>
      <c r="I2342" t="s">
        <v>18</v>
      </c>
      <c r="K2342" s="14" t="str">
        <v>Id3</v>
      </c>
      <c r="L2342" s="11">
        <v>1970</v>
      </c>
      <c r="M2342" s="11" t="str">
        <v>Sep</v>
      </c>
      <c r="N2342" s="11" t="str">
        <v>Tier - 1</v>
      </c>
      <c r="O2342" s="11" t="str">
        <v>Tier - 1</v>
      </c>
      <c r="P2342" s="11" t="str">
        <v>R1012</v>
      </c>
      <c r="Q2342" s="12" t="str">
        <v>11 Sep 1970</v>
      </c>
      <c r="R2342" s="11">
        <f ca="1"/>
        <v>54</v>
      </c>
      <c r="S2342" s="52">
        <v>60021.4</v>
      </c>
      <c r="T2342" s="19"/>
    </row>
    <row r="2343" spans="1:20" x14ac:dyDescent="0.3">
      <c r="A2343" t="s">
        <v>2366</v>
      </c>
      <c r="B2343">
        <v>1977</v>
      </c>
      <c r="C2343" t="s">
        <v>13</v>
      </c>
      <c r="D2343">
        <v>8</v>
      </c>
      <c r="E2343">
        <v>0</v>
      </c>
      <c r="F2343">
        <v>62592.87</v>
      </c>
      <c r="G2343" t="s">
        <v>6766</v>
      </c>
      <c r="H2343" t="s">
        <v>6767</v>
      </c>
      <c r="I2343" t="s">
        <v>9</v>
      </c>
      <c r="K2343" s="14" t="str">
        <v>Id2</v>
      </c>
      <c r="L2343" s="11">
        <v>1977</v>
      </c>
      <c r="M2343" s="11" t="str">
        <v>Jun</v>
      </c>
      <c r="N2343" s="11" t="str">
        <v>Tier - 2</v>
      </c>
      <c r="O2343" s="11" t="str">
        <v>Tier - 3</v>
      </c>
      <c r="P2343" s="11" t="str">
        <v>R1013</v>
      </c>
      <c r="Q2343" s="12" t="str">
        <v>8 Jun 1977</v>
      </c>
      <c r="R2343" s="11">
        <f ca="1"/>
        <v>47</v>
      </c>
      <c r="S2343" s="52">
        <v>62592.87</v>
      </c>
      <c r="T2343" s="19"/>
    </row>
    <row r="2344" spans="1:20" ht="15" thickBot="1" x14ac:dyDescent="0.35">
      <c r="A2344" t="s">
        <v>2367</v>
      </c>
      <c r="B2344">
        <v>1968</v>
      </c>
      <c r="C2344" t="s">
        <v>32</v>
      </c>
      <c r="D2344">
        <v>12</v>
      </c>
      <c r="E2344">
        <v>0</v>
      </c>
      <c r="F2344">
        <v>63770.43</v>
      </c>
      <c r="G2344" t="s">
        <v>6768</v>
      </c>
      <c r="H2344" t="s">
        <v>6767</v>
      </c>
      <c r="I2344" t="s">
        <v>9</v>
      </c>
      <c r="K2344" s="15" t="str">
        <v>Id1</v>
      </c>
      <c r="L2344" s="28">
        <v>1968</v>
      </c>
      <c r="M2344" s="28" t="str">
        <v>Oct</v>
      </c>
      <c r="N2344" s="28" t="str">
        <v>Tier - 1</v>
      </c>
      <c r="O2344" s="28" t="str">
        <v>Tier - 3</v>
      </c>
      <c r="P2344" s="28" t="str">
        <v>R1013</v>
      </c>
      <c r="Q2344" s="53" t="str">
        <v>12 Oct 1968</v>
      </c>
      <c r="R2344" s="28">
        <f ca="1"/>
        <v>56</v>
      </c>
      <c r="S2344" s="54">
        <v>63770.43</v>
      </c>
      <c r="T2344" s="19"/>
    </row>
  </sheetData>
  <sortState xmlns:xlrd2="http://schemas.microsoft.com/office/spreadsheetml/2017/richdata2" ref="K1:S1">
    <sortCondition ref="K1"/>
  </sortState>
  <mergeCells count="7">
    <mergeCell ref="U15:W15"/>
    <mergeCell ref="U17:W17"/>
    <mergeCell ref="U4:U7"/>
    <mergeCell ref="U11:U14"/>
    <mergeCell ref="U3:W3"/>
    <mergeCell ref="U8:W8"/>
    <mergeCell ref="U10:W1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DFB5-72C3-4F3E-9BE1-9EE9B4CF6B25}">
  <dimension ref="A1:U2336"/>
  <sheetViews>
    <sheetView zoomScale="90" zoomScaleNormal="90" workbookViewId="0">
      <selection activeCell="K16" sqref="K16"/>
    </sheetView>
  </sheetViews>
  <sheetFormatPr defaultRowHeight="14.4" x14ac:dyDescent="0.3"/>
  <cols>
    <col min="1" max="1" width="17.5546875" style="2" bestFit="1" customWidth="1"/>
    <col min="2" max="2" width="19.21875" style="2" bestFit="1" customWidth="1"/>
    <col min="3" max="3" width="7.77734375" style="2" bestFit="1" customWidth="1"/>
    <col min="4" max="4" width="8.33203125" style="2" customWidth="1"/>
    <col min="5" max="5" width="18" style="2" bestFit="1" customWidth="1"/>
    <col min="6" max="6" width="15.21875" style="2" bestFit="1" customWidth="1"/>
    <col min="7" max="7" width="16.6640625" style="2" bestFit="1" customWidth="1"/>
    <col min="8" max="8" width="15.6640625" style="2" customWidth="1"/>
    <col min="9" max="9" width="10.44140625" style="2" customWidth="1"/>
    <col min="10" max="10" width="16.109375" style="2" bestFit="1" customWidth="1"/>
    <col min="11" max="11" width="17.77734375" style="2" bestFit="1" customWidth="1"/>
    <col min="12" max="12" width="15.33203125" style="2" bestFit="1" customWidth="1"/>
    <col min="13" max="13" width="11" style="2" bestFit="1" customWidth="1"/>
    <col min="14" max="14" width="14.5546875" style="2" bestFit="1" customWidth="1"/>
    <col min="15" max="15" width="9.88671875" style="2" bestFit="1" customWidth="1"/>
    <col min="16" max="16" width="9.33203125" style="2" bestFit="1" customWidth="1"/>
    <col min="17" max="17" width="5.33203125" style="2" bestFit="1" customWidth="1"/>
    <col min="18" max="18" width="6.5546875" style="2" customWidth="1"/>
    <col min="19" max="19" width="6.109375" style="2" customWidth="1"/>
    <col min="20" max="20" width="47.77734375" style="2" bestFit="1" customWidth="1"/>
    <col min="21" max="21" width="12.5546875" style="2" bestFit="1" customWidth="1"/>
    <col min="22" max="22" width="8.88671875" style="2"/>
    <col min="23" max="23" width="39.33203125" style="2" bestFit="1" customWidth="1"/>
    <col min="24" max="16384" width="8.88671875" style="2"/>
  </cols>
  <sheetData>
    <row r="1" spans="1:21" s="16" customFormat="1" ht="54.6" thickBot="1" x14ac:dyDescent="0.35">
      <c r="A1" s="55" t="s">
        <v>0</v>
      </c>
      <c r="B1" s="56" t="s">
        <v>4714</v>
      </c>
      <c r="C1" s="56" t="s">
        <v>2368</v>
      </c>
      <c r="D1" s="56" t="s">
        <v>2369</v>
      </c>
      <c r="E1" s="56" t="s">
        <v>6724</v>
      </c>
      <c r="F1" s="56" t="s">
        <v>6725</v>
      </c>
      <c r="G1" s="57" t="s">
        <v>6726</v>
      </c>
      <c r="H1" s="56" t="s">
        <v>6727</v>
      </c>
      <c r="I1" s="57" t="s">
        <v>6728</v>
      </c>
      <c r="J1" s="56" t="s">
        <v>6729</v>
      </c>
      <c r="K1" s="57" t="s">
        <v>6719</v>
      </c>
      <c r="L1" s="56" t="s">
        <v>6730</v>
      </c>
      <c r="M1" s="57" t="s">
        <v>6756</v>
      </c>
      <c r="N1" s="56" t="s">
        <v>6731</v>
      </c>
      <c r="O1" s="57" t="s">
        <v>6732</v>
      </c>
      <c r="P1" s="56" t="s">
        <v>6733</v>
      </c>
      <c r="Q1" s="58" t="s">
        <v>6721</v>
      </c>
    </row>
    <row r="2" spans="1:21" ht="15" thickBot="1" x14ac:dyDescent="0.35">
      <c r="A2" s="14" t="str">
        <f>VLOOKUP('Customer Names'!A2,'Customer Names'!A2:F2336,1,FALSE)</f>
        <v>Id1</v>
      </c>
      <c r="B2" s="11" t="str">
        <f>VLOOKUP('Customer Names'!B2,'Customer Names'!B2:G2336,5,FALSE)</f>
        <v>Kelly</v>
      </c>
      <c r="C2" s="11">
        <f>VLOOKUP($A2,'Medical Examinations'!$A2:$P2336,2,FALSE)</f>
        <v>47.41</v>
      </c>
      <c r="D2" s="11">
        <f>VLOOKUP($A2,'Medical Examinations'!$A2:$P2336,3,FALSE)</f>
        <v>7.47</v>
      </c>
      <c r="E2" s="11" t="str">
        <f>VLOOKUP($A2,'Medical Examinations'!$A2:$P2336,14,FALSE)</f>
        <v>No</v>
      </c>
      <c r="F2" s="11" t="str">
        <f>VLOOKUP($A2,'Medical Examinations'!$A2:$P2336,5,FALSE)</f>
        <v>No</v>
      </c>
      <c r="G2" s="11" t="str">
        <f>VLOOKUP($A2,'Medical Examinations'!$A2:$P2336,6,FALSE)</f>
        <v>No</v>
      </c>
      <c r="H2" s="11">
        <f>VLOOKUP($A2,'Medical Examinations'!$A2:$P2336,13,FALSE)</f>
        <v>0</v>
      </c>
      <c r="I2" s="11" t="str">
        <f>VLOOKUP($A2,'Medical Examinations'!$A2:$P2336,16,FALSE)</f>
        <v>Yes</v>
      </c>
      <c r="J2" s="11" t="str">
        <f>VLOOKUP($A2,'Medical Examinations'!$A2:$P2336,11,FALSE)</f>
        <v>Obesity</v>
      </c>
      <c r="K2" s="11" t="str">
        <f>VLOOKUP($A2,'Medical Examinations'!$A2:$P2336,12,FALSE)</f>
        <v>Diabetes</v>
      </c>
      <c r="L2" s="11" t="str">
        <f>VLOOKUP($A2,'Hospitalisation Details'!$K2:$S2344,7,FALSE)</f>
        <v>12 Oct 1968</v>
      </c>
      <c r="M2" s="17">
        <f>VLOOKUP($A2,'Hospitalisation Details'!$K2:$S2344,9,FALSE)</f>
        <v>63770.43</v>
      </c>
      <c r="N2" s="11" t="str">
        <f>VLOOKUP($A2,'Hospitalisation Details'!$K2:$S2344,4,FALSE)</f>
        <v>Tier - 1</v>
      </c>
      <c r="O2" s="11" t="str">
        <f>VLOOKUP($A2,'Hospitalisation Details'!$K2:$S2344,5,FALSE)</f>
        <v>Tier - 3</v>
      </c>
      <c r="P2" s="11" t="str">
        <f>VLOOKUP($A2,'Hospitalisation Details'!$K2:$S2344,6,FALSE)</f>
        <v>R1013</v>
      </c>
      <c r="Q2" s="36">
        <f ca="1">VLOOKUP($A2,'Hospitalisation Details'!$K2:$S2344,8,FALSE)</f>
        <v>56</v>
      </c>
      <c r="S2" s="148" t="s">
        <v>8345</v>
      </c>
      <c r="T2" s="149"/>
      <c r="U2" s="150"/>
    </row>
    <row r="3" spans="1:21" x14ac:dyDescent="0.3">
      <c r="A3" s="14" t="str">
        <f>VLOOKUP('Customer Names'!A3,'Customer Names'!A3:F2337,1,FALSE)</f>
        <v>Id2</v>
      </c>
      <c r="B3" s="11" t="str">
        <f>VLOOKUP('Customer Names'!B3,'Customer Names'!B3:G2337,5,FALSE)</f>
        <v>Matthew D</v>
      </c>
      <c r="C3" s="11">
        <f>VLOOKUP($A3,'Medical Examinations'!$A3:$O2337,2,FALSE)</f>
        <v>30.36</v>
      </c>
      <c r="D3" s="11">
        <f>VLOOKUP($A3,'Medical Examinations'!$A3:$O2337,3,FALSE)</f>
        <v>5.77</v>
      </c>
      <c r="E3" s="11" t="str">
        <f>VLOOKUP($A3,'Medical Examinations'!$A3:$P2337,14,FALSE)</f>
        <v>No</v>
      </c>
      <c r="F3" s="11" t="str">
        <f>VLOOKUP($A3,'Medical Examinations'!$A3:$O2337,5,FALSE)</f>
        <v>No</v>
      </c>
      <c r="G3" s="11" t="str">
        <f>VLOOKUP($A3,'Medical Examinations'!$A3:$O2337,6,FALSE)</f>
        <v>No</v>
      </c>
      <c r="H3" s="11">
        <f>VLOOKUP($A3,'Medical Examinations'!$A3:$P2337,13,FALSE)</f>
        <v>0</v>
      </c>
      <c r="I3" s="11" t="str">
        <f>VLOOKUP($A3,'Medical Examinations'!$A3:$P2337,16,FALSE)</f>
        <v>Yes</v>
      </c>
      <c r="J3" s="11" t="str">
        <f>VLOOKUP($A3,'Medical Examinations'!$A3:$P2337,11,FALSE)</f>
        <v>Obesity</v>
      </c>
      <c r="K3" s="11" t="str">
        <f>VLOOKUP($A3,'Medical Examinations'!$A3:$P2337,12,FALSE)</f>
        <v>Prediabetes</v>
      </c>
      <c r="L3" s="11" t="str">
        <f>VLOOKUP($A3,'Hospitalisation Details'!$K3:$S2345,7,FALSE)</f>
        <v>8 Jun 1977</v>
      </c>
      <c r="M3" s="17">
        <f>VLOOKUP($A3,'Hospitalisation Details'!$K3:$S2345,9,FALSE)</f>
        <v>62592.87</v>
      </c>
      <c r="N3" s="11" t="str">
        <f>VLOOKUP($A3,'Hospitalisation Details'!$K3:$S2345,4,FALSE)</f>
        <v>Tier - 2</v>
      </c>
      <c r="O3" s="11" t="str">
        <f>VLOOKUP($A3,'Hospitalisation Details'!$K3:$S2345,5,FALSE)</f>
        <v>Tier - 3</v>
      </c>
      <c r="P3" s="11" t="str">
        <f>VLOOKUP($A3,'Hospitalisation Details'!$K3:$S2345,6,FALSE)</f>
        <v>R1013</v>
      </c>
      <c r="Q3" s="36">
        <f ca="1">VLOOKUP($A3,'Hospitalisation Details'!$K3:$S2345,8,FALSE)</f>
        <v>47</v>
      </c>
      <c r="S3" s="60">
        <v>1</v>
      </c>
      <c r="T3" s="62" t="s">
        <v>6747</v>
      </c>
      <c r="U3" s="64" t="s">
        <v>6746</v>
      </c>
    </row>
    <row r="4" spans="1:21" ht="15" thickBot="1" x14ac:dyDescent="0.35">
      <c r="A4" s="14" t="str">
        <f>VLOOKUP('Customer Names'!A4,'Customer Names'!A4:F2338,1,FALSE)</f>
        <v>Id3</v>
      </c>
      <c r="B4" s="11" t="str">
        <f>VLOOKUP('Customer Names'!B4,'Customer Names'!B4:G2338,5,FALSE)</f>
        <v>Phil</v>
      </c>
      <c r="C4" s="11">
        <f>VLOOKUP($A4,'Medical Examinations'!$A4:$O2338,2,FALSE)</f>
        <v>34.484999999999999</v>
      </c>
      <c r="D4" s="11">
        <f>VLOOKUP($A4,'Medical Examinations'!$A4:$O2338,3,FALSE)</f>
        <v>11.87</v>
      </c>
      <c r="E4" s="11" t="str">
        <f>VLOOKUP($A4,'Medical Examinations'!$A4:$P2338,14,FALSE)</f>
        <v>Yes</v>
      </c>
      <c r="F4" s="11" t="str">
        <f>VLOOKUP($A4,'Medical Examinations'!$A4:$O2338,5,FALSE)</f>
        <v>No</v>
      </c>
      <c r="G4" s="11" t="str">
        <f>VLOOKUP($A4,'Medical Examinations'!$A4:$O2338,6,FALSE)</f>
        <v>No</v>
      </c>
      <c r="H4" s="11">
        <f>VLOOKUP($A4,'Medical Examinations'!$A4:$P2338,13,FALSE)</f>
        <v>2</v>
      </c>
      <c r="I4" s="11" t="str">
        <f>VLOOKUP($A4,'Medical Examinations'!$A4:$P2338,16,FALSE)</f>
        <v>Yes</v>
      </c>
      <c r="J4" s="11" t="str">
        <f>VLOOKUP($A4,'Medical Examinations'!$A4:$P2338,11,FALSE)</f>
        <v>Obesity</v>
      </c>
      <c r="K4" s="11" t="str">
        <f>VLOOKUP($A4,'Medical Examinations'!$A4:$P2338,12,FALSE)</f>
        <v>Diabetes</v>
      </c>
      <c r="L4" s="11" t="str">
        <f>VLOOKUP($A4,'Hospitalisation Details'!$K4:$S2346,7,FALSE)</f>
        <v>11 Sep 1970</v>
      </c>
      <c r="M4" s="17">
        <f>VLOOKUP($A4,'Hospitalisation Details'!$K4:$S2346,9,FALSE)</f>
        <v>60021.4</v>
      </c>
      <c r="N4" s="11" t="str">
        <f>VLOOKUP($A4,'Hospitalisation Details'!$K4:$S2346,4,FALSE)</f>
        <v>Tier - 1</v>
      </c>
      <c r="O4" s="11" t="str">
        <f>VLOOKUP($A4,'Hospitalisation Details'!$K4:$S2346,5,FALSE)</f>
        <v>Tier - 1</v>
      </c>
      <c r="P4" s="11" t="str">
        <f>VLOOKUP($A4,'Hospitalisation Details'!$K4:$S2346,6,FALSE)</f>
        <v>R1012</v>
      </c>
      <c r="Q4" s="36">
        <f ca="1">VLOOKUP($A4,'Hospitalisation Details'!$K4:$S2346,8,FALSE)</f>
        <v>54</v>
      </c>
      <c r="S4" s="15">
        <v>2</v>
      </c>
      <c r="T4" s="38" t="s">
        <v>6748</v>
      </c>
      <c r="U4" s="65">
        <v>2335</v>
      </c>
    </row>
    <row r="5" spans="1:21" ht="15" thickBot="1" x14ac:dyDescent="0.35">
      <c r="A5" s="14" t="str">
        <f>VLOOKUP('Customer Names'!A5,'Customer Names'!A5:F2339,1,FALSE)</f>
        <v>Id4</v>
      </c>
      <c r="B5" s="11" t="str">
        <f>VLOOKUP('Customer Names'!B5,'Customer Names'!B5:G2339,5,FALSE)</f>
        <v>Kelsey</v>
      </c>
      <c r="C5" s="11">
        <f>VLOOKUP($A5,'Medical Examinations'!$A5:$O2339,2,FALSE)</f>
        <v>38.094999999999999</v>
      </c>
      <c r="D5" s="11">
        <f>VLOOKUP($A5,'Medical Examinations'!$A5:$O2339,3,FALSE)</f>
        <v>6.05</v>
      </c>
      <c r="E5" s="11" t="str">
        <f>VLOOKUP($A5,'Medical Examinations'!$A5:$P2339,14,FALSE)</f>
        <v>No</v>
      </c>
      <c r="F5" s="11" t="str">
        <f>VLOOKUP($A5,'Medical Examinations'!$A5:$O2339,5,FALSE)</f>
        <v>No</v>
      </c>
      <c r="G5" s="11" t="str">
        <f>VLOOKUP($A5,'Medical Examinations'!$A5:$O2339,6,FALSE)</f>
        <v>No</v>
      </c>
      <c r="H5" s="11">
        <f>VLOOKUP($A5,'Medical Examinations'!$A5:$P2339,13,FALSE)</f>
        <v>0</v>
      </c>
      <c r="I5" s="11" t="str">
        <f>VLOOKUP($A5,'Medical Examinations'!$A5:$P2339,16,FALSE)</f>
        <v>Yes</v>
      </c>
      <c r="J5" s="11" t="str">
        <f>VLOOKUP($A5,'Medical Examinations'!$A5:$P2339,11,FALSE)</f>
        <v>Obesity</v>
      </c>
      <c r="K5" s="11" t="str">
        <f>VLOOKUP($A5,'Medical Examinations'!$A5:$P2339,12,FALSE)</f>
        <v>Prediabetes</v>
      </c>
      <c r="L5" s="11" t="str">
        <f>VLOOKUP($A5,'Hospitalisation Details'!$K5:$S2347,7,FALSE)</f>
        <v>6 Jun 1991</v>
      </c>
      <c r="M5" s="17">
        <f>VLOOKUP($A5,'Hospitalisation Details'!$K5:$S2347,9,FALSE)</f>
        <v>58571.07</v>
      </c>
      <c r="N5" s="11" t="str">
        <f>VLOOKUP($A5,'Hospitalisation Details'!$K5:$S2347,4,FALSE)</f>
        <v>Tier - 1</v>
      </c>
      <c r="O5" s="11" t="str">
        <f>VLOOKUP($A5,'Hospitalisation Details'!$K5:$S2347,5,FALSE)</f>
        <v>Tier - 3</v>
      </c>
      <c r="P5" s="11" t="str">
        <f>VLOOKUP($A5,'Hospitalisation Details'!$K5:$S2347,6,FALSE)</f>
        <v>R1024</v>
      </c>
      <c r="Q5" s="36">
        <f ca="1">VLOOKUP($A5,'Hospitalisation Details'!$K5:$S2347,8,FALSE)</f>
        <v>33</v>
      </c>
    </row>
    <row r="6" spans="1:21" ht="15" thickBot="1" x14ac:dyDescent="0.35">
      <c r="A6" s="14" t="str">
        <f>VLOOKUP('Customer Names'!A6,'Customer Names'!A6:F2340,1,FALSE)</f>
        <v>Id5</v>
      </c>
      <c r="B6" s="11" t="str">
        <f>VLOOKUP('Customer Names'!B6,'Customer Names'!B6:G2340,5,FALSE)</f>
        <v>Kristyn</v>
      </c>
      <c r="C6" s="11">
        <f>VLOOKUP($A6,'Medical Examinations'!$A6:$O2340,2,FALSE)</f>
        <v>35.53</v>
      </c>
      <c r="D6" s="11">
        <f>VLOOKUP($A6,'Medical Examinations'!$A6:$O2340,3,FALSE)</f>
        <v>5.45</v>
      </c>
      <c r="E6" s="11" t="str">
        <f>VLOOKUP($A6,'Medical Examinations'!$A6:$P2340,14,FALSE)</f>
        <v>No</v>
      </c>
      <c r="F6" s="11" t="str">
        <f>VLOOKUP($A6,'Medical Examinations'!$A6:$O2340,5,FALSE)</f>
        <v>No</v>
      </c>
      <c r="G6" s="11" t="str">
        <f>VLOOKUP($A6,'Medical Examinations'!$A6:$O2340,6,FALSE)</f>
        <v>No</v>
      </c>
      <c r="H6" s="11">
        <f>VLOOKUP($A6,'Medical Examinations'!$A6:$P2340,13,FALSE)</f>
        <v>0</v>
      </c>
      <c r="I6" s="11" t="str">
        <f>VLOOKUP($A6,'Medical Examinations'!$A6:$P2340,16,FALSE)</f>
        <v>Yes</v>
      </c>
      <c r="J6" s="11" t="str">
        <f>VLOOKUP($A6,'Medical Examinations'!$A6:$P2340,11,FALSE)</f>
        <v>Obesity</v>
      </c>
      <c r="K6" s="11" t="str">
        <f>VLOOKUP($A6,'Medical Examinations'!$A6:$P2340,12,FALSE)</f>
        <v>Normal</v>
      </c>
      <c r="L6" s="11" t="str">
        <f>VLOOKUP($A6,'Hospitalisation Details'!$K6:$S2348,7,FALSE)</f>
        <v>19 Jun 1989</v>
      </c>
      <c r="M6" s="17">
        <f>VLOOKUP($A6,'Hospitalisation Details'!$K6:$S2348,9,FALSE)</f>
        <v>55135.4</v>
      </c>
      <c r="N6" s="11" t="str">
        <f>VLOOKUP($A6,'Hospitalisation Details'!$K6:$S2348,4,FALSE)</f>
        <v>Tier - 1</v>
      </c>
      <c r="O6" s="11" t="str">
        <f>VLOOKUP($A6,'Hospitalisation Details'!$K6:$S2348,5,FALSE)</f>
        <v>Tier - 2</v>
      </c>
      <c r="P6" s="11" t="str">
        <f>VLOOKUP($A6,'Hospitalisation Details'!$K6:$S2348,6,FALSE)</f>
        <v>R1012</v>
      </c>
      <c r="Q6" s="36">
        <f ca="1">VLOOKUP($A6,'Hospitalisation Details'!$K6:$S2348,8,FALSE)</f>
        <v>35</v>
      </c>
      <c r="S6" s="148" t="s">
        <v>8346</v>
      </c>
      <c r="T6" s="149"/>
      <c r="U6" s="150"/>
    </row>
    <row r="7" spans="1:21" x14ac:dyDescent="0.3">
      <c r="A7" s="14" t="str">
        <f>VLOOKUP('Customer Names'!A7,'Customer Names'!A7:F2341,1,FALSE)</f>
        <v>Id6</v>
      </c>
      <c r="B7" s="11" t="str">
        <f>VLOOKUP('Customer Names'!B7,'Customer Names'!B7:G2341,5,FALSE)</f>
        <v>Russell B</v>
      </c>
      <c r="C7" s="11">
        <f>VLOOKUP($A7,'Medical Examinations'!$A7:$O2341,2,FALSE)</f>
        <v>32.799999999999997</v>
      </c>
      <c r="D7" s="11">
        <f>VLOOKUP($A7,'Medical Examinations'!$A7:$O2341,3,FALSE)</f>
        <v>6.59</v>
      </c>
      <c r="E7" s="11" t="str">
        <f>VLOOKUP($A7,'Medical Examinations'!$A7:$P2341,14,FALSE)</f>
        <v>No</v>
      </c>
      <c r="F7" s="11" t="str">
        <f>VLOOKUP($A7,'Medical Examinations'!$A7:$O2341,5,FALSE)</f>
        <v>No</v>
      </c>
      <c r="G7" s="11" t="str">
        <f>VLOOKUP($A7,'Medical Examinations'!$A7:$O2341,6,FALSE)</f>
        <v>No</v>
      </c>
      <c r="H7" s="11">
        <f>VLOOKUP($A7,'Medical Examinations'!$A7:$P2341,13,FALSE)</f>
        <v>0</v>
      </c>
      <c r="I7" s="11" t="str">
        <f>VLOOKUP($A7,'Medical Examinations'!$A7:$P2341,16,FALSE)</f>
        <v>Yes</v>
      </c>
      <c r="J7" s="11" t="str">
        <f>VLOOKUP($A7,'Medical Examinations'!$A7:$P2341,11,FALSE)</f>
        <v>Obesity</v>
      </c>
      <c r="K7" s="11" t="str">
        <f>VLOOKUP($A7,'Medical Examinations'!$A7:$P2341,12,FALSE)</f>
        <v>Diabetes</v>
      </c>
      <c r="L7" s="11" t="str">
        <f>VLOOKUP($A7,'Hospitalisation Details'!$K7:$S2349,7,FALSE)</f>
        <v>4 Aug 1962</v>
      </c>
      <c r="M7" s="17">
        <f>VLOOKUP($A7,'Hospitalisation Details'!$K7:$S2349,9,FALSE)</f>
        <v>52590.83</v>
      </c>
      <c r="N7" s="11" t="str">
        <f>VLOOKUP($A7,'Hospitalisation Details'!$K7:$S2349,4,FALSE)</f>
        <v>Tier - 1</v>
      </c>
      <c r="O7" s="11" t="str">
        <f>VLOOKUP($A7,'Hospitalisation Details'!$K7:$S2349,5,FALSE)</f>
        <v>Tier - 3</v>
      </c>
      <c r="P7" s="11" t="str">
        <f>VLOOKUP($A7,'Hospitalisation Details'!$K7:$S2349,6,FALSE)</f>
        <v>R1011</v>
      </c>
      <c r="Q7" s="36">
        <f ca="1">VLOOKUP($A7,'Hospitalisation Details'!$K7:$S2349,8,FALSE)</f>
        <v>62</v>
      </c>
      <c r="S7" s="60">
        <v>1</v>
      </c>
      <c r="T7" s="62" t="s">
        <v>6749</v>
      </c>
      <c r="U7" s="64">
        <v>392</v>
      </c>
    </row>
    <row r="8" spans="1:21" x14ac:dyDescent="0.3">
      <c r="A8" s="14" t="str">
        <f>VLOOKUP('Customer Names'!A8,'Customer Names'!A8:F2342,1,FALSE)</f>
        <v>Id7</v>
      </c>
      <c r="B8" s="11" t="str">
        <f>VLOOKUP('Customer Names'!B8,'Customer Names'!B8:G2342,5,FALSE)</f>
        <v>Scott</v>
      </c>
      <c r="C8" s="11">
        <f>VLOOKUP($A8,'Medical Examinations'!$A8:$O2342,2,FALSE)</f>
        <v>36.4</v>
      </c>
      <c r="D8" s="11">
        <f>VLOOKUP($A8,'Medical Examinations'!$A8:$O2342,3,FALSE)</f>
        <v>6.07</v>
      </c>
      <c r="E8" s="11" t="str">
        <f>VLOOKUP($A8,'Medical Examinations'!$A8:$P2342,14,FALSE)</f>
        <v>No</v>
      </c>
      <c r="F8" s="11" t="str">
        <f>VLOOKUP($A8,'Medical Examinations'!$A8:$O2342,5,FALSE)</f>
        <v>No</v>
      </c>
      <c r="G8" s="11" t="str">
        <f>VLOOKUP($A8,'Medical Examinations'!$A8:$O2342,6,FALSE)</f>
        <v>No</v>
      </c>
      <c r="H8" s="11">
        <f>VLOOKUP($A8,'Medical Examinations'!$A8:$P2342,13,FALSE)</f>
        <v>0</v>
      </c>
      <c r="I8" s="11" t="str">
        <f>VLOOKUP($A8,'Medical Examinations'!$A8:$P2342,16,FALSE)</f>
        <v>Yes</v>
      </c>
      <c r="J8" s="11" t="str">
        <f>VLOOKUP($A8,'Medical Examinations'!$A8:$P2342,11,FALSE)</f>
        <v>Obesity</v>
      </c>
      <c r="K8" s="11" t="str">
        <f>VLOOKUP($A8,'Medical Examinations'!$A8:$P2342,12,FALSE)</f>
        <v>Prediabetes</v>
      </c>
      <c r="L8" s="11" t="str">
        <f>VLOOKUP($A8,'Hospitalisation Details'!$K8:$S2350,7,FALSE)</f>
        <v>27 Oct 1994</v>
      </c>
      <c r="M8" s="17">
        <f>VLOOKUP($A8,'Hospitalisation Details'!$K8:$S2350,9,FALSE)</f>
        <v>51194.559999999998</v>
      </c>
      <c r="N8" s="11" t="str">
        <f>VLOOKUP($A8,'Hospitalisation Details'!$K8:$S2350,4,FALSE)</f>
        <v>Tier - 1</v>
      </c>
      <c r="O8" s="11" t="str">
        <f>VLOOKUP($A8,'Hospitalisation Details'!$K8:$S2350,5,FALSE)</f>
        <v>Tier - 3</v>
      </c>
      <c r="P8" s="11" t="str">
        <f>VLOOKUP($A8,'Hospitalisation Details'!$K8:$S2350,6,FALSE)</f>
        <v>R1011</v>
      </c>
      <c r="Q8" s="36">
        <f ca="1">VLOOKUP($A8,'Hospitalisation Details'!$K8:$S2350,8,FALSE)</f>
        <v>30</v>
      </c>
      <c r="S8" s="14">
        <v>2</v>
      </c>
      <c r="T8" s="39" t="s">
        <v>6750</v>
      </c>
      <c r="U8" s="63">
        <v>498</v>
      </c>
    </row>
    <row r="9" spans="1:21" x14ac:dyDescent="0.3">
      <c r="A9" s="14" t="str">
        <f>VLOOKUP('Customer Names'!A9,'Customer Names'!A9:F2343,1,FALSE)</f>
        <v>Id8</v>
      </c>
      <c r="B9" s="11" t="str">
        <f>VLOOKUP('Customer Names'!B9,'Customer Names'!B9:G2343,5,FALSE)</f>
        <v>Stephen</v>
      </c>
      <c r="C9" s="11">
        <f>VLOOKUP($A9,'Medical Examinations'!$A9:$O2343,2,FALSE)</f>
        <v>36.96</v>
      </c>
      <c r="D9" s="11">
        <f>VLOOKUP($A9,'Medical Examinations'!$A9:$O2343,3,FALSE)</f>
        <v>7.93</v>
      </c>
      <c r="E9" s="11" t="str">
        <f>VLOOKUP($A9,'Medical Examinations'!$A9:$P2343,14,FALSE)</f>
        <v>No</v>
      </c>
      <c r="F9" s="11" t="str">
        <f>VLOOKUP($A9,'Medical Examinations'!$A9:$O2343,5,FALSE)</f>
        <v>No</v>
      </c>
      <c r="G9" s="11" t="str">
        <f>VLOOKUP($A9,'Medical Examinations'!$A9:$O2343,6,FALSE)</f>
        <v>No</v>
      </c>
      <c r="H9" s="11">
        <f>VLOOKUP($A9,'Medical Examinations'!$A9:$P2343,13,FALSE)</f>
        <v>3</v>
      </c>
      <c r="I9" s="11" t="str">
        <f>VLOOKUP($A9,'Medical Examinations'!$A9:$P2343,16,FALSE)</f>
        <v>Yes</v>
      </c>
      <c r="J9" s="11" t="str">
        <f>VLOOKUP($A9,'Medical Examinations'!$A9:$P2343,11,FALSE)</f>
        <v>Obesity</v>
      </c>
      <c r="K9" s="11" t="str">
        <f>VLOOKUP($A9,'Medical Examinations'!$A9:$P2343,12,FALSE)</f>
        <v>Diabetes</v>
      </c>
      <c r="L9" s="11" t="str">
        <f>VLOOKUP($A9,'Hospitalisation Details'!$K9:$S2351,7,FALSE)</f>
        <v>27 Jun 1958</v>
      </c>
      <c r="M9" s="17">
        <f>VLOOKUP($A9,'Hospitalisation Details'!$K9:$S2351,9,FALSE)</f>
        <v>49577.66</v>
      </c>
      <c r="N9" s="11" t="str">
        <f>VLOOKUP($A9,'Hospitalisation Details'!$K9:$S2351,4,FALSE)</f>
        <v>Tier - 2</v>
      </c>
      <c r="O9" s="11" t="str">
        <f>VLOOKUP($A9,'Hospitalisation Details'!$K9:$S2351,5,FALSE)</f>
        <v>Tier - 2</v>
      </c>
      <c r="P9" s="11" t="str">
        <f>VLOOKUP($A9,'Hospitalisation Details'!$K9:$S2351,6,FALSE)</f>
        <v>R1013</v>
      </c>
      <c r="Q9" s="36">
        <f ca="1">VLOOKUP($A9,'Hospitalisation Details'!$K9:$S2351,8,FALSE)</f>
        <v>66</v>
      </c>
      <c r="S9" s="14">
        <v>3</v>
      </c>
      <c r="T9" s="39" t="s">
        <v>6751</v>
      </c>
      <c r="U9" s="63">
        <v>1579</v>
      </c>
    </row>
    <row r="10" spans="1:21" x14ac:dyDescent="0.3">
      <c r="A10" s="14" t="str">
        <f>VLOOKUP('Customer Names'!A10,'Customer Names'!A10:F2344,1,FALSE)</f>
        <v>Id9</v>
      </c>
      <c r="B10" s="11" t="str">
        <f>VLOOKUP('Customer Names'!B10,'Customer Names'!B10:G2344,5,FALSE)</f>
        <v>Patrick R</v>
      </c>
      <c r="C10" s="11">
        <f>VLOOKUP($A10,'Medical Examinations'!$A10:$O2344,2,FALSE)</f>
        <v>41.14</v>
      </c>
      <c r="D10" s="11">
        <f>VLOOKUP($A10,'Medical Examinations'!$A10:$O2344,3,FALSE)</f>
        <v>9.58</v>
      </c>
      <c r="E10" s="11" t="str">
        <f>VLOOKUP($A10,'Medical Examinations'!$A10:$P2344,14,FALSE)</f>
        <v>Yes</v>
      </c>
      <c r="F10" s="11" t="str">
        <f>VLOOKUP($A10,'Medical Examinations'!$A10:$O2344,5,FALSE)</f>
        <v>No</v>
      </c>
      <c r="G10" s="11" t="str">
        <f>VLOOKUP($A10,'Medical Examinations'!$A10:$O2344,6,FALSE)</f>
        <v>Yes</v>
      </c>
      <c r="H10" s="11">
        <f>VLOOKUP($A10,'Medical Examinations'!$A10:$P2344,13,FALSE)</f>
        <v>1</v>
      </c>
      <c r="I10" s="11" t="str">
        <f>VLOOKUP($A10,'Medical Examinations'!$A10:$P2344,16,FALSE)</f>
        <v>Yes</v>
      </c>
      <c r="J10" s="11" t="str">
        <f>VLOOKUP($A10,'Medical Examinations'!$A10:$P2344,11,FALSE)</f>
        <v>Obesity</v>
      </c>
      <c r="K10" s="11" t="str">
        <f>VLOOKUP($A10,'Medical Examinations'!$A10:$P2344,12,FALSE)</f>
        <v>Diabetes</v>
      </c>
      <c r="L10" s="11" t="str">
        <f>VLOOKUP($A10,'Hospitalisation Details'!$K10:$S2352,7,FALSE)</f>
        <v>4 Sep 1963</v>
      </c>
      <c r="M10" s="17">
        <f>VLOOKUP($A10,'Hospitalisation Details'!$K10:$S2352,9,FALSE)</f>
        <v>48970.25</v>
      </c>
      <c r="N10" s="11" t="str">
        <f>VLOOKUP($A10,'Hospitalisation Details'!$K10:$S2352,4,FALSE)</f>
        <v>Tier - 1</v>
      </c>
      <c r="O10" s="11" t="str">
        <f>VLOOKUP($A10,'Hospitalisation Details'!$K10:$S2352,5,FALSE)</f>
        <v>Tier - 2</v>
      </c>
      <c r="P10" s="11" t="str">
        <f>VLOOKUP($A10,'Hospitalisation Details'!$K10:$S2352,6,FALSE)</f>
        <v>R1013</v>
      </c>
      <c r="Q10" s="36">
        <f ca="1">VLOOKUP($A10,'Hospitalisation Details'!$K10:$S2352,8,FALSE)</f>
        <v>61</v>
      </c>
      <c r="S10" s="14">
        <v>4</v>
      </c>
      <c r="T10" s="39" t="s">
        <v>6752</v>
      </c>
      <c r="U10" s="66">
        <v>6.2E-2</v>
      </c>
    </row>
    <row r="11" spans="1:21" ht="15" thickBot="1" x14ac:dyDescent="0.35">
      <c r="A11" s="14" t="str">
        <f>VLOOKUP('Customer Names'!A11,'Customer Names'!A11:F2345,1,FALSE)</f>
        <v>Id10</v>
      </c>
      <c r="B11" s="11" t="str">
        <f>VLOOKUP('Customer Names'!B11,'Customer Names'!B11:G2345,5,FALSE)</f>
        <v>Brooke N</v>
      </c>
      <c r="C11" s="11">
        <f>VLOOKUP($A11,'Medical Examinations'!$A11:$O2345,2,FALSE)</f>
        <v>38.06</v>
      </c>
      <c r="D11" s="11">
        <f>VLOOKUP($A11,'Medical Examinations'!$A11:$O2345,3,FALSE)</f>
        <v>10.79</v>
      </c>
      <c r="E11" s="11" t="str">
        <f>VLOOKUP($A11,'Medical Examinations'!$A11:$P2345,14,FALSE)</f>
        <v>No</v>
      </c>
      <c r="F11" s="11" t="str">
        <f>VLOOKUP($A11,'Medical Examinations'!$A11:$O2345,5,FALSE)</f>
        <v>No</v>
      </c>
      <c r="G11" s="11" t="str">
        <f>VLOOKUP($A11,'Medical Examinations'!$A11:$O2345,6,FALSE)</f>
        <v>No</v>
      </c>
      <c r="H11" s="11">
        <f>VLOOKUP($A11,'Medical Examinations'!$A11:$P2345,13,FALSE)</f>
        <v>0</v>
      </c>
      <c r="I11" s="11" t="str">
        <f>VLOOKUP($A11,'Medical Examinations'!$A11:$P2345,16,FALSE)</f>
        <v>Yes</v>
      </c>
      <c r="J11" s="11" t="str">
        <f>VLOOKUP($A11,'Medical Examinations'!$A11:$P2345,11,FALSE)</f>
        <v>Obesity</v>
      </c>
      <c r="K11" s="11" t="str">
        <f>VLOOKUP($A11,'Medical Examinations'!$A11:$P2345,12,FALSE)</f>
        <v>Diabetes</v>
      </c>
      <c r="L11" s="11" t="str">
        <f>VLOOKUP($A11,'Hospitalisation Details'!$K11:$S2353,7,FALSE)</f>
        <v>29 Dec 1978</v>
      </c>
      <c r="M11" s="17">
        <f>VLOOKUP($A11,'Hospitalisation Details'!$K11:$S2353,9,FALSE)</f>
        <v>48885.14</v>
      </c>
      <c r="N11" s="11" t="str">
        <f>VLOOKUP($A11,'Hospitalisation Details'!$K11:$S2353,4,FALSE)</f>
        <v>Tier - 1</v>
      </c>
      <c r="O11" s="11" t="str">
        <f>VLOOKUP($A11,'Hospitalisation Details'!$K11:$S2353,5,FALSE)</f>
        <v>Tier - 2</v>
      </c>
      <c r="P11" s="11" t="str">
        <f>VLOOKUP($A11,'Hospitalisation Details'!$K11:$S2353,6,FALSE)</f>
        <v>R1013</v>
      </c>
      <c r="Q11" s="36">
        <f ca="1">VLOOKUP($A11,'Hospitalisation Details'!$K11:$S2353,8,FALSE)</f>
        <v>46</v>
      </c>
      <c r="S11" s="15">
        <v>5</v>
      </c>
      <c r="T11" s="38" t="s">
        <v>8350</v>
      </c>
      <c r="U11" s="65">
        <v>6.62</v>
      </c>
    </row>
    <row r="12" spans="1:21" ht="15" thickBot="1" x14ac:dyDescent="0.35">
      <c r="A12" s="14" t="str">
        <f>VLOOKUP('Customer Names'!A12,'Customer Names'!A12:F2346,1,FALSE)</f>
        <v>Id11</v>
      </c>
      <c r="B12" s="11" t="str">
        <f>VLOOKUP('Customer Names'!B12,'Customer Names'!B12:G2346,5,FALSE)</f>
        <v>Paola Andrea</v>
      </c>
      <c r="C12" s="11">
        <f>VLOOKUP($A12,'Medical Examinations'!$A12:$O2346,2,FALSE)</f>
        <v>37.700000000000003</v>
      </c>
      <c r="D12" s="11">
        <f>VLOOKUP($A12,'Medical Examinations'!$A12:$O2346,3,FALSE)</f>
        <v>5.96</v>
      </c>
      <c r="E12" s="11" t="str">
        <f>VLOOKUP($A12,'Medical Examinations'!$A12:$P2346,14,FALSE)</f>
        <v>Yes</v>
      </c>
      <c r="F12" s="11" t="str">
        <f>VLOOKUP($A12,'Medical Examinations'!$A12:$O2346,5,FALSE)</f>
        <v>No</v>
      </c>
      <c r="G12" s="11" t="str">
        <f>VLOOKUP($A12,'Medical Examinations'!$A12:$O2346,6,FALSE)</f>
        <v>No</v>
      </c>
      <c r="H12" s="11">
        <f>VLOOKUP($A12,'Medical Examinations'!$A12:$P2346,13,FALSE)</f>
        <v>2</v>
      </c>
      <c r="I12" s="11" t="str">
        <f>VLOOKUP($A12,'Medical Examinations'!$A12:$P2346,16,FALSE)</f>
        <v>Yes</v>
      </c>
      <c r="J12" s="11" t="str">
        <f>VLOOKUP($A12,'Medical Examinations'!$A12:$P2346,11,FALSE)</f>
        <v>Obesity</v>
      </c>
      <c r="K12" s="11" t="str">
        <f>VLOOKUP($A12,'Medical Examinations'!$A12:$P2346,12,FALSE)</f>
        <v>Prediabetes</v>
      </c>
      <c r="L12" s="11" t="str">
        <f>VLOOKUP($A12,'Hospitalisation Details'!$K12:$S2354,7,FALSE)</f>
        <v>22 Jul 1959</v>
      </c>
      <c r="M12" s="17">
        <f>VLOOKUP($A12,'Hospitalisation Details'!$K12:$S2354,9,FALSE)</f>
        <v>48824.45</v>
      </c>
      <c r="N12" s="11" t="str">
        <f>VLOOKUP($A12,'Hospitalisation Details'!$K12:$S2354,4,FALSE)</f>
        <v>Tier - 2</v>
      </c>
      <c r="O12" s="11" t="str">
        <f>VLOOKUP($A12,'Hospitalisation Details'!$K12:$S2354,5,FALSE)</f>
        <v>Tier - 1</v>
      </c>
      <c r="P12" s="11" t="str">
        <f>VLOOKUP($A12,'Hospitalisation Details'!$K12:$S2354,6,FALSE)</f>
        <v>R1011</v>
      </c>
      <c r="Q12" s="36">
        <f ca="1">VLOOKUP($A12,'Hospitalisation Details'!$K12:$S2354,8,FALSE)</f>
        <v>65</v>
      </c>
    </row>
    <row r="13" spans="1:21" ht="15" thickBot="1" x14ac:dyDescent="0.35">
      <c r="A13" s="14" t="str">
        <f>VLOOKUP('Customer Names'!A13,'Customer Names'!A13:F2347,1,FALSE)</f>
        <v>Id12</v>
      </c>
      <c r="B13" s="11" t="str">
        <f>VLOOKUP('Customer Names'!B13,'Customer Names'!B13:G2347,5,FALSE)</f>
        <v>David</v>
      </c>
      <c r="C13" s="11">
        <f>VLOOKUP($A13,'Medical Examinations'!$A13:$O2347,2,FALSE)</f>
        <v>42.13</v>
      </c>
      <c r="D13" s="11">
        <f>VLOOKUP($A13,'Medical Examinations'!$A13:$O2347,3,FALSE)</f>
        <v>11.9</v>
      </c>
      <c r="E13" s="11" t="str">
        <f>VLOOKUP($A13,'Medical Examinations'!$A13:$P2347,14,FALSE)</f>
        <v>No</v>
      </c>
      <c r="F13" s="11" t="str">
        <f>VLOOKUP($A13,'Medical Examinations'!$A13:$O2347,5,FALSE)</f>
        <v>No</v>
      </c>
      <c r="G13" s="11" t="str">
        <f>VLOOKUP($A13,'Medical Examinations'!$A13:$O2347,6,FALSE)</f>
        <v>No</v>
      </c>
      <c r="H13" s="11">
        <f>VLOOKUP($A13,'Medical Examinations'!$A13:$P2347,13,FALSE)</f>
        <v>0</v>
      </c>
      <c r="I13" s="11" t="str">
        <f>VLOOKUP($A13,'Medical Examinations'!$A13:$P2347,16,FALSE)</f>
        <v>Yes</v>
      </c>
      <c r="J13" s="11" t="str">
        <f>VLOOKUP($A13,'Medical Examinations'!$A13:$P2347,11,FALSE)</f>
        <v>Obesity</v>
      </c>
      <c r="K13" s="11" t="str">
        <f>VLOOKUP($A13,'Medical Examinations'!$A13:$P2347,12,FALSE)</f>
        <v>Diabetes</v>
      </c>
      <c r="L13" s="11" t="str">
        <f>VLOOKUP($A13,'Hospitalisation Details'!$K13:$S2355,7,FALSE)</f>
        <v>27 Oct 1965</v>
      </c>
      <c r="M13" s="17">
        <f>VLOOKUP($A13,'Hospitalisation Details'!$K13:$S2355,9,FALSE)</f>
        <v>48675.519999999997</v>
      </c>
      <c r="N13" s="11" t="str">
        <f>VLOOKUP($A13,'Hospitalisation Details'!$K13:$S2355,4,FALSE)</f>
        <v>Tier - 1</v>
      </c>
      <c r="O13" s="11" t="str">
        <f>VLOOKUP($A13,'Hospitalisation Details'!$K13:$S2355,5,FALSE)</f>
        <v>Tier - 2</v>
      </c>
      <c r="P13" s="11" t="str">
        <f>VLOOKUP($A13,'Hospitalisation Details'!$K13:$S2355,6,FALSE)</f>
        <v>R1013</v>
      </c>
      <c r="Q13" s="36">
        <f ca="1">VLOOKUP($A13,'Hospitalisation Details'!$K13:$S2355,8,FALSE)</f>
        <v>59</v>
      </c>
      <c r="S13" s="148" t="s">
        <v>8347</v>
      </c>
      <c r="T13" s="149"/>
      <c r="U13" s="150"/>
    </row>
    <row r="14" spans="1:21" x14ac:dyDescent="0.3">
      <c r="A14" s="14" t="str">
        <f>VLOOKUP('Customer Names'!A14,'Customer Names'!A14:F2348,1,FALSE)</f>
        <v>Id13</v>
      </c>
      <c r="B14" s="11" t="str">
        <f>VLOOKUP('Customer Names'!B14,'Customer Names'!B14:G2348,5,FALSE)</f>
        <v>Wade</v>
      </c>
      <c r="C14" s="11">
        <f>VLOOKUP($A14,'Medical Examinations'!$A14:$O2348,2,FALSE)</f>
        <v>40.92</v>
      </c>
      <c r="D14" s="11">
        <f>VLOOKUP($A14,'Medical Examinations'!$A14:$O2348,3,FALSE)</f>
        <v>8.41</v>
      </c>
      <c r="E14" s="11" t="str">
        <f>VLOOKUP($A14,'Medical Examinations'!$A14:$P2348,14,FALSE)</f>
        <v>No</v>
      </c>
      <c r="F14" s="11" t="str">
        <f>VLOOKUP($A14,'Medical Examinations'!$A14:$O2348,5,FALSE)</f>
        <v>No</v>
      </c>
      <c r="G14" s="11" t="str">
        <f>VLOOKUP($A14,'Medical Examinations'!$A14:$O2348,6,FALSE)</f>
        <v>No</v>
      </c>
      <c r="H14" s="11">
        <f>VLOOKUP($A14,'Medical Examinations'!$A14:$P2348,13,FALSE)</f>
        <v>0</v>
      </c>
      <c r="I14" s="11" t="str">
        <f>VLOOKUP($A14,'Medical Examinations'!$A14:$P2348,16,FALSE)</f>
        <v>Yes</v>
      </c>
      <c r="J14" s="11" t="str">
        <f>VLOOKUP($A14,'Medical Examinations'!$A14:$P2348,11,FALSE)</f>
        <v>Obesity</v>
      </c>
      <c r="K14" s="11" t="str">
        <f>VLOOKUP($A14,'Medical Examinations'!$A14:$P2348,12,FALSE)</f>
        <v>Diabetes</v>
      </c>
      <c r="L14" s="11" t="str">
        <f>VLOOKUP($A14,'Hospitalisation Details'!$K14:$S2356,7,FALSE)</f>
        <v>11 Oct 1962</v>
      </c>
      <c r="M14" s="17">
        <f>VLOOKUP($A14,'Hospitalisation Details'!$K14:$S2356,9,FALSE)</f>
        <v>48673.56</v>
      </c>
      <c r="N14" s="11" t="str">
        <f>VLOOKUP($A14,'Hospitalisation Details'!$K14:$S2356,4,FALSE)</f>
        <v>Tier - 1</v>
      </c>
      <c r="O14" s="11" t="str">
        <f>VLOOKUP($A14,'Hospitalisation Details'!$K14:$S2356,5,FALSE)</f>
        <v>Tier - 2</v>
      </c>
      <c r="P14" s="11" t="str">
        <f>VLOOKUP($A14,'Hospitalisation Details'!$K14:$S2356,6,FALSE)</f>
        <v>R1013</v>
      </c>
      <c r="Q14" s="36">
        <f ca="1">VLOOKUP($A14,'Hospitalisation Details'!$K14:$S2356,8,FALSE)</f>
        <v>62</v>
      </c>
      <c r="S14" s="155">
        <v>1</v>
      </c>
      <c r="T14" s="151" t="s">
        <v>6753</v>
      </c>
      <c r="U14" s="152"/>
    </row>
    <row r="15" spans="1:21" x14ac:dyDescent="0.3">
      <c r="A15" s="14" t="str">
        <f>VLOOKUP('Customer Names'!A15,'Customer Names'!A15:F2349,1,FALSE)</f>
        <v>Id14</v>
      </c>
      <c r="B15" s="11" t="str">
        <f>VLOOKUP('Customer Names'!B15,'Customer Names'!B15:G2349,5,FALSE)</f>
        <v>Franklin</v>
      </c>
      <c r="C15" s="11">
        <f>VLOOKUP($A15,'Medical Examinations'!$A15:$O2349,2,FALSE)</f>
        <v>40.564999999999998</v>
      </c>
      <c r="D15" s="11">
        <f>VLOOKUP($A15,'Medical Examinations'!$A15:$O2349,3,FALSE)</f>
        <v>7.02</v>
      </c>
      <c r="E15" s="11" t="str">
        <f>VLOOKUP($A15,'Medical Examinations'!$A15:$P2349,14,FALSE)</f>
        <v>No</v>
      </c>
      <c r="F15" s="11" t="str">
        <f>VLOOKUP($A15,'Medical Examinations'!$A15:$O2349,5,FALSE)</f>
        <v>No</v>
      </c>
      <c r="G15" s="11" t="str">
        <f>VLOOKUP($A15,'Medical Examinations'!$A15:$O2349,6,FALSE)</f>
        <v>No</v>
      </c>
      <c r="H15" s="11">
        <f>VLOOKUP($A15,'Medical Examinations'!$A15:$P2349,13,FALSE)</f>
        <v>0</v>
      </c>
      <c r="I15" s="11" t="str">
        <f>VLOOKUP($A15,'Medical Examinations'!$A15:$P2349,16,FALSE)</f>
        <v>Yes</v>
      </c>
      <c r="J15" s="11" t="str">
        <f>VLOOKUP($A15,'Medical Examinations'!$A15:$P2349,11,FALSE)</f>
        <v>Obesity</v>
      </c>
      <c r="K15" s="11" t="str">
        <f>VLOOKUP($A15,'Medical Examinations'!$A15:$P2349,12,FALSE)</f>
        <v>Diabetes</v>
      </c>
      <c r="L15" s="11" t="str">
        <f>VLOOKUP($A15,'Hospitalisation Details'!$K15:$S2357,7,FALSE)</f>
        <v>1 Dec 1968</v>
      </c>
      <c r="M15" s="17">
        <f>VLOOKUP($A15,'Hospitalisation Details'!$K15:$S2357,9,FALSE)</f>
        <v>48549.18</v>
      </c>
      <c r="N15" s="11" t="str">
        <f>VLOOKUP($A15,'Hospitalisation Details'!$K15:$S2357,4,FALSE)</f>
        <v>Tier - 1</v>
      </c>
      <c r="O15" s="11" t="str">
        <f>VLOOKUP($A15,'Hospitalisation Details'!$K15:$S2357,5,FALSE)</f>
        <v>Tier - 3</v>
      </c>
      <c r="P15" s="11" t="str">
        <f>VLOOKUP($A15,'Hospitalisation Details'!$K15:$S2357,6,FALSE)</f>
        <v>R1016</v>
      </c>
      <c r="Q15" s="36">
        <f ca="1">VLOOKUP($A15,'Hospitalisation Details'!$K15:$S2357,8,FALSE)</f>
        <v>56</v>
      </c>
      <c r="S15" s="156"/>
      <c r="T15" s="39" t="s">
        <v>6722</v>
      </c>
      <c r="U15" s="67">
        <v>13559</v>
      </c>
    </row>
    <row r="16" spans="1:21" x14ac:dyDescent="0.3">
      <c r="A16" s="14" t="str">
        <f>VLOOKUP('Customer Names'!A16,'Customer Names'!A16:F2350,1,FALSE)</f>
        <v>Id15</v>
      </c>
      <c r="B16" s="11" t="str">
        <f>VLOOKUP('Customer Names'!B16,'Customer Names'!B16:G2350,5,FALSE)</f>
        <v>Leilani M</v>
      </c>
      <c r="C16" s="11">
        <f>VLOOKUP($A16,'Medical Examinations'!$A16:$O2350,2,FALSE)</f>
        <v>36.384999999999998</v>
      </c>
      <c r="D16" s="11">
        <f>VLOOKUP($A16,'Medical Examinations'!$A16:$O2350,3,FALSE)</f>
        <v>7.59</v>
      </c>
      <c r="E16" s="11" t="str">
        <f>VLOOKUP($A16,'Medical Examinations'!$A16:$P2350,14,FALSE)</f>
        <v>Yes</v>
      </c>
      <c r="F16" s="11" t="str">
        <f>VLOOKUP($A16,'Medical Examinations'!$A16:$O2350,5,FALSE)</f>
        <v>No</v>
      </c>
      <c r="G16" s="11" t="str">
        <f>VLOOKUP($A16,'Medical Examinations'!$A16:$O2350,6,FALSE)</f>
        <v>No</v>
      </c>
      <c r="H16" s="11">
        <f>VLOOKUP($A16,'Medical Examinations'!$A16:$P2350,13,FALSE)</f>
        <v>2</v>
      </c>
      <c r="I16" s="11" t="str">
        <f>VLOOKUP($A16,'Medical Examinations'!$A16:$P2350,16,FALSE)</f>
        <v>Yes</v>
      </c>
      <c r="J16" s="11" t="str">
        <f>VLOOKUP($A16,'Medical Examinations'!$A16:$P2350,11,FALSE)</f>
        <v>Obesity</v>
      </c>
      <c r="K16" s="11" t="str">
        <f>VLOOKUP($A16,'Medical Examinations'!$A16:$P2350,12,FALSE)</f>
        <v>Diabetes</v>
      </c>
      <c r="L16" s="11" t="str">
        <f>VLOOKUP($A16,'Hospitalisation Details'!$K16:$S2358,7,FALSE)</f>
        <v>21 Dec 1961</v>
      </c>
      <c r="M16" s="17">
        <f>VLOOKUP($A16,'Hospitalisation Details'!$K16:$S2358,9,FALSE)</f>
        <v>48517.56</v>
      </c>
      <c r="N16" s="11" t="str">
        <f>VLOOKUP($A16,'Hospitalisation Details'!$K16:$S2358,4,FALSE)</f>
        <v>Tier - 1</v>
      </c>
      <c r="O16" s="11" t="str">
        <f>VLOOKUP($A16,'Hospitalisation Details'!$K16:$S2358,5,FALSE)</f>
        <v>Tier - 3</v>
      </c>
      <c r="P16" s="11" t="str">
        <f>VLOOKUP($A16,'Hospitalisation Details'!$K16:$S2358,6,FALSE)</f>
        <v>R1024</v>
      </c>
      <c r="Q16" s="36">
        <f ca="1">VLOOKUP($A16,'Hospitalisation Details'!$K16:$S2358,8,FALSE)</f>
        <v>63</v>
      </c>
      <c r="S16" s="156"/>
      <c r="T16" s="39" t="s">
        <v>8335</v>
      </c>
      <c r="U16" s="67">
        <v>9635</v>
      </c>
    </row>
    <row r="17" spans="1:21" x14ac:dyDescent="0.3">
      <c r="A17" s="14" t="str">
        <f>VLOOKUP('Customer Names'!A17,'Customer Names'!A17:F2351,1,FALSE)</f>
        <v>Id16</v>
      </c>
      <c r="B17" s="11" t="str">
        <f>VLOOKUP('Customer Names'!B17,'Customer Names'!B17:G2351,5,FALSE)</f>
        <v>Philippe</v>
      </c>
      <c r="C17" s="11">
        <f>VLOOKUP($A17,'Medical Examinations'!$A17:$O2351,2,FALSE)</f>
        <v>39.9</v>
      </c>
      <c r="D17" s="11">
        <f>VLOOKUP($A17,'Medical Examinations'!$A17:$O2351,3,FALSE)</f>
        <v>11.32</v>
      </c>
      <c r="E17" s="11" t="str">
        <f>VLOOKUP($A17,'Medical Examinations'!$A17:$P2351,14,FALSE)</f>
        <v>No</v>
      </c>
      <c r="F17" s="11" t="str">
        <f>VLOOKUP($A17,'Medical Examinations'!$A17:$O2351,5,FALSE)</f>
        <v>No</v>
      </c>
      <c r="G17" s="11" t="str">
        <f>VLOOKUP($A17,'Medical Examinations'!$A17:$O2351,6,FALSE)</f>
        <v>No</v>
      </c>
      <c r="H17" s="11">
        <f>VLOOKUP($A17,'Medical Examinations'!$A17:$P2351,13,FALSE)</f>
        <v>0</v>
      </c>
      <c r="I17" s="11" t="str">
        <f>VLOOKUP($A17,'Medical Examinations'!$A17:$P2351,16,FALSE)</f>
        <v>Yes</v>
      </c>
      <c r="J17" s="11" t="str">
        <f>VLOOKUP($A17,'Medical Examinations'!$A17:$P2351,11,FALSE)</f>
        <v>Obesity</v>
      </c>
      <c r="K17" s="11" t="str">
        <f>VLOOKUP($A17,'Medical Examinations'!$A17:$P2351,12,FALSE)</f>
        <v>Diabetes</v>
      </c>
      <c r="L17" s="11" t="str">
        <f>VLOOKUP($A17,'Hospitalisation Details'!$K17:$S2359,7,FALSE)</f>
        <v>27 Aug 1962</v>
      </c>
      <c r="M17" s="17">
        <f>VLOOKUP($A17,'Hospitalisation Details'!$K17:$S2359,9,FALSE)</f>
        <v>48173.36</v>
      </c>
      <c r="N17" s="11" t="str">
        <f>VLOOKUP($A17,'Hospitalisation Details'!$K17:$S2359,4,FALSE)</f>
        <v>Tier - 1</v>
      </c>
      <c r="O17" s="11" t="str">
        <f>VLOOKUP($A17,'Hospitalisation Details'!$K17:$S2359,5,FALSE)</f>
        <v>Tier - 3</v>
      </c>
      <c r="P17" s="11" t="str">
        <f>VLOOKUP($A17,'Hospitalisation Details'!$K17:$S2359,6,FALSE)</f>
        <v>R1011</v>
      </c>
      <c r="Q17" s="36">
        <f ca="1">VLOOKUP($A17,'Hospitalisation Details'!$K17:$S2359,8,FALSE)</f>
        <v>62</v>
      </c>
      <c r="S17" s="156"/>
      <c r="T17" s="39" t="s">
        <v>6723</v>
      </c>
      <c r="U17" s="67">
        <v>650</v>
      </c>
    </row>
    <row r="18" spans="1:21" x14ac:dyDescent="0.3">
      <c r="A18" s="14" t="str">
        <f>VLOOKUP('Customer Names'!A18,'Customer Names'!A18:F2352,1,FALSE)</f>
        <v>Id17</v>
      </c>
      <c r="B18" s="11" t="str">
        <f>VLOOKUP('Customer Names'!B18,'Customer Names'!B18:G2352,5,FALSE)</f>
        <v>Jennifer A</v>
      </c>
      <c r="C18" s="11">
        <f>VLOOKUP($A18,'Medical Examinations'!$A18:$O2352,2,FALSE)</f>
        <v>33.799999999999997</v>
      </c>
      <c r="D18" s="11">
        <f>VLOOKUP($A18,'Medical Examinations'!$A18:$O2352,3,FALSE)</f>
        <v>7.67</v>
      </c>
      <c r="E18" s="11" t="str">
        <f>VLOOKUP($A18,'Medical Examinations'!$A18:$P2352,14,FALSE)</f>
        <v>No</v>
      </c>
      <c r="F18" s="11" t="str">
        <f>VLOOKUP($A18,'Medical Examinations'!$A18:$O2352,5,FALSE)</f>
        <v>No</v>
      </c>
      <c r="G18" s="11" t="str">
        <f>VLOOKUP($A18,'Medical Examinations'!$A18:$O2352,6,FALSE)</f>
        <v>No</v>
      </c>
      <c r="H18" s="11">
        <f>VLOOKUP($A18,'Medical Examinations'!$A18:$P2352,13,FALSE)</f>
        <v>3</v>
      </c>
      <c r="I18" s="11" t="str">
        <f>VLOOKUP($A18,'Medical Examinations'!$A18:$P2352,16,FALSE)</f>
        <v>Yes</v>
      </c>
      <c r="J18" s="11" t="str">
        <f>VLOOKUP($A18,'Medical Examinations'!$A18:$P2352,11,FALSE)</f>
        <v>Obesity</v>
      </c>
      <c r="K18" s="11" t="str">
        <f>VLOOKUP($A18,'Medical Examinations'!$A18:$P2352,12,FALSE)</f>
        <v>Diabetes</v>
      </c>
      <c r="L18" s="11" t="str">
        <f>VLOOKUP($A18,'Hospitalisation Details'!$K18:$S2360,7,FALSE)</f>
        <v>16 Nov 1958</v>
      </c>
      <c r="M18" s="17">
        <f>VLOOKUP($A18,'Hospitalisation Details'!$K18:$S2360,9,FALSE)</f>
        <v>47928.03</v>
      </c>
      <c r="N18" s="11" t="str">
        <f>VLOOKUP($A18,'Hospitalisation Details'!$K18:$S2360,4,FALSE)</f>
        <v>Tier - 2</v>
      </c>
      <c r="O18" s="11" t="str">
        <f>VLOOKUP($A18,'Hospitalisation Details'!$K18:$S2360,5,FALSE)</f>
        <v>Tier - 3</v>
      </c>
      <c r="P18" s="11" t="str">
        <f>VLOOKUP($A18,'Hospitalisation Details'!$K18:$S2360,6,FALSE)</f>
        <v>R1011</v>
      </c>
      <c r="Q18" s="36">
        <f ca="1">VLOOKUP($A18,'Hospitalisation Details'!$K18:$S2360,8,FALSE)</f>
        <v>66</v>
      </c>
      <c r="S18" s="156"/>
      <c r="T18" s="39" t="s">
        <v>8344</v>
      </c>
      <c r="U18" s="67">
        <v>11923</v>
      </c>
    </row>
    <row r="19" spans="1:21" x14ac:dyDescent="0.3">
      <c r="A19" s="14" t="str">
        <f>VLOOKUP('Customer Names'!A19,'Customer Names'!A19:F2353,1,FALSE)</f>
        <v>Id18</v>
      </c>
      <c r="B19" s="11" t="str">
        <f>VLOOKUP('Customer Names'!B19,'Customer Names'!B19:G2353,5,FALSE)</f>
        <v>Christina M</v>
      </c>
      <c r="C19" s="11">
        <f>VLOOKUP($A19,'Medical Examinations'!$A19:$O2353,2,FALSE)</f>
        <v>36.765000000000001</v>
      </c>
      <c r="D19" s="11">
        <f>VLOOKUP($A19,'Medical Examinations'!$A19:$O2353,3,FALSE)</f>
        <v>7.29</v>
      </c>
      <c r="E19" s="11" t="str">
        <f>VLOOKUP($A19,'Medical Examinations'!$A19:$P2353,14,FALSE)</f>
        <v>Yes</v>
      </c>
      <c r="F19" s="11" t="str">
        <f>VLOOKUP($A19,'Medical Examinations'!$A19:$O2353,5,FALSE)</f>
        <v>No</v>
      </c>
      <c r="G19" s="11" t="str">
        <f>VLOOKUP($A19,'Medical Examinations'!$A19:$O2353,6,FALSE)</f>
        <v>Yes</v>
      </c>
      <c r="H19" s="11">
        <f>VLOOKUP($A19,'Medical Examinations'!$A19:$P2353,13,FALSE)</f>
        <v>1</v>
      </c>
      <c r="I19" s="11" t="str">
        <f>VLOOKUP($A19,'Medical Examinations'!$A19:$P2353,16,FALSE)</f>
        <v>Yes</v>
      </c>
      <c r="J19" s="11" t="str">
        <f>VLOOKUP($A19,'Medical Examinations'!$A19:$P2353,11,FALSE)</f>
        <v>Obesity</v>
      </c>
      <c r="K19" s="11" t="str">
        <f>VLOOKUP($A19,'Medical Examinations'!$A19:$P2353,12,FALSE)</f>
        <v>Diabetes</v>
      </c>
      <c r="L19" s="11" t="str">
        <f>VLOOKUP($A19,'Hospitalisation Details'!$K19:$S2361,7,FALSE)</f>
        <v>5 Aug 1963</v>
      </c>
      <c r="M19" s="17">
        <f>VLOOKUP($A19,'Hospitalisation Details'!$K19:$S2361,9,FALSE)</f>
        <v>47896.79</v>
      </c>
      <c r="N19" s="11" t="str">
        <f>VLOOKUP($A19,'Hospitalisation Details'!$K19:$S2361,4,FALSE)</f>
        <v>Tier - 1</v>
      </c>
      <c r="O19" s="11" t="str">
        <f>VLOOKUP($A19,'Hospitalisation Details'!$K19:$S2361,5,FALSE)</f>
        <v>Tier - 3</v>
      </c>
      <c r="P19" s="11" t="str">
        <f>VLOOKUP($A19,'Hospitalisation Details'!$K19:$S2361,6,FALSE)</f>
        <v>R1024</v>
      </c>
      <c r="Q19" s="36">
        <f ca="1">VLOOKUP($A19,'Hospitalisation Details'!$K19:$S2361,8,FALSE)</f>
        <v>61</v>
      </c>
      <c r="S19" s="14">
        <v>2</v>
      </c>
      <c r="T19" s="39" t="s">
        <v>8342</v>
      </c>
      <c r="U19" s="67">
        <v>17487</v>
      </c>
    </row>
    <row r="20" spans="1:21" x14ac:dyDescent="0.3">
      <c r="A20" s="14" t="str">
        <f>VLOOKUP('Customer Names'!A20,'Customer Names'!A20:F2354,1,FALSE)</f>
        <v>Id19</v>
      </c>
      <c r="B20" s="11" t="str">
        <f>VLOOKUP('Customer Names'!B20,'Customer Names'!B20:G2354,5,FALSE)</f>
        <v>Said Sr</v>
      </c>
      <c r="C20" s="11">
        <f>VLOOKUP($A20,'Medical Examinations'!$A20:$O2354,2,FALSE)</f>
        <v>36.954999999999998</v>
      </c>
      <c r="D20" s="11">
        <f>VLOOKUP($A20,'Medical Examinations'!$A20:$O2354,3,FALSE)</f>
        <v>4.72</v>
      </c>
      <c r="E20" s="11" t="str">
        <f>VLOOKUP($A20,'Medical Examinations'!$A20:$P2354,14,FALSE)</f>
        <v>Yes</v>
      </c>
      <c r="F20" s="11" t="str">
        <f>VLOOKUP($A20,'Medical Examinations'!$A20:$O2354,5,FALSE)</f>
        <v>No</v>
      </c>
      <c r="G20" s="11" t="str">
        <f>VLOOKUP($A20,'Medical Examinations'!$A20:$O2354,6,FALSE)</f>
        <v>No</v>
      </c>
      <c r="H20" s="11">
        <f>VLOOKUP($A20,'Medical Examinations'!$A20:$P2354,13,FALSE)</f>
        <v>1</v>
      </c>
      <c r="I20" s="11" t="str">
        <f>VLOOKUP($A20,'Medical Examinations'!$A20:$P2354,16,FALSE)</f>
        <v>Yes</v>
      </c>
      <c r="J20" s="11" t="str">
        <f>VLOOKUP($A20,'Medical Examinations'!$A20:$P2354,11,FALSE)</f>
        <v>Obesity</v>
      </c>
      <c r="K20" s="11" t="str">
        <f>VLOOKUP($A20,'Medical Examinations'!$A20:$P2354,12,FALSE)</f>
        <v>Normal</v>
      </c>
      <c r="L20" s="11" t="str">
        <f>VLOOKUP($A20,'Hospitalisation Details'!$K20:$S2362,7,FALSE)</f>
        <v>7 Nov 1964</v>
      </c>
      <c r="M20" s="17">
        <f>VLOOKUP($A20,'Hospitalisation Details'!$K20:$S2362,9,FALSE)</f>
        <v>47496.49</v>
      </c>
      <c r="N20" s="11" t="str">
        <f>VLOOKUP($A20,'Hospitalisation Details'!$K20:$S2362,4,FALSE)</f>
        <v>Tier - 1</v>
      </c>
      <c r="O20" s="11" t="str">
        <f>VLOOKUP($A20,'Hospitalisation Details'!$K20:$S2362,5,FALSE)</f>
        <v>Tier - 3</v>
      </c>
      <c r="P20" s="11" t="str">
        <f>VLOOKUP($A20,'Hospitalisation Details'!$K20:$S2362,6,FALSE)</f>
        <v>R1012</v>
      </c>
      <c r="Q20" s="36">
        <f ca="1">VLOOKUP($A20,'Hospitalisation Details'!$K20:$S2362,8,FALSE)</f>
        <v>60</v>
      </c>
      <c r="S20" s="156">
        <v>3</v>
      </c>
      <c r="T20" s="153" t="s">
        <v>6754</v>
      </c>
      <c r="U20" s="154"/>
    </row>
    <row r="21" spans="1:21" x14ac:dyDescent="0.3">
      <c r="A21" s="14" t="str">
        <f>VLOOKUP('Customer Names'!A21,'Customer Names'!A21:F2355,1,FALSE)</f>
        <v>Id20</v>
      </c>
      <c r="B21" s="11" t="str">
        <f>VLOOKUP('Customer Names'!B21,'Customer Names'!B21:G2355,5,FALSE)</f>
        <v>John</v>
      </c>
      <c r="C21" s="11">
        <f>VLOOKUP($A21,'Medical Examinations'!$A21:$O2355,2,FALSE)</f>
        <v>42.9</v>
      </c>
      <c r="D21" s="11">
        <f>VLOOKUP($A21,'Medical Examinations'!$A21:$O2355,3,FALSE)</f>
        <v>11.41</v>
      </c>
      <c r="E21" s="11" t="str">
        <f>VLOOKUP($A21,'Medical Examinations'!$A21:$P2355,14,FALSE)</f>
        <v>No</v>
      </c>
      <c r="F21" s="11" t="str">
        <f>VLOOKUP($A21,'Medical Examinations'!$A21:$O2355,5,FALSE)</f>
        <v>No</v>
      </c>
      <c r="G21" s="11" t="str">
        <f>VLOOKUP($A21,'Medical Examinations'!$A21:$O2355,6,FALSE)</f>
        <v>No</v>
      </c>
      <c r="H21" s="11">
        <f>VLOOKUP($A21,'Medical Examinations'!$A21:$P2355,13,FALSE)</f>
        <v>0</v>
      </c>
      <c r="I21" s="11" t="str">
        <f>VLOOKUP($A21,'Medical Examinations'!$A21:$P2355,16,FALSE)</f>
        <v>Yes</v>
      </c>
      <c r="J21" s="11" t="str">
        <f>VLOOKUP($A21,'Medical Examinations'!$A21:$P2355,11,FALSE)</f>
        <v>Obesity</v>
      </c>
      <c r="K21" s="11" t="str">
        <f>VLOOKUP($A21,'Medical Examinations'!$A21:$P2355,12,FALSE)</f>
        <v>Diabetes</v>
      </c>
      <c r="L21" s="11" t="str">
        <f>VLOOKUP($A21,'Hospitalisation Details'!$K21:$S2363,7,FALSE)</f>
        <v>27 Sep 1971</v>
      </c>
      <c r="M21" s="17">
        <f>VLOOKUP($A21,'Hospitalisation Details'!$K21:$S2363,9,FALSE)</f>
        <v>47462.89</v>
      </c>
      <c r="N21" s="11" t="str">
        <f>VLOOKUP($A21,'Hospitalisation Details'!$K21:$S2363,4,FALSE)</f>
        <v>Tier - 1</v>
      </c>
      <c r="O21" s="11" t="str">
        <f>VLOOKUP($A21,'Hospitalisation Details'!$K21:$S2363,5,FALSE)</f>
        <v>Tier - 2</v>
      </c>
      <c r="P21" s="11" t="str">
        <f>VLOOKUP($A21,'Hospitalisation Details'!$K21:$S2363,6,FALSE)</f>
        <v>R1013</v>
      </c>
      <c r="Q21" s="36">
        <f ca="1">VLOOKUP($A21,'Hospitalisation Details'!$K21:$S2363,8,FALSE)</f>
        <v>53</v>
      </c>
      <c r="S21" s="156"/>
      <c r="T21" s="61" t="s">
        <v>8337</v>
      </c>
      <c r="U21" s="67">
        <v>9310917</v>
      </c>
    </row>
    <row r="22" spans="1:21" x14ac:dyDescent="0.3">
      <c r="A22" s="14" t="str">
        <f>VLOOKUP('Customer Names'!A22,'Customer Names'!A22:F2356,1,FALSE)</f>
        <v>Id21</v>
      </c>
      <c r="B22" s="11" t="str">
        <f>VLOOKUP('Customer Names'!B22,'Customer Names'!B22:G2356,5,FALSE)</f>
        <v>Myles</v>
      </c>
      <c r="C22" s="11">
        <f>VLOOKUP($A22,'Medical Examinations'!$A22:$O2356,2,FALSE)</f>
        <v>36.299999999999997</v>
      </c>
      <c r="D22" s="11">
        <f>VLOOKUP($A22,'Medical Examinations'!$A22:$O2356,3,FALSE)</f>
        <v>11.5</v>
      </c>
      <c r="E22" s="11" t="str">
        <f>VLOOKUP($A22,'Medical Examinations'!$A22:$P2356,14,FALSE)</f>
        <v>Yes</v>
      </c>
      <c r="F22" s="11" t="str">
        <f>VLOOKUP($A22,'Medical Examinations'!$A22:$O2356,5,FALSE)</f>
        <v>No</v>
      </c>
      <c r="G22" s="11" t="str">
        <f>VLOOKUP($A22,'Medical Examinations'!$A22:$O2356,6,FALSE)</f>
        <v>No</v>
      </c>
      <c r="H22" s="11">
        <f>VLOOKUP($A22,'Medical Examinations'!$A22:$P2356,13,FALSE)</f>
        <v>2</v>
      </c>
      <c r="I22" s="11" t="str">
        <f>VLOOKUP($A22,'Medical Examinations'!$A22:$P2356,16,FALSE)</f>
        <v>Yes</v>
      </c>
      <c r="J22" s="11" t="str">
        <f>VLOOKUP($A22,'Medical Examinations'!$A22:$P2356,11,FALSE)</f>
        <v>Obesity</v>
      </c>
      <c r="K22" s="11" t="str">
        <f>VLOOKUP($A22,'Medical Examinations'!$A22:$P2356,12,FALSE)</f>
        <v>Diabetes</v>
      </c>
      <c r="L22" s="11" t="str">
        <f>VLOOKUP($A22,'Hospitalisation Details'!$K22:$S2364,7,FALSE)</f>
        <v>13 Jun 1961</v>
      </c>
      <c r="M22" s="17">
        <f>VLOOKUP($A22,'Hospitalisation Details'!$K22:$S2364,9,FALSE)</f>
        <v>47403.88</v>
      </c>
      <c r="N22" s="11" t="str">
        <f>VLOOKUP($A22,'Hospitalisation Details'!$K22:$S2364,4,FALSE)</f>
        <v>Tier - 1</v>
      </c>
      <c r="O22" s="11" t="str">
        <f>VLOOKUP($A22,'Hospitalisation Details'!$K22:$S2364,5,FALSE)</f>
        <v>Tier - 3</v>
      </c>
      <c r="P22" s="11" t="str">
        <f>VLOOKUP($A22,'Hospitalisation Details'!$K22:$S2364,6,FALSE)</f>
        <v>R1011</v>
      </c>
      <c r="Q22" s="36">
        <f ca="1">VLOOKUP($A22,'Hospitalisation Details'!$K22:$S2364,8,FALSE)</f>
        <v>63</v>
      </c>
      <c r="S22" s="156"/>
      <c r="T22" s="61" t="s">
        <v>8338</v>
      </c>
      <c r="U22" s="67">
        <v>15898789</v>
      </c>
    </row>
    <row r="23" spans="1:21" x14ac:dyDescent="0.3">
      <c r="A23" s="14" t="str">
        <f>VLOOKUP('Customer Names'!A23,'Customer Names'!A23:F2357,1,FALSE)</f>
        <v>Id22</v>
      </c>
      <c r="B23" s="11" t="str">
        <f>VLOOKUP('Customer Names'!B23,'Customer Names'!B23:G2357,5,FALSE)</f>
        <v>Madelyn C</v>
      </c>
      <c r="C23" s="11">
        <f>VLOOKUP($A23,'Medical Examinations'!$A23:$O2357,2,FALSE)</f>
        <v>32.200000000000003</v>
      </c>
      <c r="D23" s="11">
        <f>VLOOKUP($A23,'Medical Examinations'!$A23:$O2357,3,FALSE)</f>
        <v>6.22</v>
      </c>
      <c r="E23" s="11" t="str">
        <f>VLOOKUP($A23,'Medical Examinations'!$A23:$P2357,14,FALSE)</f>
        <v>Yes</v>
      </c>
      <c r="F23" s="11" t="str">
        <f>VLOOKUP($A23,'Medical Examinations'!$A23:$O2357,5,FALSE)</f>
        <v>No</v>
      </c>
      <c r="G23" s="11" t="str">
        <f>VLOOKUP($A23,'Medical Examinations'!$A23:$O2357,6,FALSE)</f>
        <v>No</v>
      </c>
      <c r="H23" s="11">
        <f>VLOOKUP($A23,'Medical Examinations'!$A23:$P2357,13,FALSE)</f>
        <v>2</v>
      </c>
      <c r="I23" s="11" t="str">
        <f>VLOOKUP($A23,'Medical Examinations'!$A23:$P2357,16,FALSE)</f>
        <v>Yes</v>
      </c>
      <c r="J23" s="11" t="str">
        <f>VLOOKUP($A23,'Medical Examinations'!$A23:$P2357,11,FALSE)</f>
        <v>Obesity</v>
      </c>
      <c r="K23" s="11" t="str">
        <f>VLOOKUP($A23,'Medical Examinations'!$A23:$P2357,12,FALSE)</f>
        <v>Prediabetes</v>
      </c>
      <c r="L23" s="11" t="str">
        <f>VLOOKUP($A23,'Hospitalisation Details'!$K23:$S2365,7,FALSE)</f>
        <v>4 Oct 1959</v>
      </c>
      <c r="M23" s="17">
        <f>VLOOKUP($A23,'Hospitalisation Details'!$K23:$S2365,9,FALSE)</f>
        <v>47305.31</v>
      </c>
      <c r="N23" s="11" t="str">
        <f>VLOOKUP($A23,'Hospitalisation Details'!$K23:$S2365,4,FALSE)</f>
        <v>Tier - 2</v>
      </c>
      <c r="O23" s="11" t="str">
        <f>VLOOKUP($A23,'Hospitalisation Details'!$K23:$S2365,5,FALSE)</f>
        <v>Tier - 1</v>
      </c>
      <c r="P23" s="11" t="str">
        <f>VLOOKUP($A23,'Hospitalisation Details'!$K23:$S2365,6,FALSE)</f>
        <v>R1011</v>
      </c>
      <c r="Q23" s="36">
        <f ca="1">VLOOKUP($A23,'Hospitalisation Details'!$K23:$S2365,8,FALSE)</f>
        <v>65</v>
      </c>
      <c r="S23" s="156"/>
      <c r="T23" s="61" t="s">
        <v>8339</v>
      </c>
      <c r="U23" s="67">
        <v>6558490</v>
      </c>
    </row>
    <row r="24" spans="1:21" x14ac:dyDescent="0.3">
      <c r="A24" s="14" t="str">
        <f>VLOOKUP('Customer Names'!A24,'Customer Names'!A24:F2358,1,FALSE)</f>
        <v>Id23</v>
      </c>
      <c r="B24" s="11" t="str">
        <f>VLOOKUP('Customer Names'!B24,'Customer Names'!B24:G2358,5,FALSE)</f>
        <v>Nicole</v>
      </c>
      <c r="C24" s="11">
        <f>VLOOKUP($A24,'Medical Examinations'!$A24:$O2358,2,FALSE)</f>
        <v>31.3</v>
      </c>
      <c r="D24" s="11">
        <f>VLOOKUP($A24,'Medical Examinations'!$A24:$O2358,3,FALSE)</f>
        <v>11.38</v>
      </c>
      <c r="E24" s="11" t="str">
        <f>VLOOKUP($A24,'Medical Examinations'!$A24:$P2358,14,FALSE)</f>
        <v>No</v>
      </c>
      <c r="F24" s="11" t="str">
        <f>VLOOKUP($A24,'Medical Examinations'!$A24:$O2358,5,FALSE)</f>
        <v>No</v>
      </c>
      <c r="G24" s="11" t="str">
        <f>VLOOKUP($A24,'Medical Examinations'!$A24:$O2358,6,FALSE)</f>
        <v>No</v>
      </c>
      <c r="H24" s="11">
        <f>VLOOKUP($A24,'Medical Examinations'!$A24:$P2358,13,FALSE)</f>
        <v>3</v>
      </c>
      <c r="I24" s="11" t="str">
        <f>VLOOKUP($A24,'Medical Examinations'!$A24:$P2358,16,FALSE)</f>
        <v>Yes</v>
      </c>
      <c r="J24" s="11" t="str">
        <f>VLOOKUP($A24,'Medical Examinations'!$A24:$P2358,11,FALSE)</f>
        <v>Obesity</v>
      </c>
      <c r="K24" s="11" t="str">
        <f>VLOOKUP($A24,'Medical Examinations'!$A24:$P2358,12,FALSE)</f>
        <v>Diabetes</v>
      </c>
      <c r="L24" s="11" t="str">
        <f>VLOOKUP($A24,'Hospitalisation Details'!$K24:$S2366,7,FALSE)</f>
        <v>3 Sep 1958</v>
      </c>
      <c r="M24" s="17">
        <f>VLOOKUP($A24,'Hospitalisation Details'!$K24:$S2366,9,FALSE)</f>
        <v>47291.06</v>
      </c>
      <c r="N24" s="11" t="str">
        <f>VLOOKUP($A24,'Hospitalisation Details'!$K24:$S2366,4,FALSE)</f>
        <v>Tier - 2</v>
      </c>
      <c r="O24" s="11" t="str">
        <f>VLOOKUP($A24,'Hospitalisation Details'!$K24:$S2366,5,FALSE)</f>
        <v>Tier - 1</v>
      </c>
      <c r="P24" s="11" t="str">
        <f>VLOOKUP($A24,'Hospitalisation Details'!$K24:$S2366,6,FALSE)</f>
        <v>R1011</v>
      </c>
      <c r="Q24" s="36">
        <f ca="1">VLOOKUP($A24,'Hospitalisation Details'!$K24:$S2366,8,FALSE)</f>
        <v>66</v>
      </c>
      <c r="S24" s="156"/>
      <c r="T24" s="39" t="s">
        <v>6755</v>
      </c>
      <c r="U24" s="67">
        <v>31768896</v>
      </c>
    </row>
    <row r="25" spans="1:21" x14ac:dyDescent="0.3">
      <c r="A25" s="14" t="str">
        <f>VLOOKUP('Customer Names'!A25,'Customer Names'!A25:F2359,1,FALSE)</f>
        <v>Id24</v>
      </c>
      <c r="B25" s="11" t="str">
        <f>VLOOKUP('Customer Names'!B25,'Customer Names'!B25:G2359,5,FALSE)</f>
        <v>Eric A</v>
      </c>
      <c r="C25" s="11">
        <f>VLOOKUP($A25,'Medical Examinations'!$A25:$O2359,2,FALSE)</f>
        <v>41.8</v>
      </c>
      <c r="D25" s="11">
        <f>VLOOKUP($A25,'Medical Examinations'!$A25:$O2359,3,FALSE)</f>
        <v>7.89</v>
      </c>
      <c r="E25" s="11" t="str">
        <f>VLOOKUP($A25,'Medical Examinations'!$A25:$P2359,14,FALSE)</f>
        <v>Yes</v>
      </c>
      <c r="F25" s="11" t="str">
        <f>VLOOKUP($A25,'Medical Examinations'!$A25:$O2359,5,FALSE)</f>
        <v>No</v>
      </c>
      <c r="G25" s="11" t="str">
        <f>VLOOKUP($A25,'Medical Examinations'!$A25:$O2359,6,FALSE)</f>
        <v>No</v>
      </c>
      <c r="H25" s="11">
        <f>VLOOKUP($A25,'Medical Examinations'!$A25:$P2359,13,FALSE)</f>
        <v>2</v>
      </c>
      <c r="I25" s="11" t="str">
        <f>VLOOKUP($A25,'Medical Examinations'!$A25:$P2359,16,FALSE)</f>
        <v>Yes</v>
      </c>
      <c r="J25" s="11" t="str">
        <f>VLOOKUP($A25,'Medical Examinations'!$A25:$P2359,11,FALSE)</f>
        <v>Obesity</v>
      </c>
      <c r="K25" s="11" t="str">
        <f>VLOOKUP($A25,'Medical Examinations'!$A25:$P2359,12,FALSE)</f>
        <v>Diabetes</v>
      </c>
      <c r="L25" s="11" t="str">
        <f>VLOOKUP($A25,'Hospitalisation Details'!$K25:$S2367,7,FALSE)</f>
        <v>28 Dec 1970</v>
      </c>
      <c r="M25" s="17">
        <f>VLOOKUP($A25,'Hospitalisation Details'!$K25:$S2367,9,FALSE)</f>
        <v>47269.85</v>
      </c>
      <c r="N25" s="11" t="str">
        <f>VLOOKUP($A25,'Hospitalisation Details'!$K25:$S2367,4,FALSE)</f>
        <v>Tier - 1</v>
      </c>
      <c r="O25" s="11" t="str">
        <f>VLOOKUP($A25,'Hospitalisation Details'!$K25:$S2367,5,FALSE)</f>
        <v>Tier - 2</v>
      </c>
      <c r="P25" s="11" t="str">
        <f>VLOOKUP($A25,'Hospitalisation Details'!$K25:$S2367,6,FALSE)</f>
        <v>R1013</v>
      </c>
      <c r="Q25" s="36">
        <f ca="1">VLOOKUP($A25,'Hospitalisation Details'!$K25:$S2367,8,FALSE)</f>
        <v>54</v>
      </c>
      <c r="S25" s="14">
        <v>4</v>
      </c>
      <c r="T25" s="39" t="s">
        <v>8348</v>
      </c>
      <c r="U25" s="67">
        <v>14218</v>
      </c>
    </row>
    <row r="26" spans="1:21" ht="15" thickBot="1" x14ac:dyDescent="0.35">
      <c r="A26" s="14" t="str">
        <f>VLOOKUP('Customer Names'!A26,'Customer Names'!A26:F2360,1,FALSE)</f>
        <v>Id25</v>
      </c>
      <c r="B26" s="11" t="str">
        <f>VLOOKUP('Customer Names'!B26,'Customer Names'!B26:G2360,5,FALSE)</f>
        <v>Emiliano I</v>
      </c>
      <c r="C26" s="11">
        <f>VLOOKUP($A26,'Medical Examinations'!$A26:$O2360,2,FALSE)</f>
        <v>35.090000000000003</v>
      </c>
      <c r="D26" s="11">
        <f>VLOOKUP($A26,'Medical Examinations'!$A26:$O2360,3,FALSE)</f>
        <v>4.38</v>
      </c>
      <c r="E26" s="11" t="str">
        <f>VLOOKUP($A26,'Medical Examinations'!$A26:$P2360,14,FALSE)</f>
        <v>Yes</v>
      </c>
      <c r="F26" s="11" t="str">
        <f>VLOOKUP($A26,'Medical Examinations'!$A26:$O2360,5,FALSE)</f>
        <v>No</v>
      </c>
      <c r="G26" s="11" t="str">
        <f>VLOOKUP($A26,'Medical Examinations'!$A26:$O2360,6,FALSE)</f>
        <v>No</v>
      </c>
      <c r="H26" s="11">
        <f>VLOOKUP($A26,'Medical Examinations'!$A26:$P2360,13,FALSE)</f>
        <v>2</v>
      </c>
      <c r="I26" s="11" t="str">
        <f>VLOOKUP($A26,'Medical Examinations'!$A26:$P2360,16,FALSE)</f>
        <v>Yes</v>
      </c>
      <c r="J26" s="11" t="str">
        <f>VLOOKUP($A26,'Medical Examinations'!$A26:$P2360,11,FALSE)</f>
        <v>Obesity</v>
      </c>
      <c r="K26" s="11" t="str">
        <f>VLOOKUP($A26,'Medical Examinations'!$A26:$P2360,12,FALSE)</f>
        <v>Normal</v>
      </c>
      <c r="L26" s="11" t="str">
        <f>VLOOKUP($A26,'Hospitalisation Details'!$K26:$S2368,7,FALSE)</f>
        <v>14 Jul 1959</v>
      </c>
      <c r="M26" s="17">
        <f>VLOOKUP($A26,'Hospitalisation Details'!$K26:$S2368,9,FALSE)</f>
        <v>47055.53</v>
      </c>
      <c r="N26" s="11" t="str">
        <f>VLOOKUP($A26,'Hospitalisation Details'!$K26:$S2368,4,FALSE)</f>
        <v>Tier - 2</v>
      </c>
      <c r="O26" s="11" t="str">
        <f>VLOOKUP($A26,'Hospitalisation Details'!$K26:$S2368,5,FALSE)</f>
        <v>Tier - 1</v>
      </c>
      <c r="P26" s="11" t="str">
        <f>VLOOKUP($A26,'Hospitalisation Details'!$K26:$S2368,6,FALSE)</f>
        <v>R1013</v>
      </c>
      <c r="Q26" s="36">
        <f ca="1">VLOOKUP($A26,'Hospitalisation Details'!$K26:$S2368,8,FALSE)</f>
        <v>65</v>
      </c>
      <c r="S26" s="15">
        <v>5</v>
      </c>
      <c r="T26" s="38" t="s">
        <v>8349</v>
      </c>
      <c r="U26" s="65">
        <v>1</v>
      </c>
    </row>
    <row r="27" spans="1:21" x14ac:dyDescent="0.3">
      <c r="A27" s="14" t="str">
        <f>VLOOKUP('Customer Names'!A27,'Customer Names'!A27:F2361,1,FALSE)</f>
        <v>Id26</v>
      </c>
      <c r="B27" s="11" t="str">
        <f>VLOOKUP('Customer Names'!B27,'Customer Names'!B27:G2361,5,FALSE)</f>
        <v>Adam</v>
      </c>
      <c r="C27" s="11">
        <f>VLOOKUP($A27,'Medical Examinations'!$A27:$O2361,2,FALSE)</f>
        <v>33.880000000000003</v>
      </c>
      <c r="D27" s="11">
        <f>VLOOKUP($A27,'Medical Examinations'!$A27:$O2361,3,FALSE)</f>
        <v>7.01</v>
      </c>
      <c r="E27" s="11" t="str">
        <f>VLOOKUP($A27,'Medical Examinations'!$A27:$P2361,14,FALSE)</f>
        <v>No</v>
      </c>
      <c r="F27" s="11" t="str">
        <f>VLOOKUP($A27,'Medical Examinations'!$A27:$O2361,5,FALSE)</f>
        <v>No</v>
      </c>
      <c r="G27" s="11" t="str">
        <f>VLOOKUP($A27,'Medical Examinations'!$A27:$O2361,6,FALSE)</f>
        <v>No</v>
      </c>
      <c r="H27" s="11">
        <f>VLOOKUP($A27,'Medical Examinations'!$A27:$P2361,13,FALSE)</f>
        <v>3</v>
      </c>
      <c r="I27" s="11" t="str">
        <f>VLOOKUP($A27,'Medical Examinations'!$A27:$P2361,16,FALSE)</f>
        <v>Yes</v>
      </c>
      <c r="J27" s="11" t="str">
        <f>VLOOKUP($A27,'Medical Examinations'!$A27:$P2361,11,FALSE)</f>
        <v>Obesity</v>
      </c>
      <c r="K27" s="11" t="str">
        <f>VLOOKUP($A27,'Medical Examinations'!$A27:$P2361,12,FALSE)</f>
        <v>Diabetes</v>
      </c>
      <c r="L27" s="11" t="str">
        <f>VLOOKUP($A27,'Hospitalisation Details'!$K27:$S2369,7,FALSE)</f>
        <v>15 Sep 1958</v>
      </c>
      <c r="M27" s="17">
        <f>VLOOKUP($A27,'Hospitalisation Details'!$K27:$S2369,9,FALSE)</f>
        <v>46889.26</v>
      </c>
      <c r="N27" s="11" t="str">
        <f>VLOOKUP($A27,'Hospitalisation Details'!$K27:$S2369,4,FALSE)</f>
        <v>Tier - 2</v>
      </c>
      <c r="O27" s="11" t="str">
        <f>VLOOKUP($A27,'Hospitalisation Details'!$K27:$S2369,5,FALSE)</f>
        <v>Tier - 3</v>
      </c>
      <c r="P27" s="11" t="str">
        <f>VLOOKUP($A27,'Hospitalisation Details'!$K27:$S2369,6,FALSE)</f>
        <v>R1013</v>
      </c>
      <c r="Q27" s="36">
        <f ca="1">VLOOKUP($A27,'Hospitalisation Details'!$K27:$S2369,8,FALSE)</f>
        <v>66</v>
      </c>
    </row>
    <row r="28" spans="1:21" x14ac:dyDescent="0.3">
      <c r="A28" s="14" t="str">
        <f>VLOOKUP('Customer Names'!A28,'Customer Names'!A28:F2362,1,FALSE)</f>
        <v>Id27</v>
      </c>
      <c r="B28" s="11" t="str">
        <f>VLOOKUP('Customer Names'!B28,'Customer Names'!B28:G2362,5,FALSE)</f>
        <v>Zach</v>
      </c>
      <c r="C28" s="11">
        <f>VLOOKUP($A28,'Medical Examinations'!$A28:$O2362,2,FALSE)</f>
        <v>30.875</v>
      </c>
      <c r="D28" s="11">
        <f>VLOOKUP($A28,'Medical Examinations'!$A28:$O2362,3,FALSE)</f>
        <v>11.88</v>
      </c>
      <c r="E28" s="11" t="str">
        <f>VLOOKUP($A28,'Medical Examinations'!$A28:$P2362,14,FALSE)</f>
        <v>No</v>
      </c>
      <c r="F28" s="11" t="str">
        <f>VLOOKUP($A28,'Medical Examinations'!$A28:$O2362,5,FALSE)</f>
        <v>No</v>
      </c>
      <c r="G28" s="11" t="str">
        <f>VLOOKUP($A28,'Medical Examinations'!$A28:$O2362,6,FALSE)</f>
        <v>No</v>
      </c>
      <c r="H28" s="11">
        <f>VLOOKUP($A28,'Medical Examinations'!$A28:$P2362,13,FALSE)</f>
        <v>0</v>
      </c>
      <c r="I28" s="11" t="str">
        <f>VLOOKUP($A28,'Medical Examinations'!$A28:$P2362,16,FALSE)</f>
        <v>Yes</v>
      </c>
      <c r="J28" s="11" t="str">
        <f>VLOOKUP($A28,'Medical Examinations'!$A28:$P2362,11,FALSE)</f>
        <v>Obesity</v>
      </c>
      <c r="K28" s="11" t="str">
        <f>VLOOKUP($A28,'Medical Examinations'!$A28:$P2362,12,FALSE)</f>
        <v>Diabetes</v>
      </c>
      <c r="L28" s="11" t="str">
        <f>VLOOKUP($A28,'Hospitalisation Details'!$K28:$S2370,7,FALSE)</f>
        <v>17 Nov 1960</v>
      </c>
      <c r="M28" s="17">
        <f>VLOOKUP($A28,'Hospitalisation Details'!$K28:$S2370,9,FALSE)</f>
        <v>46718.16</v>
      </c>
      <c r="N28" s="11" t="str">
        <f>VLOOKUP($A28,'Hospitalisation Details'!$K28:$S2370,4,FALSE)</f>
        <v>Tier - 1</v>
      </c>
      <c r="O28" s="11" t="str">
        <f>VLOOKUP($A28,'Hospitalisation Details'!$K28:$S2370,5,FALSE)</f>
        <v>Tier - 1</v>
      </c>
      <c r="P28" s="11" t="str">
        <f>VLOOKUP($A28,'Hospitalisation Details'!$K28:$S2370,6,FALSE)</f>
        <v>R1012</v>
      </c>
      <c r="Q28" s="36">
        <f ca="1">VLOOKUP($A28,'Hospitalisation Details'!$K28:$S2370,8,FALSE)</f>
        <v>64</v>
      </c>
    </row>
    <row r="29" spans="1:21" x14ac:dyDescent="0.3">
      <c r="A29" s="14" t="str">
        <f>VLOOKUP('Customer Names'!A29,'Customer Names'!A29:F2363,1,FALSE)</f>
        <v>Id28</v>
      </c>
      <c r="B29" s="11" t="str">
        <f>VLOOKUP('Customer Names'!B29,'Customer Names'!B29:G2363,5,FALSE)</f>
        <v>Stephanie W</v>
      </c>
      <c r="C29" s="11">
        <f>VLOOKUP($A29,'Medical Examinations'!$A29:$O2363,2,FALSE)</f>
        <v>36.86</v>
      </c>
      <c r="D29" s="11">
        <f>VLOOKUP($A29,'Medical Examinations'!$A29:$O2363,3,FALSE)</f>
        <v>5.19</v>
      </c>
      <c r="E29" s="11" t="str">
        <f>VLOOKUP($A29,'Medical Examinations'!$A29:$P2363,14,FALSE)</f>
        <v>Yes</v>
      </c>
      <c r="F29" s="11" t="str">
        <f>VLOOKUP($A29,'Medical Examinations'!$A29:$O2363,5,FALSE)</f>
        <v>No</v>
      </c>
      <c r="G29" s="11" t="str">
        <f>VLOOKUP($A29,'Medical Examinations'!$A29:$O2363,6,FALSE)</f>
        <v>Yes</v>
      </c>
      <c r="H29" s="11">
        <f>VLOOKUP($A29,'Medical Examinations'!$A29:$P2363,13,FALSE)</f>
        <v>1</v>
      </c>
      <c r="I29" s="11" t="str">
        <f>VLOOKUP($A29,'Medical Examinations'!$A29:$P2363,16,FALSE)</f>
        <v>Yes</v>
      </c>
      <c r="J29" s="11" t="str">
        <f>VLOOKUP($A29,'Medical Examinations'!$A29:$P2363,11,FALSE)</f>
        <v>Obesity</v>
      </c>
      <c r="K29" s="11" t="str">
        <f>VLOOKUP($A29,'Medical Examinations'!$A29:$P2363,12,FALSE)</f>
        <v>Normal</v>
      </c>
      <c r="L29" s="11" t="str">
        <f>VLOOKUP($A29,'Hospitalisation Details'!$K29:$S2371,7,FALSE)</f>
        <v>23 Jun 1969</v>
      </c>
      <c r="M29" s="17">
        <f>VLOOKUP($A29,'Hospitalisation Details'!$K29:$S2371,9,FALSE)</f>
        <v>46661.440000000002</v>
      </c>
      <c r="N29" s="11" t="str">
        <f>VLOOKUP($A29,'Hospitalisation Details'!$K29:$S2371,4,FALSE)</f>
        <v>Tier - 1</v>
      </c>
      <c r="O29" s="11" t="str">
        <f>VLOOKUP($A29,'Hospitalisation Details'!$K29:$S2371,5,FALSE)</f>
        <v>Tier - 3</v>
      </c>
      <c r="P29" s="11" t="str">
        <f>VLOOKUP($A29,'Hospitalisation Details'!$K29:$S2371,6,FALSE)</f>
        <v>R1012</v>
      </c>
      <c r="Q29" s="36">
        <f ca="1">VLOOKUP($A29,'Hospitalisation Details'!$K29:$S2371,8,FALSE)</f>
        <v>55</v>
      </c>
    </row>
    <row r="30" spans="1:21" x14ac:dyDescent="0.3">
      <c r="A30" s="14" t="str">
        <f>VLOOKUP('Customer Names'!A30,'Customer Names'!A30:F2364,1,FALSE)</f>
        <v>Id29</v>
      </c>
      <c r="B30" s="11" t="str">
        <f>VLOOKUP('Customer Names'!B30,'Customer Names'!B30:G2364,5,FALSE)</f>
        <v>Stephen</v>
      </c>
      <c r="C30" s="11">
        <f>VLOOKUP($A30,'Medical Examinations'!$A30:$O2364,2,FALSE)</f>
        <v>35.86</v>
      </c>
      <c r="D30" s="11">
        <f>VLOOKUP($A30,'Medical Examinations'!$A30:$O2364,3,FALSE)</f>
        <v>6.74</v>
      </c>
      <c r="E30" s="11" t="str">
        <f>VLOOKUP($A30,'Medical Examinations'!$A30:$P2364,14,FALSE)</f>
        <v>Yes</v>
      </c>
      <c r="F30" s="11" t="str">
        <f>VLOOKUP($A30,'Medical Examinations'!$A30:$O2364,5,FALSE)</f>
        <v>No</v>
      </c>
      <c r="G30" s="11" t="str">
        <f>VLOOKUP($A30,'Medical Examinations'!$A30:$O2364,6,FALSE)</f>
        <v>No</v>
      </c>
      <c r="H30" s="11">
        <f>VLOOKUP($A30,'Medical Examinations'!$A30:$P2364,13,FALSE)</f>
        <v>2</v>
      </c>
      <c r="I30" s="11" t="str">
        <f>VLOOKUP($A30,'Medical Examinations'!$A30:$P2364,16,FALSE)</f>
        <v>Yes</v>
      </c>
      <c r="J30" s="11" t="str">
        <f>VLOOKUP($A30,'Medical Examinations'!$A30:$P2364,11,FALSE)</f>
        <v>Obesity</v>
      </c>
      <c r="K30" s="11" t="str">
        <f>VLOOKUP($A30,'Medical Examinations'!$A30:$P2364,12,FALSE)</f>
        <v>Diabetes</v>
      </c>
      <c r="L30" s="11" t="str">
        <f>VLOOKUP($A30,'Hospitalisation Details'!$K30:$S2372,7,FALSE)</f>
        <v>8 Aug 1961</v>
      </c>
      <c r="M30" s="17">
        <f>VLOOKUP($A30,'Hospitalisation Details'!$K30:$S2372,9,FALSE)</f>
        <v>46599.11</v>
      </c>
      <c r="N30" s="11" t="str">
        <f>VLOOKUP($A30,'Hospitalisation Details'!$K30:$S2372,4,FALSE)</f>
        <v>Tier - 1</v>
      </c>
      <c r="O30" s="11" t="str">
        <f>VLOOKUP($A30,'Hospitalisation Details'!$K30:$S2372,5,FALSE)</f>
        <v>Tier - 1</v>
      </c>
      <c r="P30" s="11" t="str">
        <f>VLOOKUP($A30,'Hospitalisation Details'!$K30:$S2372,6,FALSE)</f>
        <v>R1013</v>
      </c>
      <c r="Q30" s="36">
        <f ca="1">VLOOKUP($A30,'Hospitalisation Details'!$K30:$S2372,8,FALSE)</f>
        <v>63</v>
      </c>
    </row>
    <row r="31" spans="1:21" x14ac:dyDescent="0.3">
      <c r="A31" s="14" t="str">
        <f>VLOOKUP('Customer Names'!A31,'Customer Names'!A31:F2365,1,FALSE)</f>
        <v>Id30</v>
      </c>
      <c r="B31" s="11" t="str">
        <f>VLOOKUP('Customer Names'!B31,'Customer Names'!B31:G2365,5,FALSE)</f>
        <v>Natalie</v>
      </c>
      <c r="C31" s="11">
        <f>VLOOKUP($A31,'Medical Examinations'!$A31:$O2365,2,FALSE)</f>
        <v>37.049999999999997</v>
      </c>
      <c r="D31" s="11">
        <f>VLOOKUP($A31,'Medical Examinations'!$A31:$O2365,3,FALSE)</f>
        <v>8.44</v>
      </c>
      <c r="E31" s="11" t="str">
        <f>VLOOKUP($A31,'Medical Examinations'!$A31:$P2365,14,FALSE)</f>
        <v>No</v>
      </c>
      <c r="F31" s="11" t="str">
        <f>VLOOKUP($A31,'Medical Examinations'!$A31:$O2365,5,FALSE)</f>
        <v>No</v>
      </c>
      <c r="G31" s="11" t="str">
        <f>VLOOKUP($A31,'Medical Examinations'!$A31:$O2365,6,FALSE)</f>
        <v>No</v>
      </c>
      <c r="H31" s="11">
        <f>VLOOKUP($A31,'Medical Examinations'!$A31:$P2365,13,FALSE)</f>
        <v>0</v>
      </c>
      <c r="I31" s="11" t="str">
        <f>VLOOKUP($A31,'Medical Examinations'!$A31:$P2365,16,FALSE)</f>
        <v>Yes</v>
      </c>
      <c r="J31" s="11" t="str">
        <f>VLOOKUP($A31,'Medical Examinations'!$A31:$P2365,11,FALSE)</f>
        <v>Obesity</v>
      </c>
      <c r="K31" s="11" t="str">
        <f>VLOOKUP($A31,'Medical Examinations'!$A31:$P2365,12,FALSE)</f>
        <v>Diabetes</v>
      </c>
      <c r="L31" s="11" t="str">
        <f>VLOOKUP($A31,'Hospitalisation Details'!$K31:$S2373,7,FALSE)</f>
        <v>6 Dec 1971</v>
      </c>
      <c r="M31" s="17">
        <f>VLOOKUP($A31,'Hospitalisation Details'!$K31:$S2373,9,FALSE)</f>
        <v>46255.11</v>
      </c>
      <c r="N31" s="11" t="str">
        <f>VLOOKUP($A31,'Hospitalisation Details'!$K31:$S2373,4,FALSE)</f>
        <v>Tier - 1</v>
      </c>
      <c r="O31" s="11" t="str">
        <f>VLOOKUP($A31,'Hospitalisation Details'!$K31:$S2373,5,FALSE)</f>
        <v>Tier - 3</v>
      </c>
      <c r="P31" s="11" t="str">
        <f>VLOOKUP($A31,'Hospitalisation Details'!$K31:$S2373,6,FALSE)</f>
        <v>R1024</v>
      </c>
      <c r="Q31" s="36">
        <f ca="1">VLOOKUP($A31,'Hospitalisation Details'!$K31:$S2373,8,FALSE)</f>
        <v>53</v>
      </c>
    </row>
    <row r="32" spans="1:21" x14ac:dyDescent="0.3">
      <c r="A32" s="14" t="str">
        <f>VLOOKUP('Customer Names'!A32,'Customer Names'!A32:F2366,1,FALSE)</f>
        <v>Id31</v>
      </c>
      <c r="B32" s="11" t="str">
        <f>VLOOKUP('Customer Names'!B32,'Customer Names'!B32:G2366,5,FALSE)</f>
        <v>Nicole J</v>
      </c>
      <c r="C32" s="11">
        <f>VLOOKUP($A32,'Medical Examinations'!$A32:$O2366,2,FALSE)</f>
        <v>43.89</v>
      </c>
      <c r="D32" s="11">
        <f>VLOOKUP($A32,'Medical Examinations'!$A32:$O2366,3,FALSE)</f>
        <v>8.7100000000000009</v>
      </c>
      <c r="E32" s="11" t="str">
        <f>VLOOKUP($A32,'Medical Examinations'!$A32:$P2366,14,FALSE)</f>
        <v>No</v>
      </c>
      <c r="F32" s="11" t="str">
        <f>VLOOKUP($A32,'Medical Examinations'!$A32:$O2366,5,FALSE)</f>
        <v>No</v>
      </c>
      <c r="G32" s="11" t="str">
        <f>VLOOKUP($A32,'Medical Examinations'!$A32:$O2366,6,FALSE)</f>
        <v>No</v>
      </c>
      <c r="H32" s="11">
        <f>VLOOKUP($A32,'Medical Examinations'!$A32:$P2366,13,FALSE)</f>
        <v>0</v>
      </c>
      <c r="I32" s="11" t="str">
        <f>VLOOKUP($A32,'Medical Examinations'!$A32:$P2366,16,FALSE)</f>
        <v>Yes</v>
      </c>
      <c r="J32" s="11" t="str">
        <f>VLOOKUP($A32,'Medical Examinations'!$A32:$P2366,11,FALSE)</f>
        <v>Obesity</v>
      </c>
      <c r="K32" s="11" t="str">
        <f>VLOOKUP($A32,'Medical Examinations'!$A32:$P2366,12,FALSE)</f>
        <v>Diabetes</v>
      </c>
      <c r="L32" s="11" t="str">
        <f>VLOOKUP($A32,'Hospitalisation Details'!$K32:$S2374,7,FALSE)</f>
        <v>17 Aug 1978</v>
      </c>
      <c r="M32" s="17">
        <f>VLOOKUP($A32,'Hospitalisation Details'!$K32:$S2374,9,FALSE)</f>
        <v>46200.99</v>
      </c>
      <c r="N32" s="11" t="str">
        <f>VLOOKUP($A32,'Hospitalisation Details'!$K32:$S2374,4,FALSE)</f>
        <v>Tier - 1</v>
      </c>
      <c r="O32" s="11" t="str">
        <f>VLOOKUP($A32,'Hospitalisation Details'!$K32:$S2374,5,FALSE)</f>
        <v>Tier - 1</v>
      </c>
      <c r="P32" s="11" t="str">
        <f>VLOOKUP($A32,'Hospitalisation Details'!$K32:$S2374,6,FALSE)</f>
        <v>R1013</v>
      </c>
      <c r="Q32" s="36">
        <f ca="1">VLOOKUP($A32,'Hospitalisation Details'!$K32:$S2374,8,FALSE)</f>
        <v>46</v>
      </c>
    </row>
    <row r="33" spans="1:17" x14ac:dyDescent="0.3">
      <c r="A33" s="14" t="str">
        <f>VLOOKUP('Customer Names'!A33,'Customer Names'!A33:F2367,1,FALSE)</f>
        <v>Id32</v>
      </c>
      <c r="B33" s="11" t="str">
        <f>VLOOKUP('Customer Names'!B33,'Customer Names'!B33:G2367,5,FALSE)</f>
        <v>Jefferson D</v>
      </c>
      <c r="C33" s="11">
        <f>VLOOKUP($A33,'Medical Examinations'!$A33:$O2367,2,FALSE)</f>
        <v>42.35</v>
      </c>
      <c r="D33" s="11">
        <f>VLOOKUP($A33,'Medical Examinations'!$A33:$O2367,3,FALSE)</f>
        <v>5.08</v>
      </c>
      <c r="E33" s="11" t="str">
        <f>VLOOKUP($A33,'Medical Examinations'!$A33:$P2367,14,FALSE)</f>
        <v>Yes</v>
      </c>
      <c r="F33" s="11" t="str">
        <f>VLOOKUP($A33,'Medical Examinations'!$A33:$O2367,5,FALSE)</f>
        <v>No</v>
      </c>
      <c r="G33" s="11" t="str">
        <f>VLOOKUP($A33,'Medical Examinations'!$A33:$O2367,6,FALSE)</f>
        <v>No</v>
      </c>
      <c r="H33" s="11">
        <f>VLOOKUP($A33,'Medical Examinations'!$A33:$P2367,13,FALSE)</f>
        <v>0</v>
      </c>
      <c r="I33" s="11" t="str">
        <f>VLOOKUP($A33,'Medical Examinations'!$A33:$P2367,16,FALSE)</f>
        <v>Yes</v>
      </c>
      <c r="J33" s="11" t="str">
        <f>VLOOKUP($A33,'Medical Examinations'!$A33:$P2367,11,FALSE)</f>
        <v>Obesity</v>
      </c>
      <c r="K33" s="11" t="str">
        <f>VLOOKUP($A33,'Medical Examinations'!$A33:$P2367,12,FALSE)</f>
        <v>Normal</v>
      </c>
      <c r="L33" s="11" t="str">
        <f>VLOOKUP($A33,'Hospitalisation Details'!$K33:$S2375,7,FALSE)</f>
        <v>2 Dec 1976</v>
      </c>
      <c r="M33" s="17">
        <f>VLOOKUP($A33,'Hospitalisation Details'!$K33:$S2375,9,FALSE)</f>
        <v>46151.12</v>
      </c>
      <c r="N33" s="11" t="str">
        <f>VLOOKUP($A33,'Hospitalisation Details'!$K33:$S2375,4,FALSE)</f>
        <v>Tier - 1</v>
      </c>
      <c r="O33" s="11" t="str">
        <f>VLOOKUP($A33,'Hospitalisation Details'!$K33:$S2375,5,FALSE)</f>
        <v>Tier - 3</v>
      </c>
      <c r="P33" s="11" t="str">
        <f>VLOOKUP($A33,'Hospitalisation Details'!$K33:$S2375,6,FALSE)</f>
        <v>R1013</v>
      </c>
      <c r="Q33" s="36">
        <f ca="1">VLOOKUP($A33,'Hospitalisation Details'!$K33:$S2375,8,FALSE)</f>
        <v>48</v>
      </c>
    </row>
    <row r="34" spans="1:17" x14ac:dyDescent="0.3">
      <c r="A34" s="14" t="str">
        <f>VLOOKUP('Customer Names'!A34,'Customer Names'!A34:F2368,1,FALSE)</f>
        <v>Id33</v>
      </c>
      <c r="B34" s="11" t="str">
        <f>VLOOKUP('Customer Names'!B34,'Customer Names'!B34:G2368,5,FALSE)</f>
        <v>Brendan D</v>
      </c>
      <c r="C34" s="11">
        <f>VLOOKUP($A34,'Medical Examinations'!$A34:$O2368,2,FALSE)</f>
        <v>31.35</v>
      </c>
      <c r="D34" s="11">
        <f>VLOOKUP($A34,'Medical Examinations'!$A34:$O2368,3,FALSE)</f>
        <v>6.86</v>
      </c>
      <c r="E34" s="11" t="str">
        <f>VLOOKUP($A34,'Medical Examinations'!$A34:$P2368,14,FALSE)</f>
        <v>No</v>
      </c>
      <c r="F34" s="11" t="str">
        <f>VLOOKUP($A34,'Medical Examinations'!$A34:$O2368,5,FALSE)</f>
        <v>No</v>
      </c>
      <c r="G34" s="11" t="str">
        <f>VLOOKUP($A34,'Medical Examinations'!$A34:$O2368,6,FALSE)</f>
        <v>No</v>
      </c>
      <c r="H34" s="11">
        <f>VLOOKUP($A34,'Medical Examinations'!$A34:$P2368,13,FALSE)</f>
        <v>0</v>
      </c>
      <c r="I34" s="11" t="str">
        <f>VLOOKUP($A34,'Medical Examinations'!$A34:$P2368,16,FALSE)</f>
        <v>Yes</v>
      </c>
      <c r="J34" s="11" t="str">
        <f>VLOOKUP($A34,'Medical Examinations'!$A34:$P2368,11,FALSE)</f>
        <v>Obesity</v>
      </c>
      <c r="K34" s="11" t="str">
        <f>VLOOKUP($A34,'Medical Examinations'!$A34:$P2368,12,FALSE)</f>
        <v>Diabetes</v>
      </c>
      <c r="L34" s="11" t="str">
        <f>VLOOKUP($A34,'Hospitalisation Details'!$K34:$S2376,7,FALSE)</f>
        <v>4 Dec 1962</v>
      </c>
      <c r="M34" s="17">
        <f>VLOOKUP($A34,'Hospitalisation Details'!$K34:$S2376,9,FALSE)</f>
        <v>46130.53</v>
      </c>
      <c r="N34" s="11" t="str">
        <f>VLOOKUP($A34,'Hospitalisation Details'!$K34:$S2376,4,FALSE)</f>
        <v>Tier - 1</v>
      </c>
      <c r="O34" s="11" t="str">
        <f>VLOOKUP($A34,'Hospitalisation Details'!$K34:$S2376,5,FALSE)</f>
        <v>Tier - 1</v>
      </c>
      <c r="P34" s="11" t="str">
        <f>VLOOKUP($A34,'Hospitalisation Details'!$K34:$S2376,6,FALSE)</f>
        <v>R1012</v>
      </c>
      <c r="Q34" s="36">
        <f ca="1">VLOOKUP($A34,'Hospitalisation Details'!$K34:$S2376,8,FALSE)</f>
        <v>62</v>
      </c>
    </row>
    <row r="35" spans="1:17" x14ac:dyDescent="0.3">
      <c r="A35" s="14" t="str">
        <f>VLOOKUP('Customer Names'!A35,'Customer Names'!A35:F2369,1,FALSE)</f>
        <v>Id34</v>
      </c>
      <c r="B35" s="11" t="str">
        <f>VLOOKUP('Customer Names'!B35,'Customer Names'!B35:G2369,5,FALSE)</f>
        <v>Courtney</v>
      </c>
      <c r="C35" s="11">
        <f>VLOOKUP($A35,'Medical Examinations'!$A35:$O2369,2,FALSE)</f>
        <v>47.6</v>
      </c>
      <c r="D35" s="11">
        <f>VLOOKUP($A35,'Medical Examinations'!$A35:$O2369,3,FALSE)</f>
        <v>5.95</v>
      </c>
      <c r="E35" s="11" t="str">
        <f>VLOOKUP($A35,'Medical Examinations'!$A35:$P2369,14,FALSE)</f>
        <v>Yes</v>
      </c>
      <c r="F35" s="11" t="str">
        <f>VLOOKUP($A35,'Medical Examinations'!$A35:$O2369,5,FALSE)</f>
        <v>No</v>
      </c>
      <c r="G35" s="11" t="str">
        <f>VLOOKUP($A35,'Medical Examinations'!$A35:$O2369,6,FALSE)</f>
        <v>No</v>
      </c>
      <c r="H35" s="11">
        <f>VLOOKUP($A35,'Medical Examinations'!$A35:$P2369,13,FALSE)</f>
        <v>0</v>
      </c>
      <c r="I35" s="11" t="str">
        <f>VLOOKUP($A35,'Medical Examinations'!$A35:$P2369,16,FALSE)</f>
        <v>Yes</v>
      </c>
      <c r="J35" s="11" t="str">
        <f>VLOOKUP($A35,'Medical Examinations'!$A35:$P2369,11,FALSE)</f>
        <v>Obesity</v>
      </c>
      <c r="K35" s="11" t="str">
        <f>VLOOKUP($A35,'Medical Examinations'!$A35:$P2369,12,FALSE)</f>
        <v>Prediabetes</v>
      </c>
      <c r="L35" s="11" t="str">
        <f>VLOOKUP($A35,'Hospitalisation Details'!$K35:$S2377,7,FALSE)</f>
        <v>30 Sep 1985</v>
      </c>
      <c r="M35" s="17">
        <f>VLOOKUP($A35,'Hospitalisation Details'!$K35:$S2377,9,FALSE)</f>
        <v>46113.51</v>
      </c>
      <c r="N35" s="11" t="str">
        <f>VLOOKUP($A35,'Hospitalisation Details'!$K35:$S2377,4,FALSE)</f>
        <v>Tier - 2</v>
      </c>
      <c r="O35" s="11" t="str">
        <f>VLOOKUP($A35,'Hospitalisation Details'!$K35:$S2377,5,FALSE)</f>
        <v>Tier - 3</v>
      </c>
      <c r="P35" s="11" t="str">
        <f>VLOOKUP($A35,'Hospitalisation Details'!$K35:$S2377,6,FALSE)</f>
        <v>R1011</v>
      </c>
      <c r="Q35" s="36">
        <f ca="1">VLOOKUP($A35,'Hospitalisation Details'!$K35:$S2377,8,FALSE)</f>
        <v>39</v>
      </c>
    </row>
    <row r="36" spans="1:17" x14ac:dyDescent="0.3">
      <c r="A36" s="14" t="str">
        <f>VLOOKUP('Customer Names'!A36,'Customer Names'!A36:F2370,1,FALSE)</f>
        <v>Id35</v>
      </c>
      <c r="B36" s="11" t="str">
        <f>VLOOKUP('Customer Names'!B36,'Customer Names'!B36:G2370,5,FALSE)</f>
        <v>Sydney L</v>
      </c>
      <c r="C36" s="11">
        <f>VLOOKUP($A36,'Medical Examinations'!$A36:$O2370,2,FALSE)</f>
        <v>46.2</v>
      </c>
      <c r="D36" s="11">
        <f>VLOOKUP($A36,'Medical Examinations'!$A36:$O2370,3,FALSE)</f>
        <v>6.09</v>
      </c>
      <c r="E36" s="11" t="str">
        <f>VLOOKUP($A36,'Medical Examinations'!$A36:$P2370,14,FALSE)</f>
        <v>No</v>
      </c>
      <c r="F36" s="11" t="str">
        <f>VLOOKUP($A36,'Medical Examinations'!$A36:$O2370,5,FALSE)</f>
        <v>No</v>
      </c>
      <c r="G36" s="11" t="str">
        <f>VLOOKUP($A36,'Medical Examinations'!$A36:$O2370,6,FALSE)</f>
        <v>Yes</v>
      </c>
      <c r="H36" s="11">
        <f>VLOOKUP($A36,'Medical Examinations'!$A36:$P2370,13,FALSE)</f>
        <v>1</v>
      </c>
      <c r="I36" s="11" t="str">
        <f>VLOOKUP($A36,'Medical Examinations'!$A36:$P2370,16,FALSE)</f>
        <v>Yes</v>
      </c>
      <c r="J36" s="11" t="str">
        <f>VLOOKUP($A36,'Medical Examinations'!$A36:$P2370,11,FALSE)</f>
        <v>Obesity</v>
      </c>
      <c r="K36" s="11" t="str">
        <f>VLOOKUP($A36,'Medical Examinations'!$A36:$P2370,12,FALSE)</f>
        <v>Prediabetes</v>
      </c>
      <c r="L36" s="11" t="str">
        <f>VLOOKUP($A36,'Hospitalisation Details'!$K36:$S2378,7,FALSE)</f>
        <v>12 Aug 1979</v>
      </c>
      <c r="M36" s="17">
        <f>VLOOKUP($A36,'Hospitalisation Details'!$K36:$S2378,9,FALSE)</f>
        <v>45863.21</v>
      </c>
      <c r="N36" s="11" t="str">
        <f>VLOOKUP($A36,'Hospitalisation Details'!$K36:$S2378,4,FALSE)</f>
        <v>Tier - 2</v>
      </c>
      <c r="O36" s="11" t="str">
        <f>VLOOKUP($A36,'Hospitalisation Details'!$K36:$S2378,5,FALSE)</f>
        <v>Tier - 1</v>
      </c>
      <c r="P36" s="11" t="str">
        <f>VLOOKUP($A36,'Hospitalisation Details'!$K36:$S2378,6,FALSE)</f>
        <v>R1013</v>
      </c>
      <c r="Q36" s="36">
        <f ca="1">VLOOKUP($A36,'Hospitalisation Details'!$K36:$S2378,8,FALSE)</f>
        <v>45</v>
      </c>
    </row>
    <row r="37" spans="1:17" x14ac:dyDescent="0.3">
      <c r="A37" s="14" t="str">
        <f>VLOOKUP('Customer Names'!A37,'Customer Names'!A37:F2371,1,FALSE)</f>
        <v>Id36</v>
      </c>
      <c r="B37" s="11" t="str">
        <f>VLOOKUP('Customer Names'!B37,'Customer Names'!B37:G2371,5,FALSE)</f>
        <v>Julien</v>
      </c>
      <c r="C37" s="11">
        <f>VLOOKUP($A37,'Medical Examinations'!$A37:$O2371,2,FALSE)</f>
        <v>32.015000000000001</v>
      </c>
      <c r="D37" s="11">
        <f>VLOOKUP($A37,'Medical Examinations'!$A37:$O2371,3,FALSE)</f>
        <v>11.75</v>
      </c>
      <c r="E37" s="11" t="str">
        <f>VLOOKUP($A37,'Medical Examinations'!$A37:$P2371,14,FALSE)</f>
        <v>No</v>
      </c>
      <c r="F37" s="11" t="str">
        <f>VLOOKUP($A37,'Medical Examinations'!$A37:$O2371,5,FALSE)</f>
        <v>No</v>
      </c>
      <c r="G37" s="11" t="str">
        <f>VLOOKUP($A37,'Medical Examinations'!$A37:$O2371,6,FALSE)</f>
        <v>No</v>
      </c>
      <c r="H37" s="11">
        <f>VLOOKUP($A37,'Medical Examinations'!$A37:$P2371,13,FALSE)</f>
        <v>0</v>
      </c>
      <c r="I37" s="11" t="str">
        <f>VLOOKUP($A37,'Medical Examinations'!$A37:$P2371,16,FALSE)</f>
        <v>Yes</v>
      </c>
      <c r="J37" s="11" t="str">
        <f>VLOOKUP($A37,'Medical Examinations'!$A37:$P2371,11,FALSE)</f>
        <v>Obesity</v>
      </c>
      <c r="K37" s="11" t="str">
        <f>VLOOKUP($A37,'Medical Examinations'!$A37:$P2371,12,FALSE)</f>
        <v>Diabetes</v>
      </c>
      <c r="L37" s="11" t="str">
        <f>VLOOKUP($A37,'Hospitalisation Details'!$K37:$S2379,7,FALSE)</f>
        <v>21 Dec 1960</v>
      </c>
      <c r="M37" s="17">
        <f>VLOOKUP($A37,'Hospitalisation Details'!$K37:$S2379,9,FALSE)</f>
        <v>45710.21</v>
      </c>
      <c r="N37" s="11" t="str">
        <f>VLOOKUP($A37,'Hospitalisation Details'!$K37:$S2379,4,FALSE)</f>
        <v>Tier - 2</v>
      </c>
      <c r="O37" s="11" t="str">
        <f>VLOOKUP($A37,'Hospitalisation Details'!$K37:$S2379,5,FALSE)</f>
        <v>Tier - 2</v>
      </c>
      <c r="P37" s="11" t="str">
        <f>VLOOKUP($A37,'Hospitalisation Details'!$K37:$S2379,6,FALSE)</f>
        <v>R1016</v>
      </c>
      <c r="Q37" s="36">
        <f ca="1">VLOOKUP($A37,'Hospitalisation Details'!$K37:$S2379,8,FALSE)</f>
        <v>64</v>
      </c>
    </row>
    <row r="38" spans="1:17" x14ac:dyDescent="0.3">
      <c r="A38" s="14" t="str">
        <f>VLOOKUP('Customer Names'!A38,'Customer Names'!A38:F2372,1,FALSE)</f>
        <v>Id37</v>
      </c>
      <c r="B38" s="11" t="str">
        <f>VLOOKUP('Customer Names'!B38,'Customer Names'!B38:G2372,5,FALSE)</f>
        <v>Ryan M</v>
      </c>
      <c r="C38" s="11">
        <f>VLOOKUP($A38,'Medical Examinations'!$A38:$O2372,2,FALSE)</f>
        <v>40.564999999999998</v>
      </c>
      <c r="D38" s="11">
        <f>VLOOKUP($A38,'Medical Examinations'!$A38:$O2372,3,FALSE)</f>
        <v>7.37</v>
      </c>
      <c r="E38" s="11" t="str">
        <f>VLOOKUP($A38,'Medical Examinations'!$A38:$P2372,14,FALSE)</f>
        <v>No</v>
      </c>
      <c r="F38" s="11" t="str">
        <f>VLOOKUP($A38,'Medical Examinations'!$A38:$O2372,5,FALSE)</f>
        <v>No</v>
      </c>
      <c r="G38" s="11" t="str">
        <f>VLOOKUP($A38,'Medical Examinations'!$A38:$O2372,6,FALSE)</f>
        <v>No</v>
      </c>
      <c r="H38" s="11">
        <f>VLOOKUP($A38,'Medical Examinations'!$A38:$P2372,13,FALSE)</f>
        <v>0</v>
      </c>
      <c r="I38" s="11" t="str">
        <f>VLOOKUP($A38,'Medical Examinations'!$A38:$P2372,16,FALSE)</f>
        <v>Yes</v>
      </c>
      <c r="J38" s="11" t="str">
        <f>VLOOKUP($A38,'Medical Examinations'!$A38:$P2372,11,FALSE)</f>
        <v>Obesity</v>
      </c>
      <c r="K38" s="11" t="str">
        <f>VLOOKUP($A38,'Medical Examinations'!$A38:$P2372,12,FALSE)</f>
        <v>Diabetes</v>
      </c>
      <c r="L38" s="11" t="str">
        <f>VLOOKUP($A38,'Hospitalisation Details'!$K38:$S2380,7,FALSE)</f>
        <v>9 Aug 1974</v>
      </c>
      <c r="M38" s="17">
        <f>VLOOKUP($A38,'Hospitalisation Details'!$K38:$S2380,9,FALSE)</f>
        <v>45702.02</v>
      </c>
      <c r="N38" s="11" t="str">
        <f>VLOOKUP($A38,'Hospitalisation Details'!$K38:$S2380,4,FALSE)</f>
        <v>Tier - 2</v>
      </c>
      <c r="O38" s="11" t="str">
        <f>VLOOKUP($A38,'Hospitalisation Details'!$K38:$S2380,5,FALSE)</f>
        <v>Tier - 2</v>
      </c>
      <c r="P38" s="11" t="str">
        <f>VLOOKUP($A38,'Hospitalisation Details'!$K38:$S2380,6,FALSE)</f>
        <v>R1012</v>
      </c>
      <c r="Q38" s="36">
        <f ca="1">VLOOKUP($A38,'Hospitalisation Details'!$K38:$S2380,8,FALSE)</f>
        <v>50</v>
      </c>
    </row>
    <row r="39" spans="1:17" x14ac:dyDescent="0.3">
      <c r="A39" s="14" t="str">
        <f>VLOOKUP('Customer Names'!A39,'Customer Names'!A39:F2373,1,FALSE)</f>
        <v>Id38</v>
      </c>
      <c r="B39" s="11" t="str">
        <f>VLOOKUP('Customer Names'!B39,'Customer Names'!B39:G2373,5,FALSE)</f>
        <v>Anna H</v>
      </c>
      <c r="C39" s="11">
        <f>VLOOKUP($A39,'Medical Examinations'!$A39:$O2373,2,FALSE)</f>
        <v>32.450000000000003</v>
      </c>
      <c r="D39" s="11">
        <f>VLOOKUP($A39,'Medical Examinations'!$A39:$O2373,3,FALSE)</f>
        <v>11.91</v>
      </c>
      <c r="E39" s="11" t="str">
        <f>VLOOKUP($A39,'Medical Examinations'!$A39:$P2373,14,FALSE)</f>
        <v>No</v>
      </c>
      <c r="F39" s="11" t="str">
        <f>VLOOKUP($A39,'Medical Examinations'!$A39:$O2373,5,FALSE)</f>
        <v>No</v>
      </c>
      <c r="G39" s="11" t="str">
        <f>VLOOKUP($A39,'Medical Examinations'!$A39:$O2373,6,FALSE)</f>
        <v>No</v>
      </c>
      <c r="H39" s="11">
        <f>VLOOKUP($A39,'Medical Examinations'!$A39:$P2373,13,FALSE)</f>
        <v>0</v>
      </c>
      <c r="I39" s="11" t="str">
        <f>VLOOKUP($A39,'Medical Examinations'!$A39:$P2373,16,FALSE)</f>
        <v>Yes</v>
      </c>
      <c r="J39" s="11" t="str">
        <f>VLOOKUP($A39,'Medical Examinations'!$A39:$P2373,11,FALSE)</f>
        <v>Obesity</v>
      </c>
      <c r="K39" s="11" t="str">
        <f>VLOOKUP($A39,'Medical Examinations'!$A39:$P2373,12,FALSE)</f>
        <v>Diabetes</v>
      </c>
      <c r="L39" s="11" t="str">
        <f>VLOOKUP($A39,'Hospitalisation Details'!$K39:$S2381,7,FALSE)</f>
        <v>17 Dec 1962</v>
      </c>
      <c r="M39" s="17">
        <f>VLOOKUP($A39,'Hospitalisation Details'!$K39:$S2381,9,FALSE)</f>
        <v>45008.959999999999</v>
      </c>
      <c r="N39" s="11" t="str">
        <f>VLOOKUP($A39,'Hospitalisation Details'!$K39:$S2381,4,FALSE)</f>
        <v>Tier - 2</v>
      </c>
      <c r="O39" s="11" t="str">
        <f>VLOOKUP($A39,'Hospitalisation Details'!$K39:$S2381,5,FALSE)</f>
        <v>Tier - 2</v>
      </c>
      <c r="P39" s="11" t="str">
        <f>VLOOKUP($A39,'Hospitalisation Details'!$K39:$S2381,6,FALSE)</f>
        <v>R1013</v>
      </c>
      <c r="Q39" s="36">
        <f ca="1">VLOOKUP($A39,'Hospitalisation Details'!$K39:$S2381,8,FALSE)</f>
        <v>62</v>
      </c>
    </row>
    <row r="40" spans="1:17" x14ac:dyDescent="0.3">
      <c r="A40" s="14" t="str">
        <f>VLOOKUP('Customer Names'!A40,'Customer Names'!A40:F2374,1,FALSE)</f>
        <v>Id39</v>
      </c>
      <c r="B40" s="11" t="str">
        <f>VLOOKUP('Customer Names'!B40,'Customer Names'!B40:G2374,5,FALSE)</f>
        <v>Samantha</v>
      </c>
      <c r="C40" s="11">
        <f>VLOOKUP($A40,'Medical Examinations'!$A40:$O2374,2,FALSE)</f>
        <v>34.96</v>
      </c>
      <c r="D40" s="11">
        <f>VLOOKUP($A40,'Medical Examinations'!$A40:$O2374,3,FALSE)</f>
        <v>6.52</v>
      </c>
      <c r="E40" s="11" t="str">
        <f>VLOOKUP($A40,'Medical Examinations'!$A40:$P2374,14,FALSE)</f>
        <v>No</v>
      </c>
      <c r="F40" s="11" t="str">
        <f>VLOOKUP($A40,'Medical Examinations'!$A40:$O2374,5,FALSE)</f>
        <v>No</v>
      </c>
      <c r="G40" s="11" t="str">
        <f>VLOOKUP($A40,'Medical Examinations'!$A40:$O2374,6,FALSE)</f>
        <v>No</v>
      </c>
      <c r="H40" s="11">
        <f>VLOOKUP($A40,'Medical Examinations'!$A40:$P2374,13,FALSE)</f>
        <v>0</v>
      </c>
      <c r="I40" s="11" t="str">
        <f>VLOOKUP($A40,'Medical Examinations'!$A40:$P2374,16,FALSE)</f>
        <v>Yes</v>
      </c>
      <c r="J40" s="11" t="str">
        <f>VLOOKUP($A40,'Medical Examinations'!$A40:$P2374,11,FALSE)</f>
        <v>Obesity</v>
      </c>
      <c r="K40" s="11" t="str">
        <f>VLOOKUP($A40,'Medical Examinations'!$A40:$P2374,12,FALSE)</f>
        <v>Diabetes</v>
      </c>
      <c r="L40" s="11" t="str">
        <f>VLOOKUP($A40,'Hospitalisation Details'!$K40:$S2382,7,FALSE)</f>
        <v>13 Aug 1971</v>
      </c>
      <c r="M40" s="17">
        <f>VLOOKUP($A40,'Hospitalisation Details'!$K40:$S2382,9,FALSE)</f>
        <v>44641.2</v>
      </c>
      <c r="N40" s="11" t="str">
        <f>VLOOKUP($A40,'Hospitalisation Details'!$K40:$S2382,4,FALSE)</f>
        <v>Tier - 2</v>
      </c>
      <c r="O40" s="11" t="str">
        <f>VLOOKUP($A40,'Hospitalisation Details'!$K40:$S2382,5,FALSE)</f>
        <v>Tier - 3</v>
      </c>
      <c r="P40" s="11" t="str">
        <f>VLOOKUP($A40,'Hospitalisation Details'!$K40:$S2382,6,FALSE)</f>
        <v>R1024</v>
      </c>
      <c r="Q40" s="36">
        <f ca="1">VLOOKUP($A40,'Hospitalisation Details'!$K40:$S2382,8,FALSE)</f>
        <v>53</v>
      </c>
    </row>
    <row r="41" spans="1:17" x14ac:dyDescent="0.3">
      <c r="A41" s="14" t="str">
        <f>VLOOKUP('Customer Names'!A41,'Customer Names'!A41:F2375,1,FALSE)</f>
        <v>Id40</v>
      </c>
      <c r="B41" s="11" t="str">
        <f>VLOOKUP('Customer Names'!B41,'Customer Names'!B41:G2375,5,FALSE)</f>
        <v>Robert</v>
      </c>
      <c r="C41" s="11">
        <f>VLOOKUP($A41,'Medical Examinations'!$A41:$O2375,2,FALSE)</f>
        <v>35.5</v>
      </c>
      <c r="D41" s="11">
        <f>VLOOKUP($A41,'Medical Examinations'!$A41:$O2375,3,FALSE)</f>
        <v>5.14</v>
      </c>
      <c r="E41" s="11" t="str">
        <f>VLOOKUP($A41,'Medical Examinations'!$A41:$P2375,14,FALSE)</f>
        <v>No</v>
      </c>
      <c r="F41" s="11" t="str">
        <f>VLOOKUP($A41,'Medical Examinations'!$A41:$O2375,5,FALSE)</f>
        <v>No</v>
      </c>
      <c r="G41" s="11" t="str">
        <f>VLOOKUP($A41,'Medical Examinations'!$A41:$O2375,6,FALSE)</f>
        <v>Yes</v>
      </c>
      <c r="H41" s="11">
        <f>VLOOKUP($A41,'Medical Examinations'!$A41:$P2375,13,FALSE)</f>
        <v>1</v>
      </c>
      <c r="I41" s="11" t="str">
        <f>VLOOKUP($A41,'Medical Examinations'!$A41:$P2375,16,FALSE)</f>
        <v>Yes</v>
      </c>
      <c r="J41" s="11" t="str">
        <f>VLOOKUP($A41,'Medical Examinations'!$A41:$P2375,11,FALSE)</f>
        <v>Obesity</v>
      </c>
      <c r="K41" s="11" t="str">
        <f>VLOOKUP($A41,'Medical Examinations'!$A41:$P2375,12,FALSE)</f>
        <v>Normal</v>
      </c>
      <c r="L41" s="11" t="str">
        <f>VLOOKUP($A41,'Hospitalisation Details'!$K41:$S2383,7,FALSE)</f>
        <v>11 Oct 1993</v>
      </c>
      <c r="M41" s="17">
        <f>VLOOKUP($A41,'Hospitalisation Details'!$K41:$S2383,9,FALSE)</f>
        <v>44585.46</v>
      </c>
      <c r="N41" s="11" t="str">
        <f>VLOOKUP($A41,'Hospitalisation Details'!$K41:$S2383,4,FALSE)</f>
        <v>Tier - 2</v>
      </c>
      <c r="O41" s="11" t="str">
        <f>VLOOKUP($A41,'Hospitalisation Details'!$K41:$S2383,5,FALSE)</f>
        <v>Tier - 2</v>
      </c>
      <c r="P41" s="11" t="str">
        <f>VLOOKUP($A41,'Hospitalisation Details'!$K41:$S2383,6,FALSE)</f>
        <v>R1011</v>
      </c>
      <c r="Q41" s="36">
        <f ca="1">VLOOKUP($A41,'Hospitalisation Details'!$K41:$S2383,8,FALSE)</f>
        <v>31</v>
      </c>
    </row>
    <row r="42" spans="1:17" x14ac:dyDescent="0.3">
      <c r="A42" s="14" t="str">
        <f>VLOOKUP('Customer Names'!A42,'Customer Names'!A42:F2376,1,FALSE)</f>
        <v>Id41</v>
      </c>
      <c r="B42" s="11" t="str">
        <f>VLOOKUP('Customer Names'!B42,'Customer Names'!B42:G2376,5,FALSE)</f>
        <v>James R</v>
      </c>
      <c r="C42" s="11">
        <f>VLOOKUP($A42,'Medical Examinations'!$A42:$O2376,2,FALSE)</f>
        <v>52.58</v>
      </c>
      <c r="D42" s="11">
        <f>VLOOKUP($A42,'Medical Examinations'!$A42:$O2376,3,FALSE)</f>
        <v>4.1900000000000004</v>
      </c>
      <c r="E42" s="11" t="str">
        <f>VLOOKUP($A42,'Medical Examinations'!$A42:$P2376,14,FALSE)</f>
        <v>No</v>
      </c>
      <c r="F42" s="11" t="str">
        <f>VLOOKUP($A42,'Medical Examinations'!$A42:$O2376,5,FALSE)</f>
        <v>Yes</v>
      </c>
      <c r="G42" s="11" t="str">
        <f>VLOOKUP($A42,'Medical Examinations'!$A42:$O2376,6,FALSE)</f>
        <v>No</v>
      </c>
      <c r="H42" s="11">
        <f>VLOOKUP($A42,'Medical Examinations'!$A42:$P2376,13,FALSE)</f>
        <v>1</v>
      </c>
      <c r="I42" s="11" t="str">
        <f>VLOOKUP($A42,'Medical Examinations'!$A42:$P2376,16,FALSE)</f>
        <v>Yes</v>
      </c>
      <c r="J42" s="11" t="str">
        <f>VLOOKUP($A42,'Medical Examinations'!$A42:$P2376,11,FALSE)</f>
        <v>Obesity</v>
      </c>
      <c r="K42" s="11" t="str">
        <f>VLOOKUP($A42,'Medical Examinations'!$A42:$P2376,12,FALSE)</f>
        <v>Normal</v>
      </c>
      <c r="L42" s="11" t="str">
        <f>VLOOKUP($A42,'Hospitalisation Details'!$K42:$S2384,7,FALSE)</f>
        <v>2 Aug 2000</v>
      </c>
      <c r="M42" s="17">
        <f>VLOOKUP($A42,'Hospitalisation Details'!$K42:$S2384,9,FALSE)</f>
        <v>44501.4</v>
      </c>
      <c r="N42" s="11" t="str">
        <f>VLOOKUP($A42,'Hospitalisation Details'!$K42:$S2384,4,FALSE)</f>
        <v>Tier - 2</v>
      </c>
      <c r="O42" s="11" t="str">
        <f>VLOOKUP($A42,'Hospitalisation Details'!$K42:$S2384,5,FALSE)</f>
        <v>Tier - 3</v>
      </c>
      <c r="P42" s="11" t="str">
        <f>VLOOKUP($A42,'Hospitalisation Details'!$K42:$S2384,6,FALSE)</f>
        <v>R1013</v>
      </c>
      <c r="Q42" s="36">
        <f ca="1">VLOOKUP($A42,'Hospitalisation Details'!$K42:$S2384,8,FALSE)</f>
        <v>24</v>
      </c>
    </row>
    <row r="43" spans="1:17" x14ac:dyDescent="0.3">
      <c r="A43" s="14" t="str">
        <f>VLOOKUP('Customer Names'!A43,'Customer Names'!A43:F2377,1,FALSE)</f>
        <v>Id42</v>
      </c>
      <c r="B43" s="11" t="str">
        <f>VLOOKUP('Customer Names'!B43,'Customer Names'!B43:G2377,5,FALSE)</f>
        <v>Roseann</v>
      </c>
      <c r="C43" s="11">
        <f>VLOOKUP($A43,'Medical Examinations'!$A43:$O2377,2,FALSE)</f>
        <v>35.200000000000003</v>
      </c>
      <c r="D43" s="11">
        <f>VLOOKUP($A43,'Medical Examinations'!$A43:$O2377,3,FALSE)</f>
        <v>11.68</v>
      </c>
      <c r="E43" s="11" t="str">
        <f>VLOOKUP($A43,'Medical Examinations'!$A43:$P2377,14,FALSE)</f>
        <v>Yes</v>
      </c>
      <c r="F43" s="11" t="str">
        <f>VLOOKUP($A43,'Medical Examinations'!$A43:$O2377,5,FALSE)</f>
        <v>No</v>
      </c>
      <c r="G43" s="11" t="str">
        <f>VLOOKUP($A43,'Medical Examinations'!$A43:$O2377,6,FALSE)</f>
        <v>No</v>
      </c>
      <c r="H43" s="11">
        <f>VLOOKUP($A43,'Medical Examinations'!$A43:$P2377,13,FALSE)</f>
        <v>0</v>
      </c>
      <c r="I43" s="11" t="str">
        <f>VLOOKUP($A43,'Medical Examinations'!$A43:$P2377,16,FALSE)</f>
        <v>Yes</v>
      </c>
      <c r="J43" s="11" t="str">
        <f>VLOOKUP($A43,'Medical Examinations'!$A43:$P2377,11,FALSE)</f>
        <v>Obesity</v>
      </c>
      <c r="K43" s="11" t="str">
        <f>VLOOKUP($A43,'Medical Examinations'!$A43:$P2377,12,FALSE)</f>
        <v>Diabetes</v>
      </c>
      <c r="L43" s="11" t="str">
        <f>VLOOKUP($A43,'Hospitalisation Details'!$K43:$S2385,7,FALSE)</f>
        <v>14 Sep 1967</v>
      </c>
      <c r="M43" s="17">
        <f>VLOOKUP($A43,'Hospitalisation Details'!$K43:$S2385,9,FALSE)</f>
        <v>44423.8</v>
      </c>
      <c r="N43" s="11" t="str">
        <f>VLOOKUP($A43,'Hospitalisation Details'!$K43:$S2385,4,FALSE)</f>
        <v>Tier - 2</v>
      </c>
      <c r="O43" s="11" t="str">
        <f>VLOOKUP($A43,'Hospitalisation Details'!$K43:$S2385,5,FALSE)</f>
        <v>Tier - 3</v>
      </c>
      <c r="P43" s="11" t="str">
        <f>VLOOKUP($A43,'Hospitalisation Details'!$K43:$S2385,6,FALSE)</f>
        <v>R1013</v>
      </c>
      <c r="Q43" s="36">
        <f ca="1">VLOOKUP($A43,'Hospitalisation Details'!$K43:$S2385,8,FALSE)</f>
        <v>57</v>
      </c>
    </row>
    <row r="44" spans="1:17" x14ac:dyDescent="0.3">
      <c r="A44" s="14" t="str">
        <f>VLOOKUP('Customer Names'!A44,'Customer Names'!A44:F2378,1,FALSE)</f>
        <v>Id43</v>
      </c>
      <c r="B44" s="11" t="str">
        <f>VLOOKUP('Customer Names'!B44,'Customer Names'!B44:G2378,5,FALSE)</f>
        <v>Nicole</v>
      </c>
      <c r="C44" s="11">
        <f>VLOOKUP($A44,'Medical Examinations'!$A44:$O2378,2,FALSE)</f>
        <v>38.06</v>
      </c>
      <c r="D44" s="11">
        <f>VLOOKUP($A44,'Medical Examinations'!$A44:$O2378,3,FALSE)</f>
        <v>6.98</v>
      </c>
      <c r="E44" s="11" t="str">
        <f>VLOOKUP($A44,'Medical Examinations'!$A44:$P2378,14,FALSE)</f>
        <v>No</v>
      </c>
      <c r="F44" s="11" t="str">
        <f>VLOOKUP($A44,'Medical Examinations'!$A44:$O2378,5,FALSE)</f>
        <v>No</v>
      </c>
      <c r="G44" s="11" t="str">
        <f>VLOOKUP($A44,'Medical Examinations'!$A44:$O2378,6,FALSE)</f>
        <v>No</v>
      </c>
      <c r="H44" s="11">
        <f>VLOOKUP($A44,'Medical Examinations'!$A44:$P2378,13,FALSE)</f>
        <v>0</v>
      </c>
      <c r="I44" s="11" t="str">
        <f>VLOOKUP($A44,'Medical Examinations'!$A44:$P2378,16,FALSE)</f>
        <v>Yes</v>
      </c>
      <c r="J44" s="11" t="str">
        <f>VLOOKUP($A44,'Medical Examinations'!$A44:$P2378,11,FALSE)</f>
        <v>Obesity</v>
      </c>
      <c r="K44" s="11" t="str">
        <f>VLOOKUP($A44,'Medical Examinations'!$A44:$P2378,12,FALSE)</f>
        <v>Diabetes</v>
      </c>
      <c r="L44" s="11" t="str">
        <f>VLOOKUP($A44,'Hospitalisation Details'!$K44:$S2386,7,FALSE)</f>
        <v>29 Oct 1971</v>
      </c>
      <c r="M44" s="17">
        <f>VLOOKUP($A44,'Hospitalisation Details'!$K44:$S2386,9,FALSE)</f>
        <v>44400.41</v>
      </c>
      <c r="N44" s="11" t="str">
        <f>VLOOKUP($A44,'Hospitalisation Details'!$K44:$S2386,4,FALSE)</f>
        <v>Tier - 2</v>
      </c>
      <c r="O44" s="11" t="str">
        <f>VLOOKUP($A44,'Hospitalisation Details'!$K44:$S2386,5,FALSE)</f>
        <v>Tier - 2</v>
      </c>
      <c r="P44" s="11" t="str">
        <f>VLOOKUP($A44,'Hospitalisation Details'!$K44:$S2386,6,FALSE)</f>
        <v>R1013</v>
      </c>
      <c r="Q44" s="36">
        <f ca="1">VLOOKUP($A44,'Hospitalisation Details'!$K44:$S2386,8,FALSE)</f>
        <v>53</v>
      </c>
    </row>
    <row r="45" spans="1:17" x14ac:dyDescent="0.3">
      <c r="A45" s="14" t="str">
        <f>VLOOKUP('Customer Names'!A45,'Customer Names'!A45:F2379,1,FALSE)</f>
        <v>Id44</v>
      </c>
      <c r="B45" s="11" t="str">
        <f>VLOOKUP('Customer Names'!B45,'Customer Names'!B45:G2379,5,FALSE)</f>
        <v>Spencer</v>
      </c>
      <c r="C45" s="11">
        <f>VLOOKUP($A45,'Medical Examinations'!$A45:$O2379,2,FALSE)</f>
        <v>34.21</v>
      </c>
      <c r="D45" s="11">
        <f>VLOOKUP($A45,'Medical Examinations'!$A45:$O2379,3,FALSE)</f>
        <v>8.34</v>
      </c>
      <c r="E45" s="11" t="str">
        <f>VLOOKUP($A45,'Medical Examinations'!$A45:$P2379,14,FALSE)</f>
        <v>No</v>
      </c>
      <c r="F45" s="11" t="str">
        <f>VLOOKUP($A45,'Medical Examinations'!$A45:$O2379,5,FALSE)</f>
        <v>No</v>
      </c>
      <c r="G45" s="11" t="str">
        <f>VLOOKUP($A45,'Medical Examinations'!$A45:$O2379,6,FALSE)</f>
        <v>No</v>
      </c>
      <c r="H45" s="11">
        <f>VLOOKUP($A45,'Medical Examinations'!$A45:$P2379,13,FALSE)</f>
        <v>0</v>
      </c>
      <c r="I45" s="11" t="str">
        <f>VLOOKUP($A45,'Medical Examinations'!$A45:$P2379,16,FALSE)</f>
        <v>Yes</v>
      </c>
      <c r="J45" s="11" t="str">
        <f>VLOOKUP($A45,'Medical Examinations'!$A45:$P2379,11,FALSE)</f>
        <v>Obesity</v>
      </c>
      <c r="K45" s="11" t="str">
        <f>VLOOKUP($A45,'Medical Examinations'!$A45:$P2379,12,FALSE)</f>
        <v>Diabetes</v>
      </c>
      <c r="L45" s="11" t="str">
        <f>VLOOKUP($A45,'Hospitalisation Details'!$K45:$S2387,7,FALSE)</f>
        <v>24 Nov 1968</v>
      </c>
      <c r="M45" s="17">
        <f>VLOOKUP($A45,'Hospitalisation Details'!$K45:$S2387,9,FALSE)</f>
        <v>44260.75</v>
      </c>
      <c r="N45" s="11" t="str">
        <f>VLOOKUP($A45,'Hospitalisation Details'!$K45:$S2387,4,FALSE)</f>
        <v>Tier - 2</v>
      </c>
      <c r="O45" s="11" t="str">
        <f>VLOOKUP($A45,'Hospitalisation Details'!$K45:$S2387,5,FALSE)</f>
        <v>Tier - 1</v>
      </c>
      <c r="P45" s="11" t="str">
        <f>VLOOKUP($A45,'Hospitalisation Details'!$K45:$S2387,6,FALSE)</f>
        <v>R1013</v>
      </c>
      <c r="Q45" s="36">
        <f ca="1">VLOOKUP($A45,'Hospitalisation Details'!$K45:$S2387,8,FALSE)</f>
        <v>56</v>
      </c>
    </row>
    <row r="46" spans="1:17" x14ac:dyDescent="0.3">
      <c r="A46" s="14" t="str">
        <f>VLOOKUP('Customer Names'!A46,'Customer Names'!A46:F2380,1,FALSE)</f>
        <v>Id45</v>
      </c>
      <c r="B46" s="11" t="str">
        <f>VLOOKUP('Customer Names'!B46,'Customer Names'!B46:G2380,5,FALSE)</f>
        <v>Eric W</v>
      </c>
      <c r="C46" s="11">
        <f>VLOOKUP($A46,'Medical Examinations'!$A46:$O2380,2,FALSE)</f>
        <v>38.94</v>
      </c>
      <c r="D46" s="11">
        <f>VLOOKUP($A46,'Medical Examinations'!$A46:$O2380,3,FALSE)</f>
        <v>8.49</v>
      </c>
      <c r="E46" s="11" t="str">
        <f>VLOOKUP($A46,'Medical Examinations'!$A46:$P2380,14,FALSE)</f>
        <v>Yes</v>
      </c>
      <c r="F46" s="11" t="str">
        <f>VLOOKUP($A46,'Medical Examinations'!$A46:$O2380,5,FALSE)</f>
        <v>No</v>
      </c>
      <c r="G46" s="11" t="str">
        <f>VLOOKUP($A46,'Medical Examinations'!$A46:$O2380,6,FALSE)</f>
        <v>No</v>
      </c>
      <c r="H46" s="11">
        <f>VLOOKUP($A46,'Medical Examinations'!$A46:$P2380,13,FALSE)</f>
        <v>1</v>
      </c>
      <c r="I46" s="11" t="str">
        <f>VLOOKUP($A46,'Medical Examinations'!$A46:$P2380,16,FALSE)</f>
        <v>Yes</v>
      </c>
      <c r="J46" s="11" t="str">
        <f>VLOOKUP($A46,'Medical Examinations'!$A46:$P2380,11,FALSE)</f>
        <v>Obesity</v>
      </c>
      <c r="K46" s="11" t="str">
        <f>VLOOKUP($A46,'Medical Examinations'!$A46:$P2380,12,FALSE)</f>
        <v>Diabetes</v>
      </c>
      <c r="L46" s="11" t="str">
        <f>VLOOKUP($A46,'Hospitalisation Details'!$K46:$S2388,7,FALSE)</f>
        <v>1 Jun 1975</v>
      </c>
      <c r="M46" s="17">
        <f>VLOOKUP($A46,'Hospitalisation Details'!$K46:$S2388,9,FALSE)</f>
        <v>44202.65</v>
      </c>
      <c r="N46" s="11" t="str">
        <f>VLOOKUP($A46,'Hospitalisation Details'!$K46:$S2388,4,FALSE)</f>
        <v>Tier - 2</v>
      </c>
      <c r="O46" s="11" t="str">
        <f>VLOOKUP($A46,'Hospitalisation Details'!$K46:$S2388,5,FALSE)</f>
        <v>Tier - 2</v>
      </c>
      <c r="P46" s="11" t="str">
        <f>VLOOKUP($A46,'Hospitalisation Details'!$K46:$S2388,6,FALSE)</f>
        <v>R1013</v>
      </c>
      <c r="Q46" s="36">
        <f ca="1">VLOOKUP($A46,'Hospitalisation Details'!$K46:$S2388,8,FALSE)</f>
        <v>49</v>
      </c>
    </row>
    <row r="47" spans="1:17" x14ac:dyDescent="0.3">
      <c r="A47" s="14" t="str">
        <f>VLOOKUP('Customer Names'!A47,'Customer Names'!A47:F2381,1,FALSE)</f>
        <v>Id46</v>
      </c>
      <c r="B47" s="11" t="str">
        <f>VLOOKUP('Customer Names'!B47,'Customer Names'!B47:G2381,5,FALSE)</f>
        <v>Brianna L</v>
      </c>
      <c r="C47" s="11">
        <f>VLOOKUP($A47,'Medical Examinations'!$A47:$O2381,2,FALSE)</f>
        <v>30.21</v>
      </c>
      <c r="D47" s="11">
        <f>VLOOKUP($A47,'Medical Examinations'!$A47:$O2381,3,FALSE)</f>
        <v>5.34</v>
      </c>
      <c r="E47" s="11" t="str">
        <f>VLOOKUP($A47,'Medical Examinations'!$A47:$P2381,14,FALSE)</f>
        <v>Yes</v>
      </c>
      <c r="F47" s="11" t="str">
        <f>VLOOKUP($A47,'Medical Examinations'!$A47:$O2381,5,FALSE)</f>
        <v>No</v>
      </c>
      <c r="G47" s="11" t="str">
        <f>VLOOKUP($A47,'Medical Examinations'!$A47:$O2381,6,FALSE)</f>
        <v>No</v>
      </c>
      <c r="H47" s="11">
        <f>VLOOKUP($A47,'Medical Examinations'!$A47:$P2381,13,FALSE)</f>
        <v>1</v>
      </c>
      <c r="I47" s="11" t="str">
        <f>VLOOKUP($A47,'Medical Examinations'!$A47:$P2381,16,FALSE)</f>
        <v>Yes</v>
      </c>
      <c r="J47" s="11" t="str">
        <f>VLOOKUP($A47,'Medical Examinations'!$A47:$P2381,11,FALSE)</f>
        <v>Obesity</v>
      </c>
      <c r="K47" s="11" t="str">
        <f>VLOOKUP($A47,'Medical Examinations'!$A47:$P2381,12,FALSE)</f>
        <v>Normal</v>
      </c>
      <c r="L47" s="11" t="str">
        <f>VLOOKUP($A47,'Hospitalisation Details'!$K47:$S2389,7,FALSE)</f>
        <v>16 Jul 1988</v>
      </c>
      <c r="M47" s="17">
        <f>VLOOKUP($A47,'Hospitalisation Details'!$K47:$S2389,9,FALSE)</f>
        <v>43943.88</v>
      </c>
      <c r="N47" s="11" t="str">
        <f>VLOOKUP($A47,'Hospitalisation Details'!$K47:$S2389,4,FALSE)</f>
        <v>Tier - 2</v>
      </c>
      <c r="O47" s="11" t="str">
        <f>VLOOKUP($A47,'Hospitalisation Details'!$K47:$S2389,5,FALSE)</f>
        <v>Tier - 1</v>
      </c>
      <c r="P47" s="11" t="str">
        <f>VLOOKUP($A47,'Hospitalisation Details'!$K47:$S2389,6,FALSE)</f>
        <v>R1012</v>
      </c>
      <c r="Q47" s="36">
        <f ca="1">VLOOKUP($A47,'Hospitalisation Details'!$K47:$S2389,8,FALSE)</f>
        <v>36</v>
      </c>
    </row>
    <row r="48" spans="1:17" x14ac:dyDescent="0.3">
      <c r="A48" s="14" t="str">
        <f>VLOOKUP('Customer Names'!A48,'Customer Names'!A48:F2382,1,FALSE)</f>
        <v>Id47</v>
      </c>
      <c r="B48" s="11" t="str">
        <f>VLOOKUP('Customer Names'!B48,'Customer Names'!B48:G2382,5,FALSE)</f>
        <v>Thomas J</v>
      </c>
      <c r="C48" s="11">
        <f>VLOOKUP($A48,'Medical Examinations'!$A48:$O2382,2,FALSE)</f>
        <v>33.630000000000003</v>
      </c>
      <c r="D48" s="11">
        <f>VLOOKUP($A48,'Medical Examinations'!$A48:$O2382,3,FALSE)</f>
        <v>4.43</v>
      </c>
      <c r="E48" s="11" t="str">
        <f>VLOOKUP($A48,'Medical Examinations'!$A48:$P2382,14,FALSE)</f>
        <v>Yes</v>
      </c>
      <c r="F48" s="11" t="str">
        <f>VLOOKUP($A48,'Medical Examinations'!$A48:$O2382,5,FALSE)</f>
        <v>No</v>
      </c>
      <c r="G48" s="11" t="str">
        <f>VLOOKUP($A48,'Medical Examinations'!$A48:$O2382,6,FALSE)</f>
        <v>No</v>
      </c>
      <c r="H48" s="11">
        <f>VLOOKUP($A48,'Medical Examinations'!$A48:$P2382,13,FALSE)</f>
        <v>2</v>
      </c>
      <c r="I48" s="11" t="str">
        <f>VLOOKUP($A48,'Medical Examinations'!$A48:$P2382,16,FALSE)</f>
        <v>Yes</v>
      </c>
      <c r="J48" s="11" t="str">
        <f>VLOOKUP($A48,'Medical Examinations'!$A48:$P2382,11,FALSE)</f>
        <v>Obesity</v>
      </c>
      <c r="K48" s="11" t="str">
        <f>VLOOKUP($A48,'Medical Examinations'!$A48:$P2382,12,FALSE)</f>
        <v>Normal</v>
      </c>
      <c r="L48" s="11" t="str">
        <f>VLOOKUP($A48,'Hospitalisation Details'!$K48:$S2390,7,FALSE)</f>
        <v>5 Oct 1966</v>
      </c>
      <c r="M48" s="17">
        <f>VLOOKUP($A48,'Hospitalisation Details'!$K48:$S2390,9,FALSE)</f>
        <v>43921.18</v>
      </c>
      <c r="N48" s="11" t="str">
        <f>VLOOKUP($A48,'Hospitalisation Details'!$K48:$S2390,4,FALSE)</f>
        <v>Tier - 2</v>
      </c>
      <c r="O48" s="11" t="str">
        <f>VLOOKUP($A48,'Hospitalisation Details'!$K48:$S2390,5,FALSE)</f>
        <v>Tier - 2</v>
      </c>
      <c r="P48" s="11" t="str">
        <f>VLOOKUP($A48,'Hospitalisation Details'!$K48:$S2390,6,FALSE)</f>
        <v>R1012</v>
      </c>
      <c r="Q48" s="36">
        <f ca="1">VLOOKUP($A48,'Hospitalisation Details'!$K48:$S2390,8,FALSE)</f>
        <v>58</v>
      </c>
    </row>
    <row r="49" spans="1:17" x14ac:dyDescent="0.3">
      <c r="A49" s="14" t="str">
        <f>VLOOKUP('Customer Names'!A49,'Customer Names'!A49:F2383,1,FALSE)</f>
        <v>Id48</v>
      </c>
      <c r="B49" s="11" t="str">
        <f>VLOOKUP('Customer Names'!B49,'Customer Names'!B49:G2383,5,FALSE)</f>
        <v>Melissa L</v>
      </c>
      <c r="C49" s="11">
        <f>VLOOKUP($A49,'Medical Examinations'!$A49:$O2383,2,FALSE)</f>
        <v>40.369999999999997</v>
      </c>
      <c r="D49" s="11">
        <f>VLOOKUP($A49,'Medical Examinations'!$A49:$O2383,3,FALSE)</f>
        <v>4.47</v>
      </c>
      <c r="E49" s="11" t="str">
        <f>VLOOKUP($A49,'Medical Examinations'!$A49:$P2383,14,FALSE)</f>
        <v>No</v>
      </c>
      <c r="F49" s="11" t="str">
        <f>VLOOKUP($A49,'Medical Examinations'!$A49:$O2383,5,FALSE)</f>
        <v>No</v>
      </c>
      <c r="G49" s="11" t="str">
        <f>VLOOKUP($A49,'Medical Examinations'!$A49:$O2383,6,FALSE)</f>
        <v>No</v>
      </c>
      <c r="H49" s="11">
        <f>VLOOKUP($A49,'Medical Examinations'!$A49:$P2383,13,FALSE)</f>
        <v>0</v>
      </c>
      <c r="I49" s="11" t="str">
        <f>VLOOKUP($A49,'Medical Examinations'!$A49:$P2383,16,FALSE)</f>
        <v>Yes</v>
      </c>
      <c r="J49" s="11" t="str">
        <f>VLOOKUP($A49,'Medical Examinations'!$A49:$P2383,11,FALSE)</f>
        <v>Obesity</v>
      </c>
      <c r="K49" s="11" t="str">
        <f>VLOOKUP($A49,'Medical Examinations'!$A49:$P2383,12,FALSE)</f>
        <v>Normal</v>
      </c>
      <c r="L49" s="11" t="str">
        <f>VLOOKUP($A49,'Hospitalisation Details'!$K49:$S2391,7,FALSE)</f>
        <v>10 Nov 1980</v>
      </c>
      <c r="M49" s="17">
        <f>VLOOKUP($A49,'Hospitalisation Details'!$K49:$S2391,9,FALSE)</f>
        <v>43896.38</v>
      </c>
      <c r="N49" s="11" t="str">
        <f>VLOOKUP($A49,'Hospitalisation Details'!$K49:$S2391,4,FALSE)</f>
        <v>Tier - 2</v>
      </c>
      <c r="O49" s="11" t="str">
        <f>VLOOKUP($A49,'Hospitalisation Details'!$K49:$S2391,5,FALSE)</f>
        <v>Tier - 1</v>
      </c>
      <c r="P49" s="11" t="str">
        <f>VLOOKUP($A49,'Hospitalisation Details'!$K49:$S2391,6,FALSE)</f>
        <v>R1013</v>
      </c>
      <c r="Q49" s="36">
        <f ca="1">VLOOKUP($A49,'Hospitalisation Details'!$K49:$S2391,8,FALSE)</f>
        <v>44</v>
      </c>
    </row>
    <row r="50" spans="1:17" x14ac:dyDescent="0.3">
      <c r="A50" s="14" t="str">
        <f>VLOOKUP('Customer Names'!A50,'Customer Names'!A50:F2384,1,FALSE)</f>
        <v>Id49</v>
      </c>
      <c r="B50" s="11" t="str">
        <f>VLOOKUP('Customer Names'!B50,'Customer Names'!B50:G2384,5,FALSE)</f>
        <v>Flavio</v>
      </c>
      <c r="C50" s="11">
        <f>VLOOKUP($A50,'Medical Examinations'!$A50:$O2384,2,FALSE)</f>
        <v>53.09</v>
      </c>
      <c r="D50" s="11">
        <f>VLOOKUP($A50,'Medical Examinations'!$A50:$O2384,3,FALSE)</f>
        <v>4.82</v>
      </c>
      <c r="E50" s="11" t="str">
        <f>VLOOKUP($A50,'Medical Examinations'!$A50:$P2384,14,FALSE)</f>
        <v>Yes</v>
      </c>
      <c r="F50" s="11" t="str">
        <f>VLOOKUP($A50,'Medical Examinations'!$A50:$O2384,5,FALSE)</f>
        <v>No</v>
      </c>
      <c r="G50" s="11" t="str">
        <f>VLOOKUP($A50,'Medical Examinations'!$A50:$O2384,6,FALSE)</f>
        <v>No</v>
      </c>
      <c r="H50" s="11">
        <f>VLOOKUP($A50,'Medical Examinations'!$A50:$P2384,13,FALSE)</f>
        <v>2</v>
      </c>
      <c r="I50" s="11" t="str">
        <f>VLOOKUP($A50,'Medical Examinations'!$A50:$P2384,16,FALSE)</f>
        <v>Yes</v>
      </c>
      <c r="J50" s="11" t="str">
        <f>VLOOKUP($A50,'Medical Examinations'!$A50:$P2384,11,FALSE)</f>
        <v>Obesity</v>
      </c>
      <c r="K50" s="11" t="str">
        <f>VLOOKUP($A50,'Medical Examinations'!$A50:$P2384,12,FALSE)</f>
        <v>Normal</v>
      </c>
      <c r="L50" s="11" t="str">
        <f>VLOOKUP($A50,'Hospitalisation Details'!$K50:$S2392,7,FALSE)</f>
        <v>2 Jul 1966</v>
      </c>
      <c r="M50" s="17">
        <f>VLOOKUP($A50,'Hospitalisation Details'!$K50:$S2392,9,FALSE)</f>
        <v>43817.45</v>
      </c>
      <c r="N50" s="11" t="str">
        <f>VLOOKUP($A50,'Hospitalisation Details'!$K50:$S2392,4,FALSE)</f>
        <v>Tier - 2</v>
      </c>
      <c r="O50" s="11" t="str">
        <f>VLOOKUP($A50,'Hospitalisation Details'!$K50:$S2392,5,FALSE)</f>
        <v>Tier - 3</v>
      </c>
      <c r="P50" s="11" t="str">
        <f>VLOOKUP($A50,'Hospitalisation Details'!$K50:$S2392,6,FALSE)</f>
        <v>R1012</v>
      </c>
      <c r="Q50" s="36">
        <f ca="1">VLOOKUP($A50,'Hospitalisation Details'!$K50:$S2392,8,FALSE)</f>
        <v>58</v>
      </c>
    </row>
    <row r="51" spans="1:17" x14ac:dyDescent="0.3">
      <c r="A51" s="14" t="str">
        <f>VLOOKUP('Customer Names'!A51,'Customer Names'!A51:F2385,1,FALSE)</f>
        <v>Id50</v>
      </c>
      <c r="B51" s="11" t="str">
        <f>VLOOKUP('Customer Names'!B51,'Customer Names'!B51:G2385,5,FALSE)</f>
        <v>Ryan</v>
      </c>
      <c r="C51" s="11">
        <f>VLOOKUP($A51,'Medical Examinations'!$A51:$O2385,2,FALSE)</f>
        <v>31.79</v>
      </c>
      <c r="D51" s="11">
        <f>VLOOKUP($A51,'Medical Examinations'!$A51:$O2385,3,FALSE)</f>
        <v>5.51</v>
      </c>
      <c r="E51" s="11" t="str">
        <f>VLOOKUP($A51,'Medical Examinations'!$A51:$P2385,14,FALSE)</f>
        <v>Yes</v>
      </c>
      <c r="F51" s="11" t="str">
        <f>VLOOKUP($A51,'Medical Examinations'!$A51:$O2385,5,FALSE)</f>
        <v>No</v>
      </c>
      <c r="G51" s="11" t="str">
        <f>VLOOKUP($A51,'Medical Examinations'!$A51:$O2385,6,FALSE)</f>
        <v>No</v>
      </c>
      <c r="H51" s="11">
        <f>VLOOKUP($A51,'Medical Examinations'!$A51:$P2385,13,FALSE)</f>
        <v>2</v>
      </c>
      <c r="I51" s="11" t="str">
        <f>VLOOKUP($A51,'Medical Examinations'!$A51:$P2385,16,FALSE)</f>
        <v>Yes</v>
      </c>
      <c r="J51" s="11" t="str">
        <f>VLOOKUP($A51,'Medical Examinations'!$A51:$P2385,11,FALSE)</f>
        <v>Obesity</v>
      </c>
      <c r="K51" s="11" t="str">
        <f>VLOOKUP($A51,'Medical Examinations'!$A51:$P2385,12,FALSE)</f>
        <v>Normal</v>
      </c>
      <c r="L51" s="11" t="str">
        <f>VLOOKUP($A51,'Hospitalisation Details'!$K51:$S2393,7,FALSE)</f>
        <v>25 Oct 1966</v>
      </c>
      <c r="M51" s="17">
        <f>VLOOKUP($A51,'Hospitalisation Details'!$K51:$S2393,9,FALSE)</f>
        <v>43813.87</v>
      </c>
      <c r="N51" s="11" t="str">
        <f>VLOOKUP($A51,'Hospitalisation Details'!$K51:$S2393,4,FALSE)</f>
        <v>Tier - 2</v>
      </c>
      <c r="O51" s="11" t="str">
        <f>VLOOKUP($A51,'Hospitalisation Details'!$K51:$S2393,5,FALSE)</f>
        <v>Tier - 2</v>
      </c>
      <c r="P51" s="11" t="str">
        <f>VLOOKUP($A51,'Hospitalisation Details'!$K51:$S2393,6,FALSE)</f>
        <v>R1013</v>
      </c>
      <c r="Q51" s="36">
        <f ca="1">VLOOKUP($A51,'Hospitalisation Details'!$K51:$S2393,8,FALSE)</f>
        <v>58</v>
      </c>
    </row>
    <row r="52" spans="1:17" x14ac:dyDescent="0.3">
      <c r="A52" s="14" t="str">
        <f>VLOOKUP('Customer Names'!A52,'Customer Names'!A52:F2386,1,FALSE)</f>
        <v>Id51</v>
      </c>
      <c r="B52" s="11" t="str">
        <f>VLOOKUP('Customer Names'!B52,'Customer Names'!B52:G2386,5,FALSE)</f>
        <v>Anthony J</v>
      </c>
      <c r="C52" s="11">
        <f>VLOOKUP($A52,'Medical Examinations'!$A52:$O2386,2,FALSE)</f>
        <v>41.895000000000003</v>
      </c>
      <c r="D52" s="11">
        <f>VLOOKUP($A52,'Medical Examinations'!$A52:$O2386,3,FALSE)</f>
        <v>10.87</v>
      </c>
      <c r="E52" s="11" t="str">
        <f>VLOOKUP($A52,'Medical Examinations'!$A52:$P2386,14,FALSE)</f>
        <v>Yes</v>
      </c>
      <c r="F52" s="11" t="str">
        <f>VLOOKUP($A52,'Medical Examinations'!$A52:$O2386,5,FALSE)</f>
        <v>No</v>
      </c>
      <c r="G52" s="11" t="str">
        <f>VLOOKUP($A52,'Medical Examinations'!$A52:$O2386,6,FALSE)</f>
        <v>No</v>
      </c>
      <c r="H52" s="11">
        <f>VLOOKUP($A52,'Medical Examinations'!$A52:$P2386,13,FALSE)</f>
        <v>1</v>
      </c>
      <c r="I52" s="11" t="str">
        <f>VLOOKUP($A52,'Medical Examinations'!$A52:$P2386,16,FALSE)</f>
        <v>Yes</v>
      </c>
      <c r="J52" s="11" t="str">
        <f>VLOOKUP($A52,'Medical Examinations'!$A52:$P2386,11,FALSE)</f>
        <v>Obesity</v>
      </c>
      <c r="K52" s="11" t="str">
        <f>VLOOKUP($A52,'Medical Examinations'!$A52:$P2386,12,FALSE)</f>
        <v>Diabetes</v>
      </c>
      <c r="L52" s="11" t="str">
        <f>VLOOKUP($A52,'Hospitalisation Details'!$K52:$S2394,7,FALSE)</f>
        <v>29 Dec 1986</v>
      </c>
      <c r="M52" s="17">
        <f>VLOOKUP($A52,'Hospitalisation Details'!$K52:$S2394,9,FALSE)</f>
        <v>43753.34</v>
      </c>
      <c r="N52" s="11" t="str">
        <f>VLOOKUP($A52,'Hospitalisation Details'!$K52:$S2394,4,FALSE)</f>
        <v>Tier - 2</v>
      </c>
      <c r="O52" s="11" t="str">
        <f>VLOOKUP($A52,'Hospitalisation Details'!$K52:$S2394,5,FALSE)</f>
        <v>Tier - 1</v>
      </c>
      <c r="P52" s="11" t="str">
        <f>VLOOKUP($A52,'Hospitalisation Details'!$K52:$S2394,6,FALSE)</f>
        <v>R1015</v>
      </c>
      <c r="Q52" s="36">
        <f ca="1">VLOOKUP($A52,'Hospitalisation Details'!$K52:$S2394,8,FALSE)</f>
        <v>38</v>
      </c>
    </row>
    <row r="53" spans="1:17" x14ac:dyDescent="0.3">
      <c r="A53" s="14" t="str">
        <f>VLOOKUP('Customer Names'!A53,'Customer Names'!A53:F2387,1,FALSE)</f>
        <v>Id52</v>
      </c>
      <c r="B53" s="11" t="str">
        <f>VLOOKUP('Customer Names'!B53,'Customer Names'!B53:G2387,5,FALSE)</f>
        <v>Alex</v>
      </c>
      <c r="C53" s="11">
        <f>VLOOKUP($A53,'Medical Examinations'!$A53:$O2387,2,FALSE)</f>
        <v>31.16</v>
      </c>
      <c r="D53" s="11">
        <f>VLOOKUP($A53,'Medical Examinations'!$A53:$O2387,3,FALSE)</f>
        <v>9.34</v>
      </c>
      <c r="E53" s="11" t="str">
        <f>VLOOKUP($A53,'Medical Examinations'!$A53:$P2387,14,FALSE)</f>
        <v>No</v>
      </c>
      <c r="F53" s="11" t="str">
        <f>VLOOKUP($A53,'Medical Examinations'!$A53:$O2387,5,FALSE)</f>
        <v>No</v>
      </c>
      <c r="G53" s="11" t="str">
        <f>VLOOKUP($A53,'Medical Examinations'!$A53:$O2387,6,FALSE)</f>
        <v>No</v>
      </c>
      <c r="H53" s="11">
        <f>VLOOKUP($A53,'Medical Examinations'!$A53:$P2387,13,FALSE)</f>
        <v>0</v>
      </c>
      <c r="I53" s="11" t="str">
        <f>VLOOKUP($A53,'Medical Examinations'!$A53:$P2387,16,FALSE)</f>
        <v>Yes</v>
      </c>
      <c r="J53" s="11" t="str">
        <f>VLOOKUP($A53,'Medical Examinations'!$A53:$P2387,11,FALSE)</f>
        <v>Obesity</v>
      </c>
      <c r="K53" s="11" t="str">
        <f>VLOOKUP($A53,'Medical Examinations'!$A53:$P2387,12,FALSE)</f>
        <v>Diabetes</v>
      </c>
      <c r="L53" s="11" t="str">
        <f>VLOOKUP($A53,'Hospitalisation Details'!$K53:$S2395,7,FALSE)</f>
        <v>22 Aug 1965</v>
      </c>
      <c r="M53" s="17">
        <f>VLOOKUP($A53,'Hospitalisation Details'!$K53:$S2395,9,FALSE)</f>
        <v>43578.94</v>
      </c>
      <c r="N53" s="11" t="str">
        <f>VLOOKUP($A53,'Hospitalisation Details'!$K53:$S2395,4,FALSE)</f>
        <v>Tier - 2</v>
      </c>
      <c r="O53" s="11" t="str">
        <f>VLOOKUP($A53,'Hospitalisation Details'!$K53:$S2395,5,FALSE)</f>
        <v>Tier - 2</v>
      </c>
      <c r="P53" s="11" t="str">
        <f>VLOOKUP($A53,'Hospitalisation Details'!$K53:$S2395,6,FALSE)</f>
        <v>R1012</v>
      </c>
      <c r="Q53" s="36">
        <f ca="1">VLOOKUP($A53,'Hospitalisation Details'!$K53:$S2395,8,FALSE)</f>
        <v>59</v>
      </c>
    </row>
    <row r="54" spans="1:17" x14ac:dyDescent="0.3">
      <c r="A54" s="14" t="str">
        <f>VLOOKUP('Customer Names'!A54,'Customer Names'!A54:F2388,1,FALSE)</f>
        <v>Id53</v>
      </c>
      <c r="B54" s="11" t="str">
        <f>VLOOKUP('Customer Names'!B54,'Customer Names'!B54:G2388,5,FALSE)</f>
        <v>David</v>
      </c>
      <c r="C54" s="11">
        <f>VLOOKUP($A54,'Medical Examinations'!$A54:$O2388,2,FALSE)</f>
        <v>34.104999999999997</v>
      </c>
      <c r="D54" s="11">
        <f>VLOOKUP($A54,'Medical Examinations'!$A54:$O2388,3,FALSE)</f>
        <v>5.03</v>
      </c>
      <c r="E54" s="11" t="str">
        <f>VLOOKUP($A54,'Medical Examinations'!$A54:$P2388,14,FALSE)</f>
        <v>Yes</v>
      </c>
      <c r="F54" s="11" t="str">
        <f>VLOOKUP($A54,'Medical Examinations'!$A54:$O2388,5,FALSE)</f>
        <v>No</v>
      </c>
      <c r="G54" s="11" t="str">
        <f>VLOOKUP($A54,'Medical Examinations'!$A54:$O2388,6,FALSE)</f>
        <v>Yes</v>
      </c>
      <c r="H54" s="11">
        <f>VLOOKUP($A54,'Medical Examinations'!$A54:$P2388,13,FALSE)</f>
        <v>1</v>
      </c>
      <c r="I54" s="11" t="str">
        <f>VLOOKUP($A54,'Medical Examinations'!$A54:$P2388,16,FALSE)</f>
        <v>Yes</v>
      </c>
      <c r="J54" s="11" t="str">
        <f>VLOOKUP($A54,'Medical Examinations'!$A54:$P2388,11,FALSE)</f>
        <v>Obesity</v>
      </c>
      <c r="K54" s="11" t="str">
        <f>VLOOKUP($A54,'Medical Examinations'!$A54:$P2388,12,FALSE)</f>
        <v>Normal</v>
      </c>
      <c r="L54" s="11" t="str">
        <f>VLOOKUP($A54,'Hospitalisation Details'!$K54:$S2396,7,FALSE)</f>
        <v>3 Dec 1969</v>
      </c>
      <c r="M54" s="17">
        <f>VLOOKUP($A54,'Hospitalisation Details'!$K54:$S2396,9,FALSE)</f>
        <v>43254.42</v>
      </c>
      <c r="N54" s="11" t="str">
        <f>VLOOKUP($A54,'Hospitalisation Details'!$K54:$S2396,4,FALSE)</f>
        <v>Tier - 2</v>
      </c>
      <c r="O54" s="11" t="str">
        <f>VLOOKUP($A54,'Hospitalisation Details'!$K54:$S2396,5,FALSE)</f>
        <v>Tier - 2</v>
      </c>
      <c r="P54" s="11" t="str">
        <f>VLOOKUP($A54,'Hospitalisation Details'!$K54:$S2396,6,FALSE)</f>
        <v>R1016</v>
      </c>
      <c r="Q54" s="36">
        <f ca="1">VLOOKUP($A54,'Hospitalisation Details'!$K54:$S2396,8,FALSE)</f>
        <v>55</v>
      </c>
    </row>
    <row r="55" spans="1:17" x14ac:dyDescent="0.3">
      <c r="A55" s="14" t="str">
        <f>VLOOKUP('Customer Names'!A55,'Customer Names'!A55:F2389,1,FALSE)</f>
        <v>Id54</v>
      </c>
      <c r="B55" s="11" t="str">
        <f>VLOOKUP('Customer Names'!B55,'Customer Names'!B55:G2389,5,FALSE)</f>
        <v>Andrew B</v>
      </c>
      <c r="C55" s="11">
        <f>VLOOKUP($A55,'Medical Examinations'!$A55:$O2389,2,FALSE)</f>
        <v>51.93</v>
      </c>
      <c r="D55" s="11">
        <f>VLOOKUP($A55,'Medical Examinations'!$A55:$O2389,3,FALSE)</f>
        <v>11.05</v>
      </c>
      <c r="E55" s="11" t="str">
        <f>VLOOKUP($A55,'Medical Examinations'!$A55:$P2389,14,FALSE)</f>
        <v>No</v>
      </c>
      <c r="F55" s="11" t="str">
        <f>VLOOKUP($A55,'Medical Examinations'!$A55:$O2389,5,FALSE)</f>
        <v>No</v>
      </c>
      <c r="G55" s="11" t="str">
        <f>VLOOKUP($A55,'Medical Examinations'!$A55:$O2389,6,FALSE)</f>
        <v>No</v>
      </c>
      <c r="H55" s="11">
        <f>VLOOKUP($A55,'Medical Examinations'!$A55:$P2389,13,FALSE)</f>
        <v>0</v>
      </c>
      <c r="I55" s="11" t="str">
        <f>VLOOKUP($A55,'Medical Examinations'!$A55:$P2389,16,FALSE)</f>
        <v>Yes</v>
      </c>
      <c r="J55" s="11" t="str">
        <f>VLOOKUP($A55,'Medical Examinations'!$A55:$P2389,11,FALSE)</f>
        <v>Obesity</v>
      </c>
      <c r="K55" s="11" t="str">
        <f>VLOOKUP($A55,'Medical Examinations'!$A55:$P2389,12,FALSE)</f>
        <v>Diabetes</v>
      </c>
      <c r="L55" s="11" t="str">
        <f>VLOOKUP($A55,'Hospitalisation Details'!$K55:$S2397,7,FALSE)</f>
        <v>29 Nov 1965</v>
      </c>
      <c r="M55" s="17">
        <f>VLOOKUP($A55,'Hospitalisation Details'!$K55:$S2397,9,FALSE)</f>
        <v>43073.760000000002</v>
      </c>
      <c r="N55" s="11" t="str">
        <f>VLOOKUP($A55,'Hospitalisation Details'!$K55:$S2397,4,FALSE)</f>
        <v>Tier - 2</v>
      </c>
      <c r="O55" s="11" t="str">
        <f>VLOOKUP($A55,'Hospitalisation Details'!$K55:$S2397,5,FALSE)</f>
        <v>Tier - 2</v>
      </c>
      <c r="P55" s="11" t="str">
        <f>VLOOKUP($A55,'Hospitalisation Details'!$K55:$S2397,6,FALSE)</f>
        <v>R1011</v>
      </c>
      <c r="Q55" s="36">
        <f ca="1">VLOOKUP($A55,'Hospitalisation Details'!$K55:$S2397,8,FALSE)</f>
        <v>59</v>
      </c>
    </row>
    <row r="56" spans="1:17" x14ac:dyDescent="0.3">
      <c r="A56" s="14" t="str">
        <f>VLOOKUP('Customer Names'!A56,'Customer Names'!A56:F2390,1,FALSE)</f>
        <v>Id55</v>
      </c>
      <c r="B56" s="11" t="str">
        <f>VLOOKUP('Customer Names'!B56,'Customer Names'!B56:G2390,5,FALSE)</f>
        <v>Dara E</v>
      </c>
      <c r="C56" s="11">
        <f>VLOOKUP($A56,'Medical Examinations'!$A56:$O2390,2,FALSE)</f>
        <v>38.950000000000003</v>
      </c>
      <c r="D56" s="11">
        <f>VLOOKUP($A56,'Medical Examinations'!$A56:$O2390,3,FALSE)</f>
        <v>11.95</v>
      </c>
      <c r="E56" s="11" t="str">
        <f>VLOOKUP($A56,'Medical Examinations'!$A56:$P2390,14,FALSE)</f>
        <v>No</v>
      </c>
      <c r="F56" s="11" t="str">
        <f>VLOOKUP($A56,'Medical Examinations'!$A56:$O2390,5,FALSE)</f>
        <v>No</v>
      </c>
      <c r="G56" s="11" t="str">
        <f>VLOOKUP($A56,'Medical Examinations'!$A56:$O2390,6,FALSE)</f>
        <v>No</v>
      </c>
      <c r="H56" s="11">
        <f>VLOOKUP($A56,'Medical Examinations'!$A56:$P2390,13,FALSE)</f>
        <v>0</v>
      </c>
      <c r="I56" s="11" t="str">
        <f>VLOOKUP($A56,'Medical Examinations'!$A56:$P2390,16,FALSE)</f>
        <v>Yes</v>
      </c>
      <c r="J56" s="11" t="str">
        <f>VLOOKUP($A56,'Medical Examinations'!$A56:$P2390,11,FALSE)</f>
        <v>Obesity</v>
      </c>
      <c r="K56" s="11" t="str">
        <f>VLOOKUP($A56,'Medical Examinations'!$A56:$P2390,12,FALSE)</f>
        <v>Diabetes</v>
      </c>
      <c r="L56" s="11" t="str">
        <f>VLOOKUP($A56,'Hospitalisation Details'!$K56:$S2398,7,FALSE)</f>
        <v>4 Nov 1978</v>
      </c>
      <c r="M56" s="17">
        <f>VLOOKUP($A56,'Hospitalisation Details'!$K56:$S2398,9,FALSE)</f>
        <v>42983.46</v>
      </c>
      <c r="N56" s="11" t="str">
        <f>VLOOKUP($A56,'Hospitalisation Details'!$K56:$S2398,4,FALSE)</f>
        <v>Tier - 1</v>
      </c>
      <c r="O56" s="11" t="str">
        <f>VLOOKUP($A56,'Hospitalisation Details'!$K56:$S2398,5,FALSE)</f>
        <v>Tier - 2</v>
      </c>
      <c r="P56" s="11" t="str">
        <f>VLOOKUP($A56,'Hospitalisation Details'!$K56:$S2398,6,FALSE)</f>
        <v>R1012</v>
      </c>
      <c r="Q56" s="36">
        <f ca="1">VLOOKUP($A56,'Hospitalisation Details'!$K56:$S2398,8,FALSE)</f>
        <v>46</v>
      </c>
    </row>
    <row r="57" spans="1:17" x14ac:dyDescent="0.3">
      <c r="A57" s="14" t="str">
        <f>VLOOKUP('Customer Names'!A57,'Customer Names'!A57:F2391,1,FALSE)</f>
        <v>Id56</v>
      </c>
      <c r="B57" s="11" t="str">
        <f>VLOOKUP('Customer Names'!B57,'Customer Names'!B57:G2391,5,FALSE)</f>
        <v>Inna</v>
      </c>
      <c r="C57" s="11">
        <f>VLOOKUP($A57,'Medical Examinations'!$A57:$O2391,2,FALSE)</f>
        <v>36.630000000000003</v>
      </c>
      <c r="D57" s="11">
        <f>VLOOKUP($A57,'Medical Examinations'!$A57:$O2391,3,FALSE)</f>
        <v>7.72</v>
      </c>
      <c r="E57" s="11" t="str">
        <f>VLOOKUP($A57,'Medical Examinations'!$A57:$P2391,14,FALSE)</f>
        <v>Yes</v>
      </c>
      <c r="F57" s="11" t="str">
        <f>VLOOKUP($A57,'Medical Examinations'!$A57:$O2391,5,FALSE)</f>
        <v>No</v>
      </c>
      <c r="G57" s="11" t="str">
        <f>VLOOKUP($A57,'Medical Examinations'!$A57:$O2391,6,FALSE)</f>
        <v>No</v>
      </c>
      <c r="H57" s="11">
        <f>VLOOKUP($A57,'Medical Examinations'!$A57:$P2391,13,FALSE)</f>
        <v>1</v>
      </c>
      <c r="I57" s="11" t="str">
        <f>VLOOKUP($A57,'Medical Examinations'!$A57:$P2391,16,FALSE)</f>
        <v>Yes</v>
      </c>
      <c r="J57" s="11" t="str">
        <f>VLOOKUP($A57,'Medical Examinations'!$A57:$P2391,11,FALSE)</f>
        <v>Obesity</v>
      </c>
      <c r="K57" s="11" t="str">
        <f>VLOOKUP($A57,'Medical Examinations'!$A57:$P2391,12,FALSE)</f>
        <v>Diabetes</v>
      </c>
      <c r="L57" s="11" t="str">
        <f>VLOOKUP($A57,'Hospitalisation Details'!$K57:$S2399,7,FALSE)</f>
        <v>23 Oct 1975</v>
      </c>
      <c r="M57" s="17">
        <f>VLOOKUP($A57,'Hospitalisation Details'!$K57:$S2399,9,FALSE)</f>
        <v>42969.85</v>
      </c>
      <c r="N57" s="11" t="str">
        <f>VLOOKUP($A57,'Hospitalisation Details'!$K57:$S2399,4,FALSE)</f>
        <v>Tier - 1</v>
      </c>
      <c r="O57" s="11" t="str">
        <f>VLOOKUP($A57,'Hospitalisation Details'!$K57:$S2399,5,FALSE)</f>
        <v>Tier - 3</v>
      </c>
      <c r="P57" s="11" t="str">
        <f>VLOOKUP($A57,'Hospitalisation Details'!$K57:$S2399,6,FALSE)</f>
        <v>R1013</v>
      </c>
      <c r="Q57" s="36">
        <f ca="1">VLOOKUP($A57,'Hospitalisation Details'!$K57:$S2399,8,FALSE)</f>
        <v>49</v>
      </c>
    </row>
    <row r="58" spans="1:17" x14ac:dyDescent="0.3">
      <c r="A58" s="14" t="str">
        <f>VLOOKUP('Customer Names'!A58,'Customer Names'!A58:F2392,1,FALSE)</f>
        <v>Id57</v>
      </c>
      <c r="B58" s="11" t="str">
        <f>VLOOKUP('Customer Names'!B58,'Customer Names'!B58:G2392,5,FALSE)</f>
        <v>Ari</v>
      </c>
      <c r="C58" s="11">
        <f>VLOOKUP($A58,'Medical Examinations'!$A58:$O2392,2,FALSE)</f>
        <v>34.200000000000003</v>
      </c>
      <c r="D58" s="11">
        <f>VLOOKUP($A58,'Medical Examinations'!$A58:$O2392,3,FALSE)</f>
        <v>5.75</v>
      </c>
      <c r="E58" s="11" t="str">
        <f>VLOOKUP($A58,'Medical Examinations'!$A58:$P2392,14,FALSE)</f>
        <v>No</v>
      </c>
      <c r="F58" s="11" t="str">
        <f>VLOOKUP($A58,'Medical Examinations'!$A58:$O2392,5,FALSE)</f>
        <v>No</v>
      </c>
      <c r="G58" s="11" t="str">
        <f>VLOOKUP($A58,'Medical Examinations'!$A58:$O2392,6,FALSE)</f>
        <v>No</v>
      </c>
      <c r="H58" s="11">
        <f>VLOOKUP($A58,'Medical Examinations'!$A58:$P2392,13,FALSE)</f>
        <v>2</v>
      </c>
      <c r="I58" s="11" t="str">
        <f>VLOOKUP($A58,'Medical Examinations'!$A58:$P2392,16,FALSE)</f>
        <v>Yes</v>
      </c>
      <c r="J58" s="11" t="str">
        <f>VLOOKUP($A58,'Medical Examinations'!$A58:$P2392,11,FALSE)</f>
        <v>Obesity</v>
      </c>
      <c r="K58" s="11" t="str">
        <f>VLOOKUP($A58,'Medical Examinations'!$A58:$P2392,12,FALSE)</f>
        <v>Prediabetes</v>
      </c>
      <c r="L58" s="11" t="str">
        <f>VLOOKUP($A58,'Hospitalisation Details'!$K58:$S2400,7,FALSE)</f>
        <v>10 Sep 1972</v>
      </c>
      <c r="M58" s="17">
        <f>VLOOKUP($A58,'Hospitalisation Details'!$K58:$S2400,9,FALSE)</f>
        <v>42856.84</v>
      </c>
      <c r="N58" s="11" t="str">
        <f>VLOOKUP($A58,'Hospitalisation Details'!$K58:$S2400,4,FALSE)</f>
        <v>Tier - 1</v>
      </c>
      <c r="O58" s="11" t="str">
        <f>VLOOKUP($A58,'Hospitalisation Details'!$K58:$S2400,5,FALSE)</f>
        <v>Tier - 1</v>
      </c>
      <c r="P58" s="11" t="str">
        <f>VLOOKUP($A58,'Hospitalisation Details'!$K58:$S2400,6,FALSE)</f>
        <v>R1011</v>
      </c>
      <c r="Q58" s="36">
        <f ca="1">VLOOKUP($A58,'Hospitalisation Details'!$K58:$S2400,8,FALSE)</f>
        <v>52</v>
      </c>
    </row>
    <row r="59" spans="1:17" x14ac:dyDescent="0.3">
      <c r="A59" s="14" t="str">
        <f>VLOOKUP('Customer Names'!A59,'Customer Names'!A59:F2393,1,FALSE)</f>
        <v>Id58</v>
      </c>
      <c r="B59" s="11" t="str">
        <f>VLOOKUP('Customer Names'!B59,'Customer Names'!B59:G2393,5,FALSE)</f>
        <v>Lindsey</v>
      </c>
      <c r="C59" s="11">
        <f>VLOOKUP($A59,'Medical Examinations'!$A59:$O2393,2,FALSE)</f>
        <v>50.63</v>
      </c>
      <c r="D59" s="11">
        <f>VLOOKUP($A59,'Medical Examinations'!$A59:$O2393,3,FALSE)</f>
        <v>11.89</v>
      </c>
      <c r="E59" s="11" t="str">
        <f>VLOOKUP($A59,'Medical Examinations'!$A59:$P2393,14,FALSE)</f>
        <v>No</v>
      </c>
      <c r="F59" s="11" t="str">
        <f>VLOOKUP($A59,'Medical Examinations'!$A59:$O2393,5,FALSE)</f>
        <v>No</v>
      </c>
      <c r="G59" s="11" t="str">
        <f>VLOOKUP($A59,'Medical Examinations'!$A59:$O2393,6,FALSE)</f>
        <v>No</v>
      </c>
      <c r="H59" s="11">
        <f>VLOOKUP($A59,'Medical Examinations'!$A59:$P2393,13,FALSE)</f>
        <v>0</v>
      </c>
      <c r="I59" s="11" t="str">
        <f>VLOOKUP($A59,'Medical Examinations'!$A59:$P2393,16,FALSE)</f>
        <v>Yes</v>
      </c>
      <c r="J59" s="11" t="str">
        <f>VLOOKUP($A59,'Medical Examinations'!$A59:$P2393,11,FALSE)</f>
        <v>Obesity</v>
      </c>
      <c r="K59" s="11" t="str">
        <f>VLOOKUP($A59,'Medical Examinations'!$A59:$P2393,12,FALSE)</f>
        <v>Diabetes</v>
      </c>
      <c r="L59" s="11" t="str">
        <f>VLOOKUP($A59,'Hospitalisation Details'!$K59:$S2401,7,FALSE)</f>
        <v>29 Oct 1965</v>
      </c>
      <c r="M59" s="17">
        <f>VLOOKUP($A59,'Hospitalisation Details'!$K59:$S2401,9,FALSE)</f>
        <v>42764.12</v>
      </c>
      <c r="N59" s="11" t="str">
        <f>VLOOKUP($A59,'Hospitalisation Details'!$K59:$S2401,4,FALSE)</f>
        <v>Tier - 1</v>
      </c>
      <c r="O59" s="11" t="str">
        <f>VLOOKUP($A59,'Hospitalisation Details'!$K59:$S2401,5,FALSE)</f>
        <v>Tier - 2</v>
      </c>
      <c r="P59" s="11" t="str">
        <f>VLOOKUP($A59,'Hospitalisation Details'!$K59:$S2401,6,FALSE)</f>
        <v>R1011</v>
      </c>
      <c r="Q59" s="36">
        <f ca="1">VLOOKUP($A59,'Hospitalisation Details'!$K59:$S2401,8,FALSE)</f>
        <v>59</v>
      </c>
    </row>
    <row r="60" spans="1:17" x14ac:dyDescent="0.3">
      <c r="A60" s="14" t="str">
        <f>VLOOKUP('Customer Names'!A60,'Customer Names'!A60:F2394,1,FALSE)</f>
        <v>Id59</v>
      </c>
      <c r="B60" s="11" t="str">
        <f>VLOOKUP('Customer Names'!B60,'Customer Names'!B60:G2394,5,FALSE)</f>
        <v>Kenny</v>
      </c>
      <c r="C60" s="11">
        <f>VLOOKUP($A60,'Medical Examinations'!$A60:$O2394,2,FALSE)</f>
        <v>36.479999999999997</v>
      </c>
      <c r="D60" s="11">
        <f>VLOOKUP($A60,'Medical Examinations'!$A60:$O2394,3,FALSE)</f>
        <v>6.2</v>
      </c>
      <c r="E60" s="11" t="str">
        <f>VLOOKUP($A60,'Medical Examinations'!$A60:$P2394,14,FALSE)</f>
        <v>No</v>
      </c>
      <c r="F60" s="11" t="str">
        <f>VLOOKUP($A60,'Medical Examinations'!$A60:$O2394,5,FALSE)</f>
        <v>No</v>
      </c>
      <c r="G60" s="11" t="str">
        <f>VLOOKUP($A60,'Medical Examinations'!$A60:$O2394,6,FALSE)</f>
        <v>No</v>
      </c>
      <c r="H60" s="11">
        <f>VLOOKUP($A60,'Medical Examinations'!$A60:$P2394,13,FALSE)</f>
        <v>0</v>
      </c>
      <c r="I60" s="11" t="str">
        <f>VLOOKUP($A60,'Medical Examinations'!$A60:$P2394,16,FALSE)</f>
        <v>Yes</v>
      </c>
      <c r="J60" s="11" t="str">
        <f>VLOOKUP($A60,'Medical Examinations'!$A60:$P2394,11,FALSE)</f>
        <v>Obesity</v>
      </c>
      <c r="K60" s="11" t="str">
        <f>VLOOKUP($A60,'Medical Examinations'!$A60:$P2394,12,FALSE)</f>
        <v>Prediabetes</v>
      </c>
      <c r="L60" s="11" t="str">
        <f>VLOOKUP($A60,'Hospitalisation Details'!$K60:$S2402,7,FALSE)</f>
        <v>21 Oct 1977</v>
      </c>
      <c r="M60" s="17">
        <f>VLOOKUP($A60,'Hospitalisation Details'!$K60:$S2402,9,FALSE)</f>
        <v>42760.5</v>
      </c>
      <c r="N60" s="11" t="str">
        <f>VLOOKUP($A60,'Hospitalisation Details'!$K60:$S2402,4,FALSE)</f>
        <v>Tier - 1</v>
      </c>
      <c r="O60" s="11" t="str">
        <f>VLOOKUP($A60,'Hospitalisation Details'!$K60:$S2402,5,FALSE)</f>
        <v>Tier - 2</v>
      </c>
      <c r="P60" s="11" t="str">
        <f>VLOOKUP($A60,'Hospitalisation Details'!$K60:$S2402,6,FALSE)</f>
        <v>R1012</v>
      </c>
      <c r="Q60" s="36">
        <f ca="1">VLOOKUP($A60,'Hospitalisation Details'!$K60:$S2402,8,FALSE)</f>
        <v>47</v>
      </c>
    </row>
    <row r="61" spans="1:17" x14ac:dyDescent="0.3">
      <c r="A61" s="14" t="str">
        <f>VLOOKUP('Customer Names'!A61,'Customer Names'!A61:F2395,1,FALSE)</f>
        <v>Id60</v>
      </c>
      <c r="B61" s="11" t="str">
        <f>VLOOKUP('Customer Names'!B61,'Customer Names'!B61:G2395,5,FALSE)</f>
        <v>Louise</v>
      </c>
      <c r="C61" s="11">
        <f>VLOOKUP($A61,'Medical Examinations'!$A61:$O2395,2,FALSE)</f>
        <v>54.82</v>
      </c>
      <c r="D61" s="11">
        <f>VLOOKUP($A61,'Medical Examinations'!$A61:$O2395,3,FALSE)</f>
        <v>10.61</v>
      </c>
      <c r="E61" s="11" t="str">
        <f>VLOOKUP($A61,'Medical Examinations'!$A61:$P2395,14,FALSE)</f>
        <v>No</v>
      </c>
      <c r="F61" s="11" t="str">
        <f>VLOOKUP($A61,'Medical Examinations'!$A61:$O2395,5,FALSE)</f>
        <v>No</v>
      </c>
      <c r="G61" s="11" t="str">
        <f>VLOOKUP($A61,'Medical Examinations'!$A61:$O2395,6,FALSE)</f>
        <v>No</v>
      </c>
      <c r="H61" s="11">
        <f>VLOOKUP($A61,'Medical Examinations'!$A61:$P2395,13,FALSE)</f>
        <v>0</v>
      </c>
      <c r="I61" s="11" t="str">
        <f>VLOOKUP($A61,'Medical Examinations'!$A61:$P2395,16,FALSE)</f>
        <v>Yes</v>
      </c>
      <c r="J61" s="11" t="str">
        <f>VLOOKUP($A61,'Medical Examinations'!$A61:$P2395,11,FALSE)</f>
        <v>Obesity</v>
      </c>
      <c r="K61" s="11" t="str">
        <f>VLOOKUP($A61,'Medical Examinations'!$A61:$P2395,12,FALSE)</f>
        <v>Diabetes</v>
      </c>
      <c r="L61" s="11" t="str">
        <f>VLOOKUP($A61,'Hospitalisation Details'!$K61:$S2403,7,FALSE)</f>
        <v>3 Nov 1971</v>
      </c>
      <c r="M61" s="17">
        <f>VLOOKUP($A61,'Hospitalisation Details'!$K61:$S2403,9,FALSE)</f>
        <v>42644.2</v>
      </c>
      <c r="N61" s="11" t="str">
        <f>VLOOKUP($A61,'Hospitalisation Details'!$K61:$S2403,4,FALSE)</f>
        <v>Tier - 1</v>
      </c>
      <c r="O61" s="11" t="str">
        <f>VLOOKUP($A61,'Hospitalisation Details'!$K61:$S2403,5,FALSE)</f>
        <v>Tier - 3</v>
      </c>
      <c r="P61" s="11" t="str">
        <f>VLOOKUP($A61,'Hospitalisation Details'!$K61:$S2403,6,FALSE)</f>
        <v>R1011</v>
      </c>
      <c r="Q61" s="36">
        <f ca="1">VLOOKUP($A61,'Hospitalisation Details'!$K61:$S2403,8,FALSE)</f>
        <v>53</v>
      </c>
    </row>
    <row r="62" spans="1:17" x14ac:dyDescent="0.3">
      <c r="A62" s="14" t="str">
        <f>VLOOKUP('Customer Names'!A62,'Customer Names'!A62:F2396,1,FALSE)</f>
        <v>Id61</v>
      </c>
      <c r="B62" s="11" t="str">
        <f>VLOOKUP('Customer Names'!B62,'Customer Names'!B62:G2396,5,FALSE)</f>
        <v>Cameron</v>
      </c>
      <c r="C62" s="11">
        <f>VLOOKUP($A62,'Medical Examinations'!$A62:$O2396,2,FALSE)</f>
        <v>38.06</v>
      </c>
      <c r="D62" s="11">
        <f>VLOOKUP($A62,'Medical Examinations'!$A62:$O2396,3,FALSE)</f>
        <v>6.04</v>
      </c>
      <c r="E62" s="11" t="str">
        <f>VLOOKUP($A62,'Medical Examinations'!$A62:$P2396,14,FALSE)</f>
        <v>No</v>
      </c>
      <c r="F62" s="11" t="str">
        <f>VLOOKUP($A62,'Medical Examinations'!$A62:$O2396,5,FALSE)</f>
        <v>No</v>
      </c>
      <c r="G62" s="11" t="str">
        <f>VLOOKUP($A62,'Medical Examinations'!$A62:$O2396,6,FALSE)</f>
        <v>Yes</v>
      </c>
      <c r="H62" s="11">
        <f>VLOOKUP($A62,'Medical Examinations'!$A62:$P2396,13,FALSE)</f>
        <v>1</v>
      </c>
      <c r="I62" s="11" t="str">
        <f>VLOOKUP($A62,'Medical Examinations'!$A62:$P2396,16,FALSE)</f>
        <v>Yes</v>
      </c>
      <c r="J62" s="11" t="str">
        <f>VLOOKUP($A62,'Medical Examinations'!$A62:$P2396,11,FALSE)</f>
        <v>Obesity</v>
      </c>
      <c r="K62" s="11" t="str">
        <f>VLOOKUP($A62,'Medical Examinations'!$A62:$P2396,12,FALSE)</f>
        <v>Prediabetes</v>
      </c>
      <c r="L62" s="11" t="str">
        <f>VLOOKUP($A62,'Hospitalisation Details'!$K62:$S2404,7,FALSE)</f>
        <v>27 Dec 1979</v>
      </c>
      <c r="M62" s="17">
        <f>VLOOKUP($A62,'Hospitalisation Details'!$K62:$S2404,9,FALSE)</f>
        <v>42560.43</v>
      </c>
      <c r="N62" s="11" t="str">
        <f>VLOOKUP($A62,'Hospitalisation Details'!$K62:$S2404,4,FALSE)</f>
        <v>Tier - 1</v>
      </c>
      <c r="O62" s="11" t="str">
        <f>VLOOKUP($A62,'Hospitalisation Details'!$K62:$S2404,5,FALSE)</f>
        <v>Tier - 3</v>
      </c>
      <c r="P62" s="11" t="str">
        <f>VLOOKUP($A62,'Hospitalisation Details'!$K62:$S2404,6,FALSE)</f>
        <v>R1013</v>
      </c>
      <c r="Q62" s="36">
        <f ca="1">VLOOKUP($A62,'Hospitalisation Details'!$K62:$S2404,8,FALSE)</f>
        <v>45</v>
      </c>
    </row>
    <row r="63" spans="1:17" x14ac:dyDescent="0.3">
      <c r="A63" s="14" t="str">
        <f>VLOOKUP('Customer Names'!A63,'Customer Names'!A63:F2397,1,FALSE)</f>
        <v>Id62</v>
      </c>
      <c r="B63" s="11" t="str">
        <f>VLOOKUP('Customer Names'!B63,'Customer Names'!B63:G2397,5,FALSE)</f>
        <v>Katie T</v>
      </c>
      <c r="C63" s="11">
        <f>VLOOKUP($A63,'Medical Examinations'!$A63:$O2397,2,FALSE)</f>
        <v>51.48</v>
      </c>
      <c r="D63" s="11">
        <f>VLOOKUP($A63,'Medical Examinations'!$A63:$O2397,3,FALSE)</f>
        <v>9.33</v>
      </c>
      <c r="E63" s="11" t="str">
        <f>VLOOKUP($A63,'Medical Examinations'!$A63:$P2397,14,FALSE)</f>
        <v>Yes</v>
      </c>
      <c r="F63" s="11" t="str">
        <f>VLOOKUP($A63,'Medical Examinations'!$A63:$O2397,5,FALSE)</f>
        <v>No</v>
      </c>
      <c r="G63" s="11" t="str">
        <f>VLOOKUP($A63,'Medical Examinations'!$A63:$O2397,6,FALSE)</f>
        <v>No</v>
      </c>
      <c r="H63" s="11">
        <f>VLOOKUP($A63,'Medical Examinations'!$A63:$P2397,13,FALSE)</f>
        <v>0</v>
      </c>
      <c r="I63" s="11" t="str">
        <f>VLOOKUP($A63,'Medical Examinations'!$A63:$P2397,16,FALSE)</f>
        <v>Yes</v>
      </c>
      <c r="J63" s="11" t="str">
        <f>VLOOKUP($A63,'Medical Examinations'!$A63:$P2397,11,FALSE)</f>
        <v>Obesity</v>
      </c>
      <c r="K63" s="11" t="str">
        <f>VLOOKUP($A63,'Medical Examinations'!$A63:$P2397,12,FALSE)</f>
        <v>Diabetes</v>
      </c>
      <c r="L63" s="11" t="str">
        <f>VLOOKUP($A63,'Hospitalisation Details'!$K63:$S2405,7,FALSE)</f>
        <v>27 Jun 1967</v>
      </c>
      <c r="M63" s="17">
        <f>VLOOKUP($A63,'Hospitalisation Details'!$K63:$S2405,9,FALSE)</f>
        <v>42538.720000000001</v>
      </c>
      <c r="N63" s="11" t="str">
        <f>VLOOKUP($A63,'Hospitalisation Details'!$K63:$S2405,4,FALSE)</f>
        <v>Tier - 1</v>
      </c>
      <c r="O63" s="11" t="str">
        <f>VLOOKUP($A63,'Hospitalisation Details'!$K63:$S2405,5,FALSE)</f>
        <v>Tier - 3</v>
      </c>
      <c r="P63" s="11" t="str">
        <f>VLOOKUP($A63,'Hospitalisation Details'!$K63:$S2405,6,FALSE)</f>
        <v>R1011</v>
      </c>
      <c r="Q63" s="36">
        <f ca="1">VLOOKUP($A63,'Hospitalisation Details'!$K63:$S2405,8,FALSE)</f>
        <v>57</v>
      </c>
    </row>
    <row r="64" spans="1:17" x14ac:dyDescent="0.3">
      <c r="A64" s="14" t="str">
        <f>VLOOKUP('Customer Names'!A64,'Customer Names'!A64:F2398,1,FALSE)</f>
        <v>Id63</v>
      </c>
      <c r="B64" s="11" t="str">
        <f>VLOOKUP('Customer Names'!B64,'Customer Names'!B64:G2398,5,FALSE)</f>
        <v>Casey</v>
      </c>
      <c r="C64" s="11">
        <f>VLOOKUP($A64,'Medical Examinations'!$A64:$O2398,2,FALSE)</f>
        <v>52.06</v>
      </c>
      <c r="D64" s="11">
        <f>VLOOKUP($A64,'Medical Examinations'!$A64:$O2398,3,FALSE)</f>
        <v>11.47</v>
      </c>
      <c r="E64" s="11" t="str">
        <f>VLOOKUP($A64,'Medical Examinations'!$A64:$P2398,14,FALSE)</f>
        <v>No</v>
      </c>
      <c r="F64" s="11" t="str">
        <f>VLOOKUP($A64,'Medical Examinations'!$A64:$O2398,5,FALSE)</f>
        <v>No</v>
      </c>
      <c r="G64" s="11" t="str">
        <f>VLOOKUP($A64,'Medical Examinations'!$A64:$O2398,6,FALSE)</f>
        <v>No</v>
      </c>
      <c r="H64" s="11">
        <f>VLOOKUP($A64,'Medical Examinations'!$A64:$P2398,13,FALSE)</f>
        <v>0</v>
      </c>
      <c r="I64" s="11" t="str">
        <f>VLOOKUP($A64,'Medical Examinations'!$A64:$P2398,16,FALSE)</f>
        <v>Yes</v>
      </c>
      <c r="J64" s="11" t="str">
        <f>VLOOKUP($A64,'Medical Examinations'!$A64:$P2398,11,FALSE)</f>
        <v>Obesity</v>
      </c>
      <c r="K64" s="11" t="str">
        <f>VLOOKUP($A64,'Medical Examinations'!$A64:$P2398,12,FALSE)</f>
        <v>Diabetes</v>
      </c>
      <c r="L64" s="11" t="str">
        <f>VLOOKUP($A64,'Hospitalisation Details'!$K64:$S2406,7,FALSE)</f>
        <v>3 Aug 1968</v>
      </c>
      <c r="M64" s="17">
        <f>VLOOKUP($A64,'Hospitalisation Details'!$K64:$S2406,9,FALSE)</f>
        <v>42478.6</v>
      </c>
      <c r="N64" s="11" t="str">
        <f>VLOOKUP($A64,'Hospitalisation Details'!$K64:$S2406,4,FALSE)</f>
        <v>Tier - 1</v>
      </c>
      <c r="O64" s="11" t="str">
        <f>VLOOKUP($A64,'Hospitalisation Details'!$K64:$S2406,5,FALSE)</f>
        <v>Tier - 2</v>
      </c>
      <c r="P64" s="11" t="str">
        <f>VLOOKUP($A64,'Hospitalisation Details'!$K64:$S2406,6,FALSE)</f>
        <v>R1011</v>
      </c>
      <c r="Q64" s="36">
        <f ca="1">VLOOKUP($A64,'Hospitalisation Details'!$K64:$S2406,8,FALSE)</f>
        <v>56</v>
      </c>
    </row>
    <row r="65" spans="1:17" x14ac:dyDescent="0.3">
      <c r="A65" s="14" t="str">
        <f>VLOOKUP('Customer Names'!A65,'Customer Names'!A65:F2399,1,FALSE)</f>
        <v>Id64</v>
      </c>
      <c r="B65" s="11" t="str">
        <f>VLOOKUP('Customer Names'!B65,'Customer Names'!B65:G2399,5,FALSE)</f>
        <v>David</v>
      </c>
      <c r="C65" s="11">
        <f>VLOOKUP($A65,'Medical Examinations'!$A65:$O2399,2,FALSE)</f>
        <v>30.684999999999999</v>
      </c>
      <c r="D65" s="11">
        <f>VLOOKUP($A65,'Medical Examinations'!$A65:$O2399,3,FALSE)</f>
        <v>7.02</v>
      </c>
      <c r="E65" s="11" t="str">
        <f>VLOOKUP($A65,'Medical Examinations'!$A65:$P2399,14,FALSE)</f>
        <v>Yes</v>
      </c>
      <c r="F65" s="11" t="str">
        <f>VLOOKUP($A65,'Medical Examinations'!$A65:$O2399,5,FALSE)</f>
        <v>No</v>
      </c>
      <c r="G65" s="11" t="str">
        <f>VLOOKUP($A65,'Medical Examinations'!$A65:$O2399,6,FALSE)</f>
        <v>No</v>
      </c>
      <c r="H65" s="11">
        <f>VLOOKUP($A65,'Medical Examinations'!$A65:$P2399,13,FALSE)</f>
        <v>0</v>
      </c>
      <c r="I65" s="11" t="str">
        <f>VLOOKUP($A65,'Medical Examinations'!$A65:$P2399,16,FALSE)</f>
        <v>Yes</v>
      </c>
      <c r="J65" s="11" t="str">
        <f>VLOOKUP($A65,'Medical Examinations'!$A65:$P2399,11,FALSE)</f>
        <v>Obesity</v>
      </c>
      <c r="K65" s="11" t="str">
        <f>VLOOKUP($A65,'Medical Examinations'!$A65:$P2399,12,FALSE)</f>
        <v>Diabetes</v>
      </c>
      <c r="L65" s="11" t="str">
        <f>VLOOKUP($A65,'Hospitalisation Details'!$K65:$S2407,7,FALSE)</f>
        <v>28 Jun 1967</v>
      </c>
      <c r="M65" s="17">
        <f>VLOOKUP($A65,'Hospitalisation Details'!$K65:$S2407,9,FALSE)</f>
        <v>42303.69</v>
      </c>
      <c r="N65" s="11" t="str">
        <f>VLOOKUP($A65,'Hospitalisation Details'!$K65:$S2407,4,FALSE)</f>
        <v>Tier - 1</v>
      </c>
      <c r="O65" s="11" t="str">
        <f>VLOOKUP($A65,'Hospitalisation Details'!$K65:$S2407,5,FALSE)</f>
        <v>Tier - 2</v>
      </c>
      <c r="P65" s="11" t="str">
        <f>VLOOKUP($A65,'Hospitalisation Details'!$K65:$S2407,6,FALSE)</f>
        <v>R1016</v>
      </c>
      <c r="Q65" s="36">
        <f ca="1">VLOOKUP($A65,'Hospitalisation Details'!$K65:$S2407,8,FALSE)</f>
        <v>57</v>
      </c>
    </row>
    <row r="66" spans="1:17" x14ac:dyDescent="0.3">
      <c r="A66" s="14" t="str">
        <f>VLOOKUP('Customer Names'!A66,'Customer Names'!A66:F2400,1,FALSE)</f>
        <v>Id65</v>
      </c>
      <c r="B66" s="11" t="str">
        <f>VLOOKUP('Customer Names'!B66,'Customer Names'!B66:G2400,5,FALSE)</f>
        <v>Bryson C</v>
      </c>
      <c r="C66" s="11">
        <f>VLOOKUP($A66,'Medical Examinations'!$A66:$O2400,2,FALSE)</f>
        <v>36.08</v>
      </c>
      <c r="D66" s="11">
        <f>VLOOKUP($A66,'Medical Examinations'!$A66:$O2400,3,FALSE)</f>
        <v>8.8000000000000007</v>
      </c>
      <c r="E66" s="11" t="str">
        <f>VLOOKUP($A66,'Medical Examinations'!$A66:$P2400,14,FALSE)</f>
        <v>Yes</v>
      </c>
      <c r="F66" s="11" t="str">
        <f>VLOOKUP($A66,'Medical Examinations'!$A66:$O2400,5,FALSE)</f>
        <v>No</v>
      </c>
      <c r="G66" s="11" t="str">
        <f>VLOOKUP($A66,'Medical Examinations'!$A66:$O2400,6,FALSE)</f>
        <v>No</v>
      </c>
      <c r="H66" s="11">
        <f>VLOOKUP($A66,'Medical Examinations'!$A66:$P2400,13,FALSE)</f>
        <v>1</v>
      </c>
      <c r="I66" s="11" t="str">
        <f>VLOOKUP($A66,'Medical Examinations'!$A66:$P2400,16,FALSE)</f>
        <v>Yes</v>
      </c>
      <c r="J66" s="11" t="str">
        <f>VLOOKUP($A66,'Medical Examinations'!$A66:$P2400,11,FALSE)</f>
        <v>Obesity</v>
      </c>
      <c r="K66" s="11" t="str">
        <f>VLOOKUP($A66,'Medical Examinations'!$A66:$P2400,12,FALSE)</f>
        <v>Diabetes</v>
      </c>
      <c r="L66" s="11" t="str">
        <f>VLOOKUP($A66,'Hospitalisation Details'!$K66:$S2408,7,FALSE)</f>
        <v>15 Aug 1975</v>
      </c>
      <c r="M66" s="17">
        <f>VLOOKUP($A66,'Hospitalisation Details'!$K66:$S2408,9,FALSE)</f>
        <v>42211.14</v>
      </c>
      <c r="N66" s="11" t="str">
        <f>VLOOKUP($A66,'Hospitalisation Details'!$K66:$S2408,4,FALSE)</f>
        <v>Tier - 1</v>
      </c>
      <c r="O66" s="11" t="str">
        <f>VLOOKUP($A66,'Hospitalisation Details'!$K66:$S2408,5,FALSE)</f>
        <v>Tier - 3</v>
      </c>
      <c r="P66" s="11" t="str">
        <f>VLOOKUP($A66,'Hospitalisation Details'!$K66:$S2408,6,FALSE)</f>
        <v>R1013</v>
      </c>
      <c r="Q66" s="36">
        <f ca="1">VLOOKUP($A66,'Hospitalisation Details'!$K66:$S2408,8,FALSE)</f>
        <v>49</v>
      </c>
    </row>
    <row r="67" spans="1:17" x14ac:dyDescent="0.3">
      <c r="A67" s="14" t="str">
        <f>VLOOKUP('Customer Names'!A67,'Customer Names'!A67:F2401,1,FALSE)</f>
        <v>Id66</v>
      </c>
      <c r="B67" s="11" t="str">
        <f>VLOOKUP('Customer Names'!B67,'Customer Names'!B67:G2401,5,FALSE)</f>
        <v>Megan</v>
      </c>
      <c r="C67" s="11">
        <f>VLOOKUP($A67,'Medical Examinations'!$A67:$O2401,2,FALSE)</f>
        <v>54.99</v>
      </c>
      <c r="D67" s="11">
        <f>VLOOKUP($A67,'Medical Examinations'!$A67:$O2401,3,FALSE)</f>
        <v>8.68</v>
      </c>
      <c r="E67" s="11" t="str">
        <f>VLOOKUP($A67,'Medical Examinations'!$A67:$P2401,14,FALSE)</f>
        <v>No</v>
      </c>
      <c r="F67" s="11" t="str">
        <f>VLOOKUP($A67,'Medical Examinations'!$A67:$O2401,5,FALSE)</f>
        <v>No</v>
      </c>
      <c r="G67" s="11" t="str">
        <f>VLOOKUP($A67,'Medical Examinations'!$A67:$O2401,6,FALSE)</f>
        <v>No</v>
      </c>
      <c r="H67" s="11">
        <f>VLOOKUP($A67,'Medical Examinations'!$A67:$P2401,13,FALSE)</f>
        <v>2</v>
      </c>
      <c r="I67" s="11" t="str">
        <f>VLOOKUP($A67,'Medical Examinations'!$A67:$P2401,16,FALSE)</f>
        <v>Yes</v>
      </c>
      <c r="J67" s="11" t="str">
        <f>VLOOKUP($A67,'Medical Examinations'!$A67:$P2401,11,FALSE)</f>
        <v>Obesity</v>
      </c>
      <c r="K67" s="11" t="str">
        <f>VLOOKUP($A67,'Medical Examinations'!$A67:$P2401,12,FALSE)</f>
        <v>Diabetes</v>
      </c>
      <c r="L67" s="11" t="str">
        <f>VLOOKUP($A67,'Hospitalisation Details'!$K67:$S2409,7,FALSE)</f>
        <v>18 Sep 1973</v>
      </c>
      <c r="M67" s="17">
        <f>VLOOKUP($A67,'Hospitalisation Details'!$K67:$S2409,9,FALSE)</f>
        <v>42188.15</v>
      </c>
      <c r="N67" s="11" t="str">
        <f>VLOOKUP($A67,'Hospitalisation Details'!$K67:$S2409,4,FALSE)</f>
        <v>Tier - 1</v>
      </c>
      <c r="O67" s="11" t="str">
        <f>VLOOKUP($A67,'Hospitalisation Details'!$K67:$S2409,5,FALSE)</f>
        <v>Tier - 1</v>
      </c>
      <c r="P67" s="11" t="str">
        <f>VLOOKUP($A67,'Hospitalisation Details'!$K67:$S2409,6,FALSE)</f>
        <v>R1011</v>
      </c>
      <c r="Q67" s="36">
        <f ca="1">VLOOKUP($A67,'Hospitalisation Details'!$K67:$S2409,8,FALSE)</f>
        <v>51</v>
      </c>
    </row>
    <row r="68" spans="1:17" x14ac:dyDescent="0.3">
      <c r="A68" s="14" t="str">
        <f>VLOOKUP('Customer Names'!A68,'Customer Names'!A68:F2402,1,FALSE)</f>
        <v>Id67</v>
      </c>
      <c r="B68" s="11" t="str">
        <f>VLOOKUP('Customer Names'!B68,'Customer Names'!B68:G2402,5,FALSE)</f>
        <v>Daniel</v>
      </c>
      <c r="C68" s="11">
        <f>VLOOKUP($A68,'Medical Examinations'!$A68:$O2402,2,FALSE)</f>
        <v>35.97</v>
      </c>
      <c r="D68" s="11">
        <f>VLOOKUP($A68,'Medical Examinations'!$A68:$O2402,3,FALSE)</f>
        <v>6.12</v>
      </c>
      <c r="E68" s="11" t="str">
        <f>VLOOKUP($A68,'Medical Examinations'!$A68:$P2402,14,FALSE)</f>
        <v>No</v>
      </c>
      <c r="F68" s="11" t="str">
        <f>VLOOKUP($A68,'Medical Examinations'!$A68:$O2402,5,FALSE)</f>
        <v>No</v>
      </c>
      <c r="G68" s="11" t="str">
        <f>VLOOKUP($A68,'Medical Examinations'!$A68:$O2402,6,FALSE)</f>
        <v>Yes</v>
      </c>
      <c r="H68" s="11">
        <f>VLOOKUP($A68,'Medical Examinations'!$A68:$P2402,13,FALSE)</f>
        <v>1</v>
      </c>
      <c r="I68" s="11" t="str">
        <f>VLOOKUP($A68,'Medical Examinations'!$A68:$P2402,16,FALSE)</f>
        <v>Yes</v>
      </c>
      <c r="J68" s="11" t="str">
        <f>VLOOKUP($A68,'Medical Examinations'!$A68:$P2402,11,FALSE)</f>
        <v>Obesity</v>
      </c>
      <c r="K68" s="11" t="str">
        <f>VLOOKUP($A68,'Medical Examinations'!$A68:$P2402,12,FALSE)</f>
        <v>Prediabetes</v>
      </c>
      <c r="L68" s="11" t="str">
        <f>VLOOKUP($A68,'Hospitalisation Details'!$K68:$S2410,7,FALSE)</f>
        <v>3 Jul 1979</v>
      </c>
      <c r="M68" s="17">
        <f>VLOOKUP($A68,'Hospitalisation Details'!$K68:$S2410,9,FALSE)</f>
        <v>42124.52</v>
      </c>
      <c r="N68" s="11" t="str">
        <f>VLOOKUP($A68,'Hospitalisation Details'!$K68:$S2410,4,FALSE)</f>
        <v>Tier - 1</v>
      </c>
      <c r="O68" s="11" t="str">
        <f>VLOOKUP($A68,'Hospitalisation Details'!$K68:$S2410,5,FALSE)</f>
        <v>Tier - 1</v>
      </c>
      <c r="P68" s="11" t="str">
        <f>VLOOKUP($A68,'Hospitalisation Details'!$K68:$S2410,6,FALSE)</f>
        <v>R1013</v>
      </c>
      <c r="Q68" s="36">
        <f ca="1">VLOOKUP($A68,'Hospitalisation Details'!$K68:$S2410,8,FALSE)</f>
        <v>45</v>
      </c>
    </row>
    <row r="69" spans="1:17" x14ac:dyDescent="0.3">
      <c r="A69" s="14" t="str">
        <f>VLOOKUP('Customer Names'!A69,'Customer Names'!A69:F2403,1,FALSE)</f>
        <v>Id68</v>
      </c>
      <c r="B69" s="11" t="str">
        <f>VLOOKUP('Customer Names'!B69,'Customer Names'!B69:G2403,5,FALSE)</f>
        <v>Steven M</v>
      </c>
      <c r="C69" s="11">
        <f>VLOOKUP($A69,'Medical Examinations'!$A69:$O2403,2,FALSE)</f>
        <v>45.54</v>
      </c>
      <c r="D69" s="11">
        <f>VLOOKUP($A69,'Medical Examinations'!$A69:$O2403,3,FALSE)</f>
        <v>5.4</v>
      </c>
      <c r="E69" s="11" t="str">
        <f>VLOOKUP($A69,'Medical Examinations'!$A69:$P2403,14,FALSE)</f>
        <v>Yes</v>
      </c>
      <c r="F69" s="11" t="str">
        <f>VLOOKUP($A69,'Medical Examinations'!$A69:$O2403,5,FALSE)</f>
        <v>No</v>
      </c>
      <c r="G69" s="11" t="str">
        <f>VLOOKUP($A69,'Medical Examinations'!$A69:$O2403,6,FALSE)</f>
        <v>Yes</v>
      </c>
      <c r="H69" s="11">
        <f>VLOOKUP($A69,'Medical Examinations'!$A69:$P2403,13,FALSE)</f>
        <v>1</v>
      </c>
      <c r="I69" s="11" t="str">
        <f>VLOOKUP($A69,'Medical Examinations'!$A69:$P2403,16,FALSE)</f>
        <v>Yes</v>
      </c>
      <c r="J69" s="11" t="str">
        <f>VLOOKUP($A69,'Medical Examinations'!$A69:$P2403,11,FALSE)</f>
        <v>Obesity</v>
      </c>
      <c r="K69" s="11" t="str">
        <f>VLOOKUP($A69,'Medical Examinations'!$A69:$P2403,12,FALSE)</f>
        <v>Normal</v>
      </c>
      <c r="L69" s="11" t="str">
        <f>VLOOKUP($A69,'Hospitalisation Details'!$K69:$S2411,7,FALSE)</f>
        <v>9 Dec 1997</v>
      </c>
      <c r="M69" s="17">
        <f>VLOOKUP($A69,'Hospitalisation Details'!$K69:$S2411,9,FALSE)</f>
        <v>42112.24</v>
      </c>
      <c r="N69" s="11" t="str">
        <f>VLOOKUP($A69,'Hospitalisation Details'!$K69:$S2411,4,FALSE)</f>
        <v>Tier - 1</v>
      </c>
      <c r="O69" s="11" t="str">
        <f>VLOOKUP($A69,'Hospitalisation Details'!$K69:$S2411,5,FALSE)</f>
        <v>Tier - 3</v>
      </c>
      <c r="P69" s="11" t="str">
        <f>VLOOKUP($A69,'Hospitalisation Details'!$K69:$S2411,6,FALSE)</f>
        <v>R1013</v>
      </c>
      <c r="Q69" s="36">
        <f ca="1">VLOOKUP($A69,'Hospitalisation Details'!$K69:$S2411,8,FALSE)</f>
        <v>27</v>
      </c>
    </row>
    <row r="70" spans="1:17" x14ac:dyDescent="0.3">
      <c r="A70" s="14" t="str">
        <f>VLOOKUP('Customer Names'!A70,'Customer Names'!A70:F2404,1,FALSE)</f>
        <v>Id69</v>
      </c>
      <c r="B70" s="11" t="str">
        <f>VLOOKUP('Customer Names'!B70,'Customer Names'!B70:G2404,5,FALSE)</f>
        <v>Jenna L</v>
      </c>
      <c r="C70" s="11">
        <f>VLOOKUP($A70,'Medical Examinations'!$A70:$O2404,2,FALSE)</f>
        <v>35.53</v>
      </c>
      <c r="D70" s="11">
        <f>VLOOKUP($A70,'Medical Examinations'!$A70:$O2404,3,FALSE)</f>
        <v>4.3600000000000003</v>
      </c>
      <c r="E70" s="11" t="str">
        <f>VLOOKUP($A70,'Medical Examinations'!$A70:$P2404,14,FALSE)</f>
        <v>Yes</v>
      </c>
      <c r="F70" s="11" t="str">
        <f>VLOOKUP($A70,'Medical Examinations'!$A70:$O2404,5,FALSE)</f>
        <v>No</v>
      </c>
      <c r="G70" s="11" t="str">
        <f>VLOOKUP($A70,'Medical Examinations'!$A70:$O2404,6,FALSE)</f>
        <v>No</v>
      </c>
      <c r="H70" s="11">
        <f>VLOOKUP($A70,'Medical Examinations'!$A70:$P2404,13,FALSE)</f>
        <v>0</v>
      </c>
      <c r="I70" s="11" t="str">
        <f>VLOOKUP($A70,'Medical Examinations'!$A70:$P2404,16,FALSE)</f>
        <v>Yes</v>
      </c>
      <c r="J70" s="11" t="str">
        <f>VLOOKUP($A70,'Medical Examinations'!$A70:$P2404,11,FALSE)</f>
        <v>Obesity</v>
      </c>
      <c r="K70" s="11" t="str">
        <f>VLOOKUP($A70,'Medical Examinations'!$A70:$P2404,12,FALSE)</f>
        <v>Normal</v>
      </c>
      <c r="L70" s="11" t="str">
        <f>VLOOKUP($A70,'Hospitalisation Details'!$K70:$S2412,7,FALSE)</f>
        <v>28 Nov 1976</v>
      </c>
      <c r="M70" s="17">
        <f>VLOOKUP($A70,'Hospitalisation Details'!$K70:$S2412,9,FALSE)</f>
        <v>42111.66</v>
      </c>
      <c r="N70" s="11" t="str">
        <f>VLOOKUP($A70,'Hospitalisation Details'!$K70:$S2412,4,FALSE)</f>
        <v>Tier - 1</v>
      </c>
      <c r="O70" s="11" t="str">
        <f>VLOOKUP($A70,'Hospitalisation Details'!$K70:$S2412,5,FALSE)</f>
        <v>Tier - 1</v>
      </c>
      <c r="P70" s="11" t="str">
        <f>VLOOKUP($A70,'Hospitalisation Details'!$K70:$S2412,6,FALSE)</f>
        <v>R1024</v>
      </c>
      <c r="Q70" s="36">
        <f ca="1">VLOOKUP($A70,'Hospitalisation Details'!$K70:$S2412,8,FALSE)</f>
        <v>48</v>
      </c>
    </row>
    <row r="71" spans="1:17" x14ac:dyDescent="0.3">
      <c r="A71" s="14" t="str">
        <f>VLOOKUP('Customer Names'!A71,'Customer Names'!A71:F2405,1,FALSE)</f>
        <v>Id70</v>
      </c>
      <c r="B71" s="11" t="str">
        <f>VLOOKUP('Customer Names'!B71,'Customer Names'!B71:G2405,5,FALSE)</f>
        <v>Freeman</v>
      </c>
      <c r="C71" s="11">
        <f>VLOOKUP($A71,'Medical Examinations'!$A71:$O2405,2,FALSE)</f>
        <v>30.8</v>
      </c>
      <c r="D71" s="11">
        <f>VLOOKUP($A71,'Medical Examinations'!$A71:$O2405,3,FALSE)</f>
        <v>9.77</v>
      </c>
      <c r="E71" s="11" t="str">
        <f>VLOOKUP($A71,'Medical Examinations'!$A71:$P2405,14,FALSE)</f>
        <v>No</v>
      </c>
      <c r="F71" s="11" t="str">
        <f>VLOOKUP($A71,'Medical Examinations'!$A71:$O2405,5,FALSE)</f>
        <v>No</v>
      </c>
      <c r="G71" s="11" t="str">
        <f>VLOOKUP($A71,'Medical Examinations'!$A71:$O2405,6,FALSE)</f>
        <v>No</v>
      </c>
      <c r="H71" s="11">
        <f>VLOOKUP($A71,'Medical Examinations'!$A71:$P2405,13,FALSE)</f>
        <v>0</v>
      </c>
      <c r="I71" s="11" t="str">
        <f>VLOOKUP($A71,'Medical Examinations'!$A71:$P2405,16,FALSE)</f>
        <v>Yes</v>
      </c>
      <c r="J71" s="11" t="str">
        <f>VLOOKUP($A71,'Medical Examinations'!$A71:$P2405,11,FALSE)</f>
        <v>Obesity</v>
      </c>
      <c r="K71" s="11" t="str">
        <f>VLOOKUP($A71,'Medical Examinations'!$A71:$P2405,12,FALSE)</f>
        <v>Diabetes</v>
      </c>
      <c r="L71" s="11" t="str">
        <f>VLOOKUP($A71,'Hospitalisation Details'!$K71:$S2413,7,FALSE)</f>
        <v>19 Dec 1968</v>
      </c>
      <c r="M71" s="17">
        <f>VLOOKUP($A71,'Hospitalisation Details'!$K71:$S2413,9,FALSE)</f>
        <v>41999.519999999997</v>
      </c>
      <c r="N71" s="11" t="str">
        <f>VLOOKUP($A71,'Hospitalisation Details'!$K71:$S2413,4,FALSE)</f>
        <v>Tier - 1</v>
      </c>
      <c r="O71" s="11" t="str">
        <f>VLOOKUP($A71,'Hospitalisation Details'!$K71:$S2413,5,FALSE)</f>
        <v>Tier - 3</v>
      </c>
      <c r="P71" s="11" t="str">
        <f>VLOOKUP($A71,'Hospitalisation Details'!$K71:$S2413,6,FALSE)</f>
        <v>R1013</v>
      </c>
      <c r="Q71" s="36">
        <f ca="1">VLOOKUP($A71,'Hospitalisation Details'!$K71:$S2413,8,FALSE)</f>
        <v>56</v>
      </c>
    </row>
    <row r="72" spans="1:17" x14ac:dyDescent="0.3">
      <c r="A72" s="14" t="str">
        <f>VLOOKUP('Customer Names'!A72,'Customer Names'!A72:F2406,1,FALSE)</f>
        <v>Id71</v>
      </c>
      <c r="B72" s="11" t="str">
        <f>VLOOKUP('Customer Names'!B72,'Customer Names'!B72:G2406,5,FALSE)</f>
        <v>Jeff</v>
      </c>
      <c r="C72" s="11">
        <f>VLOOKUP($A72,'Medical Examinations'!$A72:$O2406,2,FALSE)</f>
        <v>38.39</v>
      </c>
      <c r="D72" s="11">
        <f>VLOOKUP($A72,'Medical Examinations'!$A72:$O2406,3,FALSE)</f>
        <v>4.25</v>
      </c>
      <c r="E72" s="11" t="str">
        <f>VLOOKUP($A72,'Medical Examinations'!$A72:$P2406,14,FALSE)</f>
        <v>No</v>
      </c>
      <c r="F72" s="11" t="str">
        <f>VLOOKUP($A72,'Medical Examinations'!$A72:$O2406,5,FALSE)</f>
        <v>No</v>
      </c>
      <c r="G72" s="11" t="str">
        <f>VLOOKUP($A72,'Medical Examinations'!$A72:$O2406,6,FALSE)</f>
        <v>No</v>
      </c>
      <c r="H72" s="11">
        <f>VLOOKUP($A72,'Medical Examinations'!$A72:$P2406,13,FALSE)</f>
        <v>1</v>
      </c>
      <c r="I72" s="11" t="str">
        <f>VLOOKUP($A72,'Medical Examinations'!$A72:$P2406,16,FALSE)</f>
        <v>Yes</v>
      </c>
      <c r="J72" s="11" t="str">
        <f>VLOOKUP($A72,'Medical Examinations'!$A72:$P2406,11,FALSE)</f>
        <v>Obesity</v>
      </c>
      <c r="K72" s="11" t="str">
        <f>VLOOKUP($A72,'Medical Examinations'!$A72:$P2406,12,FALSE)</f>
        <v>Normal</v>
      </c>
      <c r="L72" s="11" t="str">
        <f>VLOOKUP($A72,'Hospitalisation Details'!$K72:$S2414,7,FALSE)</f>
        <v>10 Nov 1984</v>
      </c>
      <c r="M72" s="17">
        <f>VLOOKUP($A72,'Hospitalisation Details'!$K72:$S2414,9,FALSE)</f>
        <v>41949.24</v>
      </c>
      <c r="N72" s="11" t="str">
        <f>VLOOKUP($A72,'Hospitalisation Details'!$K72:$S2414,4,FALSE)</f>
        <v>Tier - 1</v>
      </c>
      <c r="O72" s="11" t="str">
        <f>VLOOKUP($A72,'Hospitalisation Details'!$K72:$S2414,5,FALSE)</f>
        <v>Tier - 1</v>
      </c>
      <c r="P72" s="11" t="str">
        <f>VLOOKUP($A72,'Hospitalisation Details'!$K72:$S2414,6,FALSE)</f>
        <v>R1013</v>
      </c>
      <c r="Q72" s="36">
        <f ca="1">VLOOKUP($A72,'Hospitalisation Details'!$K72:$S2414,8,FALSE)</f>
        <v>40</v>
      </c>
    </row>
    <row r="73" spans="1:17" x14ac:dyDescent="0.3">
      <c r="A73" s="14" t="str">
        <f>VLOOKUP('Customer Names'!A73,'Customer Names'!A73:F2407,1,FALSE)</f>
        <v>Id72</v>
      </c>
      <c r="B73" s="11" t="str">
        <f>VLOOKUP('Customer Names'!B73,'Customer Names'!B73:G2407,5,FALSE)</f>
        <v>Elenilton V</v>
      </c>
      <c r="C73" s="11">
        <f>VLOOKUP($A73,'Medical Examinations'!$A73:$O2407,2,FALSE)</f>
        <v>32.299999999999997</v>
      </c>
      <c r="D73" s="11">
        <f>VLOOKUP($A73,'Medical Examinations'!$A73:$O2407,3,FALSE)</f>
        <v>4.76</v>
      </c>
      <c r="E73" s="11" t="str">
        <f>VLOOKUP($A73,'Medical Examinations'!$A73:$P2407,14,FALSE)</f>
        <v>No</v>
      </c>
      <c r="F73" s="11" t="str">
        <f>VLOOKUP($A73,'Medical Examinations'!$A73:$O2407,5,FALSE)</f>
        <v>No</v>
      </c>
      <c r="G73" s="11" t="str">
        <f>VLOOKUP($A73,'Medical Examinations'!$A73:$O2407,6,FALSE)</f>
        <v>No</v>
      </c>
      <c r="H73" s="11">
        <f>VLOOKUP($A73,'Medical Examinations'!$A73:$P2407,13,FALSE)</f>
        <v>2</v>
      </c>
      <c r="I73" s="11" t="str">
        <f>VLOOKUP($A73,'Medical Examinations'!$A73:$P2407,16,FALSE)</f>
        <v>Yes</v>
      </c>
      <c r="J73" s="11" t="str">
        <f>VLOOKUP($A73,'Medical Examinations'!$A73:$P2407,11,FALSE)</f>
        <v>Obesity</v>
      </c>
      <c r="K73" s="11" t="str">
        <f>VLOOKUP($A73,'Medical Examinations'!$A73:$P2407,12,FALSE)</f>
        <v>Normal</v>
      </c>
      <c r="L73" s="11" t="str">
        <f>VLOOKUP($A73,'Hospitalisation Details'!$K73:$S2415,7,FALSE)</f>
        <v>8 Jun 1972</v>
      </c>
      <c r="M73" s="17">
        <f>VLOOKUP($A73,'Hospitalisation Details'!$K73:$S2415,9,FALSE)</f>
        <v>41919.1</v>
      </c>
      <c r="N73" s="11" t="str">
        <f>VLOOKUP($A73,'Hospitalisation Details'!$K73:$S2415,4,FALSE)</f>
        <v>Tier - 1</v>
      </c>
      <c r="O73" s="11" t="str">
        <f>VLOOKUP($A73,'Hospitalisation Details'!$K73:$S2415,5,FALSE)</f>
        <v>Tier - 1</v>
      </c>
      <c r="P73" s="11" t="str">
        <f>VLOOKUP($A73,'Hospitalisation Details'!$K73:$S2415,6,FALSE)</f>
        <v>R1016</v>
      </c>
      <c r="Q73" s="36">
        <f ca="1">VLOOKUP($A73,'Hospitalisation Details'!$K73:$S2415,8,FALSE)</f>
        <v>52</v>
      </c>
    </row>
    <row r="74" spans="1:17" x14ac:dyDescent="0.3">
      <c r="A74" s="14" t="str">
        <f>VLOOKUP('Customer Names'!A74,'Customer Names'!A74:F2408,1,FALSE)</f>
        <v>Id73</v>
      </c>
      <c r="B74" s="11" t="str">
        <f>VLOOKUP('Customer Names'!B74,'Customer Names'!B74:G2408,5,FALSE)</f>
        <v>Maurya</v>
      </c>
      <c r="C74" s="11">
        <f>VLOOKUP($A74,'Medical Examinations'!$A74:$O2408,2,FALSE)</f>
        <v>48.8</v>
      </c>
      <c r="D74" s="11">
        <f>VLOOKUP($A74,'Medical Examinations'!$A74:$O2408,3,FALSE)</f>
        <v>6.22</v>
      </c>
      <c r="E74" s="11" t="str">
        <f>VLOOKUP($A74,'Medical Examinations'!$A74:$P2408,14,FALSE)</f>
        <v>Yes</v>
      </c>
      <c r="F74" s="11" t="str">
        <f>VLOOKUP($A74,'Medical Examinations'!$A74:$O2408,5,FALSE)</f>
        <v>No</v>
      </c>
      <c r="G74" s="11" t="str">
        <f>VLOOKUP($A74,'Medical Examinations'!$A74:$O2408,6,FALSE)</f>
        <v>No</v>
      </c>
      <c r="H74" s="11">
        <f>VLOOKUP($A74,'Medical Examinations'!$A74:$P2408,13,FALSE)</f>
        <v>2</v>
      </c>
      <c r="I74" s="11" t="str">
        <f>VLOOKUP($A74,'Medical Examinations'!$A74:$P2408,16,FALSE)</f>
        <v>Yes</v>
      </c>
      <c r="J74" s="11" t="str">
        <f>VLOOKUP($A74,'Medical Examinations'!$A74:$P2408,11,FALSE)</f>
        <v>Obesity</v>
      </c>
      <c r="K74" s="11" t="str">
        <f>VLOOKUP($A74,'Medical Examinations'!$A74:$P2408,12,FALSE)</f>
        <v>Prediabetes</v>
      </c>
      <c r="L74" s="11" t="str">
        <f>VLOOKUP($A74,'Hospitalisation Details'!$K74:$S2416,7,FALSE)</f>
        <v>21 Sep 1966</v>
      </c>
      <c r="M74" s="17">
        <f>VLOOKUP($A74,'Hospitalisation Details'!$K74:$S2416,9,FALSE)</f>
        <v>41886.54</v>
      </c>
      <c r="N74" s="11" t="str">
        <f>VLOOKUP($A74,'Hospitalisation Details'!$K74:$S2416,4,FALSE)</f>
        <v>Tier - 1</v>
      </c>
      <c r="O74" s="11" t="str">
        <f>VLOOKUP($A74,'Hospitalisation Details'!$K74:$S2416,5,FALSE)</f>
        <v>Tier - 3</v>
      </c>
      <c r="P74" s="11" t="str">
        <f>VLOOKUP($A74,'Hospitalisation Details'!$K74:$S2416,6,FALSE)</f>
        <v>R1011</v>
      </c>
      <c r="Q74" s="36">
        <f ca="1">VLOOKUP($A74,'Hospitalisation Details'!$K74:$S2416,8,FALSE)</f>
        <v>58</v>
      </c>
    </row>
    <row r="75" spans="1:17" x14ac:dyDescent="0.3">
      <c r="A75" s="14" t="str">
        <f>VLOOKUP('Customer Names'!A75,'Customer Names'!A75:F2409,1,FALSE)</f>
        <v>Id74</v>
      </c>
      <c r="B75" s="11" t="str">
        <f>VLOOKUP('Customer Names'!B75,'Customer Names'!B75:G2409,5,FALSE)</f>
        <v>Samantha C</v>
      </c>
      <c r="C75" s="11">
        <f>VLOOKUP($A75,'Medical Examinations'!$A75:$O2409,2,FALSE)</f>
        <v>45.5</v>
      </c>
      <c r="D75" s="11">
        <f>VLOOKUP($A75,'Medical Examinations'!$A75:$O2409,3,FALSE)</f>
        <v>7.96</v>
      </c>
      <c r="E75" s="11" t="str">
        <f>VLOOKUP($A75,'Medical Examinations'!$A75:$P2409,14,FALSE)</f>
        <v>No</v>
      </c>
      <c r="F75" s="11" t="str">
        <f>VLOOKUP($A75,'Medical Examinations'!$A75:$O2409,5,FALSE)</f>
        <v>No</v>
      </c>
      <c r="G75" s="11" t="str">
        <f>VLOOKUP($A75,'Medical Examinations'!$A75:$O2409,6,FALSE)</f>
        <v>No</v>
      </c>
      <c r="H75" s="11">
        <f>VLOOKUP($A75,'Medical Examinations'!$A75:$P2409,13,FALSE)</f>
        <v>0</v>
      </c>
      <c r="I75" s="11" t="str">
        <f>VLOOKUP($A75,'Medical Examinations'!$A75:$P2409,16,FALSE)</f>
        <v>Yes</v>
      </c>
      <c r="J75" s="11" t="str">
        <f>VLOOKUP($A75,'Medical Examinations'!$A75:$P2409,11,FALSE)</f>
        <v>Obesity</v>
      </c>
      <c r="K75" s="11" t="str">
        <f>VLOOKUP($A75,'Medical Examinations'!$A75:$P2409,12,FALSE)</f>
        <v>Diabetes</v>
      </c>
      <c r="L75" s="11" t="str">
        <f>VLOOKUP($A75,'Hospitalisation Details'!$K75:$S2417,7,FALSE)</f>
        <v>22 Sep 1962</v>
      </c>
      <c r="M75" s="17">
        <f>VLOOKUP($A75,'Hospitalisation Details'!$K75:$S2417,9,FALSE)</f>
        <v>41794.629999999997</v>
      </c>
      <c r="N75" s="11" t="str">
        <f>VLOOKUP($A75,'Hospitalisation Details'!$K75:$S2417,4,FALSE)</f>
        <v>Tier - 1</v>
      </c>
      <c r="O75" s="11" t="str">
        <f>VLOOKUP($A75,'Hospitalisation Details'!$K75:$S2417,5,FALSE)</f>
        <v>Tier - 3</v>
      </c>
      <c r="P75" s="11" t="str">
        <f>VLOOKUP($A75,'Hospitalisation Details'!$K75:$S2417,6,FALSE)</f>
        <v>R1011</v>
      </c>
      <c r="Q75" s="36">
        <f ca="1">VLOOKUP($A75,'Hospitalisation Details'!$K75:$S2417,8,FALSE)</f>
        <v>62</v>
      </c>
    </row>
    <row r="76" spans="1:17" x14ac:dyDescent="0.3">
      <c r="A76" s="14" t="str">
        <f>VLOOKUP('Customer Names'!A76,'Customer Names'!A76:F2410,1,FALSE)</f>
        <v>Id75</v>
      </c>
      <c r="B76" s="11" t="str">
        <f>VLOOKUP('Customer Names'!B76,'Customer Names'!B76:G2410,5,FALSE)</f>
        <v>Bethany A</v>
      </c>
      <c r="C76" s="11">
        <f>VLOOKUP($A76,'Medical Examinations'!$A76:$O2410,2,FALSE)</f>
        <v>53.61</v>
      </c>
      <c r="D76" s="11">
        <f>VLOOKUP($A76,'Medical Examinations'!$A76:$O2410,3,FALSE)</f>
        <v>10.92</v>
      </c>
      <c r="E76" s="11" t="str">
        <f>VLOOKUP($A76,'Medical Examinations'!$A76:$P2410,14,FALSE)</f>
        <v>Yes</v>
      </c>
      <c r="F76" s="11" t="str">
        <f>VLOOKUP($A76,'Medical Examinations'!$A76:$O2410,5,FALSE)</f>
        <v>No</v>
      </c>
      <c r="G76" s="11" t="str">
        <f>VLOOKUP($A76,'Medical Examinations'!$A76:$O2410,6,FALSE)</f>
        <v>No</v>
      </c>
      <c r="H76" s="11">
        <f>VLOOKUP($A76,'Medical Examinations'!$A76:$P2410,13,FALSE)</f>
        <v>1</v>
      </c>
      <c r="I76" s="11" t="str">
        <f>VLOOKUP($A76,'Medical Examinations'!$A76:$P2410,16,FALSE)</f>
        <v>Yes</v>
      </c>
      <c r="J76" s="11" t="str">
        <f>VLOOKUP($A76,'Medical Examinations'!$A76:$P2410,11,FALSE)</f>
        <v>Obesity</v>
      </c>
      <c r="K76" s="11" t="str">
        <f>VLOOKUP($A76,'Medical Examinations'!$A76:$P2410,12,FALSE)</f>
        <v>Diabetes</v>
      </c>
      <c r="L76" s="11" t="str">
        <f>VLOOKUP($A76,'Hospitalisation Details'!$K76:$S2418,7,FALSE)</f>
        <v>29 Sep 1975</v>
      </c>
      <c r="M76" s="17">
        <f>VLOOKUP($A76,'Hospitalisation Details'!$K76:$S2418,9,FALSE)</f>
        <v>41681.86</v>
      </c>
      <c r="N76" s="11" t="str">
        <f>VLOOKUP($A76,'Hospitalisation Details'!$K76:$S2418,4,FALSE)</f>
        <v>Tier - 1</v>
      </c>
      <c r="O76" s="11" t="str">
        <f>VLOOKUP($A76,'Hospitalisation Details'!$K76:$S2418,5,FALSE)</f>
        <v>Tier - 1</v>
      </c>
      <c r="P76" s="11" t="str">
        <f>VLOOKUP($A76,'Hospitalisation Details'!$K76:$S2418,6,FALSE)</f>
        <v>R1011</v>
      </c>
      <c r="Q76" s="36">
        <f ca="1">VLOOKUP($A76,'Hospitalisation Details'!$K76:$S2418,8,FALSE)</f>
        <v>49</v>
      </c>
    </row>
    <row r="77" spans="1:17" x14ac:dyDescent="0.3">
      <c r="A77" s="14" t="str">
        <f>VLOOKUP('Customer Names'!A77,'Customer Names'!A77:F2411,1,FALSE)</f>
        <v>Id76</v>
      </c>
      <c r="B77" s="11" t="str">
        <f>VLOOKUP('Customer Names'!B77,'Customer Names'!B77:G2411,5,FALSE)</f>
        <v>Yves</v>
      </c>
      <c r="C77" s="11">
        <f>VLOOKUP($A77,'Medical Examinations'!$A77:$O2411,2,FALSE)</f>
        <v>36.19</v>
      </c>
      <c r="D77" s="11">
        <f>VLOOKUP($A77,'Medical Examinations'!$A77:$O2411,3,FALSE)</f>
        <v>11.51</v>
      </c>
      <c r="E77" s="11" t="str">
        <f>VLOOKUP($A77,'Medical Examinations'!$A77:$P2411,14,FALSE)</f>
        <v>Yes</v>
      </c>
      <c r="F77" s="11" t="str">
        <f>VLOOKUP($A77,'Medical Examinations'!$A77:$O2411,5,FALSE)</f>
        <v>No</v>
      </c>
      <c r="G77" s="11" t="str">
        <f>VLOOKUP($A77,'Medical Examinations'!$A77:$O2411,6,FALSE)</f>
        <v>No</v>
      </c>
      <c r="H77" s="11">
        <f>VLOOKUP($A77,'Medical Examinations'!$A77:$P2411,13,FALSE)</f>
        <v>1</v>
      </c>
      <c r="I77" s="11" t="str">
        <f>VLOOKUP($A77,'Medical Examinations'!$A77:$P2411,16,FALSE)</f>
        <v>Yes</v>
      </c>
      <c r="J77" s="11" t="str">
        <f>VLOOKUP($A77,'Medical Examinations'!$A77:$P2411,11,FALSE)</f>
        <v>Obesity</v>
      </c>
      <c r="K77" s="11" t="str">
        <f>VLOOKUP($A77,'Medical Examinations'!$A77:$P2411,12,FALSE)</f>
        <v>Diabetes</v>
      </c>
      <c r="L77" s="11" t="str">
        <f>VLOOKUP($A77,'Hospitalisation Details'!$K77:$S2419,7,FALSE)</f>
        <v>14 Nov 1975</v>
      </c>
      <c r="M77" s="17">
        <f>VLOOKUP($A77,'Hospitalisation Details'!$K77:$S2419,9,FALSE)</f>
        <v>41676.080000000002</v>
      </c>
      <c r="N77" s="11" t="str">
        <f>VLOOKUP($A77,'Hospitalisation Details'!$K77:$S2419,4,FALSE)</f>
        <v>Tier - 1</v>
      </c>
      <c r="O77" s="11" t="str">
        <f>VLOOKUP($A77,'Hospitalisation Details'!$K77:$S2419,5,FALSE)</f>
        <v>Tier - 2</v>
      </c>
      <c r="P77" s="11" t="str">
        <f>VLOOKUP($A77,'Hospitalisation Details'!$K77:$S2419,6,FALSE)</f>
        <v>R1013</v>
      </c>
      <c r="Q77" s="36">
        <f ca="1">VLOOKUP($A77,'Hospitalisation Details'!$K77:$S2419,8,FALSE)</f>
        <v>49</v>
      </c>
    </row>
    <row r="78" spans="1:17" x14ac:dyDescent="0.3">
      <c r="A78" s="14" t="str">
        <f>VLOOKUP('Customer Names'!A78,'Customer Names'!A78:F2412,1,FALSE)</f>
        <v>Id77</v>
      </c>
      <c r="B78" s="11" t="str">
        <f>VLOOKUP('Customer Names'!B78,'Customer Names'!B78:G2412,5,FALSE)</f>
        <v>Danielle</v>
      </c>
      <c r="C78" s="11">
        <f>VLOOKUP($A78,'Medical Examinations'!$A78:$O2412,2,FALSE)</f>
        <v>34.6</v>
      </c>
      <c r="D78" s="11">
        <f>VLOOKUP($A78,'Medical Examinations'!$A78:$O2412,3,FALSE)</f>
        <v>5.99</v>
      </c>
      <c r="E78" s="11" t="str">
        <f>VLOOKUP($A78,'Medical Examinations'!$A78:$P2412,14,FALSE)</f>
        <v>Yes</v>
      </c>
      <c r="F78" s="11" t="str">
        <f>VLOOKUP($A78,'Medical Examinations'!$A78:$O2412,5,FALSE)</f>
        <v>No</v>
      </c>
      <c r="G78" s="11" t="str">
        <f>VLOOKUP($A78,'Medical Examinations'!$A78:$O2412,6,FALSE)</f>
        <v>No</v>
      </c>
      <c r="H78" s="11">
        <f>VLOOKUP($A78,'Medical Examinations'!$A78:$P2412,13,FALSE)</f>
        <v>0</v>
      </c>
      <c r="I78" s="11" t="str">
        <f>VLOOKUP($A78,'Medical Examinations'!$A78:$P2412,16,FALSE)</f>
        <v>Yes</v>
      </c>
      <c r="J78" s="11" t="str">
        <f>VLOOKUP($A78,'Medical Examinations'!$A78:$P2412,11,FALSE)</f>
        <v>Obesity</v>
      </c>
      <c r="K78" s="11" t="str">
        <f>VLOOKUP($A78,'Medical Examinations'!$A78:$P2412,12,FALSE)</f>
        <v>Prediabetes</v>
      </c>
      <c r="L78" s="11" t="str">
        <f>VLOOKUP($A78,'Hospitalisation Details'!$K78:$S2420,7,FALSE)</f>
        <v>29 Oct 1976</v>
      </c>
      <c r="M78" s="17">
        <f>VLOOKUP($A78,'Hospitalisation Details'!$K78:$S2420,9,FALSE)</f>
        <v>41661.599999999999</v>
      </c>
      <c r="N78" s="11" t="str">
        <f>VLOOKUP($A78,'Hospitalisation Details'!$K78:$S2420,4,FALSE)</f>
        <v>Tier - 1</v>
      </c>
      <c r="O78" s="11" t="str">
        <f>VLOOKUP($A78,'Hospitalisation Details'!$K78:$S2420,5,FALSE)</f>
        <v>Tier - 3</v>
      </c>
      <c r="P78" s="11" t="str">
        <f>VLOOKUP($A78,'Hospitalisation Details'!$K78:$S2420,6,FALSE)</f>
        <v>R1011</v>
      </c>
      <c r="Q78" s="36">
        <f ca="1">VLOOKUP($A78,'Hospitalisation Details'!$K78:$S2420,8,FALSE)</f>
        <v>48</v>
      </c>
    </row>
    <row r="79" spans="1:17" x14ac:dyDescent="0.3">
      <c r="A79" s="14" t="str">
        <f>VLOOKUP('Customer Names'!A79,'Customer Names'!A79:F2413,1,FALSE)</f>
        <v>Id78</v>
      </c>
      <c r="B79" s="11" t="str">
        <f>VLOOKUP('Customer Names'!B79,'Customer Names'!B79:G2413,5,FALSE)</f>
        <v>Julia</v>
      </c>
      <c r="C79" s="11">
        <f>VLOOKUP($A79,'Medical Examinations'!$A79:$O2413,2,FALSE)</f>
        <v>54.12</v>
      </c>
      <c r="D79" s="11">
        <f>VLOOKUP($A79,'Medical Examinations'!$A79:$O2413,3,FALSE)</f>
        <v>11.57</v>
      </c>
      <c r="E79" s="11" t="str">
        <f>VLOOKUP($A79,'Medical Examinations'!$A79:$P2413,14,FALSE)</f>
        <v>No</v>
      </c>
      <c r="F79" s="11" t="str">
        <f>VLOOKUP($A79,'Medical Examinations'!$A79:$O2413,5,FALSE)</f>
        <v>No</v>
      </c>
      <c r="G79" s="11" t="str">
        <f>VLOOKUP($A79,'Medical Examinations'!$A79:$O2413,6,FALSE)</f>
        <v>No</v>
      </c>
      <c r="H79" s="11">
        <f>VLOOKUP($A79,'Medical Examinations'!$A79:$P2413,13,FALSE)</f>
        <v>0</v>
      </c>
      <c r="I79" s="11" t="str">
        <f>VLOOKUP($A79,'Medical Examinations'!$A79:$P2413,16,FALSE)</f>
        <v>Yes</v>
      </c>
      <c r="J79" s="11" t="str">
        <f>VLOOKUP($A79,'Medical Examinations'!$A79:$P2413,11,FALSE)</f>
        <v>Obesity</v>
      </c>
      <c r="K79" s="11" t="str">
        <f>VLOOKUP($A79,'Medical Examinations'!$A79:$P2413,12,FALSE)</f>
        <v>Diabetes</v>
      </c>
      <c r="L79" s="11" t="str">
        <f>VLOOKUP($A79,'Hospitalisation Details'!$K79:$S2421,7,FALSE)</f>
        <v>24 Nov 1974</v>
      </c>
      <c r="M79" s="17">
        <f>VLOOKUP($A79,'Hospitalisation Details'!$K79:$S2421,9,FALSE)</f>
        <v>41636.199999999997</v>
      </c>
      <c r="N79" s="11" t="str">
        <f>VLOOKUP($A79,'Hospitalisation Details'!$K79:$S2421,4,FALSE)</f>
        <v>Tier - 1</v>
      </c>
      <c r="O79" s="11" t="str">
        <f>VLOOKUP($A79,'Hospitalisation Details'!$K79:$S2421,5,FALSE)</f>
        <v>Tier - 1</v>
      </c>
      <c r="P79" s="11" t="str">
        <f>VLOOKUP($A79,'Hospitalisation Details'!$K79:$S2421,6,FALSE)</f>
        <v>R1011</v>
      </c>
      <c r="Q79" s="36">
        <f ca="1">VLOOKUP($A79,'Hospitalisation Details'!$K79:$S2421,8,FALSE)</f>
        <v>50</v>
      </c>
    </row>
    <row r="80" spans="1:17" x14ac:dyDescent="0.3">
      <c r="A80" s="14" t="str">
        <f>VLOOKUP('Customer Names'!A80,'Customer Names'!A80:F2414,1,FALSE)</f>
        <v>Id79</v>
      </c>
      <c r="B80" s="11" t="str">
        <f>VLOOKUP('Customer Names'!B80,'Customer Names'!B80:G2414,5,FALSE)</f>
        <v>Joshua</v>
      </c>
      <c r="C80" s="11">
        <f>VLOOKUP($A80,'Medical Examinations'!$A80:$O2414,2,FALSE)</f>
        <v>48.82</v>
      </c>
      <c r="D80" s="11">
        <f>VLOOKUP($A80,'Medical Examinations'!$A80:$O2414,3,FALSE)</f>
        <v>6.67</v>
      </c>
      <c r="E80" s="11" t="str">
        <f>VLOOKUP($A80,'Medical Examinations'!$A80:$P2414,14,FALSE)</f>
        <v>Yes</v>
      </c>
      <c r="F80" s="11" t="str">
        <f>VLOOKUP($A80,'Medical Examinations'!$A80:$O2414,5,FALSE)</f>
        <v>No</v>
      </c>
      <c r="G80" s="11" t="str">
        <f>VLOOKUP($A80,'Medical Examinations'!$A80:$O2414,6,FALSE)</f>
        <v>No</v>
      </c>
      <c r="H80" s="11">
        <f>VLOOKUP($A80,'Medical Examinations'!$A80:$P2414,13,FALSE)</f>
        <v>0</v>
      </c>
      <c r="I80" s="11" t="str">
        <f>VLOOKUP($A80,'Medical Examinations'!$A80:$P2414,16,FALSE)</f>
        <v>Yes</v>
      </c>
      <c r="J80" s="11" t="str">
        <f>VLOOKUP($A80,'Medical Examinations'!$A80:$P2414,11,FALSE)</f>
        <v>Obesity</v>
      </c>
      <c r="K80" s="11" t="str">
        <f>VLOOKUP($A80,'Medical Examinations'!$A80:$P2414,12,FALSE)</f>
        <v>Diabetes</v>
      </c>
      <c r="L80" s="11" t="str">
        <f>VLOOKUP($A80,'Hospitalisation Details'!$K80:$S2422,7,FALSE)</f>
        <v>22 Dec 1967</v>
      </c>
      <c r="M80" s="17">
        <f>VLOOKUP($A80,'Hospitalisation Details'!$K80:$S2422,9,FALSE)</f>
        <v>41505.15</v>
      </c>
      <c r="N80" s="11" t="str">
        <f>VLOOKUP($A80,'Hospitalisation Details'!$K80:$S2422,4,FALSE)</f>
        <v>Tier - 1</v>
      </c>
      <c r="O80" s="11" t="str">
        <f>VLOOKUP($A80,'Hospitalisation Details'!$K80:$S2422,5,FALSE)</f>
        <v>Tier - 2</v>
      </c>
      <c r="P80" s="11" t="str">
        <f>VLOOKUP($A80,'Hospitalisation Details'!$K80:$S2422,6,FALSE)</f>
        <v>R1011</v>
      </c>
      <c r="Q80" s="36">
        <f ca="1">VLOOKUP($A80,'Hospitalisation Details'!$K80:$S2422,8,FALSE)</f>
        <v>57</v>
      </c>
    </row>
    <row r="81" spans="1:17" x14ac:dyDescent="0.3">
      <c r="A81" s="14" t="str">
        <f>VLOOKUP('Customer Names'!A81,'Customer Names'!A81:F2415,1,FALSE)</f>
        <v>Id80</v>
      </c>
      <c r="B81" s="11" t="str">
        <f>VLOOKUP('Customer Names'!B81,'Customer Names'!B81:G2415,5,FALSE)</f>
        <v>Jennifer</v>
      </c>
      <c r="C81" s="11">
        <f>VLOOKUP($A81,'Medical Examinations'!$A81:$O2415,2,FALSE)</f>
        <v>51.01</v>
      </c>
      <c r="D81" s="11">
        <f>VLOOKUP($A81,'Medical Examinations'!$A81:$O2415,3,FALSE)</f>
        <v>9.1999999999999993</v>
      </c>
      <c r="E81" s="11" t="str">
        <f>VLOOKUP($A81,'Medical Examinations'!$A81:$P2415,14,FALSE)</f>
        <v>No</v>
      </c>
      <c r="F81" s="11" t="str">
        <f>VLOOKUP($A81,'Medical Examinations'!$A81:$O2415,5,FALSE)</f>
        <v>No</v>
      </c>
      <c r="G81" s="11" t="str">
        <f>VLOOKUP($A81,'Medical Examinations'!$A81:$O2415,6,FALSE)</f>
        <v>No</v>
      </c>
      <c r="H81" s="11">
        <f>VLOOKUP($A81,'Medical Examinations'!$A81:$P2415,13,FALSE)</f>
        <v>0</v>
      </c>
      <c r="I81" s="11" t="str">
        <f>VLOOKUP($A81,'Medical Examinations'!$A81:$P2415,16,FALSE)</f>
        <v>Yes</v>
      </c>
      <c r="J81" s="11" t="str">
        <f>VLOOKUP($A81,'Medical Examinations'!$A81:$P2415,11,FALSE)</f>
        <v>Obesity</v>
      </c>
      <c r="K81" s="11" t="str">
        <f>VLOOKUP($A81,'Medical Examinations'!$A81:$P2415,12,FALSE)</f>
        <v>Diabetes</v>
      </c>
      <c r="L81" s="11" t="str">
        <f>VLOOKUP($A81,'Hospitalisation Details'!$K81:$S2423,7,FALSE)</f>
        <v>16 Oct 1971</v>
      </c>
      <c r="M81" s="17">
        <f>VLOOKUP($A81,'Hospitalisation Details'!$K81:$S2423,9,FALSE)</f>
        <v>41351.879999999997</v>
      </c>
      <c r="N81" s="11" t="str">
        <f>VLOOKUP($A81,'Hospitalisation Details'!$K81:$S2423,4,FALSE)</f>
        <v>Tier - 1</v>
      </c>
      <c r="O81" s="11" t="str">
        <f>VLOOKUP($A81,'Hospitalisation Details'!$K81:$S2423,5,FALSE)</f>
        <v>Tier - 2</v>
      </c>
      <c r="P81" s="11" t="str">
        <f>VLOOKUP($A81,'Hospitalisation Details'!$K81:$S2423,6,FALSE)</f>
        <v>R1011</v>
      </c>
      <c r="Q81" s="36">
        <f ca="1">VLOOKUP($A81,'Hospitalisation Details'!$K81:$S2423,8,FALSE)</f>
        <v>53</v>
      </c>
    </row>
    <row r="82" spans="1:17" x14ac:dyDescent="0.3">
      <c r="A82" s="14" t="str">
        <f>VLOOKUP('Customer Names'!A82,'Customer Names'!A82:F2416,1,FALSE)</f>
        <v>Id81</v>
      </c>
      <c r="B82" s="11" t="str">
        <f>VLOOKUP('Customer Names'!B82,'Customer Names'!B82:G2416,5,FALSE)</f>
        <v>Gwen M</v>
      </c>
      <c r="C82" s="11">
        <f>VLOOKUP($A82,'Medical Examinations'!$A82:$O2416,2,FALSE)</f>
        <v>45.65</v>
      </c>
      <c r="D82" s="11">
        <f>VLOOKUP($A82,'Medical Examinations'!$A82:$O2416,3,FALSE)</f>
        <v>5.1100000000000003</v>
      </c>
      <c r="E82" s="11" t="str">
        <f>VLOOKUP($A82,'Medical Examinations'!$A82:$P2416,14,FALSE)</f>
        <v>Yes</v>
      </c>
      <c r="F82" s="11" t="str">
        <f>VLOOKUP($A82,'Medical Examinations'!$A82:$O2416,5,FALSE)</f>
        <v>No</v>
      </c>
      <c r="G82" s="11" t="str">
        <f>VLOOKUP($A82,'Medical Examinations'!$A82:$O2416,6,FALSE)</f>
        <v>No</v>
      </c>
      <c r="H82" s="11">
        <f>VLOOKUP($A82,'Medical Examinations'!$A82:$P2416,13,FALSE)</f>
        <v>1</v>
      </c>
      <c r="I82" s="11" t="str">
        <f>VLOOKUP($A82,'Medical Examinations'!$A82:$P2416,16,FALSE)</f>
        <v>Yes</v>
      </c>
      <c r="J82" s="11" t="str">
        <f>VLOOKUP($A82,'Medical Examinations'!$A82:$P2416,11,FALSE)</f>
        <v>Obesity</v>
      </c>
      <c r="K82" s="11" t="str">
        <f>VLOOKUP($A82,'Medical Examinations'!$A82:$P2416,12,FALSE)</f>
        <v>Normal</v>
      </c>
      <c r="L82" s="11" t="str">
        <f>VLOOKUP($A82,'Hospitalisation Details'!$K82:$S2424,7,FALSE)</f>
        <v>7 Oct 1964</v>
      </c>
      <c r="M82" s="17">
        <f>VLOOKUP($A82,'Hospitalisation Details'!$K82:$S2424,9,FALSE)</f>
        <v>41331.79</v>
      </c>
      <c r="N82" s="11" t="str">
        <f>VLOOKUP($A82,'Hospitalisation Details'!$K82:$S2424,4,FALSE)</f>
        <v>Tier - 1</v>
      </c>
      <c r="O82" s="11" t="str">
        <f>VLOOKUP($A82,'Hospitalisation Details'!$K82:$S2424,5,FALSE)</f>
        <v>Tier - 2</v>
      </c>
      <c r="P82" s="11" t="str">
        <f>VLOOKUP($A82,'Hospitalisation Details'!$K82:$S2424,6,FALSE)</f>
        <v>R1011</v>
      </c>
      <c r="Q82" s="36">
        <f ca="1">VLOOKUP($A82,'Hospitalisation Details'!$K82:$S2424,8,FALSE)</f>
        <v>60</v>
      </c>
    </row>
    <row r="83" spans="1:17" x14ac:dyDescent="0.3">
      <c r="A83" s="14" t="str">
        <f>VLOOKUP('Customer Names'!A83,'Customer Names'!A83:F2417,1,FALSE)</f>
        <v>Id82</v>
      </c>
      <c r="B83" s="11" t="str">
        <f>VLOOKUP('Customer Names'!B83,'Customer Names'!B83:G2417,5,FALSE)</f>
        <v>Patrick</v>
      </c>
      <c r="C83" s="11">
        <f>VLOOKUP($A83,'Medical Examinations'!$A83:$O2417,2,FALSE)</f>
        <v>52.9</v>
      </c>
      <c r="D83" s="11">
        <f>VLOOKUP($A83,'Medical Examinations'!$A83:$O2417,3,FALSE)</f>
        <v>5.34</v>
      </c>
      <c r="E83" s="11" t="str">
        <f>VLOOKUP($A83,'Medical Examinations'!$A83:$P2417,14,FALSE)</f>
        <v>No</v>
      </c>
      <c r="F83" s="11" t="str">
        <f>VLOOKUP($A83,'Medical Examinations'!$A83:$O2417,5,FALSE)</f>
        <v>No</v>
      </c>
      <c r="G83" s="11" t="str">
        <f>VLOOKUP($A83,'Medical Examinations'!$A83:$O2417,6,FALSE)</f>
        <v>No</v>
      </c>
      <c r="H83" s="11">
        <f>VLOOKUP($A83,'Medical Examinations'!$A83:$P2417,13,FALSE)</f>
        <v>0</v>
      </c>
      <c r="I83" s="11" t="str">
        <f>VLOOKUP($A83,'Medical Examinations'!$A83:$P2417,16,FALSE)</f>
        <v>Yes</v>
      </c>
      <c r="J83" s="11" t="str">
        <f>VLOOKUP($A83,'Medical Examinations'!$A83:$P2417,11,FALSE)</f>
        <v>Obesity</v>
      </c>
      <c r="K83" s="11" t="str">
        <f>VLOOKUP($A83,'Medical Examinations'!$A83:$P2417,12,FALSE)</f>
        <v>Normal</v>
      </c>
      <c r="L83" s="11" t="str">
        <f>VLOOKUP($A83,'Hospitalisation Details'!$K83:$S2425,7,FALSE)</f>
        <v>27 Aug 1977</v>
      </c>
      <c r="M83" s="17">
        <f>VLOOKUP($A83,'Hospitalisation Details'!$K83:$S2425,9,FALSE)</f>
        <v>41271.5</v>
      </c>
      <c r="N83" s="11" t="str">
        <f>VLOOKUP($A83,'Hospitalisation Details'!$K83:$S2425,4,FALSE)</f>
        <v>Tier - 1</v>
      </c>
      <c r="O83" s="11" t="str">
        <f>VLOOKUP($A83,'Hospitalisation Details'!$K83:$S2425,5,FALSE)</f>
        <v>Tier - 2</v>
      </c>
      <c r="P83" s="11" t="str">
        <f>VLOOKUP($A83,'Hospitalisation Details'!$K83:$S2425,6,FALSE)</f>
        <v>R1011</v>
      </c>
      <c r="Q83" s="36">
        <f ca="1">VLOOKUP($A83,'Hospitalisation Details'!$K83:$S2425,8,FALSE)</f>
        <v>47</v>
      </c>
    </row>
    <row r="84" spans="1:17" x14ac:dyDescent="0.3">
      <c r="A84" s="14" t="str">
        <f>VLOOKUP('Customer Names'!A84,'Customer Names'!A84:F2418,1,FALSE)</f>
        <v>Id83</v>
      </c>
      <c r="B84" s="11" t="str">
        <f>VLOOKUP('Customer Names'!B84,'Customer Names'!B84:G2418,5,FALSE)</f>
        <v>Kate</v>
      </c>
      <c r="C84" s="11">
        <f>VLOOKUP($A84,'Medical Examinations'!$A84:$O2418,2,FALSE)</f>
        <v>45.41</v>
      </c>
      <c r="D84" s="11">
        <f>VLOOKUP($A84,'Medical Examinations'!$A84:$O2418,3,FALSE)</f>
        <v>4.03</v>
      </c>
      <c r="E84" s="11" t="str">
        <f>VLOOKUP($A84,'Medical Examinations'!$A84:$P2418,14,FALSE)</f>
        <v>Yes</v>
      </c>
      <c r="F84" s="11" t="str">
        <f>VLOOKUP($A84,'Medical Examinations'!$A84:$O2418,5,FALSE)</f>
        <v>No</v>
      </c>
      <c r="G84" s="11" t="str">
        <f>VLOOKUP($A84,'Medical Examinations'!$A84:$O2418,6,FALSE)</f>
        <v>No</v>
      </c>
      <c r="H84" s="11">
        <f>VLOOKUP($A84,'Medical Examinations'!$A84:$P2418,13,FALSE)</f>
        <v>1</v>
      </c>
      <c r="I84" s="11" t="str">
        <f>VLOOKUP($A84,'Medical Examinations'!$A84:$P2418,16,FALSE)</f>
        <v>Yes</v>
      </c>
      <c r="J84" s="11" t="str">
        <f>VLOOKUP($A84,'Medical Examinations'!$A84:$P2418,11,FALSE)</f>
        <v>Obesity</v>
      </c>
      <c r="K84" s="11" t="str">
        <f>VLOOKUP($A84,'Medical Examinations'!$A84:$P2418,12,FALSE)</f>
        <v>Normal</v>
      </c>
      <c r="L84" s="11" t="str">
        <f>VLOOKUP($A84,'Hospitalisation Details'!$K84:$S2426,7,FALSE)</f>
        <v>6 Jun 1964</v>
      </c>
      <c r="M84" s="17">
        <f>VLOOKUP($A84,'Hospitalisation Details'!$K84:$S2426,9,FALSE)</f>
        <v>41250.39</v>
      </c>
      <c r="N84" s="11" t="str">
        <f>VLOOKUP($A84,'Hospitalisation Details'!$K84:$S2426,4,FALSE)</f>
        <v>Tier - 1</v>
      </c>
      <c r="O84" s="11" t="str">
        <f>VLOOKUP($A84,'Hospitalisation Details'!$K84:$S2426,5,FALSE)</f>
        <v>Tier - 3</v>
      </c>
      <c r="P84" s="11" t="str">
        <f>VLOOKUP($A84,'Hospitalisation Details'!$K84:$S2426,6,FALSE)</f>
        <v>R1011</v>
      </c>
      <c r="Q84" s="36">
        <f ca="1">VLOOKUP($A84,'Hospitalisation Details'!$K84:$S2426,8,FALSE)</f>
        <v>60</v>
      </c>
    </row>
    <row r="85" spans="1:17" x14ac:dyDescent="0.3">
      <c r="A85" s="14" t="str">
        <f>VLOOKUP('Customer Names'!A85,'Customer Names'!A85:F2419,1,FALSE)</f>
        <v>Id84</v>
      </c>
      <c r="B85" s="11" t="str">
        <f>VLOOKUP('Customer Names'!B85,'Customer Names'!B85:G2419,5,FALSE)</f>
        <v>Kevin</v>
      </c>
      <c r="C85" s="11">
        <f>VLOOKUP($A85,'Medical Examinations'!$A85:$O2419,2,FALSE)</f>
        <v>49.41</v>
      </c>
      <c r="D85" s="11">
        <f>VLOOKUP($A85,'Medical Examinations'!$A85:$O2419,3,FALSE)</f>
        <v>4.2300000000000004</v>
      </c>
      <c r="E85" s="11" t="str">
        <f>VLOOKUP($A85,'Medical Examinations'!$A85:$P2419,14,FALSE)</f>
        <v>Yes</v>
      </c>
      <c r="F85" s="11" t="str">
        <f>VLOOKUP($A85,'Medical Examinations'!$A85:$O2419,5,FALSE)</f>
        <v>No</v>
      </c>
      <c r="G85" s="11" t="str">
        <f>VLOOKUP($A85,'Medical Examinations'!$A85:$O2419,6,FALSE)</f>
        <v>Yes</v>
      </c>
      <c r="H85" s="11">
        <f>VLOOKUP($A85,'Medical Examinations'!$A85:$P2419,13,FALSE)</f>
        <v>1</v>
      </c>
      <c r="I85" s="11" t="str">
        <f>VLOOKUP($A85,'Medical Examinations'!$A85:$P2419,16,FALSE)</f>
        <v>Yes</v>
      </c>
      <c r="J85" s="11" t="str">
        <f>VLOOKUP($A85,'Medical Examinations'!$A85:$P2419,11,FALSE)</f>
        <v>Obesity</v>
      </c>
      <c r="K85" s="11" t="str">
        <f>VLOOKUP($A85,'Medical Examinations'!$A85:$P2419,12,FALSE)</f>
        <v>Normal</v>
      </c>
      <c r="L85" s="11" t="str">
        <f>VLOOKUP($A85,'Hospitalisation Details'!$K85:$S2427,7,FALSE)</f>
        <v>8 Aug 1969</v>
      </c>
      <c r="M85" s="17">
        <f>VLOOKUP($A85,'Hospitalisation Details'!$K85:$S2427,9,FALSE)</f>
        <v>41191.57</v>
      </c>
      <c r="N85" s="11" t="str">
        <f>VLOOKUP($A85,'Hospitalisation Details'!$K85:$S2427,4,FALSE)</f>
        <v>Tier - 1</v>
      </c>
      <c r="O85" s="11" t="str">
        <f>VLOOKUP($A85,'Hospitalisation Details'!$K85:$S2427,5,FALSE)</f>
        <v>Tier - 2</v>
      </c>
      <c r="P85" s="11" t="str">
        <f>VLOOKUP($A85,'Hospitalisation Details'!$K85:$S2427,6,FALSE)</f>
        <v>R1011</v>
      </c>
      <c r="Q85" s="36">
        <f ca="1">VLOOKUP($A85,'Hospitalisation Details'!$K85:$S2427,8,FALSE)</f>
        <v>55</v>
      </c>
    </row>
    <row r="86" spans="1:17" x14ac:dyDescent="0.3">
      <c r="A86" s="14" t="str">
        <f>VLOOKUP('Customer Names'!A86,'Customer Names'!A86:F2420,1,FALSE)</f>
        <v>Id85</v>
      </c>
      <c r="B86" s="11" t="str">
        <f>VLOOKUP('Customer Names'!B86,'Customer Names'!B86:G2420,5,FALSE)</f>
        <v>Stephen II</v>
      </c>
      <c r="C86" s="11">
        <f>VLOOKUP($A86,'Medical Examinations'!$A86:$O2420,2,FALSE)</f>
        <v>31.824999999999999</v>
      </c>
      <c r="D86" s="11">
        <f>VLOOKUP($A86,'Medical Examinations'!$A86:$O2420,3,FALSE)</f>
        <v>4.0599999999999996</v>
      </c>
      <c r="E86" s="11" t="str">
        <f>VLOOKUP($A86,'Medical Examinations'!$A86:$P2420,14,FALSE)</f>
        <v>No</v>
      </c>
      <c r="F86" s="11" t="str">
        <f>VLOOKUP($A86,'Medical Examinations'!$A86:$O2420,5,FALSE)</f>
        <v>No</v>
      </c>
      <c r="G86" s="11" t="str">
        <f>VLOOKUP($A86,'Medical Examinations'!$A86:$O2420,6,FALSE)</f>
        <v>No</v>
      </c>
      <c r="H86" s="11">
        <f>VLOOKUP($A86,'Medical Examinations'!$A86:$P2420,13,FALSE)</f>
        <v>2</v>
      </c>
      <c r="I86" s="11" t="str">
        <f>VLOOKUP($A86,'Medical Examinations'!$A86:$P2420,16,FALSE)</f>
        <v>Yes</v>
      </c>
      <c r="J86" s="11" t="str">
        <f>VLOOKUP($A86,'Medical Examinations'!$A86:$P2420,11,FALSE)</f>
        <v>Obesity</v>
      </c>
      <c r="K86" s="11" t="str">
        <f>VLOOKUP($A86,'Medical Examinations'!$A86:$P2420,12,FALSE)</f>
        <v>Normal</v>
      </c>
      <c r="L86" s="11" t="str">
        <f>VLOOKUP($A86,'Hospitalisation Details'!$K86:$S2428,7,FALSE)</f>
        <v>6 Sep 1972</v>
      </c>
      <c r="M86" s="17">
        <f>VLOOKUP($A86,'Hospitalisation Details'!$K86:$S2428,9,FALSE)</f>
        <v>41097.160000000003</v>
      </c>
      <c r="N86" s="11" t="str">
        <f>VLOOKUP($A86,'Hospitalisation Details'!$K86:$S2428,4,FALSE)</f>
        <v>Tier - 1</v>
      </c>
      <c r="O86" s="11" t="str">
        <f>VLOOKUP($A86,'Hospitalisation Details'!$K86:$S2428,5,FALSE)</f>
        <v>Tier - 3</v>
      </c>
      <c r="P86" s="11" t="str">
        <f>VLOOKUP($A86,'Hospitalisation Details'!$K86:$S2428,6,FALSE)</f>
        <v>R1016</v>
      </c>
      <c r="Q86" s="36">
        <f ca="1">VLOOKUP($A86,'Hospitalisation Details'!$K86:$S2428,8,FALSE)</f>
        <v>52</v>
      </c>
    </row>
    <row r="87" spans="1:17" x14ac:dyDescent="0.3">
      <c r="A87" s="14" t="str">
        <f>VLOOKUP('Customer Names'!A87,'Customer Names'!A87:F2421,1,FALSE)</f>
        <v>Id86</v>
      </c>
      <c r="B87" s="11" t="str">
        <f>VLOOKUP('Customer Names'!B87,'Customer Names'!B87:G2421,5,FALSE)</f>
        <v>Philip</v>
      </c>
      <c r="C87" s="11">
        <f>VLOOKUP($A87,'Medical Examinations'!$A87:$O2421,2,FALSE)</f>
        <v>51.28</v>
      </c>
      <c r="D87" s="11">
        <f>VLOOKUP($A87,'Medical Examinations'!$A87:$O2421,3,FALSE)</f>
        <v>4.68</v>
      </c>
      <c r="E87" s="11" t="str">
        <f>VLOOKUP($A87,'Medical Examinations'!$A87:$P2421,14,FALSE)</f>
        <v>No</v>
      </c>
      <c r="F87" s="11" t="str">
        <f>VLOOKUP($A87,'Medical Examinations'!$A87:$O2421,5,FALSE)</f>
        <v>No</v>
      </c>
      <c r="G87" s="11" t="str">
        <f>VLOOKUP($A87,'Medical Examinations'!$A87:$O2421,6,FALSE)</f>
        <v>No</v>
      </c>
      <c r="H87" s="11">
        <f>VLOOKUP($A87,'Medical Examinations'!$A87:$P2421,13,FALSE)</f>
        <v>2</v>
      </c>
      <c r="I87" s="11" t="str">
        <f>VLOOKUP($A87,'Medical Examinations'!$A87:$P2421,16,FALSE)</f>
        <v>Yes</v>
      </c>
      <c r="J87" s="11" t="str">
        <f>VLOOKUP($A87,'Medical Examinations'!$A87:$P2421,11,FALSE)</f>
        <v>Obesity</v>
      </c>
      <c r="K87" s="11" t="str">
        <f>VLOOKUP($A87,'Medical Examinations'!$A87:$P2421,12,FALSE)</f>
        <v>Normal</v>
      </c>
      <c r="L87" s="11" t="str">
        <f>VLOOKUP($A87,'Hospitalisation Details'!$K87:$S2429,7,FALSE)</f>
        <v>12 Aug 1972</v>
      </c>
      <c r="M87" s="17">
        <f>VLOOKUP($A87,'Hospitalisation Details'!$K87:$S2429,9,FALSE)</f>
        <v>41055.29</v>
      </c>
      <c r="N87" s="11" t="str">
        <f>VLOOKUP($A87,'Hospitalisation Details'!$K87:$S2429,4,FALSE)</f>
        <v>Tier - 1</v>
      </c>
      <c r="O87" s="11" t="str">
        <f>VLOOKUP($A87,'Hospitalisation Details'!$K87:$S2429,5,FALSE)</f>
        <v>Tier - 2</v>
      </c>
      <c r="P87" s="11" t="str">
        <f>VLOOKUP($A87,'Hospitalisation Details'!$K87:$S2429,6,FALSE)</f>
        <v>R1011</v>
      </c>
      <c r="Q87" s="36">
        <f ca="1">VLOOKUP($A87,'Hospitalisation Details'!$K87:$S2429,8,FALSE)</f>
        <v>52</v>
      </c>
    </row>
    <row r="88" spans="1:17" x14ac:dyDescent="0.3">
      <c r="A88" s="14" t="str">
        <f>VLOOKUP('Customer Names'!A88,'Customer Names'!A88:F2422,1,FALSE)</f>
        <v>Id87</v>
      </c>
      <c r="B88" s="11" t="str">
        <f>VLOOKUP('Customer Names'!B88,'Customer Names'!B88:G2422,5,FALSE)</f>
        <v>Brett A</v>
      </c>
      <c r="C88" s="11">
        <f>VLOOKUP($A88,'Medical Examinations'!$A88:$O2422,2,FALSE)</f>
        <v>34.96</v>
      </c>
      <c r="D88" s="11">
        <f>VLOOKUP($A88,'Medical Examinations'!$A88:$O2422,3,FALSE)</f>
        <v>4.34</v>
      </c>
      <c r="E88" s="11" t="str">
        <f>VLOOKUP($A88,'Medical Examinations'!$A88:$P2422,14,FALSE)</f>
        <v>No</v>
      </c>
      <c r="F88" s="11" t="str">
        <f>VLOOKUP($A88,'Medical Examinations'!$A88:$O2422,5,FALSE)</f>
        <v>No</v>
      </c>
      <c r="G88" s="11" t="str">
        <f>VLOOKUP($A88,'Medical Examinations'!$A88:$O2422,6,FALSE)</f>
        <v>Yes</v>
      </c>
      <c r="H88" s="11">
        <f>VLOOKUP($A88,'Medical Examinations'!$A88:$P2422,13,FALSE)</f>
        <v>1</v>
      </c>
      <c r="I88" s="11" t="str">
        <f>VLOOKUP($A88,'Medical Examinations'!$A88:$P2422,16,FALSE)</f>
        <v>Yes</v>
      </c>
      <c r="J88" s="11" t="str">
        <f>VLOOKUP($A88,'Medical Examinations'!$A88:$P2422,11,FALSE)</f>
        <v>Obesity</v>
      </c>
      <c r="K88" s="11" t="str">
        <f>VLOOKUP($A88,'Medical Examinations'!$A88:$P2422,12,FALSE)</f>
        <v>Normal</v>
      </c>
      <c r="L88" s="11" t="str">
        <f>VLOOKUP($A88,'Hospitalisation Details'!$K88:$S2430,7,FALSE)</f>
        <v>11 Oct 1979</v>
      </c>
      <c r="M88" s="17">
        <f>VLOOKUP($A88,'Hospitalisation Details'!$K88:$S2430,9,FALSE)</f>
        <v>41034.22</v>
      </c>
      <c r="N88" s="11" t="str">
        <f>VLOOKUP($A88,'Hospitalisation Details'!$K88:$S2430,4,FALSE)</f>
        <v>Tier - 1</v>
      </c>
      <c r="O88" s="11" t="str">
        <f>VLOOKUP($A88,'Hospitalisation Details'!$K88:$S2430,5,FALSE)</f>
        <v>Tier - 3</v>
      </c>
      <c r="P88" s="11" t="str">
        <f>VLOOKUP($A88,'Hospitalisation Details'!$K88:$S2430,6,FALSE)</f>
        <v>R1017</v>
      </c>
      <c r="Q88" s="36">
        <f ca="1">VLOOKUP($A88,'Hospitalisation Details'!$K88:$S2430,8,FALSE)</f>
        <v>45</v>
      </c>
    </row>
    <row r="89" spans="1:17" x14ac:dyDescent="0.3">
      <c r="A89" s="14" t="str">
        <f>VLOOKUP('Customer Names'!A89,'Customer Names'!A89:F2423,1,FALSE)</f>
        <v>Id88</v>
      </c>
      <c r="B89" s="11" t="str">
        <f>VLOOKUP('Customer Names'!B89,'Customer Names'!B89:G2423,5,FALSE)</f>
        <v>Rebecca</v>
      </c>
      <c r="C89" s="11">
        <f>VLOOKUP($A89,'Medical Examinations'!$A89:$O2423,2,FALSE)</f>
        <v>33.11</v>
      </c>
      <c r="D89" s="11">
        <f>VLOOKUP($A89,'Medical Examinations'!$A89:$O2423,3,FALSE)</f>
        <v>10.51</v>
      </c>
      <c r="E89" s="11" t="str">
        <f>VLOOKUP($A89,'Medical Examinations'!$A89:$P2423,14,FALSE)</f>
        <v>No</v>
      </c>
      <c r="F89" s="11" t="str">
        <f>VLOOKUP($A89,'Medical Examinations'!$A89:$O2423,5,FALSE)</f>
        <v>No</v>
      </c>
      <c r="G89" s="11" t="str">
        <f>VLOOKUP($A89,'Medical Examinations'!$A89:$O2423,6,FALSE)</f>
        <v>No</v>
      </c>
      <c r="H89" s="11">
        <f>VLOOKUP($A89,'Medical Examinations'!$A89:$P2423,13,FALSE)</f>
        <v>0</v>
      </c>
      <c r="I89" s="11" t="str">
        <f>VLOOKUP($A89,'Medical Examinations'!$A89:$P2423,16,FALSE)</f>
        <v>Yes</v>
      </c>
      <c r="J89" s="11" t="str">
        <f>VLOOKUP($A89,'Medical Examinations'!$A89:$P2423,11,FALSE)</f>
        <v>Obesity</v>
      </c>
      <c r="K89" s="11" t="str">
        <f>VLOOKUP($A89,'Medical Examinations'!$A89:$P2423,12,FALSE)</f>
        <v>Diabetes</v>
      </c>
      <c r="L89" s="11" t="str">
        <f>VLOOKUP($A89,'Hospitalisation Details'!$K89:$S2431,7,FALSE)</f>
        <v>5 Jun 1974</v>
      </c>
      <c r="M89" s="17">
        <f>VLOOKUP($A89,'Hospitalisation Details'!$K89:$S2431,9,FALSE)</f>
        <v>40974.160000000003</v>
      </c>
      <c r="N89" s="11" t="str">
        <f>VLOOKUP($A89,'Hospitalisation Details'!$K89:$S2431,4,FALSE)</f>
        <v>Tier - 1</v>
      </c>
      <c r="O89" s="11" t="str">
        <f>VLOOKUP($A89,'Hospitalisation Details'!$K89:$S2431,5,FALSE)</f>
        <v>Tier - 2</v>
      </c>
      <c r="P89" s="11" t="str">
        <f>VLOOKUP($A89,'Hospitalisation Details'!$K89:$S2431,6,FALSE)</f>
        <v>R1013</v>
      </c>
      <c r="Q89" s="36">
        <f ca="1">VLOOKUP($A89,'Hospitalisation Details'!$K89:$S2431,8,FALSE)</f>
        <v>50</v>
      </c>
    </row>
    <row r="90" spans="1:17" x14ac:dyDescent="0.3">
      <c r="A90" s="14" t="str">
        <f>VLOOKUP('Customer Names'!A90,'Customer Names'!A90:F2424,1,FALSE)</f>
        <v>Id89</v>
      </c>
      <c r="B90" s="11" t="str">
        <f>VLOOKUP('Customer Names'!B90,'Customer Names'!B90:G2424,5,FALSE)</f>
        <v>Kelley</v>
      </c>
      <c r="C90" s="11">
        <f>VLOOKUP($A90,'Medical Examinations'!$A90:$O2424,2,FALSE)</f>
        <v>54.74</v>
      </c>
      <c r="D90" s="11">
        <f>VLOOKUP($A90,'Medical Examinations'!$A90:$O2424,3,FALSE)</f>
        <v>5.84</v>
      </c>
      <c r="E90" s="11" t="str">
        <f>VLOOKUP($A90,'Medical Examinations'!$A90:$P2424,14,FALSE)</f>
        <v>Yes</v>
      </c>
      <c r="F90" s="11" t="str">
        <f>VLOOKUP($A90,'Medical Examinations'!$A90:$O2424,5,FALSE)</f>
        <v>No</v>
      </c>
      <c r="G90" s="11" t="str">
        <f>VLOOKUP($A90,'Medical Examinations'!$A90:$O2424,6,FALSE)</f>
        <v>Yes</v>
      </c>
      <c r="H90" s="11">
        <f>VLOOKUP($A90,'Medical Examinations'!$A90:$P2424,13,FALSE)</f>
        <v>1</v>
      </c>
      <c r="I90" s="11" t="str">
        <f>VLOOKUP($A90,'Medical Examinations'!$A90:$P2424,16,FALSE)</f>
        <v>Yes</v>
      </c>
      <c r="J90" s="11" t="str">
        <f>VLOOKUP($A90,'Medical Examinations'!$A90:$P2424,11,FALSE)</f>
        <v>Obesity</v>
      </c>
      <c r="K90" s="11" t="str">
        <f>VLOOKUP($A90,'Medical Examinations'!$A90:$P2424,12,FALSE)</f>
        <v>Prediabetes</v>
      </c>
      <c r="L90" s="11" t="str">
        <f>VLOOKUP($A90,'Hospitalisation Details'!$K90:$S2432,7,FALSE)</f>
        <v>8 Sep 1983</v>
      </c>
      <c r="M90" s="17">
        <f>VLOOKUP($A90,'Hospitalisation Details'!$K90:$S2432,9,FALSE)</f>
        <v>40961.29</v>
      </c>
      <c r="N90" s="11" t="str">
        <f>VLOOKUP($A90,'Hospitalisation Details'!$K90:$S2432,4,FALSE)</f>
        <v>Tier - 1</v>
      </c>
      <c r="O90" s="11" t="str">
        <f>VLOOKUP($A90,'Hospitalisation Details'!$K90:$S2432,5,FALSE)</f>
        <v>Tier - 2</v>
      </c>
      <c r="P90" s="11" t="str">
        <f>VLOOKUP($A90,'Hospitalisation Details'!$K90:$S2432,6,FALSE)</f>
        <v>R1011</v>
      </c>
      <c r="Q90" s="36">
        <f ca="1">VLOOKUP($A90,'Hospitalisation Details'!$K90:$S2432,8,FALSE)</f>
        <v>41</v>
      </c>
    </row>
    <row r="91" spans="1:17" x14ac:dyDescent="0.3">
      <c r="A91" s="14" t="str">
        <f>VLOOKUP('Customer Names'!A91,'Customer Names'!A91:F2425,1,FALSE)</f>
        <v>Id90</v>
      </c>
      <c r="B91" s="11" t="str">
        <f>VLOOKUP('Customer Names'!B91,'Customer Names'!B91:G2425,5,FALSE)</f>
        <v>Abigail K</v>
      </c>
      <c r="C91" s="11">
        <f>VLOOKUP($A91,'Medical Examinations'!$A91:$O2425,2,FALSE)</f>
        <v>32.56</v>
      </c>
      <c r="D91" s="11">
        <f>VLOOKUP($A91,'Medical Examinations'!$A91:$O2425,3,FALSE)</f>
        <v>5.41</v>
      </c>
      <c r="E91" s="11" t="str">
        <f>VLOOKUP($A91,'Medical Examinations'!$A91:$P2425,14,FALSE)</f>
        <v>No</v>
      </c>
      <c r="F91" s="11" t="str">
        <f>VLOOKUP($A91,'Medical Examinations'!$A91:$O2425,5,FALSE)</f>
        <v>No</v>
      </c>
      <c r="G91" s="11" t="str">
        <f>VLOOKUP($A91,'Medical Examinations'!$A91:$O2425,6,FALSE)</f>
        <v>Yes</v>
      </c>
      <c r="H91" s="11">
        <f>VLOOKUP($A91,'Medical Examinations'!$A91:$P2425,13,FALSE)</f>
        <v>1</v>
      </c>
      <c r="I91" s="11" t="str">
        <f>VLOOKUP($A91,'Medical Examinations'!$A91:$P2425,16,FALSE)</f>
        <v>Yes</v>
      </c>
      <c r="J91" s="11" t="str">
        <f>VLOOKUP($A91,'Medical Examinations'!$A91:$P2425,11,FALSE)</f>
        <v>Obesity</v>
      </c>
      <c r="K91" s="11" t="str">
        <f>VLOOKUP($A91,'Medical Examinations'!$A91:$P2425,12,FALSE)</f>
        <v>Normal</v>
      </c>
      <c r="L91" s="11" t="str">
        <f>VLOOKUP($A91,'Hospitalisation Details'!$K91:$S2433,7,FALSE)</f>
        <v>16 Sep 1979</v>
      </c>
      <c r="M91" s="17">
        <f>VLOOKUP($A91,'Hospitalisation Details'!$K91:$S2433,9,FALSE)</f>
        <v>40941.29</v>
      </c>
      <c r="N91" s="11" t="str">
        <f>VLOOKUP($A91,'Hospitalisation Details'!$K91:$S2433,4,FALSE)</f>
        <v>Tier - 1</v>
      </c>
      <c r="O91" s="11" t="str">
        <f>VLOOKUP($A91,'Hospitalisation Details'!$K91:$S2433,5,FALSE)</f>
        <v>Tier - 2</v>
      </c>
      <c r="P91" s="11" t="str">
        <f>VLOOKUP($A91,'Hospitalisation Details'!$K91:$S2433,6,FALSE)</f>
        <v>R1013</v>
      </c>
      <c r="Q91" s="36">
        <f ca="1">VLOOKUP($A91,'Hospitalisation Details'!$K91:$S2433,8,FALSE)</f>
        <v>45</v>
      </c>
    </row>
    <row r="92" spans="1:17" x14ac:dyDescent="0.3">
      <c r="A92" s="14" t="str">
        <f>VLOOKUP('Customer Names'!A92,'Customer Names'!A92:F2426,1,FALSE)</f>
        <v>Id91</v>
      </c>
      <c r="B92" s="11" t="str">
        <f>VLOOKUP('Customer Names'!B92,'Customer Names'!B92:G2426,5,FALSE)</f>
        <v>Hope</v>
      </c>
      <c r="C92" s="11">
        <f>VLOOKUP($A92,'Medical Examinations'!$A92:$O2426,2,FALSE)</f>
        <v>39.049999999999997</v>
      </c>
      <c r="D92" s="11">
        <f>VLOOKUP($A92,'Medical Examinations'!$A92:$O2426,3,FALSE)</f>
        <v>6.06</v>
      </c>
      <c r="E92" s="11" t="str">
        <f>VLOOKUP($A92,'Medical Examinations'!$A92:$P2426,14,FALSE)</f>
        <v>No</v>
      </c>
      <c r="F92" s="11" t="str">
        <f>VLOOKUP($A92,'Medical Examinations'!$A92:$O2426,5,FALSE)</f>
        <v>No</v>
      </c>
      <c r="G92" s="11" t="str">
        <f>VLOOKUP($A92,'Medical Examinations'!$A92:$O2426,6,FALSE)</f>
        <v>No</v>
      </c>
      <c r="H92" s="11">
        <f>VLOOKUP($A92,'Medical Examinations'!$A92:$P2426,13,FALSE)</f>
        <v>1</v>
      </c>
      <c r="I92" s="11" t="str">
        <f>VLOOKUP($A92,'Medical Examinations'!$A92:$P2426,16,FALSE)</f>
        <v>Yes</v>
      </c>
      <c r="J92" s="11" t="str">
        <f>VLOOKUP($A92,'Medical Examinations'!$A92:$P2426,11,FALSE)</f>
        <v>Obesity</v>
      </c>
      <c r="K92" s="11" t="str">
        <f>VLOOKUP($A92,'Medical Examinations'!$A92:$P2426,12,FALSE)</f>
        <v>Prediabetes</v>
      </c>
      <c r="L92" s="11" t="str">
        <f>VLOOKUP($A92,'Hospitalisation Details'!$K92:$S2434,7,FALSE)</f>
        <v>4 Aug 1992</v>
      </c>
      <c r="M92" s="17">
        <f>VLOOKUP($A92,'Hospitalisation Details'!$K92:$S2434,9,FALSE)</f>
        <v>40932.43</v>
      </c>
      <c r="N92" s="11" t="str">
        <f>VLOOKUP($A92,'Hospitalisation Details'!$K92:$S2434,4,FALSE)</f>
        <v>Tier - 1</v>
      </c>
      <c r="O92" s="11" t="str">
        <f>VLOOKUP($A92,'Hospitalisation Details'!$K92:$S2434,5,FALSE)</f>
        <v>Tier - 2</v>
      </c>
      <c r="P92" s="11" t="str">
        <f>VLOOKUP($A92,'Hospitalisation Details'!$K92:$S2434,6,FALSE)</f>
        <v>R1013</v>
      </c>
      <c r="Q92" s="36">
        <f ca="1">VLOOKUP($A92,'Hospitalisation Details'!$K92:$S2434,8,FALSE)</f>
        <v>32</v>
      </c>
    </row>
    <row r="93" spans="1:17" x14ac:dyDescent="0.3">
      <c r="A93" s="14" t="str">
        <f>VLOOKUP('Customer Names'!A93,'Customer Names'!A93:F2427,1,FALSE)</f>
        <v>Id92</v>
      </c>
      <c r="B93" s="11" t="str">
        <f>VLOOKUP('Customer Names'!B93,'Customer Names'!B93:G2427,5,FALSE)</f>
        <v>Elyse M</v>
      </c>
      <c r="C93" s="11">
        <f>VLOOKUP($A93,'Medical Examinations'!$A93:$O2427,2,FALSE)</f>
        <v>42.75</v>
      </c>
      <c r="D93" s="11">
        <f>VLOOKUP($A93,'Medical Examinations'!$A93:$O2427,3,FALSE)</f>
        <v>4.22</v>
      </c>
      <c r="E93" s="11" t="str">
        <f>VLOOKUP($A93,'Medical Examinations'!$A93:$P2427,14,FALSE)</f>
        <v>No</v>
      </c>
      <c r="F93" s="11" t="str">
        <f>VLOOKUP($A93,'Medical Examinations'!$A93:$O2427,5,FALSE)</f>
        <v>No</v>
      </c>
      <c r="G93" s="11" t="str">
        <f>VLOOKUP($A93,'Medical Examinations'!$A93:$O2427,6,FALSE)</f>
        <v>No</v>
      </c>
      <c r="H93" s="11">
        <f>VLOOKUP($A93,'Medical Examinations'!$A93:$P2427,13,FALSE)</f>
        <v>0</v>
      </c>
      <c r="I93" s="11" t="str">
        <f>VLOOKUP($A93,'Medical Examinations'!$A93:$P2427,16,FALSE)</f>
        <v>Yes</v>
      </c>
      <c r="J93" s="11" t="str">
        <f>VLOOKUP($A93,'Medical Examinations'!$A93:$P2427,11,FALSE)</f>
        <v>Obesity</v>
      </c>
      <c r="K93" s="11" t="str">
        <f>VLOOKUP($A93,'Medical Examinations'!$A93:$P2427,12,FALSE)</f>
        <v>Normal</v>
      </c>
      <c r="L93" s="11" t="str">
        <f>VLOOKUP($A93,'Hospitalisation Details'!$K93:$S2435,7,FALSE)</f>
        <v>2 Jul 1999</v>
      </c>
      <c r="M93" s="17">
        <f>VLOOKUP($A93,'Hospitalisation Details'!$K93:$S2435,9,FALSE)</f>
        <v>40904.199999999997</v>
      </c>
      <c r="N93" s="11" t="str">
        <f>VLOOKUP($A93,'Hospitalisation Details'!$K93:$S2435,4,FALSE)</f>
        <v>Tier - 1</v>
      </c>
      <c r="O93" s="11" t="str">
        <f>VLOOKUP($A93,'Hospitalisation Details'!$K93:$S2435,5,FALSE)</f>
        <v>Tier - 1</v>
      </c>
      <c r="P93" s="11" t="str">
        <f>VLOOKUP($A93,'Hospitalisation Details'!$K93:$S2435,6,FALSE)</f>
        <v>R1024</v>
      </c>
      <c r="Q93" s="36">
        <f ca="1">VLOOKUP($A93,'Hospitalisation Details'!$K93:$S2435,8,FALSE)</f>
        <v>25</v>
      </c>
    </row>
    <row r="94" spans="1:17" x14ac:dyDescent="0.3">
      <c r="A94" s="14" t="str">
        <f>VLOOKUP('Customer Names'!A94,'Customer Names'!A94:F2428,1,FALSE)</f>
        <v>Id93</v>
      </c>
      <c r="B94" s="11" t="str">
        <f>VLOOKUP('Customer Names'!B94,'Customer Names'!B94:G2428,5,FALSE)</f>
        <v>Nicholas</v>
      </c>
      <c r="C94" s="11">
        <f>VLOOKUP($A94,'Medical Examinations'!$A94:$O2428,2,FALSE)</f>
        <v>50.58</v>
      </c>
      <c r="D94" s="11">
        <f>VLOOKUP($A94,'Medical Examinations'!$A94:$O2428,3,FALSE)</f>
        <v>5.12</v>
      </c>
      <c r="E94" s="11" t="str">
        <f>VLOOKUP($A94,'Medical Examinations'!$A94:$P2428,14,FALSE)</f>
        <v>No</v>
      </c>
      <c r="F94" s="11" t="str">
        <f>VLOOKUP($A94,'Medical Examinations'!$A94:$O2428,5,FALSE)</f>
        <v>No</v>
      </c>
      <c r="G94" s="11" t="str">
        <f>VLOOKUP($A94,'Medical Examinations'!$A94:$O2428,6,FALSE)</f>
        <v>No</v>
      </c>
      <c r="H94" s="11">
        <f>VLOOKUP($A94,'Medical Examinations'!$A94:$P2428,13,FALSE)</f>
        <v>2</v>
      </c>
      <c r="I94" s="11" t="str">
        <f>VLOOKUP($A94,'Medical Examinations'!$A94:$P2428,16,FALSE)</f>
        <v>Yes</v>
      </c>
      <c r="J94" s="11" t="str">
        <f>VLOOKUP($A94,'Medical Examinations'!$A94:$P2428,11,FALSE)</f>
        <v>Obesity</v>
      </c>
      <c r="K94" s="11" t="str">
        <f>VLOOKUP($A94,'Medical Examinations'!$A94:$P2428,12,FALSE)</f>
        <v>Normal</v>
      </c>
      <c r="L94" s="11" t="str">
        <f>VLOOKUP($A94,'Hospitalisation Details'!$K94:$S2436,7,FALSE)</f>
        <v>10 Jun 1972</v>
      </c>
      <c r="M94" s="17">
        <f>VLOOKUP($A94,'Hospitalisation Details'!$K94:$S2436,9,FALSE)</f>
        <v>40817.85</v>
      </c>
      <c r="N94" s="11" t="str">
        <f>VLOOKUP($A94,'Hospitalisation Details'!$K94:$S2436,4,FALSE)</f>
        <v>Tier - 1</v>
      </c>
      <c r="O94" s="11" t="str">
        <f>VLOOKUP($A94,'Hospitalisation Details'!$K94:$S2436,5,FALSE)</f>
        <v>Tier - 3</v>
      </c>
      <c r="P94" s="11" t="str">
        <f>VLOOKUP($A94,'Hospitalisation Details'!$K94:$S2436,6,FALSE)</f>
        <v>R1011</v>
      </c>
      <c r="Q94" s="36">
        <f ca="1">VLOOKUP($A94,'Hospitalisation Details'!$K94:$S2436,8,FALSE)</f>
        <v>52</v>
      </c>
    </row>
    <row r="95" spans="1:17" x14ac:dyDescent="0.3">
      <c r="A95" s="14" t="str">
        <f>VLOOKUP('Customer Names'!A95,'Customer Names'!A95:F2429,1,FALSE)</f>
        <v>Id94</v>
      </c>
      <c r="B95" s="11" t="str">
        <f>VLOOKUP('Customer Names'!B95,'Customer Names'!B95:G2429,5,FALSE)</f>
        <v>David</v>
      </c>
      <c r="C95" s="11">
        <f>VLOOKUP($A95,'Medical Examinations'!$A95:$O2429,2,FALSE)</f>
        <v>30.495000000000001</v>
      </c>
      <c r="D95" s="11">
        <f>VLOOKUP($A95,'Medical Examinations'!$A95:$O2429,3,FALSE)</f>
        <v>4.57</v>
      </c>
      <c r="E95" s="11" t="str">
        <f>VLOOKUP($A95,'Medical Examinations'!$A95:$P2429,14,FALSE)</f>
        <v>Yes</v>
      </c>
      <c r="F95" s="11" t="str">
        <f>VLOOKUP($A95,'Medical Examinations'!$A95:$O2429,5,FALSE)</f>
        <v>No</v>
      </c>
      <c r="G95" s="11" t="str">
        <f>VLOOKUP($A95,'Medical Examinations'!$A95:$O2429,6,FALSE)</f>
        <v>No</v>
      </c>
      <c r="H95" s="11">
        <f>VLOOKUP($A95,'Medical Examinations'!$A95:$P2429,13,FALSE)</f>
        <v>0</v>
      </c>
      <c r="I95" s="11" t="str">
        <f>VLOOKUP($A95,'Medical Examinations'!$A95:$P2429,16,FALSE)</f>
        <v>Yes</v>
      </c>
      <c r="J95" s="11" t="str">
        <f>VLOOKUP($A95,'Medical Examinations'!$A95:$P2429,11,FALSE)</f>
        <v>Obesity</v>
      </c>
      <c r="K95" s="11" t="str">
        <f>VLOOKUP($A95,'Medical Examinations'!$A95:$P2429,12,FALSE)</f>
        <v>Normal</v>
      </c>
      <c r="L95" s="11" t="str">
        <f>VLOOKUP($A95,'Hospitalisation Details'!$K95:$S2437,7,FALSE)</f>
        <v>26 Dec 1976</v>
      </c>
      <c r="M95" s="17">
        <f>VLOOKUP($A95,'Hospitalisation Details'!$K95:$S2437,9,FALSE)</f>
        <v>40720.550000000003</v>
      </c>
      <c r="N95" s="11" t="str">
        <f>VLOOKUP($A95,'Hospitalisation Details'!$K95:$S2437,4,FALSE)</f>
        <v>Tier - 1</v>
      </c>
      <c r="O95" s="11" t="str">
        <f>VLOOKUP($A95,'Hospitalisation Details'!$K95:$S2437,5,FALSE)</f>
        <v>Tier - 3</v>
      </c>
      <c r="P95" s="11" t="str">
        <f>VLOOKUP($A95,'Hospitalisation Details'!$K95:$S2437,6,FALSE)</f>
        <v>R1012</v>
      </c>
      <c r="Q95" s="36">
        <f ca="1">VLOOKUP($A95,'Hospitalisation Details'!$K95:$S2437,8,FALSE)</f>
        <v>48</v>
      </c>
    </row>
    <row r="96" spans="1:17" x14ac:dyDescent="0.3">
      <c r="A96" s="14" t="str">
        <f>VLOOKUP('Customer Names'!A96,'Customer Names'!A96:F2430,1,FALSE)</f>
        <v>Id95</v>
      </c>
      <c r="B96" s="11" t="str">
        <f>VLOOKUP('Customer Names'!B96,'Customer Names'!B96:G2430,5,FALSE)</f>
        <v>Natalie</v>
      </c>
      <c r="C96" s="11">
        <f>VLOOKUP($A96,'Medical Examinations'!$A96:$O2430,2,FALSE)</f>
        <v>48.31</v>
      </c>
      <c r="D96" s="11">
        <f>VLOOKUP($A96,'Medical Examinations'!$A96:$O2430,3,FALSE)</f>
        <v>9.58</v>
      </c>
      <c r="E96" s="11" t="str">
        <f>VLOOKUP($A96,'Medical Examinations'!$A96:$P2430,14,FALSE)</f>
        <v>Yes</v>
      </c>
      <c r="F96" s="11" t="str">
        <f>VLOOKUP($A96,'Medical Examinations'!$A96:$O2430,5,FALSE)</f>
        <v>No</v>
      </c>
      <c r="G96" s="11" t="str">
        <f>VLOOKUP($A96,'Medical Examinations'!$A96:$O2430,6,FALSE)</f>
        <v>No</v>
      </c>
      <c r="H96" s="11">
        <f>VLOOKUP($A96,'Medical Examinations'!$A96:$P2430,13,FALSE)</f>
        <v>2</v>
      </c>
      <c r="I96" s="11" t="str">
        <f>VLOOKUP($A96,'Medical Examinations'!$A96:$P2430,16,FALSE)</f>
        <v>Yes</v>
      </c>
      <c r="J96" s="11" t="str">
        <f>VLOOKUP($A96,'Medical Examinations'!$A96:$P2430,11,FALSE)</f>
        <v>Obesity</v>
      </c>
      <c r="K96" s="11" t="str">
        <f>VLOOKUP($A96,'Medical Examinations'!$A96:$P2430,12,FALSE)</f>
        <v>Diabetes</v>
      </c>
      <c r="L96" s="11" t="str">
        <f>VLOOKUP($A96,'Hospitalisation Details'!$K96:$S2438,7,FALSE)</f>
        <v>25 Sep 1970</v>
      </c>
      <c r="M96" s="17">
        <f>VLOOKUP($A96,'Hospitalisation Details'!$K96:$S2438,9,FALSE)</f>
        <v>40692.910000000003</v>
      </c>
      <c r="N96" s="11" t="str">
        <f>VLOOKUP($A96,'Hospitalisation Details'!$K96:$S2438,4,FALSE)</f>
        <v>Tier - 1</v>
      </c>
      <c r="O96" s="11" t="str">
        <f>VLOOKUP($A96,'Hospitalisation Details'!$K96:$S2438,5,FALSE)</f>
        <v>Tier - 1</v>
      </c>
      <c r="P96" s="11" t="str">
        <f>VLOOKUP($A96,'Hospitalisation Details'!$K96:$S2438,6,FALSE)</f>
        <v>R1011</v>
      </c>
      <c r="Q96" s="36">
        <f ca="1">VLOOKUP($A96,'Hospitalisation Details'!$K96:$S2438,8,FALSE)</f>
        <v>54</v>
      </c>
    </row>
    <row r="97" spans="1:17" x14ac:dyDescent="0.3">
      <c r="A97" s="14" t="str">
        <f>VLOOKUP('Customer Names'!A97,'Customer Names'!A97:F2431,1,FALSE)</f>
        <v>Id96</v>
      </c>
      <c r="B97" s="11" t="str">
        <f>VLOOKUP('Customer Names'!B97,'Customer Names'!B97:G2431,5,FALSE)</f>
        <v>Thomas</v>
      </c>
      <c r="C97" s="11">
        <f>VLOOKUP($A97,'Medical Examinations'!$A97:$O2431,2,FALSE)</f>
        <v>48.99</v>
      </c>
      <c r="D97" s="11">
        <f>VLOOKUP($A97,'Medical Examinations'!$A97:$O2431,3,FALSE)</f>
        <v>9.7799999999999994</v>
      </c>
      <c r="E97" s="11" t="str">
        <f>VLOOKUP($A97,'Medical Examinations'!$A97:$P2431,14,FALSE)</f>
        <v>Yes</v>
      </c>
      <c r="F97" s="11" t="str">
        <f>VLOOKUP($A97,'Medical Examinations'!$A97:$O2431,5,FALSE)</f>
        <v>No</v>
      </c>
      <c r="G97" s="11" t="str">
        <f>VLOOKUP($A97,'Medical Examinations'!$A97:$O2431,6,FALSE)</f>
        <v>No</v>
      </c>
      <c r="H97" s="11">
        <f>VLOOKUP($A97,'Medical Examinations'!$A97:$P2431,13,FALSE)</f>
        <v>1</v>
      </c>
      <c r="I97" s="11" t="str">
        <f>VLOOKUP($A97,'Medical Examinations'!$A97:$P2431,16,FALSE)</f>
        <v>Yes</v>
      </c>
      <c r="J97" s="11" t="str">
        <f>VLOOKUP($A97,'Medical Examinations'!$A97:$P2431,11,FALSE)</f>
        <v>Obesity</v>
      </c>
      <c r="K97" s="11" t="str">
        <f>VLOOKUP($A97,'Medical Examinations'!$A97:$P2431,12,FALSE)</f>
        <v>Diabetes</v>
      </c>
      <c r="L97" s="11" t="str">
        <f>VLOOKUP($A97,'Hospitalisation Details'!$K97:$S2439,7,FALSE)</f>
        <v>10 Jul 1975</v>
      </c>
      <c r="M97" s="17">
        <f>VLOOKUP($A97,'Hospitalisation Details'!$K97:$S2439,9,FALSE)</f>
        <v>40590.550000000003</v>
      </c>
      <c r="N97" s="11" t="str">
        <f>VLOOKUP($A97,'Hospitalisation Details'!$K97:$S2439,4,FALSE)</f>
        <v>Tier - 1</v>
      </c>
      <c r="O97" s="11" t="str">
        <f>VLOOKUP($A97,'Hospitalisation Details'!$K97:$S2439,5,FALSE)</f>
        <v>Tier - 3</v>
      </c>
      <c r="P97" s="11" t="str">
        <f>VLOOKUP($A97,'Hospitalisation Details'!$K97:$S2439,6,FALSE)</f>
        <v>R1012</v>
      </c>
      <c r="Q97" s="36">
        <f ca="1">VLOOKUP($A97,'Hospitalisation Details'!$K97:$S2439,8,FALSE)</f>
        <v>49</v>
      </c>
    </row>
    <row r="98" spans="1:17" x14ac:dyDescent="0.3">
      <c r="A98" s="14" t="str">
        <f>VLOOKUP('Customer Names'!A98,'Customer Names'!A98:F2432,1,FALSE)</f>
        <v>Id97</v>
      </c>
      <c r="B98" s="11" t="str">
        <f>VLOOKUP('Customer Names'!B98,'Customer Names'!B98:G2432,5,FALSE)</f>
        <v>Pamela J</v>
      </c>
      <c r="C98" s="11">
        <f>VLOOKUP($A98,'Medical Examinations'!$A98:$O2432,2,FALSE)</f>
        <v>38.39</v>
      </c>
      <c r="D98" s="11">
        <f>VLOOKUP($A98,'Medical Examinations'!$A98:$O2432,3,FALSE)</f>
        <v>4.1100000000000003</v>
      </c>
      <c r="E98" s="11" t="str">
        <f>VLOOKUP($A98,'Medical Examinations'!$A98:$P2432,14,FALSE)</f>
        <v>Yes</v>
      </c>
      <c r="F98" s="11" t="str">
        <f>VLOOKUP($A98,'Medical Examinations'!$A98:$O2432,5,FALSE)</f>
        <v>No</v>
      </c>
      <c r="G98" s="11" t="str">
        <f>VLOOKUP($A98,'Medical Examinations'!$A98:$O2432,6,FALSE)</f>
        <v>No</v>
      </c>
      <c r="H98" s="11">
        <f>VLOOKUP($A98,'Medical Examinations'!$A98:$P2432,13,FALSE)</f>
        <v>0</v>
      </c>
      <c r="I98" s="11" t="str">
        <f>VLOOKUP($A98,'Medical Examinations'!$A98:$P2432,16,FALSE)</f>
        <v>Yes</v>
      </c>
      <c r="J98" s="11" t="str">
        <f>VLOOKUP($A98,'Medical Examinations'!$A98:$P2432,11,FALSE)</f>
        <v>Obesity</v>
      </c>
      <c r="K98" s="11" t="str">
        <f>VLOOKUP($A98,'Medical Examinations'!$A98:$P2432,12,FALSE)</f>
        <v>Normal</v>
      </c>
      <c r="L98" s="11" t="str">
        <f>VLOOKUP($A98,'Hospitalisation Details'!$K98:$S2440,7,FALSE)</f>
        <v>3 Nov 1985</v>
      </c>
      <c r="M98" s="17">
        <f>VLOOKUP($A98,'Hospitalisation Details'!$K98:$S2440,9,FALSE)</f>
        <v>40419.019999999997</v>
      </c>
      <c r="N98" s="11" t="str">
        <f>VLOOKUP($A98,'Hospitalisation Details'!$K98:$S2440,4,FALSE)</f>
        <v>Tier - 1</v>
      </c>
      <c r="O98" s="11" t="str">
        <f>VLOOKUP($A98,'Hospitalisation Details'!$K98:$S2440,5,FALSE)</f>
        <v>Tier - 2</v>
      </c>
      <c r="P98" s="11" t="str">
        <f>VLOOKUP($A98,'Hospitalisation Details'!$K98:$S2440,6,FALSE)</f>
        <v>R1013</v>
      </c>
      <c r="Q98" s="36">
        <f ca="1">VLOOKUP($A98,'Hospitalisation Details'!$K98:$S2440,8,FALSE)</f>
        <v>39</v>
      </c>
    </row>
    <row r="99" spans="1:17" x14ac:dyDescent="0.3">
      <c r="A99" s="14" t="str">
        <f>VLOOKUP('Customer Names'!A99,'Customer Names'!A99:F2433,1,FALSE)</f>
        <v>Id98</v>
      </c>
      <c r="B99" s="11" t="str">
        <f>VLOOKUP('Customer Names'!B99,'Customer Names'!B99:G2433,5,FALSE)</f>
        <v>Jessica</v>
      </c>
      <c r="C99" s="11">
        <f>VLOOKUP($A99,'Medical Examinations'!$A99:$O2433,2,FALSE)</f>
        <v>44.34</v>
      </c>
      <c r="D99" s="11">
        <f>VLOOKUP($A99,'Medical Examinations'!$A99:$O2433,3,FALSE)</f>
        <v>4.0199999999999996</v>
      </c>
      <c r="E99" s="11" t="str">
        <f>VLOOKUP($A99,'Medical Examinations'!$A99:$P2433,14,FALSE)</f>
        <v>Yes</v>
      </c>
      <c r="F99" s="11" t="str">
        <f>VLOOKUP($A99,'Medical Examinations'!$A99:$O2433,5,FALSE)</f>
        <v>No</v>
      </c>
      <c r="G99" s="11" t="str">
        <f>VLOOKUP($A99,'Medical Examinations'!$A99:$O2433,6,FALSE)</f>
        <v>No</v>
      </c>
      <c r="H99" s="11">
        <f>VLOOKUP($A99,'Medical Examinations'!$A99:$P2433,13,FALSE)</f>
        <v>2</v>
      </c>
      <c r="I99" s="11" t="str">
        <f>VLOOKUP($A99,'Medical Examinations'!$A99:$P2433,16,FALSE)</f>
        <v>Yes</v>
      </c>
      <c r="J99" s="11" t="str">
        <f>VLOOKUP($A99,'Medical Examinations'!$A99:$P2433,11,FALSE)</f>
        <v>Obesity</v>
      </c>
      <c r="K99" s="11" t="str">
        <f>VLOOKUP($A99,'Medical Examinations'!$A99:$P2433,12,FALSE)</f>
        <v>Normal</v>
      </c>
      <c r="L99" s="11" t="str">
        <f>VLOOKUP($A99,'Hospitalisation Details'!$K99:$S2441,7,FALSE)</f>
        <v>12 Aug 1966</v>
      </c>
      <c r="M99" s="17">
        <f>VLOOKUP($A99,'Hospitalisation Details'!$K99:$S2441,9,FALSE)</f>
        <v>40373.74</v>
      </c>
      <c r="N99" s="11" t="str">
        <f>VLOOKUP($A99,'Hospitalisation Details'!$K99:$S2441,4,FALSE)</f>
        <v>Tier - 1</v>
      </c>
      <c r="O99" s="11" t="str">
        <f>VLOOKUP($A99,'Hospitalisation Details'!$K99:$S2441,5,FALSE)</f>
        <v>Tier - 3</v>
      </c>
      <c r="P99" s="11" t="str">
        <f>VLOOKUP($A99,'Hospitalisation Details'!$K99:$S2441,6,FALSE)</f>
        <v>R1011</v>
      </c>
      <c r="Q99" s="36">
        <f ca="1">VLOOKUP($A99,'Hospitalisation Details'!$K99:$S2441,8,FALSE)</f>
        <v>58</v>
      </c>
    </row>
    <row r="100" spans="1:17" x14ac:dyDescent="0.3">
      <c r="A100" s="14" t="str">
        <f>VLOOKUP('Customer Names'!A100,'Customer Names'!A100:F2434,1,FALSE)</f>
        <v>Id99</v>
      </c>
      <c r="B100" s="11" t="str">
        <f>VLOOKUP('Customer Names'!B100,'Customer Names'!B100:G2434,5,FALSE)</f>
        <v>Ron N</v>
      </c>
      <c r="C100" s="11">
        <f>VLOOKUP($A100,'Medical Examinations'!$A100:$O2434,2,FALSE)</f>
        <v>41.51</v>
      </c>
      <c r="D100" s="11">
        <f>VLOOKUP($A100,'Medical Examinations'!$A100:$O2434,3,FALSE)</f>
        <v>6.92</v>
      </c>
      <c r="E100" s="11" t="str">
        <f>VLOOKUP($A100,'Medical Examinations'!$A100:$P2434,14,FALSE)</f>
        <v>No</v>
      </c>
      <c r="F100" s="11" t="str">
        <f>VLOOKUP($A100,'Medical Examinations'!$A100:$O2434,5,FALSE)</f>
        <v>No</v>
      </c>
      <c r="G100" s="11" t="str">
        <f>VLOOKUP($A100,'Medical Examinations'!$A100:$O2434,6,FALSE)</f>
        <v>No</v>
      </c>
      <c r="H100" s="11">
        <f>VLOOKUP($A100,'Medical Examinations'!$A100:$P2434,13,FALSE)</f>
        <v>0</v>
      </c>
      <c r="I100" s="11" t="str">
        <f>VLOOKUP($A100,'Medical Examinations'!$A100:$P2434,16,FALSE)</f>
        <v>Yes</v>
      </c>
      <c r="J100" s="11" t="str">
        <f>VLOOKUP($A100,'Medical Examinations'!$A100:$P2434,11,FALSE)</f>
        <v>Obesity</v>
      </c>
      <c r="K100" s="11" t="str">
        <f>VLOOKUP($A100,'Medical Examinations'!$A100:$P2434,12,FALSE)</f>
        <v>Diabetes</v>
      </c>
      <c r="L100" s="11" t="str">
        <f>VLOOKUP($A100,'Hospitalisation Details'!$K100:$S2442,7,FALSE)</f>
        <v>4 Sep 1962</v>
      </c>
      <c r="M100" s="17">
        <f>VLOOKUP($A100,'Hospitalisation Details'!$K100:$S2442,9,FALSE)</f>
        <v>40309.93</v>
      </c>
      <c r="N100" s="11" t="str">
        <f>VLOOKUP($A100,'Hospitalisation Details'!$K100:$S2442,4,FALSE)</f>
        <v>Tier - 1</v>
      </c>
      <c r="O100" s="11" t="str">
        <f>VLOOKUP($A100,'Hospitalisation Details'!$K100:$S2442,5,FALSE)</f>
        <v>Tier - 3</v>
      </c>
      <c r="P100" s="11" t="str">
        <f>VLOOKUP($A100,'Hospitalisation Details'!$K100:$S2442,6,FALSE)</f>
        <v>R1011</v>
      </c>
      <c r="Q100" s="36">
        <f ca="1">VLOOKUP($A100,'Hospitalisation Details'!$K100:$S2442,8,FALSE)</f>
        <v>62</v>
      </c>
    </row>
    <row r="101" spans="1:17" x14ac:dyDescent="0.3">
      <c r="A101" s="14" t="str">
        <f>VLOOKUP('Customer Names'!A101,'Customer Names'!A101:F2435,1,FALSE)</f>
        <v>Id100</v>
      </c>
      <c r="B101" s="11" t="str">
        <f>VLOOKUP('Customer Names'!B101,'Customer Names'!B101:G2435,5,FALSE)</f>
        <v>Daniel</v>
      </c>
      <c r="C101" s="11">
        <f>VLOOKUP($A101,'Medical Examinations'!$A101:$O2435,2,FALSE)</f>
        <v>48.2</v>
      </c>
      <c r="D101" s="11">
        <f>VLOOKUP($A101,'Medical Examinations'!$A101:$O2435,3,FALSE)</f>
        <v>4.84</v>
      </c>
      <c r="E101" s="11" t="str">
        <f>VLOOKUP($A101,'Medical Examinations'!$A101:$P2435,14,FALSE)</f>
        <v>No</v>
      </c>
      <c r="F101" s="11" t="str">
        <f>VLOOKUP($A101,'Medical Examinations'!$A101:$O2435,5,FALSE)</f>
        <v>No</v>
      </c>
      <c r="G101" s="11" t="str">
        <f>VLOOKUP($A101,'Medical Examinations'!$A101:$O2435,6,FALSE)</f>
        <v>No</v>
      </c>
      <c r="H101" s="11">
        <f>VLOOKUP($A101,'Medical Examinations'!$A101:$P2435,13,FALSE)</f>
        <v>0</v>
      </c>
      <c r="I101" s="11" t="str">
        <f>VLOOKUP($A101,'Medical Examinations'!$A101:$P2435,16,FALSE)</f>
        <v>Yes</v>
      </c>
      <c r="J101" s="11" t="str">
        <f>VLOOKUP($A101,'Medical Examinations'!$A101:$P2435,11,FALSE)</f>
        <v>Obesity</v>
      </c>
      <c r="K101" s="11" t="str">
        <f>VLOOKUP($A101,'Medical Examinations'!$A101:$P2435,12,FALSE)</f>
        <v>Normal</v>
      </c>
      <c r="L101" s="11" t="str">
        <f>VLOOKUP($A101,'Hospitalisation Details'!$K101:$S2443,7,FALSE)</f>
        <v>27 Jun 1977</v>
      </c>
      <c r="M101" s="17">
        <f>VLOOKUP($A101,'Hospitalisation Details'!$K101:$S2443,9,FALSE)</f>
        <v>40284.379999999997</v>
      </c>
      <c r="N101" s="11" t="str">
        <f>VLOOKUP($A101,'Hospitalisation Details'!$K101:$S2443,4,FALSE)</f>
        <v>Tier - 1</v>
      </c>
      <c r="O101" s="11" t="str">
        <f>VLOOKUP($A101,'Hospitalisation Details'!$K101:$S2443,5,FALSE)</f>
        <v>Tier - 3</v>
      </c>
      <c r="P101" s="11" t="str">
        <f>VLOOKUP($A101,'Hospitalisation Details'!$K101:$S2443,6,FALSE)</f>
        <v>R1012</v>
      </c>
      <c r="Q101" s="36">
        <f ca="1">VLOOKUP($A101,'Hospitalisation Details'!$K101:$S2443,8,FALSE)</f>
        <v>47</v>
      </c>
    </row>
    <row r="102" spans="1:17" x14ac:dyDescent="0.3">
      <c r="A102" s="14" t="str">
        <f>VLOOKUP('Customer Names'!A102,'Customer Names'!A102:F2436,1,FALSE)</f>
        <v>Id101</v>
      </c>
      <c r="B102" s="11" t="str">
        <f>VLOOKUP('Customer Names'!B102,'Customer Names'!B102:G2436,5,FALSE)</f>
        <v>Brian</v>
      </c>
      <c r="C102" s="11">
        <f>VLOOKUP($A102,'Medical Examinations'!$A102:$O2436,2,FALSE)</f>
        <v>35.75</v>
      </c>
      <c r="D102" s="11">
        <f>VLOOKUP($A102,'Medical Examinations'!$A102:$O2436,3,FALSE)</f>
        <v>8</v>
      </c>
      <c r="E102" s="11" t="str">
        <f>VLOOKUP($A102,'Medical Examinations'!$A102:$P2436,14,FALSE)</f>
        <v>Yes</v>
      </c>
      <c r="F102" s="11" t="str">
        <f>VLOOKUP($A102,'Medical Examinations'!$A102:$O2436,5,FALSE)</f>
        <v>No</v>
      </c>
      <c r="G102" s="11" t="str">
        <f>VLOOKUP($A102,'Medical Examinations'!$A102:$O2436,6,FALSE)</f>
        <v>No</v>
      </c>
      <c r="H102" s="11">
        <f>VLOOKUP($A102,'Medical Examinations'!$A102:$P2436,13,FALSE)</f>
        <v>0</v>
      </c>
      <c r="I102" s="11" t="str">
        <f>VLOOKUP($A102,'Medical Examinations'!$A102:$P2436,16,FALSE)</f>
        <v>Yes</v>
      </c>
      <c r="J102" s="11" t="str">
        <f>VLOOKUP($A102,'Medical Examinations'!$A102:$P2436,11,FALSE)</f>
        <v>Obesity</v>
      </c>
      <c r="K102" s="11" t="str">
        <f>VLOOKUP($A102,'Medical Examinations'!$A102:$P2436,12,FALSE)</f>
        <v>Diabetes</v>
      </c>
      <c r="L102" s="11" t="str">
        <f>VLOOKUP($A102,'Hospitalisation Details'!$K102:$S2444,7,FALSE)</f>
        <v>4 Oct 1981</v>
      </c>
      <c r="M102" s="17">
        <f>VLOOKUP($A102,'Hospitalisation Details'!$K102:$S2444,9,FALSE)</f>
        <v>40273.65</v>
      </c>
      <c r="N102" s="11" t="str">
        <f>VLOOKUP($A102,'Hospitalisation Details'!$K102:$S2444,4,FALSE)</f>
        <v>Tier - 1</v>
      </c>
      <c r="O102" s="11" t="str">
        <f>VLOOKUP($A102,'Hospitalisation Details'!$K102:$S2444,5,FALSE)</f>
        <v>Tier - 3</v>
      </c>
      <c r="P102" s="11" t="str">
        <f>VLOOKUP($A102,'Hospitalisation Details'!$K102:$S2444,6,FALSE)</f>
        <v>R1013</v>
      </c>
      <c r="Q102" s="36">
        <f ca="1">VLOOKUP($A102,'Hospitalisation Details'!$K102:$S2444,8,FALSE)</f>
        <v>43</v>
      </c>
    </row>
    <row r="103" spans="1:17" x14ac:dyDescent="0.3">
      <c r="A103" s="14" t="str">
        <f>VLOOKUP('Customer Names'!A103,'Customer Names'!A103:F2437,1,FALSE)</f>
        <v>Id102</v>
      </c>
      <c r="B103" s="11" t="str">
        <f>VLOOKUP('Customer Names'!B103,'Customer Names'!B103:G2437,5,FALSE)</f>
        <v>Sari</v>
      </c>
      <c r="C103" s="11">
        <f>VLOOKUP($A103,'Medical Examinations'!$A103:$O2437,2,FALSE)</f>
        <v>53.81</v>
      </c>
      <c r="D103" s="11">
        <f>VLOOKUP($A103,'Medical Examinations'!$A103:$O2437,3,FALSE)</f>
        <v>8.77</v>
      </c>
      <c r="E103" s="11" t="str">
        <f>VLOOKUP($A103,'Medical Examinations'!$A103:$P2437,14,FALSE)</f>
        <v>Yes</v>
      </c>
      <c r="F103" s="11" t="str">
        <f>VLOOKUP($A103,'Medical Examinations'!$A103:$O2437,5,FALSE)</f>
        <v>No</v>
      </c>
      <c r="G103" s="11" t="str">
        <f>VLOOKUP($A103,'Medical Examinations'!$A103:$O2437,6,FALSE)</f>
        <v>No</v>
      </c>
      <c r="H103" s="11">
        <f>VLOOKUP($A103,'Medical Examinations'!$A103:$P2437,13,FALSE)</f>
        <v>0</v>
      </c>
      <c r="I103" s="11" t="str">
        <f>VLOOKUP($A103,'Medical Examinations'!$A103:$P2437,16,FALSE)</f>
        <v>Yes</v>
      </c>
      <c r="J103" s="11" t="str">
        <f>VLOOKUP($A103,'Medical Examinations'!$A103:$P2437,11,FALSE)</f>
        <v>Obesity</v>
      </c>
      <c r="K103" s="11" t="str">
        <f>VLOOKUP($A103,'Medical Examinations'!$A103:$P2437,12,FALSE)</f>
        <v>Diabetes</v>
      </c>
      <c r="L103" s="11" t="str">
        <f>VLOOKUP($A103,'Hospitalisation Details'!$K103:$S2445,7,FALSE)</f>
        <v>28 Jul 1981</v>
      </c>
      <c r="M103" s="17">
        <f>VLOOKUP($A103,'Hospitalisation Details'!$K103:$S2445,9,FALSE)</f>
        <v>40208.559999999998</v>
      </c>
      <c r="N103" s="11" t="str">
        <f>VLOOKUP($A103,'Hospitalisation Details'!$K103:$S2445,4,FALSE)</f>
        <v>Tier - 1</v>
      </c>
      <c r="O103" s="11" t="str">
        <f>VLOOKUP($A103,'Hospitalisation Details'!$K103:$S2445,5,FALSE)</f>
        <v>Tier - 2</v>
      </c>
      <c r="P103" s="11" t="str">
        <f>VLOOKUP($A103,'Hospitalisation Details'!$K103:$S2445,6,FALSE)</f>
        <v>R1011</v>
      </c>
      <c r="Q103" s="36">
        <f ca="1">VLOOKUP($A103,'Hospitalisation Details'!$K103:$S2445,8,FALSE)</f>
        <v>43</v>
      </c>
    </row>
    <row r="104" spans="1:17" x14ac:dyDescent="0.3">
      <c r="A104" s="14" t="str">
        <f>VLOOKUP('Customer Names'!A104,'Customer Names'!A104:F2438,1,FALSE)</f>
        <v>Id103</v>
      </c>
      <c r="B104" s="11" t="str">
        <f>VLOOKUP('Customer Names'!B104,'Customer Names'!B104:G2438,5,FALSE)</f>
        <v>Robert M</v>
      </c>
      <c r="C104" s="11">
        <f>VLOOKUP($A104,'Medical Examinations'!$A104:$O2438,2,FALSE)</f>
        <v>49.48</v>
      </c>
      <c r="D104" s="11">
        <f>VLOOKUP($A104,'Medical Examinations'!$A104:$O2438,3,FALSE)</f>
        <v>4.96</v>
      </c>
      <c r="E104" s="11" t="str">
        <f>VLOOKUP($A104,'Medical Examinations'!$A104:$P2438,14,FALSE)</f>
        <v>No</v>
      </c>
      <c r="F104" s="11" t="str">
        <f>VLOOKUP($A104,'Medical Examinations'!$A104:$O2438,5,FALSE)</f>
        <v>No</v>
      </c>
      <c r="G104" s="11" t="str">
        <f>VLOOKUP($A104,'Medical Examinations'!$A104:$O2438,6,FALSE)</f>
        <v>Yes</v>
      </c>
      <c r="H104" s="11">
        <f>VLOOKUP($A104,'Medical Examinations'!$A104:$P2438,13,FALSE)</f>
        <v>1</v>
      </c>
      <c r="I104" s="11" t="str">
        <f>VLOOKUP($A104,'Medical Examinations'!$A104:$P2438,16,FALSE)</f>
        <v>Yes</v>
      </c>
      <c r="J104" s="11" t="str">
        <f>VLOOKUP($A104,'Medical Examinations'!$A104:$P2438,11,FALSE)</f>
        <v>Obesity</v>
      </c>
      <c r="K104" s="11" t="str">
        <f>VLOOKUP($A104,'Medical Examinations'!$A104:$P2438,12,FALSE)</f>
        <v>Normal</v>
      </c>
      <c r="L104" s="11" t="str">
        <f>VLOOKUP($A104,'Hospitalisation Details'!$K104:$S2446,7,FALSE)</f>
        <v>18 Aug 1979</v>
      </c>
      <c r="M104" s="17">
        <f>VLOOKUP($A104,'Hospitalisation Details'!$K104:$S2446,9,FALSE)</f>
        <v>40204.83</v>
      </c>
      <c r="N104" s="11" t="str">
        <f>VLOOKUP($A104,'Hospitalisation Details'!$K104:$S2446,4,FALSE)</f>
        <v>Tier - 1</v>
      </c>
      <c r="O104" s="11" t="str">
        <f>VLOOKUP($A104,'Hospitalisation Details'!$K104:$S2446,5,FALSE)</f>
        <v>Tier - 3</v>
      </c>
      <c r="P104" s="11" t="str">
        <f>VLOOKUP($A104,'Hospitalisation Details'!$K104:$S2446,6,FALSE)</f>
        <v>R1012</v>
      </c>
      <c r="Q104" s="36">
        <f ca="1">VLOOKUP($A104,'Hospitalisation Details'!$K104:$S2446,8,FALSE)</f>
        <v>45</v>
      </c>
    </row>
    <row r="105" spans="1:17" x14ac:dyDescent="0.3">
      <c r="A105" s="14" t="str">
        <f>VLOOKUP('Customer Names'!A105,'Customer Names'!A105:F2439,1,FALSE)</f>
        <v>Id104</v>
      </c>
      <c r="B105" s="11" t="str">
        <f>VLOOKUP('Customer Names'!B105,'Customer Names'!B105:G2439,5,FALSE)</f>
        <v>Ricardo</v>
      </c>
      <c r="C105" s="11">
        <f>VLOOKUP($A105,'Medical Examinations'!$A105:$O2439,2,FALSE)</f>
        <v>34.1</v>
      </c>
      <c r="D105" s="11">
        <f>VLOOKUP($A105,'Medical Examinations'!$A105:$O2439,3,FALSE)</f>
        <v>4.43</v>
      </c>
      <c r="E105" s="11" t="str">
        <f>VLOOKUP($A105,'Medical Examinations'!$A105:$P2439,14,FALSE)</f>
        <v>Yes</v>
      </c>
      <c r="F105" s="11" t="str">
        <f>VLOOKUP($A105,'Medical Examinations'!$A105:$O2439,5,FALSE)</f>
        <v>No</v>
      </c>
      <c r="G105" s="11" t="str">
        <f>VLOOKUP($A105,'Medical Examinations'!$A105:$O2439,6,FALSE)</f>
        <v>No</v>
      </c>
      <c r="H105" s="11">
        <f>VLOOKUP($A105,'Medical Examinations'!$A105:$P2439,13,FALSE)</f>
        <v>0</v>
      </c>
      <c r="I105" s="11" t="str">
        <f>VLOOKUP($A105,'Medical Examinations'!$A105:$P2439,16,FALSE)</f>
        <v>Yes</v>
      </c>
      <c r="J105" s="11" t="str">
        <f>VLOOKUP($A105,'Medical Examinations'!$A105:$P2439,11,FALSE)</f>
        <v>Obesity</v>
      </c>
      <c r="K105" s="11" t="str">
        <f>VLOOKUP($A105,'Medical Examinations'!$A105:$P2439,12,FALSE)</f>
        <v>Normal</v>
      </c>
      <c r="L105" s="11" t="str">
        <f>VLOOKUP($A105,'Hospitalisation Details'!$K105:$S2447,7,FALSE)</f>
        <v>21 Oct 1985</v>
      </c>
      <c r="M105" s="17">
        <f>VLOOKUP($A105,'Hospitalisation Details'!$K105:$S2447,9,FALSE)</f>
        <v>40182.25</v>
      </c>
      <c r="N105" s="11" t="str">
        <f>VLOOKUP($A105,'Hospitalisation Details'!$K105:$S2447,4,FALSE)</f>
        <v>Tier - 1</v>
      </c>
      <c r="O105" s="11" t="str">
        <f>VLOOKUP($A105,'Hospitalisation Details'!$K105:$S2447,5,FALSE)</f>
        <v>Tier - 2</v>
      </c>
      <c r="P105" s="11" t="str">
        <f>VLOOKUP($A105,'Hospitalisation Details'!$K105:$S2447,6,FALSE)</f>
        <v>R1011</v>
      </c>
      <c r="Q105" s="36">
        <f ca="1">VLOOKUP($A105,'Hospitalisation Details'!$K105:$S2447,8,FALSE)</f>
        <v>39</v>
      </c>
    </row>
    <row r="106" spans="1:17" x14ac:dyDescent="0.3">
      <c r="A106" s="14" t="str">
        <f>VLOOKUP('Customer Names'!A106,'Customer Names'!A106:F2440,1,FALSE)</f>
        <v>Id105</v>
      </c>
      <c r="B106" s="11" t="str">
        <f>VLOOKUP('Customer Names'!B106,'Customer Names'!B106:G2440,5,FALSE)</f>
        <v>Gedion</v>
      </c>
      <c r="C106" s="11">
        <f>VLOOKUP($A106,'Medical Examinations'!$A106:$O2440,2,FALSE)</f>
        <v>35.299999999999997</v>
      </c>
      <c r="D106" s="11">
        <f>VLOOKUP($A106,'Medical Examinations'!$A106:$O2440,3,FALSE)</f>
        <v>5.82</v>
      </c>
      <c r="E106" s="11" t="str">
        <f>VLOOKUP($A106,'Medical Examinations'!$A106:$P2440,14,FALSE)</f>
        <v>Yes</v>
      </c>
      <c r="F106" s="11" t="str">
        <f>VLOOKUP($A106,'Medical Examinations'!$A106:$O2440,5,FALSE)</f>
        <v>No</v>
      </c>
      <c r="G106" s="11" t="str">
        <f>VLOOKUP($A106,'Medical Examinations'!$A106:$O2440,6,FALSE)</f>
        <v>Yes</v>
      </c>
      <c r="H106" s="11">
        <f>VLOOKUP($A106,'Medical Examinations'!$A106:$P2440,13,FALSE)</f>
        <v>1</v>
      </c>
      <c r="I106" s="11" t="str">
        <f>VLOOKUP($A106,'Medical Examinations'!$A106:$P2440,16,FALSE)</f>
        <v>Yes</v>
      </c>
      <c r="J106" s="11" t="str">
        <f>VLOOKUP($A106,'Medical Examinations'!$A106:$P2440,11,FALSE)</f>
        <v>Obesity</v>
      </c>
      <c r="K106" s="11" t="str">
        <f>VLOOKUP($A106,'Medical Examinations'!$A106:$P2440,12,FALSE)</f>
        <v>Prediabetes</v>
      </c>
      <c r="L106" s="11" t="str">
        <f>VLOOKUP($A106,'Hospitalisation Details'!$K106:$S2448,7,FALSE)</f>
        <v>14 Oct 1983</v>
      </c>
      <c r="M106" s="17">
        <f>VLOOKUP($A106,'Hospitalisation Details'!$K106:$S2448,9,FALSE)</f>
        <v>40103.89</v>
      </c>
      <c r="N106" s="11" t="str">
        <f>VLOOKUP($A106,'Hospitalisation Details'!$K106:$S2448,4,FALSE)</f>
        <v>Tier - 1</v>
      </c>
      <c r="O106" s="11" t="str">
        <f>VLOOKUP($A106,'Hospitalisation Details'!$K106:$S2448,5,FALSE)</f>
        <v>Tier - 2</v>
      </c>
      <c r="P106" s="11" t="str">
        <f>VLOOKUP($A106,'Hospitalisation Details'!$K106:$S2448,6,FALSE)</f>
        <v>R1011</v>
      </c>
      <c r="Q106" s="36">
        <f ca="1">VLOOKUP($A106,'Hospitalisation Details'!$K106:$S2448,8,FALSE)</f>
        <v>41</v>
      </c>
    </row>
    <row r="107" spans="1:17" x14ac:dyDescent="0.3">
      <c r="A107" s="14" t="str">
        <f>VLOOKUP('Customer Names'!A107,'Customer Names'!A107:F2441,1,FALSE)</f>
        <v>Id106</v>
      </c>
      <c r="B107" s="11" t="str">
        <f>VLOOKUP('Customer Names'!B107,'Customer Names'!B107:G2441,5,FALSE)</f>
        <v>Mark</v>
      </c>
      <c r="C107" s="11">
        <f>VLOOKUP($A107,'Medical Examinations'!$A107:$O2441,2,FALSE)</f>
        <v>43.83</v>
      </c>
      <c r="D107" s="11">
        <f>VLOOKUP($A107,'Medical Examinations'!$A107:$O2441,3,FALSE)</f>
        <v>6.03</v>
      </c>
      <c r="E107" s="11" t="str">
        <f>VLOOKUP($A107,'Medical Examinations'!$A107:$P2441,14,FALSE)</f>
        <v>Yes</v>
      </c>
      <c r="F107" s="11" t="str">
        <f>VLOOKUP($A107,'Medical Examinations'!$A107:$O2441,5,FALSE)</f>
        <v>No</v>
      </c>
      <c r="G107" s="11" t="str">
        <f>VLOOKUP($A107,'Medical Examinations'!$A107:$O2441,6,FALSE)</f>
        <v>No</v>
      </c>
      <c r="H107" s="11">
        <f>VLOOKUP($A107,'Medical Examinations'!$A107:$P2441,13,FALSE)</f>
        <v>2</v>
      </c>
      <c r="I107" s="11" t="str">
        <f>VLOOKUP($A107,'Medical Examinations'!$A107:$P2441,16,FALSE)</f>
        <v>Yes</v>
      </c>
      <c r="J107" s="11" t="str">
        <f>VLOOKUP($A107,'Medical Examinations'!$A107:$P2441,11,FALSE)</f>
        <v>Obesity</v>
      </c>
      <c r="K107" s="11" t="str">
        <f>VLOOKUP($A107,'Medical Examinations'!$A107:$P2441,12,FALSE)</f>
        <v>Prediabetes</v>
      </c>
      <c r="L107" s="11" t="str">
        <f>VLOOKUP($A107,'Hospitalisation Details'!$K107:$S2449,7,FALSE)</f>
        <v>12 Aug 1966</v>
      </c>
      <c r="M107" s="17">
        <f>VLOOKUP($A107,'Hospitalisation Details'!$K107:$S2449,9,FALSE)</f>
        <v>40069.440000000002</v>
      </c>
      <c r="N107" s="11" t="str">
        <f>VLOOKUP($A107,'Hospitalisation Details'!$K107:$S2449,4,FALSE)</f>
        <v>Tier - 1</v>
      </c>
      <c r="O107" s="11" t="str">
        <f>VLOOKUP($A107,'Hospitalisation Details'!$K107:$S2449,5,FALSE)</f>
        <v>Tier - 3</v>
      </c>
      <c r="P107" s="11" t="str">
        <f>VLOOKUP($A107,'Hospitalisation Details'!$K107:$S2449,6,FALSE)</f>
        <v>R1011</v>
      </c>
      <c r="Q107" s="36">
        <f ca="1">VLOOKUP($A107,'Hospitalisation Details'!$K107:$S2449,8,FALSE)</f>
        <v>58</v>
      </c>
    </row>
    <row r="108" spans="1:17" x14ac:dyDescent="0.3">
      <c r="A108" s="14" t="str">
        <f>VLOOKUP('Customer Names'!A108,'Customer Names'!A108:F2442,1,FALSE)</f>
        <v>Id107</v>
      </c>
      <c r="B108" s="11" t="str">
        <f>VLOOKUP('Customer Names'!B108,'Customer Names'!B108:G2442,5,FALSE)</f>
        <v>Gamini P</v>
      </c>
      <c r="C108" s="11">
        <f>VLOOKUP($A108,'Medical Examinations'!$A108:$O2442,2,FALSE)</f>
        <v>50.07</v>
      </c>
      <c r="D108" s="11">
        <f>VLOOKUP($A108,'Medical Examinations'!$A108:$O2442,3,FALSE)</f>
        <v>9.27</v>
      </c>
      <c r="E108" s="11" t="str">
        <f>VLOOKUP($A108,'Medical Examinations'!$A108:$P2442,14,FALSE)</f>
        <v>No</v>
      </c>
      <c r="F108" s="11" t="str">
        <f>VLOOKUP($A108,'Medical Examinations'!$A108:$O2442,5,FALSE)</f>
        <v>No</v>
      </c>
      <c r="G108" s="11" t="str">
        <f>VLOOKUP($A108,'Medical Examinations'!$A108:$O2442,6,FALSE)</f>
        <v>No</v>
      </c>
      <c r="H108" s="11">
        <f>VLOOKUP($A108,'Medical Examinations'!$A108:$P2442,13,FALSE)</f>
        <v>0</v>
      </c>
      <c r="I108" s="11" t="str">
        <f>VLOOKUP($A108,'Medical Examinations'!$A108:$P2442,16,FALSE)</f>
        <v>Yes</v>
      </c>
      <c r="J108" s="11" t="str">
        <f>VLOOKUP($A108,'Medical Examinations'!$A108:$P2442,11,FALSE)</f>
        <v>Obesity</v>
      </c>
      <c r="K108" s="11" t="str">
        <f>VLOOKUP($A108,'Medical Examinations'!$A108:$P2442,12,FALSE)</f>
        <v>Diabetes</v>
      </c>
      <c r="L108" s="11" t="str">
        <f>VLOOKUP($A108,'Hospitalisation Details'!$K108:$S2450,7,FALSE)</f>
        <v>20 Dec 1978</v>
      </c>
      <c r="M108" s="17">
        <f>VLOOKUP($A108,'Hospitalisation Details'!$K108:$S2450,9,FALSE)</f>
        <v>40054.730000000003</v>
      </c>
      <c r="N108" s="11" t="str">
        <f>VLOOKUP($A108,'Hospitalisation Details'!$K108:$S2450,4,FALSE)</f>
        <v>Tier - 1</v>
      </c>
      <c r="O108" s="11" t="str">
        <f>VLOOKUP($A108,'Hospitalisation Details'!$K108:$S2450,5,FALSE)</f>
        <v>Tier - 3</v>
      </c>
      <c r="P108" s="11" t="str">
        <f>VLOOKUP($A108,'Hospitalisation Details'!$K108:$S2450,6,FALSE)</f>
        <v>R1011</v>
      </c>
      <c r="Q108" s="36">
        <f ca="1">VLOOKUP($A108,'Hospitalisation Details'!$K108:$S2450,8,FALSE)</f>
        <v>46</v>
      </c>
    </row>
    <row r="109" spans="1:17" x14ac:dyDescent="0.3">
      <c r="A109" s="14" t="str">
        <f>VLOOKUP('Customer Names'!A109,'Customer Names'!A109:F2443,1,FALSE)</f>
        <v>Id108</v>
      </c>
      <c r="B109" s="11" t="str">
        <f>VLOOKUP('Customer Names'!B109,'Customer Names'!B109:G2443,5,FALSE)</f>
        <v>Emily J</v>
      </c>
      <c r="C109" s="11">
        <f>VLOOKUP($A109,'Medical Examinations'!$A109:$O2443,2,FALSE)</f>
        <v>32.774999999999999</v>
      </c>
      <c r="D109" s="11">
        <f>VLOOKUP($A109,'Medical Examinations'!$A109:$O2443,3,FALSE)</f>
        <v>5.53</v>
      </c>
      <c r="E109" s="11" t="str">
        <f>VLOOKUP($A109,'Medical Examinations'!$A109:$P2443,14,FALSE)</f>
        <v>No</v>
      </c>
      <c r="F109" s="11" t="str">
        <f>VLOOKUP($A109,'Medical Examinations'!$A109:$O2443,5,FALSE)</f>
        <v>No</v>
      </c>
      <c r="G109" s="11" t="str">
        <f>VLOOKUP($A109,'Medical Examinations'!$A109:$O2443,6,FALSE)</f>
        <v>No</v>
      </c>
      <c r="H109" s="11">
        <f>VLOOKUP($A109,'Medical Examinations'!$A109:$P2443,13,FALSE)</f>
        <v>0</v>
      </c>
      <c r="I109" s="11" t="str">
        <f>VLOOKUP($A109,'Medical Examinations'!$A109:$P2443,16,FALSE)</f>
        <v>Yes</v>
      </c>
      <c r="J109" s="11" t="str">
        <f>VLOOKUP($A109,'Medical Examinations'!$A109:$P2443,11,FALSE)</f>
        <v>Obesity</v>
      </c>
      <c r="K109" s="11" t="str">
        <f>VLOOKUP($A109,'Medical Examinations'!$A109:$P2443,12,FALSE)</f>
        <v>Normal</v>
      </c>
      <c r="L109" s="11" t="str">
        <f>VLOOKUP($A109,'Hospitalisation Details'!$K109:$S2451,7,FALSE)</f>
        <v>25 Dec 1982</v>
      </c>
      <c r="M109" s="17">
        <f>VLOOKUP($A109,'Hospitalisation Details'!$K109:$S2451,9,FALSE)</f>
        <v>40003.33</v>
      </c>
      <c r="N109" s="11" t="str">
        <f>VLOOKUP($A109,'Hospitalisation Details'!$K109:$S2451,4,FALSE)</f>
        <v>Tier - 1</v>
      </c>
      <c r="O109" s="11" t="str">
        <f>VLOOKUP($A109,'Hospitalisation Details'!$K109:$S2451,5,FALSE)</f>
        <v>Tier - 1</v>
      </c>
      <c r="P109" s="11" t="str">
        <f>VLOOKUP($A109,'Hospitalisation Details'!$K109:$S2451,6,FALSE)</f>
        <v>R1012</v>
      </c>
      <c r="Q109" s="36">
        <f ca="1">VLOOKUP($A109,'Hospitalisation Details'!$K109:$S2451,8,FALSE)</f>
        <v>42</v>
      </c>
    </row>
    <row r="110" spans="1:17" x14ac:dyDescent="0.3">
      <c r="A110" s="14" t="str">
        <f>VLOOKUP('Customer Names'!A110,'Customer Names'!A110:F2444,1,FALSE)</f>
        <v>Id109</v>
      </c>
      <c r="B110" s="11" t="str">
        <f>VLOOKUP('Customer Names'!B110,'Customer Names'!B110:G2444,5,FALSE)</f>
        <v>Amanda</v>
      </c>
      <c r="C110" s="11">
        <f>VLOOKUP($A110,'Medical Examinations'!$A110:$O2444,2,FALSE)</f>
        <v>34.104999999999997</v>
      </c>
      <c r="D110" s="11">
        <f>VLOOKUP($A110,'Medical Examinations'!$A110:$O2444,3,FALSE)</f>
        <v>5.07</v>
      </c>
      <c r="E110" s="11" t="str">
        <f>VLOOKUP($A110,'Medical Examinations'!$A110:$P2444,14,FALSE)</f>
        <v>No</v>
      </c>
      <c r="F110" s="11" t="str">
        <f>VLOOKUP($A110,'Medical Examinations'!$A110:$O2444,5,FALSE)</f>
        <v>No</v>
      </c>
      <c r="G110" s="11" t="str">
        <f>VLOOKUP($A110,'Medical Examinations'!$A110:$O2444,6,FALSE)</f>
        <v>No</v>
      </c>
      <c r="H110" s="11">
        <f>VLOOKUP($A110,'Medical Examinations'!$A110:$P2444,13,FALSE)</f>
        <v>1</v>
      </c>
      <c r="I110" s="11" t="str">
        <f>VLOOKUP($A110,'Medical Examinations'!$A110:$P2444,16,FALSE)</f>
        <v>Yes</v>
      </c>
      <c r="J110" s="11" t="str">
        <f>VLOOKUP($A110,'Medical Examinations'!$A110:$P2444,11,FALSE)</f>
        <v>Obesity</v>
      </c>
      <c r="K110" s="11" t="str">
        <f>VLOOKUP($A110,'Medical Examinations'!$A110:$P2444,12,FALSE)</f>
        <v>Normal</v>
      </c>
      <c r="L110" s="11" t="str">
        <f>VLOOKUP($A110,'Hospitalisation Details'!$K110:$S2452,7,FALSE)</f>
        <v>8 Aug 1987</v>
      </c>
      <c r="M110" s="17">
        <f>VLOOKUP($A110,'Hospitalisation Details'!$K110:$S2452,9,FALSE)</f>
        <v>39983.43</v>
      </c>
      <c r="N110" s="11" t="str">
        <f>VLOOKUP($A110,'Hospitalisation Details'!$K110:$S2452,4,FALSE)</f>
        <v>Tier - 2</v>
      </c>
      <c r="O110" s="11" t="str">
        <f>VLOOKUP($A110,'Hospitalisation Details'!$K110:$S2452,5,FALSE)</f>
        <v>Tier - 3</v>
      </c>
      <c r="P110" s="11" t="str">
        <f>VLOOKUP($A110,'Hospitalisation Details'!$K110:$S2452,6,FALSE)</f>
        <v>R1012</v>
      </c>
      <c r="Q110" s="36">
        <f ca="1">VLOOKUP($A110,'Hospitalisation Details'!$K110:$S2452,8,FALSE)</f>
        <v>37</v>
      </c>
    </row>
    <row r="111" spans="1:17" x14ac:dyDescent="0.3">
      <c r="A111" s="14" t="str">
        <f>VLOOKUP('Customer Names'!A111,'Customer Names'!A111:F2445,1,FALSE)</f>
        <v>Id110</v>
      </c>
      <c r="B111" s="11" t="str">
        <f>VLOOKUP('Customer Names'!B111,'Customer Names'!B111:G2445,5,FALSE)</f>
        <v>Nicholas</v>
      </c>
      <c r="C111" s="11">
        <f>VLOOKUP($A111,'Medical Examinations'!$A111:$O2445,2,FALSE)</f>
        <v>48.93</v>
      </c>
      <c r="D111" s="11">
        <f>VLOOKUP($A111,'Medical Examinations'!$A111:$O2445,3,FALSE)</f>
        <v>11.17</v>
      </c>
      <c r="E111" s="11" t="str">
        <f>VLOOKUP($A111,'Medical Examinations'!$A111:$P2445,14,FALSE)</f>
        <v>Yes</v>
      </c>
      <c r="F111" s="11" t="str">
        <f>VLOOKUP($A111,'Medical Examinations'!$A111:$O2445,5,FALSE)</f>
        <v>No</v>
      </c>
      <c r="G111" s="11" t="str">
        <f>VLOOKUP($A111,'Medical Examinations'!$A111:$O2445,6,FALSE)</f>
        <v>No</v>
      </c>
      <c r="H111" s="11">
        <f>VLOOKUP($A111,'Medical Examinations'!$A111:$P2445,13,FALSE)</f>
        <v>1</v>
      </c>
      <c r="I111" s="11" t="str">
        <f>VLOOKUP($A111,'Medical Examinations'!$A111:$P2445,16,FALSE)</f>
        <v>Yes</v>
      </c>
      <c r="J111" s="11" t="str">
        <f>VLOOKUP($A111,'Medical Examinations'!$A111:$P2445,11,FALSE)</f>
        <v>Obesity</v>
      </c>
      <c r="K111" s="11" t="str">
        <f>VLOOKUP($A111,'Medical Examinations'!$A111:$P2445,12,FALSE)</f>
        <v>Diabetes</v>
      </c>
      <c r="L111" s="11" t="str">
        <f>VLOOKUP($A111,'Hospitalisation Details'!$K111:$S2453,7,FALSE)</f>
        <v>2 Dec 1975</v>
      </c>
      <c r="M111" s="17">
        <f>VLOOKUP($A111,'Hospitalisation Details'!$K111:$S2453,9,FALSE)</f>
        <v>39963.120000000003</v>
      </c>
      <c r="N111" s="11" t="str">
        <f>VLOOKUP($A111,'Hospitalisation Details'!$K111:$S2453,4,FALSE)</f>
        <v>Tier - 2</v>
      </c>
      <c r="O111" s="11" t="str">
        <f>VLOOKUP($A111,'Hospitalisation Details'!$K111:$S2453,5,FALSE)</f>
        <v>Tier - 2</v>
      </c>
      <c r="P111" s="11" t="str">
        <f>VLOOKUP($A111,'Hospitalisation Details'!$K111:$S2453,6,FALSE)</f>
        <v>R1011</v>
      </c>
      <c r="Q111" s="36">
        <f ca="1">VLOOKUP($A111,'Hospitalisation Details'!$K111:$S2453,8,FALSE)</f>
        <v>49</v>
      </c>
    </row>
    <row r="112" spans="1:17" x14ac:dyDescent="0.3">
      <c r="A112" s="14" t="str">
        <f>VLOOKUP('Customer Names'!A112,'Customer Names'!A112:F2446,1,FALSE)</f>
        <v>Id111</v>
      </c>
      <c r="B112" s="11" t="str">
        <f>VLOOKUP('Customer Names'!B112,'Customer Names'!B112:G2446,5,FALSE)</f>
        <v>Knox</v>
      </c>
      <c r="C112" s="11">
        <f>VLOOKUP($A112,'Medical Examinations'!$A112:$O2446,2,FALSE)</f>
        <v>37.07</v>
      </c>
      <c r="D112" s="11">
        <f>VLOOKUP($A112,'Medical Examinations'!$A112:$O2446,3,FALSE)</f>
        <v>6.14</v>
      </c>
      <c r="E112" s="11" t="str">
        <f>VLOOKUP($A112,'Medical Examinations'!$A112:$P2446,14,FALSE)</f>
        <v>Yes</v>
      </c>
      <c r="F112" s="11" t="str">
        <f>VLOOKUP($A112,'Medical Examinations'!$A112:$O2446,5,FALSE)</f>
        <v>No</v>
      </c>
      <c r="G112" s="11" t="str">
        <f>VLOOKUP($A112,'Medical Examinations'!$A112:$O2446,6,FALSE)</f>
        <v>No</v>
      </c>
      <c r="H112" s="11">
        <f>VLOOKUP($A112,'Medical Examinations'!$A112:$P2446,13,FALSE)</f>
        <v>0</v>
      </c>
      <c r="I112" s="11" t="str">
        <f>VLOOKUP($A112,'Medical Examinations'!$A112:$P2446,16,FALSE)</f>
        <v>Yes</v>
      </c>
      <c r="J112" s="11" t="str">
        <f>VLOOKUP($A112,'Medical Examinations'!$A112:$P2446,11,FALSE)</f>
        <v>Obesity</v>
      </c>
      <c r="K112" s="11" t="str">
        <f>VLOOKUP($A112,'Medical Examinations'!$A112:$P2446,12,FALSE)</f>
        <v>Prediabetes</v>
      </c>
      <c r="L112" s="11" t="str">
        <f>VLOOKUP($A112,'Hospitalisation Details'!$K112:$S2454,7,FALSE)</f>
        <v>22 Aug 1985</v>
      </c>
      <c r="M112" s="17">
        <f>VLOOKUP($A112,'Hospitalisation Details'!$K112:$S2454,9,FALSE)</f>
        <v>39871.699999999997</v>
      </c>
      <c r="N112" s="11" t="str">
        <f>VLOOKUP($A112,'Hospitalisation Details'!$K112:$S2454,4,FALSE)</f>
        <v>Tier - 1</v>
      </c>
      <c r="O112" s="11" t="str">
        <f>VLOOKUP($A112,'Hospitalisation Details'!$K112:$S2454,5,FALSE)</f>
        <v>Tier - 2</v>
      </c>
      <c r="P112" s="11" t="str">
        <f>VLOOKUP($A112,'Hospitalisation Details'!$K112:$S2454,6,FALSE)</f>
        <v>R1013</v>
      </c>
      <c r="Q112" s="36">
        <f ca="1">VLOOKUP($A112,'Hospitalisation Details'!$K112:$S2454,8,FALSE)</f>
        <v>39</v>
      </c>
    </row>
    <row r="113" spans="1:17" x14ac:dyDescent="0.3">
      <c r="A113" s="14" t="str">
        <f>VLOOKUP('Customer Names'!A113,'Customer Names'!A113:F2447,1,FALSE)</f>
        <v>Id112</v>
      </c>
      <c r="B113" s="11" t="str">
        <f>VLOOKUP('Customer Names'!B113,'Customer Names'!B113:G2447,5,FALSE)</f>
        <v>Yianna</v>
      </c>
      <c r="C113" s="11">
        <f>VLOOKUP($A113,'Medical Examinations'!$A113:$O2447,2,FALSE)</f>
        <v>51.51</v>
      </c>
      <c r="D113" s="11">
        <f>VLOOKUP($A113,'Medical Examinations'!$A113:$O2447,3,FALSE)</f>
        <v>6.26</v>
      </c>
      <c r="E113" s="11" t="str">
        <f>VLOOKUP($A113,'Medical Examinations'!$A113:$P2447,14,FALSE)</f>
        <v>Yes</v>
      </c>
      <c r="F113" s="11" t="str">
        <f>VLOOKUP($A113,'Medical Examinations'!$A113:$O2447,5,FALSE)</f>
        <v>No</v>
      </c>
      <c r="G113" s="11" t="str">
        <f>VLOOKUP($A113,'Medical Examinations'!$A113:$O2447,6,FALSE)</f>
        <v>Yes</v>
      </c>
      <c r="H113" s="11">
        <f>VLOOKUP($A113,'Medical Examinations'!$A113:$P2447,13,FALSE)</f>
        <v>1</v>
      </c>
      <c r="I113" s="11" t="str">
        <f>VLOOKUP($A113,'Medical Examinations'!$A113:$P2447,16,FALSE)</f>
        <v>Yes</v>
      </c>
      <c r="J113" s="11" t="str">
        <f>VLOOKUP($A113,'Medical Examinations'!$A113:$P2447,11,FALSE)</f>
        <v>Obesity</v>
      </c>
      <c r="K113" s="11" t="str">
        <f>VLOOKUP($A113,'Medical Examinations'!$A113:$P2447,12,FALSE)</f>
        <v>Prediabetes</v>
      </c>
      <c r="L113" s="11" t="str">
        <f>VLOOKUP($A113,'Hospitalisation Details'!$K113:$S2455,7,FALSE)</f>
        <v>1 Jun 1983</v>
      </c>
      <c r="M113" s="17">
        <f>VLOOKUP($A113,'Hospitalisation Details'!$K113:$S2455,9,FALSE)</f>
        <v>39865.699999999997</v>
      </c>
      <c r="N113" s="11" t="str">
        <f>VLOOKUP($A113,'Hospitalisation Details'!$K113:$S2455,4,FALSE)</f>
        <v>Tier - 2</v>
      </c>
      <c r="O113" s="11" t="str">
        <f>VLOOKUP($A113,'Hospitalisation Details'!$K113:$S2455,5,FALSE)</f>
        <v>Tier - 2</v>
      </c>
      <c r="P113" s="11" t="str">
        <f>VLOOKUP($A113,'Hospitalisation Details'!$K113:$S2455,6,FALSE)</f>
        <v>R1011</v>
      </c>
      <c r="Q113" s="36">
        <f ca="1">VLOOKUP($A113,'Hospitalisation Details'!$K113:$S2455,8,FALSE)</f>
        <v>41</v>
      </c>
    </row>
    <row r="114" spans="1:17" x14ac:dyDescent="0.3">
      <c r="A114" s="14" t="str">
        <f>VLOOKUP('Customer Names'!A114,'Customer Names'!A114:F2448,1,FALSE)</f>
        <v>Id113</v>
      </c>
      <c r="B114" s="11" t="str">
        <f>VLOOKUP('Customer Names'!B114,'Customer Names'!B114:G2448,5,FALSE)</f>
        <v>Roberta</v>
      </c>
      <c r="C114" s="11">
        <f>VLOOKUP($A114,'Medical Examinations'!$A114:$O2448,2,FALSE)</f>
        <v>34.799999999999997</v>
      </c>
      <c r="D114" s="11">
        <f>VLOOKUP($A114,'Medical Examinations'!$A114:$O2448,3,FALSE)</f>
        <v>4.72</v>
      </c>
      <c r="E114" s="11" t="str">
        <f>VLOOKUP($A114,'Medical Examinations'!$A114:$P2448,14,FALSE)</f>
        <v>Yes</v>
      </c>
      <c r="F114" s="11" t="str">
        <f>VLOOKUP($A114,'Medical Examinations'!$A114:$O2448,5,FALSE)</f>
        <v>No</v>
      </c>
      <c r="G114" s="11" t="str">
        <f>VLOOKUP($A114,'Medical Examinations'!$A114:$O2448,6,FALSE)</f>
        <v>No</v>
      </c>
      <c r="H114" s="11">
        <f>VLOOKUP($A114,'Medical Examinations'!$A114:$P2448,13,FALSE)</f>
        <v>0</v>
      </c>
      <c r="I114" s="11" t="str">
        <f>VLOOKUP($A114,'Medical Examinations'!$A114:$P2448,16,FALSE)</f>
        <v>Yes</v>
      </c>
      <c r="J114" s="11" t="str">
        <f>VLOOKUP($A114,'Medical Examinations'!$A114:$P2448,11,FALSE)</f>
        <v>Obesity</v>
      </c>
      <c r="K114" s="11" t="str">
        <f>VLOOKUP($A114,'Medical Examinations'!$A114:$P2448,12,FALSE)</f>
        <v>Normal</v>
      </c>
      <c r="L114" s="11" t="str">
        <f>VLOOKUP($A114,'Hospitalisation Details'!$K114:$S2456,7,FALSE)</f>
        <v>17 Jul 1985</v>
      </c>
      <c r="M114" s="17">
        <f>VLOOKUP($A114,'Hospitalisation Details'!$K114:$S2456,9,FALSE)</f>
        <v>39836.519999999997</v>
      </c>
      <c r="N114" s="11" t="str">
        <f>VLOOKUP($A114,'Hospitalisation Details'!$K114:$S2456,4,FALSE)</f>
        <v>Tier - 2</v>
      </c>
      <c r="O114" s="11" t="str">
        <f>VLOOKUP($A114,'Hospitalisation Details'!$K114:$S2456,5,FALSE)</f>
        <v>Tier - 1</v>
      </c>
      <c r="P114" s="11" t="str">
        <f>VLOOKUP($A114,'Hospitalisation Details'!$K114:$S2456,6,FALSE)</f>
        <v>R1011</v>
      </c>
      <c r="Q114" s="36">
        <f ca="1">VLOOKUP($A114,'Hospitalisation Details'!$K114:$S2456,8,FALSE)</f>
        <v>39</v>
      </c>
    </row>
    <row r="115" spans="1:17" x14ac:dyDescent="0.3">
      <c r="A115" s="14" t="str">
        <f>VLOOKUP('Customer Names'!A115,'Customer Names'!A115:F2449,1,FALSE)</f>
        <v>Id114</v>
      </c>
      <c r="B115" s="11" t="str">
        <f>VLOOKUP('Customer Names'!B115,'Customer Names'!B115:G2449,5,FALSE)</f>
        <v>Benjamin P</v>
      </c>
      <c r="C115" s="11">
        <f>VLOOKUP($A115,'Medical Examinations'!$A115:$O2449,2,FALSE)</f>
        <v>36.67</v>
      </c>
      <c r="D115" s="11">
        <f>VLOOKUP($A115,'Medical Examinations'!$A115:$O2449,3,FALSE)</f>
        <v>5.18</v>
      </c>
      <c r="E115" s="11" t="str">
        <f>VLOOKUP($A115,'Medical Examinations'!$A115:$P2449,14,FALSE)</f>
        <v>No</v>
      </c>
      <c r="F115" s="11" t="str">
        <f>VLOOKUP($A115,'Medical Examinations'!$A115:$O2449,5,FALSE)</f>
        <v>No</v>
      </c>
      <c r="G115" s="11" t="str">
        <f>VLOOKUP($A115,'Medical Examinations'!$A115:$O2449,6,FALSE)</f>
        <v>No</v>
      </c>
      <c r="H115" s="11">
        <f>VLOOKUP($A115,'Medical Examinations'!$A115:$P2449,13,FALSE)</f>
        <v>1</v>
      </c>
      <c r="I115" s="11" t="str">
        <f>VLOOKUP($A115,'Medical Examinations'!$A115:$P2449,16,FALSE)</f>
        <v>Yes</v>
      </c>
      <c r="J115" s="11" t="str">
        <f>VLOOKUP($A115,'Medical Examinations'!$A115:$P2449,11,FALSE)</f>
        <v>Obesity</v>
      </c>
      <c r="K115" s="11" t="str">
        <f>VLOOKUP($A115,'Medical Examinations'!$A115:$P2449,12,FALSE)</f>
        <v>Normal</v>
      </c>
      <c r="L115" s="11" t="str">
        <f>VLOOKUP($A115,'Hospitalisation Details'!$K115:$S2457,7,FALSE)</f>
        <v>24 Jul 1987</v>
      </c>
      <c r="M115" s="17">
        <f>VLOOKUP($A115,'Hospitalisation Details'!$K115:$S2457,9,FALSE)</f>
        <v>39774.28</v>
      </c>
      <c r="N115" s="11" t="str">
        <f>VLOOKUP($A115,'Hospitalisation Details'!$K115:$S2457,4,FALSE)</f>
        <v>Tier - 1</v>
      </c>
      <c r="O115" s="11" t="str">
        <f>VLOOKUP($A115,'Hospitalisation Details'!$K115:$S2457,5,FALSE)</f>
        <v>Tier - 1</v>
      </c>
      <c r="P115" s="11" t="str">
        <f>VLOOKUP($A115,'Hospitalisation Details'!$K115:$S2457,6,FALSE)</f>
        <v>R1014</v>
      </c>
      <c r="Q115" s="36">
        <f ca="1">VLOOKUP($A115,'Hospitalisation Details'!$K115:$S2457,8,FALSE)</f>
        <v>37</v>
      </c>
    </row>
    <row r="116" spans="1:17" x14ac:dyDescent="0.3">
      <c r="A116" s="14" t="str">
        <f>VLOOKUP('Customer Names'!A116,'Customer Names'!A116:F2450,1,FALSE)</f>
        <v>Id115</v>
      </c>
      <c r="B116" s="11" t="str">
        <f>VLOOKUP('Customer Names'!B116,'Customer Names'!B116:G2450,5,FALSE)</f>
        <v>Craig</v>
      </c>
      <c r="C116" s="11">
        <f>VLOOKUP($A116,'Medical Examinations'!$A116:$O2450,2,FALSE)</f>
        <v>30.9</v>
      </c>
      <c r="D116" s="11">
        <f>VLOOKUP($A116,'Medical Examinations'!$A116:$O2450,3,FALSE)</f>
        <v>9.4</v>
      </c>
      <c r="E116" s="11" t="str">
        <f>VLOOKUP($A116,'Medical Examinations'!$A116:$P2450,14,FALSE)</f>
        <v>No</v>
      </c>
      <c r="F116" s="11" t="str">
        <f>VLOOKUP($A116,'Medical Examinations'!$A116:$O2450,5,FALSE)</f>
        <v>No</v>
      </c>
      <c r="G116" s="11" t="str">
        <f>VLOOKUP($A116,'Medical Examinations'!$A116:$O2450,6,FALSE)</f>
        <v>No</v>
      </c>
      <c r="H116" s="11">
        <f>VLOOKUP($A116,'Medical Examinations'!$A116:$P2450,13,FALSE)</f>
        <v>2</v>
      </c>
      <c r="I116" s="11" t="str">
        <f>VLOOKUP($A116,'Medical Examinations'!$A116:$P2450,16,FALSE)</f>
        <v>Yes</v>
      </c>
      <c r="J116" s="11" t="str">
        <f>VLOOKUP($A116,'Medical Examinations'!$A116:$P2450,11,FALSE)</f>
        <v>Obesity</v>
      </c>
      <c r="K116" s="11" t="str">
        <f>VLOOKUP($A116,'Medical Examinations'!$A116:$P2450,12,FALSE)</f>
        <v>Diabetes</v>
      </c>
      <c r="L116" s="11" t="str">
        <f>VLOOKUP($A116,'Hospitalisation Details'!$K116:$S2458,7,FALSE)</f>
        <v>17 Dec 1973</v>
      </c>
      <c r="M116" s="17">
        <f>VLOOKUP($A116,'Hospitalisation Details'!$K116:$S2458,9,FALSE)</f>
        <v>39727.61</v>
      </c>
      <c r="N116" s="11" t="str">
        <f>VLOOKUP($A116,'Hospitalisation Details'!$K116:$S2458,4,FALSE)</f>
        <v>Tier - 1</v>
      </c>
      <c r="O116" s="11" t="str">
        <f>VLOOKUP($A116,'Hospitalisation Details'!$K116:$S2458,5,FALSE)</f>
        <v>Tier - 2</v>
      </c>
      <c r="P116" s="11" t="str">
        <f>VLOOKUP($A116,'Hospitalisation Details'!$K116:$S2458,6,FALSE)</f>
        <v>R1011</v>
      </c>
      <c r="Q116" s="36">
        <f ca="1">VLOOKUP($A116,'Hospitalisation Details'!$K116:$S2458,8,FALSE)</f>
        <v>51</v>
      </c>
    </row>
    <row r="117" spans="1:17" x14ac:dyDescent="0.3">
      <c r="A117" s="14" t="str">
        <f>VLOOKUP('Customer Names'!A117,'Customer Names'!A117:F2451,1,FALSE)</f>
        <v>Id116</v>
      </c>
      <c r="B117" s="11" t="str">
        <f>VLOOKUP('Customer Names'!B117,'Customer Names'!B117:G2451,5,FALSE)</f>
        <v>Ann</v>
      </c>
      <c r="C117" s="11">
        <f>VLOOKUP($A117,'Medical Examinations'!$A117:$O2451,2,FALSE)</f>
        <v>30.495000000000001</v>
      </c>
      <c r="D117" s="11">
        <f>VLOOKUP($A117,'Medical Examinations'!$A117:$O2451,3,FALSE)</f>
        <v>6.29</v>
      </c>
      <c r="E117" s="11" t="str">
        <f>VLOOKUP($A117,'Medical Examinations'!$A117:$P2451,14,FALSE)</f>
        <v>No</v>
      </c>
      <c r="F117" s="11" t="str">
        <f>VLOOKUP($A117,'Medical Examinations'!$A117:$O2451,5,FALSE)</f>
        <v>No</v>
      </c>
      <c r="G117" s="11" t="str">
        <f>VLOOKUP($A117,'Medical Examinations'!$A117:$O2451,6,FALSE)</f>
        <v>No</v>
      </c>
      <c r="H117" s="11">
        <f>VLOOKUP($A117,'Medical Examinations'!$A117:$P2451,13,FALSE)</f>
        <v>0</v>
      </c>
      <c r="I117" s="11" t="str">
        <f>VLOOKUP($A117,'Medical Examinations'!$A117:$P2451,16,FALSE)</f>
        <v>Yes</v>
      </c>
      <c r="J117" s="11" t="str">
        <f>VLOOKUP($A117,'Medical Examinations'!$A117:$P2451,11,FALSE)</f>
        <v>Obesity</v>
      </c>
      <c r="K117" s="11" t="str">
        <f>VLOOKUP($A117,'Medical Examinations'!$A117:$P2451,12,FALSE)</f>
        <v>Prediabetes</v>
      </c>
      <c r="L117" s="11" t="str">
        <f>VLOOKUP($A117,'Hospitalisation Details'!$K117:$S2459,7,FALSE)</f>
        <v>12 Aug 1977</v>
      </c>
      <c r="M117" s="17">
        <f>VLOOKUP($A117,'Hospitalisation Details'!$K117:$S2459,9,FALSE)</f>
        <v>39725.519999999997</v>
      </c>
      <c r="N117" s="11" t="str">
        <f>VLOOKUP($A117,'Hospitalisation Details'!$K117:$S2459,4,FALSE)</f>
        <v>Tier - 2</v>
      </c>
      <c r="O117" s="11" t="str">
        <f>VLOOKUP($A117,'Hospitalisation Details'!$K117:$S2459,5,FALSE)</f>
        <v>Tier - 1</v>
      </c>
      <c r="P117" s="11" t="str">
        <f>VLOOKUP($A117,'Hospitalisation Details'!$K117:$S2459,6,FALSE)</f>
        <v>R1012</v>
      </c>
      <c r="Q117" s="36">
        <f ca="1">VLOOKUP($A117,'Hospitalisation Details'!$K117:$S2459,8,FALSE)</f>
        <v>47</v>
      </c>
    </row>
    <row r="118" spans="1:17" x14ac:dyDescent="0.3">
      <c r="A118" s="14" t="str">
        <f>VLOOKUP('Customer Names'!A118,'Customer Names'!A118:F2452,1,FALSE)</f>
        <v>Id117</v>
      </c>
      <c r="B118" s="11" t="str">
        <f>VLOOKUP('Customer Names'!B118,'Customer Names'!B118:G2452,5,FALSE)</f>
        <v>Jamie P</v>
      </c>
      <c r="C118" s="11">
        <f>VLOOKUP($A118,'Medical Examinations'!$A118:$O2452,2,FALSE)</f>
        <v>44.88</v>
      </c>
      <c r="D118" s="11">
        <f>VLOOKUP($A118,'Medical Examinations'!$A118:$O2452,3,FALSE)</f>
        <v>6.04</v>
      </c>
      <c r="E118" s="11" t="str">
        <f>VLOOKUP($A118,'Medical Examinations'!$A118:$P2452,14,FALSE)</f>
        <v>No</v>
      </c>
      <c r="F118" s="11" t="str">
        <f>VLOOKUP($A118,'Medical Examinations'!$A118:$O2452,5,FALSE)</f>
        <v>No</v>
      </c>
      <c r="G118" s="11" t="str">
        <f>VLOOKUP($A118,'Medical Examinations'!$A118:$O2452,6,FALSE)</f>
        <v>Yes</v>
      </c>
      <c r="H118" s="11">
        <f>VLOOKUP($A118,'Medical Examinations'!$A118:$P2452,13,FALSE)</f>
        <v>1</v>
      </c>
      <c r="I118" s="11" t="str">
        <f>VLOOKUP($A118,'Medical Examinations'!$A118:$P2452,16,FALSE)</f>
        <v>Yes</v>
      </c>
      <c r="J118" s="11" t="str">
        <f>VLOOKUP($A118,'Medical Examinations'!$A118:$P2452,11,FALSE)</f>
        <v>Obesity</v>
      </c>
      <c r="K118" s="11" t="str">
        <f>VLOOKUP($A118,'Medical Examinations'!$A118:$P2452,12,FALSE)</f>
        <v>Prediabetes</v>
      </c>
      <c r="L118" s="11" t="str">
        <f>VLOOKUP($A118,'Hospitalisation Details'!$K118:$S2460,7,FALSE)</f>
        <v>16 Jul 2003</v>
      </c>
      <c r="M118" s="17">
        <f>VLOOKUP($A118,'Hospitalisation Details'!$K118:$S2460,9,FALSE)</f>
        <v>39722.75</v>
      </c>
      <c r="N118" s="11" t="str">
        <f>VLOOKUP($A118,'Hospitalisation Details'!$K118:$S2460,4,FALSE)</f>
        <v>Tier - 1</v>
      </c>
      <c r="O118" s="11" t="str">
        <f>VLOOKUP($A118,'Hospitalisation Details'!$K118:$S2460,5,FALSE)</f>
        <v>Tier - 1</v>
      </c>
      <c r="P118" s="11" t="str">
        <f>VLOOKUP($A118,'Hospitalisation Details'!$K118:$S2460,6,FALSE)</f>
        <v>R1013</v>
      </c>
      <c r="Q118" s="36">
        <f ca="1">VLOOKUP($A118,'Hospitalisation Details'!$K118:$S2460,8,FALSE)</f>
        <v>21</v>
      </c>
    </row>
    <row r="119" spans="1:17" x14ac:dyDescent="0.3">
      <c r="A119" s="14" t="str">
        <f>VLOOKUP('Customer Names'!A119,'Customer Names'!A119:F2453,1,FALSE)</f>
        <v>Id118</v>
      </c>
      <c r="B119" s="11" t="str">
        <f>VLOOKUP('Customer Names'!B119,'Customer Names'!B119:G2453,5,FALSE)</f>
        <v>John</v>
      </c>
      <c r="C119" s="11">
        <f>VLOOKUP($A119,'Medical Examinations'!$A119:$O2453,2,FALSE)</f>
        <v>44.32</v>
      </c>
      <c r="D119" s="11">
        <f>VLOOKUP($A119,'Medical Examinations'!$A119:$O2453,3,FALSE)</f>
        <v>10.55</v>
      </c>
      <c r="E119" s="11" t="str">
        <f>VLOOKUP($A119,'Medical Examinations'!$A119:$P2453,14,FALSE)</f>
        <v>No</v>
      </c>
      <c r="F119" s="11" t="str">
        <f>VLOOKUP($A119,'Medical Examinations'!$A119:$O2453,5,FALSE)</f>
        <v>No</v>
      </c>
      <c r="G119" s="11" t="str">
        <f>VLOOKUP($A119,'Medical Examinations'!$A119:$O2453,6,FALSE)</f>
        <v>No</v>
      </c>
      <c r="H119" s="11">
        <f>VLOOKUP($A119,'Medical Examinations'!$A119:$P2453,13,FALSE)</f>
        <v>0</v>
      </c>
      <c r="I119" s="11" t="str">
        <f>VLOOKUP($A119,'Medical Examinations'!$A119:$P2453,16,FALSE)</f>
        <v>Yes</v>
      </c>
      <c r="J119" s="11" t="str">
        <f>VLOOKUP($A119,'Medical Examinations'!$A119:$P2453,11,FALSE)</f>
        <v>Obesity</v>
      </c>
      <c r="K119" s="11" t="str">
        <f>VLOOKUP($A119,'Medical Examinations'!$A119:$P2453,12,FALSE)</f>
        <v>Diabetes</v>
      </c>
      <c r="L119" s="11" t="str">
        <f>VLOOKUP($A119,'Hospitalisation Details'!$K119:$S2461,7,FALSE)</f>
        <v>29 Sep 1968</v>
      </c>
      <c r="M119" s="17">
        <f>VLOOKUP($A119,'Hospitalisation Details'!$K119:$S2461,9,FALSE)</f>
        <v>39721.93</v>
      </c>
      <c r="N119" s="11" t="str">
        <f>VLOOKUP($A119,'Hospitalisation Details'!$K119:$S2461,4,FALSE)</f>
        <v>Tier - 2</v>
      </c>
      <c r="O119" s="11" t="str">
        <f>VLOOKUP($A119,'Hospitalisation Details'!$K119:$S2461,5,FALSE)</f>
        <v>Tier - 2</v>
      </c>
      <c r="P119" s="11" t="str">
        <f>VLOOKUP($A119,'Hospitalisation Details'!$K119:$S2461,6,FALSE)</f>
        <v>R1011</v>
      </c>
      <c r="Q119" s="36">
        <f ca="1">VLOOKUP($A119,'Hospitalisation Details'!$K119:$S2461,8,FALSE)</f>
        <v>56</v>
      </c>
    </row>
    <row r="120" spans="1:17" x14ac:dyDescent="0.3">
      <c r="A120" s="14" t="str">
        <f>VLOOKUP('Customer Names'!A120,'Customer Names'!A120:F2454,1,FALSE)</f>
        <v>Id119</v>
      </c>
      <c r="B120" s="11" t="str">
        <f>VLOOKUP('Customer Names'!B120,'Customer Names'!B120:G2454,5,FALSE)</f>
        <v>Charlie</v>
      </c>
      <c r="C120" s="11">
        <f>VLOOKUP($A120,'Medical Examinations'!$A120:$O2454,2,FALSE)</f>
        <v>46.39</v>
      </c>
      <c r="D120" s="11">
        <f>VLOOKUP($A120,'Medical Examinations'!$A120:$O2454,3,FALSE)</f>
        <v>5.09</v>
      </c>
      <c r="E120" s="11" t="str">
        <f>VLOOKUP($A120,'Medical Examinations'!$A120:$P2454,14,FALSE)</f>
        <v>No</v>
      </c>
      <c r="F120" s="11" t="str">
        <f>VLOOKUP($A120,'Medical Examinations'!$A120:$O2454,5,FALSE)</f>
        <v>No</v>
      </c>
      <c r="G120" s="11" t="str">
        <f>VLOOKUP($A120,'Medical Examinations'!$A120:$O2454,6,FALSE)</f>
        <v>No</v>
      </c>
      <c r="H120" s="11">
        <f>VLOOKUP($A120,'Medical Examinations'!$A120:$P2454,13,FALSE)</f>
        <v>0</v>
      </c>
      <c r="I120" s="11" t="str">
        <f>VLOOKUP($A120,'Medical Examinations'!$A120:$P2454,16,FALSE)</f>
        <v>Yes</v>
      </c>
      <c r="J120" s="11" t="str">
        <f>VLOOKUP($A120,'Medical Examinations'!$A120:$P2454,11,FALSE)</f>
        <v>Obesity</v>
      </c>
      <c r="K120" s="11" t="str">
        <f>VLOOKUP($A120,'Medical Examinations'!$A120:$P2454,12,FALSE)</f>
        <v>Normal</v>
      </c>
      <c r="L120" s="11" t="str">
        <f>VLOOKUP($A120,'Hospitalisation Details'!$K120:$S2462,7,FALSE)</f>
        <v>17 Dec 1977</v>
      </c>
      <c r="M120" s="17">
        <f>VLOOKUP($A120,'Hospitalisation Details'!$K120:$S2462,9,FALSE)</f>
        <v>39670.44</v>
      </c>
      <c r="N120" s="11" t="str">
        <f>VLOOKUP($A120,'Hospitalisation Details'!$K120:$S2462,4,FALSE)</f>
        <v>Tier - 2</v>
      </c>
      <c r="O120" s="11" t="str">
        <f>VLOOKUP($A120,'Hospitalisation Details'!$K120:$S2462,5,FALSE)</f>
        <v>Tier - 1</v>
      </c>
      <c r="P120" s="11" t="str">
        <f>VLOOKUP($A120,'Hospitalisation Details'!$K120:$S2462,6,FALSE)</f>
        <v>R1012</v>
      </c>
      <c r="Q120" s="36">
        <f ca="1">VLOOKUP($A120,'Hospitalisation Details'!$K120:$S2462,8,FALSE)</f>
        <v>47</v>
      </c>
    </row>
    <row r="121" spans="1:17" x14ac:dyDescent="0.3">
      <c r="A121" s="14" t="str">
        <f>VLOOKUP('Customer Names'!A121,'Customer Names'!A121:F2455,1,FALSE)</f>
        <v>Id120</v>
      </c>
      <c r="B121" s="11" t="str">
        <f>VLOOKUP('Customer Names'!B121,'Customer Names'!B121:G2455,5,FALSE)</f>
        <v>Meb</v>
      </c>
      <c r="C121" s="11">
        <f>VLOOKUP($A121,'Medical Examinations'!$A121:$O2455,2,FALSE)</f>
        <v>42.13</v>
      </c>
      <c r="D121" s="11">
        <f>VLOOKUP($A121,'Medical Examinations'!$A121:$O2455,3,FALSE)</f>
        <v>5.2</v>
      </c>
      <c r="E121" s="11" t="str">
        <f>VLOOKUP($A121,'Medical Examinations'!$A121:$P2455,14,FALSE)</f>
        <v>Yes</v>
      </c>
      <c r="F121" s="11" t="str">
        <f>VLOOKUP($A121,'Medical Examinations'!$A121:$O2455,5,FALSE)</f>
        <v>No</v>
      </c>
      <c r="G121" s="11" t="str">
        <f>VLOOKUP($A121,'Medical Examinations'!$A121:$O2455,6,FALSE)</f>
        <v>No</v>
      </c>
      <c r="H121" s="11">
        <f>VLOOKUP($A121,'Medical Examinations'!$A121:$P2455,13,FALSE)</f>
        <v>1</v>
      </c>
      <c r="I121" s="11" t="str">
        <f>VLOOKUP($A121,'Medical Examinations'!$A121:$P2455,16,FALSE)</f>
        <v>Yes</v>
      </c>
      <c r="J121" s="11" t="str">
        <f>VLOOKUP($A121,'Medical Examinations'!$A121:$P2455,11,FALSE)</f>
        <v>Obesity</v>
      </c>
      <c r="K121" s="11" t="str">
        <f>VLOOKUP($A121,'Medical Examinations'!$A121:$P2455,12,FALSE)</f>
        <v>Normal</v>
      </c>
      <c r="L121" s="11" t="str">
        <f>VLOOKUP($A121,'Hospitalisation Details'!$K121:$S2463,7,FALSE)</f>
        <v>7 Aug 1995</v>
      </c>
      <c r="M121" s="17">
        <f>VLOOKUP($A121,'Hospitalisation Details'!$K121:$S2463,9,FALSE)</f>
        <v>39611.760000000002</v>
      </c>
      <c r="N121" s="11" t="str">
        <f>VLOOKUP($A121,'Hospitalisation Details'!$K121:$S2463,4,FALSE)</f>
        <v>Tier - 1</v>
      </c>
      <c r="O121" s="11" t="str">
        <f>VLOOKUP($A121,'Hospitalisation Details'!$K121:$S2463,5,FALSE)</f>
        <v>Tier - 3</v>
      </c>
      <c r="P121" s="11" t="str">
        <f>VLOOKUP($A121,'Hospitalisation Details'!$K121:$S2463,6,FALSE)</f>
        <v>R1013</v>
      </c>
      <c r="Q121" s="36">
        <f ca="1">VLOOKUP($A121,'Hospitalisation Details'!$K121:$S2463,8,FALSE)</f>
        <v>29</v>
      </c>
    </row>
    <row r="122" spans="1:17" x14ac:dyDescent="0.3">
      <c r="A122" s="14" t="str">
        <f>VLOOKUP('Customer Names'!A122,'Customer Names'!A122:F2456,1,FALSE)</f>
        <v>Id121</v>
      </c>
      <c r="B122" s="11" t="str">
        <f>VLOOKUP('Customer Names'!B122,'Customer Names'!B122:G2456,5,FALSE)</f>
        <v>Aaqib L</v>
      </c>
      <c r="C122" s="11">
        <f>VLOOKUP($A122,'Medical Examinations'!$A122:$O2456,2,FALSE)</f>
        <v>30.78</v>
      </c>
      <c r="D122" s="11">
        <f>VLOOKUP($A122,'Medical Examinations'!$A122:$O2456,3,FALSE)</f>
        <v>8.4499999999999993</v>
      </c>
      <c r="E122" s="11" t="str">
        <f>VLOOKUP($A122,'Medical Examinations'!$A122:$P2456,14,FALSE)</f>
        <v>Yes</v>
      </c>
      <c r="F122" s="11" t="str">
        <f>VLOOKUP($A122,'Medical Examinations'!$A122:$O2456,5,FALSE)</f>
        <v>No</v>
      </c>
      <c r="G122" s="11" t="str">
        <f>VLOOKUP($A122,'Medical Examinations'!$A122:$O2456,6,FALSE)</f>
        <v>No</v>
      </c>
      <c r="H122" s="11">
        <f>VLOOKUP($A122,'Medical Examinations'!$A122:$P2456,13,FALSE)</f>
        <v>0</v>
      </c>
      <c r="I122" s="11" t="str">
        <f>VLOOKUP($A122,'Medical Examinations'!$A122:$P2456,16,FALSE)</f>
        <v>Yes</v>
      </c>
      <c r="J122" s="11" t="str">
        <f>VLOOKUP($A122,'Medical Examinations'!$A122:$P2456,11,FALSE)</f>
        <v>Obesity</v>
      </c>
      <c r="K122" s="11" t="str">
        <f>VLOOKUP($A122,'Medical Examinations'!$A122:$P2456,12,FALSE)</f>
        <v>Diabetes</v>
      </c>
      <c r="L122" s="11" t="str">
        <f>VLOOKUP($A122,'Hospitalisation Details'!$K122:$S2464,7,FALSE)</f>
        <v>5 Jul 1981</v>
      </c>
      <c r="M122" s="17">
        <f>VLOOKUP($A122,'Hospitalisation Details'!$K122:$S2464,9,FALSE)</f>
        <v>39597.410000000003</v>
      </c>
      <c r="N122" s="11" t="str">
        <f>VLOOKUP($A122,'Hospitalisation Details'!$K122:$S2464,4,FALSE)</f>
        <v>Tier - 1</v>
      </c>
      <c r="O122" s="11" t="str">
        <f>VLOOKUP($A122,'Hospitalisation Details'!$K122:$S2464,5,FALSE)</f>
        <v>Tier - 2</v>
      </c>
      <c r="P122" s="11" t="str">
        <f>VLOOKUP($A122,'Hospitalisation Details'!$K122:$S2464,6,FALSE)</f>
        <v>R1017</v>
      </c>
      <c r="Q122" s="36">
        <f ca="1">VLOOKUP($A122,'Hospitalisation Details'!$K122:$S2464,8,FALSE)</f>
        <v>43</v>
      </c>
    </row>
    <row r="123" spans="1:17" x14ac:dyDescent="0.3">
      <c r="A123" s="14" t="str">
        <f>VLOOKUP('Customer Names'!A123,'Customer Names'!A123:F2457,1,FALSE)</f>
        <v>Id122</v>
      </c>
      <c r="B123" s="11" t="str">
        <f>VLOOKUP('Customer Names'!B123,'Customer Names'!B123:G2457,5,FALSE)</f>
        <v>Craig A</v>
      </c>
      <c r="C123" s="11">
        <f>VLOOKUP($A123,'Medical Examinations'!$A123:$O2457,2,FALSE)</f>
        <v>31.35</v>
      </c>
      <c r="D123" s="11">
        <f>VLOOKUP($A123,'Medical Examinations'!$A123:$O2457,3,FALSE)</f>
        <v>9.5399999999999991</v>
      </c>
      <c r="E123" s="11" t="str">
        <f>VLOOKUP($A123,'Medical Examinations'!$A123:$P2457,14,FALSE)</f>
        <v>No</v>
      </c>
      <c r="F123" s="11" t="str">
        <f>VLOOKUP($A123,'Medical Examinations'!$A123:$O2457,5,FALSE)</f>
        <v>No</v>
      </c>
      <c r="G123" s="11" t="str">
        <f>VLOOKUP($A123,'Medical Examinations'!$A123:$O2457,6,FALSE)</f>
        <v>No</v>
      </c>
      <c r="H123" s="11">
        <f>VLOOKUP($A123,'Medical Examinations'!$A123:$P2457,13,FALSE)</f>
        <v>0</v>
      </c>
      <c r="I123" s="11" t="str">
        <f>VLOOKUP($A123,'Medical Examinations'!$A123:$P2457,16,FALSE)</f>
        <v>Yes</v>
      </c>
      <c r="J123" s="11" t="str">
        <f>VLOOKUP($A123,'Medical Examinations'!$A123:$P2457,11,FALSE)</f>
        <v>Obesity</v>
      </c>
      <c r="K123" s="11" t="str">
        <f>VLOOKUP($A123,'Medical Examinations'!$A123:$P2457,12,FALSE)</f>
        <v>Diabetes</v>
      </c>
      <c r="L123" s="11" t="str">
        <f>VLOOKUP($A123,'Hospitalisation Details'!$K123:$S2465,7,FALSE)</f>
        <v>12 Jul 1978</v>
      </c>
      <c r="M123" s="17">
        <f>VLOOKUP($A123,'Hospitalisation Details'!$K123:$S2465,9,FALSE)</f>
        <v>39556.49</v>
      </c>
      <c r="N123" s="11" t="str">
        <f>VLOOKUP($A123,'Hospitalisation Details'!$K123:$S2465,4,FALSE)</f>
        <v>Tier - 1</v>
      </c>
      <c r="O123" s="11" t="str">
        <f>VLOOKUP($A123,'Hospitalisation Details'!$K123:$S2465,5,FALSE)</f>
        <v>Tier - 2</v>
      </c>
      <c r="P123" s="11" t="str">
        <f>VLOOKUP($A123,'Hospitalisation Details'!$K123:$S2465,6,FALSE)</f>
        <v>R1015</v>
      </c>
      <c r="Q123" s="36">
        <f ca="1">VLOOKUP($A123,'Hospitalisation Details'!$K123:$S2465,8,FALSE)</f>
        <v>46</v>
      </c>
    </row>
    <row r="124" spans="1:17" x14ac:dyDescent="0.3">
      <c r="A124" s="14" t="str">
        <f>VLOOKUP('Customer Names'!A124,'Customer Names'!A124:F2458,1,FALSE)</f>
        <v>Id123</v>
      </c>
      <c r="B124" s="11" t="str">
        <f>VLOOKUP('Customer Names'!B124,'Customer Names'!B124:G2458,5,FALSE)</f>
        <v>Meredith</v>
      </c>
      <c r="C124" s="11">
        <f>VLOOKUP($A124,'Medical Examinations'!$A124:$O2458,2,FALSE)</f>
        <v>41.46</v>
      </c>
      <c r="D124" s="11">
        <f>VLOOKUP($A124,'Medical Examinations'!$A124:$O2458,3,FALSE)</f>
        <v>4.99</v>
      </c>
      <c r="E124" s="11" t="str">
        <f>VLOOKUP($A124,'Medical Examinations'!$A124:$P2458,14,FALSE)</f>
        <v>Yes</v>
      </c>
      <c r="F124" s="11" t="str">
        <f>VLOOKUP($A124,'Medical Examinations'!$A124:$O2458,5,FALSE)</f>
        <v>No</v>
      </c>
      <c r="G124" s="11" t="str">
        <f>VLOOKUP($A124,'Medical Examinations'!$A124:$O2458,6,FALSE)</f>
        <v>No</v>
      </c>
      <c r="H124" s="11">
        <f>VLOOKUP($A124,'Medical Examinations'!$A124:$P2458,13,FALSE)</f>
        <v>2</v>
      </c>
      <c r="I124" s="11" t="str">
        <f>VLOOKUP($A124,'Medical Examinations'!$A124:$P2458,16,FALSE)</f>
        <v>Yes</v>
      </c>
      <c r="J124" s="11" t="str">
        <f>VLOOKUP($A124,'Medical Examinations'!$A124:$P2458,11,FALSE)</f>
        <v>Obesity</v>
      </c>
      <c r="K124" s="11" t="str">
        <f>VLOOKUP($A124,'Medical Examinations'!$A124:$P2458,12,FALSE)</f>
        <v>Normal</v>
      </c>
      <c r="L124" s="11" t="str">
        <f>VLOOKUP($A124,'Hospitalisation Details'!$K124:$S2466,7,FALSE)</f>
        <v>24 Jun 1966</v>
      </c>
      <c r="M124" s="17">
        <f>VLOOKUP($A124,'Hospitalisation Details'!$K124:$S2466,9,FALSE)</f>
        <v>39396.86</v>
      </c>
      <c r="N124" s="11" t="str">
        <f>VLOOKUP($A124,'Hospitalisation Details'!$K124:$S2466,4,FALSE)</f>
        <v>Tier - 2</v>
      </c>
      <c r="O124" s="11" t="str">
        <f>VLOOKUP($A124,'Hospitalisation Details'!$K124:$S2466,5,FALSE)</f>
        <v>Tier - 2</v>
      </c>
      <c r="P124" s="11" t="str">
        <f>VLOOKUP($A124,'Hospitalisation Details'!$K124:$S2466,6,FALSE)</f>
        <v>R1011</v>
      </c>
      <c r="Q124" s="36">
        <f ca="1">VLOOKUP($A124,'Hospitalisation Details'!$K124:$S2466,8,FALSE)</f>
        <v>58</v>
      </c>
    </row>
    <row r="125" spans="1:17" x14ac:dyDescent="0.3">
      <c r="A125" s="14" t="str">
        <f>VLOOKUP('Customer Names'!A125,'Customer Names'!A125:F2459,1,FALSE)</f>
        <v>Id124</v>
      </c>
      <c r="B125" s="11" t="str">
        <f>VLOOKUP('Customer Names'!B125,'Customer Names'!B125:G2459,5,FALSE)</f>
        <v>Doug</v>
      </c>
      <c r="C125" s="11">
        <f>VLOOKUP($A125,'Medical Examinations'!$A125:$O2459,2,FALSE)</f>
        <v>48</v>
      </c>
      <c r="D125" s="11">
        <f>VLOOKUP($A125,'Medical Examinations'!$A125:$O2459,3,FALSE)</f>
        <v>10.54</v>
      </c>
      <c r="E125" s="11" t="str">
        <f>VLOOKUP($A125,'Medical Examinations'!$A125:$P2459,14,FALSE)</f>
        <v>No</v>
      </c>
      <c r="F125" s="11" t="str">
        <f>VLOOKUP($A125,'Medical Examinations'!$A125:$O2459,5,FALSE)</f>
        <v>No</v>
      </c>
      <c r="G125" s="11" t="str">
        <f>VLOOKUP($A125,'Medical Examinations'!$A125:$O2459,6,FALSE)</f>
        <v>No</v>
      </c>
      <c r="H125" s="11">
        <f>VLOOKUP($A125,'Medical Examinations'!$A125:$P2459,13,FALSE)</f>
        <v>0</v>
      </c>
      <c r="I125" s="11" t="str">
        <f>VLOOKUP($A125,'Medical Examinations'!$A125:$P2459,16,FALSE)</f>
        <v>Yes</v>
      </c>
      <c r="J125" s="11" t="str">
        <f>VLOOKUP($A125,'Medical Examinations'!$A125:$P2459,11,FALSE)</f>
        <v>Obesity</v>
      </c>
      <c r="K125" s="11" t="str">
        <f>VLOOKUP($A125,'Medical Examinations'!$A125:$P2459,12,FALSE)</f>
        <v>Diabetes</v>
      </c>
      <c r="L125" s="11" t="str">
        <f>VLOOKUP($A125,'Hospitalisation Details'!$K125:$S2467,7,FALSE)</f>
        <v>5 Aug 1978</v>
      </c>
      <c r="M125" s="17">
        <f>VLOOKUP($A125,'Hospitalisation Details'!$K125:$S2467,9,FALSE)</f>
        <v>39352.6</v>
      </c>
      <c r="N125" s="11" t="str">
        <f>VLOOKUP($A125,'Hospitalisation Details'!$K125:$S2467,4,FALSE)</f>
        <v>Tier - 2</v>
      </c>
      <c r="O125" s="11" t="str">
        <f>VLOOKUP($A125,'Hospitalisation Details'!$K125:$S2467,5,FALSE)</f>
        <v>Tier - 3</v>
      </c>
      <c r="P125" s="11" t="str">
        <f>VLOOKUP($A125,'Hospitalisation Details'!$K125:$S2467,6,FALSE)</f>
        <v>R1011</v>
      </c>
      <c r="Q125" s="36">
        <f ca="1">VLOOKUP($A125,'Hospitalisation Details'!$K125:$S2467,8,FALSE)</f>
        <v>46</v>
      </c>
    </row>
    <row r="126" spans="1:17" x14ac:dyDescent="0.3">
      <c r="A126" s="14" t="str">
        <f>VLOOKUP('Customer Names'!A126,'Customer Names'!A126:F2460,1,FALSE)</f>
        <v>Id125</v>
      </c>
      <c r="B126" s="11" t="str">
        <f>VLOOKUP('Customer Names'!B126,'Customer Names'!B126:G2460,5,FALSE)</f>
        <v>Elizabeth J</v>
      </c>
      <c r="C126" s="11">
        <f>VLOOKUP($A126,'Medical Examinations'!$A126:$O2460,2,FALSE)</f>
        <v>49.13</v>
      </c>
      <c r="D126" s="11">
        <f>VLOOKUP($A126,'Medical Examinations'!$A126:$O2460,3,FALSE)</f>
        <v>4.54</v>
      </c>
      <c r="E126" s="11" t="str">
        <f>VLOOKUP($A126,'Medical Examinations'!$A126:$P2460,14,FALSE)</f>
        <v>No</v>
      </c>
      <c r="F126" s="11" t="str">
        <f>VLOOKUP($A126,'Medical Examinations'!$A126:$O2460,5,FALSE)</f>
        <v>No</v>
      </c>
      <c r="G126" s="11" t="str">
        <f>VLOOKUP($A126,'Medical Examinations'!$A126:$O2460,6,FALSE)</f>
        <v>No</v>
      </c>
      <c r="H126" s="11">
        <f>VLOOKUP($A126,'Medical Examinations'!$A126:$P2460,13,FALSE)</f>
        <v>0</v>
      </c>
      <c r="I126" s="11" t="str">
        <f>VLOOKUP($A126,'Medical Examinations'!$A126:$P2460,16,FALSE)</f>
        <v>Yes</v>
      </c>
      <c r="J126" s="11" t="str">
        <f>VLOOKUP($A126,'Medical Examinations'!$A126:$P2460,11,FALSE)</f>
        <v>Obesity</v>
      </c>
      <c r="K126" s="11" t="str">
        <f>VLOOKUP($A126,'Medical Examinations'!$A126:$P2460,12,FALSE)</f>
        <v>Normal</v>
      </c>
      <c r="L126" s="11" t="str">
        <f>VLOOKUP($A126,'Hospitalisation Details'!$K126:$S2468,7,FALSE)</f>
        <v>16 Aug 1982</v>
      </c>
      <c r="M126" s="17">
        <f>VLOOKUP($A126,'Hospitalisation Details'!$K126:$S2468,9,FALSE)</f>
        <v>39315.279999999999</v>
      </c>
      <c r="N126" s="11" t="str">
        <f>VLOOKUP($A126,'Hospitalisation Details'!$K126:$S2468,4,FALSE)</f>
        <v>Tier - 2</v>
      </c>
      <c r="O126" s="11" t="str">
        <f>VLOOKUP($A126,'Hospitalisation Details'!$K126:$S2468,5,FALSE)</f>
        <v>Tier - 3</v>
      </c>
      <c r="P126" s="11" t="str">
        <f>VLOOKUP($A126,'Hospitalisation Details'!$K126:$S2468,6,FALSE)</f>
        <v>R1011</v>
      </c>
      <c r="Q126" s="36">
        <f ca="1">VLOOKUP($A126,'Hospitalisation Details'!$K126:$S2468,8,FALSE)</f>
        <v>42</v>
      </c>
    </row>
    <row r="127" spans="1:17" x14ac:dyDescent="0.3">
      <c r="A127" s="14" t="str">
        <f>VLOOKUP('Customer Names'!A127,'Customer Names'!A127:F2461,1,FALSE)</f>
        <v>Id126</v>
      </c>
      <c r="B127" s="11" t="str">
        <f>VLOOKUP('Customer Names'!B127,'Customer Names'!B127:G2461,5,FALSE)</f>
        <v>Matthew P</v>
      </c>
      <c r="C127" s="11">
        <f>VLOOKUP($A127,'Medical Examinations'!$A127:$O2461,2,FALSE)</f>
        <v>37.799999999999997</v>
      </c>
      <c r="D127" s="11">
        <f>VLOOKUP($A127,'Medical Examinations'!$A127:$O2461,3,FALSE)</f>
        <v>6.29</v>
      </c>
      <c r="E127" s="11" t="str">
        <f>VLOOKUP($A127,'Medical Examinations'!$A127:$P2461,14,FALSE)</f>
        <v>No</v>
      </c>
      <c r="F127" s="11" t="str">
        <f>VLOOKUP($A127,'Medical Examinations'!$A127:$O2461,5,FALSE)</f>
        <v>No</v>
      </c>
      <c r="G127" s="11" t="str">
        <f>VLOOKUP($A127,'Medical Examinations'!$A127:$O2461,6,FALSE)</f>
        <v>No</v>
      </c>
      <c r="H127" s="11">
        <f>VLOOKUP($A127,'Medical Examinations'!$A127:$P2461,13,FALSE)</f>
        <v>1</v>
      </c>
      <c r="I127" s="11" t="str">
        <f>VLOOKUP($A127,'Medical Examinations'!$A127:$P2461,16,FALSE)</f>
        <v>Yes</v>
      </c>
      <c r="J127" s="11" t="str">
        <f>VLOOKUP($A127,'Medical Examinations'!$A127:$P2461,11,FALSE)</f>
        <v>Obesity</v>
      </c>
      <c r="K127" s="11" t="str">
        <f>VLOOKUP($A127,'Medical Examinations'!$A127:$P2461,12,FALSE)</f>
        <v>Prediabetes</v>
      </c>
      <c r="L127" s="11" t="str">
        <f>VLOOKUP($A127,'Hospitalisation Details'!$K127:$S2469,7,FALSE)</f>
        <v>30 Nov 1992</v>
      </c>
      <c r="M127" s="17">
        <f>VLOOKUP($A127,'Hospitalisation Details'!$K127:$S2469,9,FALSE)</f>
        <v>39241.440000000002</v>
      </c>
      <c r="N127" s="11" t="str">
        <f>VLOOKUP($A127,'Hospitalisation Details'!$K127:$S2469,4,FALSE)</f>
        <v>Tier - 1</v>
      </c>
      <c r="O127" s="11" t="str">
        <f>VLOOKUP($A127,'Hospitalisation Details'!$K127:$S2469,5,FALSE)</f>
        <v>Tier - 3</v>
      </c>
      <c r="P127" s="11" t="str">
        <f>VLOOKUP($A127,'Hospitalisation Details'!$K127:$S2469,6,FALSE)</f>
        <v>R1011</v>
      </c>
      <c r="Q127" s="36">
        <f ca="1">VLOOKUP($A127,'Hospitalisation Details'!$K127:$S2469,8,FALSE)</f>
        <v>32</v>
      </c>
    </row>
    <row r="128" spans="1:17" x14ac:dyDescent="0.3">
      <c r="A128" s="14" t="str">
        <f>VLOOKUP('Customer Names'!A128,'Customer Names'!A128:F2462,1,FALSE)</f>
        <v>Id127</v>
      </c>
      <c r="B128" s="11" t="str">
        <f>VLOOKUP('Customer Names'!B128,'Customer Names'!B128:G2462,5,FALSE)</f>
        <v>Guillermo Sr</v>
      </c>
      <c r="C128" s="11">
        <f>VLOOKUP($A128,'Medical Examinations'!$A128:$O2462,2,FALSE)</f>
        <v>38.299999999999997</v>
      </c>
      <c r="D128" s="11">
        <f>VLOOKUP($A128,'Medical Examinations'!$A128:$O2462,3,FALSE)</f>
        <v>9.51</v>
      </c>
      <c r="E128" s="11" t="str">
        <f>VLOOKUP($A128,'Medical Examinations'!$A128:$P2462,14,FALSE)</f>
        <v>No</v>
      </c>
      <c r="F128" s="11" t="str">
        <f>VLOOKUP($A128,'Medical Examinations'!$A128:$O2462,5,FALSE)</f>
        <v>No</v>
      </c>
      <c r="G128" s="11" t="str">
        <f>VLOOKUP($A128,'Medical Examinations'!$A128:$O2462,6,FALSE)</f>
        <v>No</v>
      </c>
      <c r="H128" s="11">
        <f>VLOOKUP($A128,'Medical Examinations'!$A128:$P2462,13,FALSE)</f>
        <v>0</v>
      </c>
      <c r="I128" s="11" t="str">
        <f>VLOOKUP($A128,'Medical Examinations'!$A128:$P2462,16,FALSE)</f>
        <v>Yes</v>
      </c>
      <c r="J128" s="11" t="str">
        <f>VLOOKUP($A128,'Medical Examinations'!$A128:$P2462,11,FALSE)</f>
        <v>Obesity</v>
      </c>
      <c r="K128" s="11" t="str">
        <f>VLOOKUP($A128,'Medical Examinations'!$A128:$P2462,12,FALSE)</f>
        <v>Diabetes</v>
      </c>
      <c r="L128" s="11" t="str">
        <f>VLOOKUP($A128,'Hospitalisation Details'!$K128:$S2470,7,FALSE)</f>
        <v>7 Jul 1962</v>
      </c>
      <c r="M128" s="17">
        <f>VLOOKUP($A128,'Hospitalisation Details'!$K128:$S2470,9,FALSE)</f>
        <v>39221.120000000003</v>
      </c>
      <c r="N128" s="11" t="str">
        <f>VLOOKUP($A128,'Hospitalisation Details'!$K128:$S2470,4,FALSE)</f>
        <v>Tier - 2</v>
      </c>
      <c r="O128" s="11" t="str">
        <f>VLOOKUP($A128,'Hospitalisation Details'!$K128:$S2470,5,FALSE)</f>
        <v>Tier - 1</v>
      </c>
      <c r="P128" s="11" t="str">
        <f>VLOOKUP($A128,'Hospitalisation Details'!$K128:$S2470,6,FALSE)</f>
        <v>R1011</v>
      </c>
      <c r="Q128" s="36">
        <f ca="1">VLOOKUP($A128,'Hospitalisation Details'!$K128:$S2470,8,FALSE)</f>
        <v>62</v>
      </c>
    </row>
    <row r="129" spans="1:17" x14ac:dyDescent="0.3">
      <c r="A129" s="14" t="str">
        <f>VLOOKUP('Customer Names'!A129,'Customer Names'!A129:F2463,1,FALSE)</f>
        <v>Id128</v>
      </c>
      <c r="B129" s="11" t="str">
        <f>VLOOKUP('Customer Names'!B129,'Customer Names'!B129:G2463,5,FALSE)</f>
        <v>Ryan C</v>
      </c>
      <c r="C129" s="11">
        <f>VLOOKUP($A129,'Medical Examinations'!$A129:$O2463,2,FALSE)</f>
        <v>32.774999999999999</v>
      </c>
      <c r="D129" s="11">
        <f>VLOOKUP($A129,'Medical Examinations'!$A129:$O2463,3,FALSE)</f>
        <v>4.72</v>
      </c>
      <c r="E129" s="11" t="str">
        <f>VLOOKUP($A129,'Medical Examinations'!$A129:$P2463,14,FALSE)</f>
        <v>No</v>
      </c>
      <c r="F129" s="11" t="str">
        <f>VLOOKUP($A129,'Medical Examinations'!$A129:$O2463,5,FALSE)</f>
        <v>No</v>
      </c>
      <c r="G129" s="11" t="str">
        <f>VLOOKUP($A129,'Medical Examinations'!$A129:$O2463,6,FALSE)</f>
        <v>No</v>
      </c>
      <c r="H129" s="11">
        <f>VLOOKUP($A129,'Medical Examinations'!$A129:$P2463,13,FALSE)</f>
        <v>0</v>
      </c>
      <c r="I129" s="11" t="str">
        <f>VLOOKUP($A129,'Medical Examinations'!$A129:$P2463,16,FALSE)</f>
        <v>Yes</v>
      </c>
      <c r="J129" s="11" t="str">
        <f>VLOOKUP($A129,'Medical Examinations'!$A129:$P2463,11,FALSE)</f>
        <v>Obesity</v>
      </c>
      <c r="K129" s="11" t="str">
        <f>VLOOKUP($A129,'Medical Examinations'!$A129:$P2463,12,FALSE)</f>
        <v>Normal</v>
      </c>
      <c r="L129" s="11" t="str">
        <f>VLOOKUP($A129,'Hospitalisation Details'!$K129:$S2471,7,FALSE)</f>
        <v>4 Aug 1982</v>
      </c>
      <c r="M129" s="17">
        <f>VLOOKUP($A129,'Hospitalisation Details'!$K129:$S2471,9,FALSE)</f>
        <v>39125.33</v>
      </c>
      <c r="N129" s="11" t="str">
        <f>VLOOKUP($A129,'Hospitalisation Details'!$K129:$S2471,4,FALSE)</f>
        <v>Tier - 1</v>
      </c>
      <c r="O129" s="11" t="str">
        <f>VLOOKUP($A129,'Hospitalisation Details'!$K129:$S2471,5,FALSE)</f>
        <v>Tier - 1</v>
      </c>
      <c r="P129" s="11" t="str">
        <f>VLOOKUP($A129,'Hospitalisation Details'!$K129:$S2471,6,FALSE)</f>
        <v>R1016</v>
      </c>
      <c r="Q129" s="36">
        <f ca="1">VLOOKUP($A129,'Hospitalisation Details'!$K129:$S2471,8,FALSE)</f>
        <v>42</v>
      </c>
    </row>
    <row r="130" spans="1:17" x14ac:dyDescent="0.3">
      <c r="A130" s="14" t="str">
        <f>VLOOKUP('Customer Names'!A130,'Customer Names'!A130:F2464,1,FALSE)</f>
        <v>Id129</v>
      </c>
      <c r="B130" s="11" t="str">
        <f>VLOOKUP('Customer Names'!B130,'Customer Names'!B130:G2464,5,FALSE)</f>
        <v>Dane</v>
      </c>
      <c r="C130" s="11">
        <f>VLOOKUP($A130,'Medical Examinations'!$A130:$O2464,2,FALSE)</f>
        <v>34.200000000000003</v>
      </c>
      <c r="D130" s="11">
        <f>VLOOKUP($A130,'Medical Examinations'!$A130:$O2464,3,FALSE)</f>
        <v>5.91</v>
      </c>
      <c r="E130" s="11" t="str">
        <f>VLOOKUP($A130,'Medical Examinations'!$A130:$P2464,14,FALSE)</f>
        <v>Yes</v>
      </c>
      <c r="F130" s="11" t="str">
        <f>VLOOKUP($A130,'Medical Examinations'!$A130:$O2464,5,FALSE)</f>
        <v>No</v>
      </c>
      <c r="G130" s="11" t="str">
        <f>VLOOKUP($A130,'Medical Examinations'!$A130:$O2464,6,FALSE)</f>
        <v>No</v>
      </c>
      <c r="H130" s="11">
        <f>VLOOKUP($A130,'Medical Examinations'!$A130:$P2464,13,FALSE)</f>
        <v>0</v>
      </c>
      <c r="I130" s="11" t="str">
        <f>VLOOKUP($A130,'Medical Examinations'!$A130:$P2464,16,FALSE)</f>
        <v>Yes</v>
      </c>
      <c r="J130" s="11" t="str">
        <f>VLOOKUP($A130,'Medical Examinations'!$A130:$P2464,11,FALSE)</f>
        <v>Obesity</v>
      </c>
      <c r="K130" s="11" t="str">
        <f>VLOOKUP($A130,'Medical Examinations'!$A130:$P2464,12,FALSE)</f>
        <v>Prediabetes</v>
      </c>
      <c r="L130" s="11" t="str">
        <f>VLOOKUP($A130,'Hospitalisation Details'!$K130:$S2472,7,FALSE)</f>
        <v>20 Sep 1985</v>
      </c>
      <c r="M130" s="17">
        <f>VLOOKUP($A130,'Hospitalisation Details'!$K130:$S2472,9,FALSE)</f>
        <v>39047.29</v>
      </c>
      <c r="N130" s="11" t="str">
        <f>VLOOKUP($A130,'Hospitalisation Details'!$K130:$S2472,4,FALSE)</f>
        <v>Tier - 1</v>
      </c>
      <c r="O130" s="11" t="str">
        <f>VLOOKUP($A130,'Hospitalisation Details'!$K130:$S2472,5,FALSE)</f>
        <v>Tier - 3</v>
      </c>
      <c r="P130" s="11" t="str">
        <f>VLOOKUP($A130,'Hospitalisation Details'!$K130:$S2472,6,FALSE)</f>
        <v>R1017</v>
      </c>
      <c r="Q130" s="36">
        <f ca="1">VLOOKUP($A130,'Hospitalisation Details'!$K130:$S2472,8,FALSE)</f>
        <v>39</v>
      </c>
    </row>
    <row r="131" spans="1:17" x14ac:dyDescent="0.3">
      <c r="A131" s="14" t="str">
        <f>VLOOKUP('Customer Names'!A131,'Customer Names'!A131:F2465,1,FALSE)</f>
        <v>Id130</v>
      </c>
      <c r="B131" s="11" t="str">
        <f>VLOOKUP('Customer Names'!B131,'Customer Names'!B131:G2465,5,FALSE)</f>
        <v>Jonas</v>
      </c>
      <c r="C131" s="11">
        <f>VLOOKUP($A131,'Medical Examinations'!$A131:$O2465,2,FALSE)</f>
        <v>30.2</v>
      </c>
      <c r="D131" s="11">
        <f>VLOOKUP($A131,'Medical Examinations'!$A131:$O2465,3,FALSE)</f>
        <v>9.58</v>
      </c>
      <c r="E131" s="11" t="str">
        <f>VLOOKUP($A131,'Medical Examinations'!$A131:$P2465,14,FALSE)</f>
        <v>No</v>
      </c>
      <c r="F131" s="11" t="str">
        <f>VLOOKUP($A131,'Medical Examinations'!$A131:$O2465,5,FALSE)</f>
        <v>No</v>
      </c>
      <c r="G131" s="11" t="str">
        <f>VLOOKUP($A131,'Medical Examinations'!$A131:$O2465,6,FALSE)</f>
        <v>No</v>
      </c>
      <c r="H131" s="11">
        <f>VLOOKUP($A131,'Medical Examinations'!$A131:$P2465,13,FALSE)</f>
        <v>0</v>
      </c>
      <c r="I131" s="11" t="str">
        <f>VLOOKUP($A131,'Medical Examinations'!$A131:$P2465,16,FALSE)</f>
        <v>Yes</v>
      </c>
      <c r="J131" s="11" t="str">
        <f>VLOOKUP($A131,'Medical Examinations'!$A131:$P2465,11,FALSE)</f>
        <v>Obesity</v>
      </c>
      <c r="K131" s="11" t="str">
        <f>VLOOKUP($A131,'Medical Examinations'!$A131:$P2465,12,FALSE)</f>
        <v>Diabetes</v>
      </c>
      <c r="L131" s="11" t="str">
        <f>VLOOKUP($A131,'Hospitalisation Details'!$K131:$S2473,7,FALSE)</f>
        <v>12 Oct 1978</v>
      </c>
      <c r="M131" s="17">
        <f>VLOOKUP($A131,'Hospitalisation Details'!$K131:$S2473,9,FALSE)</f>
        <v>38998.550000000003</v>
      </c>
      <c r="N131" s="11" t="str">
        <f>VLOOKUP($A131,'Hospitalisation Details'!$K131:$S2473,4,FALSE)</f>
        <v>Tier - 1</v>
      </c>
      <c r="O131" s="11" t="str">
        <f>VLOOKUP($A131,'Hospitalisation Details'!$K131:$S2473,5,FALSE)</f>
        <v>Tier - 1</v>
      </c>
      <c r="P131" s="11" t="str">
        <f>VLOOKUP($A131,'Hospitalisation Details'!$K131:$S2473,6,FALSE)</f>
        <v>R1011</v>
      </c>
      <c r="Q131" s="36">
        <f ca="1">VLOOKUP($A131,'Hospitalisation Details'!$K131:$S2473,8,FALSE)</f>
        <v>46</v>
      </c>
    </row>
    <row r="132" spans="1:17" x14ac:dyDescent="0.3">
      <c r="A132" s="14" t="str">
        <f>VLOOKUP('Customer Names'!A132,'Customer Names'!A132:F2466,1,FALSE)</f>
        <v>Id131</v>
      </c>
      <c r="B132" s="11" t="str">
        <f>VLOOKUP('Customer Names'!B132,'Customer Names'!B132:G2466,5,FALSE)</f>
        <v>George E</v>
      </c>
      <c r="C132" s="11">
        <f>VLOOKUP($A132,'Medical Examinations'!$A132:$O2466,2,FALSE)</f>
        <v>48.32</v>
      </c>
      <c r="D132" s="11">
        <f>VLOOKUP($A132,'Medical Examinations'!$A132:$O2466,3,FALSE)</f>
        <v>5.77</v>
      </c>
      <c r="E132" s="11" t="str">
        <f>VLOOKUP($A132,'Medical Examinations'!$A132:$P2466,14,FALSE)</f>
        <v>No</v>
      </c>
      <c r="F132" s="11" t="str">
        <f>VLOOKUP($A132,'Medical Examinations'!$A132:$O2466,5,FALSE)</f>
        <v>No</v>
      </c>
      <c r="G132" s="11" t="str">
        <f>VLOOKUP($A132,'Medical Examinations'!$A132:$O2466,6,FALSE)</f>
        <v>No</v>
      </c>
      <c r="H132" s="11">
        <f>VLOOKUP($A132,'Medical Examinations'!$A132:$P2466,13,FALSE)</f>
        <v>0</v>
      </c>
      <c r="I132" s="11" t="str">
        <f>VLOOKUP($A132,'Medical Examinations'!$A132:$P2466,16,FALSE)</f>
        <v>Yes</v>
      </c>
      <c r="J132" s="11" t="str">
        <f>VLOOKUP($A132,'Medical Examinations'!$A132:$P2466,11,FALSE)</f>
        <v>Obesity</v>
      </c>
      <c r="K132" s="11" t="str">
        <f>VLOOKUP($A132,'Medical Examinations'!$A132:$P2466,12,FALSE)</f>
        <v>Prediabetes</v>
      </c>
      <c r="L132" s="11" t="str">
        <f>VLOOKUP($A132,'Hospitalisation Details'!$K132:$S2474,7,FALSE)</f>
        <v>24 Sep 1980</v>
      </c>
      <c r="M132" s="17">
        <f>VLOOKUP($A132,'Hospitalisation Details'!$K132:$S2474,9,FALSE)</f>
        <v>38947.43</v>
      </c>
      <c r="N132" s="11" t="str">
        <f>VLOOKUP($A132,'Hospitalisation Details'!$K132:$S2474,4,FALSE)</f>
        <v>Tier - 2</v>
      </c>
      <c r="O132" s="11" t="str">
        <f>VLOOKUP($A132,'Hospitalisation Details'!$K132:$S2474,5,FALSE)</f>
        <v>Tier - 3</v>
      </c>
      <c r="P132" s="11" t="str">
        <f>VLOOKUP($A132,'Hospitalisation Details'!$K132:$S2474,6,FALSE)</f>
        <v>R1011</v>
      </c>
      <c r="Q132" s="36">
        <f ca="1">VLOOKUP($A132,'Hospitalisation Details'!$K132:$S2474,8,FALSE)</f>
        <v>44</v>
      </c>
    </row>
    <row r="133" spans="1:17" x14ac:dyDescent="0.3">
      <c r="A133" s="14" t="str">
        <f>VLOOKUP('Customer Names'!A133,'Customer Names'!A133:F2467,1,FALSE)</f>
        <v>Id132</v>
      </c>
      <c r="B133" s="11" t="str">
        <f>VLOOKUP('Customer Names'!B133,'Customer Names'!B133:G2467,5,FALSE)</f>
        <v>Sara S</v>
      </c>
      <c r="C133" s="11">
        <f>VLOOKUP($A133,'Medical Examinations'!$A133:$O2467,2,FALSE)</f>
        <v>44.86</v>
      </c>
      <c r="D133" s="11">
        <f>VLOOKUP($A133,'Medical Examinations'!$A133:$O2467,3,FALSE)</f>
        <v>4.38</v>
      </c>
      <c r="E133" s="11" t="str">
        <f>VLOOKUP($A133,'Medical Examinations'!$A133:$P2467,14,FALSE)</f>
        <v>Yes</v>
      </c>
      <c r="F133" s="11" t="str">
        <f>VLOOKUP($A133,'Medical Examinations'!$A133:$O2467,5,FALSE)</f>
        <v>No</v>
      </c>
      <c r="G133" s="11" t="str">
        <f>VLOOKUP($A133,'Medical Examinations'!$A133:$O2467,6,FALSE)</f>
        <v>No</v>
      </c>
      <c r="H133" s="11">
        <f>VLOOKUP($A133,'Medical Examinations'!$A133:$P2467,13,FALSE)</f>
        <v>0</v>
      </c>
      <c r="I133" s="11" t="str">
        <f>VLOOKUP($A133,'Medical Examinations'!$A133:$P2467,16,FALSE)</f>
        <v>Yes</v>
      </c>
      <c r="J133" s="11" t="str">
        <f>VLOOKUP($A133,'Medical Examinations'!$A133:$P2467,11,FALSE)</f>
        <v>Obesity</v>
      </c>
      <c r="K133" s="11" t="str">
        <f>VLOOKUP($A133,'Medical Examinations'!$A133:$P2467,12,FALSE)</f>
        <v>Normal</v>
      </c>
      <c r="L133" s="11" t="str">
        <f>VLOOKUP($A133,'Hospitalisation Details'!$K133:$S2475,7,FALSE)</f>
        <v>15 Dec 1976</v>
      </c>
      <c r="M133" s="17">
        <f>VLOOKUP($A133,'Hospitalisation Details'!$K133:$S2475,9,FALSE)</f>
        <v>38932.559999999998</v>
      </c>
      <c r="N133" s="11" t="str">
        <f>VLOOKUP($A133,'Hospitalisation Details'!$K133:$S2475,4,FALSE)</f>
        <v>Tier - 2</v>
      </c>
      <c r="O133" s="11" t="str">
        <f>VLOOKUP($A133,'Hospitalisation Details'!$K133:$S2475,5,FALSE)</f>
        <v>Tier - 3</v>
      </c>
      <c r="P133" s="11" t="str">
        <f>VLOOKUP($A133,'Hospitalisation Details'!$K133:$S2475,6,FALSE)</f>
        <v>R1011</v>
      </c>
      <c r="Q133" s="36">
        <f ca="1">VLOOKUP($A133,'Hospitalisation Details'!$K133:$S2475,8,FALSE)</f>
        <v>48</v>
      </c>
    </row>
    <row r="134" spans="1:17" x14ac:dyDescent="0.3">
      <c r="A134" s="14" t="str">
        <f>VLOOKUP('Customer Names'!A134,'Customer Names'!A134:F2468,1,FALSE)</f>
        <v>Id133</v>
      </c>
      <c r="B134" s="11" t="str">
        <f>VLOOKUP('Customer Names'!B134,'Customer Names'!B134:G2468,5,FALSE)</f>
        <v>Nick</v>
      </c>
      <c r="C134" s="11">
        <f>VLOOKUP($A134,'Medical Examinations'!$A134:$O2468,2,FALSE)</f>
        <v>52.15</v>
      </c>
      <c r="D134" s="11">
        <f>VLOOKUP($A134,'Medical Examinations'!$A134:$O2468,3,FALSE)</f>
        <v>5.65</v>
      </c>
      <c r="E134" s="11" t="str">
        <f>VLOOKUP($A134,'Medical Examinations'!$A134:$P2468,14,FALSE)</f>
        <v>No</v>
      </c>
      <c r="F134" s="11" t="str">
        <f>VLOOKUP($A134,'Medical Examinations'!$A134:$O2468,5,FALSE)</f>
        <v>No</v>
      </c>
      <c r="G134" s="11" t="str">
        <f>VLOOKUP($A134,'Medical Examinations'!$A134:$O2468,6,FALSE)</f>
        <v>No</v>
      </c>
      <c r="H134" s="11">
        <f>VLOOKUP($A134,'Medical Examinations'!$A134:$P2468,13,FALSE)</f>
        <v>1</v>
      </c>
      <c r="I134" s="11" t="str">
        <f>VLOOKUP($A134,'Medical Examinations'!$A134:$P2468,16,FALSE)</f>
        <v>Yes</v>
      </c>
      <c r="J134" s="11" t="str">
        <f>VLOOKUP($A134,'Medical Examinations'!$A134:$P2468,11,FALSE)</f>
        <v>Obesity</v>
      </c>
      <c r="K134" s="11" t="str">
        <f>VLOOKUP($A134,'Medical Examinations'!$A134:$P2468,12,FALSE)</f>
        <v>Normal</v>
      </c>
      <c r="L134" s="11" t="str">
        <f>VLOOKUP($A134,'Hospitalisation Details'!$K134:$S2476,7,FALSE)</f>
        <v>16 Jun 1987</v>
      </c>
      <c r="M134" s="17">
        <f>VLOOKUP($A134,'Hospitalisation Details'!$K134:$S2476,9,FALSE)</f>
        <v>38924.04</v>
      </c>
      <c r="N134" s="11" t="str">
        <f>VLOOKUP($A134,'Hospitalisation Details'!$K134:$S2476,4,FALSE)</f>
        <v>Tier - 2</v>
      </c>
      <c r="O134" s="11" t="str">
        <f>VLOOKUP($A134,'Hospitalisation Details'!$K134:$S2476,5,FALSE)</f>
        <v>Tier - 2</v>
      </c>
      <c r="P134" s="11" t="str">
        <f>VLOOKUP($A134,'Hospitalisation Details'!$K134:$S2476,6,FALSE)</f>
        <v>R1011</v>
      </c>
      <c r="Q134" s="36">
        <f ca="1">VLOOKUP($A134,'Hospitalisation Details'!$K134:$S2476,8,FALSE)</f>
        <v>37</v>
      </c>
    </row>
    <row r="135" spans="1:17" x14ac:dyDescent="0.3">
      <c r="A135" s="14" t="str">
        <f>VLOOKUP('Customer Names'!A135,'Customer Names'!A135:F2469,1,FALSE)</f>
        <v>Id134</v>
      </c>
      <c r="B135" s="11" t="str">
        <f>VLOOKUP('Customer Names'!B135,'Customer Names'!B135:G2469,5,FALSE)</f>
        <v>Timothy</v>
      </c>
      <c r="C135" s="11">
        <f>VLOOKUP($A135,'Medical Examinations'!$A135:$O2469,2,FALSE)</f>
        <v>41.12</v>
      </c>
      <c r="D135" s="11">
        <f>VLOOKUP($A135,'Medical Examinations'!$A135:$O2469,3,FALSE)</f>
        <v>7.54</v>
      </c>
      <c r="E135" s="11" t="str">
        <f>VLOOKUP($A135,'Medical Examinations'!$A135:$P2469,14,FALSE)</f>
        <v>Yes</v>
      </c>
      <c r="F135" s="11" t="str">
        <f>VLOOKUP($A135,'Medical Examinations'!$A135:$O2469,5,FALSE)</f>
        <v>No</v>
      </c>
      <c r="G135" s="11" t="str">
        <f>VLOOKUP($A135,'Medical Examinations'!$A135:$O2469,6,FALSE)</f>
        <v>No</v>
      </c>
      <c r="H135" s="11">
        <f>VLOOKUP($A135,'Medical Examinations'!$A135:$P2469,13,FALSE)</f>
        <v>0</v>
      </c>
      <c r="I135" s="11" t="str">
        <f>VLOOKUP($A135,'Medical Examinations'!$A135:$P2469,16,FALSE)</f>
        <v>Yes</v>
      </c>
      <c r="J135" s="11" t="str">
        <f>VLOOKUP($A135,'Medical Examinations'!$A135:$P2469,11,FALSE)</f>
        <v>Obesity</v>
      </c>
      <c r="K135" s="11" t="str">
        <f>VLOOKUP($A135,'Medical Examinations'!$A135:$P2469,12,FALSE)</f>
        <v>Diabetes</v>
      </c>
      <c r="L135" s="11" t="str">
        <f>VLOOKUP($A135,'Hospitalisation Details'!$K135:$S2477,7,FALSE)</f>
        <v>30 Jul 1967</v>
      </c>
      <c r="M135" s="17">
        <f>VLOOKUP($A135,'Hospitalisation Details'!$K135:$S2477,9,FALSE)</f>
        <v>38893.360000000001</v>
      </c>
      <c r="N135" s="11" t="str">
        <f>VLOOKUP($A135,'Hospitalisation Details'!$K135:$S2477,4,FALSE)</f>
        <v>Tier - 1</v>
      </c>
      <c r="O135" s="11" t="str">
        <f>VLOOKUP($A135,'Hospitalisation Details'!$K135:$S2477,5,FALSE)</f>
        <v>Tier - 2</v>
      </c>
      <c r="P135" s="11" t="str">
        <f>VLOOKUP($A135,'Hospitalisation Details'!$K135:$S2477,6,FALSE)</f>
        <v>R1011</v>
      </c>
      <c r="Q135" s="36">
        <f ca="1">VLOOKUP($A135,'Hospitalisation Details'!$K135:$S2477,8,FALSE)</f>
        <v>57</v>
      </c>
    </row>
    <row r="136" spans="1:17" x14ac:dyDescent="0.3">
      <c r="A136" s="14" t="str">
        <f>VLOOKUP('Customer Names'!A136,'Customer Names'!A136:F2470,1,FALSE)</f>
        <v>Id135</v>
      </c>
      <c r="B136" s="11" t="str">
        <f>VLOOKUP('Customer Names'!B136,'Customer Names'!B136:G2470,5,FALSE)</f>
        <v>Becky L</v>
      </c>
      <c r="C136" s="11">
        <f>VLOOKUP($A136,'Medical Examinations'!$A136:$O2470,2,FALSE)</f>
        <v>38.39</v>
      </c>
      <c r="D136" s="11">
        <f>VLOOKUP($A136,'Medical Examinations'!$A136:$O2470,3,FALSE)</f>
        <v>5.1100000000000003</v>
      </c>
      <c r="E136" s="11" t="str">
        <f>VLOOKUP($A136,'Medical Examinations'!$A136:$P2470,14,FALSE)</f>
        <v>Yes</v>
      </c>
      <c r="F136" s="11" t="str">
        <f>VLOOKUP($A136,'Medical Examinations'!$A136:$O2470,5,FALSE)</f>
        <v>No</v>
      </c>
      <c r="G136" s="11" t="str">
        <f>VLOOKUP($A136,'Medical Examinations'!$A136:$O2470,6,FALSE)</f>
        <v>No</v>
      </c>
      <c r="H136" s="11">
        <f>VLOOKUP($A136,'Medical Examinations'!$A136:$P2470,13,FALSE)</f>
        <v>1</v>
      </c>
      <c r="I136" s="11" t="str">
        <f>VLOOKUP($A136,'Medical Examinations'!$A136:$P2470,16,FALSE)</f>
        <v>Yes</v>
      </c>
      <c r="J136" s="11" t="str">
        <f>VLOOKUP($A136,'Medical Examinations'!$A136:$P2470,11,FALSE)</f>
        <v>Obesity</v>
      </c>
      <c r="K136" s="11" t="str">
        <f>VLOOKUP($A136,'Medical Examinations'!$A136:$P2470,12,FALSE)</f>
        <v>Normal</v>
      </c>
      <c r="L136" s="11" t="str">
        <f>VLOOKUP($A136,'Hospitalisation Details'!$K136:$S2478,7,FALSE)</f>
        <v>6 Jun 1964</v>
      </c>
      <c r="M136" s="17">
        <f>VLOOKUP($A136,'Hospitalisation Details'!$K136:$S2478,9,FALSE)</f>
        <v>38869.25</v>
      </c>
      <c r="N136" s="11" t="str">
        <f>VLOOKUP($A136,'Hospitalisation Details'!$K136:$S2478,4,FALSE)</f>
        <v>Tier - 2</v>
      </c>
      <c r="O136" s="11" t="str">
        <f>VLOOKUP($A136,'Hospitalisation Details'!$K136:$S2478,5,FALSE)</f>
        <v>Tier - 2</v>
      </c>
      <c r="P136" s="11" t="str">
        <f>VLOOKUP($A136,'Hospitalisation Details'!$K136:$S2478,6,FALSE)</f>
        <v>R1011</v>
      </c>
      <c r="Q136" s="36">
        <f ca="1">VLOOKUP($A136,'Hospitalisation Details'!$K136:$S2478,8,FALSE)</f>
        <v>60</v>
      </c>
    </row>
    <row r="137" spans="1:17" x14ac:dyDescent="0.3">
      <c r="A137" s="14" t="str">
        <f>VLOOKUP('Customer Names'!A137,'Customer Names'!A137:F2471,1,FALSE)</f>
        <v>Id136</v>
      </c>
      <c r="B137" s="11" t="str">
        <f>VLOOKUP('Customer Names'!B137,'Customer Names'!B137:G2471,5,FALSE)</f>
        <v>Steph K</v>
      </c>
      <c r="C137" s="11">
        <f>VLOOKUP($A137,'Medical Examinations'!$A137:$O2471,2,FALSE)</f>
        <v>46.85</v>
      </c>
      <c r="D137" s="11">
        <f>VLOOKUP($A137,'Medical Examinations'!$A137:$O2471,3,FALSE)</f>
        <v>4.25</v>
      </c>
      <c r="E137" s="11" t="str">
        <f>VLOOKUP($A137,'Medical Examinations'!$A137:$P2471,14,FALSE)</f>
        <v>No</v>
      </c>
      <c r="F137" s="11" t="str">
        <f>VLOOKUP($A137,'Medical Examinations'!$A137:$O2471,5,FALSE)</f>
        <v>No</v>
      </c>
      <c r="G137" s="11" t="str">
        <f>VLOOKUP($A137,'Medical Examinations'!$A137:$O2471,6,FALSE)</f>
        <v>Yes</v>
      </c>
      <c r="H137" s="11">
        <f>VLOOKUP($A137,'Medical Examinations'!$A137:$P2471,13,FALSE)</f>
        <v>1</v>
      </c>
      <c r="I137" s="11" t="str">
        <f>VLOOKUP($A137,'Medical Examinations'!$A137:$P2471,16,FALSE)</f>
        <v>Yes</v>
      </c>
      <c r="J137" s="11" t="str">
        <f>VLOOKUP($A137,'Medical Examinations'!$A137:$P2471,11,FALSE)</f>
        <v>Obesity</v>
      </c>
      <c r="K137" s="11" t="str">
        <f>VLOOKUP($A137,'Medical Examinations'!$A137:$P2471,12,FALSE)</f>
        <v>Normal</v>
      </c>
      <c r="L137" s="11" t="str">
        <f>VLOOKUP($A137,'Hospitalisation Details'!$K137:$S2479,7,FALSE)</f>
        <v>3 Dec 1979</v>
      </c>
      <c r="M137" s="17">
        <f>VLOOKUP($A137,'Hospitalisation Details'!$K137:$S2479,9,FALSE)</f>
        <v>38836.980000000003</v>
      </c>
      <c r="N137" s="11" t="str">
        <f>VLOOKUP($A137,'Hospitalisation Details'!$K137:$S2479,4,FALSE)</f>
        <v>Tier - 2</v>
      </c>
      <c r="O137" s="11" t="str">
        <f>VLOOKUP($A137,'Hospitalisation Details'!$K137:$S2479,5,FALSE)</f>
        <v>Tier - 1</v>
      </c>
      <c r="P137" s="11" t="str">
        <f>VLOOKUP($A137,'Hospitalisation Details'!$K137:$S2479,6,FALSE)</f>
        <v>R1011</v>
      </c>
      <c r="Q137" s="36">
        <f ca="1">VLOOKUP($A137,'Hospitalisation Details'!$K137:$S2479,8,FALSE)</f>
        <v>45</v>
      </c>
    </row>
    <row r="138" spans="1:17" x14ac:dyDescent="0.3">
      <c r="A138" s="14" t="str">
        <f>VLOOKUP('Customer Names'!A138,'Customer Names'!A138:F2472,1,FALSE)</f>
        <v>Id137</v>
      </c>
      <c r="B138" s="11" t="str">
        <f>VLOOKUP('Customer Names'!B138,'Customer Names'!B138:G2472,5,FALSE)</f>
        <v>Kristine B</v>
      </c>
      <c r="C138" s="11">
        <f>VLOOKUP($A138,'Medical Examinations'!$A138:$O2472,2,FALSE)</f>
        <v>42.24</v>
      </c>
      <c r="D138" s="11">
        <f>VLOOKUP($A138,'Medical Examinations'!$A138:$O2472,3,FALSE)</f>
        <v>5.55</v>
      </c>
      <c r="E138" s="11" t="str">
        <f>VLOOKUP($A138,'Medical Examinations'!$A138:$P2472,14,FALSE)</f>
        <v>No</v>
      </c>
      <c r="F138" s="11" t="str">
        <f>VLOOKUP($A138,'Medical Examinations'!$A138:$O2472,5,FALSE)</f>
        <v>Yes</v>
      </c>
      <c r="G138" s="11" t="str">
        <f>VLOOKUP($A138,'Medical Examinations'!$A138:$O2472,6,FALSE)</f>
        <v>No</v>
      </c>
      <c r="H138" s="11">
        <f>VLOOKUP($A138,'Medical Examinations'!$A138:$P2472,13,FALSE)</f>
        <v>1</v>
      </c>
      <c r="I138" s="11" t="str">
        <f>VLOOKUP($A138,'Medical Examinations'!$A138:$P2472,16,FALSE)</f>
        <v>Yes</v>
      </c>
      <c r="J138" s="11" t="str">
        <f>VLOOKUP($A138,'Medical Examinations'!$A138:$P2472,11,FALSE)</f>
        <v>Obesity</v>
      </c>
      <c r="K138" s="11" t="str">
        <f>VLOOKUP($A138,'Medical Examinations'!$A138:$P2472,12,FALSE)</f>
        <v>Normal</v>
      </c>
      <c r="L138" s="11" t="str">
        <f>VLOOKUP($A138,'Hospitalisation Details'!$K138:$S2480,7,FALSE)</f>
        <v>5 Dec 2004</v>
      </c>
      <c r="M138" s="17">
        <f>VLOOKUP($A138,'Hospitalisation Details'!$K138:$S2480,9,FALSE)</f>
        <v>38792.69</v>
      </c>
      <c r="N138" s="11" t="str">
        <f>VLOOKUP($A138,'Hospitalisation Details'!$K138:$S2480,4,FALSE)</f>
        <v>Tier - 2</v>
      </c>
      <c r="O138" s="11" t="str">
        <f>VLOOKUP($A138,'Hospitalisation Details'!$K138:$S2480,5,FALSE)</f>
        <v>Tier - 2</v>
      </c>
      <c r="P138" s="11" t="str">
        <f>VLOOKUP($A138,'Hospitalisation Details'!$K138:$S2480,6,FALSE)</f>
        <v>R1013</v>
      </c>
      <c r="Q138" s="36">
        <f ca="1">VLOOKUP($A138,'Hospitalisation Details'!$K138:$S2480,8,FALSE)</f>
        <v>20</v>
      </c>
    </row>
    <row r="139" spans="1:17" x14ac:dyDescent="0.3">
      <c r="A139" s="14" t="str">
        <f>VLOOKUP('Customer Names'!A139,'Customer Names'!A139:F2473,1,FALSE)</f>
        <v>Id138</v>
      </c>
      <c r="B139" s="11" t="str">
        <f>VLOOKUP('Customer Names'!B139,'Customer Names'!B139:G2473,5,FALSE)</f>
        <v>Taylor B</v>
      </c>
      <c r="C139" s="11">
        <f>VLOOKUP($A139,'Medical Examinations'!$A139:$O2473,2,FALSE)</f>
        <v>34.39</v>
      </c>
      <c r="D139" s="11">
        <f>VLOOKUP($A139,'Medical Examinations'!$A139:$O2473,3,FALSE)</f>
        <v>5.78</v>
      </c>
      <c r="E139" s="11" t="str">
        <f>VLOOKUP($A139,'Medical Examinations'!$A139:$P2473,14,FALSE)</f>
        <v>No</v>
      </c>
      <c r="F139" s="11" t="str">
        <f>VLOOKUP($A139,'Medical Examinations'!$A139:$O2473,5,FALSE)</f>
        <v>No</v>
      </c>
      <c r="G139" s="11" t="str">
        <f>VLOOKUP($A139,'Medical Examinations'!$A139:$O2473,6,FALSE)</f>
        <v>No</v>
      </c>
      <c r="H139" s="11">
        <f>VLOOKUP($A139,'Medical Examinations'!$A139:$P2473,13,FALSE)</f>
        <v>0</v>
      </c>
      <c r="I139" s="11" t="str">
        <f>VLOOKUP($A139,'Medical Examinations'!$A139:$P2473,16,FALSE)</f>
        <v>Yes</v>
      </c>
      <c r="J139" s="11" t="str">
        <f>VLOOKUP($A139,'Medical Examinations'!$A139:$P2473,11,FALSE)</f>
        <v>Obesity</v>
      </c>
      <c r="K139" s="11" t="str">
        <f>VLOOKUP($A139,'Medical Examinations'!$A139:$P2473,12,FALSE)</f>
        <v>Prediabetes</v>
      </c>
      <c r="L139" s="11" t="str">
        <f>VLOOKUP($A139,'Hospitalisation Details'!$K139:$S2481,7,FALSE)</f>
        <v>8 Nov 1991</v>
      </c>
      <c r="M139" s="17">
        <f>VLOOKUP($A139,'Hospitalisation Details'!$K139:$S2481,9,FALSE)</f>
        <v>38746.36</v>
      </c>
      <c r="N139" s="11" t="str">
        <f>VLOOKUP($A139,'Hospitalisation Details'!$K139:$S2481,4,FALSE)</f>
        <v>Tier - 1</v>
      </c>
      <c r="O139" s="11" t="str">
        <f>VLOOKUP($A139,'Hospitalisation Details'!$K139:$S2481,5,FALSE)</f>
        <v>Tier - 2</v>
      </c>
      <c r="P139" s="11" t="str">
        <f>VLOOKUP($A139,'Hospitalisation Details'!$K139:$S2481,6,FALSE)</f>
        <v>R1012</v>
      </c>
      <c r="Q139" s="36">
        <f ca="1">VLOOKUP($A139,'Hospitalisation Details'!$K139:$S2481,8,FALSE)</f>
        <v>33</v>
      </c>
    </row>
    <row r="140" spans="1:17" x14ac:dyDescent="0.3">
      <c r="A140" s="14" t="str">
        <f>VLOOKUP('Customer Names'!A140,'Customer Names'!A140:F2474,1,FALSE)</f>
        <v>Id139</v>
      </c>
      <c r="B140" s="11" t="str">
        <f>VLOOKUP('Customer Names'!B140,'Customer Names'!B140:G2474,5,FALSE)</f>
        <v>William</v>
      </c>
      <c r="C140" s="11">
        <f>VLOOKUP($A140,'Medical Examinations'!$A140:$O2474,2,FALSE)</f>
        <v>42.89</v>
      </c>
      <c r="D140" s="11">
        <f>VLOOKUP($A140,'Medical Examinations'!$A140:$O2474,3,FALSE)</f>
        <v>5.28</v>
      </c>
      <c r="E140" s="11" t="str">
        <f>VLOOKUP($A140,'Medical Examinations'!$A140:$P2474,14,FALSE)</f>
        <v>Yes</v>
      </c>
      <c r="F140" s="11" t="str">
        <f>VLOOKUP($A140,'Medical Examinations'!$A140:$O2474,5,FALSE)</f>
        <v>No</v>
      </c>
      <c r="G140" s="11" t="str">
        <f>VLOOKUP($A140,'Medical Examinations'!$A140:$O2474,6,FALSE)</f>
        <v>No</v>
      </c>
      <c r="H140" s="11">
        <f>VLOOKUP($A140,'Medical Examinations'!$A140:$P2474,13,FALSE)</f>
        <v>0</v>
      </c>
      <c r="I140" s="11" t="str">
        <f>VLOOKUP($A140,'Medical Examinations'!$A140:$P2474,16,FALSE)</f>
        <v>Yes</v>
      </c>
      <c r="J140" s="11" t="str">
        <f>VLOOKUP($A140,'Medical Examinations'!$A140:$P2474,11,FALSE)</f>
        <v>Obesity</v>
      </c>
      <c r="K140" s="11" t="str">
        <f>VLOOKUP($A140,'Medical Examinations'!$A140:$P2474,12,FALSE)</f>
        <v>Normal</v>
      </c>
      <c r="L140" s="11" t="str">
        <f>VLOOKUP($A140,'Hospitalisation Details'!$K140:$S2482,7,FALSE)</f>
        <v>15 Jun 1976</v>
      </c>
      <c r="M140" s="17">
        <f>VLOOKUP($A140,'Hospitalisation Details'!$K140:$S2482,9,FALSE)</f>
        <v>38740.120000000003</v>
      </c>
      <c r="N140" s="11" t="str">
        <f>VLOOKUP($A140,'Hospitalisation Details'!$K140:$S2482,4,FALSE)</f>
        <v>Tier - 2</v>
      </c>
      <c r="O140" s="11" t="str">
        <f>VLOOKUP($A140,'Hospitalisation Details'!$K140:$S2482,5,FALSE)</f>
        <v>Tier - 2</v>
      </c>
      <c r="P140" s="11" t="str">
        <f>VLOOKUP($A140,'Hospitalisation Details'!$K140:$S2482,6,FALSE)</f>
        <v>R1012</v>
      </c>
      <c r="Q140" s="36">
        <f ca="1">VLOOKUP($A140,'Hospitalisation Details'!$K140:$S2482,8,FALSE)</f>
        <v>48</v>
      </c>
    </row>
    <row r="141" spans="1:17" x14ac:dyDescent="0.3">
      <c r="A141" s="14" t="str">
        <f>VLOOKUP('Customer Names'!A141,'Customer Names'!A141:F2475,1,FALSE)</f>
        <v>Id140</v>
      </c>
      <c r="B141" s="11" t="str">
        <f>VLOOKUP('Customer Names'!B141,'Customer Names'!B141:G2475,5,FALSE)</f>
        <v>Sage</v>
      </c>
      <c r="C141" s="11">
        <f>VLOOKUP($A141,'Medical Examinations'!$A141:$O2475,2,FALSE)</f>
        <v>36.299999999999997</v>
      </c>
      <c r="D141" s="11">
        <f>VLOOKUP($A141,'Medical Examinations'!$A141:$O2475,3,FALSE)</f>
        <v>5.39</v>
      </c>
      <c r="E141" s="11" t="str">
        <f>VLOOKUP($A141,'Medical Examinations'!$A141:$P2475,14,FALSE)</f>
        <v>No</v>
      </c>
      <c r="F141" s="11" t="str">
        <f>VLOOKUP($A141,'Medical Examinations'!$A141:$O2475,5,FALSE)</f>
        <v>No</v>
      </c>
      <c r="G141" s="11" t="str">
        <f>VLOOKUP($A141,'Medical Examinations'!$A141:$O2475,6,FALSE)</f>
        <v>No</v>
      </c>
      <c r="H141" s="11">
        <f>VLOOKUP($A141,'Medical Examinations'!$A141:$P2475,13,FALSE)</f>
        <v>0</v>
      </c>
      <c r="I141" s="11" t="str">
        <f>VLOOKUP($A141,'Medical Examinations'!$A141:$P2475,16,FALSE)</f>
        <v>Yes</v>
      </c>
      <c r="J141" s="11" t="str">
        <f>VLOOKUP($A141,'Medical Examinations'!$A141:$P2475,11,FALSE)</f>
        <v>Obesity</v>
      </c>
      <c r="K141" s="11" t="str">
        <f>VLOOKUP($A141,'Medical Examinations'!$A141:$P2475,12,FALSE)</f>
        <v>Normal</v>
      </c>
      <c r="L141" s="11" t="str">
        <f>VLOOKUP($A141,'Hospitalisation Details'!$K141:$S2483,7,FALSE)</f>
        <v>2 Nov 1991</v>
      </c>
      <c r="M141" s="17">
        <f>VLOOKUP($A141,'Hospitalisation Details'!$K141:$S2483,9,FALSE)</f>
        <v>38711</v>
      </c>
      <c r="N141" s="11" t="str">
        <f>VLOOKUP($A141,'Hospitalisation Details'!$K141:$S2483,4,FALSE)</f>
        <v>Tier - 2</v>
      </c>
      <c r="O141" s="11" t="str">
        <f>VLOOKUP($A141,'Hospitalisation Details'!$K141:$S2483,5,FALSE)</f>
        <v>Tier - 2</v>
      </c>
      <c r="P141" s="11" t="str">
        <f>VLOOKUP($A141,'Hospitalisation Details'!$K141:$S2483,6,FALSE)</f>
        <v>R1011</v>
      </c>
      <c r="Q141" s="36">
        <f ca="1">VLOOKUP($A141,'Hospitalisation Details'!$K141:$S2483,8,FALSE)</f>
        <v>33</v>
      </c>
    </row>
    <row r="142" spans="1:17" x14ac:dyDescent="0.3">
      <c r="A142" s="14" t="str">
        <f>VLOOKUP('Customer Names'!A142,'Customer Names'!A142:F2476,1,FALSE)</f>
        <v>Id141</v>
      </c>
      <c r="B142" s="11" t="str">
        <f>VLOOKUP('Customer Names'!B142,'Customer Names'!B142:G2476,5,FALSE)</f>
        <v>Cole</v>
      </c>
      <c r="C142" s="11">
        <f>VLOOKUP($A142,'Medical Examinations'!$A142:$O2476,2,FALSE)</f>
        <v>35.200000000000003</v>
      </c>
      <c r="D142" s="11">
        <f>VLOOKUP($A142,'Medical Examinations'!$A142:$O2476,3,FALSE)</f>
        <v>8.01</v>
      </c>
      <c r="E142" s="11" t="str">
        <f>VLOOKUP($A142,'Medical Examinations'!$A142:$P2476,14,FALSE)</f>
        <v>Yes</v>
      </c>
      <c r="F142" s="11" t="str">
        <f>VLOOKUP($A142,'Medical Examinations'!$A142:$O2476,5,FALSE)</f>
        <v>No</v>
      </c>
      <c r="G142" s="11" t="str">
        <f>VLOOKUP($A142,'Medical Examinations'!$A142:$O2476,6,FALSE)</f>
        <v>No</v>
      </c>
      <c r="H142" s="11">
        <f>VLOOKUP($A142,'Medical Examinations'!$A142:$P2476,13,FALSE)</f>
        <v>1</v>
      </c>
      <c r="I142" s="11" t="str">
        <f>VLOOKUP($A142,'Medical Examinations'!$A142:$P2476,16,FALSE)</f>
        <v>Yes</v>
      </c>
      <c r="J142" s="11" t="str">
        <f>VLOOKUP($A142,'Medical Examinations'!$A142:$P2476,11,FALSE)</f>
        <v>Obesity</v>
      </c>
      <c r="K142" s="11" t="str">
        <f>VLOOKUP($A142,'Medical Examinations'!$A142:$P2476,12,FALSE)</f>
        <v>Diabetes</v>
      </c>
      <c r="L142" s="11" t="str">
        <f>VLOOKUP($A142,'Hospitalisation Details'!$K142:$S2484,7,FALSE)</f>
        <v>20 Jul 1986</v>
      </c>
      <c r="M142" s="17">
        <f>VLOOKUP($A142,'Hospitalisation Details'!$K142:$S2484,9,FALSE)</f>
        <v>38709.18</v>
      </c>
      <c r="N142" s="11" t="str">
        <f>VLOOKUP($A142,'Hospitalisation Details'!$K142:$S2484,4,FALSE)</f>
        <v>Tier - 1</v>
      </c>
      <c r="O142" s="11" t="str">
        <f>VLOOKUP($A142,'Hospitalisation Details'!$K142:$S2484,5,FALSE)</f>
        <v>Tier - 3</v>
      </c>
      <c r="P142" s="11" t="str">
        <f>VLOOKUP($A142,'Hospitalisation Details'!$K142:$S2484,6,FALSE)</f>
        <v>R1013</v>
      </c>
      <c r="Q142" s="36">
        <f ca="1">VLOOKUP($A142,'Hospitalisation Details'!$K142:$S2484,8,FALSE)</f>
        <v>38</v>
      </c>
    </row>
    <row r="143" spans="1:17" x14ac:dyDescent="0.3">
      <c r="A143" s="14" t="str">
        <f>VLOOKUP('Customer Names'!A143,'Customer Names'!A143:F2477,1,FALSE)</f>
        <v>Id142</v>
      </c>
      <c r="B143" s="11" t="str">
        <f>VLOOKUP('Customer Names'!B143,'Customer Names'!B143:G2477,5,FALSE)</f>
        <v>Jesse</v>
      </c>
      <c r="C143" s="11">
        <f>VLOOKUP($A143,'Medical Examinations'!$A143:$O2477,2,FALSE)</f>
        <v>53.62</v>
      </c>
      <c r="D143" s="11">
        <f>VLOOKUP($A143,'Medical Examinations'!$A143:$O2477,3,FALSE)</f>
        <v>5.21</v>
      </c>
      <c r="E143" s="11" t="str">
        <f>VLOOKUP($A143,'Medical Examinations'!$A143:$P2477,14,FALSE)</f>
        <v>No</v>
      </c>
      <c r="F143" s="11" t="str">
        <f>VLOOKUP($A143,'Medical Examinations'!$A143:$O2477,5,FALSE)</f>
        <v>No</v>
      </c>
      <c r="G143" s="11" t="str">
        <f>VLOOKUP($A143,'Medical Examinations'!$A143:$O2477,6,FALSE)</f>
        <v>No</v>
      </c>
      <c r="H143" s="11">
        <f>VLOOKUP($A143,'Medical Examinations'!$A143:$P2477,13,FALSE)</f>
        <v>0</v>
      </c>
      <c r="I143" s="11" t="str">
        <f>VLOOKUP($A143,'Medical Examinations'!$A143:$P2477,16,FALSE)</f>
        <v>Yes</v>
      </c>
      <c r="J143" s="11" t="str">
        <f>VLOOKUP($A143,'Medical Examinations'!$A143:$P2477,11,FALSE)</f>
        <v>Obesity</v>
      </c>
      <c r="K143" s="11" t="str">
        <f>VLOOKUP($A143,'Medical Examinations'!$A143:$P2477,12,FALSE)</f>
        <v>Normal</v>
      </c>
      <c r="L143" s="11" t="str">
        <f>VLOOKUP($A143,'Hospitalisation Details'!$K143:$S2485,7,FALSE)</f>
        <v>13 Jul 1990</v>
      </c>
      <c r="M143" s="17">
        <f>VLOOKUP($A143,'Hospitalisation Details'!$K143:$S2485,9,FALSE)</f>
        <v>38652.089999999997</v>
      </c>
      <c r="N143" s="11" t="str">
        <f>VLOOKUP($A143,'Hospitalisation Details'!$K143:$S2485,4,FALSE)</f>
        <v>Tier - 2</v>
      </c>
      <c r="O143" s="11" t="str">
        <f>VLOOKUP($A143,'Hospitalisation Details'!$K143:$S2485,5,FALSE)</f>
        <v>Tier - 2</v>
      </c>
      <c r="P143" s="11" t="str">
        <f>VLOOKUP($A143,'Hospitalisation Details'!$K143:$S2485,6,FALSE)</f>
        <v>R1011</v>
      </c>
      <c r="Q143" s="36">
        <f ca="1">VLOOKUP($A143,'Hospitalisation Details'!$K143:$S2485,8,FALSE)</f>
        <v>34</v>
      </c>
    </row>
    <row r="144" spans="1:17" x14ac:dyDescent="0.3">
      <c r="A144" s="14" t="str">
        <f>VLOOKUP('Customer Names'!A144,'Customer Names'!A144:F2478,1,FALSE)</f>
        <v>Id143</v>
      </c>
      <c r="B144" s="11" t="str">
        <f>VLOOKUP('Customer Names'!B144,'Customer Names'!B144:G2478,5,FALSE)</f>
        <v>Tammi J</v>
      </c>
      <c r="C144" s="11">
        <f>VLOOKUP($A144,'Medical Examinations'!$A144:$O2478,2,FALSE)</f>
        <v>36.67</v>
      </c>
      <c r="D144" s="11">
        <f>VLOOKUP($A144,'Medical Examinations'!$A144:$O2478,3,FALSE)</f>
        <v>6.27</v>
      </c>
      <c r="E144" s="11" t="str">
        <f>VLOOKUP($A144,'Medical Examinations'!$A144:$P2478,14,FALSE)</f>
        <v>No</v>
      </c>
      <c r="F144" s="11" t="str">
        <f>VLOOKUP($A144,'Medical Examinations'!$A144:$O2478,5,FALSE)</f>
        <v>No</v>
      </c>
      <c r="G144" s="11" t="str">
        <f>VLOOKUP($A144,'Medical Examinations'!$A144:$O2478,6,FALSE)</f>
        <v>No</v>
      </c>
      <c r="H144" s="11">
        <f>VLOOKUP($A144,'Medical Examinations'!$A144:$P2478,13,FALSE)</f>
        <v>0</v>
      </c>
      <c r="I144" s="11" t="str">
        <f>VLOOKUP($A144,'Medical Examinations'!$A144:$P2478,16,FALSE)</f>
        <v>Yes</v>
      </c>
      <c r="J144" s="11" t="str">
        <f>VLOOKUP($A144,'Medical Examinations'!$A144:$P2478,11,FALSE)</f>
        <v>Obesity</v>
      </c>
      <c r="K144" s="11" t="str">
        <f>VLOOKUP($A144,'Medical Examinations'!$A144:$P2478,12,FALSE)</f>
        <v>Prediabetes</v>
      </c>
      <c r="L144" s="11" t="str">
        <f>VLOOKUP($A144,'Hospitalisation Details'!$K144:$S2486,7,FALSE)</f>
        <v>12 Nov 1999</v>
      </c>
      <c r="M144" s="17">
        <f>VLOOKUP($A144,'Hospitalisation Details'!$K144:$S2486,9,FALSE)</f>
        <v>38511.629999999997</v>
      </c>
      <c r="N144" s="11" t="str">
        <f>VLOOKUP($A144,'Hospitalisation Details'!$K144:$S2486,4,FALSE)</f>
        <v>Tier - 2</v>
      </c>
      <c r="O144" s="11" t="str">
        <f>VLOOKUP($A144,'Hospitalisation Details'!$K144:$S2486,5,FALSE)</f>
        <v>Tier - 2</v>
      </c>
      <c r="P144" s="11" t="str">
        <f>VLOOKUP($A144,'Hospitalisation Details'!$K144:$S2486,6,FALSE)</f>
        <v>R1024</v>
      </c>
      <c r="Q144" s="36">
        <f ca="1">VLOOKUP($A144,'Hospitalisation Details'!$K144:$S2486,8,FALSE)</f>
        <v>25</v>
      </c>
    </row>
    <row r="145" spans="1:17" x14ac:dyDescent="0.3">
      <c r="A145" s="14" t="str">
        <f>VLOOKUP('Customer Names'!A145,'Customer Names'!A145:F2479,1,FALSE)</f>
        <v>Id144</v>
      </c>
      <c r="B145" s="11" t="str">
        <f>VLOOKUP('Customer Names'!B145,'Customer Names'!B145:G2479,5,FALSE)</f>
        <v>Matthew S</v>
      </c>
      <c r="C145" s="11">
        <f>VLOOKUP($A145,'Medical Examinations'!$A145:$O2479,2,FALSE)</f>
        <v>33.4</v>
      </c>
      <c r="D145" s="11">
        <f>VLOOKUP($A145,'Medical Examinations'!$A145:$O2479,3,FALSE)</f>
        <v>10.73</v>
      </c>
      <c r="E145" s="11" t="str">
        <f>VLOOKUP($A145,'Medical Examinations'!$A145:$P2479,14,FALSE)</f>
        <v>Yes</v>
      </c>
      <c r="F145" s="11" t="str">
        <f>VLOOKUP($A145,'Medical Examinations'!$A145:$O2479,5,FALSE)</f>
        <v>No</v>
      </c>
      <c r="G145" s="11" t="str">
        <f>VLOOKUP($A145,'Medical Examinations'!$A145:$O2479,6,FALSE)</f>
        <v>No</v>
      </c>
      <c r="H145" s="11">
        <f>VLOOKUP($A145,'Medical Examinations'!$A145:$P2479,13,FALSE)</f>
        <v>1</v>
      </c>
      <c r="I145" s="11" t="str">
        <f>VLOOKUP($A145,'Medical Examinations'!$A145:$P2479,16,FALSE)</f>
        <v>Yes</v>
      </c>
      <c r="J145" s="11" t="str">
        <f>VLOOKUP($A145,'Medical Examinations'!$A145:$P2479,11,FALSE)</f>
        <v>Obesity</v>
      </c>
      <c r="K145" s="11" t="str">
        <f>VLOOKUP($A145,'Medical Examinations'!$A145:$P2479,12,FALSE)</f>
        <v>Diabetes</v>
      </c>
      <c r="L145" s="11" t="str">
        <f>VLOOKUP($A145,'Hospitalisation Details'!$K145:$S2487,7,FALSE)</f>
        <v>21 Jun 1986</v>
      </c>
      <c r="M145" s="17">
        <f>VLOOKUP($A145,'Hospitalisation Details'!$K145:$S2487,9,FALSE)</f>
        <v>38415.47</v>
      </c>
      <c r="N145" s="11" t="str">
        <f>VLOOKUP($A145,'Hospitalisation Details'!$K145:$S2487,4,FALSE)</f>
        <v>Tier - 1</v>
      </c>
      <c r="O145" s="11" t="str">
        <f>VLOOKUP($A145,'Hospitalisation Details'!$K145:$S2487,5,FALSE)</f>
        <v>Tier - 2</v>
      </c>
      <c r="P145" s="11" t="str">
        <f>VLOOKUP($A145,'Hospitalisation Details'!$K145:$S2487,6,FALSE)</f>
        <v>R1011</v>
      </c>
      <c r="Q145" s="36">
        <f ca="1">VLOOKUP($A145,'Hospitalisation Details'!$K145:$S2487,8,FALSE)</f>
        <v>38</v>
      </c>
    </row>
    <row r="146" spans="1:17" x14ac:dyDescent="0.3">
      <c r="A146" s="14" t="str">
        <f>VLOOKUP('Customer Names'!A146,'Customer Names'!A146:F2480,1,FALSE)</f>
        <v>Id145</v>
      </c>
      <c r="B146" s="11" t="str">
        <f>VLOOKUP('Customer Names'!B146,'Customer Names'!B146:G2480,5,FALSE)</f>
        <v>Eric</v>
      </c>
      <c r="C146" s="11">
        <f>VLOOKUP($A146,'Medical Examinations'!$A146:$O2480,2,FALSE)</f>
        <v>42.71</v>
      </c>
      <c r="D146" s="11">
        <f>VLOOKUP($A146,'Medical Examinations'!$A146:$O2480,3,FALSE)</f>
        <v>10.52</v>
      </c>
      <c r="E146" s="11" t="str">
        <f>VLOOKUP($A146,'Medical Examinations'!$A146:$P2480,14,FALSE)</f>
        <v>No</v>
      </c>
      <c r="F146" s="11" t="str">
        <f>VLOOKUP($A146,'Medical Examinations'!$A146:$O2480,5,FALSE)</f>
        <v>No</v>
      </c>
      <c r="G146" s="11" t="str">
        <f>VLOOKUP($A146,'Medical Examinations'!$A146:$O2480,6,FALSE)</f>
        <v>No</v>
      </c>
      <c r="H146" s="11">
        <f>VLOOKUP($A146,'Medical Examinations'!$A146:$P2480,13,FALSE)</f>
        <v>0</v>
      </c>
      <c r="I146" s="11" t="str">
        <f>VLOOKUP($A146,'Medical Examinations'!$A146:$P2480,16,FALSE)</f>
        <v>Yes</v>
      </c>
      <c r="J146" s="11" t="str">
        <f>VLOOKUP($A146,'Medical Examinations'!$A146:$P2480,11,FALSE)</f>
        <v>Obesity</v>
      </c>
      <c r="K146" s="11" t="str">
        <f>VLOOKUP($A146,'Medical Examinations'!$A146:$P2480,12,FALSE)</f>
        <v>Diabetes</v>
      </c>
      <c r="L146" s="11" t="str">
        <f>VLOOKUP($A146,'Hospitalisation Details'!$K146:$S2488,7,FALSE)</f>
        <v>23 Dec 1971</v>
      </c>
      <c r="M146" s="17">
        <f>VLOOKUP($A146,'Hospitalisation Details'!$K146:$S2488,9,FALSE)</f>
        <v>38405.26</v>
      </c>
      <c r="N146" s="11" t="str">
        <f>VLOOKUP($A146,'Hospitalisation Details'!$K146:$S2488,4,FALSE)</f>
        <v>Tier - 2</v>
      </c>
      <c r="O146" s="11" t="str">
        <f>VLOOKUP($A146,'Hospitalisation Details'!$K146:$S2488,5,FALSE)</f>
        <v>Tier - 1</v>
      </c>
      <c r="P146" s="11" t="str">
        <f>VLOOKUP($A146,'Hospitalisation Details'!$K146:$S2488,6,FALSE)</f>
        <v>R1011</v>
      </c>
      <c r="Q146" s="36">
        <f ca="1">VLOOKUP($A146,'Hospitalisation Details'!$K146:$S2488,8,FALSE)</f>
        <v>53</v>
      </c>
    </row>
    <row r="147" spans="1:17" x14ac:dyDescent="0.3">
      <c r="A147" s="14" t="str">
        <f>VLOOKUP('Customer Names'!A147,'Customer Names'!A147:F2481,1,FALSE)</f>
        <v>Id146</v>
      </c>
      <c r="B147" s="11" t="str">
        <f>VLOOKUP('Customer Names'!B147,'Customer Names'!B147:G2481,5,FALSE)</f>
        <v>Valeria R</v>
      </c>
      <c r="C147" s="11">
        <f>VLOOKUP($A147,'Medical Examinations'!$A147:$O2481,2,FALSE)</f>
        <v>41.52</v>
      </c>
      <c r="D147" s="11">
        <f>VLOOKUP($A147,'Medical Examinations'!$A147:$O2481,3,FALSE)</f>
        <v>11.82</v>
      </c>
      <c r="E147" s="11" t="str">
        <f>VLOOKUP($A147,'Medical Examinations'!$A147:$P2481,14,FALSE)</f>
        <v>Yes</v>
      </c>
      <c r="F147" s="11" t="str">
        <f>VLOOKUP($A147,'Medical Examinations'!$A147:$O2481,5,FALSE)</f>
        <v>No</v>
      </c>
      <c r="G147" s="11" t="str">
        <f>VLOOKUP($A147,'Medical Examinations'!$A147:$O2481,6,FALSE)</f>
        <v>No</v>
      </c>
      <c r="H147" s="11">
        <f>VLOOKUP($A147,'Medical Examinations'!$A147:$P2481,13,FALSE)</f>
        <v>2</v>
      </c>
      <c r="I147" s="11" t="str">
        <f>VLOOKUP($A147,'Medical Examinations'!$A147:$P2481,16,FALSE)</f>
        <v>Yes</v>
      </c>
      <c r="J147" s="11" t="str">
        <f>VLOOKUP($A147,'Medical Examinations'!$A147:$P2481,11,FALSE)</f>
        <v>Obesity</v>
      </c>
      <c r="K147" s="11" t="str">
        <f>VLOOKUP($A147,'Medical Examinations'!$A147:$P2481,12,FALSE)</f>
        <v>Diabetes</v>
      </c>
      <c r="L147" s="11" t="str">
        <f>VLOOKUP($A147,'Hospitalisation Details'!$K147:$S2489,7,FALSE)</f>
        <v>22 Aug 1970</v>
      </c>
      <c r="M147" s="17">
        <f>VLOOKUP($A147,'Hospitalisation Details'!$K147:$S2489,9,FALSE)</f>
        <v>38389.79</v>
      </c>
      <c r="N147" s="11" t="str">
        <f>VLOOKUP($A147,'Hospitalisation Details'!$K147:$S2489,4,FALSE)</f>
        <v>Tier - 2</v>
      </c>
      <c r="O147" s="11" t="str">
        <f>VLOOKUP($A147,'Hospitalisation Details'!$K147:$S2489,5,FALSE)</f>
        <v>Tier - 3</v>
      </c>
      <c r="P147" s="11" t="str">
        <f>VLOOKUP($A147,'Hospitalisation Details'!$K147:$S2489,6,FALSE)</f>
        <v>R1011</v>
      </c>
      <c r="Q147" s="36">
        <f ca="1">VLOOKUP($A147,'Hospitalisation Details'!$K147:$S2489,8,FALSE)</f>
        <v>54</v>
      </c>
    </row>
    <row r="148" spans="1:17" x14ac:dyDescent="0.3">
      <c r="A148" s="14" t="str">
        <f>VLOOKUP('Customer Names'!A148,'Customer Names'!A148:F2482,1,FALSE)</f>
        <v>Id147</v>
      </c>
      <c r="B148" s="11" t="str">
        <f>VLOOKUP('Customer Names'!B148,'Customer Names'!B148:G2482,5,FALSE)</f>
        <v>Michael P</v>
      </c>
      <c r="C148" s="11">
        <f>VLOOKUP($A148,'Medical Examinations'!$A148:$O2482,2,FALSE)</f>
        <v>39.4</v>
      </c>
      <c r="D148" s="11">
        <f>VLOOKUP($A148,'Medical Examinations'!$A148:$O2482,3,FALSE)</f>
        <v>6.76</v>
      </c>
      <c r="E148" s="11" t="str">
        <f>VLOOKUP($A148,'Medical Examinations'!$A148:$P2482,14,FALSE)</f>
        <v>No</v>
      </c>
      <c r="F148" s="11" t="str">
        <f>VLOOKUP($A148,'Medical Examinations'!$A148:$O2482,5,FALSE)</f>
        <v>No</v>
      </c>
      <c r="G148" s="11" t="str">
        <f>VLOOKUP($A148,'Medical Examinations'!$A148:$O2482,6,FALSE)</f>
        <v>No</v>
      </c>
      <c r="H148" s="11">
        <f>VLOOKUP($A148,'Medical Examinations'!$A148:$P2482,13,FALSE)</f>
        <v>0</v>
      </c>
      <c r="I148" s="11" t="str">
        <f>VLOOKUP($A148,'Medical Examinations'!$A148:$P2482,16,FALSE)</f>
        <v>Yes</v>
      </c>
      <c r="J148" s="11" t="str">
        <f>VLOOKUP($A148,'Medical Examinations'!$A148:$P2482,11,FALSE)</f>
        <v>Obesity</v>
      </c>
      <c r="K148" s="11" t="str">
        <f>VLOOKUP($A148,'Medical Examinations'!$A148:$P2482,12,FALSE)</f>
        <v>Diabetes</v>
      </c>
      <c r="L148" s="11" t="str">
        <f>VLOOKUP($A148,'Hospitalisation Details'!$K148:$S2490,7,FALSE)</f>
        <v>17 Sep 2002</v>
      </c>
      <c r="M148" s="17">
        <f>VLOOKUP($A148,'Hospitalisation Details'!$K148:$S2490,9,FALSE)</f>
        <v>38344.57</v>
      </c>
      <c r="N148" s="11" t="str">
        <f>VLOOKUP($A148,'Hospitalisation Details'!$K148:$S2490,4,FALSE)</f>
        <v>Tier - 1</v>
      </c>
      <c r="O148" s="11" t="str">
        <f>VLOOKUP($A148,'Hospitalisation Details'!$K148:$S2490,5,FALSE)</f>
        <v>Tier - 3</v>
      </c>
      <c r="P148" s="11" t="str">
        <f>VLOOKUP($A148,'Hospitalisation Details'!$K148:$S2490,6,FALSE)</f>
        <v>R1011</v>
      </c>
      <c r="Q148" s="36">
        <f ca="1">VLOOKUP($A148,'Hospitalisation Details'!$K148:$S2490,8,FALSE)</f>
        <v>22</v>
      </c>
    </row>
    <row r="149" spans="1:17" x14ac:dyDescent="0.3">
      <c r="A149" s="14" t="str">
        <f>VLOOKUP('Customer Names'!A149,'Customer Names'!A149:F2483,1,FALSE)</f>
        <v>Id148</v>
      </c>
      <c r="B149" s="11" t="str">
        <f>VLOOKUP('Customer Names'!B149,'Customer Names'!B149:G2483,5,FALSE)</f>
        <v>Rami</v>
      </c>
      <c r="C149" s="11">
        <f>VLOOKUP($A149,'Medical Examinations'!$A149:$O2483,2,FALSE)</f>
        <v>46.45</v>
      </c>
      <c r="D149" s="11">
        <f>VLOOKUP($A149,'Medical Examinations'!$A149:$O2483,3,FALSE)</f>
        <v>5.62</v>
      </c>
      <c r="E149" s="11" t="str">
        <f>VLOOKUP($A149,'Medical Examinations'!$A149:$P2483,14,FALSE)</f>
        <v>No</v>
      </c>
      <c r="F149" s="11" t="str">
        <f>VLOOKUP($A149,'Medical Examinations'!$A149:$O2483,5,FALSE)</f>
        <v>No</v>
      </c>
      <c r="G149" s="11" t="str">
        <f>VLOOKUP($A149,'Medical Examinations'!$A149:$O2483,6,FALSE)</f>
        <v>No</v>
      </c>
      <c r="H149" s="11">
        <f>VLOOKUP($A149,'Medical Examinations'!$A149:$P2483,13,FALSE)</f>
        <v>0</v>
      </c>
      <c r="I149" s="11" t="str">
        <f>VLOOKUP($A149,'Medical Examinations'!$A149:$P2483,16,FALSE)</f>
        <v>Yes</v>
      </c>
      <c r="J149" s="11" t="str">
        <f>VLOOKUP($A149,'Medical Examinations'!$A149:$P2483,11,FALSE)</f>
        <v>Obesity</v>
      </c>
      <c r="K149" s="11" t="str">
        <f>VLOOKUP($A149,'Medical Examinations'!$A149:$P2483,12,FALSE)</f>
        <v>Normal</v>
      </c>
      <c r="L149" s="11" t="str">
        <f>VLOOKUP($A149,'Hospitalisation Details'!$K149:$S2491,7,FALSE)</f>
        <v>12 Jun 1980</v>
      </c>
      <c r="M149" s="17">
        <f>VLOOKUP($A149,'Hospitalisation Details'!$K149:$S2491,9,FALSE)</f>
        <v>38313.129999999997</v>
      </c>
      <c r="N149" s="11" t="str">
        <f>VLOOKUP($A149,'Hospitalisation Details'!$K149:$S2491,4,FALSE)</f>
        <v>Tier - 1</v>
      </c>
      <c r="O149" s="11" t="str">
        <f>VLOOKUP($A149,'Hospitalisation Details'!$K149:$S2491,5,FALSE)</f>
        <v>Tier - 3</v>
      </c>
      <c r="P149" s="11" t="str">
        <f>VLOOKUP($A149,'Hospitalisation Details'!$K149:$S2491,6,FALSE)</f>
        <v>R1011</v>
      </c>
      <c r="Q149" s="36">
        <f ca="1">VLOOKUP($A149,'Hospitalisation Details'!$K149:$S2491,8,FALSE)</f>
        <v>44</v>
      </c>
    </row>
    <row r="150" spans="1:17" x14ac:dyDescent="0.3">
      <c r="A150" s="14" t="str">
        <f>VLOOKUP('Customer Names'!A150,'Customer Names'!A150:F2484,1,FALSE)</f>
        <v>Id149</v>
      </c>
      <c r="B150" s="11" t="str">
        <f>VLOOKUP('Customer Names'!B150,'Customer Names'!B150:G2484,5,FALSE)</f>
        <v>Denis</v>
      </c>
      <c r="C150" s="11">
        <f>VLOOKUP($A150,'Medical Examinations'!$A150:$O2484,2,FALSE)</f>
        <v>35.75</v>
      </c>
      <c r="D150" s="11">
        <f>VLOOKUP($A150,'Medical Examinations'!$A150:$O2484,3,FALSE)</f>
        <v>4.1900000000000004</v>
      </c>
      <c r="E150" s="11" t="str">
        <f>VLOOKUP($A150,'Medical Examinations'!$A150:$P2484,14,FALSE)</f>
        <v>No</v>
      </c>
      <c r="F150" s="11" t="str">
        <f>VLOOKUP($A150,'Medical Examinations'!$A150:$O2484,5,FALSE)</f>
        <v>No</v>
      </c>
      <c r="G150" s="11" t="str">
        <f>VLOOKUP($A150,'Medical Examinations'!$A150:$O2484,6,FALSE)</f>
        <v>No</v>
      </c>
      <c r="H150" s="11">
        <f>VLOOKUP($A150,'Medical Examinations'!$A150:$P2484,13,FALSE)</f>
        <v>0</v>
      </c>
      <c r="I150" s="11" t="str">
        <f>VLOOKUP($A150,'Medical Examinations'!$A150:$P2484,16,FALSE)</f>
        <v>Yes</v>
      </c>
      <c r="J150" s="11" t="str">
        <f>VLOOKUP($A150,'Medical Examinations'!$A150:$P2484,11,FALSE)</f>
        <v>Obesity</v>
      </c>
      <c r="K150" s="11" t="str">
        <f>VLOOKUP($A150,'Medical Examinations'!$A150:$P2484,12,FALSE)</f>
        <v>Normal</v>
      </c>
      <c r="L150" s="11" t="str">
        <f>VLOOKUP($A150,'Hospitalisation Details'!$K150:$S2492,7,FALSE)</f>
        <v>30 Oct 1989</v>
      </c>
      <c r="M150" s="17">
        <f>VLOOKUP($A150,'Hospitalisation Details'!$K150:$S2492,9,FALSE)</f>
        <v>38282.75</v>
      </c>
      <c r="N150" s="11" t="str">
        <f>VLOOKUP($A150,'Hospitalisation Details'!$K150:$S2492,4,FALSE)</f>
        <v>Tier - 1</v>
      </c>
      <c r="O150" s="11" t="str">
        <f>VLOOKUP($A150,'Hospitalisation Details'!$K150:$S2492,5,FALSE)</f>
        <v>Tier - 2</v>
      </c>
      <c r="P150" s="11" t="str">
        <f>VLOOKUP($A150,'Hospitalisation Details'!$K150:$S2492,6,FALSE)</f>
        <v>R1013</v>
      </c>
      <c r="Q150" s="36">
        <f ca="1">VLOOKUP($A150,'Hospitalisation Details'!$K150:$S2492,8,FALSE)</f>
        <v>35</v>
      </c>
    </row>
    <row r="151" spans="1:17" x14ac:dyDescent="0.3">
      <c r="A151" s="14" t="str">
        <f>VLOOKUP('Customer Names'!A151,'Customer Names'!A151:F2485,1,FALSE)</f>
        <v>Id150</v>
      </c>
      <c r="B151" s="11" t="str">
        <f>VLOOKUP('Customer Names'!B151,'Customer Names'!B151:G2485,5,FALSE)</f>
        <v>Brian E</v>
      </c>
      <c r="C151" s="11">
        <f>VLOOKUP($A151,'Medical Examinations'!$A151:$O2485,2,FALSE)</f>
        <v>26.07</v>
      </c>
      <c r="D151" s="11">
        <f>VLOOKUP($A151,'Medical Examinations'!$A151:$O2485,3,FALSE)</f>
        <v>5.32</v>
      </c>
      <c r="E151" s="11" t="str">
        <f>VLOOKUP($A151,'Medical Examinations'!$A151:$P2485,14,FALSE)</f>
        <v>No</v>
      </c>
      <c r="F151" s="11" t="str">
        <f>VLOOKUP($A151,'Medical Examinations'!$A151:$O2485,5,FALSE)</f>
        <v>No</v>
      </c>
      <c r="G151" s="11" t="str">
        <f>VLOOKUP($A151,'Medical Examinations'!$A151:$O2485,6,FALSE)</f>
        <v>No</v>
      </c>
      <c r="H151" s="11">
        <f>VLOOKUP($A151,'Medical Examinations'!$A151:$P2485,13,FALSE)</f>
        <v>0</v>
      </c>
      <c r="I151" s="11" t="str">
        <f>VLOOKUP($A151,'Medical Examinations'!$A151:$P2485,16,FALSE)</f>
        <v>Yes</v>
      </c>
      <c r="J151" s="11" t="str">
        <f>VLOOKUP($A151,'Medical Examinations'!$A151:$P2485,11,FALSE)</f>
        <v>Overweight</v>
      </c>
      <c r="K151" s="11" t="str">
        <f>VLOOKUP($A151,'Medical Examinations'!$A151:$P2485,12,FALSE)</f>
        <v>Normal</v>
      </c>
      <c r="L151" s="11" t="str">
        <f>VLOOKUP($A151,'Hospitalisation Details'!$K151:$S2493,7,FALSE)</f>
        <v>16 Aug 1980</v>
      </c>
      <c r="M151" s="17">
        <f>VLOOKUP($A151,'Hospitalisation Details'!$K151:$S2493,9,FALSE)</f>
        <v>38245.589999999997</v>
      </c>
      <c r="N151" s="11" t="str">
        <f>VLOOKUP($A151,'Hospitalisation Details'!$K151:$S2493,4,FALSE)</f>
        <v>Tier - 1</v>
      </c>
      <c r="O151" s="11" t="str">
        <f>VLOOKUP($A151,'Hospitalisation Details'!$K151:$S2493,5,FALSE)</f>
        <v>Tier - 2</v>
      </c>
      <c r="P151" s="11" t="str">
        <f>VLOOKUP($A151,'Hospitalisation Details'!$K151:$S2493,6,FALSE)</f>
        <v>R1013</v>
      </c>
      <c r="Q151" s="36">
        <f ca="1">VLOOKUP($A151,'Hospitalisation Details'!$K151:$S2493,8,FALSE)</f>
        <v>44</v>
      </c>
    </row>
    <row r="152" spans="1:17" x14ac:dyDescent="0.3">
      <c r="A152" s="14" t="str">
        <f>VLOOKUP('Customer Names'!A152,'Customer Names'!A152:F2486,1,FALSE)</f>
        <v>Id151</v>
      </c>
      <c r="B152" s="11" t="str">
        <f>VLOOKUP('Customer Names'!B152,'Customer Names'!B152:G2486,5,FALSE)</f>
        <v>Bonnie</v>
      </c>
      <c r="C152" s="11">
        <f>VLOOKUP($A152,'Medical Examinations'!$A152:$O2486,2,FALSE)</f>
        <v>36.54</v>
      </c>
      <c r="D152" s="11">
        <f>VLOOKUP($A152,'Medical Examinations'!$A152:$O2486,3,FALSE)</f>
        <v>4.46</v>
      </c>
      <c r="E152" s="11" t="str">
        <f>VLOOKUP($A152,'Medical Examinations'!$A152:$P2486,14,FALSE)</f>
        <v>Yes</v>
      </c>
      <c r="F152" s="11" t="str">
        <f>VLOOKUP($A152,'Medical Examinations'!$A152:$O2486,5,FALSE)</f>
        <v>No</v>
      </c>
      <c r="G152" s="11" t="str">
        <f>VLOOKUP($A152,'Medical Examinations'!$A152:$O2486,6,FALSE)</f>
        <v>No</v>
      </c>
      <c r="H152" s="11">
        <f>VLOOKUP($A152,'Medical Examinations'!$A152:$P2486,13,FALSE)</f>
        <v>1</v>
      </c>
      <c r="I152" s="11" t="str">
        <f>VLOOKUP($A152,'Medical Examinations'!$A152:$P2486,16,FALSE)</f>
        <v>Yes</v>
      </c>
      <c r="J152" s="11" t="str">
        <f>VLOOKUP($A152,'Medical Examinations'!$A152:$P2486,11,FALSE)</f>
        <v>Obesity</v>
      </c>
      <c r="K152" s="11" t="str">
        <f>VLOOKUP($A152,'Medical Examinations'!$A152:$P2486,12,FALSE)</f>
        <v>Normal</v>
      </c>
      <c r="L152" s="11" t="str">
        <f>VLOOKUP($A152,'Hospitalisation Details'!$K152:$S2494,7,FALSE)</f>
        <v>16 Jun 1964</v>
      </c>
      <c r="M152" s="17">
        <f>VLOOKUP($A152,'Hospitalisation Details'!$K152:$S2494,9,FALSE)</f>
        <v>38241.74</v>
      </c>
      <c r="N152" s="11" t="str">
        <f>VLOOKUP($A152,'Hospitalisation Details'!$K152:$S2494,4,FALSE)</f>
        <v>Tier - 2</v>
      </c>
      <c r="O152" s="11" t="str">
        <f>VLOOKUP($A152,'Hospitalisation Details'!$K152:$S2494,5,FALSE)</f>
        <v>Tier - 3</v>
      </c>
      <c r="P152" s="11" t="str">
        <f>VLOOKUP($A152,'Hospitalisation Details'!$K152:$S2494,6,FALSE)</f>
        <v>R1011</v>
      </c>
      <c r="Q152" s="36">
        <f ca="1">VLOOKUP($A152,'Hospitalisation Details'!$K152:$S2494,8,FALSE)</f>
        <v>60</v>
      </c>
    </row>
    <row r="153" spans="1:17" x14ac:dyDescent="0.3">
      <c r="A153" s="14" t="str">
        <f>VLOOKUP('Customer Names'!A153,'Customer Names'!A153:F2487,1,FALSE)</f>
        <v>Id152</v>
      </c>
      <c r="B153" s="11" t="str">
        <f>VLOOKUP('Customer Names'!B153,'Customer Names'!B153:G2487,5,FALSE)</f>
        <v>Michael P</v>
      </c>
      <c r="C153" s="11">
        <f>VLOOKUP($A153,'Medical Examinations'!$A153:$O2487,2,FALSE)</f>
        <v>51.64</v>
      </c>
      <c r="D153" s="11">
        <f>VLOOKUP($A153,'Medical Examinations'!$A153:$O2487,3,FALSE)</f>
        <v>5.65</v>
      </c>
      <c r="E153" s="11" t="str">
        <f>VLOOKUP($A153,'Medical Examinations'!$A153:$P2487,14,FALSE)</f>
        <v>No</v>
      </c>
      <c r="F153" s="11" t="str">
        <f>VLOOKUP($A153,'Medical Examinations'!$A153:$O2487,5,FALSE)</f>
        <v>No</v>
      </c>
      <c r="G153" s="11" t="str">
        <f>VLOOKUP($A153,'Medical Examinations'!$A153:$O2487,6,FALSE)</f>
        <v>No</v>
      </c>
      <c r="H153" s="11">
        <f>VLOOKUP($A153,'Medical Examinations'!$A153:$P2487,13,FALSE)</f>
        <v>0</v>
      </c>
      <c r="I153" s="11" t="str">
        <f>VLOOKUP($A153,'Medical Examinations'!$A153:$P2487,16,FALSE)</f>
        <v>Yes</v>
      </c>
      <c r="J153" s="11" t="str">
        <f>VLOOKUP($A153,'Medical Examinations'!$A153:$P2487,11,FALSE)</f>
        <v>Obesity</v>
      </c>
      <c r="K153" s="11" t="str">
        <f>VLOOKUP($A153,'Medical Examinations'!$A153:$P2487,12,FALSE)</f>
        <v>Normal</v>
      </c>
      <c r="L153" s="11" t="str">
        <f>VLOOKUP($A153,'Hospitalisation Details'!$K153:$S2495,7,FALSE)</f>
        <v>8 Sep 1989</v>
      </c>
      <c r="M153" s="17">
        <f>VLOOKUP($A153,'Hospitalisation Details'!$K153:$S2495,9,FALSE)</f>
        <v>38237.339999999997</v>
      </c>
      <c r="N153" s="11" t="str">
        <f>VLOOKUP($A153,'Hospitalisation Details'!$K153:$S2495,4,FALSE)</f>
        <v>Tier - 2</v>
      </c>
      <c r="O153" s="11" t="str">
        <f>VLOOKUP($A153,'Hospitalisation Details'!$K153:$S2495,5,FALSE)</f>
        <v>Tier - 3</v>
      </c>
      <c r="P153" s="11" t="str">
        <f>VLOOKUP($A153,'Hospitalisation Details'!$K153:$S2495,6,FALSE)</f>
        <v>R1011</v>
      </c>
      <c r="Q153" s="36">
        <f ca="1">VLOOKUP($A153,'Hospitalisation Details'!$K153:$S2495,8,FALSE)</f>
        <v>35</v>
      </c>
    </row>
    <row r="154" spans="1:17" x14ac:dyDescent="0.3">
      <c r="A154" s="14" t="str">
        <f>VLOOKUP('Customer Names'!A154,'Customer Names'!A154:F2488,1,FALSE)</f>
        <v>Id153</v>
      </c>
      <c r="B154" s="11" t="str">
        <f>VLOOKUP('Customer Names'!B154,'Customer Names'!B154:G2488,5,FALSE)</f>
        <v>Paul</v>
      </c>
      <c r="C154" s="11">
        <f>VLOOKUP($A154,'Medical Examinations'!$A154:$O2488,2,FALSE)</f>
        <v>42.83</v>
      </c>
      <c r="D154" s="11">
        <f>VLOOKUP($A154,'Medical Examinations'!$A154:$O2488,3,FALSE)</f>
        <v>6.04</v>
      </c>
      <c r="E154" s="11" t="str">
        <f>VLOOKUP($A154,'Medical Examinations'!$A154:$P2488,14,FALSE)</f>
        <v>No</v>
      </c>
      <c r="F154" s="11" t="str">
        <f>VLOOKUP($A154,'Medical Examinations'!$A154:$O2488,5,FALSE)</f>
        <v>No</v>
      </c>
      <c r="G154" s="11" t="str">
        <f>VLOOKUP($A154,'Medical Examinations'!$A154:$O2488,6,FALSE)</f>
        <v>No</v>
      </c>
      <c r="H154" s="11">
        <f>VLOOKUP($A154,'Medical Examinations'!$A154:$P2488,13,FALSE)</f>
        <v>2</v>
      </c>
      <c r="I154" s="11" t="str">
        <f>VLOOKUP($A154,'Medical Examinations'!$A154:$P2488,16,FALSE)</f>
        <v>Yes</v>
      </c>
      <c r="J154" s="11" t="str">
        <f>VLOOKUP($A154,'Medical Examinations'!$A154:$P2488,11,FALSE)</f>
        <v>Obesity</v>
      </c>
      <c r="K154" s="11" t="str">
        <f>VLOOKUP($A154,'Medical Examinations'!$A154:$P2488,12,FALSE)</f>
        <v>Prediabetes</v>
      </c>
      <c r="L154" s="11" t="str">
        <f>VLOOKUP($A154,'Hospitalisation Details'!$K154:$S2496,7,FALSE)</f>
        <v>19 Nov 1972</v>
      </c>
      <c r="M154" s="17">
        <f>VLOOKUP($A154,'Hospitalisation Details'!$K154:$S2496,9,FALSE)</f>
        <v>38189.1</v>
      </c>
      <c r="N154" s="11" t="str">
        <f>VLOOKUP($A154,'Hospitalisation Details'!$K154:$S2496,4,FALSE)</f>
        <v>Tier - 2</v>
      </c>
      <c r="O154" s="11" t="str">
        <f>VLOOKUP($A154,'Hospitalisation Details'!$K154:$S2496,5,FALSE)</f>
        <v>Tier - 2</v>
      </c>
      <c r="P154" s="11" t="str">
        <f>VLOOKUP($A154,'Hospitalisation Details'!$K154:$S2496,6,FALSE)</f>
        <v>R1011</v>
      </c>
      <c r="Q154" s="36">
        <f ca="1">VLOOKUP($A154,'Hospitalisation Details'!$K154:$S2496,8,FALSE)</f>
        <v>52</v>
      </c>
    </row>
    <row r="155" spans="1:17" x14ac:dyDescent="0.3">
      <c r="A155" s="14" t="str">
        <f>VLOOKUP('Customer Names'!A155,'Customer Names'!A155:F2489,1,FALSE)</f>
        <v>Id154</v>
      </c>
      <c r="B155" s="11" t="str">
        <f>VLOOKUP('Customer Names'!B155,'Customer Names'!B155:G2489,5,FALSE)</f>
        <v>Michael</v>
      </c>
      <c r="C155" s="11">
        <f>VLOOKUP($A155,'Medical Examinations'!$A155:$O2489,2,FALSE)</f>
        <v>40.15</v>
      </c>
      <c r="D155" s="11">
        <f>VLOOKUP($A155,'Medical Examinations'!$A155:$O2489,3,FALSE)</f>
        <v>5.76</v>
      </c>
      <c r="E155" s="11" t="str">
        <f>VLOOKUP($A155,'Medical Examinations'!$A155:$P2489,14,FALSE)</f>
        <v>No</v>
      </c>
      <c r="F155" s="11" t="str">
        <f>VLOOKUP($A155,'Medical Examinations'!$A155:$O2489,5,FALSE)</f>
        <v>No</v>
      </c>
      <c r="G155" s="11" t="str">
        <f>VLOOKUP($A155,'Medical Examinations'!$A155:$O2489,6,FALSE)</f>
        <v>No</v>
      </c>
      <c r="H155" s="11">
        <f>VLOOKUP($A155,'Medical Examinations'!$A155:$P2489,13,FALSE)</f>
        <v>1</v>
      </c>
      <c r="I155" s="11" t="str">
        <f>VLOOKUP($A155,'Medical Examinations'!$A155:$P2489,16,FALSE)</f>
        <v>Yes</v>
      </c>
      <c r="J155" s="11" t="str">
        <f>VLOOKUP($A155,'Medical Examinations'!$A155:$P2489,11,FALSE)</f>
        <v>Obesity</v>
      </c>
      <c r="K155" s="11" t="str">
        <f>VLOOKUP($A155,'Medical Examinations'!$A155:$P2489,12,FALSE)</f>
        <v>Prediabetes</v>
      </c>
      <c r="L155" s="11" t="str">
        <f>VLOOKUP($A155,'Hospitalisation Details'!$K155:$S2497,7,FALSE)</f>
        <v>29 Jul 1998</v>
      </c>
      <c r="M155" s="17">
        <f>VLOOKUP($A155,'Hospitalisation Details'!$K155:$S2497,9,FALSE)</f>
        <v>38126.25</v>
      </c>
      <c r="N155" s="11" t="str">
        <f>VLOOKUP($A155,'Hospitalisation Details'!$K155:$S2497,4,FALSE)</f>
        <v>Tier - 1</v>
      </c>
      <c r="O155" s="11" t="str">
        <f>VLOOKUP($A155,'Hospitalisation Details'!$K155:$S2497,5,FALSE)</f>
        <v>Tier - 3</v>
      </c>
      <c r="P155" s="11" t="str">
        <f>VLOOKUP($A155,'Hospitalisation Details'!$K155:$S2497,6,FALSE)</f>
        <v>R1013</v>
      </c>
      <c r="Q155" s="36">
        <f ca="1">VLOOKUP($A155,'Hospitalisation Details'!$K155:$S2497,8,FALSE)</f>
        <v>26</v>
      </c>
    </row>
    <row r="156" spans="1:17" x14ac:dyDescent="0.3">
      <c r="A156" s="14" t="str">
        <f>VLOOKUP('Customer Names'!A156,'Customer Names'!A156:F2490,1,FALSE)</f>
        <v>Id155</v>
      </c>
      <c r="B156" s="11" t="str">
        <f>VLOOKUP('Customer Names'!B156,'Customer Names'!B156:G2490,5,FALSE)</f>
        <v>Samuel</v>
      </c>
      <c r="C156" s="11">
        <f>VLOOKUP($A156,'Medical Examinations'!$A156:$O2490,2,FALSE)</f>
        <v>27.8</v>
      </c>
      <c r="D156" s="11">
        <f>VLOOKUP($A156,'Medical Examinations'!$A156:$O2490,3,FALSE)</f>
        <v>4.3600000000000003</v>
      </c>
      <c r="E156" s="11" t="str">
        <f>VLOOKUP($A156,'Medical Examinations'!$A156:$P2490,14,FALSE)</f>
        <v>No</v>
      </c>
      <c r="F156" s="11" t="str">
        <f>VLOOKUP($A156,'Medical Examinations'!$A156:$O2490,5,FALSE)</f>
        <v>No</v>
      </c>
      <c r="G156" s="11" t="str">
        <f>VLOOKUP($A156,'Medical Examinations'!$A156:$O2490,6,FALSE)</f>
        <v>Yes</v>
      </c>
      <c r="H156" s="11">
        <f>VLOOKUP($A156,'Medical Examinations'!$A156:$P2490,13,FALSE)</f>
        <v>1</v>
      </c>
      <c r="I156" s="11" t="str">
        <f>VLOOKUP($A156,'Medical Examinations'!$A156:$P2490,16,FALSE)</f>
        <v>Yes</v>
      </c>
      <c r="J156" s="11" t="str">
        <f>VLOOKUP($A156,'Medical Examinations'!$A156:$P2490,11,FALSE)</f>
        <v>Overweight</v>
      </c>
      <c r="K156" s="11" t="str">
        <f>VLOOKUP($A156,'Medical Examinations'!$A156:$P2490,12,FALSE)</f>
        <v>Normal</v>
      </c>
      <c r="L156" s="11" t="str">
        <f>VLOOKUP($A156,'Hospitalisation Details'!$K156:$S2498,7,FALSE)</f>
        <v>9 Sep 1979</v>
      </c>
      <c r="M156" s="17">
        <f>VLOOKUP($A156,'Hospitalisation Details'!$K156:$S2498,9,FALSE)</f>
        <v>37829.72</v>
      </c>
      <c r="N156" s="11" t="str">
        <f>VLOOKUP($A156,'Hospitalisation Details'!$K156:$S2498,4,FALSE)</f>
        <v>Tier - 1</v>
      </c>
      <c r="O156" s="11" t="str">
        <f>VLOOKUP($A156,'Hospitalisation Details'!$K156:$S2498,5,FALSE)</f>
        <v>Tier - 2</v>
      </c>
      <c r="P156" s="11" t="str">
        <f>VLOOKUP($A156,'Hospitalisation Details'!$K156:$S2498,6,FALSE)</f>
        <v>R1011</v>
      </c>
      <c r="Q156" s="36">
        <f ca="1">VLOOKUP($A156,'Hospitalisation Details'!$K156:$S2498,8,FALSE)</f>
        <v>45</v>
      </c>
    </row>
    <row r="157" spans="1:17" x14ac:dyDescent="0.3">
      <c r="A157" s="14" t="str">
        <f>VLOOKUP('Customer Names'!A157,'Customer Names'!A157:F2491,1,FALSE)</f>
        <v>Id156</v>
      </c>
      <c r="B157" s="11" t="str">
        <f>VLOOKUP('Customer Names'!B157,'Customer Names'!B157:G2491,5,FALSE)</f>
        <v>Matthew</v>
      </c>
      <c r="C157" s="11">
        <f>VLOOKUP($A157,'Medical Examinations'!$A157:$O2491,2,FALSE)</f>
        <v>45.81</v>
      </c>
      <c r="D157" s="11">
        <f>VLOOKUP($A157,'Medical Examinations'!$A157:$O2491,3,FALSE)</f>
        <v>4.76</v>
      </c>
      <c r="E157" s="11" t="str">
        <f>VLOOKUP($A157,'Medical Examinations'!$A157:$P2491,14,FALSE)</f>
        <v>Yes</v>
      </c>
      <c r="F157" s="11" t="str">
        <f>VLOOKUP($A157,'Medical Examinations'!$A157:$O2491,5,FALSE)</f>
        <v>No</v>
      </c>
      <c r="G157" s="11" t="str">
        <f>VLOOKUP($A157,'Medical Examinations'!$A157:$O2491,6,FALSE)</f>
        <v>Yes</v>
      </c>
      <c r="H157" s="11">
        <f>VLOOKUP($A157,'Medical Examinations'!$A157:$P2491,13,FALSE)</f>
        <v>1</v>
      </c>
      <c r="I157" s="11" t="str">
        <f>VLOOKUP($A157,'Medical Examinations'!$A157:$P2491,16,FALSE)</f>
        <v>Yes</v>
      </c>
      <c r="J157" s="11" t="str">
        <f>VLOOKUP($A157,'Medical Examinations'!$A157:$P2491,11,FALSE)</f>
        <v>Obesity</v>
      </c>
      <c r="K157" s="11" t="str">
        <f>VLOOKUP($A157,'Medical Examinations'!$A157:$P2491,12,FALSE)</f>
        <v>Normal</v>
      </c>
      <c r="L157" s="11" t="str">
        <f>VLOOKUP($A157,'Hospitalisation Details'!$K157:$S2499,7,FALSE)</f>
        <v>26 Jul 1983</v>
      </c>
      <c r="M157" s="17">
        <f>VLOOKUP($A157,'Hospitalisation Details'!$K157:$S2499,9,FALSE)</f>
        <v>37800.980000000003</v>
      </c>
      <c r="N157" s="11" t="str">
        <f>VLOOKUP($A157,'Hospitalisation Details'!$K157:$S2499,4,FALSE)</f>
        <v>Tier - 2</v>
      </c>
      <c r="O157" s="11" t="str">
        <f>VLOOKUP($A157,'Hospitalisation Details'!$K157:$S2499,5,FALSE)</f>
        <v>Tier - 2</v>
      </c>
      <c r="P157" s="11" t="str">
        <f>VLOOKUP($A157,'Hospitalisation Details'!$K157:$S2499,6,FALSE)</f>
        <v>R1011</v>
      </c>
      <c r="Q157" s="36">
        <f ca="1">VLOOKUP($A157,'Hospitalisation Details'!$K157:$S2499,8,FALSE)</f>
        <v>41</v>
      </c>
    </row>
    <row r="158" spans="1:17" x14ac:dyDescent="0.3">
      <c r="A158" s="14" t="str">
        <f>VLOOKUP('Customer Names'!A158,'Customer Names'!A158:F2492,1,FALSE)</f>
        <v>Id157</v>
      </c>
      <c r="B158" s="11" t="str">
        <f>VLOOKUP('Customer Names'!B158,'Customer Names'!B158:G2492,5,FALSE)</f>
        <v>Daniel</v>
      </c>
      <c r="C158" s="11">
        <f>VLOOKUP($A158,'Medical Examinations'!$A158:$O2492,2,FALSE)</f>
        <v>34.43</v>
      </c>
      <c r="D158" s="11">
        <f>VLOOKUP($A158,'Medical Examinations'!$A158:$O2492,3,FALSE)</f>
        <v>10.82</v>
      </c>
      <c r="E158" s="11" t="str">
        <f>VLOOKUP($A158,'Medical Examinations'!$A158:$P2492,14,FALSE)</f>
        <v>Yes</v>
      </c>
      <c r="F158" s="11" t="str">
        <f>VLOOKUP($A158,'Medical Examinations'!$A158:$O2492,5,FALSE)</f>
        <v>No</v>
      </c>
      <c r="G158" s="11" t="str">
        <f>VLOOKUP($A158,'Medical Examinations'!$A158:$O2492,6,FALSE)</f>
        <v>No</v>
      </c>
      <c r="H158" s="11">
        <f>VLOOKUP($A158,'Medical Examinations'!$A158:$P2492,13,FALSE)</f>
        <v>1</v>
      </c>
      <c r="I158" s="11" t="str">
        <f>VLOOKUP($A158,'Medical Examinations'!$A158:$P2492,16,FALSE)</f>
        <v>Yes</v>
      </c>
      <c r="J158" s="11" t="str">
        <f>VLOOKUP($A158,'Medical Examinations'!$A158:$P2492,11,FALSE)</f>
        <v>Obesity</v>
      </c>
      <c r="K158" s="11" t="str">
        <f>VLOOKUP($A158,'Medical Examinations'!$A158:$P2492,12,FALSE)</f>
        <v>Diabetes</v>
      </c>
      <c r="L158" s="11" t="str">
        <f>VLOOKUP($A158,'Hospitalisation Details'!$K158:$S2500,7,FALSE)</f>
        <v>15 Aug 1986</v>
      </c>
      <c r="M158" s="17">
        <f>VLOOKUP($A158,'Hospitalisation Details'!$K158:$S2500,9,FALSE)</f>
        <v>37742.58</v>
      </c>
      <c r="N158" s="11" t="str">
        <f>VLOOKUP($A158,'Hospitalisation Details'!$K158:$S2500,4,FALSE)</f>
        <v>Tier - 1</v>
      </c>
      <c r="O158" s="11" t="str">
        <f>VLOOKUP($A158,'Hospitalisation Details'!$K158:$S2500,5,FALSE)</f>
        <v>Tier - 1</v>
      </c>
      <c r="P158" s="11" t="str">
        <f>VLOOKUP($A158,'Hospitalisation Details'!$K158:$S2500,6,FALSE)</f>
        <v>R1013</v>
      </c>
      <c r="Q158" s="36">
        <f ca="1">VLOOKUP($A158,'Hospitalisation Details'!$K158:$S2500,8,FALSE)</f>
        <v>38</v>
      </c>
    </row>
    <row r="159" spans="1:17" x14ac:dyDescent="0.3">
      <c r="A159" s="14" t="str">
        <f>VLOOKUP('Customer Names'!A159,'Customer Names'!A159:F2493,1,FALSE)</f>
        <v>Id158</v>
      </c>
      <c r="B159" s="11" t="str">
        <f>VLOOKUP('Customer Names'!B159,'Customer Names'!B159:G2493,5,FALSE)</f>
        <v>Syndy</v>
      </c>
      <c r="C159" s="11">
        <f>VLOOKUP($A159,'Medical Examinations'!$A159:$O2493,2,FALSE)</f>
        <v>41.33</v>
      </c>
      <c r="D159" s="11">
        <f>VLOOKUP($A159,'Medical Examinations'!$A159:$O2493,3,FALSE)</f>
        <v>4.01</v>
      </c>
      <c r="E159" s="11" t="str">
        <f>VLOOKUP($A159,'Medical Examinations'!$A159:$P2493,14,FALSE)</f>
        <v>Yes</v>
      </c>
      <c r="F159" s="11" t="str">
        <f>VLOOKUP($A159,'Medical Examinations'!$A159:$O2493,5,FALSE)</f>
        <v>No</v>
      </c>
      <c r="G159" s="11" t="str">
        <f>VLOOKUP($A159,'Medical Examinations'!$A159:$O2493,6,FALSE)</f>
        <v>No</v>
      </c>
      <c r="H159" s="11">
        <f>VLOOKUP($A159,'Medical Examinations'!$A159:$P2493,13,FALSE)</f>
        <v>0</v>
      </c>
      <c r="I159" s="11" t="str">
        <f>VLOOKUP($A159,'Medical Examinations'!$A159:$P2493,16,FALSE)</f>
        <v>Yes</v>
      </c>
      <c r="J159" s="11" t="str">
        <f>VLOOKUP($A159,'Medical Examinations'!$A159:$P2493,11,FALSE)</f>
        <v>Obesity</v>
      </c>
      <c r="K159" s="11" t="str">
        <f>VLOOKUP($A159,'Medical Examinations'!$A159:$P2493,12,FALSE)</f>
        <v>Normal</v>
      </c>
      <c r="L159" s="11" t="str">
        <f>VLOOKUP($A159,'Hospitalisation Details'!$K159:$S2501,7,FALSE)</f>
        <v>18 Sep 1976</v>
      </c>
      <c r="M159" s="17">
        <f>VLOOKUP($A159,'Hospitalisation Details'!$K159:$S2501,9,FALSE)</f>
        <v>37735.199999999997</v>
      </c>
      <c r="N159" s="11" t="str">
        <f>VLOOKUP($A159,'Hospitalisation Details'!$K159:$S2501,4,FALSE)</f>
        <v>Tier - 2</v>
      </c>
      <c r="O159" s="11" t="str">
        <f>VLOOKUP($A159,'Hospitalisation Details'!$K159:$S2501,5,FALSE)</f>
        <v>Tier - 2</v>
      </c>
      <c r="P159" s="11" t="str">
        <f>VLOOKUP($A159,'Hospitalisation Details'!$K159:$S2501,6,FALSE)</f>
        <v>R1011</v>
      </c>
      <c r="Q159" s="36">
        <f ca="1">VLOOKUP($A159,'Hospitalisation Details'!$K159:$S2501,8,FALSE)</f>
        <v>48</v>
      </c>
    </row>
    <row r="160" spans="1:17" x14ac:dyDescent="0.3">
      <c r="A160" s="14" t="str">
        <f>VLOOKUP('Customer Names'!A160,'Customer Names'!A160:F2494,1,FALSE)</f>
        <v>Id159</v>
      </c>
      <c r="B160" s="11" t="str">
        <f>VLOOKUP('Customer Names'!B160,'Customer Names'!B160:G2494,5,FALSE)</f>
        <v>Aleksandra</v>
      </c>
      <c r="C160" s="11">
        <f>VLOOKUP($A160,'Medical Examinations'!$A160:$O2494,2,FALSE)</f>
        <v>31.92</v>
      </c>
      <c r="D160" s="11">
        <f>VLOOKUP($A160,'Medical Examinations'!$A160:$O2494,3,FALSE)</f>
        <v>5.12</v>
      </c>
      <c r="E160" s="11" t="str">
        <f>VLOOKUP($A160,'Medical Examinations'!$A160:$P2494,14,FALSE)</f>
        <v>Yes</v>
      </c>
      <c r="F160" s="11" t="str">
        <f>VLOOKUP($A160,'Medical Examinations'!$A160:$O2494,5,FALSE)</f>
        <v>No</v>
      </c>
      <c r="G160" s="11" t="str">
        <f>VLOOKUP($A160,'Medical Examinations'!$A160:$O2494,6,FALSE)</f>
        <v>No</v>
      </c>
      <c r="H160" s="11">
        <f>VLOOKUP($A160,'Medical Examinations'!$A160:$P2494,13,FALSE)</f>
        <v>1</v>
      </c>
      <c r="I160" s="11" t="str">
        <f>VLOOKUP($A160,'Medical Examinations'!$A160:$P2494,16,FALSE)</f>
        <v>Yes</v>
      </c>
      <c r="J160" s="11" t="str">
        <f>VLOOKUP($A160,'Medical Examinations'!$A160:$P2494,11,FALSE)</f>
        <v>Obesity</v>
      </c>
      <c r="K160" s="11" t="str">
        <f>VLOOKUP($A160,'Medical Examinations'!$A160:$P2494,12,FALSE)</f>
        <v>Normal</v>
      </c>
      <c r="L160" s="11" t="str">
        <f>VLOOKUP($A160,'Hospitalisation Details'!$K160:$S2502,7,FALSE)</f>
        <v>10 Oct 1988</v>
      </c>
      <c r="M160" s="17">
        <f>VLOOKUP($A160,'Hospitalisation Details'!$K160:$S2502,9,FALSE)</f>
        <v>37701.879999999997</v>
      </c>
      <c r="N160" s="11" t="str">
        <f>VLOOKUP($A160,'Hospitalisation Details'!$K160:$S2502,4,FALSE)</f>
        <v>Tier - 2</v>
      </c>
      <c r="O160" s="11" t="str">
        <f>VLOOKUP($A160,'Hospitalisation Details'!$K160:$S2502,5,FALSE)</f>
        <v>Tier - 3</v>
      </c>
      <c r="P160" s="11" t="str">
        <f>VLOOKUP($A160,'Hospitalisation Details'!$K160:$S2502,6,FALSE)</f>
        <v>R1023</v>
      </c>
      <c r="Q160" s="36">
        <f ca="1">VLOOKUP($A160,'Hospitalisation Details'!$K160:$S2502,8,FALSE)</f>
        <v>36</v>
      </c>
    </row>
    <row r="161" spans="1:17" x14ac:dyDescent="0.3">
      <c r="A161" s="14" t="str">
        <f>VLOOKUP('Customer Names'!A161,'Customer Names'!A161:F2495,1,FALSE)</f>
        <v>Id160</v>
      </c>
      <c r="B161" s="11" t="str">
        <f>VLOOKUP('Customer Names'!B161,'Customer Names'!B161:G2495,5,FALSE)</f>
        <v>Steeve T Sr</v>
      </c>
      <c r="C161" s="11">
        <f>VLOOKUP($A161,'Medical Examinations'!$A161:$O2495,2,FALSE)</f>
        <v>39.799999999999997</v>
      </c>
      <c r="D161" s="11">
        <f>VLOOKUP($A161,'Medical Examinations'!$A161:$O2495,3,FALSE)</f>
        <v>10.54</v>
      </c>
      <c r="E161" s="11" t="str">
        <f>VLOOKUP($A161,'Medical Examinations'!$A161:$P2495,14,FALSE)</f>
        <v>Yes</v>
      </c>
      <c r="F161" s="11" t="str">
        <f>VLOOKUP($A161,'Medical Examinations'!$A161:$O2495,5,FALSE)</f>
        <v>No</v>
      </c>
      <c r="G161" s="11" t="str">
        <f>VLOOKUP($A161,'Medical Examinations'!$A161:$O2495,6,FALSE)</f>
        <v>No</v>
      </c>
      <c r="H161" s="11">
        <f>VLOOKUP($A161,'Medical Examinations'!$A161:$P2495,13,FALSE)</f>
        <v>2</v>
      </c>
      <c r="I161" s="11" t="str">
        <f>VLOOKUP($A161,'Medical Examinations'!$A161:$P2495,16,FALSE)</f>
        <v>Yes</v>
      </c>
      <c r="J161" s="11" t="str">
        <f>VLOOKUP($A161,'Medical Examinations'!$A161:$P2495,11,FALSE)</f>
        <v>Obesity</v>
      </c>
      <c r="K161" s="11" t="str">
        <f>VLOOKUP($A161,'Medical Examinations'!$A161:$P2495,12,FALSE)</f>
        <v>Diabetes</v>
      </c>
      <c r="L161" s="11" t="str">
        <f>VLOOKUP($A161,'Hospitalisation Details'!$K161:$S2503,7,FALSE)</f>
        <v>28 Oct 1970</v>
      </c>
      <c r="M161" s="17">
        <f>VLOOKUP($A161,'Hospitalisation Details'!$K161:$S2503,9,FALSE)</f>
        <v>37675.06</v>
      </c>
      <c r="N161" s="11" t="str">
        <f>VLOOKUP($A161,'Hospitalisation Details'!$K161:$S2503,4,FALSE)</f>
        <v>Tier - 2</v>
      </c>
      <c r="O161" s="11" t="str">
        <f>VLOOKUP($A161,'Hospitalisation Details'!$K161:$S2503,5,FALSE)</f>
        <v>Tier - 3</v>
      </c>
      <c r="P161" s="11" t="str">
        <f>VLOOKUP($A161,'Hospitalisation Details'!$K161:$S2503,6,FALSE)</f>
        <v>R1011</v>
      </c>
      <c r="Q161" s="36">
        <f ca="1">VLOOKUP($A161,'Hospitalisation Details'!$K161:$S2503,8,FALSE)</f>
        <v>54</v>
      </c>
    </row>
    <row r="162" spans="1:17" x14ac:dyDescent="0.3">
      <c r="A162" s="14" t="str">
        <f>VLOOKUP('Customer Names'!A162,'Customer Names'!A162:F2496,1,FALSE)</f>
        <v>Id161</v>
      </c>
      <c r="B162" s="11" t="str">
        <f>VLOOKUP('Customer Names'!B162,'Customer Names'!B162:G2496,5,FALSE)</f>
        <v>Richard</v>
      </c>
      <c r="C162" s="11">
        <f>VLOOKUP($A162,'Medical Examinations'!$A162:$O2496,2,FALSE)</f>
        <v>42.82</v>
      </c>
      <c r="D162" s="11">
        <f>VLOOKUP($A162,'Medical Examinations'!$A162:$O2496,3,FALSE)</f>
        <v>4.21</v>
      </c>
      <c r="E162" s="11" t="str">
        <f>VLOOKUP($A162,'Medical Examinations'!$A162:$P2496,14,FALSE)</f>
        <v>No</v>
      </c>
      <c r="F162" s="11" t="str">
        <f>VLOOKUP($A162,'Medical Examinations'!$A162:$O2496,5,FALSE)</f>
        <v>No</v>
      </c>
      <c r="G162" s="11" t="str">
        <f>VLOOKUP($A162,'Medical Examinations'!$A162:$O2496,6,FALSE)</f>
        <v>No</v>
      </c>
      <c r="H162" s="11">
        <f>VLOOKUP($A162,'Medical Examinations'!$A162:$P2496,13,FALSE)</f>
        <v>0</v>
      </c>
      <c r="I162" s="11" t="str">
        <f>VLOOKUP($A162,'Medical Examinations'!$A162:$P2496,16,FALSE)</f>
        <v>Yes</v>
      </c>
      <c r="J162" s="11" t="str">
        <f>VLOOKUP($A162,'Medical Examinations'!$A162:$P2496,11,FALSE)</f>
        <v>Obesity</v>
      </c>
      <c r="K162" s="11" t="str">
        <f>VLOOKUP($A162,'Medical Examinations'!$A162:$P2496,12,FALSE)</f>
        <v>Normal</v>
      </c>
      <c r="L162" s="11" t="str">
        <f>VLOOKUP($A162,'Hospitalisation Details'!$K162:$S2504,7,FALSE)</f>
        <v>20 Jun 1982</v>
      </c>
      <c r="M162" s="17">
        <f>VLOOKUP($A162,'Hospitalisation Details'!$K162:$S2504,9,FALSE)</f>
        <v>37650.74</v>
      </c>
      <c r="N162" s="11" t="str">
        <f>VLOOKUP($A162,'Hospitalisation Details'!$K162:$S2504,4,FALSE)</f>
        <v>Tier - 2</v>
      </c>
      <c r="O162" s="11" t="str">
        <f>VLOOKUP($A162,'Hospitalisation Details'!$K162:$S2504,5,FALSE)</f>
        <v>Tier - 2</v>
      </c>
      <c r="P162" s="11" t="str">
        <f>VLOOKUP($A162,'Hospitalisation Details'!$K162:$S2504,6,FALSE)</f>
        <v>R1012</v>
      </c>
      <c r="Q162" s="36">
        <f ca="1">VLOOKUP($A162,'Hospitalisation Details'!$K162:$S2504,8,FALSE)</f>
        <v>42</v>
      </c>
    </row>
    <row r="163" spans="1:17" x14ac:dyDescent="0.3">
      <c r="A163" s="14" t="str">
        <f>VLOOKUP('Customer Names'!A163,'Customer Names'!A163:F2497,1,FALSE)</f>
        <v>Id162</v>
      </c>
      <c r="B163" s="11" t="str">
        <f>VLOOKUP('Customer Names'!B163,'Customer Names'!B163:G2497,5,FALSE)</f>
        <v>Aaron T</v>
      </c>
      <c r="C163" s="11">
        <f>VLOOKUP($A163,'Medical Examinations'!$A163:$O2497,2,FALSE)</f>
        <v>33.630000000000003</v>
      </c>
      <c r="D163" s="11">
        <f>VLOOKUP($A163,'Medical Examinations'!$A163:$O2497,3,FALSE)</f>
        <v>5.42</v>
      </c>
      <c r="E163" s="11" t="str">
        <f>VLOOKUP($A163,'Medical Examinations'!$A163:$P2497,14,FALSE)</f>
        <v>No</v>
      </c>
      <c r="F163" s="11" t="str">
        <f>VLOOKUP($A163,'Medical Examinations'!$A163:$O2497,5,FALSE)</f>
        <v>No</v>
      </c>
      <c r="G163" s="11" t="str">
        <f>VLOOKUP($A163,'Medical Examinations'!$A163:$O2497,6,FALSE)</f>
        <v>No</v>
      </c>
      <c r="H163" s="11">
        <f>VLOOKUP($A163,'Medical Examinations'!$A163:$P2497,13,FALSE)</f>
        <v>0</v>
      </c>
      <c r="I163" s="11" t="str">
        <f>VLOOKUP($A163,'Medical Examinations'!$A163:$P2497,16,FALSE)</f>
        <v>Yes</v>
      </c>
      <c r="J163" s="11" t="str">
        <f>VLOOKUP($A163,'Medical Examinations'!$A163:$P2497,11,FALSE)</f>
        <v>Obesity</v>
      </c>
      <c r="K163" s="11" t="str">
        <f>VLOOKUP($A163,'Medical Examinations'!$A163:$P2497,12,FALSE)</f>
        <v>Normal</v>
      </c>
      <c r="L163" s="11" t="str">
        <f>VLOOKUP($A163,'Hospitalisation Details'!$K163:$S2505,7,FALSE)</f>
        <v>16 Nov 1990</v>
      </c>
      <c r="M163" s="17">
        <f>VLOOKUP($A163,'Hospitalisation Details'!$K163:$S2505,9,FALSE)</f>
        <v>37607.53</v>
      </c>
      <c r="N163" s="11" t="str">
        <f>VLOOKUP($A163,'Hospitalisation Details'!$K163:$S2505,4,FALSE)</f>
        <v>Tier - 1</v>
      </c>
      <c r="O163" s="11" t="str">
        <f>VLOOKUP($A163,'Hospitalisation Details'!$K163:$S2505,5,FALSE)</f>
        <v>Tier - 2</v>
      </c>
      <c r="P163" s="11" t="str">
        <f>VLOOKUP($A163,'Hospitalisation Details'!$K163:$S2505,6,FALSE)</f>
        <v>R1019</v>
      </c>
      <c r="Q163" s="36">
        <f ca="1">VLOOKUP($A163,'Hospitalisation Details'!$K163:$S2505,8,FALSE)</f>
        <v>34</v>
      </c>
    </row>
    <row r="164" spans="1:17" x14ac:dyDescent="0.3">
      <c r="A164" s="14" t="str">
        <f>VLOOKUP('Customer Names'!A164,'Customer Names'!A164:F2498,1,FALSE)</f>
        <v>Id163</v>
      </c>
      <c r="B164" s="11" t="str">
        <f>VLOOKUP('Customer Names'!B164,'Customer Names'!B164:G2498,5,FALSE)</f>
        <v>Akira</v>
      </c>
      <c r="C164" s="11">
        <f>VLOOKUP($A164,'Medical Examinations'!$A164:$O2498,2,FALSE)</f>
        <v>37.07</v>
      </c>
      <c r="D164" s="11">
        <f>VLOOKUP($A164,'Medical Examinations'!$A164:$O2498,3,FALSE)</f>
        <v>4.28</v>
      </c>
      <c r="E164" s="11" t="str">
        <f>VLOOKUP($A164,'Medical Examinations'!$A164:$P2498,14,FALSE)</f>
        <v>No</v>
      </c>
      <c r="F164" s="11" t="str">
        <f>VLOOKUP($A164,'Medical Examinations'!$A164:$O2498,5,FALSE)</f>
        <v>Yes</v>
      </c>
      <c r="G164" s="11" t="str">
        <f>VLOOKUP($A164,'Medical Examinations'!$A164:$O2498,6,FALSE)</f>
        <v>No</v>
      </c>
      <c r="H164" s="11">
        <f>VLOOKUP($A164,'Medical Examinations'!$A164:$P2498,13,FALSE)</f>
        <v>1</v>
      </c>
      <c r="I164" s="11" t="str">
        <f>VLOOKUP($A164,'Medical Examinations'!$A164:$P2498,16,FALSE)</f>
        <v>Yes</v>
      </c>
      <c r="J164" s="11" t="str">
        <f>VLOOKUP($A164,'Medical Examinations'!$A164:$P2498,11,FALSE)</f>
        <v>Obesity</v>
      </c>
      <c r="K164" s="11" t="str">
        <f>VLOOKUP($A164,'Medical Examinations'!$A164:$P2498,12,FALSE)</f>
        <v>Normal</v>
      </c>
      <c r="L164" s="11" t="str">
        <f>VLOOKUP($A164,'Hospitalisation Details'!$K164:$S2506,7,FALSE)</f>
        <v>12 Oct 2000</v>
      </c>
      <c r="M164" s="17">
        <f>VLOOKUP($A164,'Hospitalisation Details'!$K164:$S2506,9,FALSE)</f>
        <v>37484.449999999997</v>
      </c>
      <c r="N164" s="11" t="str">
        <f>VLOOKUP($A164,'Hospitalisation Details'!$K164:$S2506,4,FALSE)</f>
        <v>Tier - 1</v>
      </c>
      <c r="O164" s="11" t="str">
        <f>VLOOKUP($A164,'Hospitalisation Details'!$K164:$S2506,5,FALSE)</f>
        <v>Tier - 1</v>
      </c>
      <c r="P164" s="11" t="str">
        <f>VLOOKUP($A164,'Hospitalisation Details'!$K164:$S2506,6,FALSE)</f>
        <v>R1013</v>
      </c>
      <c r="Q164" s="36">
        <f ca="1">VLOOKUP($A164,'Hospitalisation Details'!$K164:$S2506,8,FALSE)</f>
        <v>24</v>
      </c>
    </row>
    <row r="165" spans="1:17" x14ac:dyDescent="0.3">
      <c r="A165" s="14" t="str">
        <f>VLOOKUP('Customer Names'!A165,'Customer Names'!A165:F2499,1,FALSE)</f>
        <v>Id164</v>
      </c>
      <c r="B165" s="11" t="str">
        <f>VLOOKUP('Customer Names'!B165,'Customer Names'!B165:G2499,5,FALSE)</f>
        <v>Ben</v>
      </c>
      <c r="C165" s="11">
        <f>VLOOKUP($A165,'Medical Examinations'!$A165:$O2499,2,FALSE)</f>
        <v>35.625</v>
      </c>
      <c r="D165" s="11">
        <f>VLOOKUP($A165,'Medical Examinations'!$A165:$O2499,3,FALSE)</f>
        <v>8.9</v>
      </c>
      <c r="E165" s="11" t="str">
        <f>VLOOKUP($A165,'Medical Examinations'!$A165:$P2499,14,FALSE)</f>
        <v>No</v>
      </c>
      <c r="F165" s="11" t="str">
        <f>VLOOKUP($A165,'Medical Examinations'!$A165:$O2499,5,FALSE)</f>
        <v>No</v>
      </c>
      <c r="G165" s="11" t="str">
        <f>VLOOKUP($A165,'Medical Examinations'!$A165:$O2499,6,FALSE)</f>
        <v>No</v>
      </c>
      <c r="H165" s="11">
        <f>VLOOKUP($A165,'Medical Examinations'!$A165:$P2499,13,FALSE)</f>
        <v>0</v>
      </c>
      <c r="I165" s="11" t="str">
        <f>VLOOKUP($A165,'Medical Examinations'!$A165:$P2499,16,FALSE)</f>
        <v>Yes</v>
      </c>
      <c r="J165" s="11" t="str">
        <f>VLOOKUP($A165,'Medical Examinations'!$A165:$P2499,11,FALSE)</f>
        <v>Obesity</v>
      </c>
      <c r="K165" s="11" t="str">
        <f>VLOOKUP($A165,'Medical Examinations'!$A165:$P2499,12,FALSE)</f>
        <v>Diabetes</v>
      </c>
      <c r="L165" s="11" t="str">
        <f>VLOOKUP($A165,'Hospitalisation Details'!$K165:$S2507,7,FALSE)</f>
        <v>27 Sep 2002</v>
      </c>
      <c r="M165" s="17">
        <f>VLOOKUP($A165,'Hospitalisation Details'!$K165:$S2507,9,FALSE)</f>
        <v>37465.339999999997</v>
      </c>
      <c r="N165" s="11" t="str">
        <f>VLOOKUP($A165,'Hospitalisation Details'!$K165:$S2507,4,FALSE)</f>
        <v>Tier - 1</v>
      </c>
      <c r="O165" s="11" t="str">
        <f>VLOOKUP($A165,'Hospitalisation Details'!$K165:$S2507,5,FALSE)</f>
        <v>Tier - 2</v>
      </c>
      <c r="P165" s="11" t="str">
        <f>VLOOKUP($A165,'Hospitalisation Details'!$K165:$S2507,6,FALSE)</f>
        <v>R1012</v>
      </c>
      <c r="Q165" s="36">
        <f ca="1">VLOOKUP($A165,'Hospitalisation Details'!$K165:$S2507,8,FALSE)</f>
        <v>22</v>
      </c>
    </row>
    <row r="166" spans="1:17" x14ac:dyDescent="0.3">
      <c r="A166" s="14" t="str">
        <f>VLOOKUP('Customer Names'!A166,'Customer Names'!A166:F2500,1,FALSE)</f>
        <v>Id165</v>
      </c>
      <c r="B166" s="11" t="str">
        <f>VLOOKUP('Customer Names'!B166,'Customer Names'!B166:G2500,5,FALSE)</f>
        <v>Jana</v>
      </c>
      <c r="C166" s="11">
        <f>VLOOKUP($A166,'Medical Examinations'!$A166:$O2500,2,FALSE)</f>
        <v>42.69</v>
      </c>
      <c r="D166" s="11">
        <f>VLOOKUP($A166,'Medical Examinations'!$A166:$O2500,3,FALSE)</f>
        <v>4.8899999999999997</v>
      </c>
      <c r="E166" s="11" t="str">
        <f>VLOOKUP($A166,'Medical Examinations'!$A166:$P2500,14,FALSE)</f>
        <v>No</v>
      </c>
      <c r="F166" s="11" t="str">
        <f>VLOOKUP($A166,'Medical Examinations'!$A166:$O2500,5,FALSE)</f>
        <v>No</v>
      </c>
      <c r="G166" s="11" t="str">
        <f>VLOOKUP($A166,'Medical Examinations'!$A166:$O2500,6,FALSE)</f>
        <v>Yes</v>
      </c>
      <c r="H166" s="11">
        <f>VLOOKUP($A166,'Medical Examinations'!$A166:$P2500,13,FALSE)</f>
        <v>1</v>
      </c>
      <c r="I166" s="11" t="str">
        <f>VLOOKUP($A166,'Medical Examinations'!$A166:$P2500,16,FALSE)</f>
        <v>Yes</v>
      </c>
      <c r="J166" s="11" t="str">
        <f>VLOOKUP($A166,'Medical Examinations'!$A166:$P2500,11,FALSE)</f>
        <v>Obesity</v>
      </c>
      <c r="K166" s="11" t="str">
        <f>VLOOKUP($A166,'Medical Examinations'!$A166:$P2500,12,FALSE)</f>
        <v>Normal</v>
      </c>
      <c r="L166" s="11" t="str">
        <f>VLOOKUP($A166,'Hospitalisation Details'!$K166:$S2508,7,FALSE)</f>
        <v>3 Aug 1979</v>
      </c>
      <c r="M166" s="17">
        <f>VLOOKUP($A166,'Hospitalisation Details'!$K166:$S2508,9,FALSE)</f>
        <v>37425.94</v>
      </c>
      <c r="N166" s="11" t="str">
        <f>VLOOKUP($A166,'Hospitalisation Details'!$K166:$S2508,4,FALSE)</f>
        <v>Tier - 2</v>
      </c>
      <c r="O166" s="11" t="str">
        <f>VLOOKUP($A166,'Hospitalisation Details'!$K166:$S2508,5,FALSE)</f>
        <v>Tier - 1</v>
      </c>
      <c r="P166" s="11" t="str">
        <f>VLOOKUP($A166,'Hospitalisation Details'!$K166:$S2508,6,FALSE)</f>
        <v>R1011</v>
      </c>
      <c r="Q166" s="36">
        <f ca="1">VLOOKUP($A166,'Hospitalisation Details'!$K166:$S2508,8,FALSE)</f>
        <v>45</v>
      </c>
    </row>
    <row r="167" spans="1:17" x14ac:dyDescent="0.3">
      <c r="A167" s="14" t="str">
        <f>VLOOKUP('Customer Names'!A167,'Customer Names'!A167:F2501,1,FALSE)</f>
        <v>Id166</v>
      </c>
      <c r="B167" s="11" t="str">
        <f>VLOOKUP('Customer Names'!B167,'Customer Names'!B167:G2501,5,FALSE)</f>
        <v>Jay T</v>
      </c>
      <c r="C167" s="11">
        <f>VLOOKUP($A167,'Medical Examinations'!$A167:$O2501,2,FALSE)</f>
        <v>37.869999999999997</v>
      </c>
      <c r="D167" s="11">
        <f>VLOOKUP($A167,'Medical Examinations'!$A167:$O2501,3,FALSE)</f>
        <v>4.29</v>
      </c>
      <c r="E167" s="11" t="str">
        <f>VLOOKUP($A167,'Medical Examinations'!$A167:$P2501,14,FALSE)</f>
        <v>Yes</v>
      </c>
      <c r="F167" s="11" t="str">
        <f>VLOOKUP($A167,'Medical Examinations'!$A167:$O2501,5,FALSE)</f>
        <v>No</v>
      </c>
      <c r="G167" s="11" t="str">
        <f>VLOOKUP($A167,'Medical Examinations'!$A167:$O2501,6,FALSE)</f>
        <v>Yes</v>
      </c>
      <c r="H167" s="11">
        <f>VLOOKUP($A167,'Medical Examinations'!$A167:$P2501,13,FALSE)</f>
        <v>1</v>
      </c>
      <c r="I167" s="11" t="str">
        <f>VLOOKUP($A167,'Medical Examinations'!$A167:$P2501,16,FALSE)</f>
        <v>Yes</v>
      </c>
      <c r="J167" s="11" t="str">
        <f>VLOOKUP($A167,'Medical Examinations'!$A167:$P2501,11,FALSE)</f>
        <v>Obesity</v>
      </c>
      <c r="K167" s="11" t="str">
        <f>VLOOKUP($A167,'Medical Examinations'!$A167:$P2501,12,FALSE)</f>
        <v>Normal</v>
      </c>
      <c r="L167" s="11" t="str">
        <f>VLOOKUP($A167,'Hospitalisation Details'!$K167:$S2509,7,FALSE)</f>
        <v>30 Oct 1969</v>
      </c>
      <c r="M167" s="17">
        <f>VLOOKUP($A167,'Hospitalisation Details'!$K167:$S2509,9,FALSE)</f>
        <v>37277.269999999997</v>
      </c>
      <c r="N167" s="11" t="str">
        <f>VLOOKUP($A167,'Hospitalisation Details'!$K167:$S2509,4,FALSE)</f>
        <v>Tier - 1</v>
      </c>
      <c r="O167" s="11" t="str">
        <f>VLOOKUP($A167,'Hospitalisation Details'!$K167:$S2509,5,FALSE)</f>
        <v>Tier - 3</v>
      </c>
      <c r="P167" s="11" t="str">
        <f>VLOOKUP($A167,'Hospitalisation Details'!$K167:$S2509,6,FALSE)</f>
        <v>R1011</v>
      </c>
      <c r="Q167" s="36">
        <f ca="1">VLOOKUP($A167,'Hospitalisation Details'!$K167:$S2509,8,FALSE)</f>
        <v>55</v>
      </c>
    </row>
    <row r="168" spans="1:17" x14ac:dyDescent="0.3">
      <c r="A168" s="14" t="str">
        <f>VLOOKUP('Customer Names'!A168,'Customer Names'!A168:F2502,1,FALSE)</f>
        <v>Id167</v>
      </c>
      <c r="B168" s="11" t="str">
        <f>VLOOKUP('Customer Names'!B168,'Customer Names'!B168:G2502,5,FALSE)</f>
        <v>Marie-Helene</v>
      </c>
      <c r="C168" s="11">
        <f>VLOOKUP($A168,'Medical Examinations'!$A168:$O2502,2,FALSE)</f>
        <v>40.61</v>
      </c>
      <c r="D168" s="11">
        <f>VLOOKUP($A168,'Medical Examinations'!$A168:$O2502,3,FALSE)</f>
        <v>8</v>
      </c>
      <c r="E168" s="11" t="str">
        <f>VLOOKUP($A168,'Medical Examinations'!$A168:$P2502,14,FALSE)</f>
        <v>Yes</v>
      </c>
      <c r="F168" s="11" t="str">
        <f>VLOOKUP($A168,'Medical Examinations'!$A168:$O2502,5,FALSE)</f>
        <v>No</v>
      </c>
      <c r="G168" s="11" t="str">
        <f>VLOOKUP($A168,'Medical Examinations'!$A168:$O2502,6,FALSE)</f>
        <v>No</v>
      </c>
      <c r="H168" s="11">
        <f>VLOOKUP($A168,'Medical Examinations'!$A168:$P2502,13,FALSE)</f>
        <v>1</v>
      </c>
      <c r="I168" s="11" t="str">
        <f>VLOOKUP($A168,'Medical Examinations'!$A168:$P2502,16,FALSE)</f>
        <v>Yes</v>
      </c>
      <c r="J168" s="11" t="str">
        <f>VLOOKUP($A168,'Medical Examinations'!$A168:$P2502,11,FALSE)</f>
        <v>Obesity</v>
      </c>
      <c r="K168" s="11" t="str">
        <f>VLOOKUP($A168,'Medical Examinations'!$A168:$P2502,12,FALSE)</f>
        <v>Diabetes</v>
      </c>
      <c r="L168" s="11" t="str">
        <f>VLOOKUP($A168,'Hospitalisation Details'!$K168:$S2510,7,FALSE)</f>
        <v>9 Nov 1975</v>
      </c>
      <c r="M168" s="17">
        <f>VLOOKUP($A168,'Hospitalisation Details'!$K168:$S2510,9,FALSE)</f>
        <v>37272.339999999997</v>
      </c>
      <c r="N168" s="11" t="str">
        <f>VLOOKUP($A168,'Hospitalisation Details'!$K168:$S2510,4,FALSE)</f>
        <v>Tier - 2</v>
      </c>
      <c r="O168" s="11" t="str">
        <f>VLOOKUP($A168,'Hospitalisation Details'!$K168:$S2510,5,FALSE)</f>
        <v>Tier - 3</v>
      </c>
      <c r="P168" s="11" t="str">
        <f>VLOOKUP($A168,'Hospitalisation Details'!$K168:$S2510,6,FALSE)</f>
        <v>R1011</v>
      </c>
      <c r="Q168" s="36">
        <f ca="1">VLOOKUP($A168,'Hospitalisation Details'!$K168:$S2510,8,FALSE)</f>
        <v>49</v>
      </c>
    </row>
    <row r="169" spans="1:17" x14ac:dyDescent="0.3">
      <c r="A169" s="14" t="str">
        <f>VLOOKUP('Customer Names'!A169,'Customer Names'!A169:F2503,1,FALSE)</f>
        <v>Id168</v>
      </c>
      <c r="B169" s="11" t="str">
        <f>VLOOKUP('Customer Names'!B169,'Customer Names'!B169:G2503,5,FALSE)</f>
        <v>Bret R</v>
      </c>
      <c r="C169" s="11">
        <f>VLOOKUP($A169,'Medical Examinations'!$A169:$O2503,2,FALSE)</f>
        <v>30.78</v>
      </c>
      <c r="D169" s="11">
        <f>VLOOKUP($A169,'Medical Examinations'!$A169:$O2503,3,FALSE)</f>
        <v>4.67</v>
      </c>
      <c r="E169" s="11" t="str">
        <f>VLOOKUP($A169,'Medical Examinations'!$A169:$P2503,14,FALSE)</f>
        <v>Yes</v>
      </c>
      <c r="F169" s="11" t="str">
        <f>VLOOKUP($A169,'Medical Examinations'!$A169:$O2503,5,FALSE)</f>
        <v>No</v>
      </c>
      <c r="G169" s="11" t="str">
        <f>VLOOKUP($A169,'Medical Examinations'!$A169:$O2503,6,FALSE)</f>
        <v>No</v>
      </c>
      <c r="H169" s="11">
        <f>VLOOKUP($A169,'Medical Examinations'!$A169:$P2503,13,FALSE)</f>
        <v>0</v>
      </c>
      <c r="I169" s="11" t="str">
        <f>VLOOKUP($A169,'Medical Examinations'!$A169:$P2503,16,FALSE)</f>
        <v>Yes</v>
      </c>
      <c r="J169" s="11" t="str">
        <f>VLOOKUP($A169,'Medical Examinations'!$A169:$P2503,11,FALSE)</f>
        <v>Obesity</v>
      </c>
      <c r="K169" s="11" t="str">
        <f>VLOOKUP($A169,'Medical Examinations'!$A169:$P2503,12,FALSE)</f>
        <v>Normal</v>
      </c>
      <c r="L169" s="11" t="str">
        <f>VLOOKUP($A169,'Hospitalisation Details'!$K169:$S2511,7,FALSE)</f>
        <v>17 Nov 1985</v>
      </c>
      <c r="M169" s="17">
        <f>VLOOKUP($A169,'Hospitalisation Details'!$K169:$S2511,9,FALSE)</f>
        <v>37270.15</v>
      </c>
      <c r="N169" s="11" t="str">
        <f>VLOOKUP($A169,'Hospitalisation Details'!$K169:$S2511,4,FALSE)</f>
        <v>Tier - 2</v>
      </c>
      <c r="O169" s="11" t="str">
        <f>VLOOKUP($A169,'Hospitalisation Details'!$K169:$S2511,5,FALSE)</f>
        <v>Tier - 1</v>
      </c>
      <c r="P169" s="11" t="str">
        <f>VLOOKUP($A169,'Hospitalisation Details'!$K169:$S2511,6,FALSE)</f>
        <v>R1024</v>
      </c>
      <c r="Q169" s="36">
        <f ca="1">VLOOKUP($A169,'Hospitalisation Details'!$K169:$S2511,8,FALSE)</f>
        <v>39</v>
      </c>
    </row>
    <row r="170" spans="1:17" x14ac:dyDescent="0.3">
      <c r="A170" s="14" t="str">
        <f>VLOOKUP('Customer Names'!A170,'Customer Names'!A170:F2504,1,FALSE)</f>
        <v>Id169</v>
      </c>
      <c r="B170" s="11" t="str">
        <f>VLOOKUP('Customer Names'!B170,'Customer Names'!B170:G2504,5,FALSE)</f>
        <v>Gardner L</v>
      </c>
      <c r="C170" s="11">
        <f>VLOOKUP($A170,'Medical Examinations'!$A170:$O2504,2,FALSE)</f>
        <v>49.49</v>
      </c>
      <c r="D170" s="11">
        <f>VLOOKUP($A170,'Medical Examinations'!$A170:$O2504,3,FALSE)</f>
        <v>4.5</v>
      </c>
      <c r="E170" s="11" t="str">
        <f>VLOOKUP($A170,'Medical Examinations'!$A170:$P2504,14,FALSE)</f>
        <v>No</v>
      </c>
      <c r="F170" s="11" t="str">
        <f>VLOOKUP($A170,'Medical Examinations'!$A170:$O2504,5,FALSE)</f>
        <v>No</v>
      </c>
      <c r="G170" s="11" t="str">
        <f>VLOOKUP($A170,'Medical Examinations'!$A170:$O2504,6,FALSE)</f>
        <v>No</v>
      </c>
      <c r="H170" s="11">
        <f>VLOOKUP($A170,'Medical Examinations'!$A170:$P2504,13,FALSE)</f>
        <v>0</v>
      </c>
      <c r="I170" s="11" t="str">
        <f>VLOOKUP($A170,'Medical Examinations'!$A170:$P2504,16,FALSE)</f>
        <v>Yes</v>
      </c>
      <c r="J170" s="11" t="str">
        <f>VLOOKUP($A170,'Medical Examinations'!$A170:$P2504,11,FALSE)</f>
        <v>Obesity</v>
      </c>
      <c r="K170" s="11" t="str">
        <f>VLOOKUP($A170,'Medical Examinations'!$A170:$P2504,12,FALSE)</f>
        <v>Normal</v>
      </c>
      <c r="L170" s="11" t="str">
        <f>VLOOKUP($A170,'Hospitalisation Details'!$K170:$S2512,7,FALSE)</f>
        <v>17 Oct 1990</v>
      </c>
      <c r="M170" s="17">
        <f>VLOOKUP($A170,'Hospitalisation Details'!$K170:$S2512,9,FALSE)</f>
        <v>37251.22</v>
      </c>
      <c r="N170" s="11" t="str">
        <f>VLOOKUP($A170,'Hospitalisation Details'!$K170:$S2512,4,FALSE)</f>
        <v>Tier - 2</v>
      </c>
      <c r="O170" s="11" t="str">
        <f>VLOOKUP($A170,'Hospitalisation Details'!$K170:$S2512,5,FALSE)</f>
        <v>Tier - 2</v>
      </c>
      <c r="P170" s="11" t="str">
        <f>VLOOKUP($A170,'Hospitalisation Details'!$K170:$S2512,6,FALSE)</f>
        <v>R1011</v>
      </c>
      <c r="Q170" s="36">
        <f ca="1">VLOOKUP($A170,'Hospitalisation Details'!$K170:$S2512,8,FALSE)</f>
        <v>34</v>
      </c>
    </row>
    <row r="171" spans="1:17" x14ac:dyDescent="0.3">
      <c r="A171" s="14" t="str">
        <f>VLOOKUP('Customer Names'!A171,'Customer Names'!A171:F2505,1,FALSE)</f>
        <v>Id170</v>
      </c>
      <c r="B171" s="11" t="str">
        <f>VLOOKUP('Customer Names'!B171,'Customer Names'!B171:G2505,5,FALSE)</f>
        <v>Bobby</v>
      </c>
      <c r="C171" s="11">
        <f>VLOOKUP($A171,'Medical Examinations'!$A171:$O2505,2,FALSE)</f>
        <v>37.619999999999997</v>
      </c>
      <c r="D171" s="11">
        <f>VLOOKUP($A171,'Medical Examinations'!$A171:$O2505,3,FALSE)</f>
        <v>6.32</v>
      </c>
      <c r="E171" s="11" t="str">
        <f>VLOOKUP($A171,'Medical Examinations'!$A171:$P2505,14,FALSE)</f>
        <v>Yes</v>
      </c>
      <c r="F171" s="11" t="str">
        <f>VLOOKUP($A171,'Medical Examinations'!$A171:$O2505,5,FALSE)</f>
        <v>Yes</v>
      </c>
      <c r="G171" s="11" t="str">
        <f>VLOOKUP($A171,'Medical Examinations'!$A171:$O2505,6,FALSE)</f>
        <v>No</v>
      </c>
      <c r="H171" s="11">
        <f>VLOOKUP($A171,'Medical Examinations'!$A171:$P2505,13,FALSE)</f>
        <v>2</v>
      </c>
      <c r="I171" s="11" t="str">
        <f>VLOOKUP($A171,'Medical Examinations'!$A171:$P2505,16,FALSE)</f>
        <v>Yes</v>
      </c>
      <c r="J171" s="11" t="str">
        <f>VLOOKUP($A171,'Medical Examinations'!$A171:$P2505,11,FALSE)</f>
        <v>Obesity</v>
      </c>
      <c r="K171" s="11" t="str">
        <f>VLOOKUP($A171,'Medical Examinations'!$A171:$P2505,12,FALSE)</f>
        <v>Prediabetes</v>
      </c>
      <c r="L171" s="11" t="str">
        <f>VLOOKUP($A171,'Hospitalisation Details'!$K171:$S2513,7,FALSE)</f>
        <v>5 Sep 2000</v>
      </c>
      <c r="M171" s="17">
        <f>VLOOKUP($A171,'Hospitalisation Details'!$K171:$S2513,9,FALSE)</f>
        <v>37165.160000000003</v>
      </c>
      <c r="N171" s="11" t="str">
        <f>VLOOKUP($A171,'Hospitalisation Details'!$K171:$S2513,4,FALSE)</f>
        <v>Tier - 1</v>
      </c>
      <c r="O171" s="11" t="str">
        <f>VLOOKUP($A171,'Hospitalisation Details'!$K171:$S2513,5,FALSE)</f>
        <v>Tier - 3</v>
      </c>
      <c r="P171" s="11" t="str">
        <f>VLOOKUP($A171,'Hospitalisation Details'!$K171:$S2513,6,FALSE)</f>
        <v>Unknown</v>
      </c>
      <c r="Q171" s="36">
        <f ca="1">VLOOKUP($A171,'Hospitalisation Details'!$K171:$S2513,8,FALSE)</f>
        <v>24</v>
      </c>
    </row>
    <row r="172" spans="1:17" x14ac:dyDescent="0.3">
      <c r="A172" s="14" t="str">
        <f>VLOOKUP('Customer Names'!A172,'Customer Names'!A172:F2506,1,FALSE)</f>
        <v>Id171</v>
      </c>
      <c r="B172" s="11" t="str">
        <f>VLOOKUP('Customer Names'!B172,'Customer Names'!B172:G2506,5,FALSE)</f>
        <v>Natalie</v>
      </c>
      <c r="C172" s="11">
        <f>VLOOKUP($A172,'Medical Examinations'!$A172:$O2506,2,FALSE)</f>
        <v>36.08</v>
      </c>
      <c r="D172" s="11">
        <f>VLOOKUP($A172,'Medical Examinations'!$A172:$O2506,3,FALSE)</f>
        <v>6.1</v>
      </c>
      <c r="E172" s="11" t="str">
        <f>VLOOKUP($A172,'Medical Examinations'!$A172:$P2506,14,FALSE)</f>
        <v>Yes</v>
      </c>
      <c r="F172" s="11" t="str">
        <f>VLOOKUP($A172,'Medical Examinations'!$A172:$O2506,5,FALSE)</f>
        <v>No</v>
      </c>
      <c r="G172" s="11" t="str">
        <f>VLOOKUP($A172,'Medical Examinations'!$A172:$O2506,6,FALSE)</f>
        <v>No</v>
      </c>
      <c r="H172" s="11">
        <f>VLOOKUP($A172,'Medical Examinations'!$A172:$P2506,13,FALSE)</f>
        <v>1</v>
      </c>
      <c r="I172" s="11" t="str">
        <f>VLOOKUP($A172,'Medical Examinations'!$A172:$P2506,16,FALSE)</f>
        <v>Yes</v>
      </c>
      <c r="J172" s="11" t="str">
        <f>VLOOKUP($A172,'Medical Examinations'!$A172:$P2506,11,FALSE)</f>
        <v>Obesity</v>
      </c>
      <c r="K172" s="11" t="str">
        <f>VLOOKUP($A172,'Medical Examinations'!$A172:$P2506,12,FALSE)</f>
        <v>Prediabetes</v>
      </c>
      <c r="L172" s="11" t="str">
        <f>VLOOKUP($A172,'Hospitalisation Details'!$K172:$S2514,7,FALSE)</f>
        <v>30 Oct 1995</v>
      </c>
      <c r="M172" s="17">
        <f>VLOOKUP($A172,'Hospitalisation Details'!$K172:$S2514,9,FALSE)</f>
        <v>37133.9</v>
      </c>
      <c r="N172" s="11" t="str">
        <f>VLOOKUP($A172,'Hospitalisation Details'!$K172:$S2514,4,FALSE)</f>
        <v>Tier - 2</v>
      </c>
      <c r="O172" s="11" t="str">
        <f>VLOOKUP($A172,'Hospitalisation Details'!$K172:$S2514,5,FALSE)</f>
        <v>Tier - 2</v>
      </c>
      <c r="P172" s="11" t="str">
        <f>VLOOKUP($A172,'Hospitalisation Details'!$K172:$S2514,6,FALSE)</f>
        <v>R1013</v>
      </c>
      <c r="Q172" s="36">
        <f ca="1">VLOOKUP($A172,'Hospitalisation Details'!$K172:$S2514,8,FALSE)</f>
        <v>29</v>
      </c>
    </row>
    <row r="173" spans="1:17" x14ac:dyDescent="0.3">
      <c r="A173" s="14" t="str">
        <f>VLOOKUP('Customer Names'!A173,'Customer Names'!A173:F2507,1,FALSE)</f>
        <v>Id172</v>
      </c>
      <c r="B173" s="11" t="str">
        <f>VLOOKUP('Customer Names'!B173,'Customer Names'!B173:G2507,5,FALSE)</f>
        <v>Lina</v>
      </c>
      <c r="C173" s="11">
        <f>VLOOKUP($A173,'Medical Examinations'!$A173:$O2507,2,FALSE)</f>
        <v>33.5</v>
      </c>
      <c r="D173" s="11">
        <f>VLOOKUP($A173,'Medical Examinations'!$A173:$O2507,3,FALSE)</f>
        <v>5.4</v>
      </c>
      <c r="E173" s="11" t="str">
        <f>VLOOKUP($A173,'Medical Examinations'!$A173:$P2507,14,FALSE)</f>
        <v>No</v>
      </c>
      <c r="F173" s="11" t="str">
        <f>VLOOKUP($A173,'Medical Examinations'!$A173:$O2507,5,FALSE)</f>
        <v>No</v>
      </c>
      <c r="G173" s="11" t="str">
        <f>VLOOKUP($A173,'Medical Examinations'!$A173:$O2507,6,FALSE)</f>
        <v>No</v>
      </c>
      <c r="H173" s="11">
        <f>VLOOKUP($A173,'Medical Examinations'!$A173:$P2507,13,FALSE)</f>
        <v>0</v>
      </c>
      <c r="I173" s="11" t="str">
        <f>VLOOKUP($A173,'Medical Examinations'!$A173:$P2507,16,FALSE)</f>
        <v>Yes</v>
      </c>
      <c r="J173" s="11" t="str">
        <f>VLOOKUP($A173,'Medical Examinations'!$A173:$P2507,11,FALSE)</f>
        <v>Obesity</v>
      </c>
      <c r="K173" s="11" t="str">
        <f>VLOOKUP($A173,'Medical Examinations'!$A173:$P2507,12,FALSE)</f>
        <v>Normal</v>
      </c>
      <c r="L173" s="11" t="str">
        <f>VLOOKUP($A173,'Hospitalisation Details'!$K173:$S2515,7,FALSE)</f>
        <v>10 Jun 1989</v>
      </c>
      <c r="M173" s="17">
        <f>VLOOKUP($A173,'Hospitalisation Details'!$K173:$S2515,9,FALSE)</f>
        <v>37079.370000000003</v>
      </c>
      <c r="N173" s="11" t="str">
        <f>VLOOKUP($A173,'Hospitalisation Details'!$K173:$S2515,4,FALSE)</f>
        <v>Tier - 2</v>
      </c>
      <c r="O173" s="11" t="str">
        <f>VLOOKUP($A173,'Hospitalisation Details'!$K173:$S2515,5,FALSE)</f>
        <v>Tier - 3</v>
      </c>
      <c r="P173" s="11" t="str">
        <f>VLOOKUP($A173,'Hospitalisation Details'!$K173:$S2515,6,FALSE)</f>
        <v>R1011</v>
      </c>
      <c r="Q173" s="36">
        <f ca="1">VLOOKUP($A173,'Hospitalisation Details'!$K173:$S2515,8,FALSE)</f>
        <v>35</v>
      </c>
    </row>
    <row r="174" spans="1:17" x14ac:dyDescent="0.3">
      <c r="A174" s="14" t="str">
        <f>VLOOKUP('Customer Names'!A174,'Customer Names'!A174:F2508,1,FALSE)</f>
        <v>Id173</v>
      </c>
      <c r="B174" s="11" t="str">
        <f>VLOOKUP('Customer Names'!B174,'Customer Names'!B174:G2508,5,FALSE)</f>
        <v>Zebulon</v>
      </c>
      <c r="C174" s="11">
        <f>VLOOKUP($A174,'Medical Examinations'!$A174:$O2508,2,FALSE)</f>
        <v>47.46</v>
      </c>
      <c r="D174" s="11">
        <f>VLOOKUP($A174,'Medical Examinations'!$A174:$O2508,3,FALSE)</f>
        <v>6.24</v>
      </c>
      <c r="E174" s="11" t="str">
        <f>VLOOKUP($A174,'Medical Examinations'!$A174:$P2508,14,FALSE)</f>
        <v>Yes</v>
      </c>
      <c r="F174" s="11" t="str">
        <f>VLOOKUP($A174,'Medical Examinations'!$A174:$O2508,5,FALSE)</f>
        <v>No</v>
      </c>
      <c r="G174" s="11" t="str">
        <f>VLOOKUP($A174,'Medical Examinations'!$A174:$O2508,6,FALSE)</f>
        <v>No</v>
      </c>
      <c r="H174" s="11">
        <f>VLOOKUP($A174,'Medical Examinations'!$A174:$P2508,13,FALSE)</f>
        <v>1</v>
      </c>
      <c r="I174" s="11" t="str">
        <f>VLOOKUP($A174,'Medical Examinations'!$A174:$P2508,16,FALSE)</f>
        <v>Yes</v>
      </c>
      <c r="J174" s="11" t="str">
        <f>VLOOKUP($A174,'Medical Examinations'!$A174:$P2508,11,FALSE)</f>
        <v>Obesity</v>
      </c>
      <c r="K174" s="11" t="str">
        <f>VLOOKUP($A174,'Medical Examinations'!$A174:$P2508,12,FALSE)</f>
        <v>Prediabetes</v>
      </c>
      <c r="L174" s="11" t="str">
        <f>VLOOKUP($A174,'Hospitalisation Details'!$K174:$S2516,7,FALSE)</f>
        <v>17 Dec 1988</v>
      </c>
      <c r="M174" s="17">
        <f>VLOOKUP($A174,'Hospitalisation Details'!$K174:$S2516,9,FALSE)</f>
        <v>37076.370000000003</v>
      </c>
      <c r="N174" s="11" t="str">
        <f>VLOOKUP($A174,'Hospitalisation Details'!$K174:$S2516,4,FALSE)</f>
        <v>Tier - 2</v>
      </c>
      <c r="O174" s="11" t="str">
        <f>VLOOKUP($A174,'Hospitalisation Details'!$K174:$S2516,5,FALSE)</f>
        <v>Tier - 1</v>
      </c>
      <c r="P174" s="11" t="str">
        <f>VLOOKUP($A174,'Hospitalisation Details'!$K174:$S2516,6,FALSE)</f>
        <v>R1011</v>
      </c>
      <c r="Q174" s="36">
        <f ca="1">VLOOKUP($A174,'Hospitalisation Details'!$K174:$S2516,8,FALSE)</f>
        <v>36</v>
      </c>
    </row>
    <row r="175" spans="1:17" x14ac:dyDescent="0.3">
      <c r="A175" s="14" t="str">
        <f>VLOOKUP('Customer Names'!A175,'Customer Names'!A175:F2509,1,FALSE)</f>
        <v>Id174</v>
      </c>
      <c r="B175" s="11" t="str">
        <f>VLOOKUP('Customer Names'!B175,'Customer Names'!B175:G2509,5,FALSE)</f>
        <v>Amanda</v>
      </c>
      <c r="C175" s="11">
        <f>VLOOKUP($A175,'Medical Examinations'!$A175:$O2509,2,FALSE)</f>
        <v>49.24</v>
      </c>
      <c r="D175" s="11">
        <f>VLOOKUP($A175,'Medical Examinations'!$A175:$O2509,3,FALSE)</f>
        <v>4.45</v>
      </c>
      <c r="E175" s="11" t="str">
        <f>VLOOKUP($A175,'Medical Examinations'!$A175:$P2509,14,FALSE)</f>
        <v>No</v>
      </c>
      <c r="F175" s="11" t="str">
        <f>VLOOKUP($A175,'Medical Examinations'!$A175:$O2509,5,FALSE)</f>
        <v>No</v>
      </c>
      <c r="G175" s="11" t="str">
        <f>VLOOKUP($A175,'Medical Examinations'!$A175:$O2509,6,FALSE)</f>
        <v>No</v>
      </c>
      <c r="H175" s="11">
        <f>VLOOKUP($A175,'Medical Examinations'!$A175:$P2509,13,FALSE)</f>
        <v>0</v>
      </c>
      <c r="I175" s="11" t="str">
        <f>VLOOKUP($A175,'Medical Examinations'!$A175:$P2509,16,FALSE)</f>
        <v>Yes</v>
      </c>
      <c r="J175" s="11" t="str">
        <f>VLOOKUP($A175,'Medical Examinations'!$A175:$P2509,11,FALSE)</f>
        <v>Obesity</v>
      </c>
      <c r="K175" s="11" t="str">
        <f>VLOOKUP($A175,'Medical Examinations'!$A175:$P2509,12,FALSE)</f>
        <v>Normal</v>
      </c>
      <c r="L175" s="11" t="str">
        <f>VLOOKUP($A175,'Hospitalisation Details'!$K175:$S2517,7,FALSE)</f>
        <v>1 Nov 1991</v>
      </c>
      <c r="M175" s="17">
        <f>VLOOKUP($A175,'Hospitalisation Details'!$K175:$S2517,9,FALSE)</f>
        <v>37040.879999999997</v>
      </c>
      <c r="N175" s="11" t="str">
        <f>VLOOKUP($A175,'Hospitalisation Details'!$K175:$S2517,4,FALSE)</f>
        <v>Tier - 2</v>
      </c>
      <c r="O175" s="11" t="str">
        <f>VLOOKUP($A175,'Hospitalisation Details'!$K175:$S2517,5,FALSE)</f>
        <v>Tier - 2</v>
      </c>
      <c r="P175" s="11" t="str">
        <f>VLOOKUP($A175,'Hospitalisation Details'!$K175:$S2517,6,FALSE)</f>
        <v>R1011</v>
      </c>
      <c r="Q175" s="36">
        <f ca="1">VLOOKUP($A175,'Hospitalisation Details'!$K175:$S2517,8,FALSE)</f>
        <v>33</v>
      </c>
    </row>
    <row r="176" spans="1:17" x14ac:dyDescent="0.3">
      <c r="A176" s="14" t="str">
        <f>VLOOKUP('Customer Names'!A176,'Customer Names'!A176:F2510,1,FALSE)</f>
        <v>Id175</v>
      </c>
      <c r="B176" s="11" t="str">
        <f>VLOOKUP('Customer Names'!B176,'Customer Names'!B176:G2510,5,FALSE)</f>
        <v>Greg</v>
      </c>
      <c r="C176" s="11">
        <f>VLOOKUP($A176,'Medical Examinations'!$A176:$O2510,2,FALSE)</f>
        <v>54.4</v>
      </c>
      <c r="D176" s="11">
        <f>VLOOKUP($A176,'Medical Examinations'!$A176:$O2510,3,FALSE)</f>
        <v>5.22</v>
      </c>
      <c r="E176" s="11" t="str">
        <f>VLOOKUP($A176,'Medical Examinations'!$A176:$P2510,14,FALSE)</f>
        <v>No</v>
      </c>
      <c r="F176" s="11" t="str">
        <f>VLOOKUP($A176,'Medical Examinations'!$A176:$O2510,5,FALSE)</f>
        <v>No</v>
      </c>
      <c r="G176" s="11" t="str">
        <f>VLOOKUP($A176,'Medical Examinations'!$A176:$O2510,6,FALSE)</f>
        <v>No</v>
      </c>
      <c r="H176" s="11">
        <f>VLOOKUP($A176,'Medical Examinations'!$A176:$P2510,13,FALSE)</f>
        <v>1</v>
      </c>
      <c r="I176" s="11" t="str">
        <f>VLOOKUP($A176,'Medical Examinations'!$A176:$P2510,16,FALSE)</f>
        <v>Yes</v>
      </c>
      <c r="J176" s="11" t="str">
        <f>VLOOKUP($A176,'Medical Examinations'!$A176:$P2510,11,FALSE)</f>
        <v>Obesity</v>
      </c>
      <c r="K176" s="11" t="str">
        <f>VLOOKUP($A176,'Medical Examinations'!$A176:$P2510,12,FALSE)</f>
        <v>Normal</v>
      </c>
      <c r="L176" s="11" t="str">
        <f>VLOOKUP($A176,'Hospitalisation Details'!$K176:$S2518,7,FALSE)</f>
        <v>13 Sep 1992</v>
      </c>
      <c r="M176" s="17">
        <f>VLOOKUP($A176,'Hospitalisation Details'!$K176:$S2518,9,FALSE)</f>
        <v>36976.449999999997</v>
      </c>
      <c r="N176" s="11" t="str">
        <f>VLOOKUP($A176,'Hospitalisation Details'!$K176:$S2518,4,FALSE)</f>
        <v>Tier - 2</v>
      </c>
      <c r="O176" s="11" t="str">
        <f>VLOOKUP($A176,'Hospitalisation Details'!$K176:$S2518,5,FALSE)</f>
        <v>Tier - 3</v>
      </c>
      <c r="P176" s="11" t="str">
        <f>VLOOKUP($A176,'Hospitalisation Details'!$K176:$S2518,6,FALSE)</f>
        <v>R1011</v>
      </c>
      <c r="Q176" s="36">
        <f ca="1">VLOOKUP($A176,'Hospitalisation Details'!$K176:$S2518,8,FALSE)</f>
        <v>32</v>
      </c>
    </row>
    <row r="177" spans="1:17" x14ac:dyDescent="0.3">
      <c r="A177" s="14" t="str">
        <f>VLOOKUP('Customer Names'!A177,'Customer Names'!A177:F2511,1,FALSE)</f>
        <v>Id176</v>
      </c>
      <c r="B177" s="11" t="str">
        <f>VLOOKUP('Customer Names'!B177,'Customer Names'!B177:G2511,5,FALSE)</f>
        <v>John</v>
      </c>
      <c r="C177" s="11">
        <f>VLOOKUP($A177,'Medical Examinations'!$A177:$O2511,2,FALSE)</f>
        <v>35.53</v>
      </c>
      <c r="D177" s="11">
        <f>VLOOKUP($A177,'Medical Examinations'!$A177:$O2511,3,FALSE)</f>
        <v>4.6100000000000003</v>
      </c>
      <c r="E177" s="11" t="str">
        <f>VLOOKUP($A177,'Medical Examinations'!$A177:$P2511,14,FALSE)</f>
        <v>No</v>
      </c>
      <c r="F177" s="11" t="str">
        <f>VLOOKUP($A177,'Medical Examinations'!$A177:$O2511,5,FALSE)</f>
        <v>No</v>
      </c>
      <c r="G177" s="11" t="str">
        <f>VLOOKUP($A177,'Medical Examinations'!$A177:$O2511,6,FALSE)</f>
        <v>No</v>
      </c>
      <c r="H177" s="11">
        <f>VLOOKUP($A177,'Medical Examinations'!$A177:$P2511,13,FALSE)</f>
        <v>1</v>
      </c>
      <c r="I177" s="11" t="str">
        <f>VLOOKUP($A177,'Medical Examinations'!$A177:$P2511,16,FALSE)</f>
        <v>Yes</v>
      </c>
      <c r="J177" s="11" t="str">
        <f>VLOOKUP($A177,'Medical Examinations'!$A177:$P2511,11,FALSE)</f>
        <v>Obesity</v>
      </c>
      <c r="K177" s="11" t="str">
        <f>VLOOKUP($A177,'Medical Examinations'!$A177:$P2511,12,FALSE)</f>
        <v>Normal</v>
      </c>
      <c r="L177" s="11" t="str">
        <f>VLOOKUP($A177,'Hospitalisation Details'!$K177:$S2519,7,FALSE)</f>
        <v>25 Aug 1992</v>
      </c>
      <c r="M177" s="17">
        <f>VLOOKUP($A177,'Hospitalisation Details'!$K177:$S2519,9,FALSE)</f>
        <v>36950.26</v>
      </c>
      <c r="N177" s="11" t="str">
        <f>VLOOKUP($A177,'Hospitalisation Details'!$K177:$S2519,4,FALSE)</f>
        <v>Tier - 1</v>
      </c>
      <c r="O177" s="11" t="str">
        <f>VLOOKUP($A177,'Hospitalisation Details'!$K177:$S2519,5,FALSE)</f>
        <v>Tier - 1</v>
      </c>
      <c r="P177" s="11" t="str">
        <f>VLOOKUP($A177,'Hospitalisation Details'!$K177:$S2519,6,FALSE)</f>
        <v>R1013</v>
      </c>
      <c r="Q177" s="36">
        <f ca="1">VLOOKUP($A177,'Hospitalisation Details'!$K177:$S2519,8,FALSE)</f>
        <v>32</v>
      </c>
    </row>
    <row r="178" spans="1:17" x14ac:dyDescent="0.3">
      <c r="A178" s="14" t="str">
        <f>VLOOKUP('Customer Names'!A178,'Customer Names'!A178:F2512,1,FALSE)</f>
        <v>Id177</v>
      </c>
      <c r="B178" s="11" t="str">
        <f>VLOOKUP('Customer Names'!B178,'Customer Names'!B178:G2512,5,FALSE)</f>
        <v>Kelsey A</v>
      </c>
      <c r="C178" s="11">
        <f>VLOOKUP($A178,'Medical Examinations'!$A178:$O2512,2,FALSE)</f>
        <v>39.729999999999997</v>
      </c>
      <c r="D178" s="11">
        <f>VLOOKUP($A178,'Medical Examinations'!$A178:$O2512,3,FALSE)</f>
        <v>6.24</v>
      </c>
      <c r="E178" s="11" t="str">
        <f>VLOOKUP($A178,'Medical Examinations'!$A178:$P2512,14,FALSE)</f>
        <v>No</v>
      </c>
      <c r="F178" s="11" t="str">
        <f>VLOOKUP($A178,'Medical Examinations'!$A178:$O2512,5,FALSE)</f>
        <v>No</v>
      </c>
      <c r="G178" s="11" t="str">
        <f>VLOOKUP($A178,'Medical Examinations'!$A178:$O2512,6,FALSE)</f>
        <v>No</v>
      </c>
      <c r="H178" s="11">
        <f>VLOOKUP($A178,'Medical Examinations'!$A178:$P2512,13,FALSE)</f>
        <v>0</v>
      </c>
      <c r="I178" s="11" t="str">
        <f>VLOOKUP($A178,'Medical Examinations'!$A178:$P2512,16,FALSE)</f>
        <v>Yes</v>
      </c>
      <c r="J178" s="11" t="str">
        <f>VLOOKUP($A178,'Medical Examinations'!$A178:$P2512,11,FALSE)</f>
        <v>Obesity</v>
      </c>
      <c r="K178" s="11" t="str">
        <f>VLOOKUP($A178,'Medical Examinations'!$A178:$P2512,12,FALSE)</f>
        <v>Prediabetes</v>
      </c>
      <c r="L178" s="11" t="str">
        <f>VLOOKUP($A178,'Hospitalisation Details'!$K178:$S2520,7,FALSE)</f>
        <v>13 Aug 1977</v>
      </c>
      <c r="M178" s="17">
        <f>VLOOKUP($A178,'Hospitalisation Details'!$K178:$S2520,9,FALSE)</f>
        <v>36935.64</v>
      </c>
      <c r="N178" s="11" t="str">
        <f>VLOOKUP($A178,'Hospitalisation Details'!$K178:$S2520,4,FALSE)</f>
        <v>Tier - 2</v>
      </c>
      <c r="O178" s="11" t="str">
        <f>VLOOKUP($A178,'Hospitalisation Details'!$K178:$S2520,5,FALSE)</f>
        <v>Tier - 1</v>
      </c>
      <c r="P178" s="11" t="str">
        <f>VLOOKUP($A178,'Hospitalisation Details'!$K178:$S2520,6,FALSE)</f>
        <v>R1011</v>
      </c>
      <c r="Q178" s="36">
        <f ca="1">VLOOKUP($A178,'Hospitalisation Details'!$K178:$S2520,8,FALSE)</f>
        <v>47</v>
      </c>
    </row>
    <row r="179" spans="1:17" x14ac:dyDescent="0.3">
      <c r="A179" s="14" t="str">
        <f>VLOOKUP('Customer Names'!A179,'Customer Names'!A179:F2513,1,FALSE)</f>
        <v>Id178</v>
      </c>
      <c r="B179" s="11" t="str">
        <f>VLOOKUP('Customer Names'!B179,'Customer Names'!B179:G2513,5,FALSE)</f>
        <v>Bronwen L</v>
      </c>
      <c r="C179" s="11">
        <f>VLOOKUP($A179,'Medical Examinations'!$A179:$O2513,2,FALSE)</f>
        <v>35.68</v>
      </c>
      <c r="D179" s="11">
        <f>VLOOKUP($A179,'Medical Examinations'!$A179:$O2513,3,FALSE)</f>
        <v>10.039999999999999</v>
      </c>
      <c r="E179" s="11" t="str">
        <f>VLOOKUP($A179,'Medical Examinations'!$A179:$P2513,14,FALSE)</f>
        <v>No</v>
      </c>
      <c r="F179" s="11" t="str">
        <f>VLOOKUP($A179,'Medical Examinations'!$A179:$O2513,5,FALSE)</f>
        <v>No</v>
      </c>
      <c r="G179" s="11" t="str">
        <f>VLOOKUP($A179,'Medical Examinations'!$A179:$O2513,6,FALSE)</f>
        <v>No</v>
      </c>
      <c r="H179" s="11">
        <f>VLOOKUP($A179,'Medical Examinations'!$A179:$P2513,13,FALSE)</f>
        <v>0</v>
      </c>
      <c r="I179" s="11" t="str">
        <f>VLOOKUP($A179,'Medical Examinations'!$A179:$P2513,16,FALSE)</f>
        <v>Yes</v>
      </c>
      <c r="J179" s="11" t="str">
        <f>VLOOKUP($A179,'Medical Examinations'!$A179:$P2513,11,FALSE)</f>
        <v>Obesity</v>
      </c>
      <c r="K179" s="11" t="str">
        <f>VLOOKUP($A179,'Medical Examinations'!$A179:$P2513,12,FALSE)</f>
        <v>Diabetes</v>
      </c>
      <c r="L179" s="11" t="str">
        <f>VLOOKUP($A179,'Hospitalisation Details'!$K179:$S2521,7,FALSE)</f>
        <v>22 Oct 1968</v>
      </c>
      <c r="M179" s="17">
        <f>VLOOKUP($A179,'Hospitalisation Details'!$K179:$S2521,9,FALSE)</f>
        <v>36922.61</v>
      </c>
      <c r="N179" s="11" t="str">
        <f>VLOOKUP($A179,'Hospitalisation Details'!$K179:$S2521,4,FALSE)</f>
        <v>Tier - 2</v>
      </c>
      <c r="O179" s="11" t="str">
        <f>VLOOKUP($A179,'Hospitalisation Details'!$K179:$S2521,5,FALSE)</f>
        <v>Tier - 1</v>
      </c>
      <c r="P179" s="11" t="str">
        <f>VLOOKUP($A179,'Hospitalisation Details'!$K179:$S2521,6,FALSE)</f>
        <v>R1011</v>
      </c>
      <c r="Q179" s="36">
        <f ca="1">VLOOKUP($A179,'Hospitalisation Details'!$K179:$S2521,8,FALSE)</f>
        <v>56</v>
      </c>
    </row>
    <row r="180" spans="1:17" x14ac:dyDescent="0.3">
      <c r="A180" s="14" t="str">
        <f>VLOOKUP('Customer Names'!A180,'Customer Names'!A180:F2514,1,FALSE)</f>
        <v>Id179</v>
      </c>
      <c r="B180" s="11" t="str">
        <f>VLOOKUP('Customer Names'!B180,'Customer Names'!B180:G2514,5,FALSE)</f>
        <v>Manuela</v>
      </c>
      <c r="C180" s="11">
        <f>VLOOKUP($A180,'Medical Examinations'!$A180:$O2514,2,FALSE)</f>
        <v>48.86</v>
      </c>
      <c r="D180" s="11">
        <f>VLOOKUP($A180,'Medical Examinations'!$A180:$O2514,3,FALSE)</f>
        <v>6.09</v>
      </c>
      <c r="E180" s="11" t="str">
        <f>VLOOKUP($A180,'Medical Examinations'!$A180:$P2514,14,FALSE)</f>
        <v>No</v>
      </c>
      <c r="F180" s="11" t="str">
        <f>VLOOKUP($A180,'Medical Examinations'!$A180:$O2514,5,FALSE)</f>
        <v>No</v>
      </c>
      <c r="G180" s="11" t="str">
        <f>VLOOKUP($A180,'Medical Examinations'!$A180:$O2514,6,FALSE)</f>
        <v>No</v>
      </c>
      <c r="H180" s="11">
        <f>VLOOKUP($A180,'Medical Examinations'!$A180:$P2514,13,FALSE)</f>
        <v>0</v>
      </c>
      <c r="I180" s="11" t="str">
        <f>VLOOKUP($A180,'Medical Examinations'!$A180:$P2514,16,FALSE)</f>
        <v>Yes</v>
      </c>
      <c r="J180" s="11" t="str">
        <f>VLOOKUP($A180,'Medical Examinations'!$A180:$P2514,11,FALSE)</f>
        <v>Obesity</v>
      </c>
      <c r="K180" s="11" t="str">
        <f>VLOOKUP($A180,'Medical Examinations'!$A180:$P2514,12,FALSE)</f>
        <v>Prediabetes</v>
      </c>
      <c r="L180" s="11" t="str">
        <f>VLOOKUP($A180,'Hospitalisation Details'!$K180:$S2522,7,FALSE)</f>
        <v>10 Jun 1991</v>
      </c>
      <c r="M180" s="17">
        <f>VLOOKUP($A180,'Hospitalisation Details'!$K180:$S2522,9,FALSE)</f>
        <v>36911.99</v>
      </c>
      <c r="N180" s="11" t="str">
        <f>VLOOKUP($A180,'Hospitalisation Details'!$K180:$S2522,4,FALSE)</f>
        <v>Tier - 2</v>
      </c>
      <c r="O180" s="11" t="str">
        <f>VLOOKUP($A180,'Hospitalisation Details'!$K180:$S2522,5,FALSE)</f>
        <v>Tier - 2</v>
      </c>
      <c r="P180" s="11" t="str">
        <f>VLOOKUP($A180,'Hospitalisation Details'!$K180:$S2522,6,FALSE)</f>
        <v>R1011</v>
      </c>
      <c r="Q180" s="36">
        <f ca="1">VLOOKUP($A180,'Hospitalisation Details'!$K180:$S2522,8,FALSE)</f>
        <v>33</v>
      </c>
    </row>
    <row r="181" spans="1:17" x14ac:dyDescent="0.3">
      <c r="A181" s="14" t="str">
        <f>VLOOKUP('Customer Names'!A181,'Customer Names'!A181:F2515,1,FALSE)</f>
        <v>Id180</v>
      </c>
      <c r="B181" s="11" t="str">
        <f>VLOOKUP('Customer Names'!B181,'Customer Names'!B181:G2515,5,FALSE)</f>
        <v>Jennifer L</v>
      </c>
      <c r="C181" s="11">
        <f>VLOOKUP($A181,'Medical Examinations'!$A181:$O2515,2,FALSE)</f>
        <v>34.799999999999997</v>
      </c>
      <c r="D181" s="11">
        <f>VLOOKUP($A181,'Medical Examinations'!$A181:$O2515,3,FALSE)</f>
        <v>11.4</v>
      </c>
      <c r="E181" s="11" t="str">
        <f>VLOOKUP($A181,'Medical Examinations'!$A181:$P2515,14,FALSE)</f>
        <v>Yes</v>
      </c>
      <c r="F181" s="11" t="str">
        <f>VLOOKUP($A181,'Medical Examinations'!$A181:$O2515,5,FALSE)</f>
        <v>No</v>
      </c>
      <c r="G181" s="11" t="str">
        <f>VLOOKUP($A181,'Medical Examinations'!$A181:$O2515,6,FALSE)</f>
        <v>Yes</v>
      </c>
      <c r="H181" s="11">
        <f>VLOOKUP($A181,'Medical Examinations'!$A181:$P2515,13,FALSE)</f>
        <v>1</v>
      </c>
      <c r="I181" s="11" t="str">
        <f>VLOOKUP($A181,'Medical Examinations'!$A181:$P2515,16,FALSE)</f>
        <v>No</v>
      </c>
      <c r="J181" s="11" t="str">
        <f>VLOOKUP($A181,'Medical Examinations'!$A181:$P2515,11,FALSE)</f>
        <v>Obesity</v>
      </c>
      <c r="K181" s="11" t="str">
        <f>VLOOKUP($A181,'Medical Examinations'!$A181:$P2515,12,FALSE)</f>
        <v>Diabetes</v>
      </c>
      <c r="L181" s="11" t="str">
        <f>VLOOKUP($A181,'Hospitalisation Details'!$K181:$S2523,7,FALSE)</f>
        <v>24 Jul 1963</v>
      </c>
      <c r="M181" s="17">
        <f>VLOOKUP($A181,'Hospitalisation Details'!$K181:$S2523,9,FALSE)</f>
        <v>36910.61</v>
      </c>
      <c r="N181" s="11" t="str">
        <f>VLOOKUP($A181,'Hospitalisation Details'!$K181:$S2523,4,FALSE)</f>
        <v>Tier - 2</v>
      </c>
      <c r="O181" s="11" t="str">
        <f>VLOOKUP($A181,'Hospitalisation Details'!$K181:$S2523,5,FALSE)</f>
        <v>Tier - 2</v>
      </c>
      <c r="P181" s="11" t="str">
        <f>VLOOKUP($A181,'Hospitalisation Details'!$K181:$S2523,6,FALSE)</f>
        <v>R1011</v>
      </c>
      <c r="Q181" s="36">
        <f ca="1">VLOOKUP($A181,'Hospitalisation Details'!$K181:$S2523,8,FALSE)</f>
        <v>61</v>
      </c>
    </row>
    <row r="182" spans="1:17" x14ac:dyDescent="0.3">
      <c r="A182" s="14" t="str">
        <f>VLOOKUP('Customer Names'!A182,'Customer Names'!A182:F2516,1,FALSE)</f>
        <v>Id181</v>
      </c>
      <c r="B182" s="11" t="str">
        <f>VLOOKUP('Customer Names'!B182,'Customer Names'!B182:G2516,5,FALSE)</f>
        <v>Abby W</v>
      </c>
      <c r="C182" s="11">
        <f>VLOOKUP($A182,'Medical Examinations'!$A182:$O2516,2,FALSE)</f>
        <v>32.49</v>
      </c>
      <c r="D182" s="11">
        <f>VLOOKUP($A182,'Medical Examinations'!$A182:$O2516,3,FALSE)</f>
        <v>4.29</v>
      </c>
      <c r="E182" s="11" t="str">
        <f>VLOOKUP($A182,'Medical Examinations'!$A182:$P2516,14,FALSE)</f>
        <v>No</v>
      </c>
      <c r="F182" s="11" t="str">
        <f>VLOOKUP($A182,'Medical Examinations'!$A182:$O2516,5,FALSE)</f>
        <v>No</v>
      </c>
      <c r="G182" s="11" t="str">
        <f>VLOOKUP($A182,'Medical Examinations'!$A182:$O2516,6,FALSE)</f>
        <v>Yes</v>
      </c>
      <c r="H182" s="11">
        <f>VLOOKUP($A182,'Medical Examinations'!$A182:$P2516,13,FALSE)</f>
        <v>1</v>
      </c>
      <c r="I182" s="11" t="str">
        <f>VLOOKUP($A182,'Medical Examinations'!$A182:$P2516,16,FALSE)</f>
        <v>Yes</v>
      </c>
      <c r="J182" s="11" t="str">
        <f>VLOOKUP($A182,'Medical Examinations'!$A182:$P2516,11,FALSE)</f>
        <v>Obesity</v>
      </c>
      <c r="K182" s="11" t="str">
        <f>VLOOKUP($A182,'Medical Examinations'!$A182:$P2516,12,FALSE)</f>
        <v>Normal</v>
      </c>
      <c r="L182" s="11" t="str">
        <f>VLOOKUP($A182,'Hospitalisation Details'!$K182:$S2524,7,FALSE)</f>
        <v>21 Jun 2003</v>
      </c>
      <c r="M182" s="17">
        <f>VLOOKUP($A182,'Hospitalisation Details'!$K182:$S2524,9,FALSE)</f>
        <v>36898.730000000003</v>
      </c>
      <c r="N182" s="11" t="str">
        <f>VLOOKUP($A182,'Hospitalisation Details'!$K182:$S2524,4,FALSE)</f>
        <v>Tier - 2</v>
      </c>
      <c r="O182" s="11" t="str">
        <f>VLOOKUP($A182,'Hospitalisation Details'!$K182:$S2524,5,FALSE)</f>
        <v>Tier - 1</v>
      </c>
      <c r="P182" s="11" t="str">
        <f>VLOOKUP($A182,'Hospitalisation Details'!$K182:$S2524,6,FALSE)</f>
        <v>R1012</v>
      </c>
      <c r="Q182" s="36">
        <f ca="1">VLOOKUP($A182,'Hospitalisation Details'!$K182:$S2524,8,FALSE)</f>
        <v>21</v>
      </c>
    </row>
    <row r="183" spans="1:17" x14ac:dyDescent="0.3">
      <c r="A183" s="14" t="str">
        <f>VLOOKUP('Customer Names'!A183,'Customer Names'!A183:F2517,1,FALSE)</f>
        <v>Id182</v>
      </c>
      <c r="B183" s="11" t="str">
        <f>VLOOKUP('Customer Names'!B183,'Customer Names'!B183:G2517,5,FALSE)</f>
        <v>Tyler</v>
      </c>
      <c r="C183" s="11">
        <f>VLOOKUP($A183,'Medical Examinations'!$A183:$O2517,2,FALSE)</f>
        <v>39</v>
      </c>
      <c r="D183" s="11">
        <f>VLOOKUP($A183,'Medical Examinations'!$A183:$O2517,3,FALSE)</f>
        <v>5.7</v>
      </c>
      <c r="E183" s="11" t="str">
        <f>VLOOKUP($A183,'Medical Examinations'!$A183:$P2517,14,FALSE)</f>
        <v>No</v>
      </c>
      <c r="F183" s="11" t="str">
        <f>VLOOKUP($A183,'Medical Examinations'!$A183:$O2517,5,FALSE)</f>
        <v>No</v>
      </c>
      <c r="G183" s="11" t="str">
        <f>VLOOKUP($A183,'Medical Examinations'!$A183:$O2517,6,FALSE)</f>
        <v>No</v>
      </c>
      <c r="H183" s="11">
        <f>VLOOKUP($A183,'Medical Examinations'!$A183:$P2517,13,FALSE)</f>
        <v>2</v>
      </c>
      <c r="I183" s="11" t="str">
        <f>VLOOKUP($A183,'Medical Examinations'!$A183:$P2517,16,FALSE)</f>
        <v>Yes</v>
      </c>
      <c r="J183" s="11" t="str">
        <f>VLOOKUP($A183,'Medical Examinations'!$A183:$P2517,11,FALSE)</f>
        <v>Obesity</v>
      </c>
      <c r="K183" s="11" t="str">
        <f>VLOOKUP($A183,'Medical Examinations'!$A183:$P2517,12,FALSE)</f>
        <v>Prediabetes</v>
      </c>
      <c r="L183" s="11" t="str">
        <f>VLOOKUP($A183,'Hospitalisation Details'!$K183:$S2525,7,FALSE)</f>
        <v>5 Dec 1972</v>
      </c>
      <c r="M183" s="17">
        <f>VLOOKUP($A183,'Hospitalisation Details'!$K183:$S2525,9,FALSE)</f>
        <v>36889.99</v>
      </c>
      <c r="N183" s="11" t="str">
        <f>VLOOKUP($A183,'Hospitalisation Details'!$K183:$S2525,4,FALSE)</f>
        <v>Tier - 1</v>
      </c>
      <c r="O183" s="11" t="str">
        <f>VLOOKUP($A183,'Hospitalisation Details'!$K183:$S2525,5,FALSE)</f>
        <v>Tier - 3</v>
      </c>
      <c r="P183" s="11" t="str">
        <f>VLOOKUP($A183,'Hospitalisation Details'!$K183:$S2525,6,FALSE)</f>
        <v>R1011</v>
      </c>
      <c r="Q183" s="36">
        <f ca="1">VLOOKUP($A183,'Hospitalisation Details'!$K183:$S2525,8,FALSE)</f>
        <v>52</v>
      </c>
    </row>
    <row r="184" spans="1:17" x14ac:dyDescent="0.3">
      <c r="A184" s="14" t="str">
        <f>VLOOKUP('Customer Names'!A184,'Customer Names'!A184:F2518,1,FALSE)</f>
        <v>Id183</v>
      </c>
      <c r="B184" s="11" t="str">
        <f>VLOOKUP('Customer Names'!B184,'Customer Names'!B184:G2518,5,FALSE)</f>
        <v>Jeffrey</v>
      </c>
      <c r="C184" s="11">
        <f>VLOOKUP($A184,'Medical Examinations'!$A184:$O2518,2,FALSE)</f>
        <v>35.299999999999997</v>
      </c>
      <c r="D184" s="11">
        <f>VLOOKUP($A184,'Medical Examinations'!$A184:$O2518,3,FALSE)</f>
        <v>6.09</v>
      </c>
      <c r="E184" s="11" t="str">
        <f>VLOOKUP($A184,'Medical Examinations'!$A184:$P2518,14,FALSE)</f>
        <v>No</v>
      </c>
      <c r="F184" s="11" t="str">
        <f>VLOOKUP($A184,'Medical Examinations'!$A184:$O2518,5,FALSE)</f>
        <v>No</v>
      </c>
      <c r="G184" s="11" t="str">
        <f>VLOOKUP($A184,'Medical Examinations'!$A184:$O2518,6,FALSE)</f>
        <v>No</v>
      </c>
      <c r="H184" s="11">
        <f>VLOOKUP($A184,'Medical Examinations'!$A184:$P2518,13,FALSE)</f>
        <v>1</v>
      </c>
      <c r="I184" s="11" t="str">
        <f>VLOOKUP($A184,'Medical Examinations'!$A184:$P2518,16,FALSE)</f>
        <v>Yes</v>
      </c>
      <c r="J184" s="11" t="str">
        <f>VLOOKUP($A184,'Medical Examinations'!$A184:$P2518,11,FALSE)</f>
        <v>Obesity</v>
      </c>
      <c r="K184" s="11" t="str">
        <f>VLOOKUP($A184,'Medical Examinations'!$A184:$P2518,12,FALSE)</f>
        <v>Prediabetes</v>
      </c>
      <c r="L184" s="11" t="str">
        <f>VLOOKUP($A184,'Hospitalisation Details'!$K184:$S2526,7,FALSE)</f>
        <v>4 Jul 1992</v>
      </c>
      <c r="M184" s="17">
        <f>VLOOKUP($A184,'Hospitalisation Details'!$K184:$S2526,9,FALSE)</f>
        <v>36837.47</v>
      </c>
      <c r="N184" s="11" t="str">
        <f>VLOOKUP($A184,'Hospitalisation Details'!$K184:$S2526,4,FALSE)</f>
        <v>Tier - 2</v>
      </c>
      <c r="O184" s="11" t="str">
        <f>VLOOKUP($A184,'Hospitalisation Details'!$K184:$S2526,5,FALSE)</f>
        <v>Tier - 3</v>
      </c>
      <c r="P184" s="11" t="str">
        <f>VLOOKUP($A184,'Hospitalisation Details'!$K184:$S2526,6,FALSE)</f>
        <v>R1011</v>
      </c>
      <c r="Q184" s="36">
        <f ca="1">VLOOKUP($A184,'Hospitalisation Details'!$K184:$S2526,8,FALSE)</f>
        <v>32</v>
      </c>
    </row>
    <row r="185" spans="1:17" x14ac:dyDescent="0.3">
      <c r="A185" s="14" t="str">
        <f>VLOOKUP('Customer Names'!A185,'Customer Names'!A185:F2519,1,FALSE)</f>
        <v>Id184</v>
      </c>
      <c r="B185" s="11" t="str">
        <f>VLOOKUP('Customer Names'!B185,'Customer Names'!B185:G2519,5,FALSE)</f>
        <v>Matthew F</v>
      </c>
      <c r="C185" s="11">
        <f>VLOOKUP($A185,'Medical Examinations'!$A185:$O2519,2,FALSE)</f>
        <v>33.42</v>
      </c>
      <c r="D185" s="11">
        <f>VLOOKUP($A185,'Medical Examinations'!$A185:$O2519,3,FALSE)</f>
        <v>10.67</v>
      </c>
      <c r="E185" s="11" t="str">
        <f>VLOOKUP($A185,'Medical Examinations'!$A185:$P2519,14,FALSE)</f>
        <v>No</v>
      </c>
      <c r="F185" s="11" t="str">
        <f>VLOOKUP($A185,'Medical Examinations'!$A185:$O2519,5,FALSE)</f>
        <v>No</v>
      </c>
      <c r="G185" s="11" t="str">
        <f>VLOOKUP($A185,'Medical Examinations'!$A185:$O2519,6,FALSE)</f>
        <v>No</v>
      </c>
      <c r="H185" s="11">
        <f>VLOOKUP($A185,'Medical Examinations'!$A185:$P2519,13,FALSE)</f>
        <v>0</v>
      </c>
      <c r="I185" s="11" t="str">
        <f>VLOOKUP($A185,'Medical Examinations'!$A185:$P2519,16,FALSE)</f>
        <v>Yes</v>
      </c>
      <c r="J185" s="11" t="str">
        <f>VLOOKUP($A185,'Medical Examinations'!$A185:$P2519,11,FALSE)</f>
        <v>Obesity</v>
      </c>
      <c r="K185" s="11" t="str">
        <f>VLOOKUP($A185,'Medical Examinations'!$A185:$P2519,12,FALSE)</f>
        <v>Diabetes</v>
      </c>
      <c r="L185" s="11" t="str">
        <f>VLOOKUP($A185,'Hospitalisation Details'!$K185:$S2527,7,FALSE)</f>
        <v>28 Dec 1965</v>
      </c>
      <c r="M185" s="17">
        <f>VLOOKUP($A185,'Hospitalisation Details'!$K185:$S2527,9,FALSE)</f>
        <v>36795.29</v>
      </c>
      <c r="N185" s="11" t="str">
        <f>VLOOKUP($A185,'Hospitalisation Details'!$K185:$S2527,4,FALSE)</f>
        <v>Tier - 2</v>
      </c>
      <c r="O185" s="11" t="str">
        <f>VLOOKUP($A185,'Hospitalisation Details'!$K185:$S2527,5,FALSE)</f>
        <v>Tier - 1</v>
      </c>
      <c r="P185" s="11" t="str">
        <f>VLOOKUP($A185,'Hospitalisation Details'!$K185:$S2527,6,FALSE)</f>
        <v>R1011</v>
      </c>
      <c r="Q185" s="36">
        <f ca="1">VLOOKUP($A185,'Hospitalisation Details'!$K185:$S2527,8,FALSE)</f>
        <v>59</v>
      </c>
    </row>
    <row r="186" spans="1:17" x14ac:dyDescent="0.3">
      <c r="A186" s="14" t="str">
        <f>VLOOKUP('Customer Names'!A186,'Customer Names'!A186:F2520,1,FALSE)</f>
        <v>Id185</v>
      </c>
      <c r="B186" s="11" t="str">
        <f>VLOOKUP('Customer Names'!B186,'Customer Names'!B186:G2520,5,FALSE)</f>
        <v>Ryan J</v>
      </c>
      <c r="C186" s="11">
        <f>VLOOKUP($A186,'Medical Examinations'!$A186:$O2520,2,FALSE)</f>
        <v>37.18</v>
      </c>
      <c r="D186" s="11">
        <f>VLOOKUP($A186,'Medical Examinations'!$A186:$O2520,3,FALSE)</f>
        <v>6.75</v>
      </c>
      <c r="E186" s="11" t="str">
        <f>VLOOKUP($A186,'Medical Examinations'!$A186:$P2520,14,FALSE)</f>
        <v>Yes</v>
      </c>
      <c r="F186" s="11" t="str">
        <f>VLOOKUP($A186,'Medical Examinations'!$A186:$O2520,5,FALSE)</f>
        <v>No</v>
      </c>
      <c r="G186" s="11" t="str">
        <f>VLOOKUP($A186,'Medical Examinations'!$A186:$O2520,6,FALSE)</f>
        <v>No</v>
      </c>
      <c r="H186" s="11">
        <f>VLOOKUP($A186,'Medical Examinations'!$A186:$P2520,13,FALSE)</f>
        <v>2</v>
      </c>
      <c r="I186" s="11" t="str">
        <f>VLOOKUP($A186,'Medical Examinations'!$A186:$P2520,16,FALSE)</f>
        <v>Yes</v>
      </c>
      <c r="J186" s="11" t="str">
        <f>VLOOKUP($A186,'Medical Examinations'!$A186:$P2520,11,FALSE)</f>
        <v>Obesity</v>
      </c>
      <c r="K186" s="11" t="str">
        <f>VLOOKUP($A186,'Medical Examinations'!$A186:$P2520,12,FALSE)</f>
        <v>Diabetes</v>
      </c>
      <c r="L186" s="11" t="str">
        <f>VLOOKUP($A186,'Hospitalisation Details'!$K186:$S2528,7,FALSE)</f>
        <v>14 Jul 1970</v>
      </c>
      <c r="M186" s="17">
        <f>VLOOKUP($A186,'Hospitalisation Details'!$K186:$S2528,9,FALSE)</f>
        <v>36786.370000000003</v>
      </c>
      <c r="N186" s="11" t="str">
        <f>VLOOKUP($A186,'Hospitalisation Details'!$K186:$S2528,4,FALSE)</f>
        <v>Tier - 1</v>
      </c>
      <c r="O186" s="11" t="str">
        <f>VLOOKUP($A186,'Hospitalisation Details'!$K186:$S2528,5,FALSE)</f>
        <v>Tier - 1</v>
      </c>
      <c r="P186" s="11" t="str">
        <f>VLOOKUP($A186,'Hospitalisation Details'!$K186:$S2528,6,FALSE)</f>
        <v>R1011</v>
      </c>
      <c r="Q186" s="36">
        <f ca="1">VLOOKUP($A186,'Hospitalisation Details'!$K186:$S2528,8,FALSE)</f>
        <v>54</v>
      </c>
    </row>
    <row r="187" spans="1:17" x14ac:dyDescent="0.3">
      <c r="A187" s="14" t="str">
        <f>VLOOKUP('Customer Names'!A187,'Customer Names'!A187:F2521,1,FALSE)</f>
        <v>Id186</v>
      </c>
      <c r="B187" s="11" t="str">
        <f>VLOOKUP('Customer Names'!B187,'Customer Names'!B187:G2521,5,FALSE)</f>
        <v>Amy</v>
      </c>
      <c r="C187" s="11">
        <f>VLOOKUP($A187,'Medical Examinations'!$A187:$O2521,2,FALSE)</f>
        <v>33.33</v>
      </c>
      <c r="D187" s="11">
        <f>VLOOKUP($A187,'Medical Examinations'!$A187:$O2521,3,FALSE)</f>
        <v>9.26</v>
      </c>
      <c r="E187" s="11" t="str">
        <f>VLOOKUP($A187,'Medical Examinations'!$A187:$P2521,14,FALSE)</f>
        <v>Yes</v>
      </c>
      <c r="F187" s="11" t="str">
        <f>VLOOKUP($A187,'Medical Examinations'!$A187:$O2521,5,FALSE)</f>
        <v>No</v>
      </c>
      <c r="G187" s="11" t="str">
        <f>VLOOKUP($A187,'Medical Examinations'!$A187:$O2521,6,FALSE)</f>
        <v>No</v>
      </c>
      <c r="H187" s="11">
        <f>VLOOKUP($A187,'Medical Examinations'!$A187:$P2521,13,FALSE)</f>
        <v>2</v>
      </c>
      <c r="I187" s="11" t="str">
        <f>VLOOKUP($A187,'Medical Examinations'!$A187:$P2521,16,FALSE)</f>
        <v>No</v>
      </c>
      <c r="J187" s="11" t="str">
        <f>VLOOKUP($A187,'Medical Examinations'!$A187:$P2521,11,FALSE)</f>
        <v>Obesity</v>
      </c>
      <c r="K187" s="11" t="str">
        <f>VLOOKUP($A187,'Medical Examinations'!$A187:$P2521,12,FALSE)</f>
        <v>Diabetes</v>
      </c>
      <c r="L187" s="11" t="str">
        <f>VLOOKUP($A187,'Hospitalisation Details'!$K187:$S2529,7,FALSE)</f>
        <v>29 Jul 1961</v>
      </c>
      <c r="M187" s="17">
        <f>VLOOKUP($A187,'Hospitalisation Details'!$K187:$S2529,9,FALSE)</f>
        <v>36580.28</v>
      </c>
      <c r="N187" s="11" t="str">
        <f>VLOOKUP($A187,'Hospitalisation Details'!$K187:$S2529,4,FALSE)</f>
        <v>Tier - 2</v>
      </c>
      <c r="O187" s="11" t="str">
        <f>VLOOKUP($A187,'Hospitalisation Details'!$K187:$S2529,5,FALSE)</f>
        <v>Tier - 2</v>
      </c>
      <c r="P187" s="11" t="str">
        <f>VLOOKUP($A187,'Hospitalisation Details'!$K187:$S2529,6,FALSE)</f>
        <v>R1013</v>
      </c>
      <c r="Q187" s="36">
        <f ca="1">VLOOKUP($A187,'Hospitalisation Details'!$K187:$S2529,8,FALSE)</f>
        <v>63</v>
      </c>
    </row>
    <row r="188" spans="1:17" x14ac:dyDescent="0.3">
      <c r="A188" s="14" t="str">
        <f>VLOOKUP('Customer Names'!A188,'Customer Names'!A188:F2522,1,FALSE)</f>
        <v>Id187</v>
      </c>
      <c r="B188" s="11" t="str">
        <f>VLOOKUP('Customer Names'!B188,'Customer Names'!B188:G2522,5,FALSE)</f>
        <v>Andrew P</v>
      </c>
      <c r="C188" s="11">
        <f>VLOOKUP($A188,'Medical Examinations'!$A188:$O2522,2,FALSE)</f>
        <v>53.21</v>
      </c>
      <c r="D188" s="11">
        <f>VLOOKUP($A188,'Medical Examinations'!$A188:$O2522,3,FALSE)</f>
        <v>4.2699999999999996</v>
      </c>
      <c r="E188" s="11" t="str">
        <f>VLOOKUP($A188,'Medical Examinations'!$A188:$P2522,14,FALSE)</f>
        <v>No</v>
      </c>
      <c r="F188" s="11" t="str">
        <f>VLOOKUP($A188,'Medical Examinations'!$A188:$O2522,5,FALSE)</f>
        <v>No</v>
      </c>
      <c r="G188" s="11" t="str">
        <f>VLOOKUP($A188,'Medical Examinations'!$A188:$O2522,6,FALSE)</f>
        <v>No</v>
      </c>
      <c r="H188" s="11">
        <f>VLOOKUP($A188,'Medical Examinations'!$A188:$P2522,13,FALSE)</f>
        <v>1</v>
      </c>
      <c r="I188" s="11" t="str">
        <f>VLOOKUP($A188,'Medical Examinations'!$A188:$P2522,16,FALSE)</f>
        <v>Yes</v>
      </c>
      <c r="J188" s="11" t="str">
        <f>VLOOKUP($A188,'Medical Examinations'!$A188:$P2522,11,FALSE)</f>
        <v>Obesity</v>
      </c>
      <c r="K188" s="11" t="str">
        <f>VLOOKUP($A188,'Medical Examinations'!$A188:$P2522,12,FALSE)</f>
        <v>Normal</v>
      </c>
      <c r="L188" s="11" t="str">
        <f>VLOOKUP($A188,'Hospitalisation Details'!$K188:$S2530,7,FALSE)</f>
        <v>9 Oct 1992</v>
      </c>
      <c r="M188" s="17">
        <f>VLOOKUP($A188,'Hospitalisation Details'!$K188:$S2530,9,FALSE)</f>
        <v>36572.800000000003</v>
      </c>
      <c r="N188" s="11" t="str">
        <f>VLOOKUP($A188,'Hospitalisation Details'!$K188:$S2530,4,FALSE)</f>
        <v>Tier - 1</v>
      </c>
      <c r="O188" s="11" t="str">
        <f>VLOOKUP($A188,'Hospitalisation Details'!$K188:$S2530,5,FALSE)</f>
        <v>Tier - 2</v>
      </c>
      <c r="P188" s="11" t="str">
        <f>VLOOKUP($A188,'Hospitalisation Details'!$K188:$S2530,6,FALSE)</f>
        <v>R1011</v>
      </c>
      <c r="Q188" s="36">
        <f ca="1">VLOOKUP($A188,'Hospitalisation Details'!$K188:$S2530,8,FALSE)</f>
        <v>32</v>
      </c>
    </row>
    <row r="189" spans="1:17" x14ac:dyDescent="0.3">
      <c r="A189" s="14" t="str">
        <f>VLOOKUP('Customer Names'!A189,'Customer Names'!A189:F2523,1,FALSE)</f>
        <v>Id188</v>
      </c>
      <c r="B189" s="11" t="str">
        <f>VLOOKUP('Customer Names'!B189,'Customer Names'!B189:G2523,5,FALSE)</f>
        <v>George M</v>
      </c>
      <c r="C189" s="11">
        <f>VLOOKUP($A189,'Medical Examinations'!$A189:$O2523,2,FALSE)</f>
        <v>38.729999999999997</v>
      </c>
      <c r="D189" s="11">
        <f>VLOOKUP($A189,'Medical Examinations'!$A189:$O2523,3,FALSE)</f>
        <v>11.51</v>
      </c>
      <c r="E189" s="11" t="str">
        <f>VLOOKUP($A189,'Medical Examinations'!$A189:$P2523,14,FALSE)</f>
        <v>No</v>
      </c>
      <c r="F189" s="11" t="str">
        <f>VLOOKUP($A189,'Medical Examinations'!$A189:$O2523,5,FALSE)</f>
        <v>No</v>
      </c>
      <c r="G189" s="11" t="str">
        <f>VLOOKUP($A189,'Medical Examinations'!$A189:$O2523,6,FALSE)</f>
        <v>No</v>
      </c>
      <c r="H189" s="11">
        <f>VLOOKUP($A189,'Medical Examinations'!$A189:$P2523,13,FALSE)</f>
        <v>2</v>
      </c>
      <c r="I189" s="11" t="str">
        <f>VLOOKUP($A189,'Medical Examinations'!$A189:$P2523,16,FALSE)</f>
        <v>Yes</v>
      </c>
      <c r="J189" s="11" t="str">
        <f>VLOOKUP($A189,'Medical Examinations'!$A189:$P2523,11,FALSE)</f>
        <v>Obesity</v>
      </c>
      <c r="K189" s="11" t="str">
        <f>VLOOKUP($A189,'Medical Examinations'!$A189:$P2523,12,FALSE)</f>
        <v>Diabetes</v>
      </c>
      <c r="L189" s="11" t="str">
        <f>VLOOKUP($A189,'Hospitalisation Details'!$K189:$S2531,7,FALSE)</f>
        <v>9 Aug 1973</v>
      </c>
      <c r="M189" s="17">
        <f>VLOOKUP($A189,'Hospitalisation Details'!$K189:$S2531,9,FALSE)</f>
        <v>36541.550000000003</v>
      </c>
      <c r="N189" s="11" t="str">
        <f>VLOOKUP($A189,'Hospitalisation Details'!$K189:$S2531,4,FALSE)</f>
        <v>Tier - 2</v>
      </c>
      <c r="O189" s="11" t="str">
        <f>VLOOKUP($A189,'Hospitalisation Details'!$K189:$S2531,5,FALSE)</f>
        <v>Tier - 3</v>
      </c>
      <c r="P189" s="11" t="str">
        <f>VLOOKUP($A189,'Hospitalisation Details'!$K189:$S2531,6,FALSE)</f>
        <v>R1011</v>
      </c>
      <c r="Q189" s="36">
        <f ca="1">VLOOKUP($A189,'Hospitalisation Details'!$K189:$S2531,8,FALSE)</f>
        <v>51</v>
      </c>
    </row>
    <row r="190" spans="1:17" x14ac:dyDescent="0.3">
      <c r="A190" s="14" t="str">
        <f>VLOOKUP('Customer Names'!A190,'Customer Names'!A190:F2524,1,FALSE)</f>
        <v>Id189</v>
      </c>
      <c r="B190" s="11" t="str">
        <f>VLOOKUP('Customer Names'!B190,'Customer Names'!B190:G2524,5,FALSE)</f>
        <v>Sarah</v>
      </c>
      <c r="C190" s="11">
        <f>VLOOKUP($A190,'Medical Examinations'!$A190:$O2524,2,FALSE)</f>
        <v>29.73</v>
      </c>
      <c r="D190" s="11">
        <f>VLOOKUP($A190,'Medical Examinations'!$A190:$O2524,3,FALSE)</f>
        <v>7.22</v>
      </c>
      <c r="E190" s="11" t="str">
        <f>VLOOKUP($A190,'Medical Examinations'!$A190:$P2524,14,FALSE)</f>
        <v>No</v>
      </c>
      <c r="F190" s="11" t="str">
        <f>VLOOKUP($A190,'Medical Examinations'!$A190:$O2524,5,FALSE)</f>
        <v>No</v>
      </c>
      <c r="G190" s="11" t="str">
        <f>VLOOKUP($A190,'Medical Examinations'!$A190:$O2524,6,FALSE)</f>
        <v>No</v>
      </c>
      <c r="H190" s="11">
        <f>VLOOKUP($A190,'Medical Examinations'!$A190:$P2524,13,FALSE)</f>
        <v>0</v>
      </c>
      <c r="I190" s="11" t="str">
        <f>VLOOKUP($A190,'Medical Examinations'!$A190:$P2524,16,FALSE)</f>
        <v>Yes</v>
      </c>
      <c r="J190" s="11" t="str">
        <f>VLOOKUP($A190,'Medical Examinations'!$A190:$P2524,11,FALSE)</f>
        <v>Overweight</v>
      </c>
      <c r="K190" s="11" t="str">
        <f>VLOOKUP($A190,'Medical Examinations'!$A190:$P2524,12,FALSE)</f>
        <v>Diabetes</v>
      </c>
      <c r="L190" s="11" t="str">
        <f>VLOOKUP($A190,'Hospitalisation Details'!$K190:$S2532,7,FALSE)</f>
        <v>19 Nov 1962</v>
      </c>
      <c r="M190" s="17">
        <f>VLOOKUP($A190,'Hospitalisation Details'!$K190:$S2532,9,FALSE)</f>
        <v>36445.550000000003</v>
      </c>
      <c r="N190" s="11" t="str">
        <f>VLOOKUP($A190,'Hospitalisation Details'!$K190:$S2532,4,FALSE)</f>
        <v>Tier - 2</v>
      </c>
      <c r="O190" s="11" t="str">
        <f>VLOOKUP($A190,'Hospitalisation Details'!$K190:$S2532,5,FALSE)</f>
        <v>Tier - 2</v>
      </c>
      <c r="P190" s="11" t="str">
        <f>VLOOKUP($A190,'Hospitalisation Details'!$K190:$S2532,6,FALSE)</f>
        <v>R1011</v>
      </c>
      <c r="Q190" s="36">
        <f ca="1">VLOOKUP($A190,'Hospitalisation Details'!$K190:$S2532,8,FALSE)</f>
        <v>62</v>
      </c>
    </row>
    <row r="191" spans="1:17" x14ac:dyDescent="0.3">
      <c r="A191" s="14" t="str">
        <f>VLOOKUP('Customer Names'!A191,'Customer Names'!A191:F2525,1,FALSE)</f>
        <v>Id190</v>
      </c>
      <c r="B191" s="11" t="str">
        <f>VLOOKUP('Customer Names'!B191,'Customer Names'!B191:G2525,5,FALSE)</f>
        <v>Lara</v>
      </c>
      <c r="C191" s="11">
        <f>VLOOKUP($A191,'Medical Examinations'!$A191:$O2525,2,FALSE)</f>
        <v>34.700000000000003</v>
      </c>
      <c r="D191" s="11">
        <f>VLOOKUP($A191,'Medical Examinations'!$A191:$O2525,3,FALSE)</f>
        <v>4.37</v>
      </c>
      <c r="E191" s="11" t="str">
        <f>VLOOKUP($A191,'Medical Examinations'!$A191:$P2525,14,FALSE)</f>
        <v>No</v>
      </c>
      <c r="F191" s="11" t="str">
        <f>VLOOKUP($A191,'Medical Examinations'!$A191:$O2525,5,FALSE)</f>
        <v>No</v>
      </c>
      <c r="G191" s="11" t="str">
        <f>VLOOKUP($A191,'Medical Examinations'!$A191:$O2525,6,FALSE)</f>
        <v>Yes</v>
      </c>
      <c r="H191" s="11">
        <f>VLOOKUP($A191,'Medical Examinations'!$A191:$P2525,13,FALSE)</f>
        <v>1</v>
      </c>
      <c r="I191" s="11" t="str">
        <f>VLOOKUP($A191,'Medical Examinations'!$A191:$P2525,16,FALSE)</f>
        <v>Yes</v>
      </c>
      <c r="J191" s="11" t="str">
        <f>VLOOKUP($A191,'Medical Examinations'!$A191:$P2525,11,FALSE)</f>
        <v>Obesity</v>
      </c>
      <c r="K191" s="11" t="str">
        <f>VLOOKUP($A191,'Medical Examinations'!$A191:$P2525,12,FALSE)</f>
        <v>Normal</v>
      </c>
      <c r="L191" s="11" t="str">
        <f>VLOOKUP($A191,'Hospitalisation Details'!$K191:$S2533,7,FALSE)</f>
        <v>9 Dec 2003</v>
      </c>
      <c r="M191" s="17">
        <f>VLOOKUP($A191,'Hospitalisation Details'!$K191:$S2533,9,FALSE)</f>
        <v>36397.58</v>
      </c>
      <c r="N191" s="11" t="str">
        <f>VLOOKUP($A191,'Hospitalisation Details'!$K191:$S2533,4,FALSE)</f>
        <v>Tier - 2</v>
      </c>
      <c r="O191" s="11" t="str">
        <f>VLOOKUP($A191,'Hospitalisation Details'!$K191:$S2533,5,FALSE)</f>
        <v>Tier - 3</v>
      </c>
      <c r="P191" s="11" t="str">
        <f>VLOOKUP($A191,'Hospitalisation Details'!$K191:$S2533,6,FALSE)</f>
        <v>R1011</v>
      </c>
      <c r="Q191" s="36">
        <f ca="1">VLOOKUP($A191,'Hospitalisation Details'!$K191:$S2533,8,FALSE)</f>
        <v>21</v>
      </c>
    </row>
    <row r="192" spans="1:17" x14ac:dyDescent="0.3">
      <c r="A192" s="14" t="str">
        <f>VLOOKUP('Customer Names'!A192,'Customer Names'!A192:F2526,1,FALSE)</f>
        <v>Id191</v>
      </c>
      <c r="B192" s="11" t="str">
        <f>VLOOKUP('Customer Names'!B192,'Customer Names'!B192:G2526,5,FALSE)</f>
        <v>Sebastien</v>
      </c>
      <c r="C192" s="11">
        <f>VLOOKUP($A192,'Medical Examinations'!$A192:$O2526,2,FALSE)</f>
        <v>38.28</v>
      </c>
      <c r="D192" s="11">
        <f>VLOOKUP($A192,'Medical Examinations'!$A192:$O2526,3,FALSE)</f>
        <v>11.56</v>
      </c>
      <c r="E192" s="11" t="str">
        <f>VLOOKUP($A192,'Medical Examinations'!$A192:$P2526,14,FALSE)</f>
        <v>Yes</v>
      </c>
      <c r="F192" s="11" t="str">
        <f>VLOOKUP($A192,'Medical Examinations'!$A192:$O2526,5,FALSE)</f>
        <v>No</v>
      </c>
      <c r="G192" s="11" t="str">
        <f>VLOOKUP($A192,'Medical Examinations'!$A192:$O2526,6,FALSE)</f>
        <v>No</v>
      </c>
      <c r="H192" s="11">
        <f>VLOOKUP($A192,'Medical Examinations'!$A192:$P2526,13,FALSE)</f>
        <v>1</v>
      </c>
      <c r="I192" s="11" t="str">
        <f>VLOOKUP($A192,'Medical Examinations'!$A192:$P2526,16,FALSE)</f>
        <v>Yes</v>
      </c>
      <c r="J192" s="11" t="str">
        <f>VLOOKUP($A192,'Medical Examinations'!$A192:$P2526,11,FALSE)</f>
        <v>Obesity</v>
      </c>
      <c r="K192" s="11" t="str">
        <f>VLOOKUP($A192,'Medical Examinations'!$A192:$P2526,12,FALSE)</f>
        <v>Diabetes</v>
      </c>
      <c r="L192" s="11" t="str">
        <f>VLOOKUP($A192,'Hospitalisation Details'!$K192:$S2534,7,FALSE)</f>
        <v>5 Jun 1975</v>
      </c>
      <c r="M192" s="17">
        <f>VLOOKUP($A192,'Hospitalisation Details'!$K192:$S2534,9,FALSE)</f>
        <v>36350.71</v>
      </c>
      <c r="N192" s="11" t="str">
        <f>VLOOKUP($A192,'Hospitalisation Details'!$K192:$S2534,4,FALSE)</f>
        <v>Tier - 1</v>
      </c>
      <c r="O192" s="11" t="str">
        <f>VLOOKUP($A192,'Hospitalisation Details'!$K192:$S2534,5,FALSE)</f>
        <v>Tier - 2</v>
      </c>
      <c r="P192" s="11" t="str">
        <f>VLOOKUP($A192,'Hospitalisation Details'!$K192:$S2534,6,FALSE)</f>
        <v>R1011</v>
      </c>
      <c r="Q192" s="36">
        <f ca="1">VLOOKUP($A192,'Hospitalisation Details'!$K192:$S2534,8,FALSE)</f>
        <v>49</v>
      </c>
    </row>
    <row r="193" spans="1:17" x14ac:dyDescent="0.3">
      <c r="A193" s="14" t="str">
        <f>VLOOKUP('Customer Names'!A193,'Customer Names'!A193:F2527,1,FALSE)</f>
        <v>Id192</v>
      </c>
      <c r="B193" s="11" t="str">
        <f>VLOOKUP('Customer Names'!B193,'Customer Names'!B193:G2527,5,FALSE)</f>
        <v>Padraig</v>
      </c>
      <c r="C193" s="11">
        <f>VLOOKUP($A193,'Medical Examinations'!$A193:$O2527,2,FALSE)</f>
        <v>33.57</v>
      </c>
      <c r="D193" s="11">
        <f>VLOOKUP($A193,'Medical Examinations'!$A193:$O2527,3,FALSE)</f>
        <v>8.82</v>
      </c>
      <c r="E193" s="11" t="str">
        <f>VLOOKUP($A193,'Medical Examinations'!$A193:$P2527,14,FALSE)</f>
        <v>Yes</v>
      </c>
      <c r="F193" s="11" t="str">
        <f>VLOOKUP($A193,'Medical Examinations'!$A193:$O2527,5,FALSE)</f>
        <v>No</v>
      </c>
      <c r="G193" s="11" t="str">
        <f>VLOOKUP($A193,'Medical Examinations'!$A193:$O2527,6,FALSE)</f>
        <v>No</v>
      </c>
      <c r="H193" s="11">
        <f>VLOOKUP($A193,'Medical Examinations'!$A193:$P2527,13,FALSE)</f>
        <v>0</v>
      </c>
      <c r="I193" s="11" t="str">
        <f>VLOOKUP($A193,'Medical Examinations'!$A193:$P2527,16,FALSE)</f>
        <v>Yes</v>
      </c>
      <c r="J193" s="11" t="str">
        <f>VLOOKUP($A193,'Medical Examinations'!$A193:$P2527,11,FALSE)</f>
        <v>Obesity</v>
      </c>
      <c r="K193" s="11" t="str">
        <f>VLOOKUP($A193,'Medical Examinations'!$A193:$P2527,12,FALSE)</f>
        <v>Diabetes</v>
      </c>
      <c r="L193" s="11" t="str">
        <f>VLOOKUP($A193,'Hospitalisation Details'!$K193:$S2535,7,FALSE)</f>
        <v>18 Oct 1967</v>
      </c>
      <c r="M193" s="17">
        <f>VLOOKUP($A193,'Hospitalisation Details'!$K193:$S2535,9,FALSE)</f>
        <v>36332.449999999997</v>
      </c>
      <c r="N193" s="11" t="str">
        <f>VLOOKUP($A193,'Hospitalisation Details'!$K193:$S2535,4,FALSE)</f>
        <v>Tier - 1</v>
      </c>
      <c r="O193" s="11" t="str">
        <f>VLOOKUP($A193,'Hospitalisation Details'!$K193:$S2535,5,FALSE)</f>
        <v>Tier - 3</v>
      </c>
      <c r="P193" s="11" t="str">
        <f>VLOOKUP($A193,'Hospitalisation Details'!$K193:$S2535,6,FALSE)</f>
        <v>R1011</v>
      </c>
      <c r="Q193" s="36">
        <f ca="1">VLOOKUP($A193,'Hospitalisation Details'!$K193:$S2535,8,FALSE)</f>
        <v>57</v>
      </c>
    </row>
    <row r="194" spans="1:17" x14ac:dyDescent="0.3">
      <c r="A194" s="14" t="str">
        <f>VLOOKUP('Customer Names'!A194,'Customer Names'!A194:F2528,1,FALSE)</f>
        <v>Id193</v>
      </c>
      <c r="B194" s="11" t="str">
        <f>VLOOKUP('Customer Names'!B194,'Customer Names'!B194:G2528,5,FALSE)</f>
        <v>Heather</v>
      </c>
      <c r="C194" s="11">
        <f>VLOOKUP($A194,'Medical Examinations'!$A194:$O2528,2,FALSE)</f>
        <v>52.06</v>
      </c>
      <c r="D194" s="11">
        <f>VLOOKUP($A194,'Medical Examinations'!$A194:$O2528,3,FALSE)</f>
        <v>4.6900000000000004</v>
      </c>
      <c r="E194" s="11" t="str">
        <f>VLOOKUP($A194,'Medical Examinations'!$A194:$P2528,14,FALSE)</f>
        <v>No</v>
      </c>
      <c r="F194" s="11" t="str">
        <f>VLOOKUP($A194,'Medical Examinations'!$A194:$O2528,5,FALSE)</f>
        <v>No</v>
      </c>
      <c r="G194" s="11" t="str">
        <f>VLOOKUP($A194,'Medical Examinations'!$A194:$O2528,6,FALSE)</f>
        <v>No</v>
      </c>
      <c r="H194" s="11">
        <f>VLOOKUP($A194,'Medical Examinations'!$A194:$P2528,13,FALSE)</f>
        <v>1</v>
      </c>
      <c r="I194" s="11" t="str">
        <f>VLOOKUP($A194,'Medical Examinations'!$A194:$P2528,16,FALSE)</f>
        <v>Yes</v>
      </c>
      <c r="J194" s="11" t="str">
        <f>VLOOKUP($A194,'Medical Examinations'!$A194:$P2528,11,FALSE)</f>
        <v>Obesity</v>
      </c>
      <c r="K194" s="11" t="str">
        <f>VLOOKUP($A194,'Medical Examinations'!$A194:$P2528,12,FALSE)</f>
        <v>Normal</v>
      </c>
      <c r="L194" s="11" t="str">
        <f>VLOOKUP($A194,'Hospitalisation Details'!$K194:$S2536,7,FALSE)</f>
        <v>16 Jun 1992</v>
      </c>
      <c r="M194" s="17">
        <f>VLOOKUP($A194,'Hospitalisation Details'!$K194:$S2536,9,FALSE)</f>
        <v>36314.050000000003</v>
      </c>
      <c r="N194" s="11" t="str">
        <f>VLOOKUP($A194,'Hospitalisation Details'!$K194:$S2536,4,FALSE)</f>
        <v>Tier - 2</v>
      </c>
      <c r="O194" s="11" t="str">
        <f>VLOOKUP($A194,'Hospitalisation Details'!$K194:$S2536,5,FALSE)</f>
        <v>Tier - 2</v>
      </c>
      <c r="P194" s="11" t="str">
        <f>VLOOKUP($A194,'Hospitalisation Details'!$K194:$S2536,6,FALSE)</f>
        <v>R1011</v>
      </c>
      <c r="Q194" s="36">
        <f ca="1">VLOOKUP($A194,'Hospitalisation Details'!$K194:$S2536,8,FALSE)</f>
        <v>32</v>
      </c>
    </row>
    <row r="195" spans="1:17" x14ac:dyDescent="0.3">
      <c r="A195" s="14" t="str">
        <f>VLOOKUP('Customer Names'!A195,'Customer Names'!A195:F2529,1,FALSE)</f>
        <v>Id194</v>
      </c>
      <c r="B195" s="11" t="str">
        <f>VLOOKUP('Customer Names'!B195,'Customer Names'!B195:G2529,5,FALSE)</f>
        <v>Jorge</v>
      </c>
      <c r="C195" s="11">
        <f>VLOOKUP($A195,'Medical Examinations'!$A195:$O2529,2,FALSE)</f>
        <v>38.17</v>
      </c>
      <c r="D195" s="11">
        <f>VLOOKUP($A195,'Medical Examinations'!$A195:$O2529,3,FALSE)</f>
        <v>4.53</v>
      </c>
      <c r="E195" s="11" t="str">
        <f>VLOOKUP($A195,'Medical Examinations'!$A195:$P2529,14,FALSE)</f>
        <v>No</v>
      </c>
      <c r="F195" s="11" t="str">
        <f>VLOOKUP($A195,'Medical Examinations'!$A195:$O2529,5,FALSE)</f>
        <v>Yes</v>
      </c>
      <c r="G195" s="11" t="str">
        <f>VLOOKUP($A195,'Medical Examinations'!$A195:$O2529,6,FALSE)</f>
        <v>No</v>
      </c>
      <c r="H195" s="11">
        <f>VLOOKUP($A195,'Medical Examinations'!$A195:$P2529,13,FALSE)</f>
        <v>1</v>
      </c>
      <c r="I195" s="11" t="str">
        <f>VLOOKUP($A195,'Medical Examinations'!$A195:$P2529,16,FALSE)</f>
        <v>Yes</v>
      </c>
      <c r="J195" s="11" t="str">
        <f>VLOOKUP($A195,'Medical Examinations'!$A195:$P2529,11,FALSE)</f>
        <v>Obesity</v>
      </c>
      <c r="K195" s="11" t="str">
        <f>VLOOKUP($A195,'Medical Examinations'!$A195:$P2529,12,FALSE)</f>
        <v>Normal</v>
      </c>
      <c r="L195" s="11" t="str">
        <f>VLOOKUP($A195,'Hospitalisation Details'!$K195:$S2537,7,FALSE)</f>
        <v>25 Dec 2004</v>
      </c>
      <c r="M195" s="17">
        <f>VLOOKUP($A195,'Hospitalisation Details'!$K195:$S2537,9,FALSE)</f>
        <v>36307.800000000003</v>
      </c>
      <c r="N195" s="11" t="str">
        <f>VLOOKUP($A195,'Hospitalisation Details'!$K195:$S2537,4,FALSE)</f>
        <v>Tier - 1</v>
      </c>
      <c r="O195" s="11" t="str">
        <f>VLOOKUP($A195,'Hospitalisation Details'!$K195:$S2537,5,FALSE)</f>
        <v>Tier - 2</v>
      </c>
      <c r="P195" s="11" t="str">
        <f>VLOOKUP($A195,'Hospitalisation Details'!$K195:$S2537,6,FALSE)</f>
        <v>R1013</v>
      </c>
      <c r="Q195" s="36">
        <f ca="1">VLOOKUP($A195,'Hospitalisation Details'!$K195:$S2537,8,FALSE)</f>
        <v>20</v>
      </c>
    </row>
    <row r="196" spans="1:17" x14ac:dyDescent="0.3">
      <c r="A196" s="14" t="str">
        <f>VLOOKUP('Customer Names'!A196,'Customer Names'!A196:F2530,1,FALSE)</f>
        <v>Id195</v>
      </c>
      <c r="B196" s="11" t="str">
        <f>VLOOKUP('Customer Names'!B196,'Customer Names'!B196:G2530,5,FALSE)</f>
        <v>Jack R</v>
      </c>
      <c r="C196" s="11">
        <f>VLOOKUP($A196,'Medical Examinations'!$A196:$O2530,2,FALSE)</f>
        <v>36.954999999999998</v>
      </c>
      <c r="D196" s="11">
        <f>VLOOKUP($A196,'Medical Examinations'!$A196:$O2530,3,FALSE)</f>
        <v>5.84</v>
      </c>
      <c r="E196" s="11" t="str">
        <f>VLOOKUP($A196,'Medical Examinations'!$A196:$P2530,14,FALSE)</f>
        <v>No</v>
      </c>
      <c r="F196" s="11" t="str">
        <f>VLOOKUP($A196,'Medical Examinations'!$A196:$O2530,5,FALSE)</f>
        <v>No</v>
      </c>
      <c r="G196" s="11" t="str">
        <f>VLOOKUP($A196,'Medical Examinations'!$A196:$O2530,6,FALSE)</f>
        <v>Yes</v>
      </c>
      <c r="H196" s="11">
        <f>VLOOKUP($A196,'Medical Examinations'!$A196:$P2530,13,FALSE)</f>
        <v>1</v>
      </c>
      <c r="I196" s="11" t="str">
        <f>VLOOKUP($A196,'Medical Examinations'!$A196:$P2530,16,FALSE)</f>
        <v>Yes</v>
      </c>
      <c r="J196" s="11" t="str">
        <f>VLOOKUP($A196,'Medical Examinations'!$A196:$P2530,11,FALSE)</f>
        <v>Obesity</v>
      </c>
      <c r="K196" s="11" t="str">
        <f>VLOOKUP($A196,'Medical Examinations'!$A196:$P2530,12,FALSE)</f>
        <v>Prediabetes</v>
      </c>
      <c r="L196" s="11" t="str">
        <f>VLOOKUP($A196,'Hospitalisation Details'!$K196:$S2538,7,FALSE)</f>
        <v>5 Sep 2003</v>
      </c>
      <c r="M196" s="17">
        <f>VLOOKUP($A196,'Hospitalisation Details'!$K196:$S2538,9,FALSE)</f>
        <v>36219.410000000003</v>
      </c>
      <c r="N196" s="11" t="str">
        <f>VLOOKUP($A196,'Hospitalisation Details'!$K196:$S2538,4,FALSE)</f>
        <v>Tier - 1</v>
      </c>
      <c r="O196" s="11" t="str">
        <f>VLOOKUP($A196,'Hospitalisation Details'!$K196:$S2538,5,FALSE)</f>
        <v>Tier - 1</v>
      </c>
      <c r="P196" s="11" t="str">
        <f>VLOOKUP($A196,'Hospitalisation Details'!$K196:$S2538,6,FALSE)</f>
        <v>R1012</v>
      </c>
      <c r="Q196" s="36">
        <f ca="1">VLOOKUP($A196,'Hospitalisation Details'!$K196:$S2538,8,FALSE)</f>
        <v>21</v>
      </c>
    </row>
    <row r="197" spans="1:17" x14ac:dyDescent="0.3">
      <c r="A197" s="14" t="str">
        <f>VLOOKUP('Customer Names'!A197,'Customer Names'!A197:F2531,1,FALSE)</f>
        <v>Id196</v>
      </c>
      <c r="B197" s="11" t="str">
        <f>VLOOKUP('Customer Names'!B197,'Customer Names'!B197:G2531,5,FALSE)</f>
        <v>Felix</v>
      </c>
      <c r="C197" s="11">
        <f>VLOOKUP($A197,'Medical Examinations'!$A197:$O2531,2,FALSE)</f>
        <v>34.4</v>
      </c>
      <c r="D197" s="11">
        <f>VLOOKUP($A197,'Medical Examinations'!$A197:$O2531,3,FALSE)</f>
        <v>4.9000000000000004</v>
      </c>
      <c r="E197" s="11" t="str">
        <f>VLOOKUP($A197,'Medical Examinations'!$A197:$P2531,14,FALSE)</f>
        <v>No</v>
      </c>
      <c r="F197" s="11" t="str">
        <f>VLOOKUP($A197,'Medical Examinations'!$A197:$O2531,5,FALSE)</f>
        <v>No</v>
      </c>
      <c r="G197" s="11" t="str">
        <f>VLOOKUP($A197,'Medical Examinations'!$A197:$O2531,6,FALSE)</f>
        <v>Yes</v>
      </c>
      <c r="H197" s="11">
        <f>VLOOKUP($A197,'Medical Examinations'!$A197:$P2531,13,FALSE)</f>
        <v>1</v>
      </c>
      <c r="I197" s="11" t="str">
        <f>VLOOKUP($A197,'Medical Examinations'!$A197:$P2531,16,FALSE)</f>
        <v>Yes</v>
      </c>
      <c r="J197" s="11" t="str">
        <f>VLOOKUP($A197,'Medical Examinations'!$A197:$P2531,11,FALSE)</f>
        <v>Obesity</v>
      </c>
      <c r="K197" s="11" t="str">
        <f>VLOOKUP($A197,'Medical Examinations'!$A197:$P2531,12,FALSE)</f>
        <v>Normal</v>
      </c>
      <c r="L197" s="11" t="str">
        <f>VLOOKUP($A197,'Hospitalisation Details'!$K197:$S2539,7,FALSE)</f>
        <v>28 Dec 1993</v>
      </c>
      <c r="M197" s="17">
        <f>VLOOKUP($A197,'Hospitalisation Details'!$K197:$S2539,9,FALSE)</f>
        <v>36197.699999999997</v>
      </c>
      <c r="N197" s="11" t="str">
        <f>VLOOKUP($A197,'Hospitalisation Details'!$K197:$S2539,4,FALSE)</f>
        <v>Tier - 1</v>
      </c>
      <c r="O197" s="11" t="str">
        <f>VLOOKUP($A197,'Hospitalisation Details'!$K197:$S2539,5,FALSE)</f>
        <v>Tier - 3</v>
      </c>
      <c r="P197" s="11" t="str">
        <f>VLOOKUP($A197,'Hospitalisation Details'!$K197:$S2539,6,FALSE)</f>
        <v>R1011</v>
      </c>
      <c r="Q197" s="36">
        <f ca="1">VLOOKUP($A197,'Hospitalisation Details'!$K197:$S2539,8,FALSE)</f>
        <v>31</v>
      </c>
    </row>
    <row r="198" spans="1:17" x14ac:dyDescent="0.3">
      <c r="A198" s="14" t="str">
        <f>VLOOKUP('Customer Names'!A198,'Customer Names'!A198:F2532,1,FALSE)</f>
        <v>Id197</v>
      </c>
      <c r="B198" s="11" t="str">
        <f>VLOOKUP('Customer Names'!B198,'Customer Names'!B198:G2532,5,FALSE)</f>
        <v>Christopher C</v>
      </c>
      <c r="C198" s="11">
        <f>VLOOKUP($A198,'Medical Examinations'!$A198:$O2532,2,FALSE)</f>
        <v>31.73</v>
      </c>
      <c r="D198" s="11">
        <f>VLOOKUP($A198,'Medical Examinations'!$A198:$O2532,3,FALSE)</f>
        <v>4.3</v>
      </c>
      <c r="E198" s="11" t="str">
        <f>VLOOKUP($A198,'Medical Examinations'!$A198:$P2532,14,FALSE)</f>
        <v>No</v>
      </c>
      <c r="F198" s="11" t="str">
        <f>VLOOKUP($A198,'Medical Examinations'!$A198:$O2532,5,FALSE)</f>
        <v>No</v>
      </c>
      <c r="G198" s="11" t="str">
        <f>VLOOKUP($A198,'Medical Examinations'!$A198:$O2532,6,FALSE)</f>
        <v>No</v>
      </c>
      <c r="H198" s="11">
        <f>VLOOKUP($A198,'Medical Examinations'!$A198:$P2532,13,FALSE)</f>
        <v>0</v>
      </c>
      <c r="I198" s="11" t="str">
        <f>VLOOKUP($A198,'Medical Examinations'!$A198:$P2532,16,FALSE)</f>
        <v>Yes</v>
      </c>
      <c r="J198" s="11" t="str">
        <f>VLOOKUP($A198,'Medical Examinations'!$A198:$P2532,11,FALSE)</f>
        <v>Obesity</v>
      </c>
      <c r="K198" s="11" t="str">
        <f>VLOOKUP($A198,'Medical Examinations'!$A198:$P2532,12,FALSE)</f>
        <v>Normal</v>
      </c>
      <c r="L198" s="11" t="str">
        <f>VLOOKUP($A198,'Hospitalisation Details'!$K198:$S2540,7,FALSE)</f>
        <v>1 Oct 1999</v>
      </c>
      <c r="M198" s="17">
        <f>VLOOKUP($A198,'Hospitalisation Details'!$K198:$S2540,9,FALSE)</f>
        <v>36189.1</v>
      </c>
      <c r="N198" s="11" t="str">
        <f>VLOOKUP($A198,'Hospitalisation Details'!$K198:$S2540,4,FALSE)</f>
        <v>Tier - 1</v>
      </c>
      <c r="O198" s="11" t="str">
        <f>VLOOKUP($A198,'Hospitalisation Details'!$K198:$S2540,5,FALSE)</f>
        <v>Tier - 3</v>
      </c>
      <c r="P198" s="11" t="str">
        <f>VLOOKUP($A198,'Hospitalisation Details'!$K198:$S2540,6,FALSE)</f>
        <v>R1016</v>
      </c>
      <c r="Q198" s="36">
        <f ca="1">VLOOKUP($A198,'Hospitalisation Details'!$K198:$S2540,8,FALSE)</f>
        <v>25</v>
      </c>
    </row>
    <row r="199" spans="1:17" x14ac:dyDescent="0.3">
      <c r="A199" s="14" t="str">
        <f>VLOOKUP('Customer Names'!A199,'Customer Names'!A199:F2533,1,FALSE)</f>
        <v>Id198</v>
      </c>
      <c r="B199" s="11" t="str">
        <f>VLOOKUP('Customer Names'!B199,'Customer Names'!B199:G2533,5,FALSE)</f>
        <v>Jesse</v>
      </c>
      <c r="C199" s="11">
        <f>VLOOKUP($A199,'Medical Examinations'!$A199:$O2533,2,FALSE)</f>
        <v>36.64</v>
      </c>
      <c r="D199" s="11">
        <f>VLOOKUP($A199,'Medical Examinations'!$A199:$O2533,3,FALSE)</f>
        <v>11.34</v>
      </c>
      <c r="E199" s="11" t="str">
        <f>VLOOKUP($A199,'Medical Examinations'!$A199:$P2533,14,FALSE)</f>
        <v>No</v>
      </c>
      <c r="F199" s="11" t="str">
        <f>VLOOKUP($A199,'Medical Examinations'!$A199:$O2533,5,FALSE)</f>
        <v>No</v>
      </c>
      <c r="G199" s="11" t="str">
        <f>VLOOKUP($A199,'Medical Examinations'!$A199:$O2533,6,FALSE)</f>
        <v>No</v>
      </c>
      <c r="H199" s="11">
        <f>VLOOKUP($A199,'Medical Examinations'!$A199:$P2533,13,FALSE)</f>
        <v>0</v>
      </c>
      <c r="I199" s="11" t="str">
        <f>VLOOKUP($A199,'Medical Examinations'!$A199:$P2533,16,FALSE)</f>
        <v>Yes</v>
      </c>
      <c r="J199" s="11" t="str">
        <f>VLOOKUP($A199,'Medical Examinations'!$A199:$P2533,11,FALSE)</f>
        <v>Obesity</v>
      </c>
      <c r="K199" s="11" t="str">
        <f>VLOOKUP($A199,'Medical Examinations'!$A199:$P2533,12,FALSE)</f>
        <v>Diabetes</v>
      </c>
      <c r="L199" s="11" t="str">
        <f>VLOOKUP($A199,'Hospitalisation Details'!$K199:$S2541,7,FALSE)</f>
        <v>6 Dec 1974</v>
      </c>
      <c r="M199" s="17">
        <f>VLOOKUP($A199,'Hospitalisation Details'!$K199:$S2541,9,FALSE)</f>
        <v>36182.870000000003</v>
      </c>
      <c r="N199" s="11" t="str">
        <f>VLOOKUP($A199,'Hospitalisation Details'!$K199:$S2541,4,FALSE)</f>
        <v>Tier - 2</v>
      </c>
      <c r="O199" s="11" t="str">
        <f>VLOOKUP($A199,'Hospitalisation Details'!$K199:$S2541,5,FALSE)</f>
        <v>Tier - 3</v>
      </c>
      <c r="P199" s="11" t="str">
        <f>VLOOKUP($A199,'Hospitalisation Details'!$K199:$S2541,6,FALSE)</f>
        <v>R1012</v>
      </c>
      <c r="Q199" s="36">
        <f ca="1">VLOOKUP($A199,'Hospitalisation Details'!$K199:$S2541,8,FALSE)</f>
        <v>50</v>
      </c>
    </row>
    <row r="200" spans="1:17" x14ac:dyDescent="0.3">
      <c r="A200" s="14" t="str">
        <f>VLOOKUP('Customer Names'!A200,'Customer Names'!A200:F2534,1,FALSE)</f>
        <v>Id199</v>
      </c>
      <c r="B200" s="11" t="str">
        <f>VLOOKUP('Customer Names'!B200,'Customer Names'!B200:G2534,5,FALSE)</f>
        <v>Jill</v>
      </c>
      <c r="C200" s="11">
        <f>VLOOKUP($A200,'Medical Examinations'!$A200:$O2534,2,FALSE)</f>
        <v>36.85</v>
      </c>
      <c r="D200" s="11">
        <f>VLOOKUP($A200,'Medical Examinations'!$A200:$O2534,3,FALSE)</f>
        <v>5.88</v>
      </c>
      <c r="E200" s="11" t="str">
        <f>VLOOKUP($A200,'Medical Examinations'!$A200:$P2534,14,FALSE)</f>
        <v>No</v>
      </c>
      <c r="F200" s="11" t="str">
        <f>VLOOKUP($A200,'Medical Examinations'!$A200:$O2534,5,FALSE)</f>
        <v>Yes</v>
      </c>
      <c r="G200" s="11" t="str">
        <f>VLOOKUP($A200,'Medical Examinations'!$A200:$O2534,6,FALSE)</f>
        <v>No</v>
      </c>
      <c r="H200" s="11">
        <f>VLOOKUP($A200,'Medical Examinations'!$A200:$P2534,13,FALSE)</f>
        <v>1</v>
      </c>
      <c r="I200" s="11" t="str">
        <f>VLOOKUP($A200,'Medical Examinations'!$A200:$P2534,16,FALSE)</f>
        <v>Yes</v>
      </c>
      <c r="J200" s="11" t="str">
        <f>VLOOKUP($A200,'Medical Examinations'!$A200:$P2534,11,FALSE)</f>
        <v>Obesity</v>
      </c>
      <c r="K200" s="11" t="str">
        <f>VLOOKUP($A200,'Medical Examinations'!$A200:$P2534,12,FALSE)</f>
        <v>Prediabetes</v>
      </c>
      <c r="L200" s="11" t="str">
        <f>VLOOKUP($A200,'Hospitalisation Details'!$K200:$S2542,7,FALSE)</f>
        <v>30 Aug 2004</v>
      </c>
      <c r="M200" s="17">
        <f>VLOOKUP($A200,'Hospitalisation Details'!$K200:$S2542,9,FALSE)</f>
        <v>36149.480000000003</v>
      </c>
      <c r="N200" s="11" t="str">
        <f>VLOOKUP($A200,'Hospitalisation Details'!$K200:$S2542,4,FALSE)</f>
        <v>Tier - 2</v>
      </c>
      <c r="O200" s="11" t="str">
        <f>VLOOKUP($A200,'Hospitalisation Details'!$K200:$S2542,5,FALSE)</f>
        <v>Tier - 2</v>
      </c>
      <c r="P200" s="11" t="str">
        <f>VLOOKUP($A200,'Hospitalisation Details'!$K200:$S2542,6,FALSE)</f>
        <v>R1013</v>
      </c>
      <c r="Q200" s="36">
        <f ca="1">VLOOKUP($A200,'Hospitalisation Details'!$K200:$S2542,8,FALSE)</f>
        <v>20</v>
      </c>
    </row>
    <row r="201" spans="1:17" x14ac:dyDescent="0.3">
      <c r="A201" s="14" t="str">
        <f>VLOOKUP('Customer Names'!A201,'Customer Names'!A201:F2535,1,FALSE)</f>
        <v>Id200</v>
      </c>
      <c r="B201" s="11" t="str">
        <f>VLOOKUP('Customer Names'!B201,'Customer Names'!B201:G2535,5,FALSE)</f>
        <v>William</v>
      </c>
      <c r="C201" s="11">
        <f>VLOOKUP($A201,'Medical Examinations'!$A201:$O2535,2,FALSE)</f>
        <v>33.33</v>
      </c>
      <c r="D201" s="11">
        <f>VLOOKUP($A201,'Medical Examinations'!$A201:$O2535,3,FALSE)</f>
        <v>5.01</v>
      </c>
      <c r="E201" s="11" t="str">
        <f>VLOOKUP($A201,'Medical Examinations'!$A201:$P2535,14,FALSE)</f>
        <v>Yes</v>
      </c>
      <c r="F201" s="11" t="str">
        <f>VLOOKUP($A201,'Medical Examinations'!$A201:$O2535,5,FALSE)</f>
        <v>No</v>
      </c>
      <c r="G201" s="11" t="str">
        <f>VLOOKUP($A201,'Medical Examinations'!$A201:$O2535,6,FALSE)</f>
        <v>Yes</v>
      </c>
      <c r="H201" s="11">
        <f>VLOOKUP($A201,'Medical Examinations'!$A201:$P2535,13,FALSE)</f>
        <v>1</v>
      </c>
      <c r="I201" s="11" t="str">
        <f>VLOOKUP($A201,'Medical Examinations'!$A201:$P2535,16,FALSE)</f>
        <v>Yes</v>
      </c>
      <c r="J201" s="11" t="str">
        <f>VLOOKUP($A201,'Medical Examinations'!$A201:$P2535,11,FALSE)</f>
        <v>Obesity</v>
      </c>
      <c r="K201" s="11" t="str">
        <f>VLOOKUP($A201,'Medical Examinations'!$A201:$P2535,12,FALSE)</f>
        <v>Normal</v>
      </c>
      <c r="L201" s="11" t="str">
        <f>VLOOKUP($A201,'Hospitalisation Details'!$K201:$S2543,7,FALSE)</f>
        <v>12 Jun 1997</v>
      </c>
      <c r="M201" s="17">
        <f>VLOOKUP($A201,'Hospitalisation Details'!$K201:$S2543,9,FALSE)</f>
        <v>36124.57</v>
      </c>
      <c r="N201" s="11" t="str">
        <f>VLOOKUP($A201,'Hospitalisation Details'!$K201:$S2543,4,FALSE)</f>
        <v>Tier - 1</v>
      </c>
      <c r="O201" s="11" t="str">
        <f>VLOOKUP($A201,'Hospitalisation Details'!$K201:$S2543,5,FALSE)</f>
        <v>Tier - 3</v>
      </c>
      <c r="P201" s="11" t="str">
        <f>VLOOKUP($A201,'Hospitalisation Details'!$K201:$S2543,6,FALSE)</f>
        <v>R1013</v>
      </c>
      <c r="Q201" s="36">
        <f ca="1">VLOOKUP($A201,'Hospitalisation Details'!$K201:$S2543,8,FALSE)</f>
        <v>27</v>
      </c>
    </row>
    <row r="202" spans="1:17" x14ac:dyDescent="0.3">
      <c r="A202" s="14" t="str">
        <f>VLOOKUP('Customer Names'!A202,'Customer Names'!A202:F2536,1,FALSE)</f>
        <v>Id201</v>
      </c>
      <c r="B202" s="11" t="str">
        <f>VLOOKUP('Customer Names'!B202,'Customer Names'!B202:G2536,5,FALSE)</f>
        <v>Alejandro</v>
      </c>
      <c r="C202" s="11">
        <f>VLOOKUP($A202,'Medical Examinations'!$A202:$O2536,2,FALSE)</f>
        <v>39.14</v>
      </c>
      <c r="D202" s="11">
        <f>VLOOKUP($A202,'Medical Examinations'!$A202:$O2536,3,FALSE)</f>
        <v>4.4000000000000004</v>
      </c>
      <c r="E202" s="11" t="str">
        <f>VLOOKUP($A202,'Medical Examinations'!$A202:$P2536,14,FALSE)</f>
        <v>No</v>
      </c>
      <c r="F202" s="11" t="str">
        <f>VLOOKUP($A202,'Medical Examinations'!$A202:$O2536,5,FALSE)</f>
        <v>No</v>
      </c>
      <c r="G202" s="11" t="str">
        <f>VLOOKUP($A202,'Medical Examinations'!$A202:$O2536,6,FALSE)</f>
        <v>Yes</v>
      </c>
      <c r="H202" s="11">
        <f>VLOOKUP($A202,'Medical Examinations'!$A202:$P2536,13,FALSE)</f>
        <v>1</v>
      </c>
      <c r="I202" s="11" t="str">
        <f>VLOOKUP($A202,'Medical Examinations'!$A202:$P2536,16,FALSE)</f>
        <v>Yes</v>
      </c>
      <c r="J202" s="11" t="str">
        <f>VLOOKUP($A202,'Medical Examinations'!$A202:$P2536,11,FALSE)</f>
        <v>Obesity</v>
      </c>
      <c r="K202" s="11" t="str">
        <f>VLOOKUP($A202,'Medical Examinations'!$A202:$P2536,12,FALSE)</f>
        <v>Normal</v>
      </c>
      <c r="L202" s="11" t="str">
        <f>VLOOKUP($A202,'Hospitalisation Details'!$K202:$S2544,7,FALSE)</f>
        <v>4 Nov 1979</v>
      </c>
      <c r="M202" s="17">
        <f>VLOOKUP($A202,'Hospitalisation Details'!$K202:$S2544,9,FALSE)</f>
        <v>36090.49</v>
      </c>
      <c r="N202" s="11" t="str">
        <f>VLOOKUP($A202,'Hospitalisation Details'!$K202:$S2544,4,FALSE)</f>
        <v>Tier - 2</v>
      </c>
      <c r="O202" s="11" t="str">
        <f>VLOOKUP($A202,'Hospitalisation Details'!$K202:$S2544,5,FALSE)</f>
        <v>Tier - 2</v>
      </c>
      <c r="P202" s="11" t="str">
        <f>VLOOKUP($A202,'Hospitalisation Details'!$K202:$S2544,6,FALSE)</f>
        <v>R1011</v>
      </c>
      <c r="Q202" s="36">
        <f ca="1">VLOOKUP($A202,'Hospitalisation Details'!$K202:$S2544,8,FALSE)</f>
        <v>45</v>
      </c>
    </row>
    <row r="203" spans="1:17" x14ac:dyDescent="0.3">
      <c r="A203" s="14" t="str">
        <f>VLOOKUP('Customer Names'!A203,'Customer Names'!A203:F2537,1,FALSE)</f>
        <v>Id202</v>
      </c>
      <c r="B203" s="11" t="str">
        <f>VLOOKUP('Customer Names'!B203,'Customer Names'!B203:G2537,5,FALSE)</f>
        <v>Ian E</v>
      </c>
      <c r="C203" s="11">
        <f>VLOOKUP($A203,'Medical Examinations'!$A203:$O2537,2,FALSE)</f>
        <v>32.9</v>
      </c>
      <c r="D203" s="11">
        <f>VLOOKUP($A203,'Medical Examinations'!$A203:$O2537,3,FALSE)</f>
        <v>6.26</v>
      </c>
      <c r="E203" s="11" t="str">
        <f>VLOOKUP($A203,'Medical Examinations'!$A203:$P2537,14,FALSE)</f>
        <v>Yes</v>
      </c>
      <c r="F203" s="11" t="str">
        <f>VLOOKUP($A203,'Medical Examinations'!$A203:$O2537,5,FALSE)</f>
        <v>No</v>
      </c>
      <c r="G203" s="11" t="str">
        <f>VLOOKUP($A203,'Medical Examinations'!$A203:$O2537,6,FALSE)</f>
        <v>No</v>
      </c>
      <c r="H203" s="11">
        <f>VLOOKUP($A203,'Medical Examinations'!$A203:$P2537,13,FALSE)</f>
        <v>0</v>
      </c>
      <c r="I203" s="11" t="str">
        <f>VLOOKUP($A203,'Medical Examinations'!$A203:$P2537,16,FALSE)</f>
        <v>Yes</v>
      </c>
      <c r="J203" s="11" t="str">
        <f>VLOOKUP($A203,'Medical Examinations'!$A203:$P2537,11,FALSE)</f>
        <v>Obesity</v>
      </c>
      <c r="K203" s="11" t="str">
        <f>VLOOKUP($A203,'Medical Examinations'!$A203:$P2537,12,FALSE)</f>
        <v>Prediabetes</v>
      </c>
      <c r="L203" s="11" t="str">
        <f>VLOOKUP($A203,'Hospitalisation Details'!$K203:$S2545,7,FALSE)</f>
        <v>20 Aug 1996</v>
      </c>
      <c r="M203" s="17">
        <f>VLOOKUP($A203,'Hospitalisation Details'!$K203:$S2545,9,FALSE)</f>
        <v>36085.22</v>
      </c>
      <c r="N203" s="11" t="str">
        <f>VLOOKUP($A203,'Hospitalisation Details'!$K203:$S2545,4,FALSE)</f>
        <v>Tier - 1</v>
      </c>
      <c r="O203" s="11" t="str">
        <f>VLOOKUP($A203,'Hospitalisation Details'!$K203:$S2545,5,FALSE)</f>
        <v>Tier - 1</v>
      </c>
      <c r="P203" s="11" t="str">
        <f>VLOOKUP($A203,'Hospitalisation Details'!$K203:$S2545,6,FALSE)</f>
        <v>R1011</v>
      </c>
      <c r="Q203" s="36">
        <f ca="1">VLOOKUP($A203,'Hospitalisation Details'!$K203:$S2545,8,FALSE)</f>
        <v>28</v>
      </c>
    </row>
    <row r="204" spans="1:17" x14ac:dyDescent="0.3">
      <c r="A204" s="14" t="str">
        <f>VLOOKUP('Customer Names'!A204,'Customer Names'!A204:F2538,1,FALSE)</f>
        <v>Id203</v>
      </c>
      <c r="B204" s="11" t="str">
        <f>VLOOKUP('Customer Names'!B204,'Customer Names'!B204:G2538,5,FALSE)</f>
        <v>Hector Sr</v>
      </c>
      <c r="C204" s="11">
        <f>VLOOKUP($A204,'Medical Examinations'!$A204:$O2538,2,FALSE)</f>
        <v>29.78</v>
      </c>
      <c r="D204" s="11">
        <f>VLOOKUP($A204,'Medical Examinations'!$A204:$O2538,3,FALSE)</f>
        <v>10.27</v>
      </c>
      <c r="E204" s="11" t="str">
        <f>VLOOKUP($A204,'Medical Examinations'!$A204:$P2538,14,FALSE)</f>
        <v>Yes</v>
      </c>
      <c r="F204" s="11" t="str">
        <f>VLOOKUP($A204,'Medical Examinations'!$A204:$O2538,5,FALSE)</f>
        <v>No</v>
      </c>
      <c r="G204" s="11" t="str">
        <f>VLOOKUP($A204,'Medical Examinations'!$A204:$O2538,6,FALSE)</f>
        <v>Yes</v>
      </c>
      <c r="H204" s="11">
        <f>VLOOKUP($A204,'Medical Examinations'!$A204:$P2538,13,FALSE)</f>
        <v>1</v>
      </c>
      <c r="I204" s="11" t="str">
        <f>VLOOKUP($A204,'Medical Examinations'!$A204:$P2538,16,FALSE)</f>
        <v>Yes</v>
      </c>
      <c r="J204" s="11" t="str">
        <f>VLOOKUP($A204,'Medical Examinations'!$A204:$P2538,11,FALSE)</f>
        <v>Overweight</v>
      </c>
      <c r="K204" s="11" t="str">
        <f>VLOOKUP($A204,'Medical Examinations'!$A204:$P2538,12,FALSE)</f>
        <v>Diabetes</v>
      </c>
      <c r="L204" s="11" t="str">
        <f>VLOOKUP($A204,'Hospitalisation Details'!$K204:$S2546,7,FALSE)</f>
        <v>22 Jul 1963</v>
      </c>
      <c r="M204" s="17">
        <f>VLOOKUP($A204,'Hospitalisation Details'!$K204:$S2546,9,FALSE)</f>
        <v>36074.339999999997</v>
      </c>
      <c r="N204" s="11" t="str">
        <f>VLOOKUP($A204,'Hospitalisation Details'!$K204:$S2546,4,FALSE)</f>
        <v>Tier - 2</v>
      </c>
      <c r="O204" s="11" t="str">
        <f>VLOOKUP($A204,'Hospitalisation Details'!$K204:$S2546,5,FALSE)</f>
        <v>Tier - 1</v>
      </c>
      <c r="P204" s="11" t="str">
        <f>VLOOKUP($A204,'Hospitalisation Details'!$K204:$S2546,6,FALSE)</f>
        <v>R1011</v>
      </c>
      <c r="Q204" s="36">
        <f ca="1">VLOOKUP($A204,'Hospitalisation Details'!$K204:$S2546,8,FALSE)</f>
        <v>61</v>
      </c>
    </row>
    <row r="205" spans="1:17" x14ac:dyDescent="0.3">
      <c r="A205" s="14" t="str">
        <f>VLOOKUP('Customer Names'!A205,'Customer Names'!A205:F2539,1,FALSE)</f>
        <v>Id204</v>
      </c>
      <c r="B205" s="11" t="str">
        <f>VLOOKUP('Customer Names'!B205,'Customer Names'!B205:G2539,5,FALSE)</f>
        <v>Rebecca</v>
      </c>
      <c r="C205" s="11">
        <f>VLOOKUP($A205,'Medical Examinations'!$A205:$O2539,2,FALSE)</f>
        <v>32.78</v>
      </c>
      <c r="D205" s="11">
        <f>VLOOKUP($A205,'Medical Examinations'!$A205:$O2539,3,FALSE)</f>
        <v>5.27</v>
      </c>
      <c r="E205" s="11" t="str">
        <f>VLOOKUP($A205,'Medical Examinations'!$A205:$P2539,14,FALSE)</f>
        <v>No</v>
      </c>
      <c r="F205" s="11" t="str">
        <f>VLOOKUP($A205,'Medical Examinations'!$A205:$O2539,5,FALSE)</f>
        <v>No</v>
      </c>
      <c r="G205" s="11" t="str">
        <f>VLOOKUP($A205,'Medical Examinations'!$A205:$O2539,6,FALSE)</f>
        <v>No</v>
      </c>
      <c r="H205" s="11">
        <f>VLOOKUP($A205,'Medical Examinations'!$A205:$P2539,13,FALSE)</f>
        <v>0</v>
      </c>
      <c r="I205" s="11" t="str">
        <f>VLOOKUP($A205,'Medical Examinations'!$A205:$P2539,16,FALSE)</f>
        <v>Yes</v>
      </c>
      <c r="J205" s="11" t="str">
        <f>VLOOKUP($A205,'Medical Examinations'!$A205:$P2539,11,FALSE)</f>
        <v>Obesity</v>
      </c>
      <c r="K205" s="11" t="str">
        <f>VLOOKUP($A205,'Medical Examinations'!$A205:$P2539,12,FALSE)</f>
        <v>Normal</v>
      </c>
      <c r="L205" s="11" t="str">
        <f>VLOOKUP($A205,'Hospitalisation Details'!$K205:$S2547,7,FALSE)</f>
        <v>4 Sep 1999</v>
      </c>
      <c r="M205" s="17">
        <f>VLOOKUP($A205,'Hospitalisation Details'!$K205:$S2547,9,FALSE)</f>
        <v>36021.01</v>
      </c>
      <c r="N205" s="11" t="str">
        <f>VLOOKUP($A205,'Hospitalisation Details'!$K205:$S2547,4,FALSE)</f>
        <v>Tier - 2</v>
      </c>
      <c r="O205" s="11" t="str">
        <f>VLOOKUP($A205,'Hospitalisation Details'!$K205:$S2547,5,FALSE)</f>
        <v>Tier - 3</v>
      </c>
      <c r="P205" s="11" t="str">
        <f>VLOOKUP($A205,'Hospitalisation Details'!$K205:$S2547,6,FALSE)</f>
        <v>R1013</v>
      </c>
      <c r="Q205" s="36">
        <f ca="1">VLOOKUP($A205,'Hospitalisation Details'!$K205:$S2547,8,FALSE)</f>
        <v>25</v>
      </c>
    </row>
    <row r="206" spans="1:17" x14ac:dyDescent="0.3">
      <c r="A206" s="14" t="str">
        <f>VLOOKUP('Customer Names'!A206,'Customer Names'!A206:F2540,1,FALSE)</f>
        <v>Id205</v>
      </c>
      <c r="B206" s="11" t="str">
        <f>VLOOKUP('Customer Names'!B206,'Customer Names'!B206:G2540,5,FALSE)</f>
        <v>Matt</v>
      </c>
      <c r="C206" s="11">
        <f>VLOOKUP($A206,'Medical Examinations'!$A206:$O2540,2,FALSE)</f>
        <v>41.65</v>
      </c>
      <c r="D206" s="11">
        <f>VLOOKUP($A206,'Medical Examinations'!$A206:$O2540,3,FALSE)</f>
        <v>10.73</v>
      </c>
      <c r="E206" s="11" t="str">
        <f>VLOOKUP($A206,'Medical Examinations'!$A206:$P2540,14,FALSE)</f>
        <v>Yes</v>
      </c>
      <c r="F206" s="11" t="str">
        <f>VLOOKUP($A206,'Medical Examinations'!$A206:$O2540,5,FALSE)</f>
        <v>No</v>
      </c>
      <c r="G206" s="11" t="str">
        <f>VLOOKUP($A206,'Medical Examinations'!$A206:$O2540,6,FALSE)</f>
        <v>No</v>
      </c>
      <c r="H206" s="11">
        <f>VLOOKUP($A206,'Medical Examinations'!$A206:$P2540,13,FALSE)</f>
        <v>0</v>
      </c>
      <c r="I206" s="11" t="str">
        <f>VLOOKUP($A206,'Medical Examinations'!$A206:$P2540,16,FALSE)</f>
        <v>Yes</v>
      </c>
      <c r="J206" s="11" t="str">
        <f>VLOOKUP($A206,'Medical Examinations'!$A206:$P2540,11,FALSE)</f>
        <v>Obesity</v>
      </c>
      <c r="K206" s="11" t="str">
        <f>VLOOKUP($A206,'Medical Examinations'!$A206:$P2540,12,FALSE)</f>
        <v>Diabetes</v>
      </c>
      <c r="L206" s="11" t="str">
        <f>VLOOKUP($A206,'Hospitalisation Details'!$K206:$S2548,7,FALSE)</f>
        <v>22 Nov 1981</v>
      </c>
      <c r="M206" s="17">
        <f>VLOOKUP($A206,'Hospitalisation Details'!$K206:$S2548,9,FALSE)</f>
        <v>35952.65</v>
      </c>
      <c r="N206" s="11" t="str">
        <f>VLOOKUP($A206,'Hospitalisation Details'!$K206:$S2548,4,FALSE)</f>
        <v>Tier - 1</v>
      </c>
      <c r="O206" s="11" t="str">
        <f>VLOOKUP($A206,'Hospitalisation Details'!$K206:$S2548,5,FALSE)</f>
        <v>Tier - 3</v>
      </c>
      <c r="P206" s="11" t="str">
        <f>VLOOKUP($A206,'Hospitalisation Details'!$K206:$S2548,6,FALSE)</f>
        <v>R1011</v>
      </c>
      <c r="Q206" s="36">
        <f ca="1">VLOOKUP($A206,'Hospitalisation Details'!$K206:$S2548,8,FALSE)</f>
        <v>43</v>
      </c>
    </row>
    <row r="207" spans="1:17" x14ac:dyDescent="0.3">
      <c r="A207" s="14" t="str">
        <f>VLOOKUP('Customer Names'!A207,'Customer Names'!A207:F2541,1,FALSE)</f>
        <v>Id206</v>
      </c>
      <c r="B207" s="11" t="str">
        <f>VLOOKUP('Customer Names'!B207,'Customer Names'!B207:G2541,5,FALSE)</f>
        <v>Elizabeth H</v>
      </c>
      <c r="C207" s="11">
        <f>VLOOKUP($A207,'Medical Examinations'!$A207:$O2541,2,FALSE)</f>
        <v>50.79</v>
      </c>
      <c r="D207" s="11">
        <f>VLOOKUP($A207,'Medical Examinations'!$A207:$O2541,3,FALSE)</f>
        <v>4.45</v>
      </c>
      <c r="E207" s="11" t="str">
        <f>VLOOKUP($A207,'Medical Examinations'!$A207:$P2541,14,FALSE)</f>
        <v>No</v>
      </c>
      <c r="F207" s="11" t="str">
        <f>VLOOKUP($A207,'Medical Examinations'!$A207:$O2541,5,FALSE)</f>
        <v>No</v>
      </c>
      <c r="G207" s="11" t="str">
        <f>VLOOKUP($A207,'Medical Examinations'!$A207:$O2541,6,FALSE)</f>
        <v>No</v>
      </c>
      <c r="H207" s="11">
        <f>VLOOKUP($A207,'Medical Examinations'!$A207:$P2541,13,FALSE)</f>
        <v>1</v>
      </c>
      <c r="I207" s="11" t="str">
        <f>VLOOKUP($A207,'Medical Examinations'!$A207:$P2541,16,FALSE)</f>
        <v>Yes</v>
      </c>
      <c r="J207" s="11" t="str">
        <f>VLOOKUP($A207,'Medical Examinations'!$A207:$P2541,11,FALSE)</f>
        <v>Obesity</v>
      </c>
      <c r="K207" s="11" t="str">
        <f>VLOOKUP($A207,'Medical Examinations'!$A207:$P2541,12,FALSE)</f>
        <v>Normal</v>
      </c>
      <c r="L207" s="11" t="str">
        <f>VLOOKUP($A207,'Hospitalisation Details'!$K207:$S2549,7,FALSE)</f>
        <v>18 Jun 1992</v>
      </c>
      <c r="M207" s="17">
        <f>VLOOKUP($A207,'Hospitalisation Details'!$K207:$S2549,9,FALSE)</f>
        <v>35883.269999999997</v>
      </c>
      <c r="N207" s="11" t="str">
        <f>VLOOKUP($A207,'Hospitalisation Details'!$K207:$S2549,4,FALSE)</f>
        <v>Tier - 2</v>
      </c>
      <c r="O207" s="11" t="str">
        <f>VLOOKUP($A207,'Hospitalisation Details'!$K207:$S2549,5,FALSE)</f>
        <v>Tier - 1</v>
      </c>
      <c r="P207" s="11" t="str">
        <f>VLOOKUP($A207,'Hospitalisation Details'!$K207:$S2549,6,FALSE)</f>
        <v>R1011</v>
      </c>
      <c r="Q207" s="36">
        <f ca="1">VLOOKUP($A207,'Hospitalisation Details'!$K207:$S2549,8,FALSE)</f>
        <v>32</v>
      </c>
    </row>
    <row r="208" spans="1:17" x14ac:dyDescent="0.3">
      <c r="A208" s="14" t="str">
        <f>VLOOKUP('Customer Names'!A208,'Customer Names'!A208:F2542,1,FALSE)</f>
        <v>Id207</v>
      </c>
      <c r="B208" s="11" t="str">
        <f>VLOOKUP('Customer Names'!B208,'Customer Names'!B208:G2542,5,FALSE)</f>
        <v>Grace</v>
      </c>
      <c r="C208" s="11">
        <f>VLOOKUP($A208,'Medical Examinations'!$A208:$O2542,2,FALSE)</f>
        <v>35.43</v>
      </c>
      <c r="D208" s="11">
        <f>VLOOKUP($A208,'Medical Examinations'!$A208:$O2542,3,FALSE)</f>
        <v>5.25</v>
      </c>
      <c r="E208" s="11" t="str">
        <f>VLOOKUP($A208,'Medical Examinations'!$A208:$P2542,14,FALSE)</f>
        <v>Yes</v>
      </c>
      <c r="F208" s="11" t="str">
        <f>VLOOKUP($A208,'Medical Examinations'!$A208:$O2542,5,FALSE)</f>
        <v>No</v>
      </c>
      <c r="G208" s="11" t="str">
        <f>VLOOKUP($A208,'Medical Examinations'!$A208:$O2542,6,FALSE)</f>
        <v>No</v>
      </c>
      <c r="H208" s="11">
        <f>VLOOKUP($A208,'Medical Examinations'!$A208:$P2542,13,FALSE)</f>
        <v>0</v>
      </c>
      <c r="I208" s="11" t="str">
        <f>VLOOKUP($A208,'Medical Examinations'!$A208:$P2542,16,FALSE)</f>
        <v>Yes</v>
      </c>
      <c r="J208" s="11" t="str">
        <f>VLOOKUP($A208,'Medical Examinations'!$A208:$P2542,11,FALSE)</f>
        <v>Obesity</v>
      </c>
      <c r="K208" s="11" t="str">
        <f>VLOOKUP($A208,'Medical Examinations'!$A208:$P2542,12,FALSE)</f>
        <v>Normal</v>
      </c>
      <c r="L208" s="11" t="str">
        <f>VLOOKUP($A208,'Hospitalisation Details'!$K208:$S2550,7,FALSE)</f>
        <v>4 Oct 1976</v>
      </c>
      <c r="M208" s="17">
        <f>VLOOKUP($A208,'Hospitalisation Details'!$K208:$S2550,9,FALSE)</f>
        <v>35733.96</v>
      </c>
      <c r="N208" s="11" t="str">
        <f>VLOOKUP($A208,'Hospitalisation Details'!$K208:$S2550,4,FALSE)</f>
        <v>Tier - 2</v>
      </c>
      <c r="O208" s="11" t="str">
        <f>VLOOKUP($A208,'Hospitalisation Details'!$K208:$S2550,5,FALSE)</f>
        <v>Tier - 2</v>
      </c>
      <c r="P208" s="11" t="str">
        <f>VLOOKUP($A208,'Hospitalisation Details'!$K208:$S2550,6,FALSE)</f>
        <v>R1011</v>
      </c>
      <c r="Q208" s="36">
        <f ca="1">VLOOKUP($A208,'Hospitalisation Details'!$K208:$S2550,8,FALSE)</f>
        <v>48</v>
      </c>
    </row>
    <row r="209" spans="1:17" x14ac:dyDescent="0.3">
      <c r="A209" s="14" t="str">
        <f>VLOOKUP('Customer Names'!A209,'Customer Names'!A209:F2543,1,FALSE)</f>
        <v>Id208</v>
      </c>
      <c r="B209" s="11" t="str">
        <f>VLOOKUP('Customer Names'!B209,'Customer Names'!B209:G2543,5,FALSE)</f>
        <v>Jaime</v>
      </c>
      <c r="C209" s="11">
        <f>VLOOKUP($A209,'Medical Examinations'!$A209:$O2543,2,FALSE)</f>
        <v>35.25</v>
      </c>
      <c r="D209" s="11">
        <f>VLOOKUP($A209,'Medical Examinations'!$A209:$O2543,3,FALSE)</f>
        <v>9.51</v>
      </c>
      <c r="E209" s="11" t="str">
        <f>VLOOKUP($A209,'Medical Examinations'!$A209:$P2543,14,FALSE)</f>
        <v>No</v>
      </c>
      <c r="F209" s="11" t="str">
        <f>VLOOKUP($A209,'Medical Examinations'!$A209:$O2543,5,FALSE)</f>
        <v>No</v>
      </c>
      <c r="G209" s="11" t="str">
        <f>VLOOKUP($A209,'Medical Examinations'!$A209:$O2543,6,FALSE)</f>
        <v>No</v>
      </c>
      <c r="H209" s="11">
        <f>VLOOKUP($A209,'Medical Examinations'!$A209:$P2543,13,FALSE)</f>
        <v>0</v>
      </c>
      <c r="I209" s="11" t="str">
        <f>VLOOKUP($A209,'Medical Examinations'!$A209:$P2543,16,FALSE)</f>
        <v>Yes</v>
      </c>
      <c r="J209" s="11" t="str">
        <f>VLOOKUP($A209,'Medical Examinations'!$A209:$P2543,11,FALSE)</f>
        <v>Obesity</v>
      </c>
      <c r="K209" s="11" t="str">
        <f>VLOOKUP($A209,'Medical Examinations'!$A209:$P2543,12,FALSE)</f>
        <v>Diabetes</v>
      </c>
      <c r="L209" s="11" t="str">
        <f>VLOOKUP($A209,'Hospitalisation Details'!$K209:$S2551,7,FALSE)</f>
        <v>15 Jul 1974</v>
      </c>
      <c r="M209" s="17">
        <f>VLOOKUP($A209,'Hospitalisation Details'!$K209:$S2551,9,FALSE)</f>
        <v>35711.39</v>
      </c>
      <c r="N209" s="11" t="str">
        <f>VLOOKUP($A209,'Hospitalisation Details'!$K209:$S2551,4,FALSE)</f>
        <v>Tier - 2</v>
      </c>
      <c r="O209" s="11" t="str">
        <f>VLOOKUP($A209,'Hospitalisation Details'!$K209:$S2551,5,FALSE)</f>
        <v>Tier - 3</v>
      </c>
      <c r="P209" s="11" t="str">
        <f>VLOOKUP($A209,'Hospitalisation Details'!$K209:$S2551,6,FALSE)</f>
        <v>R1012</v>
      </c>
      <c r="Q209" s="36">
        <f ca="1">VLOOKUP($A209,'Hospitalisation Details'!$K209:$S2551,8,FALSE)</f>
        <v>50</v>
      </c>
    </row>
    <row r="210" spans="1:17" x14ac:dyDescent="0.3">
      <c r="A210" s="14" t="str">
        <f>VLOOKUP('Customer Names'!A210,'Customer Names'!A210:F2544,1,FALSE)</f>
        <v>Id209</v>
      </c>
      <c r="B210" s="11" t="str">
        <f>VLOOKUP('Customer Names'!B210,'Customer Names'!B210:G2544,5,FALSE)</f>
        <v>Calesse</v>
      </c>
      <c r="C210" s="11">
        <f>VLOOKUP($A210,'Medical Examinations'!$A210:$O2544,2,FALSE)</f>
        <v>36.85</v>
      </c>
      <c r="D210" s="11">
        <f>VLOOKUP($A210,'Medical Examinations'!$A210:$O2544,3,FALSE)</f>
        <v>11.12</v>
      </c>
      <c r="E210" s="11" t="str">
        <f>VLOOKUP($A210,'Medical Examinations'!$A210:$P2544,14,FALSE)</f>
        <v>No</v>
      </c>
      <c r="F210" s="11" t="str">
        <f>VLOOKUP($A210,'Medical Examinations'!$A210:$O2544,5,FALSE)</f>
        <v>No</v>
      </c>
      <c r="G210" s="11" t="str">
        <f>VLOOKUP($A210,'Medical Examinations'!$A210:$O2544,6,FALSE)</f>
        <v>No</v>
      </c>
      <c r="H210" s="11">
        <f>VLOOKUP($A210,'Medical Examinations'!$A210:$P2544,13,FALSE)</f>
        <v>0</v>
      </c>
      <c r="I210" s="11" t="str">
        <f>VLOOKUP($A210,'Medical Examinations'!$A210:$P2544,16,FALSE)</f>
        <v>Yes</v>
      </c>
      <c r="J210" s="11" t="str">
        <f>VLOOKUP($A210,'Medical Examinations'!$A210:$P2544,11,FALSE)</f>
        <v>Obesity</v>
      </c>
      <c r="K210" s="11" t="str">
        <f>VLOOKUP($A210,'Medical Examinations'!$A210:$P2544,12,FALSE)</f>
        <v>Diabetes</v>
      </c>
      <c r="L210" s="11" t="str">
        <f>VLOOKUP($A210,'Hospitalisation Details'!$K210:$S2552,7,FALSE)</f>
        <v>19 Dec 1978</v>
      </c>
      <c r="M210" s="17">
        <f>VLOOKUP($A210,'Hospitalisation Details'!$K210:$S2552,9,FALSE)</f>
        <v>35701.9</v>
      </c>
      <c r="N210" s="11" t="str">
        <f>VLOOKUP($A210,'Hospitalisation Details'!$K210:$S2552,4,FALSE)</f>
        <v>Tier - 2</v>
      </c>
      <c r="O210" s="11" t="str">
        <f>VLOOKUP($A210,'Hospitalisation Details'!$K210:$S2552,5,FALSE)</f>
        <v>Tier - 1</v>
      </c>
      <c r="P210" s="11" t="str">
        <f>VLOOKUP($A210,'Hospitalisation Details'!$K210:$S2552,6,FALSE)</f>
        <v>R1011</v>
      </c>
      <c r="Q210" s="36">
        <f ca="1">VLOOKUP($A210,'Hospitalisation Details'!$K210:$S2552,8,FALSE)</f>
        <v>46</v>
      </c>
    </row>
    <row r="211" spans="1:17" x14ac:dyDescent="0.3">
      <c r="A211" s="14" t="str">
        <f>VLOOKUP('Customer Names'!A211,'Customer Names'!A211:F2545,1,FALSE)</f>
        <v>Id210</v>
      </c>
      <c r="B211" s="11" t="str">
        <f>VLOOKUP('Customer Names'!B211,'Customer Names'!B211:G2545,5,FALSE)</f>
        <v>Kate L</v>
      </c>
      <c r="C211" s="11">
        <f>VLOOKUP($A211,'Medical Examinations'!$A211:$O2545,2,FALSE)</f>
        <v>31.02</v>
      </c>
      <c r="D211" s="11">
        <f>VLOOKUP($A211,'Medical Examinations'!$A211:$O2545,3,FALSE)</f>
        <v>4.5599999999999996</v>
      </c>
      <c r="E211" s="11" t="str">
        <f>VLOOKUP($A211,'Medical Examinations'!$A211:$P2545,14,FALSE)</f>
        <v>No</v>
      </c>
      <c r="F211" s="11" t="str">
        <f>VLOOKUP($A211,'Medical Examinations'!$A211:$O2545,5,FALSE)</f>
        <v>Yes</v>
      </c>
      <c r="G211" s="11" t="str">
        <f>VLOOKUP($A211,'Medical Examinations'!$A211:$O2545,6,FALSE)</f>
        <v>No</v>
      </c>
      <c r="H211" s="11">
        <f>VLOOKUP($A211,'Medical Examinations'!$A211:$P2545,13,FALSE)</f>
        <v>1</v>
      </c>
      <c r="I211" s="11" t="str">
        <f>VLOOKUP($A211,'Medical Examinations'!$A211:$P2545,16,FALSE)</f>
        <v>Yes</v>
      </c>
      <c r="J211" s="11" t="str">
        <f>VLOOKUP($A211,'Medical Examinations'!$A211:$P2545,11,FALSE)</f>
        <v>Obesity</v>
      </c>
      <c r="K211" s="11" t="str">
        <f>VLOOKUP($A211,'Medical Examinations'!$A211:$P2545,12,FALSE)</f>
        <v>Normal</v>
      </c>
      <c r="L211" s="11" t="str">
        <f>VLOOKUP($A211,'Hospitalisation Details'!$K211:$S2553,7,FALSE)</f>
        <v>17 Dec 2000</v>
      </c>
      <c r="M211" s="17">
        <f>VLOOKUP($A211,'Hospitalisation Details'!$K211:$S2553,9,FALSE)</f>
        <v>35595.589999999997</v>
      </c>
      <c r="N211" s="11" t="str">
        <f>VLOOKUP($A211,'Hospitalisation Details'!$K211:$S2553,4,FALSE)</f>
        <v>Tier - 2</v>
      </c>
      <c r="O211" s="11" t="str">
        <f>VLOOKUP($A211,'Hospitalisation Details'!$K211:$S2553,5,FALSE)</f>
        <v>Tier - 3</v>
      </c>
      <c r="P211" s="11" t="str">
        <f>VLOOKUP($A211,'Hospitalisation Details'!$K211:$S2553,6,FALSE)</f>
        <v>R1013</v>
      </c>
      <c r="Q211" s="36">
        <f ca="1">VLOOKUP($A211,'Hospitalisation Details'!$K211:$S2553,8,FALSE)</f>
        <v>24</v>
      </c>
    </row>
    <row r="212" spans="1:17" x14ac:dyDescent="0.3">
      <c r="A212" s="14" t="str">
        <f>VLOOKUP('Customer Names'!A212,'Customer Names'!A212:F2546,1,FALSE)</f>
        <v>Id211</v>
      </c>
      <c r="B212" s="11" t="str">
        <f>VLOOKUP('Customer Names'!B212,'Customer Names'!B212:G2546,5,FALSE)</f>
        <v>Sergey</v>
      </c>
      <c r="C212" s="11">
        <f>VLOOKUP($A212,'Medical Examinations'!$A212:$O2546,2,FALSE)</f>
        <v>35.6</v>
      </c>
      <c r="D212" s="11">
        <f>VLOOKUP($A212,'Medical Examinations'!$A212:$O2546,3,FALSE)</f>
        <v>4.0199999999999996</v>
      </c>
      <c r="E212" s="11" t="str">
        <f>VLOOKUP($A212,'Medical Examinations'!$A212:$P2546,14,FALSE)</f>
        <v>Yes</v>
      </c>
      <c r="F212" s="11" t="str">
        <f>VLOOKUP($A212,'Medical Examinations'!$A212:$O2546,5,FALSE)</f>
        <v>Yes</v>
      </c>
      <c r="G212" s="11" t="str">
        <f>VLOOKUP($A212,'Medical Examinations'!$A212:$O2546,6,FALSE)</f>
        <v>No</v>
      </c>
      <c r="H212" s="11">
        <f>VLOOKUP($A212,'Medical Examinations'!$A212:$P2546,13,FALSE)</f>
        <v>2</v>
      </c>
      <c r="I212" s="11" t="str">
        <f>VLOOKUP($A212,'Medical Examinations'!$A212:$P2546,16,FALSE)</f>
        <v>Yes</v>
      </c>
      <c r="J212" s="11" t="str">
        <f>VLOOKUP($A212,'Medical Examinations'!$A212:$P2546,11,FALSE)</f>
        <v>Obesity</v>
      </c>
      <c r="K212" s="11" t="str">
        <f>VLOOKUP($A212,'Medical Examinations'!$A212:$P2546,12,FALSE)</f>
        <v>Normal</v>
      </c>
      <c r="L212" s="11" t="str">
        <f>VLOOKUP($A212,'Hospitalisation Details'!$K212:$S2554,7,FALSE)</f>
        <v>19 Nov 2000</v>
      </c>
      <c r="M212" s="17">
        <f>VLOOKUP($A212,'Hospitalisation Details'!$K212:$S2554,9,FALSE)</f>
        <v>35585.58</v>
      </c>
      <c r="N212" s="11" t="str">
        <f>VLOOKUP($A212,'Hospitalisation Details'!$K212:$S2554,4,FALSE)</f>
        <v>Tier - 2</v>
      </c>
      <c r="O212" s="11" t="str">
        <f>VLOOKUP($A212,'Hospitalisation Details'!$K212:$S2554,5,FALSE)</f>
        <v>Tier - 3</v>
      </c>
      <c r="P212" s="11" t="str">
        <f>VLOOKUP($A212,'Hospitalisation Details'!$K212:$S2554,6,FALSE)</f>
        <v>R1011</v>
      </c>
      <c r="Q212" s="36">
        <f ca="1">VLOOKUP($A212,'Hospitalisation Details'!$K212:$S2554,8,FALSE)</f>
        <v>24</v>
      </c>
    </row>
    <row r="213" spans="1:17" x14ac:dyDescent="0.3">
      <c r="A213" s="14" t="str">
        <f>VLOOKUP('Customer Names'!A213,'Customer Names'!A213:F2547,1,FALSE)</f>
        <v>Id212</v>
      </c>
      <c r="B213" s="11" t="str">
        <f>VLOOKUP('Customer Names'!B213,'Customer Names'!B213:G2547,5,FALSE)</f>
        <v>Timothy V</v>
      </c>
      <c r="C213" s="11">
        <f>VLOOKUP($A213,'Medical Examinations'!$A213:$O2547,2,FALSE)</f>
        <v>34.39</v>
      </c>
      <c r="D213" s="11">
        <f>VLOOKUP($A213,'Medical Examinations'!$A213:$O2547,3,FALSE)</f>
        <v>8.7200000000000006</v>
      </c>
      <c r="E213" s="11" t="str">
        <f>VLOOKUP($A213,'Medical Examinations'!$A213:$P2547,14,FALSE)</f>
        <v>No</v>
      </c>
      <c r="F213" s="11" t="str">
        <f>VLOOKUP($A213,'Medical Examinations'!$A213:$O2547,5,FALSE)</f>
        <v>No</v>
      </c>
      <c r="G213" s="11" t="str">
        <f>VLOOKUP($A213,'Medical Examinations'!$A213:$O2547,6,FALSE)</f>
        <v>No</v>
      </c>
      <c r="H213" s="11">
        <f>VLOOKUP($A213,'Medical Examinations'!$A213:$P2547,13,FALSE)</f>
        <v>0</v>
      </c>
      <c r="I213" s="11" t="str">
        <f>VLOOKUP($A213,'Medical Examinations'!$A213:$P2547,16,FALSE)</f>
        <v>Yes</v>
      </c>
      <c r="J213" s="11" t="str">
        <f>VLOOKUP($A213,'Medical Examinations'!$A213:$P2547,11,FALSE)</f>
        <v>Obesity</v>
      </c>
      <c r="K213" s="11" t="str">
        <f>VLOOKUP($A213,'Medical Examinations'!$A213:$P2547,12,FALSE)</f>
        <v>Diabetes</v>
      </c>
      <c r="L213" s="11" t="str">
        <f>VLOOKUP($A213,'Hospitalisation Details'!$K213:$S2555,7,FALSE)</f>
        <v>10 Aug 1971</v>
      </c>
      <c r="M213" s="17">
        <f>VLOOKUP($A213,'Hospitalisation Details'!$K213:$S2555,9,FALSE)</f>
        <v>35583.17</v>
      </c>
      <c r="N213" s="11" t="str">
        <f>VLOOKUP($A213,'Hospitalisation Details'!$K213:$S2555,4,FALSE)</f>
        <v>Tier - 1</v>
      </c>
      <c r="O213" s="11" t="str">
        <f>VLOOKUP($A213,'Hospitalisation Details'!$K213:$S2555,5,FALSE)</f>
        <v>Tier - 3</v>
      </c>
      <c r="P213" s="11" t="str">
        <f>VLOOKUP($A213,'Hospitalisation Details'!$K213:$S2555,6,FALSE)</f>
        <v>R1011</v>
      </c>
      <c r="Q213" s="36">
        <f ca="1">VLOOKUP($A213,'Hospitalisation Details'!$K213:$S2555,8,FALSE)</f>
        <v>53</v>
      </c>
    </row>
    <row r="214" spans="1:17" x14ac:dyDescent="0.3">
      <c r="A214" s="14" t="str">
        <f>VLOOKUP('Customer Names'!A214,'Customer Names'!A214:F2548,1,FALSE)</f>
        <v>Id213</v>
      </c>
      <c r="B214" s="11" t="str">
        <f>VLOOKUP('Customer Names'!B214,'Customer Names'!B214:G2548,5,FALSE)</f>
        <v>Andrew S</v>
      </c>
      <c r="C214" s="11">
        <f>VLOOKUP($A214,'Medical Examinations'!$A214:$O2548,2,FALSE)</f>
        <v>29.06</v>
      </c>
      <c r="D214" s="11">
        <f>VLOOKUP($A214,'Medical Examinations'!$A214:$O2548,3,FALSE)</f>
        <v>6.25</v>
      </c>
      <c r="E214" s="11" t="str">
        <f>VLOOKUP($A214,'Medical Examinations'!$A214:$P2548,14,FALSE)</f>
        <v>Yes</v>
      </c>
      <c r="F214" s="11" t="str">
        <f>VLOOKUP($A214,'Medical Examinations'!$A214:$O2548,5,FALSE)</f>
        <v>No</v>
      </c>
      <c r="G214" s="11" t="str">
        <f>VLOOKUP($A214,'Medical Examinations'!$A214:$O2548,6,FALSE)</f>
        <v>No</v>
      </c>
      <c r="H214" s="11">
        <f>VLOOKUP($A214,'Medical Examinations'!$A214:$P2548,13,FALSE)</f>
        <v>1</v>
      </c>
      <c r="I214" s="11" t="str">
        <f>VLOOKUP($A214,'Medical Examinations'!$A214:$P2548,16,FALSE)</f>
        <v>Yes</v>
      </c>
      <c r="J214" s="11" t="str">
        <f>VLOOKUP($A214,'Medical Examinations'!$A214:$P2548,11,FALSE)</f>
        <v>Overweight</v>
      </c>
      <c r="K214" s="11" t="str">
        <f>VLOOKUP($A214,'Medical Examinations'!$A214:$P2548,12,FALSE)</f>
        <v>Prediabetes</v>
      </c>
      <c r="L214" s="11" t="str">
        <f>VLOOKUP($A214,'Hospitalisation Details'!$K214:$S2556,7,FALSE)</f>
        <v>29 Aug 1964</v>
      </c>
      <c r="M214" s="17">
        <f>VLOOKUP($A214,'Hospitalisation Details'!$K214:$S2556,9,FALSE)</f>
        <v>35573.26</v>
      </c>
      <c r="N214" s="11" t="str">
        <f>VLOOKUP($A214,'Hospitalisation Details'!$K214:$S2556,4,FALSE)</f>
        <v>Tier - 2</v>
      </c>
      <c r="O214" s="11" t="str">
        <f>VLOOKUP($A214,'Hospitalisation Details'!$K214:$S2556,5,FALSE)</f>
        <v>Tier - 1</v>
      </c>
      <c r="P214" s="11" t="str">
        <f>VLOOKUP($A214,'Hospitalisation Details'!$K214:$S2556,6,FALSE)</f>
        <v>R1011</v>
      </c>
      <c r="Q214" s="36">
        <f ca="1">VLOOKUP($A214,'Hospitalisation Details'!$K214:$S2556,8,FALSE)</f>
        <v>60</v>
      </c>
    </row>
    <row r="215" spans="1:17" x14ac:dyDescent="0.3">
      <c r="A215" s="14" t="str">
        <f>VLOOKUP('Customer Names'!A215,'Customer Names'!A215:F2549,1,FALSE)</f>
        <v>Id214</v>
      </c>
      <c r="B215" s="11" t="str">
        <f>VLOOKUP('Customer Names'!B215,'Customer Names'!B215:G2549,5,FALSE)</f>
        <v>Matthew D</v>
      </c>
      <c r="C215" s="11">
        <f>VLOOKUP($A215,'Medical Examinations'!$A215:$O2549,2,FALSE)</f>
        <v>35.799999999999997</v>
      </c>
      <c r="D215" s="11">
        <f>VLOOKUP($A215,'Medical Examinations'!$A215:$O2549,3,FALSE)</f>
        <v>7.32</v>
      </c>
      <c r="E215" s="11" t="str">
        <f>VLOOKUP($A215,'Medical Examinations'!$A215:$P2549,14,FALSE)</f>
        <v>No</v>
      </c>
      <c r="F215" s="11" t="str">
        <f>VLOOKUP($A215,'Medical Examinations'!$A215:$O2549,5,FALSE)</f>
        <v>No</v>
      </c>
      <c r="G215" s="11" t="str">
        <f>VLOOKUP($A215,'Medical Examinations'!$A215:$O2549,6,FALSE)</f>
        <v>No</v>
      </c>
      <c r="H215" s="11">
        <f>VLOOKUP($A215,'Medical Examinations'!$A215:$P2549,13,FALSE)</f>
        <v>2</v>
      </c>
      <c r="I215" s="11" t="str">
        <f>VLOOKUP($A215,'Medical Examinations'!$A215:$P2549,16,FALSE)</f>
        <v>Yes</v>
      </c>
      <c r="J215" s="11" t="str">
        <f>VLOOKUP($A215,'Medical Examinations'!$A215:$P2549,11,FALSE)</f>
        <v>Obesity</v>
      </c>
      <c r="K215" s="11" t="str">
        <f>VLOOKUP($A215,'Medical Examinations'!$A215:$P2549,12,FALSE)</f>
        <v>Diabetes</v>
      </c>
      <c r="L215" s="11" t="str">
        <f>VLOOKUP($A215,'Hospitalisation Details'!$K215:$S2557,7,FALSE)</f>
        <v>27 Oct 1973</v>
      </c>
      <c r="M215" s="17">
        <f>VLOOKUP($A215,'Hospitalisation Details'!$K215:$S2557,9,FALSE)</f>
        <v>35547.72</v>
      </c>
      <c r="N215" s="11" t="str">
        <f>VLOOKUP($A215,'Hospitalisation Details'!$K215:$S2557,4,FALSE)</f>
        <v>Tier - 1</v>
      </c>
      <c r="O215" s="11" t="str">
        <f>VLOOKUP($A215,'Hospitalisation Details'!$K215:$S2557,5,FALSE)</f>
        <v>Tier - 1</v>
      </c>
      <c r="P215" s="11" t="str">
        <f>VLOOKUP($A215,'Hospitalisation Details'!$K215:$S2557,6,FALSE)</f>
        <v>R1011</v>
      </c>
      <c r="Q215" s="36">
        <f ca="1">VLOOKUP($A215,'Hospitalisation Details'!$K215:$S2557,8,FALSE)</f>
        <v>51</v>
      </c>
    </row>
    <row r="216" spans="1:17" x14ac:dyDescent="0.3">
      <c r="A216" s="14" t="str">
        <f>VLOOKUP('Customer Names'!A216,'Customer Names'!A216:F2550,1,FALSE)</f>
        <v>Id215</v>
      </c>
      <c r="B216" s="11" t="str">
        <f>VLOOKUP('Customer Names'!B216,'Customer Names'!B216:G2550,5,FALSE)</f>
        <v>Jessica</v>
      </c>
      <c r="C216" s="11">
        <f>VLOOKUP($A216,'Medical Examinations'!$A216:$O2550,2,FALSE)</f>
        <v>49.8</v>
      </c>
      <c r="D216" s="11">
        <f>VLOOKUP($A216,'Medical Examinations'!$A216:$O2550,3,FALSE)</f>
        <v>4.24</v>
      </c>
      <c r="E216" s="11" t="str">
        <f>VLOOKUP($A216,'Medical Examinations'!$A216:$P2550,14,FALSE)</f>
        <v>No</v>
      </c>
      <c r="F216" s="11" t="str">
        <f>VLOOKUP($A216,'Medical Examinations'!$A216:$O2550,5,FALSE)</f>
        <v>No</v>
      </c>
      <c r="G216" s="11" t="str">
        <f>VLOOKUP($A216,'Medical Examinations'!$A216:$O2550,6,FALSE)</f>
        <v>No</v>
      </c>
      <c r="H216" s="11">
        <f>VLOOKUP($A216,'Medical Examinations'!$A216:$P2550,13,FALSE)</f>
        <v>1</v>
      </c>
      <c r="I216" s="11" t="str">
        <f>VLOOKUP($A216,'Medical Examinations'!$A216:$P2550,16,FALSE)</f>
        <v>Yes</v>
      </c>
      <c r="J216" s="11" t="str">
        <f>VLOOKUP($A216,'Medical Examinations'!$A216:$P2550,11,FALSE)</f>
        <v>Obesity</v>
      </c>
      <c r="K216" s="11" t="str">
        <f>VLOOKUP($A216,'Medical Examinations'!$A216:$P2550,12,FALSE)</f>
        <v>Normal</v>
      </c>
      <c r="L216" s="11" t="str">
        <f>VLOOKUP($A216,'Hospitalisation Details'!$K216:$S2558,7,FALSE)</f>
        <v>13 Sep 1992</v>
      </c>
      <c r="M216" s="17">
        <f>VLOOKUP($A216,'Hospitalisation Details'!$K216:$S2558,9,FALSE)</f>
        <v>35547.47</v>
      </c>
      <c r="N216" s="11" t="str">
        <f>VLOOKUP($A216,'Hospitalisation Details'!$K216:$S2558,4,FALSE)</f>
        <v>Tier - 2</v>
      </c>
      <c r="O216" s="11" t="str">
        <f>VLOOKUP($A216,'Hospitalisation Details'!$K216:$S2558,5,FALSE)</f>
        <v>Tier - 3</v>
      </c>
      <c r="P216" s="11" t="str">
        <f>VLOOKUP($A216,'Hospitalisation Details'!$K216:$S2558,6,FALSE)</f>
        <v>R1011</v>
      </c>
      <c r="Q216" s="36">
        <f ca="1">VLOOKUP($A216,'Hospitalisation Details'!$K216:$S2558,8,FALSE)</f>
        <v>32</v>
      </c>
    </row>
    <row r="217" spans="1:17" x14ac:dyDescent="0.3">
      <c r="A217" s="14" t="str">
        <f>VLOOKUP('Customer Names'!A217,'Customer Names'!A217:F2551,1,FALSE)</f>
        <v>Id216</v>
      </c>
      <c r="B217" s="11" t="str">
        <f>VLOOKUP('Customer Names'!B217,'Customer Names'!B217:G2551,5,FALSE)</f>
        <v>Lawrence</v>
      </c>
      <c r="C217" s="11">
        <f>VLOOKUP($A217,'Medical Examinations'!$A217:$O2551,2,FALSE)</f>
        <v>35.71</v>
      </c>
      <c r="D217" s="11">
        <f>VLOOKUP($A217,'Medical Examinations'!$A217:$O2551,3,FALSE)</f>
        <v>6.84</v>
      </c>
      <c r="E217" s="11" t="str">
        <f>VLOOKUP($A217,'Medical Examinations'!$A217:$P2551,14,FALSE)</f>
        <v>No</v>
      </c>
      <c r="F217" s="11" t="str">
        <f>VLOOKUP($A217,'Medical Examinations'!$A217:$O2551,5,FALSE)</f>
        <v>No</v>
      </c>
      <c r="G217" s="11" t="str">
        <f>VLOOKUP($A217,'Medical Examinations'!$A217:$O2551,6,FALSE)</f>
        <v>No</v>
      </c>
      <c r="H217" s="11">
        <f>VLOOKUP($A217,'Medical Examinations'!$A217:$P2551,13,FALSE)</f>
        <v>2</v>
      </c>
      <c r="I217" s="11" t="str">
        <f>VLOOKUP($A217,'Medical Examinations'!$A217:$P2551,16,FALSE)</f>
        <v>Yes</v>
      </c>
      <c r="J217" s="11" t="str">
        <f>VLOOKUP($A217,'Medical Examinations'!$A217:$P2551,11,FALSE)</f>
        <v>Obesity</v>
      </c>
      <c r="K217" s="11" t="str">
        <f>VLOOKUP($A217,'Medical Examinations'!$A217:$P2551,12,FALSE)</f>
        <v>Diabetes</v>
      </c>
      <c r="L217" s="11" t="str">
        <f>VLOOKUP($A217,'Hospitalisation Details'!$K217:$S2559,7,FALSE)</f>
        <v>16 Dec 1973</v>
      </c>
      <c r="M217" s="17">
        <f>VLOOKUP($A217,'Hospitalisation Details'!$K217:$S2559,9,FALSE)</f>
        <v>35517.19</v>
      </c>
      <c r="N217" s="11" t="str">
        <f>VLOOKUP($A217,'Hospitalisation Details'!$K217:$S2559,4,FALSE)</f>
        <v>Tier - 2</v>
      </c>
      <c r="O217" s="11" t="str">
        <f>VLOOKUP($A217,'Hospitalisation Details'!$K217:$S2559,5,FALSE)</f>
        <v>Tier - 2</v>
      </c>
      <c r="P217" s="11" t="str">
        <f>VLOOKUP($A217,'Hospitalisation Details'!$K217:$S2559,6,FALSE)</f>
        <v>R1011</v>
      </c>
      <c r="Q217" s="36">
        <f ca="1">VLOOKUP($A217,'Hospitalisation Details'!$K217:$S2559,8,FALSE)</f>
        <v>51</v>
      </c>
    </row>
    <row r="218" spans="1:17" x14ac:dyDescent="0.3">
      <c r="A218" s="14" t="str">
        <f>VLOOKUP('Customer Names'!A218,'Customer Names'!A218:F2552,1,FALSE)</f>
        <v>Id217</v>
      </c>
      <c r="B218" s="11" t="str">
        <f>VLOOKUP('Customer Names'!B218,'Customer Names'!B218:G2552,5,FALSE)</f>
        <v>Alex</v>
      </c>
      <c r="C218" s="11">
        <f>VLOOKUP($A218,'Medical Examinations'!$A218:$O2552,2,FALSE)</f>
        <v>30.8</v>
      </c>
      <c r="D218" s="11">
        <f>VLOOKUP($A218,'Medical Examinations'!$A218:$O2552,3,FALSE)</f>
        <v>5.23</v>
      </c>
      <c r="E218" s="11" t="str">
        <f>VLOOKUP($A218,'Medical Examinations'!$A218:$P2552,14,FALSE)</f>
        <v>Yes</v>
      </c>
      <c r="F218" s="11" t="str">
        <f>VLOOKUP($A218,'Medical Examinations'!$A218:$O2552,5,FALSE)</f>
        <v>No</v>
      </c>
      <c r="G218" s="11" t="str">
        <f>VLOOKUP($A218,'Medical Examinations'!$A218:$O2552,6,FALSE)</f>
        <v>No</v>
      </c>
      <c r="H218" s="11">
        <f>VLOOKUP($A218,'Medical Examinations'!$A218:$P2552,13,FALSE)</f>
        <v>1</v>
      </c>
      <c r="I218" s="11" t="str">
        <f>VLOOKUP($A218,'Medical Examinations'!$A218:$P2552,16,FALSE)</f>
        <v>Yes</v>
      </c>
      <c r="J218" s="11" t="str">
        <f>VLOOKUP($A218,'Medical Examinations'!$A218:$P2552,11,FALSE)</f>
        <v>Obesity</v>
      </c>
      <c r="K218" s="11" t="str">
        <f>VLOOKUP($A218,'Medical Examinations'!$A218:$P2552,12,FALSE)</f>
        <v>Normal</v>
      </c>
      <c r="L218" s="11" t="str">
        <f>VLOOKUP($A218,'Hospitalisation Details'!$K218:$S2560,7,FALSE)</f>
        <v>20 Nov 1988</v>
      </c>
      <c r="M218" s="17">
        <f>VLOOKUP($A218,'Hospitalisation Details'!$K218:$S2560,9,FALSE)</f>
        <v>35491.64</v>
      </c>
      <c r="N218" s="11" t="str">
        <f>VLOOKUP($A218,'Hospitalisation Details'!$K218:$S2560,4,FALSE)</f>
        <v>Tier - 1</v>
      </c>
      <c r="O218" s="11" t="str">
        <f>VLOOKUP($A218,'Hospitalisation Details'!$K218:$S2560,5,FALSE)</f>
        <v>Tier - 2</v>
      </c>
      <c r="P218" s="11" t="str">
        <f>VLOOKUP($A218,'Hospitalisation Details'!$K218:$S2560,6,FALSE)</f>
        <v>R1011</v>
      </c>
      <c r="Q218" s="36">
        <f ca="1">VLOOKUP($A218,'Hospitalisation Details'!$K218:$S2560,8,FALSE)</f>
        <v>36</v>
      </c>
    </row>
    <row r="219" spans="1:17" x14ac:dyDescent="0.3">
      <c r="A219" s="14" t="str">
        <f>VLOOKUP('Customer Names'!A219,'Customer Names'!A219:F2553,1,FALSE)</f>
        <v>Id218</v>
      </c>
      <c r="B219" s="11" t="str">
        <f>VLOOKUP('Customer Names'!B219,'Customer Names'!B219:G2553,5,FALSE)</f>
        <v>Kevin</v>
      </c>
      <c r="C219" s="11">
        <f>VLOOKUP($A219,'Medical Examinations'!$A219:$O2553,2,FALSE)</f>
        <v>33.69</v>
      </c>
      <c r="D219" s="11">
        <f>VLOOKUP($A219,'Medical Examinations'!$A219:$O2553,3,FALSE)</f>
        <v>9.68</v>
      </c>
      <c r="E219" s="11" t="str">
        <f>VLOOKUP($A219,'Medical Examinations'!$A219:$P2553,14,FALSE)</f>
        <v>No</v>
      </c>
      <c r="F219" s="11" t="str">
        <f>VLOOKUP($A219,'Medical Examinations'!$A219:$O2553,5,FALSE)</f>
        <v>No</v>
      </c>
      <c r="G219" s="11" t="str">
        <f>VLOOKUP($A219,'Medical Examinations'!$A219:$O2553,6,FALSE)</f>
        <v>No</v>
      </c>
      <c r="H219" s="11">
        <f>VLOOKUP($A219,'Medical Examinations'!$A219:$P2553,13,FALSE)</f>
        <v>0</v>
      </c>
      <c r="I219" s="11" t="str">
        <f>VLOOKUP($A219,'Medical Examinations'!$A219:$P2553,16,FALSE)</f>
        <v>Yes</v>
      </c>
      <c r="J219" s="11" t="str">
        <f>VLOOKUP($A219,'Medical Examinations'!$A219:$P2553,11,FALSE)</f>
        <v>Obesity</v>
      </c>
      <c r="K219" s="11" t="str">
        <f>VLOOKUP($A219,'Medical Examinations'!$A219:$P2553,12,FALSE)</f>
        <v>Diabetes</v>
      </c>
      <c r="L219" s="11" t="str">
        <f>VLOOKUP($A219,'Hospitalisation Details'!$K219:$S2561,7,FALSE)</f>
        <v>22 Sep 1971</v>
      </c>
      <c r="M219" s="17">
        <f>VLOOKUP($A219,'Hospitalisation Details'!$K219:$S2561,9,FALSE)</f>
        <v>35345.730000000003</v>
      </c>
      <c r="N219" s="11" t="str">
        <f>VLOOKUP($A219,'Hospitalisation Details'!$K219:$S2561,4,FALSE)</f>
        <v>Tier - 2</v>
      </c>
      <c r="O219" s="11" t="str">
        <f>VLOOKUP($A219,'Hospitalisation Details'!$K219:$S2561,5,FALSE)</f>
        <v>Tier - 3</v>
      </c>
      <c r="P219" s="11" t="str">
        <f>VLOOKUP($A219,'Hospitalisation Details'!$K219:$S2561,6,FALSE)</f>
        <v>R1011</v>
      </c>
      <c r="Q219" s="36">
        <f ca="1">VLOOKUP($A219,'Hospitalisation Details'!$K219:$S2561,8,FALSE)</f>
        <v>53</v>
      </c>
    </row>
    <row r="220" spans="1:17" x14ac:dyDescent="0.3">
      <c r="A220" s="14" t="str">
        <f>VLOOKUP('Customer Names'!A220,'Customer Names'!A220:F2554,1,FALSE)</f>
        <v>Id219</v>
      </c>
      <c r="B220" s="11" t="str">
        <f>VLOOKUP('Customer Names'!B220,'Customer Names'!B220:G2554,5,FALSE)</f>
        <v>Gavin M</v>
      </c>
      <c r="C220" s="11">
        <f>VLOOKUP($A220,'Medical Examinations'!$A220:$O2554,2,FALSE)</f>
        <v>42.27</v>
      </c>
      <c r="D220" s="11">
        <f>VLOOKUP($A220,'Medical Examinations'!$A220:$O2554,3,FALSE)</f>
        <v>6.05</v>
      </c>
      <c r="E220" s="11" t="str">
        <f>VLOOKUP($A220,'Medical Examinations'!$A220:$P2554,14,FALSE)</f>
        <v>Yes</v>
      </c>
      <c r="F220" s="11" t="str">
        <f>VLOOKUP($A220,'Medical Examinations'!$A220:$O2554,5,FALSE)</f>
        <v>No</v>
      </c>
      <c r="G220" s="11" t="str">
        <f>VLOOKUP($A220,'Medical Examinations'!$A220:$O2554,6,FALSE)</f>
        <v>No</v>
      </c>
      <c r="H220" s="11">
        <f>VLOOKUP($A220,'Medical Examinations'!$A220:$P2554,13,FALSE)</f>
        <v>1</v>
      </c>
      <c r="I220" s="11" t="str">
        <f>VLOOKUP($A220,'Medical Examinations'!$A220:$P2554,16,FALSE)</f>
        <v>Yes</v>
      </c>
      <c r="J220" s="11" t="str">
        <f>VLOOKUP($A220,'Medical Examinations'!$A220:$P2554,11,FALSE)</f>
        <v>Obesity</v>
      </c>
      <c r="K220" s="11" t="str">
        <f>VLOOKUP($A220,'Medical Examinations'!$A220:$P2554,12,FALSE)</f>
        <v>Prediabetes</v>
      </c>
      <c r="L220" s="11" t="str">
        <f>VLOOKUP($A220,'Hospitalisation Details'!$K220:$S2562,7,FALSE)</f>
        <v>19 Sep 1988</v>
      </c>
      <c r="M220" s="17">
        <f>VLOOKUP($A220,'Hospitalisation Details'!$K220:$S2562,9,FALSE)</f>
        <v>35315.96</v>
      </c>
      <c r="N220" s="11" t="str">
        <f>VLOOKUP($A220,'Hospitalisation Details'!$K220:$S2562,4,FALSE)</f>
        <v>Tier - 2</v>
      </c>
      <c r="O220" s="11" t="str">
        <f>VLOOKUP($A220,'Hospitalisation Details'!$K220:$S2562,5,FALSE)</f>
        <v>Tier - 1</v>
      </c>
      <c r="P220" s="11" t="str">
        <f>VLOOKUP($A220,'Hospitalisation Details'!$K220:$S2562,6,FALSE)</f>
        <v>R1011</v>
      </c>
      <c r="Q220" s="36">
        <f ca="1">VLOOKUP($A220,'Hospitalisation Details'!$K220:$S2562,8,FALSE)</f>
        <v>36</v>
      </c>
    </row>
    <row r="221" spans="1:17" x14ac:dyDescent="0.3">
      <c r="A221" s="14" t="str">
        <f>VLOOKUP('Customer Names'!A221,'Customer Names'!A221:F2555,1,FALSE)</f>
        <v>Id220</v>
      </c>
      <c r="B221" s="11" t="str">
        <f>VLOOKUP('Customer Names'!B221,'Customer Names'!B221:G2555,5,FALSE)</f>
        <v>Rick E</v>
      </c>
      <c r="C221" s="11">
        <f>VLOOKUP($A221,'Medical Examinations'!$A221:$O2555,2,FALSE)</f>
        <v>53.25</v>
      </c>
      <c r="D221" s="11">
        <f>VLOOKUP($A221,'Medical Examinations'!$A221:$O2555,3,FALSE)</f>
        <v>6.11</v>
      </c>
      <c r="E221" s="11" t="str">
        <f>VLOOKUP($A221,'Medical Examinations'!$A221:$P2555,14,FALSE)</f>
        <v>Yes</v>
      </c>
      <c r="F221" s="11" t="str">
        <f>VLOOKUP($A221,'Medical Examinations'!$A221:$O2555,5,FALSE)</f>
        <v>No</v>
      </c>
      <c r="G221" s="11" t="str">
        <f>VLOOKUP($A221,'Medical Examinations'!$A221:$O2555,6,FALSE)</f>
        <v>Yes</v>
      </c>
      <c r="H221" s="11">
        <f>VLOOKUP($A221,'Medical Examinations'!$A221:$P2555,13,FALSE)</f>
        <v>1</v>
      </c>
      <c r="I221" s="11" t="str">
        <f>VLOOKUP($A221,'Medical Examinations'!$A221:$P2555,16,FALSE)</f>
        <v>Yes</v>
      </c>
      <c r="J221" s="11" t="str">
        <f>VLOOKUP($A221,'Medical Examinations'!$A221:$P2555,11,FALSE)</f>
        <v>Obesity</v>
      </c>
      <c r="K221" s="11" t="str">
        <f>VLOOKUP($A221,'Medical Examinations'!$A221:$P2555,12,FALSE)</f>
        <v>Prediabetes</v>
      </c>
      <c r="L221" s="11" t="str">
        <f>VLOOKUP($A221,'Hospitalisation Details'!$K221:$S2563,7,FALSE)</f>
        <v>9 Jul 1997</v>
      </c>
      <c r="M221" s="17">
        <f>VLOOKUP($A221,'Hospitalisation Details'!$K221:$S2563,9,FALSE)</f>
        <v>35302.089999999997</v>
      </c>
      <c r="N221" s="11" t="str">
        <f>VLOOKUP($A221,'Hospitalisation Details'!$K221:$S2563,4,FALSE)</f>
        <v>Tier - 1</v>
      </c>
      <c r="O221" s="11" t="str">
        <f>VLOOKUP($A221,'Hospitalisation Details'!$K221:$S2563,5,FALSE)</f>
        <v>Tier - 2</v>
      </c>
      <c r="P221" s="11" t="str">
        <f>VLOOKUP($A221,'Hospitalisation Details'!$K221:$S2563,6,FALSE)</f>
        <v>R1011</v>
      </c>
      <c r="Q221" s="36">
        <f ca="1">VLOOKUP($A221,'Hospitalisation Details'!$K221:$S2563,8,FALSE)</f>
        <v>27</v>
      </c>
    </row>
    <row r="222" spans="1:17" x14ac:dyDescent="0.3">
      <c r="A222" s="14" t="str">
        <f>VLOOKUP('Customer Names'!A222,'Customer Names'!A222:F2556,1,FALSE)</f>
        <v>Id221</v>
      </c>
      <c r="B222" s="11" t="str">
        <f>VLOOKUP('Customer Names'!B222,'Customer Names'!B222:G2556,5,FALSE)</f>
        <v>Andrea H</v>
      </c>
      <c r="C222" s="11">
        <f>VLOOKUP($A222,'Medical Examinations'!$A222:$O2556,2,FALSE)</f>
        <v>26.8</v>
      </c>
      <c r="D222" s="11">
        <f>VLOOKUP($A222,'Medical Examinations'!$A222:$O2556,3,FALSE)</f>
        <v>10.93</v>
      </c>
      <c r="E222" s="11" t="str">
        <f>VLOOKUP($A222,'Medical Examinations'!$A222:$P2556,14,FALSE)</f>
        <v>Yes</v>
      </c>
      <c r="F222" s="11" t="str">
        <f>VLOOKUP($A222,'Medical Examinations'!$A222:$O2556,5,FALSE)</f>
        <v>No</v>
      </c>
      <c r="G222" s="11" t="str">
        <f>VLOOKUP($A222,'Medical Examinations'!$A222:$O2556,6,FALSE)</f>
        <v>No</v>
      </c>
      <c r="H222" s="11">
        <f>VLOOKUP($A222,'Medical Examinations'!$A222:$P2556,13,FALSE)</f>
        <v>0</v>
      </c>
      <c r="I222" s="11" t="str">
        <f>VLOOKUP($A222,'Medical Examinations'!$A222:$P2556,16,FALSE)</f>
        <v>No</v>
      </c>
      <c r="J222" s="11" t="str">
        <f>VLOOKUP($A222,'Medical Examinations'!$A222:$P2556,11,FALSE)</f>
        <v>Overweight</v>
      </c>
      <c r="K222" s="11" t="str">
        <f>VLOOKUP($A222,'Medical Examinations'!$A222:$P2556,12,FALSE)</f>
        <v>Diabetes</v>
      </c>
      <c r="L222" s="11" t="str">
        <f>VLOOKUP($A222,'Hospitalisation Details'!$K222:$S2564,7,FALSE)</f>
        <v>30 Dec 1967</v>
      </c>
      <c r="M222" s="17">
        <f>VLOOKUP($A222,'Hospitalisation Details'!$K222:$S2564,9,FALSE)</f>
        <v>35160.129999999997</v>
      </c>
      <c r="N222" s="11" t="str">
        <f>VLOOKUP($A222,'Hospitalisation Details'!$K222:$S2564,4,FALSE)</f>
        <v>Tier - 2</v>
      </c>
      <c r="O222" s="11" t="str">
        <f>VLOOKUP($A222,'Hospitalisation Details'!$K222:$S2564,5,FALSE)</f>
        <v>Tier - 2</v>
      </c>
      <c r="P222" s="11" t="str">
        <f>VLOOKUP($A222,'Hospitalisation Details'!$K222:$S2564,6,FALSE)</f>
        <v>R1011</v>
      </c>
      <c r="Q222" s="36">
        <f ca="1">VLOOKUP($A222,'Hospitalisation Details'!$K222:$S2564,8,FALSE)</f>
        <v>57</v>
      </c>
    </row>
    <row r="223" spans="1:17" x14ac:dyDescent="0.3">
      <c r="A223" s="14" t="str">
        <f>VLOOKUP('Customer Names'!A223,'Customer Names'!A223:F2557,1,FALSE)</f>
        <v>Id222</v>
      </c>
      <c r="B223" s="11" t="str">
        <f>VLOOKUP('Customer Names'!B223,'Customer Names'!B223:G2557,5,FALSE)</f>
        <v>Anthony S</v>
      </c>
      <c r="C223" s="11">
        <f>VLOOKUP($A223,'Medical Examinations'!$A223:$O2557,2,FALSE)</f>
        <v>28.5</v>
      </c>
      <c r="D223" s="11">
        <f>VLOOKUP($A223,'Medical Examinations'!$A223:$O2557,3,FALSE)</f>
        <v>5.12</v>
      </c>
      <c r="E223" s="11" t="str">
        <f>VLOOKUP($A223,'Medical Examinations'!$A223:$P2557,14,FALSE)</f>
        <v>No</v>
      </c>
      <c r="F223" s="11" t="str">
        <f>VLOOKUP($A223,'Medical Examinations'!$A223:$O2557,5,FALSE)</f>
        <v>No</v>
      </c>
      <c r="G223" s="11" t="str">
        <f>VLOOKUP($A223,'Medical Examinations'!$A223:$O2557,6,FALSE)</f>
        <v>No</v>
      </c>
      <c r="H223" s="11">
        <f>VLOOKUP($A223,'Medical Examinations'!$A223:$P2557,13,FALSE)</f>
        <v>1</v>
      </c>
      <c r="I223" s="11" t="str">
        <f>VLOOKUP($A223,'Medical Examinations'!$A223:$P2557,16,FALSE)</f>
        <v>Yes</v>
      </c>
      <c r="J223" s="11" t="str">
        <f>VLOOKUP($A223,'Medical Examinations'!$A223:$P2557,11,FALSE)</f>
        <v>Overweight</v>
      </c>
      <c r="K223" s="11" t="str">
        <f>VLOOKUP($A223,'Medical Examinations'!$A223:$P2557,12,FALSE)</f>
        <v>Normal</v>
      </c>
      <c r="L223" s="11" t="str">
        <f>VLOOKUP($A223,'Hospitalisation Details'!$K223:$S2565,7,FALSE)</f>
        <v>22 Dec 1998</v>
      </c>
      <c r="M223" s="17">
        <f>VLOOKUP($A223,'Hospitalisation Details'!$K223:$S2565,9,FALSE)</f>
        <v>35147.53</v>
      </c>
      <c r="N223" s="11" t="str">
        <f>VLOOKUP($A223,'Hospitalisation Details'!$K223:$S2565,4,FALSE)</f>
        <v>Tier - 1</v>
      </c>
      <c r="O223" s="11" t="str">
        <f>VLOOKUP($A223,'Hospitalisation Details'!$K223:$S2565,5,FALSE)</f>
        <v>Tier - 1</v>
      </c>
      <c r="P223" s="11" t="str">
        <f>VLOOKUP($A223,'Hospitalisation Details'!$K223:$S2565,6,FALSE)</f>
        <v>R1016</v>
      </c>
      <c r="Q223" s="36">
        <f ca="1">VLOOKUP($A223,'Hospitalisation Details'!$K223:$S2565,8,FALSE)</f>
        <v>26</v>
      </c>
    </row>
    <row r="224" spans="1:17" x14ac:dyDescent="0.3">
      <c r="A224" s="14" t="str">
        <f>VLOOKUP('Customer Names'!A224,'Customer Names'!A224:F2558,1,FALSE)</f>
        <v>Id223</v>
      </c>
      <c r="B224" s="11" t="str">
        <f>VLOOKUP('Customer Names'!B224,'Customer Names'!B224:G2558,5,FALSE)</f>
        <v>Erik</v>
      </c>
      <c r="C224" s="11">
        <f>VLOOKUP($A224,'Medical Examinations'!$A224:$O2558,2,FALSE)</f>
        <v>22.895</v>
      </c>
      <c r="D224" s="11">
        <f>VLOOKUP($A224,'Medical Examinations'!$A224:$O2558,3,FALSE)</f>
        <v>5.72</v>
      </c>
      <c r="E224" s="11" t="str">
        <f>VLOOKUP($A224,'Medical Examinations'!$A224:$P2558,14,FALSE)</f>
        <v>No</v>
      </c>
      <c r="F224" s="11" t="str">
        <f>VLOOKUP($A224,'Medical Examinations'!$A224:$O2558,5,FALSE)</f>
        <v>No</v>
      </c>
      <c r="G224" s="11" t="str">
        <f>VLOOKUP($A224,'Medical Examinations'!$A224:$O2558,6,FALSE)</f>
        <v>No</v>
      </c>
      <c r="H224" s="11">
        <f>VLOOKUP($A224,'Medical Examinations'!$A224:$P2558,13,FALSE)</f>
        <v>0</v>
      </c>
      <c r="I224" s="11" t="str">
        <f>VLOOKUP($A224,'Medical Examinations'!$A224:$P2558,16,FALSE)</f>
        <v>Yes</v>
      </c>
      <c r="J224" s="11" t="str">
        <f>VLOOKUP($A224,'Medical Examinations'!$A224:$P2558,11,FALSE)</f>
        <v>Normal Weight</v>
      </c>
      <c r="K224" s="11" t="str">
        <f>VLOOKUP($A224,'Medical Examinations'!$A224:$P2558,12,FALSE)</f>
        <v>Prediabetes</v>
      </c>
      <c r="L224" s="11" t="str">
        <f>VLOOKUP($A224,'Hospitalisation Details'!$K224:$S2566,7,FALSE)</f>
        <v>29 Jun 1977</v>
      </c>
      <c r="M224" s="17">
        <f>VLOOKUP($A224,'Hospitalisation Details'!$K224:$S2566,9,FALSE)</f>
        <v>35069.370000000003</v>
      </c>
      <c r="N224" s="11" t="str">
        <f>VLOOKUP($A224,'Hospitalisation Details'!$K224:$S2566,4,FALSE)</f>
        <v>Tier - 1</v>
      </c>
      <c r="O224" s="11" t="str">
        <f>VLOOKUP($A224,'Hospitalisation Details'!$K224:$S2566,5,FALSE)</f>
        <v>Tier - 1</v>
      </c>
      <c r="P224" s="11" t="str">
        <f>VLOOKUP($A224,'Hospitalisation Details'!$K224:$S2566,6,FALSE)</f>
        <v>R1017</v>
      </c>
      <c r="Q224" s="36">
        <f ca="1">VLOOKUP($A224,'Hospitalisation Details'!$K224:$S2566,8,FALSE)</f>
        <v>47</v>
      </c>
    </row>
    <row r="225" spans="1:17" x14ac:dyDescent="0.3">
      <c r="A225" s="14" t="str">
        <f>VLOOKUP('Customer Names'!A225,'Customer Names'!A225:F2559,1,FALSE)</f>
        <v>Id224</v>
      </c>
      <c r="B225" s="11" t="str">
        <f>VLOOKUP('Customer Names'!B225,'Customer Names'!B225:G2559,5,FALSE)</f>
        <v>Kiley D</v>
      </c>
      <c r="C225" s="11">
        <f>VLOOKUP($A225,'Medical Examinations'!$A225:$O2559,2,FALSE)</f>
        <v>34.06</v>
      </c>
      <c r="D225" s="11">
        <f>VLOOKUP($A225,'Medical Examinations'!$A225:$O2559,3,FALSE)</f>
        <v>11.83</v>
      </c>
      <c r="E225" s="11" t="str">
        <f>VLOOKUP($A225,'Medical Examinations'!$A225:$P2559,14,FALSE)</f>
        <v>Yes</v>
      </c>
      <c r="F225" s="11" t="str">
        <f>VLOOKUP($A225,'Medical Examinations'!$A225:$O2559,5,FALSE)</f>
        <v>No</v>
      </c>
      <c r="G225" s="11" t="str">
        <f>VLOOKUP($A225,'Medical Examinations'!$A225:$O2559,6,FALSE)</f>
        <v>No</v>
      </c>
      <c r="H225" s="11">
        <f>VLOOKUP($A225,'Medical Examinations'!$A225:$P2559,13,FALSE)</f>
        <v>1</v>
      </c>
      <c r="I225" s="11" t="str">
        <f>VLOOKUP($A225,'Medical Examinations'!$A225:$P2559,16,FALSE)</f>
        <v>Yes</v>
      </c>
      <c r="J225" s="11" t="str">
        <f>VLOOKUP($A225,'Medical Examinations'!$A225:$P2559,11,FALSE)</f>
        <v>Obesity</v>
      </c>
      <c r="K225" s="11" t="str">
        <f>VLOOKUP($A225,'Medical Examinations'!$A225:$P2559,12,FALSE)</f>
        <v>Diabetes</v>
      </c>
      <c r="L225" s="11" t="str">
        <f>VLOOKUP($A225,'Hospitalisation Details'!$K225:$S2567,7,FALSE)</f>
        <v>29 Aug 1975</v>
      </c>
      <c r="M225" s="17">
        <f>VLOOKUP($A225,'Hospitalisation Details'!$K225:$S2567,9,FALSE)</f>
        <v>35050.620000000003</v>
      </c>
      <c r="N225" s="11" t="str">
        <f>VLOOKUP($A225,'Hospitalisation Details'!$K225:$S2567,4,FALSE)</f>
        <v>Tier - 2</v>
      </c>
      <c r="O225" s="11" t="str">
        <f>VLOOKUP($A225,'Hospitalisation Details'!$K225:$S2567,5,FALSE)</f>
        <v>Tier - 1</v>
      </c>
      <c r="P225" s="11" t="str">
        <f>VLOOKUP($A225,'Hospitalisation Details'!$K225:$S2567,6,FALSE)</f>
        <v>R1011</v>
      </c>
      <c r="Q225" s="36">
        <f ca="1">VLOOKUP($A225,'Hospitalisation Details'!$K225:$S2567,8,FALSE)</f>
        <v>49</v>
      </c>
    </row>
    <row r="226" spans="1:17" x14ac:dyDescent="0.3">
      <c r="A226" s="14" t="str">
        <f>VLOOKUP('Customer Names'!A226,'Customer Names'!A226:F2560,1,FALSE)</f>
        <v>Id225</v>
      </c>
      <c r="B226" s="11" t="str">
        <f>VLOOKUP('Customer Names'!B226,'Customer Names'!B226:G2560,5,FALSE)</f>
        <v>Jennifer</v>
      </c>
      <c r="C226" s="11">
        <f>VLOOKUP($A226,'Medical Examinations'!$A226:$O2560,2,FALSE)</f>
        <v>36.409999999999997</v>
      </c>
      <c r="D226" s="11">
        <f>VLOOKUP($A226,'Medical Examinations'!$A226:$O2560,3,FALSE)</f>
        <v>4.55</v>
      </c>
      <c r="E226" s="11" t="str">
        <f>VLOOKUP($A226,'Medical Examinations'!$A226:$P2560,14,FALSE)</f>
        <v>No</v>
      </c>
      <c r="F226" s="11" t="str">
        <f>VLOOKUP($A226,'Medical Examinations'!$A226:$O2560,5,FALSE)</f>
        <v>No</v>
      </c>
      <c r="G226" s="11" t="str">
        <f>VLOOKUP($A226,'Medical Examinations'!$A226:$O2560,6,FALSE)</f>
        <v>No</v>
      </c>
      <c r="H226" s="11">
        <f>VLOOKUP($A226,'Medical Examinations'!$A226:$P2560,13,FALSE)</f>
        <v>0</v>
      </c>
      <c r="I226" s="11" t="str">
        <f>VLOOKUP($A226,'Medical Examinations'!$A226:$P2560,16,FALSE)</f>
        <v>Yes</v>
      </c>
      <c r="J226" s="11" t="str">
        <f>VLOOKUP($A226,'Medical Examinations'!$A226:$P2560,11,FALSE)</f>
        <v>Obesity</v>
      </c>
      <c r="K226" s="11" t="str">
        <f>VLOOKUP($A226,'Medical Examinations'!$A226:$P2560,12,FALSE)</f>
        <v>Normal</v>
      </c>
      <c r="L226" s="11" t="str">
        <f>VLOOKUP($A226,'Hospitalisation Details'!$K226:$S2568,7,FALSE)</f>
        <v>5 Jul 1982</v>
      </c>
      <c r="M226" s="17">
        <f>VLOOKUP($A226,'Hospitalisation Details'!$K226:$S2568,9,FALSE)</f>
        <v>35000.730000000003</v>
      </c>
      <c r="N226" s="11" t="str">
        <f>VLOOKUP($A226,'Hospitalisation Details'!$K226:$S2568,4,FALSE)</f>
        <v>Tier - 2</v>
      </c>
      <c r="O226" s="11" t="str">
        <f>VLOOKUP($A226,'Hospitalisation Details'!$K226:$S2568,5,FALSE)</f>
        <v>Tier - 3</v>
      </c>
      <c r="P226" s="11" t="str">
        <f>VLOOKUP($A226,'Hospitalisation Details'!$K226:$S2568,6,FALSE)</f>
        <v>R1011</v>
      </c>
      <c r="Q226" s="36">
        <f ca="1">VLOOKUP($A226,'Hospitalisation Details'!$K226:$S2568,8,FALSE)</f>
        <v>42</v>
      </c>
    </row>
    <row r="227" spans="1:17" x14ac:dyDescent="0.3">
      <c r="A227" s="14" t="str">
        <f>VLOOKUP('Customer Names'!A227,'Customer Names'!A227:F2561,1,FALSE)</f>
        <v>Id226</v>
      </c>
      <c r="B227" s="11" t="str">
        <f>VLOOKUP('Customer Names'!B227,'Customer Names'!B227:G2561,5,FALSE)</f>
        <v>Chris</v>
      </c>
      <c r="C227" s="11">
        <f>VLOOKUP($A227,'Medical Examinations'!$A227:$O2561,2,FALSE)</f>
        <v>52.3</v>
      </c>
      <c r="D227" s="11">
        <f>VLOOKUP($A227,'Medical Examinations'!$A227:$O2561,3,FALSE)</f>
        <v>4.87</v>
      </c>
      <c r="E227" s="11" t="str">
        <f>VLOOKUP($A227,'Medical Examinations'!$A227:$P2561,14,FALSE)</f>
        <v>Yes</v>
      </c>
      <c r="F227" s="11" t="str">
        <f>VLOOKUP($A227,'Medical Examinations'!$A227:$O2561,5,FALSE)</f>
        <v>No</v>
      </c>
      <c r="G227" s="11" t="str">
        <f>VLOOKUP($A227,'Medical Examinations'!$A227:$O2561,6,FALSE)</f>
        <v>Yes</v>
      </c>
      <c r="H227" s="11">
        <f>VLOOKUP($A227,'Medical Examinations'!$A227:$P2561,13,FALSE)</f>
        <v>1</v>
      </c>
      <c r="I227" s="11" t="str">
        <f>VLOOKUP($A227,'Medical Examinations'!$A227:$P2561,16,FALSE)</f>
        <v>Yes</v>
      </c>
      <c r="J227" s="11" t="str">
        <f>VLOOKUP($A227,'Medical Examinations'!$A227:$P2561,11,FALSE)</f>
        <v>Obesity</v>
      </c>
      <c r="K227" s="11" t="str">
        <f>VLOOKUP($A227,'Medical Examinations'!$A227:$P2561,12,FALSE)</f>
        <v>Normal</v>
      </c>
      <c r="L227" s="11" t="str">
        <f>VLOOKUP($A227,'Hospitalisation Details'!$K227:$S2569,7,FALSE)</f>
        <v>22 Aug 1997</v>
      </c>
      <c r="M227" s="17">
        <f>VLOOKUP($A227,'Hospitalisation Details'!$K227:$S2569,9,FALSE)</f>
        <v>34979.86</v>
      </c>
      <c r="N227" s="11" t="str">
        <f>VLOOKUP($A227,'Hospitalisation Details'!$K227:$S2569,4,FALSE)</f>
        <v>Tier - 2</v>
      </c>
      <c r="O227" s="11" t="str">
        <f>VLOOKUP($A227,'Hospitalisation Details'!$K227:$S2569,5,FALSE)</f>
        <v>Tier - 2</v>
      </c>
      <c r="P227" s="11" t="str">
        <f>VLOOKUP($A227,'Hospitalisation Details'!$K227:$S2569,6,FALSE)</f>
        <v>R1011</v>
      </c>
      <c r="Q227" s="36">
        <f ca="1">VLOOKUP($A227,'Hospitalisation Details'!$K227:$S2569,8,FALSE)</f>
        <v>27</v>
      </c>
    </row>
    <row r="228" spans="1:17" x14ac:dyDescent="0.3">
      <c r="A228" s="14" t="str">
        <f>VLOOKUP('Customer Names'!A228,'Customer Names'!A228:F2562,1,FALSE)</f>
        <v>Id227</v>
      </c>
      <c r="B228" s="11" t="str">
        <f>VLOOKUP('Customer Names'!B228,'Customer Names'!B228:G2562,5,FALSE)</f>
        <v>Marian M</v>
      </c>
      <c r="C228" s="11">
        <f>VLOOKUP($A228,'Medical Examinations'!$A228:$O2562,2,FALSE)</f>
        <v>52.66</v>
      </c>
      <c r="D228" s="11">
        <f>VLOOKUP($A228,'Medical Examinations'!$A228:$O2562,3,FALSE)</f>
        <v>4.45</v>
      </c>
      <c r="E228" s="11" t="str">
        <f>VLOOKUP($A228,'Medical Examinations'!$A228:$P2562,14,FALSE)</f>
        <v>No</v>
      </c>
      <c r="F228" s="11" t="str">
        <f>VLOOKUP($A228,'Medical Examinations'!$A228:$O2562,5,FALSE)</f>
        <v>No</v>
      </c>
      <c r="G228" s="11" t="str">
        <f>VLOOKUP($A228,'Medical Examinations'!$A228:$O2562,6,FALSE)</f>
        <v>No</v>
      </c>
      <c r="H228" s="11">
        <f>VLOOKUP($A228,'Medical Examinations'!$A228:$P2562,13,FALSE)</f>
        <v>1</v>
      </c>
      <c r="I228" s="11" t="str">
        <f>VLOOKUP($A228,'Medical Examinations'!$A228:$P2562,16,FALSE)</f>
        <v>Yes</v>
      </c>
      <c r="J228" s="11" t="str">
        <f>VLOOKUP($A228,'Medical Examinations'!$A228:$P2562,11,FALSE)</f>
        <v>Obesity</v>
      </c>
      <c r="K228" s="11" t="str">
        <f>VLOOKUP($A228,'Medical Examinations'!$A228:$P2562,12,FALSE)</f>
        <v>Normal</v>
      </c>
      <c r="L228" s="11" t="str">
        <f>VLOOKUP($A228,'Hospitalisation Details'!$K228:$S2570,7,FALSE)</f>
        <v>22 Aug 1998</v>
      </c>
      <c r="M228" s="17">
        <f>VLOOKUP($A228,'Hospitalisation Details'!$K228:$S2570,9,FALSE)</f>
        <v>34976.42</v>
      </c>
      <c r="N228" s="11" t="str">
        <f>VLOOKUP($A228,'Hospitalisation Details'!$K228:$S2570,4,FALSE)</f>
        <v>Tier - 2</v>
      </c>
      <c r="O228" s="11" t="str">
        <f>VLOOKUP($A228,'Hospitalisation Details'!$K228:$S2570,5,FALSE)</f>
        <v>Tier - 1</v>
      </c>
      <c r="P228" s="11" t="str">
        <f>VLOOKUP($A228,'Hospitalisation Details'!$K228:$S2570,6,FALSE)</f>
        <v>R1011</v>
      </c>
      <c r="Q228" s="36">
        <f ca="1">VLOOKUP($A228,'Hospitalisation Details'!$K228:$S2570,8,FALSE)</f>
        <v>26</v>
      </c>
    </row>
    <row r="229" spans="1:17" x14ac:dyDescent="0.3">
      <c r="A229" s="14" t="str">
        <f>VLOOKUP('Customer Names'!A229,'Customer Names'!A229:F2563,1,FALSE)</f>
        <v>Id228</v>
      </c>
      <c r="B229" s="11" t="str">
        <f>VLOOKUP('Customer Names'!B229,'Customer Names'!B229:G2563,5,FALSE)</f>
        <v>Jeremy</v>
      </c>
      <c r="C229" s="11">
        <f>VLOOKUP($A229,'Medical Examinations'!$A229:$O2563,2,FALSE)</f>
        <v>29.57</v>
      </c>
      <c r="D229" s="11">
        <f>VLOOKUP($A229,'Medical Examinations'!$A229:$O2563,3,FALSE)</f>
        <v>9.42</v>
      </c>
      <c r="E229" s="11" t="str">
        <f>VLOOKUP($A229,'Medical Examinations'!$A229:$P2563,14,FALSE)</f>
        <v>Yes</v>
      </c>
      <c r="F229" s="11" t="str">
        <f>VLOOKUP($A229,'Medical Examinations'!$A229:$O2563,5,FALSE)</f>
        <v>No</v>
      </c>
      <c r="G229" s="11" t="str">
        <f>VLOOKUP($A229,'Medical Examinations'!$A229:$O2563,6,FALSE)</f>
        <v>No</v>
      </c>
      <c r="H229" s="11">
        <f>VLOOKUP($A229,'Medical Examinations'!$A229:$P2563,13,FALSE)</f>
        <v>0</v>
      </c>
      <c r="I229" s="11" t="str">
        <f>VLOOKUP($A229,'Medical Examinations'!$A229:$P2563,16,FALSE)</f>
        <v>Yes</v>
      </c>
      <c r="J229" s="11" t="str">
        <f>VLOOKUP($A229,'Medical Examinations'!$A229:$P2563,11,FALSE)</f>
        <v>Overweight</v>
      </c>
      <c r="K229" s="11" t="str">
        <f>VLOOKUP($A229,'Medical Examinations'!$A229:$P2563,12,FALSE)</f>
        <v>Diabetes</v>
      </c>
      <c r="L229" s="11" t="str">
        <f>VLOOKUP($A229,'Hospitalisation Details'!$K229:$S2571,7,FALSE)</f>
        <v>7 Oct 1967</v>
      </c>
      <c r="M229" s="17">
        <f>VLOOKUP($A229,'Hospitalisation Details'!$K229:$S2571,9,FALSE)</f>
        <v>34975.68</v>
      </c>
      <c r="N229" s="11" t="str">
        <f>VLOOKUP($A229,'Hospitalisation Details'!$K229:$S2571,4,FALSE)</f>
        <v>Tier - 2</v>
      </c>
      <c r="O229" s="11" t="str">
        <f>VLOOKUP($A229,'Hospitalisation Details'!$K229:$S2571,5,FALSE)</f>
        <v>Tier - 2</v>
      </c>
      <c r="P229" s="11" t="str">
        <f>VLOOKUP($A229,'Hospitalisation Details'!$K229:$S2571,6,FALSE)</f>
        <v>R1011</v>
      </c>
      <c r="Q229" s="36">
        <f ca="1">VLOOKUP($A229,'Hospitalisation Details'!$K229:$S2571,8,FALSE)</f>
        <v>57</v>
      </c>
    </row>
    <row r="230" spans="1:17" x14ac:dyDescent="0.3">
      <c r="A230" s="14" t="str">
        <f>VLOOKUP('Customer Names'!A230,'Customer Names'!A230:F2564,1,FALSE)</f>
        <v>Id229</v>
      </c>
      <c r="B230" s="11" t="str">
        <f>VLOOKUP('Customer Names'!B230,'Customer Names'!B230:G2564,5,FALSE)</f>
        <v>Allison H</v>
      </c>
      <c r="C230" s="11">
        <f>VLOOKUP($A230,'Medical Examinations'!$A230:$O2564,2,FALSE)</f>
        <v>36.99</v>
      </c>
      <c r="D230" s="11">
        <f>VLOOKUP($A230,'Medical Examinations'!$A230:$O2564,3,FALSE)</f>
        <v>5.37</v>
      </c>
      <c r="E230" s="11" t="str">
        <f>VLOOKUP($A230,'Medical Examinations'!$A230:$P2564,14,FALSE)</f>
        <v>Yes</v>
      </c>
      <c r="F230" s="11" t="str">
        <f>VLOOKUP($A230,'Medical Examinations'!$A230:$O2564,5,FALSE)</f>
        <v>No</v>
      </c>
      <c r="G230" s="11" t="str">
        <f>VLOOKUP($A230,'Medical Examinations'!$A230:$O2564,6,FALSE)</f>
        <v>Yes</v>
      </c>
      <c r="H230" s="11">
        <f>VLOOKUP($A230,'Medical Examinations'!$A230:$P2564,13,FALSE)</f>
        <v>1</v>
      </c>
      <c r="I230" s="11" t="str">
        <f>VLOOKUP($A230,'Medical Examinations'!$A230:$P2564,16,FALSE)</f>
        <v>Yes</v>
      </c>
      <c r="J230" s="11" t="str">
        <f>VLOOKUP($A230,'Medical Examinations'!$A230:$P2564,11,FALSE)</f>
        <v>Obesity</v>
      </c>
      <c r="K230" s="11" t="str">
        <f>VLOOKUP($A230,'Medical Examinations'!$A230:$P2564,12,FALSE)</f>
        <v>Normal</v>
      </c>
      <c r="L230" s="11" t="str">
        <f>VLOOKUP($A230,'Hospitalisation Details'!$K230:$S2572,7,FALSE)</f>
        <v>29 Jul 1983</v>
      </c>
      <c r="M230" s="17">
        <f>VLOOKUP($A230,'Hospitalisation Details'!$K230:$S2572,9,FALSE)</f>
        <v>34940.61</v>
      </c>
      <c r="N230" s="11" t="str">
        <f>VLOOKUP($A230,'Hospitalisation Details'!$K230:$S2572,4,FALSE)</f>
        <v>Tier - 2</v>
      </c>
      <c r="O230" s="11" t="str">
        <f>VLOOKUP($A230,'Hospitalisation Details'!$K230:$S2572,5,FALSE)</f>
        <v>Tier - 3</v>
      </c>
      <c r="P230" s="11" t="str">
        <f>VLOOKUP($A230,'Hospitalisation Details'!$K230:$S2572,6,FALSE)</f>
        <v>R1011</v>
      </c>
      <c r="Q230" s="36">
        <f ca="1">VLOOKUP($A230,'Hospitalisation Details'!$K230:$S2572,8,FALSE)</f>
        <v>41</v>
      </c>
    </row>
    <row r="231" spans="1:17" x14ac:dyDescent="0.3">
      <c r="A231" s="14" t="str">
        <f>VLOOKUP('Customer Names'!A231,'Customer Names'!A231:F2565,1,FALSE)</f>
        <v>Id230</v>
      </c>
      <c r="B231" s="11" t="str">
        <f>VLOOKUP('Customer Names'!B231,'Customer Names'!B231:G2565,5,FALSE)</f>
        <v>Elizabeth</v>
      </c>
      <c r="C231" s="11">
        <f>VLOOKUP($A231,'Medical Examinations'!$A231:$O2565,2,FALSE)</f>
        <v>31.4</v>
      </c>
      <c r="D231" s="11">
        <f>VLOOKUP($A231,'Medical Examinations'!$A231:$O2565,3,FALSE)</f>
        <v>4.5999999999999996</v>
      </c>
      <c r="E231" s="11" t="str">
        <f>VLOOKUP($A231,'Medical Examinations'!$A231:$P2565,14,FALSE)</f>
        <v>Yes</v>
      </c>
      <c r="F231" s="11" t="str">
        <f>VLOOKUP($A231,'Medical Examinations'!$A231:$O2565,5,FALSE)</f>
        <v>No</v>
      </c>
      <c r="G231" s="11" t="str">
        <f>VLOOKUP($A231,'Medical Examinations'!$A231:$O2565,6,FALSE)</f>
        <v>No</v>
      </c>
      <c r="H231" s="11">
        <f>VLOOKUP($A231,'Medical Examinations'!$A231:$P2565,13,FALSE)</f>
        <v>1</v>
      </c>
      <c r="I231" s="11" t="str">
        <f>VLOOKUP($A231,'Medical Examinations'!$A231:$P2565,16,FALSE)</f>
        <v>Yes</v>
      </c>
      <c r="J231" s="11" t="str">
        <f>VLOOKUP($A231,'Medical Examinations'!$A231:$P2565,11,FALSE)</f>
        <v>Obesity</v>
      </c>
      <c r="K231" s="11" t="str">
        <f>VLOOKUP($A231,'Medical Examinations'!$A231:$P2565,12,FALSE)</f>
        <v>Normal</v>
      </c>
      <c r="L231" s="11" t="str">
        <f>VLOOKUP($A231,'Hospitalisation Details'!$K231:$S2573,7,FALSE)</f>
        <v>17 Oct 1995</v>
      </c>
      <c r="M231" s="17">
        <f>VLOOKUP($A231,'Hospitalisation Details'!$K231:$S2573,9,FALSE)</f>
        <v>34838.870000000003</v>
      </c>
      <c r="N231" s="11" t="str">
        <f>VLOOKUP($A231,'Hospitalisation Details'!$K231:$S2573,4,FALSE)</f>
        <v>Tier - 2</v>
      </c>
      <c r="O231" s="11" t="str">
        <f>VLOOKUP($A231,'Hospitalisation Details'!$K231:$S2573,5,FALSE)</f>
        <v>Tier - 3</v>
      </c>
      <c r="P231" s="11" t="str">
        <f>VLOOKUP($A231,'Hospitalisation Details'!$K231:$S2573,6,FALSE)</f>
        <v>R1011</v>
      </c>
      <c r="Q231" s="36">
        <f ca="1">VLOOKUP($A231,'Hospitalisation Details'!$K231:$S2573,8,FALSE)</f>
        <v>29</v>
      </c>
    </row>
    <row r="232" spans="1:17" x14ac:dyDescent="0.3">
      <c r="A232" s="14" t="str">
        <f>VLOOKUP('Customer Names'!A232,'Customer Names'!A232:F2566,1,FALSE)</f>
        <v>Id231</v>
      </c>
      <c r="B232" s="11" t="str">
        <f>VLOOKUP('Customer Names'!B232,'Customer Names'!B232:G2566,5,FALSE)</f>
        <v>Andrew</v>
      </c>
      <c r="C232" s="11">
        <f>VLOOKUP($A232,'Medical Examinations'!$A232:$O2566,2,FALSE)</f>
        <v>34.9</v>
      </c>
      <c r="D232" s="11">
        <f>VLOOKUP($A232,'Medical Examinations'!$A232:$O2566,3,FALSE)</f>
        <v>6.22</v>
      </c>
      <c r="E232" s="11" t="str">
        <f>VLOOKUP($A232,'Medical Examinations'!$A232:$P2566,14,FALSE)</f>
        <v>No</v>
      </c>
      <c r="F232" s="11" t="str">
        <f>VLOOKUP($A232,'Medical Examinations'!$A232:$O2566,5,FALSE)</f>
        <v>No</v>
      </c>
      <c r="G232" s="11" t="str">
        <f>VLOOKUP($A232,'Medical Examinations'!$A232:$O2566,6,FALSE)</f>
        <v>Yes</v>
      </c>
      <c r="H232" s="11">
        <f>VLOOKUP($A232,'Medical Examinations'!$A232:$P2566,13,FALSE)</f>
        <v>1</v>
      </c>
      <c r="I232" s="11" t="str">
        <f>VLOOKUP($A232,'Medical Examinations'!$A232:$P2566,16,FALSE)</f>
        <v>Yes</v>
      </c>
      <c r="J232" s="11" t="str">
        <f>VLOOKUP($A232,'Medical Examinations'!$A232:$P2566,11,FALSE)</f>
        <v>Obesity</v>
      </c>
      <c r="K232" s="11" t="str">
        <f>VLOOKUP($A232,'Medical Examinations'!$A232:$P2566,12,FALSE)</f>
        <v>Prediabetes</v>
      </c>
      <c r="L232" s="11" t="str">
        <f>VLOOKUP($A232,'Hospitalisation Details'!$K232:$S2574,7,FALSE)</f>
        <v>17 Sep 2003</v>
      </c>
      <c r="M232" s="17">
        <f>VLOOKUP($A232,'Hospitalisation Details'!$K232:$S2574,9,FALSE)</f>
        <v>34828.65</v>
      </c>
      <c r="N232" s="11" t="str">
        <f>VLOOKUP($A232,'Hospitalisation Details'!$K232:$S2574,4,FALSE)</f>
        <v>Tier - 1</v>
      </c>
      <c r="O232" s="11" t="str">
        <f>VLOOKUP($A232,'Hospitalisation Details'!$K232:$S2574,5,FALSE)</f>
        <v>Tier - 3</v>
      </c>
      <c r="P232" s="11" t="str">
        <f>VLOOKUP($A232,'Hospitalisation Details'!$K232:$S2574,6,FALSE)</f>
        <v>R1011</v>
      </c>
      <c r="Q232" s="36">
        <f ca="1">VLOOKUP($A232,'Hospitalisation Details'!$K232:$S2574,8,FALSE)</f>
        <v>21</v>
      </c>
    </row>
    <row r="233" spans="1:17" x14ac:dyDescent="0.3">
      <c r="A233" s="14" t="str">
        <f>VLOOKUP('Customer Names'!A233,'Customer Names'!A233:F2567,1,FALSE)</f>
        <v>Id232</v>
      </c>
      <c r="B233" s="11" t="str">
        <f>VLOOKUP('Customer Names'!B233,'Customer Names'!B233:G2567,5,FALSE)</f>
        <v>Anders J</v>
      </c>
      <c r="C233" s="11">
        <f>VLOOKUP($A233,'Medical Examinations'!$A233:$O2567,2,FALSE)</f>
        <v>31.13</v>
      </c>
      <c r="D233" s="11">
        <f>VLOOKUP($A233,'Medical Examinations'!$A233:$O2567,3,FALSE)</f>
        <v>4.5199999999999996</v>
      </c>
      <c r="E233" s="11" t="str">
        <f>VLOOKUP($A233,'Medical Examinations'!$A233:$P2567,14,FALSE)</f>
        <v>Yes</v>
      </c>
      <c r="F233" s="11" t="str">
        <f>VLOOKUP($A233,'Medical Examinations'!$A233:$O2567,5,FALSE)</f>
        <v>No</v>
      </c>
      <c r="G233" s="11" t="str">
        <f>VLOOKUP($A233,'Medical Examinations'!$A233:$O2567,6,FALSE)</f>
        <v>No</v>
      </c>
      <c r="H233" s="11">
        <f>VLOOKUP($A233,'Medical Examinations'!$A233:$P2567,13,FALSE)</f>
        <v>1</v>
      </c>
      <c r="I233" s="11" t="str">
        <f>VLOOKUP($A233,'Medical Examinations'!$A233:$P2567,16,FALSE)</f>
        <v>Yes</v>
      </c>
      <c r="J233" s="11" t="str">
        <f>VLOOKUP($A233,'Medical Examinations'!$A233:$P2567,11,FALSE)</f>
        <v>Obesity</v>
      </c>
      <c r="K233" s="11" t="str">
        <f>VLOOKUP($A233,'Medical Examinations'!$A233:$P2567,12,FALSE)</f>
        <v>Normal</v>
      </c>
      <c r="L233" s="11" t="str">
        <f>VLOOKUP($A233,'Hospitalisation Details'!$K233:$S2575,7,FALSE)</f>
        <v>27 Dec 1995</v>
      </c>
      <c r="M233" s="17">
        <f>VLOOKUP($A233,'Hospitalisation Details'!$K233:$S2575,9,FALSE)</f>
        <v>34806.47</v>
      </c>
      <c r="N233" s="11" t="str">
        <f>VLOOKUP($A233,'Hospitalisation Details'!$K233:$S2575,4,FALSE)</f>
        <v>Tier - 1</v>
      </c>
      <c r="O233" s="11" t="str">
        <f>VLOOKUP($A233,'Hospitalisation Details'!$K233:$S2575,5,FALSE)</f>
        <v>Tier - 2</v>
      </c>
      <c r="P233" s="11" t="str">
        <f>VLOOKUP($A233,'Hospitalisation Details'!$K233:$S2575,6,FALSE)</f>
        <v>R1013</v>
      </c>
      <c r="Q233" s="36">
        <f ca="1">VLOOKUP($A233,'Hospitalisation Details'!$K233:$S2575,8,FALSE)</f>
        <v>29</v>
      </c>
    </row>
    <row r="234" spans="1:17" x14ac:dyDescent="0.3">
      <c r="A234" s="14" t="str">
        <f>VLOOKUP('Customer Names'!A234,'Customer Names'!A234:F2568,1,FALSE)</f>
        <v>Id233</v>
      </c>
      <c r="B234" s="11" t="str">
        <f>VLOOKUP('Customer Names'!B234,'Customer Names'!B234:G2568,5,FALSE)</f>
        <v>Sean</v>
      </c>
      <c r="C234" s="11">
        <f>VLOOKUP($A234,'Medical Examinations'!$A234:$O2568,2,FALSE)</f>
        <v>34.799999999999997</v>
      </c>
      <c r="D234" s="11">
        <f>VLOOKUP($A234,'Medical Examinations'!$A234:$O2568,3,FALSE)</f>
        <v>6.18</v>
      </c>
      <c r="E234" s="11" t="str">
        <f>VLOOKUP($A234,'Medical Examinations'!$A234:$P2568,14,FALSE)</f>
        <v>No</v>
      </c>
      <c r="F234" s="11" t="str">
        <f>VLOOKUP($A234,'Medical Examinations'!$A234:$O2568,5,FALSE)</f>
        <v>No</v>
      </c>
      <c r="G234" s="11" t="str">
        <f>VLOOKUP($A234,'Medical Examinations'!$A234:$O2568,6,FALSE)</f>
        <v>Yes</v>
      </c>
      <c r="H234" s="11">
        <f>VLOOKUP($A234,'Medical Examinations'!$A234:$P2568,13,FALSE)</f>
        <v>1</v>
      </c>
      <c r="I234" s="11" t="str">
        <f>VLOOKUP($A234,'Medical Examinations'!$A234:$P2568,16,FALSE)</f>
        <v>Yes</v>
      </c>
      <c r="J234" s="11" t="str">
        <f>VLOOKUP($A234,'Medical Examinations'!$A234:$P2568,11,FALSE)</f>
        <v>Obesity</v>
      </c>
      <c r="K234" s="11" t="str">
        <f>VLOOKUP($A234,'Medical Examinations'!$A234:$P2568,12,FALSE)</f>
        <v>Prediabetes</v>
      </c>
      <c r="L234" s="11" t="str">
        <f>VLOOKUP($A234,'Hospitalisation Details'!$K234:$S2576,7,FALSE)</f>
        <v>3 Jul 2003</v>
      </c>
      <c r="M234" s="17">
        <f>VLOOKUP($A234,'Hospitalisation Details'!$K234:$S2576,9,FALSE)</f>
        <v>34779.620000000003</v>
      </c>
      <c r="N234" s="11" t="str">
        <f>VLOOKUP($A234,'Hospitalisation Details'!$K234:$S2576,4,FALSE)</f>
        <v>Tier - 1</v>
      </c>
      <c r="O234" s="11" t="str">
        <f>VLOOKUP($A234,'Hospitalisation Details'!$K234:$S2576,5,FALSE)</f>
        <v>Tier - 2</v>
      </c>
      <c r="P234" s="11" t="str">
        <f>VLOOKUP($A234,'Hospitalisation Details'!$K234:$S2576,6,FALSE)</f>
        <v>R1011</v>
      </c>
      <c r="Q234" s="36">
        <f ca="1">VLOOKUP($A234,'Hospitalisation Details'!$K234:$S2576,8,FALSE)</f>
        <v>21</v>
      </c>
    </row>
    <row r="235" spans="1:17" x14ac:dyDescent="0.3">
      <c r="A235" s="14" t="str">
        <f>VLOOKUP('Customer Names'!A235,'Customer Names'!A235:F2569,1,FALSE)</f>
        <v>Id234</v>
      </c>
      <c r="B235" s="11" t="str">
        <f>VLOOKUP('Customer Names'!B235,'Customer Names'!B235:G2569,5,FALSE)</f>
        <v>Brian M</v>
      </c>
      <c r="C235" s="11">
        <f>VLOOKUP($A235,'Medical Examinations'!$A235:$O2569,2,FALSE)</f>
        <v>31.68</v>
      </c>
      <c r="D235" s="11">
        <f>VLOOKUP($A235,'Medical Examinations'!$A235:$O2569,3,FALSE)</f>
        <v>4.4000000000000004</v>
      </c>
      <c r="E235" s="11" t="str">
        <f>VLOOKUP($A235,'Medical Examinations'!$A235:$P2569,14,FALSE)</f>
        <v>No</v>
      </c>
      <c r="F235" s="11" t="str">
        <f>VLOOKUP($A235,'Medical Examinations'!$A235:$O2569,5,FALSE)</f>
        <v>No</v>
      </c>
      <c r="G235" s="11" t="str">
        <f>VLOOKUP($A235,'Medical Examinations'!$A235:$O2569,6,FALSE)</f>
        <v>No</v>
      </c>
      <c r="H235" s="11">
        <f>VLOOKUP($A235,'Medical Examinations'!$A235:$P2569,13,FALSE)</f>
        <v>0</v>
      </c>
      <c r="I235" s="11" t="str">
        <f>VLOOKUP($A235,'Medical Examinations'!$A235:$P2569,16,FALSE)</f>
        <v>Yes</v>
      </c>
      <c r="J235" s="11" t="str">
        <f>VLOOKUP($A235,'Medical Examinations'!$A235:$P2569,11,FALSE)</f>
        <v>Obesity</v>
      </c>
      <c r="K235" s="11" t="str">
        <f>VLOOKUP($A235,'Medical Examinations'!$A235:$P2569,12,FALSE)</f>
        <v>Normal</v>
      </c>
      <c r="L235" s="11" t="str">
        <f>VLOOKUP($A235,'Hospitalisation Details'!$K235:$S2577,7,FALSE)</f>
        <v>7 Jul 1994</v>
      </c>
      <c r="M235" s="17">
        <f>VLOOKUP($A235,'Hospitalisation Details'!$K235:$S2577,9,FALSE)</f>
        <v>34672.15</v>
      </c>
      <c r="N235" s="11" t="str">
        <f>VLOOKUP($A235,'Hospitalisation Details'!$K235:$S2577,4,FALSE)</f>
        <v>Tier - 1</v>
      </c>
      <c r="O235" s="11" t="str">
        <f>VLOOKUP($A235,'Hospitalisation Details'!$K235:$S2577,5,FALSE)</f>
        <v>Tier - 3</v>
      </c>
      <c r="P235" s="11" t="str">
        <f>VLOOKUP($A235,'Hospitalisation Details'!$K235:$S2577,6,FALSE)</f>
        <v>R1013</v>
      </c>
      <c r="Q235" s="36">
        <f ca="1">VLOOKUP($A235,'Hospitalisation Details'!$K235:$S2577,8,FALSE)</f>
        <v>30</v>
      </c>
    </row>
    <row r="236" spans="1:17" x14ac:dyDescent="0.3">
      <c r="A236" s="14" t="str">
        <f>VLOOKUP('Customer Names'!A236,'Customer Names'!A236:F2570,1,FALSE)</f>
        <v>Id235</v>
      </c>
      <c r="B236" s="11" t="str">
        <f>VLOOKUP('Customer Names'!B236,'Customer Names'!B236:G2570,5,FALSE)</f>
        <v>Jeremy</v>
      </c>
      <c r="C236" s="11">
        <f>VLOOKUP($A236,'Medical Examinations'!$A236:$O2570,2,FALSE)</f>
        <v>33.534999999999997</v>
      </c>
      <c r="D236" s="11">
        <f>VLOOKUP($A236,'Medical Examinations'!$A236:$O2570,3,FALSE)</f>
        <v>6.23</v>
      </c>
      <c r="E236" s="11" t="str">
        <f>VLOOKUP($A236,'Medical Examinations'!$A236:$P2570,14,FALSE)</f>
        <v>No</v>
      </c>
      <c r="F236" s="11" t="str">
        <f>VLOOKUP($A236,'Medical Examinations'!$A236:$O2570,5,FALSE)</f>
        <v>Yes</v>
      </c>
      <c r="G236" s="11" t="str">
        <f>VLOOKUP($A236,'Medical Examinations'!$A236:$O2570,6,FALSE)</f>
        <v>No</v>
      </c>
      <c r="H236" s="11">
        <f>VLOOKUP($A236,'Medical Examinations'!$A236:$P2570,13,FALSE)</f>
        <v>1</v>
      </c>
      <c r="I236" s="11" t="str">
        <f>VLOOKUP($A236,'Medical Examinations'!$A236:$P2570,16,FALSE)</f>
        <v>Yes</v>
      </c>
      <c r="J236" s="11" t="str">
        <f>VLOOKUP($A236,'Medical Examinations'!$A236:$P2570,11,FALSE)</f>
        <v>Obesity</v>
      </c>
      <c r="K236" s="11" t="str">
        <f>VLOOKUP($A236,'Medical Examinations'!$A236:$P2570,12,FALSE)</f>
        <v>Prediabetes</v>
      </c>
      <c r="L236" s="11" t="str">
        <f>VLOOKUP($A236,'Hospitalisation Details'!$K236:$S2578,7,FALSE)</f>
        <v>9 Oct 2004</v>
      </c>
      <c r="M236" s="17">
        <f>VLOOKUP($A236,'Hospitalisation Details'!$K236:$S2578,9,FALSE)</f>
        <v>34617.839999999997</v>
      </c>
      <c r="N236" s="11" t="str">
        <f>VLOOKUP($A236,'Hospitalisation Details'!$K236:$S2578,4,FALSE)</f>
        <v>Tier - 1</v>
      </c>
      <c r="O236" s="11" t="str">
        <f>VLOOKUP($A236,'Hospitalisation Details'!$K236:$S2578,5,FALSE)</f>
        <v>Tier - 3</v>
      </c>
      <c r="P236" s="11" t="str">
        <f>VLOOKUP($A236,'Hospitalisation Details'!$K236:$S2578,6,FALSE)</f>
        <v>R1016</v>
      </c>
      <c r="Q236" s="36">
        <f ca="1">VLOOKUP($A236,'Hospitalisation Details'!$K236:$S2578,8,FALSE)</f>
        <v>20</v>
      </c>
    </row>
    <row r="237" spans="1:17" x14ac:dyDescent="0.3">
      <c r="A237" s="14" t="str">
        <f>VLOOKUP('Customer Names'!A237,'Customer Names'!A237:F2571,1,FALSE)</f>
        <v>Id236</v>
      </c>
      <c r="B237" s="11" t="str">
        <f>VLOOKUP('Customer Names'!B237,'Customer Names'!B237:G2571,5,FALSE)</f>
        <v>Susannah</v>
      </c>
      <c r="C237" s="11">
        <f>VLOOKUP($A237,'Medical Examinations'!$A237:$O2571,2,FALSE)</f>
        <v>31.92</v>
      </c>
      <c r="D237" s="11">
        <f>VLOOKUP($A237,'Medical Examinations'!$A237:$O2571,3,FALSE)</f>
        <v>5.33</v>
      </c>
      <c r="E237" s="11" t="str">
        <f>VLOOKUP($A237,'Medical Examinations'!$A237:$P2571,14,FALSE)</f>
        <v>Yes</v>
      </c>
      <c r="F237" s="11" t="str">
        <f>VLOOKUP($A237,'Medical Examinations'!$A237:$O2571,5,FALSE)</f>
        <v>No</v>
      </c>
      <c r="G237" s="11" t="str">
        <f>VLOOKUP($A237,'Medical Examinations'!$A237:$O2571,6,FALSE)</f>
        <v>No</v>
      </c>
      <c r="H237" s="11">
        <f>VLOOKUP($A237,'Medical Examinations'!$A237:$P2571,13,FALSE)</f>
        <v>0</v>
      </c>
      <c r="I237" s="11" t="str">
        <f>VLOOKUP($A237,'Medical Examinations'!$A237:$P2571,16,FALSE)</f>
        <v>Yes</v>
      </c>
      <c r="J237" s="11" t="str">
        <f>VLOOKUP($A237,'Medical Examinations'!$A237:$P2571,11,FALSE)</f>
        <v>Obesity</v>
      </c>
      <c r="K237" s="11" t="str">
        <f>VLOOKUP($A237,'Medical Examinations'!$A237:$P2571,12,FALSE)</f>
        <v>Normal</v>
      </c>
      <c r="L237" s="11" t="str">
        <f>VLOOKUP($A237,'Hospitalisation Details'!$K237:$S2579,7,FALSE)</f>
        <v>25 Nov 1976</v>
      </c>
      <c r="M237" s="17">
        <f>VLOOKUP($A237,'Hospitalisation Details'!$K237:$S2579,9,FALSE)</f>
        <v>34543.39</v>
      </c>
      <c r="N237" s="11" t="str">
        <f>VLOOKUP($A237,'Hospitalisation Details'!$K237:$S2579,4,FALSE)</f>
        <v>Tier - 2</v>
      </c>
      <c r="O237" s="11" t="str">
        <f>VLOOKUP($A237,'Hospitalisation Details'!$K237:$S2579,5,FALSE)</f>
        <v>Tier - 3</v>
      </c>
      <c r="P237" s="11" t="str">
        <f>VLOOKUP($A237,'Hospitalisation Details'!$K237:$S2579,6,FALSE)</f>
        <v>R1011</v>
      </c>
      <c r="Q237" s="36">
        <f ca="1">VLOOKUP($A237,'Hospitalisation Details'!$K237:$S2579,8,FALSE)</f>
        <v>48</v>
      </c>
    </row>
    <row r="238" spans="1:17" x14ac:dyDescent="0.3">
      <c r="A238" s="14" t="str">
        <f>VLOOKUP('Customer Names'!A238,'Customer Names'!A238:F2572,1,FALSE)</f>
        <v>Id237</v>
      </c>
      <c r="B238" s="11" t="str">
        <f>VLOOKUP('Customer Names'!B238,'Customer Names'!B238:G2572,5,FALSE)</f>
        <v>Randy</v>
      </c>
      <c r="C238" s="11">
        <f>VLOOKUP($A238,'Medical Examinations'!$A238:$O2572,2,FALSE)</f>
        <v>32.700000000000003</v>
      </c>
      <c r="D238" s="11">
        <f>VLOOKUP($A238,'Medical Examinations'!$A238:$O2572,3,FALSE)</f>
        <v>4.09</v>
      </c>
      <c r="E238" s="11" t="str">
        <f>VLOOKUP($A238,'Medical Examinations'!$A238:$P2572,14,FALSE)</f>
        <v>No</v>
      </c>
      <c r="F238" s="11" t="str">
        <f>VLOOKUP($A238,'Medical Examinations'!$A238:$O2572,5,FALSE)</f>
        <v>No</v>
      </c>
      <c r="G238" s="11" t="str">
        <f>VLOOKUP($A238,'Medical Examinations'!$A238:$O2572,6,FALSE)</f>
        <v>No</v>
      </c>
      <c r="H238" s="11">
        <f>VLOOKUP($A238,'Medical Examinations'!$A238:$P2572,13,FALSE)</f>
        <v>1</v>
      </c>
      <c r="I238" s="11" t="str">
        <f>VLOOKUP($A238,'Medical Examinations'!$A238:$P2572,16,FALSE)</f>
        <v>Yes</v>
      </c>
      <c r="J238" s="11" t="str">
        <f>VLOOKUP($A238,'Medical Examinations'!$A238:$P2572,11,FALSE)</f>
        <v>Obesity</v>
      </c>
      <c r="K238" s="11" t="str">
        <f>VLOOKUP($A238,'Medical Examinations'!$A238:$P2572,12,FALSE)</f>
        <v>Normal</v>
      </c>
      <c r="L238" s="11" t="str">
        <f>VLOOKUP($A238,'Hospitalisation Details'!$K238:$S2580,7,FALSE)</f>
        <v>24 Jun 1998</v>
      </c>
      <c r="M238" s="17">
        <f>VLOOKUP($A238,'Hospitalisation Details'!$K238:$S2580,9,FALSE)</f>
        <v>34472.839999999997</v>
      </c>
      <c r="N238" s="11" t="str">
        <f>VLOOKUP($A238,'Hospitalisation Details'!$K238:$S2580,4,FALSE)</f>
        <v>Tier - 1</v>
      </c>
      <c r="O238" s="11" t="str">
        <f>VLOOKUP($A238,'Hospitalisation Details'!$K238:$S2580,5,FALSE)</f>
        <v>Tier - 3</v>
      </c>
      <c r="P238" s="11" t="str">
        <f>VLOOKUP($A238,'Hospitalisation Details'!$K238:$S2580,6,FALSE)</f>
        <v>R1011</v>
      </c>
      <c r="Q238" s="36">
        <f ca="1">VLOOKUP($A238,'Hospitalisation Details'!$K238:$S2580,8,FALSE)</f>
        <v>26</v>
      </c>
    </row>
    <row r="239" spans="1:17" x14ac:dyDescent="0.3">
      <c r="A239" s="14" t="str">
        <f>VLOOKUP('Customer Names'!A239,'Customer Names'!A239:F2573,1,FALSE)</f>
        <v>Id238</v>
      </c>
      <c r="B239" s="11" t="str">
        <f>VLOOKUP('Customer Names'!B239,'Customer Names'!B239:G2573,5,FALSE)</f>
        <v>Leslie</v>
      </c>
      <c r="C239" s="11">
        <f>VLOOKUP($A239,'Medical Examinations'!$A239:$O2573,2,FALSE)</f>
        <v>41.25</v>
      </c>
      <c r="D239" s="11">
        <f>VLOOKUP($A239,'Medical Examinations'!$A239:$O2573,3,FALSE)</f>
        <v>5.19</v>
      </c>
      <c r="E239" s="11" t="str">
        <f>VLOOKUP($A239,'Medical Examinations'!$A239:$P2573,14,FALSE)</f>
        <v>No</v>
      </c>
      <c r="F239" s="11" t="str">
        <f>VLOOKUP($A239,'Medical Examinations'!$A239:$O2573,5,FALSE)</f>
        <v>No</v>
      </c>
      <c r="G239" s="11" t="str">
        <f>VLOOKUP($A239,'Medical Examinations'!$A239:$O2573,6,FALSE)</f>
        <v>No</v>
      </c>
      <c r="H239" s="11">
        <f>VLOOKUP($A239,'Medical Examinations'!$A239:$P2573,13,FALSE)</f>
        <v>0</v>
      </c>
      <c r="I239" s="11" t="str">
        <f>VLOOKUP($A239,'Medical Examinations'!$A239:$P2573,16,FALSE)</f>
        <v>Yes</v>
      </c>
      <c r="J239" s="11" t="str">
        <f>VLOOKUP($A239,'Medical Examinations'!$A239:$P2573,11,FALSE)</f>
        <v>Obesity</v>
      </c>
      <c r="K239" s="11" t="str">
        <f>VLOOKUP($A239,'Medical Examinations'!$A239:$P2573,12,FALSE)</f>
        <v>Normal</v>
      </c>
      <c r="L239" s="11" t="str">
        <f>VLOOKUP($A239,'Hospitalisation Details'!$K239:$S2581,7,FALSE)</f>
        <v>24 Sep 1990</v>
      </c>
      <c r="M239" s="17">
        <f>VLOOKUP($A239,'Hospitalisation Details'!$K239:$S2581,9,FALSE)</f>
        <v>34456.269999999997</v>
      </c>
      <c r="N239" s="11" t="str">
        <f>VLOOKUP($A239,'Hospitalisation Details'!$K239:$S2581,4,FALSE)</f>
        <v>Tier - 1</v>
      </c>
      <c r="O239" s="11" t="str">
        <f>VLOOKUP($A239,'Hospitalisation Details'!$K239:$S2581,5,FALSE)</f>
        <v>Tier - 2</v>
      </c>
      <c r="P239" s="11" t="str">
        <f>VLOOKUP($A239,'Hospitalisation Details'!$K239:$S2581,6,FALSE)</f>
        <v>R1011</v>
      </c>
      <c r="Q239" s="36">
        <f ca="1">VLOOKUP($A239,'Hospitalisation Details'!$K239:$S2581,8,FALSE)</f>
        <v>34</v>
      </c>
    </row>
    <row r="240" spans="1:17" x14ac:dyDescent="0.3">
      <c r="A240" s="14" t="str">
        <f>VLOOKUP('Customer Names'!A240,'Customer Names'!A240:F2574,1,FALSE)</f>
        <v>Id239</v>
      </c>
      <c r="B240" s="11" t="str">
        <f>VLOOKUP('Customer Names'!B240,'Customer Names'!B240:G2574,5,FALSE)</f>
        <v>Brittany L</v>
      </c>
      <c r="C240" s="11">
        <f>VLOOKUP($A240,'Medical Examinations'!$A240:$O2574,2,FALSE)</f>
        <v>33.11</v>
      </c>
      <c r="D240" s="11">
        <f>VLOOKUP($A240,'Medical Examinations'!$A240:$O2574,3,FALSE)</f>
        <v>4.12</v>
      </c>
      <c r="E240" s="11" t="str">
        <f>VLOOKUP($A240,'Medical Examinations'!$A240:$P2574,14,FALSE)</f>
        <v>No</v>
      </c>
      <c r="F240" s="11" t="str">
        <f>VLOOKUP($A240,'Medical Examinations'!$A240:$O2574,5,FALSE)</f>
        <v>No</v>
      </c>
      <c r="G240" s="11" t="str">
        <f>VLOOKUP($A240,'Medical Examinations'!$A240:$O2574,6,FALSE)</f>
        <v>Yes</v>
      </c>
      <c r="H240" s="11">
        <f>VLOOKUP($A240,'Medical Examinations'!$A240:$P2574,13,FALSE)</f>
        <v>1</v>
      </c>
      <c r="I240" s="11" t="str">
        <f>VLOOKUP($A240,'Medical Examinations'!$A240:$P2574,16,FALSE)</f>
        <v>Yes</v>
      </c>
      <c r="J240" s="11" t="str">
        <f>VLOOKUP($A240,'Medical Examinations'!$A240:$P2574,11,FALSE)</f>
        <v>Obesity</v>
      </c>
      <c r="K240" s="11" t="str">
        <f>VLOOKUP($A240,'Medical Examinations'!$A240:$P2574,12,FALSE)</f>
        <v>Normal</v>
      </c>
      <c r="L240" s="11" t="str">
        <f>VLOOKUP($A240,'Hospitalisation Details'!$K240:$S2582,7,FALSE)</f>
        <v>5 Oct 2003</v>
      </c>
      <c r="M240" s="17">
        <f>VLOOKUP($A240,'Hospitalisation Details'!$K240:$S2582,9,FALSE)</f>
        <v>34439.86</v>
      </c>
      <c r="N240" s="11" t="str">
        <f>VLOOKUP($A240,'Hospitalisation Details'!$K240:$S2582,4,FALSE)</f>
        <v>Tier - 2</v>
      </c>
      <c r="O240" s="11" t="str">
        <f>VLOOKUP($A240,'Hospitalisation Details'!$K240:$S2582,5,FALSE)</f>
        <v>Tier - 1</v>
      </c>
      <c r="P240" s="11" t="str">
        <f>VLOOKUP($A240,'Hospitalisation Details'!$K240:$S2582,6,FALSE)</f>
        <v>R1013</v>
      </c>
      <c r="Q240" s="36">
        <f ca="1">VLOOKUP($A240,'Hospitalisation Details'!$K240:$S2582,8,FALSE)</f>
        <v>21</v>
      </c>
    </row>
    <row r="241" spans="1:17" x14ac:dyDescent="0.3">
      <c r="A241" s="14" t="str">
        <f>VLOOKUP('Customer Names'!A241,'Customer Names'!A241:F2575,1,FALSE)</f>
        <v>Id240</v>
      </c>
      <c r="B241" s="11" t="str">
        <f>VLOOKUP('Customer Names'!B241,'Customer Names'!B241:G2575,5,FALSE)</f>
        <v>Cassie J</v>
      </c>
      <c r="C241" s="11">
        <f>VLOOKUP($A241,'Medical Examinations'!$A241:$O2575,2,FALSE)</f>
        <v>36.159999999999997</v>
      </c>
      <c r="D241" s="11">
        <f>VLOOKUP($A241,'Medical Examinations'!$A241:$O2575,3,FALSE)</f>
        <v>5.0999999999999996</v>
      </c>
      <c r="E241" s="11" t="str">
        <f>VLOOKUP($A241,'Medical Examinations'!$A241:$P2575,14,FALSE)</f>
        <v>No</v>
      </c>
      <c r="F241" s="11" t="str">
        <f>VLOOKUP($A241,'Medical Examinations'!$A241:$O2575,5,FALSE)</f>
        <v>No</v>
      </c>
      <c r="G241" s="11" t="str">
        <f>VLOOKUP($A241,'Medical Examinations'!$A241:$O2575,6,FALSE)</f>
        <v>No</v>
      </c>
      <c r="H241" s="11">
        <f>VLOOKUP($A241,'Medical Examinations'!$A241:$P2575,13,FALSE)</f>
        <v>1</v>
      </c>
      <c r="I241" s="11" t="str">
        <f>VLOOKUP($A241,'Medical Examinations'!$A241:$P2575,16,FALSE)</f>
        <v>Yes</v>
      </c>
      <c r="J241" s="11" t="str">
        <f>VLOOKUP($A241,'Medical Examinations'!$A241:$P2575,11,FALSE)</f>
        <v>Obesity</v>
      </c>
      <c r="K241" s="11" t="str">
        <f>VLOOKUP($A241,'Medical Examinations'!$A241:$P2575,12,FALSE)</f>
        <v>Normal</v>
      </c>
      <c r="L241" s="11" t="str">
        <f>VLOOKUP($A241,'Hospitalisation Details'!$K241:$S2583,7,FALSE)</f>
        <v>1 Oct 1984</v>
      </c>
      <c r="M241" s="17">
        <f>VLOOKUP($A241,'Hospitalisation Details'!$K241:$S2583,9,FALSE)</f>
        <v>34402.22</v>
      </c>
      <c r="N241" s="11" t="str">
        <f>VLOOKUP($A241,'Hospitalisation Details'!$K241:$S2583,4,FALSE)</f>
        <v>Tier - 2</v>
      </c>
      <c r="O241" s="11" t="str">
        <f>VLOOKUP($A241,'Hospitalisation Details'!$K241:$S2583,5,FALSE)</f>
        <v>Tier - 3</v>
      </c>
      <c r="P241" s="11" t="str">
        <f>VLOOKUP($A241,'Hospitalisation Details'!$K241:$S2583,6,FALSE)</f>
        <v>R1011</v>
      </c>
      <c r="Q241" s="36">
        <f ca="1">VLOOKUP($A241,'Hospitalisation Details'!$K241:$S2583,8,FALSE)</f>
        <v>40</v>
      </c>
    </row>
    <row r="242" spans="1:17" x14ac:dyDescent="0.3">
      <c r="A242" s="14" t="str">
        <f>VLOOKUP('Customer Names'!A242,'Customer Names'!A242:F2576,1,FALSE)</f>
        <v>Id241</v>
      </c>
      <c r="B242" s="11" t="str">
        <f>VLOOKUP('Customer Names'!B242,'Customer Names'!B242:G2576,5,FALSE)</f>
        <v>Peter W</v>
      </c>
      <c r="C242" s="11">
        <f>VLOOKUP($A242,'Medical Examinations'!$A242:$O2576,2,FALSE)</f>
        <v>33.72</v>
      </c>
      <c r="D242" s="11">
        <f>VLOOKUP($A242,'Medical Examinations'!$A242:$O2576,3,FALSE)</f>
        <v>6.21</v>
      </c>
      <c r="E242" s="11" t="str">
        <f>VLOOKUP($A242,'Medical Examinations'!$A242:$P2576,14,FALSE)</f>
        <v>Yes</v>
      </c>
      <c r="F242" s="11" t="str">
        <f>VLOOKUP($A242,'Medical Examinations'!$A242:$O2576,5,FALSE)</f>
        <v>No</v>
      </c>
      <c r="G242" s="11" t="str">
        <f>VLOOKUP($A242,'Medical Examinations'!$A242:$O2576,6,FALSE)</f>
        <v>Yes</v>
      </c>
      <c r="H242" s="11">
        <f>VLOOKUP($A242,'Medical Examinations'!$A242:$P2576,13,FALSE)</f>
        <v>1</v>
      </c>
      <c r="I242" s="11" t="str">
        <f>VLOOKUP($A242,'Medical Examinations'!$A242:$P2576,16,FALSE)</f>
        <v>Yes</v>
      </c>
      <c r="J242" s="11" t="str">
        <f>VLOOKUP($A242,'Medical Examinations'!$A242:$P2576,11,FALSE)</f>
        <v>Obesity</v>
      </c>
      <c r="K242" s="11" t="str">
        <f>VLOOKUP($A242,'Medical Examinations'!$A242:$P2576,12,FALSE)</f>
        <v>Prediabetes</v>
      </c>
      <c r="L242" s="11" t="str">
        <f>VLOOKUP($A242,'Hospitalisation Details'!$K242:$S2584,7,FALSE)</f>
        <v>2 Oct 1983</v>
      </c>
      <c r="M242" s="17">
        <f>VLOOKUP($A242,'Hospitalisation Details'!$K242:$S2584,9,FALSE)</f>
        <v>34307.22</v>
      </c>
      <c r="N242" s="11" t="str">
        <f>VLOOKUP($A242,'Hospitalisation Details'!$K242:$S2584,4,FALSE)</f>
        <v>Tier - 2</v>
      </c>
      <c r="O242" s="11" t="str">
        <f>VLOOKUP($A242,'Hospitalisation Details'!$K242:$S2584,5,FALSE)</f>
        <v>Tier - 2</v>
      </c>
      <c r="P242" s="11" t="str">
        <f>VLOOKUP($A242,'Hospitalisation Details'!$K242:$S2584,6,FALSE)</f>
        <v>R1012</v>
      </c>
      <c r="Q242" s="36">
        <f ca="1">VLOOKUP($A242,'Hospitalisation Details'!$K242:$S2584,8,FALSE)</f>
        <v>41</v>
      </c>
    </row>
    <row r="243" spans="1:17" x14ac:dyDescent="0.3">
      <c r="A243" s="14" t="str">
        <f>VLOOKUP('Customer Names'!A243,'Customer Names'!A243:F2577,1,FALSE)</f>
        <v>Id242</v>
      </c>
      <c r="B243" s="11" t="str">
        <f>VLOOKUP('Customer Names'!B243,'Customer Names'!B243:G2577,5,FALSE)</f>
        <v>Douglas</v>
      </c>
      <c r="C243" s="11">
        <f>VLOOKUP($A243,'Medical Examinations'!$A243:$O2577,2,FALSE)</f>
        <v>37.74</v>
      </c>
      <c r="D243" s="11">
        <f>VLOOKUP($A243,'Medical Examinations'!$A243:$O2577,3,FALSE)</f>
        <v>9.5299999999999994</v>
      </c>
      <c r="E243" s="11" t="str">
        <f>VLOOKUP($A243,'Medical Examinations'!$A243:$P2577,14,FALSE)</f>
        <v>Yes</v>
      </c>
      <c r="F243" s="11" t="str">
        <f>VLOOKUP($A243,'Medical Examinations'!$A243:$O2577,5,FALSE)</f>
        <v>No</v>
      </c>
      <c r="G243" s="11" t="str">
        <f>VLOOKUP($A243,'Medical Examinations'!$A243:$O2577,6,FALSE)</f>
        <v>No</v>
      </c>
      <c r="H243" s="11">
        <f>VLOOKUP($A243,'Medical Examinations'!$A243:$P2577,13,FALSE)</f>
        <v>1</v>
      </c>
      <c r="I243" s="11" t="str">
        <f>VLOOKUP($A243,'Medical Examinations'!$A243:$P2577,16,FALSE)</f>
        <v>Yes</v>
      </c>
      <c r="J243" s="11" t="str">
        <f>VLOOKUP($A243,'Medical Examinations'!$A243:$P2577,11,FALSE)</f>
        <v>Obesity</v>
      </c>
      <c r="K243" s="11" t="str">
        <f>VLOOKUP($A243,'Medical Examinations'!$A243:$P2577,12,FALSE)</f>
        <v>Diabetes</v>
      </c>
      <c r="L243" s="11" t="str">
        <f>VLOOKUP($A243,'Hospitalisation Details'!$K243:$S2585,7,FALSE)</f>
        <v>11 Oct 1986</v>
      </c>
      <c r="M243" s="17">
        <f>VLOOKUP($A243,'Hospitalisation Details'!$K243:$S2585,9,FALSE)</f>
        <v>34293.120000000003</v>
      </c>
      <c r="N243" s="11" t="str">
        <f>VLOOKUP($A243,'Hospitalisation Details'!$K243:$S2585,4,FALSE)</f>
        <v>Tier - 1</v>
      </c>
      <c r="O243" s="11" t="str">
        <f>VLOOKUP($A243,'Hospitalisation Details'!$K243:$S2585,5,FALSE)</f>
        <v>Tier - 2</v>
      </c>
      <c r="P243" s="11" t="str">
        <f>VLOOKUP($A243,'Hospitalisation Details'!$K243:$S2585,6,FALSE)</f>
        <v>R1011</v>
      </c>
      <c r="Q243" s="36">
        <f ca="1">VLOOKUP($A243,'Hospitalisation Details'!$K243:$S2585,8,FALSE)</f>
        <v>38</v>
      </c>
    </row>
    <row r="244" spans="1:17" x14ac:dyDescent="0.3">
      <c r="A244" s="14" t="str">
        <f>VLOOKUP('Customer Names'!A244,'Customer Names'!A244:F2578,1,FALSE)</f>
        <v>Id243</v>
      </c>
      <c r="B244" s="11" t="str">
        <f>VLOOKUP('Customer Names'!B244,'Customer Names'!B244:G2578,5,FALSE)</f>
        <v>Dan</v>
      </c>
      <c r="C244" s="11">
        <f>VLOOKUP($A244,'Medical Examinations'!$A244:$O2578,2,FALSE)</f>
        <v>48.75</v>
      </c>
      <c r="D244" s="11">
        <f>VLOOKUP($A244,'Medical Examinations'!$A244:$O2578,3,FALSE)</f>
        <v>4.6399999999999997</v>
      </c>
      <c r="E244" s="11" t="str">
        <f>VLOOKUP($A244,'Medical Examinations'!$A244:$P2578,14,FALSE)</f>
        <v>Yes</v>
      </c>
      <c r="F244" s="11" t="str">
        <f>VLOOKUP($A244,'Medical Examinations'!$A244:$O2578,5,FALSE)</f>
        <v>No</v>
      </c>
      <c r="G244" s="11" t="str">
        <f>VLOOKUP($A244,'Medical Examinations'!$A244:$O2578,6,FALSE)</f>
        <v>No</v>
      </c>
      <c r="H244" s="11">
        <f>VLOOKUP($A244,'Medical Examinations'!$A244:$P2578,13,FALSE)</f>
        <v>1</v>
      </c>
      <c r="I244" s="11" t="str">
        <f>VLOOKUP($A244,'Medical Examinations'!$A244:$P2578,16,FALSE)</f>
        <v>Yes</v>
      </c>
      <c r="J244" s="11" t="str">
        <f>VLOOKUP($A244,'Medical Examinations'!$A244:$P2578,11,FALSE)</f>
        <v>Obesity</v>
      </c>
      <c r="K244" s="11" t="str">
        <f>VLOOKUP($A244,'Medical Examinations'!$A244:$P2578,12,FALSE)</f>
        <v>Normal</v>
      </c>
      <c r="L244" s="11" t="str">
        <f>VLOOKUP($A244,'Hospitalisation Details'!$K244:$S2586,7,FALSE)</f>
        <v>30 Oct 1995</v>
      </c>
      <c r="M244" s="17">
        <f>VLOOKUP($A244,'Hospitalisation Details'!$K244:$S2586,9,FALSE)</f>
        <v>34289.43</v>
      </c>
      <c r="N244" s="11" t="str">
        <f>VLOOKUP($A244,'Hospitalisation Details'!$K244:$S2586,4,FALSE)</f>
        <v>Tier - 1</v>
      </c>
      <c r="O244" s="11" t="str">
        <f>VLOOKUP($A244,'Hospitalisation Details'!$K244:$S2586,5,FALSE)</f>
        <v>Tier - 1</v>
      </c>
      <c r="P244" s="11" t="str">
        <f>VLOOKUP($A244,'Hospitalisation Details'!$K244:$S2586,6,FALSE)</f>
        <v>R1011</v>
      </c>
      <c r="Q244" s="36">
        <f ca="1">VLOOKUP($A244,'Hospitalisation Details'!$K244:$S2586,8,FALSE)</f>
        <v>29</v>
      </c>
    </row>
    <row r="245" spans="1:17" x14ac:dyDescent="0.3">
      <c r="A245" s="14" t="str">
        <f>VLOOKUP('Customer Names'!A245,'Customer Names'!A245:F2579,1,FALSE)</f>
        <v>Id244</v>
      </c>
      <c r="B245" s="11" t="str">
        <f>VLOOKUP('Customer Names'!B245,'Customer Names'!B245:G2579,5,FALSE)</f>
        <v>Dan M</v>
      </c>
      <c r="C245" s="11">
        <f>VLOOKUP($A245,'Medical Examinations'!$A245:$O2579,2,FALSE)</f>
        <v>31.065000000000001</v>
      </c>
      <c r="D245" s="11">
        <f>VLOOKUP($A245,'Medical Examinations'!$A245:$O2579,3,FALSE)</f>
        <v>5.05</v>
      </c>
      <c r="E245" s="11" t="str">
        <f>VLOOKUP($A245,'Medical Examinations'!$A245:$P2579,14,FALSE)</f>
        <v>No</v>
      </c>
      <c r="F245" s="11" t="str">
        <f>VLOOKUP($A245,'Medical Examinations'!$A245:$O2579,5,FALSE)</f>
        <v>No</v>
      </c>
      <c r="G245" s="11" t="str">
        <f>VLOOKUP($A245,'Medical Examinations'!$A245:$O2579,6,FALSE)</f>
        <v>No</v>
      </c>
      <c r="H245" s="11">
        <f>VLOOKUP($A245,'Medical Examinations'!$A245:$P2579,13,FALSE)</f>
        <v>1</v>
      </c>
      <c r="I245" s="11" t="str">
        <f>VLOOKUP($A245,'Medical Examinations'!$A245:$P2579,16,FALSE)</f>
        <v>Yes</v>
      </c>
      <c r="J245" s="11" t="str">
        <f>VLOOKUP($A245,'Medical Examinations'!$A245:$P2579,11,FALSE)</f>
        <v>Obesity</v>
      </c>
      <c r="K245" s="11" t="str">
        <f>VLOOKUP($A245,'Medical Examinations'!$A245:$P2579,12,FALSE)</f>
        <v>Normal</v>
      </c>
      <c r="L245" s="11" t="str">
        <f>VLOOKUP($A245,'Hospitalisation Details'!$K245:$S2587,7,FALSE)</f>
        <v>11 Jun 1998</v>
      </c>
      <c r="M245" s="17">
        <f>VLOOKUP($A245,'Hospitalisation Details'!$K245:$S2587,9,FALSE)</f>
        <v>34254.050000000003</v>
      </c>
      <c r="N245" s="11" t="str">
        <f>VLOOKUP($A245,'Hospitalisation Details'!$K245:$S2587,4,FALSE)</f>
        <v>Tier - 1</v>
      </c>
      <c r="O245" s="11" t="str">
        <f>VLOOKUP($A245,'Hospitalisation Details'!$K245:$S2587,5,FALSE)</f>
        <v>Tier - 3</v>
      </c>
      <c r="P245" s="11" t="str">
        <f>VLOOKUP($A245,'Hospitalisation Details'!$K245:$S2587,6,FALSE)</f>
        <v>R1019</v>
      </c>
      <c r="Q245" s="36">
        <f ca="1">VLOOKUP($A245,'Hospitalisation Details'!$K245:$S2587,8,FALSE)</f>
        <v>26</v>
      </c>
    </row>
    <row r="246" spans="1:17" x14ac:dyDescent="0.3">
      <c r="A246" s="14" t="str">
        <f>VLOOKUP('Customer Names'!A246,'Customer Names'!A246:F2580,1,FALSE)</f>
        <v>Id245</v>
      </c>
      <c r="B246" s="11" t="str">
        <f>VLOOKUP('Customer Names'!B246,'Customer Names'!B246:G2580,5,FALSE)</f>
        <v>Eric L</v>
      </c>
      <c r="C246" s="11">
        <f>VLOOKUP($A246,'Medical Examinations'!$A246:$O2580,2,FALSE)</f>
        <v>23.55</v>
      </c>
      <c r="D246" s="11">
        <f>VLOOKUP($A246,'Medical Examinations'!$A246:$O2580,3,FALSE)</f>
        <v>10.38</v>
      </c>
      <c r="E246" s="11" t="str">
        <f>VLOOKUP($A246,'Medical Examinations'!$A246:$P2580,14,FALSE)</f>
        <v>No</v>
      </c>
      <c r="F246" s="11" t="str">
        <f>VLOOKUP($A246,'Medical Examinations'!$A246:$O2580,5,FALSE)</f>
        <v>No</v>
      </c>
      <c r="G246" s="11" t="str">
        <f>VLOOKUP($A246,'Medical Examinations'!$A246:$O2580,6,FALSE)</f>
        <v>No</v>
      </c>
      <c r="H246" s="11">
        <f>VLOOKUP($A246,'Medical Examinations'!$A246:$P2580,13,FALSE)</f>
        <v>0</v>
      </c>
      <c r="I246" s="11" t="str">
        <f>VLOOKUP($A246,'Medical Examinations'!$A246:$P2580,16,FALSE)</f>
        <v>Yes</v>
      </c>
      <c r="J246" s="11" t="str">
        <f>VLOOKUP($A246,'Medical Examinations'!$A246:$P2580,11,FALSE)</f>
        <v>Normal Weight</v>
      </c>
      <c r="K246" s="11" t="str">
        <f>VLOOKUP($A246,'Medical Examinations'!$A246:$P2580,12,FALSE)</f>
        <v>Diabetes</v>
      </c>
      <c r="L246" s="11" t="str">
        <f>VLOOKUP($A246,'Hospitalisation Details'!$K246:$S2588,7,FALSE)</f>
        <v>5 Jul 1962</v>
      </c>
      <c r="M246" s="17">
        <f>VLOOKUP($A246,'Hospitalisation Details'!$K246:$S2588,9,FALSE)</f>
        <v>34218.019999999997</v>
      </c>
      <c r="N246" s="11" t="str">
        <f>VLOOKUP($A246,'Hospitalisation Details'!$K246:$S2588,4,FALSE)</f>
        <v>Tier - 1</v>
      </c>
      <c r="O246" s="11" t="str">
        <f>VLOOKUP($A246,'Hospitalisation Details'!$K246:$S2588,5,FALSE)</f>
        <v>Tier - 1</v>
      </c>
      <c r="P246" s="11" t="str">
        <f>VLOOKUP($A246,'Hospitalisation Details'!$K246:$S2588,6,FALSE)</f>
        <v>R1011</v>
      </c>
      <c r="Q246" s="36">
        <f ca="1">VLOOKUP($A246,'Hospitalisation Details'!$K246:$S2588,8,FALSE)</f>
        <v>62</v>
      </c>
    </row>
    <row r="247" spans="1:17" x14ac:dyDescent="0.3">
      <c r="A247" s="14" t="str">
        <f>VLOOKUP('Customer Names'!A247,'Customer Names'!A247:F2581,1,FALSE)</f>
        <v>Id246</v>
      </c>
      <c r="B247" s="11" t="str">
        <f>VLOOKUP('Customer Names'!B247,'Customer Names'!B247:G2581,5,FALSE)</f>
        <v>Les J</v>
      </c>
      <c r="C247" s="11">
        <f>VLOOKUP($A247,'Medical Examinations'!$A247:$O2581,2,FALSE)</f>
        <v>30.18</v>
      </c>
      <c r="D247" s="11">
        <f>VLOOKUP($A247,'Medical Examinations'!$A247:$O2581,3,FALSE)</f>
        <v>8.31</v>
      </c>
      <c r="E247" s="11" t="str">
        <f>VLOOKUP($A247,'Medical Examinations'!$A247:$P2581,14,FALSE)</f>
        <v>Yes</v>
      </c>
      <c r="F247" s="11" t="str">
        <f>VLOOKUP($A247,'Medical Examinations'!$A247:$O2581,5,FALSE)</f>
        <v>No</v>
      </c>
      <c r="G247" s="11" t="str">
        <f>VLOOKUP($A247,'Medical Examinations'!$A247:$O2581,6,FALSE)</f>
        <v>No</v>
      </c>
      <c r="H247" s="11">
        <f>VLOOKUP($A247,'Medical Examinations'!$A247:$P2581,13,FALSE)</f>
        <v>1</v>
      </c>
      <c r="I247" s="11" t="str">
        <f>VLOOKUP($A247,'Medical Examinations'!$A247:$P2581,16,FALSE)</f>
        <v>Yes</v>
      </c>
      <c r="J247" s="11" t="str">
        <f>VLOOKUP($A247,'Medical Examinations'!$A247:$P2581,11,FALSE)</f>
        <v>Obesity</v>
      </c>
      <c r="K247" s="11" t="str">
        <f>VLOOKUP($A247,'Medical Examinations'!$A247:$P2581,12,FALSE)</f>
        <v>Diabetes</v>
      </c>
      <c r="L247" s="11" t="str">
        <f>VLOOKUP($A247,'Hospitalisation Details'!$K247:$S2589,7,FALSE)</f>
        <v>21 Jul 1975</v>
      </c>
      <c r="M247" s="17">
        <f>VLOOKUP($A247,'Hospitalisation Details'!$K247:$S2589,9,FALSE)</f>
        <v>34210.33</v>
      </c>
      <c r="N247" s="11" t="str">
        <f>VLOOKUP($A247,'Hospitalisation Details'!$K247:$S2589,4,FALSE)</f>
        <v>Tier - 2</v>
      </c>
      <c r="O247" s="11" t="str">
        <f>VLOOKUP($A247,'Hospitalisation Details'!$K247:$S2589,5,FALSE)</f>
        <v>Tier - 1</v>
      </c>
      <c r="P247" s="11" t="str">
        <f>VLOOKUP($A247,'Hospitalisation Details'!$K247:$S2589,6,FALSE)</f>
        <v>R1012</v>
      </c>
      <c r="Q247" s="36">
        <f ca="1">VLOOKUP($A247,'Hospitalisation Details'!$K247:$S2589,8,FALSE)</f>
        <v>49</v>
      </c>
    </row>
    <row r="248" spans="1:17" x14ac:dyDescent="0.3">
      <c r="A248" s="14" t="str">
        <f>VLOOKUP('Customer Names'!A248,'Customer Names'!A248:F2582,1,FALSE)</f>
        <v>Id247</v>
      </c>
      <c r="B248" s="11" t="str">
        <f>VLOOKUP('Customer Names'!B248,'Customer Names'!B248:G2582,5,FALSE)</f>
        <v>Stephanie</v>
      </c>
      <c r="C248" s="11">
        <f>VLOOKUP($A248,'Medical Examinations'!$A248:$O2582,2,FALSE)</f>
        <v>29.94</v>
      </c>
      <c r="D248" s="11">
        <f>VLOOKUP($A248,'Medical Examinations'!$A248:$O2582,3,FALSE)</f>
        <v>7.59</v>
      </c>
      <c r="E248" s="11" t="str">
        <f>VLOOKUP($A248,'Medical Examinations'!$A248:$P2582,14,FALSE)</f>
        <v>No</v>
      </c>
      <c r="F248" s="11" t="str">
        <f>VLOOKUP($A248,'Medical Examinations'!$A248:$O2582,5,FALSE)</f>
        <v>No</v>
      </c>
      <c r="G248" s="11" t="str">
        <f>VLOOKUP($A248,'Medical Examinations'!$A248:$O2582,6,FALSE)</f>
        <v>No</v>
      </c>
      <c r="H248" s="11">
        <f>VLOOKUP($A248,'Medical Examinations'!$A248:$P2582,13,FALSE)</f>
        <v>0</v>
      </c>
      <c r="I248" s="11" t="str">
        <f>VLOOKUP($A248,'Medical Examinations'!$A248:$P2582,16,FALSE)</f>
        <v>Yes</v>
      </c>
      <c r="J248" s="11" t="str">
        <f>VLOOKUP($A248,'Medical Examinations'!$A248:$P2582,11,FALSE)</f>
        <v>Obesity</v>
      </c>
      <c r="K248" s="11" t="str">
        <f>VLOOKUP($A248,'Medical Examinations'!$A248:$P2582,12,FALSE)</f>
        <v>Diabetes</v>
      </c>
      <c r="L248" s="11" t="str">
        <f>VLOOKUP($A248,'Hospitalisation Details'!$K248:$S2590,7,FALSE)</f>
        <v>25 Aug 1971</v>
      </c>
      <c r="M248" s="17">
        <f>VLOOKUP($A248,'Hospitalisation Details'!$K248:$S2590,9,FALSE)</f>
        <v>34205.07</v>
      </c>
      <c r="N248" s="11" t="str">
        <f>VLOOKUP($A248,'Hospitalisation Details'!$K248:$S2590,4,FALSE)</f>
        <v>Tier - 2</v>
      </c>
      <c r="O248" s="11" t="str">
        <f>VLOOKUP($A248,'Hospitalisation Details'!$K248:$S2590,5,FALSE)</f>
        <v>Tier - 2</v>
      </c>
      <c r="P248" s="11" t="str">
        <f>VLOOKUP($A248,'Hospitalisation Details'!$K248:$S2590,6,FALSE)</f>
        <v>R1011</v>
      </c>
      <c r="Q248" s="36">
        <f ca="1">VLOOKUP($A248,'Hospitalisation Details'!$K248:$S2590,8,FALSE)</f>
        <v>53</v>
      </c>
    </row>
    <row r="249" spans="1:17" x14ac:dyDescent="0.3">
      <c r="A249" s="14" t="str">
        <f>VLOOKUP('Customer Names'!A249,'Customer Names'!A249:F2583,1,FALSE)</f>
        <v>Id248</v>
      </c>
      <c r="B249" s="11" t="str">
        <f>VLOOKUP('Customer Names'!B249,'Customer Names'!B249:G2583,5,FALSE)</f>
        <v>Melissa Y</v>
      </c>
      <c r="C249" s="11">
        <f>VLOOKUP($A249,'Medical Examinations'!$A249:$O2583,2,FALSE)</f>
        <v>31.4</v>
      </c>
      <c r="D249" s="11">
        <f>VLOOKUP($A249,'Medical Examinations'!$A249:$O2583,3,FALSE)</f>
        <v>5.49</v>
      </c>
      <c r="E249" s="11" t="str">
        <f>VLOOKUP($A249,'Medical Examinations'!$A249:$P2583,14,FALSE)</f>
        <v>No</v>
      </c>
      <c r="F249" s="11" t="str">
        <f>VLOOKUP($A249,'Medical Examinations'!$A249:$O2583,5,FALSE)</f>
        <v>No</v>
      </c>
      <c r="G249" s="11" t="str">
        <f>VLOOKUP($A249,'Medical Examinations'!$A249:$O2583,6,FALSE)</f>
        <v>No</v>
      </c>
      <c r="H249" s="11">
        <f>VLOOKUP($A249,'Medical Examinations'!$A249:$P2583,13,FALSE)</f>
        <v>0</v>
      </c>
      <c r="I249" s="11" t="str">
        <f>VLOOKUP($A249,'Medical Examinations'!$A249:$P2583,16,FALSE)</f>
        <v>Yes</v>
      </c>
      <c r="J249" s="11" t="str">
        <f>VLOOKUP($A249,'Medical Examinations'!$A249:$P2583,11,FALSE)</f>
        <v>Obesity</v>
      </c>
      <c r="K249" s="11" t="str">
        <f>VLOOKUP($A249,'Medical Examinations'!$A249:$P2583,12,FALSE)</f>
        <v>Normal</v>
      </c>
      <c r="L249" s="11" t="str">
        <f>VLOOKUP($A249,'Hospitalisation Details'!$K249:$S2591,7,FALSE)</f>
        <v>6 Nov 1999</v>
      </c>
      <c r="M249" s="17">
        <f>VLOOKUP($A249,'Hospitalisation Details'!$K249:$S2591,9,FALSE)</f>
        <v>34166.269999999997</v>
      </c>
      <c r="N249" s="11" t="str">
        <f>VLOOKUP($A249,'Hospitalisation Details'!$K249:$S2591,4,FALSE)</f>
        <v>Tier - 2</v>
      </c>
      <c r="O249" s="11" t="str">
        <f>VLOOKUP($A249,'Hospitalisation Details'!$K249:$S2591,5,FALSE)</f>
        <v>Tier - 3</v>
      </c>
      <c r="P249" s="11" t="str">
        <f>VLOOKUP($A249,'Hospitalisation Details'!$K249:$S2591,6,FALSE)</f>
        <v>R1011</v>
      </c>
      <c r="Q249" s="36">
        <f ca="1">VLOOKUP($A249,'Hospitalisation Details'!$K249:$S2591,8,FALSE)</f>
        <v>25</v>
      </c>
    </row>
    <row r="250" spans="1:17" x14ac:dyDescent="0.3">
      <c r="A250" s="14" t="str">
        <f>VLOOKUP('Customer Names'!A250,'Customer Names'!A250:F2584,1,FALSE)</f>
        <v>Id249</v>
      </c>
      <c r="B250" s="11" t="str">
        <f>VLOOKUP('Customer Names'!B250,'Customer Names'!B250:G2584,5,FALSE)</f>
        <v>Ashley</v>
      </c>
      <c r="C250" s="11">
        <f>VLOOKUP($A250,'Medical Examinations'!$A250:$O2584,2,FALSE)</f>
        <v>53.06</v>
      </c>
      <c r="D250" s="11">
        <f>VLOOKUP($A250,'Medical Examinations'!$A250:$O2584,3,FALSE)</f>
        <v>11.68</v>
      </c>
      <c r="E250" s="11" t="str">
        <f>VLOOKUP($A250,'Medical Examinations'!$A250:$P2584,14,FALSE)</f>
        <v>No</v>
      </c>
      <c r="F250" s="11" t="str">
        <f>VLOOKUP($A250,'Medical Examinations'!$A250:$O2584,5,FALSE)</f>
        <v>No</v>
      </c>
      <c r="G250" s="11" t="str">
        <f>VLOOKUP($A250,'Medical Examinations'!$A250:$O2584,6,FALSE)</f>
        <v>No</v>
      </c>
      <c r="H250" s="11">
        <f>VLOOKUP($A250,'Medical Examinations'!$A250:$P2584,13,FALSE)</f>
        <v>0</v>
      </c>
      <c r="I250" s="11" t="str">
        <f>VLOOKUP($A250,'Medical Examinations'!$A250:$P2584,16,FALSE)</f>
        <v>Yes</v>
      </c>
      <c r="J250" s="11" t="str">
        <f>VLOOKUP($A250,'Medical Examinations'!$A250:$P2584,11,FALSE)</f>
        <v>Obesity</v>
      </c>
      <c r="K250" s="11" t="str">
        <f>VLOOKUP($A250,'Medical Examinations'!$A250:$P2584,12,FALSE)</f>
        <v>Diabetes</v>
      </c>
      <c r="L250" s="11" t="str">
        <f>VLOOKUP($A250,'Hospitalisation Details'!$K250:$S2592,7,FALSE)</f>
        <v>26 Dec 2002</v>
      </c>
      <c r="M250" s="17">
        <f>VLOOKUP($A250,'Hospitalisation Details'!$K250:$S2592,9,FALSE)</f>
        <v>34084.68</v>
      </c>
      <c r="N250" s="11" t="str">
        <f>VLOOKUP($A250,'Hospitalisation Details'!$K250:$S2592,4,FALSE)</f>
        <v>Tier - 2</v>
      </c>
      <c r="O250" s="11" t="str">
        <f>VLOOKUP($A250,'Hospitalisation Details'!$K250:$S2592,5,FALSE)</f>
        <v>Tier - 3</v>
      </c>
      <c r="P250" s="11" t="str">
        <f>VLOOKUP($A250,'Hospitalisation Details'!$K250:$S2592,6,FALSE)</f>
        <v>R1011</v>
      </c>
      <c r="Q250" s="36">
        <f ca="1">VLOOKUP($A250,'Hospitalisation Details'!$K250:$S2592,8,FALSE)</f>
        <v>22</v>
      </c>
    </row>
    <row r="251" spans="1:17" x14ac:dyDescent="0.3">
      <c r="A251" s="14" t="str">
        <f>VLOOKUP('Customer Names'!A251,'Customer Names'!A251:F2585,1,FALSE)</f>
        <v>Id250</v>
      </c>
      <c r="B251" s="11" t="str">
        <f>VLOOKUP('Customer Names'!B251,'Customer Names'!B251:G2585,5,FALSE)</f>
        <v>Stephanie M</v>
      </c>
      <c r="C251" s="11">
        <f>VLOOKUP($A251,'Medical Examinations'!$A251:$O2585,2,FALSE)</f>
        <v>30.25</v>
      </c>
      <c r="D251" s="11">
        <f>VLOOKUP($A251,'Medical Examinations'!$A251:$O2585,3,FALSE)</f>
        <v>4.1900000000000004</v>
      </c>
      <c r="E251" s="11" t="str">
        <f>VLOOKUP($A251,'Medical Examinations'!$A251:$P2585,14,FALSE)</f>
        <v>No</v>
      </c>
      <c r="F251" s="11" t="str">
        <f>VLOOKUP($A251,'Medical Examinations'!$A251:$O2585,5,FALSE)</f>
        <v>No</v>
      </c>
      <c r="G251" s="11" t="str">
        <f>VLOOKUP($A251,'Medical Examinations'!$A251:$O2585,6,FALSE)</f>
        <v>No</v>
      </c>
      <c r="H251" s="11">
        <f>VLOOKUP($A251,'Medical Examinations'!$A251:$P2585,13,FALSE)</f>
        <v>2</v>
      </c>
      <c r="I251" s="11" t="str">
        <f>VLOOKUP($A251,'Medical Examinations'!$A251:$P2585,16,FALSE)</f>
        <v>Yes</v>
      </c>
      <c r="J251" s="11" t="str">
        <f>VLOOKUP($A251,'Medical Examinations'!$A251:$P2585,11,FALSE)</f>
        <v>Obesity</v>
      </c>
      <c r="K251" s="11" t="str">
        <f>VLOOKUP($A251,'Medical Examinations'!$A251:$P2585,12,FALSE)</f>
        <v>Normal</v>
      </c>
      <c r="L251" s="11" t="str">
        <f>VLOOKUP($A251,'Hospitalisation Details'!$K251:$S2593,7,FALSE)</f>
        <v>26 Jul 1972</v>
      </c>
      <c r="M251" s="17">
        <f>VLOOKUP($A251,'Hospitalisation Details'!$K251:$S2593,9,FALSE)</f>
        <v>34053.360000000001</v>
      </c>
      <c r="N251" s="11" t="str">
        <f>VLOOKUP($A251,'Hospitalisation Details'!$K251:$S2593,4,FALSE)</f>
        <v>Tier - 2</v>
      </c>
      <c r="O251" s="11" t="str">
        <f>VLOOKUP($A251,'Hospitalisation Details'!$K251:$S2593,5,FALSE)</f>
        <v>Tier - 2</v>
      </c>
      <c r="P251" s="11" t="str">
        <f>VLOOKUP($A251,'Hospitalisation Details'!$K251:$S2593,6,FALSE)</f>
        <v>R1011</v>
      </c>
      <c r="Q251" s="36">
        <f ca="1">VLOOKUP($A251,'Hospitalisation Details'!$K251:$S2593,8,FALSE)</f>
        <v>52</v>
      </c>
    </row>
    <row r="252" spans="1:17" x14ac:dyDescent="0.3">
      <c r="A252" s="14" t="str">
        <f>VLOOKUP('Customer Names'!A252,'Customer Names'!A252:F2586,1,FALSE)</f>
        <v>Id251</v>
      </c>
      <c r="B252" s="11" t="str">
        <f>VLOOKUP('Customer Names'!B252,'Customer Names'!B252:G2586,5,FALSE)</f>
        <v>Kylie</v>
      </c>
      <c r="C252" s="11">
        <f>VLOOKUP($A252,'Medical Examinations'!$A252:$O2586,2,FALSE)</f>
        <v>46.68</v>
      </c>
      <c r="D252" s="11">
        <f>VLOOKUP($A252,'Medical Examinations'!$A252:$O2586,3,FALSE)</f>
        <v>4.01</v>
      </c>
      <c r="E252" s="11" t="str">
        <f>VLOOKUP($A252,'Medical Examinations'!$A252:$P2586,14,FALSE)</f>
        <v>No</v>
      </c>
      <c r="F252" s="11" t="str">
        <f>VLOOKUP($A252,'Medical Examinations'!$A252:$O2586,5,FALSE)</f>
        <v>No</v>
      </c>
      <c r="G252" s="11" t="str">
        <f>VLOOKUP($A252,'Medical Examinations'!$A252:$O2586,6,FALSE)</f>
        <v>No</v>
      </c>
      <c r="H252" s="11">
        <f>VLOOKUP($A252,'Medical Examinations'!$A252:$P2586,13,FALSE)</f>
        <v>0</v>
      </c>
      <c r="I252" s="11" t="str">
        <f>VLOOKUP($A252,'Medical Examinations'!$A252:$P2586,16,FALSE)</f>
        <v>Yes</v>
      </c>
      <c r="J252" s="11" t="str">
        <f>VLOOKUP($A252,'Medical Examinations'!$A252:$P2586,11,FALSE)</f>
        <v>Obesity</v>
      </c>
      <c r="K252" s="11" t="str">
        <f>VLOOKUP($A252,'Medical Examinations'!$A252:$P2586,12,FALSE)</f>
        <v>Normal</v>
      </c>
      <c r="L252" s="11" t="str">
        <f>VLOOKUP($A252,'Hospitalisation Details'!$K252:$S2594,7,FALSE)</f>
        <v>25 Sep 1994</v>
      </c>
      <c r="M252" s="17">
        <f>VLOOKUP($A252,'Hospitalisation Details'!$K252:$S2594,9,FALSE)</f>
        <v>33975.47</v>
      </c>
      <c r="N252" s="11" t="str">
        <f>VLOOKUP($A252,'Hospitalisation Details'!$K252:$S2594,4,FALSE)</f>
        <v>Tier - 2</v>
      </c>
      <c r="O252" s="11" t="str">
        <f>VLOOKUP($A252,'Hospitalisation Details'!$K252:$S2594,5,FALSE)</f>
        <v>Tier - 2</v>
      </c>
      <c r="P252" s="11" t="str">
        <f>VLOOKUP($A252,'Hospitalisation Details'!$K252:$S2594,6,FALSE)</f>
        <v>R1011</v>
      </c>
      <c r="Q252" s="36">
        <f ca="1">VLOOKUP($A252,'Hospitalisation Details'!$K252:$S2594,8,FALSE)</f>
        <v>30</v>
      </c>
    </row>
    <row r="253" spans="1:17" x14ac:dyDescent="0.3">
      <c r="A253" s="14" t="str">
        <f>VLOOKUP('Customer Names'!A253,'Customer Names'!A253:F2587,1,FALSE)</f>
        <v>Id252</v>
      </c>
      <c r="B253" s="11" t="str">
        <f>VLOOKUP('Customer Names'!B253,'Customer Names'!B253:G2587,5,FALSE)</f>
        <v>Kelly</v>
      </c>
      <c r="C253" s="11">
        <f>VLOOKUP($A253,'Medical Examinations'!$A253:$O2587,2,FALSE)</f>
        <v>30.4</v>
      </c>
      <c r="D253" s="11">
        <f>VLOOKUP($A253,'Medical Examinations'!$A253:$O2587,3,FALSE)</f>
        <v>5.91</v>
      </c>
      <c r="E253" s="11" t="str">
        <f>VLOOKUP($A253,'Medical Examinations'!$A253:$P2587,14,FALSE)</f>
        <v>No</v>
      </c>
      <c r="F253" s="11" t="str">
        <f>VLOOKUP($A253,'Medical Examinations'!$A253:$O2587,5,FALSE)</f>
        <v>Yes</v>
      </c>
      <c r="G253" s="11" t="str">
        <f>VLOOKUP($A253,'Medical Examinations'!$A253:$O2587,6,FALSE)</f>
        <v>No</v>
      </c>
      <c r="H253" s="11">
        <f>VLOOKUP($A253,'Medical Examinations'!$A253:$P2587,13,FALSE)</f>
        <v>2</v>
      </c>
      <c r="I253" s="11" t="str">
        <f>VLOOKUP($A253,'Medical Examinations'!$A253:$P2587,16,FALSE)</f>
        <v>Yes</v>
      </c>
      <c r="J253" s="11" t="str">
        <f>VLOOKUP($A253,'Medical Examinations'!$A253:$P2587,11,FALSE)</f>
        <v>Obesity</v>
      </c>
      <c r="K253" s="11" t="str">
        <f>VLOOKUP($A253,'Medical Examinations'!$A253:$P2587,12,FALSE)</f>
        <v>Prediabetes</v>
      </c>
      <c r="L253" s="11" t="str">
        <f>VLOOKUP($A253,'Hospitalisation Details'!$K253:$S2595,7,FALSE)</f>
        <v>27 Dec 2000</v>
      </c>
      <c r="M253" s="17">
        <f>VLOOKUP($A253,'Hospitalisation Details'!$K253:$S2595,9,FALSE)</f>
        <v>33907.550000000003</v>
      </c>
      <c r="N253" s="11" t="str">
        <f>VLOOKUP($A253,'Hospitalisation Details'!$K253:$S2595,4,FALSE)</f>
        <v>Tier - 2</v>
      </c>
      <c r="O253" s="11" t="str">
        <f>VLOOKUP($A253,'Hospitalisation Details'!$K253:$S2595,5,FALSE)</f>
        <v>Tier - 2</v>
      </c>
      <c r="P253" s="11" t="str">
        <f>VLOOKUP($A253,'Hospitalisation Details'!$K253:$S2595,6,FALSE)</f>
        <v>R1012</v>
      </c>
      <c r="Q253" s="36">
        <f ca="1">VLOOKUP($A253,'Hospitalisation Details'!$K253:$S2595,8,FALSE)</f>
        <v>24</v>
      </c>
    </row>
    <row r="254" spans="1:17" x14ac:dyDescent="0.3">
      <c r="A254" s="14" t="str">
        <f>VLOOKUP('Customer Names'!A254,'Customer Names'!A254:F2588,1,FALSE)</f>
        <v>Id253</v>
      </c>
      <c r="B254" s="11" t="str">
        <f>VLOOKUP('Customer Names'!B254,'Customer Names'!B254:G2588,5,FALSE)</f>
        <v>Carrie</v>
      </c>
      <c r="C254" s="11">
        <f>VLOOKUP($A254,'Medical Examinations'!$A254:$O2588,2,FALSE)</f>
        <v>30.2</v>
      </c>
      <c r="D254" s="11">
        <f>VLOOKUP($A254,'Medical Examinations'!$A254:$O2588,3,FALSE)</f>
        <v>4.47</v>
      </c>
      <c r="E254" s="11" t="str">
        <f>VLOOKUP($A254,'Medical Examinations'!$A254:$P2588,14,FALSE)</f>
        <v>Yes</v>
      </c>
      <c r="F254" s="11" t="str">
        <f>VLOOKUP($A254,'Medical Examinations'!$A254:$O2588,5,FALSE)</f>
        <v>No</v>
      </c>
      <c r="G254" s="11" t="str">
        <f>VLOOKUP($A254,'Medical Examinations'!$A254:$O2588,6,FALSE)</f>
        <v>Yes</v>
      </c>
      <c r="H254" s="11">
        <f>VLOOKUP($A254,'Medical Examinations'!$A254:$P2588,13,FALSE)</f>
        <v>1</v>
      </c>
      <c r="I254" s="11" t="str">
        <f>VLOOKUP($A254,'Medical Examinations'!$A254:$P2588,16,FALSE)</f>
        <v>Yes</v>
      </c>
      <c r="J254" s="11" t="str">
        <f>VLOOKUP($A254,'Medical Examinations'!$A254:$P2588,11,FALSE)</f>
        <v>Obesity</v>
      </c>
      <c r="K254" s="11" t="str">
        <f>VLOOKUP($A254,'Medical Examinations'!$A254:$P2588,12,FALSE)</f>
        <v>Normal</v>
      </c>
      <c r="L254" s="11" t="str">
        <f>VLOOKUP($A254,'Hospitalisation Details'!$K254:$S2596,7,FALSE)</f>
        <v>9 Aug 1997</v>
      </c>
      <c r="M254" s="17">
        <f>VLOOKUP($A254,'Hospitalisation Details'!$K254:$S2596,9,FALSE)</f>
        <v>33900.65</v>
      </c>
      <c r="N254" s="11" t="str">
        <f>VLOOKUP($A254,'Hospitalisation Details'!$K254:$S2596,4,FALSE)</f>
        <v>Tier - 2</v>
      </c>
      <c r="O254" s="11" t="str">
        <f>VLOOKUP($A254,'Hospitalisation Details'!$K254:$S2596,5,FALSE)</f>
        <v>Tier - 3</v>
      </c>
      <c r="P254" s="11" t="str">
        <f>VLOOKUP($A254,'Hospitalisation Details'!$K254:$S2596,6,FALSE)</f>
        <v>R1011</v>
      </c>
      <c r="Q254" s="36">
        <f ca="1">VLOOKUP($A254,'Hospitalisation Details'!$K254:$S2596,8,FALSE)</f>
        <v>27</v>
      </c>
    </row>
    <row r="255" spans="1:17" x14ac:dyDescent="0.3">
      <c r="A255" s="14" t="str">
        <f>VLOOKUP('Customer Names'!A255,'Customer Names'!A255:F2589,1,FALSE)</f>
        <v>Id254</v>
      </c>
      <c r="B255" s="11" t="str">
        <f>VLOOKUP('Customer Names'!B255,'Customer Names'!B255:G2589,5,FALSE)</f>
        <v>Alex</v>
      </c>
      <c r="C255" s="11">
        <f>VLOOKUP($A255,'Medical Examinations'!$A255:$O2589,2,FALSE)</f>
        <v>51.18</v>
      </c>
      <c r="D255" s="11">
        <f>VLOOKUP($A255,'Medical Examinations'!$A255:$O2589,3,FALSE)</f>
        <v>4.5599999999999996</v>
      </c>
      <c r="E255" s="11" t="str">
        <f>VLOOKUP($A255,'Medical Examinations'!$A255:$P2589,14,FALSE)</f>
        <v>Yes</v>
      </c>
      <c r="F255" s="11" t="str">
        <f>VLOOKUP($A255,'Medical Examinations'!$A255:$O2589,5,FALSE)</f>
        <v>Yes</v>
      </c>
      <c r="G255" s="11" t="str">
        <f>VLOOKUP($A255,'Medical Examinations'!$A255:$O2589,6,FALSE)</f>
        <v>No</v>
      </c>
      <c r="H255" s="11">
        <f>VLOOKUP($A255,'Medical Examinations'!$A255:$P2589,13,FALSE)</f>
        <v>2</v>
      </c>
      <c r="I255" s="11" t="str">
        <f>VLOOKUP($A255,'Medical Examinations'!$A255:$P2589,16,FALSE)</f>
        <v>Yes</v>
      </c>
      <c r="J255" s="11" t="str">
        <f>VLOOKUP($A255,'Medical Examinations'!$A255:$P2589,11,FALSE)</f>
        <v>Obesity</v>
      </c>
      <c r="K255" s="11" t="str">
        <f>VLOOKUP($A255,'Medical Examinations'!$A255:$P2589,12,FALSE)</f>
        <v>Normal</v>
      </c>
      <c r="L255" s="11" t="str">
        <f>VLOOKUP($A255,'Hospitalisation Details'!$K255:$S2597,7,FALSE)</f>
        <v>26 Oct 2000</v>
      </c>
      <c r="M255" s="17">
        <f>VLOOKUP($A255,'Hospitalisation Details'!$K255:$S2597,9,FALSE)</f>
        <v>33829.39</v>
      </c>
      <c r="N255" s="11" t="str">
        <f>VLOOKUP($A255,'Hospitalisation Details'!$K255:$S2597,4,FALSE)</f>
        <v>Tier - 2</v>
      </c>
      <c r="O255" s="11" t="str">
        <f>VLOOKUP($A255,'Hospitalisation Details'!$K255:$S2597,5,FALSE)</f>
        <v>Tier - 3</v>
      </c>
      <c r="P255" s="11" t="str">
        <f>VLOOKUP($A255,'Hospitalisation Details'!$K255:$S2597,6,FALSE)</f>
        <v>R1011</v>
      </c>
      <c r="Q255" s="36">
        <f ca="1">VLOOKUP($A255,'Hospitalisation Details'!$K255:$S2597,8,FALSE)</f>
        <v>24</v>
      </c>
    </row>
    <row r="256" spans="1:17" x14ac:dyDescent="0.3">
      <c r="A256" s="14" t="str">
        <f>VLOOKUP('Customer Names'!A256,'Customer Names'!A256:F2590,1,FALSE)</f>
        <v>Id255</v>
      </c>
      <c r="B256" s="11" t="str">
        <f>VLOOKUP('Customer Names'!B256,'Customer Names'!B256:G2590,5,FALSE)</f>
        <v>Zach S</v>
      </c>
      <c r="C256" s="11">
        <f>VLOOKUP($A256,'Medical Examinations'!$A256:$O2590,2,FALSE)</f>
        <v>22.18</v>
      </c>
      <c r="D256" s="11">
        <f>VLOOKUP($A256,'Medical Examinations'!$A256:$O2590,3,FALSE)</f>
        <v>9.9</v>
      </c>
      <c r="E256" s="11" t="str">
        <f>VLOOKUP($A256,'Medical Examinations'!$A256:$P2590,14,FALSE)</f>
        <v>No</v>
      </c>
      <c r="F256" s="11" t="str">
        <f>VLOOKUP($A256,'Medical Examinations'!$A256:$O2590,5,FALSE)</f>
        <v>No</v>
      </c>
      <c r="G256" s="11" t="str">
        <f>VLOOKUP($A256,'Medical Examinations'!$A256:$O2590,6,FALSE)</f>
        <v>No</v>
      </c>
      <c r="H256" s="11">
        <f>VLOOKUP($A256,'Medical Examinations'!$A256:$P2590,13,FALSE)</f>
        <v>0</v>
      </c>
      <c r="I256" s="11" t="str">
        <f>VLOOKUP($A256,'Medical Examinations'!$A256:$P2590,16,FALSE)</f>
        <v>Yes</v>
      </c>
      <c r="J256" s="11" t="str">
        <f>VLOOKUP($A256,'Medical Examinations'!$A256:$P2590,11,FALSE)</f>
        <v>Normal Weight</v>
      </c>
      <c r="K256" s="11" t="str">
        <f>VLOOKUP($A256,'Medical Examinations'!$A256:$P2590,12,FALSE)</f>
        <v>Diabetes</v>
      </c>
      <c r="L256" s="11" t="str">
        <f>VLOOKUP($A256,'Hospitalisation Details'!$K256:$S2598,7,FALSE)</f>
        <v>11 Dec 1962</v>
      </c>
      <c r="M256" s="17">
        <f>VLOOKUP($A256,'Hospitalisation Details'!$K256:$S2598,9,FALSE)</f>
        <v>33753.32</v>
      </c>
      <c r="N256" s="11" t="str">
        <f>VLOOKUP($A256,'Hospitalisation Details'!$K256:$S2598,4,FALSE)</f>
        <v>Tier - 1</v>
      </c>
      <c r="O256" s="11" t="str">
        <f>VLOOKUP($A256,'Hospitalisation Details'!$K256:$S2598,5,FALSE)</f>
        <v>Tier - 3</v>
      </c>
      <c r="P256" s="11" t="str">
        <f>VLOOKUP($A256,'Hospitalisation Details'!$K256:$S2598,6,FALSE)</f>
        <v>R1011</v>
      </c>
      <c r="Q256" s="36">
        <f ca="1">VLOOKUP($A256,'Hospitalisation Details'!$K256:$S2598,8,FALSE)</f>
        <v>62</v>
      </c>
    </row>
    <row r="257" spans="1:17" x14ac:dyDescent="0.3">
      <c r="A257" s="14" t="str">
        <f>VLOOKUP('Customer Names'!A257,'Customer Names'!A257:F2591,1,FALSE)</f>
        <v>Id256</v>
      </c>
      <c r="B257" s="11" t="str">
        <f>VLOOKUP('Customer Names'!B257,'Customer Names'!B257:G2591,5,FALSE)</f>
        <v>Alan</v>
      </c>
      <c r="C257" s="11">
        <f>VLOOKUP($A257,'Medical Examinations'!$A257:$O2591,2,FALSE)</f>
        <v>31.92</v>
      </c>
      <c r="D257" s="11">
        <f>VLOOKUP($A257,'Medical Examinations'!$A257:$O2591,3,FALSE)</f>
        <v>5.1100000000000003</v>
      </c>
      <c r="E257" s="11" t="str">
        <f>VLOOKUP($A257,'Medical Examinations'!$A257:$P2591,14,FALSE)</f>
        <v>No</v>
      </c>
      <c r="F257" s="11" t="str">
        <f>VLOOKUP($A257,'Medical Examinations'!$A257:$O2591,5,FALSE)</f>
        <v>No</v>
      </c>
      <c r="G257" s="11" t="str">
        <f>VLOOKUP($A257,'Medical Examinations'!$A257:$O2591,6,FALSE)</f>
        <v>Yes</v>
      </c>
      <c r="H257" s="11">
        <f>VLOOKUP($A257,'Medical Examinations'!$A257:$P2591,13,FALSE)</f>
        <v>1</v>
      </c>
      <c r="I257" s="11" t="str">
        <f>VLOOKUP($A257,'Medical Examinations'!$A257:$P2591,16,FALSE)</f>
        <v>Yes</v>
      </c>
      <c r="J257" s="11" t="str">
        <f>VLOOKUP($A257,'Medical Examinations'!$A257:$P2591,11,FALSE)</f>
        <v>Obesity</v>
      </c>
      <c r="K257" s="11" t="str">
        <f>VLOOKUP($A257,'Medical Examinations'!$A257:$P2591,12,FALSE)</f>
        <v>Normal</v>
      </c>
      <c r="L257" s="11" t="str">
        <f>VLOOKUP($A257,'Hospitalisation Details'!$K257:$S2599,7,FALSE)</f>
        <v>12 Sep 2003</v>
      </c>
      <c r="M257" s="17">
        <f>VLOOKUP($A257,'Hospitalisation Details'!$K257:$S2599,9,FALSE)</f>
        <v>33750.29</v>
      </c>
      <c r="N257" s="11" t="str">
        <f>VLOOKUP($A257,'Hospitalisation Details'!$K257:$S2599,4,FALSE)</f>
        <v>Tier - 1</v>
      </c>
      <c r="O257" s="11" t="str">
        <f>VLOOKUP($A257,'Hospitalisation Details'!$K257:$S2599,5,FALSE)</f>
        <v>Tier - 3</v>
      </c>
      <c r="P257" s="11" t="str">
        <f>VLOOKUP($A257,'Hospitalisation Details'!$K257:$S2599,6,FALSE)</f>
        <v>R1012</v>
      </c>
      <c r="Q257" s="36">
        <f ca="1">VLOOKUP($A257,'Hospitalisation Details'!$K257:$S2599,8,FALSE)</f>
        <v>21</v>
      </c>
    </row>
    <row r="258" spans="1:17" x14ac:dyDescent="0.3">
      <c r="A258" s="14" t="str">
        <f>VLOOKUP('Customer Names'!A258,'Customer Names'!A258:F2592,1,FALSE)</f>
        <v>Id257</v>
      </c>
      <c r="B258" s="11" t="str">
        <f>VLOOKUP('Customer Names'!B258,'Customer Names'!B258:G2592,5,FALSE)</f>
        <v>Nate</v>
      </c>
      <c r="C258" s="11">
        <f>VLOOKUP($A258,'Medical Examinations'!$A258:$O2592,2,FALSE)</f>
        <v>31.73</v>
      </c>
      <c r="D258" s="11">
        <f>VLOOKUP($A258,'Medical Examinations'!$A258:$O2592,3,FALSE)</f>
        <v>5.73</v>
      </c>
      <c r="E258" s="11" t="str">
        <f>VLOOKUP($A258,'Medical Examinations'!$A258:$P2592,14,FALSE)</f>
        <v>No</v>
      </c>
      <c r="F258" s="11" t="str">
        <f>VLOOKUP($A258,'Medical Examinations'!$A258:$O2592,5,FALSE)</f>
        <v>Yes</v>
      </c>
      <c r="G258" s="11" t="str">
        <f>VLOOKUP($A258,'Medical Examinations'!$A258:$O2592,6,FALSE)</f>
        <v>No</v>
      </c>
      <c r="H258" s="11">
        <f>VLOOKUP($A258,'Medical Examinations'!$A258:$P2592,13,FALSE)</f>
        <v>1</v>
      </c>
      <c r="I258" s="11" t="str">
        <f>VLOOKUP($A258,'Medical Examinations'!$A258:$P2592,16,FALSE)</f>
        <v>Yes</v>
      </c>
      <c r="J258" s="11" t="str">
        <f>VLOOKUP($A258,'Medical Examinations'!$A258:$P2592,11,FALSE)</f>
        <v>Obesity</v>
      </c>
      <c r="K258" s="11" t="str">
        <f>VLOOKUP($A258,'Medical Examinations'!$A258:$P2592,12,FALSE)</f>
        <v>Prediabetes</v>
      </c>
      <c r="L258" s="11" t="str">
        <f>VLOOKUP($A258,'Hospitalisation Details'!$K258:$S2600,7,FALSE)</f>
        <v>1 Nov 2004</v>
      </c>
      <c r="M258" s="17">
        <f>VLOOKUP($A258,'Hospitalisation Details'!$K258:$S2600,9,FALSE)</f>
        <v>33732.69</v>
      </c>
      <c r="N258" s="11" t="str">
        <f>VLOOKUP($A258,'Hospitalisation Details'!$K258:$S2600,4,FALSE)</f>
        <v>Tier - 1</v>
      </c>
      <c r="O258" s="11" t="str">
        <f>VLOOKUP($A258,'Hospitalisation Details'!$K258:$S2600,5,FALSE)</f>
        <v>Tier - 1</v>
      </c>
      <c r="P258" s="11" t="str">
        <f>VLOOKUP($A258,'Hospitalisation Details'!$K258:$S2600,6,FALSE)</f>
        <v>R1017</v>
      </c>
      <c r="Q258" s="36">
        <f ca="1">VLOOKUP($A258,'Hospitalisation Details'!$K258:$S2600,8,FALSE)</f>
        <v>20</v>
      </c>
    </row>
    <row r="259" spans="1:17" x14ac:dyDescent="0.3">
      <c r="A259" s="14" t="str">
        <f>VLOOKUP('Customer Names'!A259,'Customer Names'!A259:F2593,1,FALSE)</f>
        <v>Id258</v>
      </c>
      <c r="B259" s="11" t="str">
        <f>VLOOKUP('Customer Names'!B259,'Customer Names'!B259:G2593,5,FALSE)</f>
        <v>Jesse G</v>
      </c>
      <c r="C259" s="11">
        <f>VLOOKUP($A259,'Medical Examinations'!$A259:$O2593,2,FALSE)</f>
        <v>45.52</v>
      </c>
      <c r="D259" s="11">
        <f>VLOOKUP($A259,'Medical Examinations'!$A259:$O2593,3,FALSE)</f>
        <v>6.04</v>
      </c>
      <c r="E259" s="11" t="str">
        <f>VLOOKUP($A259,'Medical Examinations'!$A259:$P2593,14,FALSE)</f>
        <v>No</v>
      </c>
      <c r="F259" s="11" t="str">
        <f>VLOOKUP($A259,'Medical Examinations'!$A259:$O2593,5,FALSE)</f>
        <v>No</v>
      </c>
      <c r="G259" s="11" t="str">
        <f>VLOOKUP($A259,'Medical Examinations'!$A259:$O2593,6,FALSE)</f>
        <v>Yes</v>
      </c>
      <c r="H259" s="11">
        <f>VLOOKUP($A259,'Medical Examinations'!$A259:$P2593,13,FALSE)</f>
        <v>1</v>
      </c>
      <c r="I259" s="11" t="str">
        <f>VLOOKUP($A259,'Medical Examinations'!$A259:$P2593,16,FALSE)</f>
        <v>Yes</v>
      </c>
      <c r="J259" s="11" t="str">
        <f>VLOOKUP($A259,'Medical Examinations'!$A259:$P2593,11,FALSE)</f>
        <v>Obesity</v>
      </c>
      <c r="K259" s="11" t="str">
        <f>VLOOKUP($A259,'Medical Examinations'!$A259:$P2593,12,FALSE)</f>
        <v>Prediabetes</v>
      </c>
      <c r="L259" s="11" t="str">
        <f>VLOOKUP($A259,'Hospitalisation Details'!$K259:$S2601,7,FALSE)</f>
        <v>28 Nov 1993</v>
      </c>
      <c r="M259" s="17">
        <f>VLOOKUP($A259,'Hospitalisation Details'!$K259:$S2601,9,FALSE)</f>
        <v>33707.550000000003</v>
      </c>
      <c r="N259" s="11" t="str">
        <f>VLOOKUP($A259,'Hospitalisation Details'!$K259:$S2601,4,FALSE)</f>
        <v>Tier - 2</v>
      </c>
      <c r="O259" s="11" t="str">
        <f>VLOOKUP($A259,'Hospitalisation Details'!$K259:$S2601,5,FALSE)</f>
        <v>Tier - 2</v>
      </c>
      <c r="P259" s="11" t="str">
        <f>VLOOKUP($A259,'Hospitalisation Details'!$K259:$S2601,6,FALSE)</f>
        <v>R1011</v>
      </c>
      <c r="Q259" s="36">
        <f ca="1">VLOOKUP($A259,'Hospitalisation Details'!$K259:$S2601,8,FALSE)</f>
        <v>31</v>
      </c>
    </row>
    <row r="260" spans="1:17" x14ac:dyDescent="0.3">
      <c r="A260" s="14" t="str">
        <f>VLOOKUP('Customer Names'!A260,'Customer Names'!A260:F2594,1,FALSE)</f>
        <v>Id259</v>
      </c>
      <c r="B260" s="11" t="str">
        <f>VLOOKUP('Customer Names'!B260,'Customer Names'!B260:G2594,5,FALSE)</f>
        <v>Jason</v>
      </c>
      <c r="C260" s="11">
        <f>VLOOKUP($A260,'Medical Examinations'!$A260:$O2594,2,FALSE)</f>
        <v>52.81</v>
      </c>
      <c r="D260" s="11">
        <f>VLOOKUP($A260,'Medical Examinations'!$A260:$O2594,3,FALSE)</f>
        <v>5.19</v>
      </c>
      <c r="E260" s="11" t="str">
        <f>VLOOKUP($A260,'Medical Examinations'!$A260:$P2594,14,FALSE)</f>
        <v>No</v>
      </c>
      <c r="F260" s="11" t="str">
        <f>VLOOKUP($A260,'Medical Examinations'!$A260:$O2594,5,FALSE)</f>
        <v>No</v>
      </c>
      <c r="G260" s="11" t="str">
        <f>VLOOKUP($A260,'Medical Examinations'!$A260:$O2594,6,FALSE)</f>
        <v>Yes</v>
      </c>
      <c r="H260" s="11">
        <f>VLOOKUP($A260,'Medical Examinations'!$A260:$P2594,13,FALSE)</f>
        <v>1</v>
      </c>
      <c r="I260" s="11" t="str">
        <f>VLOOKUP($A260,'Medical Examinations'!$A260:$P2594,16,FALSE)</f>
        <v>Yes</v>
      </c>
      <c r="J260" s="11" t="str">
        <f>VLOOKUP($A260,'Medical Examinations'!$A260:$P2594,11,FALSE)</f>
        <v>Obesity</v>
      </c>
      <c r="K260" s="11" t="str">
        <f>VLOOKUP($A260,'Medical Examinations'!$A260:$P2594,12,FALSE)</f>
        <v>Normal</v>
      </c>
      <c r="L260" s="11" t="str">
        <f>VLOOKUP($A260,'Hospitalisation Details'!$K260:$S2602,7,FALSE)</f>
        <v>9 Sep 2003</v>
      </c>
      <c r="M260" s="17">
        <f>VLOOKUP($A260,'Hospitalisation Details'!$K260:$S2602,9,FALSE)</f>
        <v>33611.71</v>
      </c>
      <c r="N260" s="11" t="str">
        <f>VLOOKUP($A260,'Hospitalisation Details'!$K260:$S2602,4,FALSE)</f>
        <v>Tier - 1</v>
      </c>
      <c r="O260" s="11" t="str">
        <f>VLOOKUP($A260,'Hospitalisation Details'!$K260:$S2602,5,FALSE)</f>
        <v>Tier - 2</v>
      </c>
      <c r="P260" s="11" t="str">
        <f>VLOOKUP($A260,'Hospitalisation Details'!$K260:$S2602,6,FALSE)</f>
        <v>R1011</v>
      </c>
      <c r="Q260" s="36">
        <f ca="1">VLOOKUP($A260,'Hospitalisation Details'!$K260:$S2602,8,FALSE)</f>
        <v>21</v>
      </c>
    </row>
    <row r="261" spans="1:17" x14ac:dyDescent="0.3">
      <c r="A261" s="14" t="str">
        <f>VLOOKUP('Customer Names'!A261,'Customer Names'!A261:F2595,1,FALSE)</f>
        <v>Id260</v>
      </c>
      <c r="B261" s="11" t="str">
        <f>VLOOKUP('Customer Names'!B261,'Customer Names'!B261:G2595,5,FALSE)</f>
        <v>Megan A</v>
      </c>
      <c r="C261" s="11">
        <f>VLOOKUP($A261,'Medical Examinations'!$A261:$O2595,2,FALSE)</f>
        <v>33.58</v>
      </c>
      <c r="D261" s="11">
        <f>VLOOKUP($A261,'Medical Examinations'!$A261:$O2595,3,FALSE)</f>
        <v>5.56</v>
      </c>
      <c r="E261" s="11" t="str">
        <f>VLOOKUP($A261,'Medical Examinations'!$A261:$P2595,14,FALSE)</f>
        <v>No</v>
      </c>
      <c r="F261" s="11" t="str">
        <f>VLOOKUP($A261,'Medical Examinations'!$A261:$O2595,5,FALSE)</f>
        <v>No</v>
      </c>
      <c r="G261" s="11" t="str">
        <f>VLOOKUP($A261,'Medical Examinations'!$A261:$O2595,6,FALSE)</f>
        <v>No</v>
      </c>
      <c r="H261" s="11">
        <f>VLOOKUP($A261,'Medical Examinations'!$A261:$P2595,13,FALSE)</f>
        <v>1</v>
      </c>
      <c r="I261" s="11" t="str">
        <f>VLOOKUP($A261,'Medical Examinations'!$A261:$P2595,16,FALSE)</f>
        <v>Yes</v>
      </c>
      <c r="J261" s="11" t="str">
        <f>VLOOKUP($A261,'Medical Examinations'!$A261:$P2595,11,FALSE)</f>
        <v>Obesity</v>
      </c>
      <c r="K261" s="11" t="str">
        <f>VLOOKUP($A261,'Medical Examinations'!$A261:$P2595,12,FALSE)</f>
        <v>Normal</v>
      </c>
      <c r="L261" s="11" t="str">
        <f>VLOOKUP($A261,'Hospitalisation Details'!$K261:$S2603,7,FALSE)</f>
        <v>22 Jul 1984</v>
      </c>
      <c r="M261" s="17">
        <f>VLOOKUP($A261,'Hospitalisation Details'!$K261:$S2603,9,FALSE)</f>
        <v>33527.1</v>
      </c>
      <c r="N261" s="11" t="str">
        <f>VLOOKUP($A261,'Hospitalisation Details'!$K261:$S2603,4,FALSE)</f>
        <v>Tier - 2</v>
      </c>
      <c r="O261" s="11" t="str">
        <f>VLOOKUP($A261,'Hospitalisation Details'!$K261:$S2603,5,FALSE)</f>
        <v>Tier - 3</v>
      </c>
      <c r="P261" s="11" t="str">
        <f>VLOOKUP($A261,'Hospitalisation Details'!$K261:$S2603,6,FALSE)</f>
        <v>R1011</v>
      </c>
      <c r="Q261" s="36">
        <f ca="1">VLOOKUP($A261,'Hospitalisation Details'!$K261:$S2603,8,FALSE)</f>
        <v>40</v>
      </c>
    </row>
    <row r="262" spans="1:17" x14ac:dyDescent="0.3">
      <c r="A262" s="14" t="str">
        <f>VLOOKUP('Customer Names'!A262,'Customer Names'!A262:F2596,1,FALSE)</f>
        <v>Id261</v>
      </c>
      <c r="B262" s="11" t="str">
        <f>VLOOKUP('Customer Names'!B262,'Customer Names'!B262:G2596,5,FALSE)</f>
        <v>Luke M</v>
      </c>
      <c r="C262" s="11">
        <f>VLOOKUP($A262,'Medical Examinations'!$A262:$O2596,2,FALSE)</f>
        <v>30.684999999999999</v>
      </c>
      <c r="D262" s="11">
        <f>VLOOKUP($A262,'Medical Examinations'!$A262:$O2596,3,FALSE)</f>
        <v>8.23</v>
      </c>
      <c r="E262" s="11" t="str">
        <f>VLOOKUP($A262,'Medical Examinations'!$A262:$P2596,14,FALSE)</f>
        <v>No</v>
      </c>
      <c r="F262" s="11" t="str">
        <f>VLOOKUP($A262,'Medical Examinations'!$A262:$O2596,5,FALSE)</f>
        <v>No</v>
      </c>
      <c r="G262" s="11" t="str">
        <f>VLOOKUP($A262,'Medical Examinations'!$A262:$O2596,6,FALSE)</f>
        <v>No</v>
      </c>
      <c r="H262" s="11">
        <f>VLOOKUP($A262,'Medical Examinations'!$A262:$P2596,13,FALSE)</f>
        <v>0</v>
      </c>
      <c r="I262" s="11" t="str">
        <f>VLOOKUP($A262,'Medical Examinations'!$A262:$P2596,16,FALSE)</f>
        <v>Yes</v>
      </c>
      <c r="J262" s="11" t="str">
        <f>VLOOKUP($A262,'Medical Examinations'!$A262:$P2596,11,FALSE)</f>
        <v>Obesity</v>
      </c>
      <c r="K262" s="11" t="str">
        <f>VLOOKUP($A262,'Medical Examinations'!$A262:$P2596,12,FALSE)</f>
        <v>Diabetes</v>
      </c>
      <c r="L262" s="11" t="str">
        <f>VLOOKUP($A262,'Hospitalisation Details'!$K262:$S2604,7,FALSE)</f>
        <v>25 Aug 2002</v>
      </c>
      <c r="M262" s="17">
        <f>VLOOKUP($A262,'Hospitalisation Details'!$K262:$S2604,9,FALSE)</f>
        <v>33475.82</v>
      </c>
      <c r="N262" s="11" t="str">
        <f>VLOOKUP($A262,'Hospitalisation Details'!$K262:$S2604,4,FALSE)</f>
        <v>Tier - 1</v>
      </c>
      <c r="O262" s="11" t="str">
        <f>VLOOKUP($A262,'Hospitalisation Details'!$K262:$S2604,5,FALSE)</f>
        <v>Tier - 1</v>
      </c>
      <c r="P262" s="11" t="str">
        <f>VLOOKUP($A262,'Hospitalisation Details'!$K262:$S2604,6,FALSE)</f>
        <v>R1018</v>
      </c>
      <c r="Q262" s="36">
        <f ca="1">VLOOKUP($A262,'Hospitalisation Details'!$K262:$S2604,8,FALSE)</f>
        <v>22</v>
      </c>
    </row>
    <row r="263" spans="1:17" x14ac:dyDescent="0.3">
      <c r="A263" s="14" t="str">
        <f>VLOOKUP('Customer Names'!A263,'Customer Names'!A263:F2597,1,FALSE)</f>
        <v>Id262</v>
      </c>
      <c r="B263" s="11" t="str">
        <f>VLOOKUP('Customer Names'!B263,'Customer Names'!B263:G2597,5,FALSE)</f>
        <v>Jacy D</v>
      </c>
      <c r="C263" s="11">
        <f>VLOOKUP($A263,'Medical Examinations'!$A263:$O2597,2,FALSE)</f>
        <v>37.524999999999999</v>
      </c>
      <c r="D263" s="11">
        <f>VLOOKUP($A263,'Medical Examinations'!$A263:$O2597,3,FALSE)</f>
        <v>9.0299999999999994</v>
      </c>
      <c r="E263" s="11" t="str">
        <f>VLOOKUP($A263,'Medical Examinations'!$A263:$P2597,14,FALSE)</f>
        <v>Yes</v>
      </c>
      <c r="F263" s="11" t="str">
        <f>VLOOKUP($A263,'Medical Examinations'!$A263:$O2597,5,FALSE)</f>
        <v>No</v>
      </c>
      <c r="G263" s="11" t="str">
        <f>VLOOKUP($A263,'Medical Examinations'!$A263:$O2597,6,FALSE)</f>
        <v>No</v>
      </c>
      <c r="H263" s="11">
        <f>VLOOKUP($A263,'Medical Examinations'!$A263:$P2597,13,FALSE)</f>
        <v>2</v>
      </c>
      <c r="I263" s="11" t="str">
        <f>VLOOKUP($A263,'Medical Examinations'!$A263:$P2597,16,FALSE)</f>
        <v>No</v>
      </c>
      <c r="J263" s="11" t="str">
        <f>VLOOKUP($A263,'Medical Examinations'!$A263:$P2597,11,FALSE)</f>
        <v>Obesity</v>
      </c>
      <c r="K263" s="11" t="str">
        <f>VLOOKUP($A263,'Medical Examinations'!$A263:$P2597,12,FALSE)</f>
        <v>Diabetes</v>
      </c>
      <c r="L263" s="11" t="str">
        <f>VLOOKUP($A263,'Hospitalisation Details'!$K263:$S2605,7,FALSE)</f>
        <v>18 Jun 1970</v>
      </c>
      <c r="M263" s="17">
        <f>VLOOKUP($A263,'Hospitalisation Details'!$K263:$S2605,9,FALSE)</f>
        <v>33471.97</v>
      </c>
      <c r="N263" s="11" t="str">
        <f>VLOOKUP($A263,'Hospitalisation Details'!$K263:$S2605,4,FALSE)</f>
        <v>Tier - 2</v>
      </c>
      <c r="O263" s="11" t="str">
        <f>VLOOKUP($A263,'Hospitalisation Details'!$K263:$S2605,5,FALSE)</f>
        <v>Tier - 2</v>
      </c>
      <c r="P263" s="11" t="str">
        <f>VLOOKUP($A263,'Hospitalisation Details'!$K263:$S2605,6,FALSE)</f>
        <v>R1012</v>
      </c>
      <c r="Q263" s="36">
        <f ca="1">VLOOKUP($A263,'Hospitalisation Details'!$K263:$S2605,8,FALSE)</f>
        <v>54</v>
      </c>
    </row>
    <row r="264" spans="1:17" x14ac:dyDescent="0.3">
      <c r="A264" s="14" t="str">
        <f>VLOOKUP('Customer Names'!A264,'Customer Names'!A264:F2598,1,FALSE)</f>
        <v>Id263</v>
      </c>
      <c r="B264" s="11" t="str">
        <f>VLOOKUP('Customer Names'!B264,'Customer Names'!B264:G2598,5,FALSE)</f>
        <v>Simon G</v>
      </c>
      <c r="C264" s="11">
        <f>VLOOKUP($A264,'Medical Examinations'!$A264:$O2598,2,FALSE)</f>
        <v>34.5</v>
      </c>
      <c r="D264" s="11">
        <f>VLOOKUP($A264,'Medical Examinations'!$A264:$O2598,3,FALSE)</f>
        <v>4.07</v>
      </c>
      <c r="E264" s="11" t="str">
        <f>VLOOKUP($A264,'Medical Examinations'!$A264:$P2598,14,FALSE)</f>
        <v>Yes</v>
      </c>
      <c r="F264" s="11" t="str">
        <f>VLOOKUP($A264,'Medical Examinations'!$A264:$O2598,5,FALSE)</f>
        <v>No</v>
      </c>
      <c r="G264" s="11" t="str">
        <f>VLOOKUP($A264,'Medical Examinations'!$A264:$O2598,6,FALSE)</f>
        <v>No</v>
      </c>
      <c r="H264" s="11">
        <f>VLOOKUP($A264,'Medical Examinations'!$A264:$P2598,13,FALSE)</f>
        <v>0</v>
      </c>
      <c r="I264" s="11" t="str">
        <f>VLOOKUP($A264,'Medical Examinations'!$A264:$P2598,16,FALSE)</f>
        <v>Yes</v>
      </c>
      <c r="J264" s="11" t="str">
        <f>VLOOKUP($A264,'Medical Examinations'!$A264:$P2598,11,FALSE)</f>
        <v>Obesity</v>
      </c>
      <c r="K264" s="11" t="str">
        <f>VLOOKUP($A264,'Medical Examinations'!$A264:$P2598,12,FALSE)</f>
        <v>Normal</v>
      </c>
      <c r="L264" s="11" t="str">
        <f>VLOOKUP($A264,'Hospitalisation Details'!$K264:$S2606,7,FALSE)</f>
        <v>7 Dec 1985</v>
      </c>
      <c r="M264" s="17">
        <f>VLOOKUP($A264,'Hospitalisation Details'!$K264:$S2606,9,FALSE)</f>
        <v>33450.99</v>
      </c>
      <c r="N264" s="11" t="str">
        <f>VLOOKUP($A264,'Hospitalisation Details'!$K264:$S2606,4,FALSE)</f>
        <v>Tier - 2</v>
      </c>
      <c r="O264" s="11" t="str">
        <f>VLOOKUP($A264,'Hospitalisation Details'!$K264:$S2606,5,FALSE)</f>
        <v>Tier - 2</v>
      </c>
      <c r="P264" s="11" t="str">
        <f>VLOOKUP($A264,'Hospitalisation Details'!$K264:$S2606,6,FALSE)</f>
        <v>R1011</v>
      </c>
      <c r="Q264" s="36">
        <f ca="1">VLOOKUP($A264,'Hospitalisation Details'!$K264:$S2606,8,FALSE)</f>
        <v>39</v>
      </c>
    </row>
    <row r="265" spans="1:17" x14ac:dyDescent="0.3">
      <c r="A265" s="14" t="str">
        <f>VLOOKUP('Customer Names'!A265,'Customer Names'!A265:F2599,1,FALSE)</f>
        <v>Id264</v>
      </c>
      <c r="B265" s="11" t="str">
        <f>VLOOKUP('Customer Names'!B265,'Customer Names'!B265:G2599,5,FALSE)</f>
        <v>Ainsley E</v>
      </c>
      <c r="C265" s="11">
        <f>VLOOKUP($A265,'Medical Examinations'!$A265:$O2599,2,FALSE)</f>
        <v>28.16</v>
      </c>
      <c r="D265" s="11">
        <f>VLOOKUP($A265,'Medical Examinations'!$A265:$O2599,3,FALSE)</f>
        <v>5.77</v>
      </c>
      <c r="E265" s="11" t="str">
        <f>VLOOKUP($A265,'Medical Examinations'!$A265:$P2599,14,FALSE)</f>
        <v>No</v>
      </c>
      <c r="F265" s="11" t="str">
        <f>VLOOKUP($A265,'Medical Examinations'!$A265:$O2599,5,FALSE)</f>
        <v>No</v>
      </c>
      <c r="G265" s="11" t="str">
        <f>VLOOKUP($A265,'Medical Examinations'!$A265:$O2599,6,FALSE)</f>
        <v>No</v>
      </c>
      <c r="H265" s="11">
        <f>VLOOKUP($A265,'Medical Examinations'!$A265:$P2599,13,FALSE)</f>
        <v>2</v>
      </c>
      <c r="I265" s="11" t="str">
        <f>VLOOKUP($A265,'Medical Examinations'!$A265:$P2599,16,FALSE)</f>
        <v>Yes</v>
      </c>
      <c r="J265" s="11" t="str">
        <f>VLOOKUP($A265,'Medical Examinations'!$A265:$P2599,11,FALSE)</f>
        <v>Overweight</v>
      </c>
      <c r="K265" s="11" t="str">
        <f>VLOOKUP($A265,'Medical Examinations'!$A265:$P2599,12,FALSE)</f>
        <v>Prediabetes</v>
      </c>
      <c r="L265" s="11" t="str">
        <f>VLOOKUP($A265,'Hospitalisation Details'!$K265:$S2607,7,FALSE)</f>
        <v>5 Sep 1972</v>
      </c>
      <c r="M265" s="17">
        <f>VLOOKUP($A265,'Hospitalisation Details'!$K265:$S2607,9,FALSE)</f>
        <v>33344.449999999997</v>
      </c>
      <c r="N265" s="11" t="str">
        <f>VLOOKUP($A265,'Hospitalisation Details'!$K265:$S2607,4,FALSE)</f>
        <v>Tier - 2</v>
      </c>
      <c r="O265" s="11" t="str">
        <f>VLOOKUP($A265,'Hospitalisation Details'!$K265:$S2607,5,FALSE)</f>
        <v>Tier - 3</v>
      </c>
      <c r="P265" s="11" t="str">
        <f>VLOOKUP($A265,'Hospitalisation Details'!$K265:$S2607,6,FALSE)</f>
        <v>R1011</v>
      </c>
      <c r="Q265" s="36">
        <f ca="1">VLOOKUP($A265,'Hospitalisation Details'!$K265:$S2607,8,FALSE)</f>
        <v>52</v>
      </c>
    </row>
    <row r="266" spans="1:17" x14ac:dyDescent="0.3">
      <c r="A266" s="14" t="str">
        <f>VLOOKUP('Customer Names'!A266,'Customer Names'!A266:F2600,1,FALSE)</f>
        <v>Id265</v>
      </c>
      <c r="B266" s="11" t="str">
        <f>VLOOKUP('Customer Names'!B266,'Customer Names'!B266:G2600,5,FALSE)</f>
        <v>Erica A</v>
      </c>
      <c r="C266" s="11">
        <f>VLOOKUP($A266,'Medical Examinations'!$A266:$O2600,2,FALSE)</f>
        <v>30.02</v>
      </c>
      <c r="D266" s="11">
        <f>VLOOKUP($A266,'Medical Examinations'!$A266:$O2600,3,FALSE)</f>
        <v>5.98</v>
      </c>
      <c r="E266" s="11" t="str">
        <f>VLOOKUP($A266,'Medical Examinations'!$A266:$P2600,14,FALSE)</f>
        <v>No</v>
      </c>
      <c r="F266" s="11" t="str">
        <f>VLOOKUP($A266,'Medical Examinations'!$A266:$O2600,5,FALSE)</f>
        <v>No</v>
      </c>
      <c r="G266" s="11" t="str">
        <f>VLOOKUP($A266,'Medical Examinations'!$A266:$O2600,6,FALSE)</f>
        <v>Yes</v>
      </c>
      <c r="H266" s="11">
        <f>VLOOKUP($A266,'Medical Examinations'!$A266:$P2600,13,FALSE)</f>
        <v>1</v>
      </c>
      <c r="I266" s="11" t="str">
        <f>VLOOKUP($A266,'Medical Examinations'!$A266:$P2600,16,FALSE)</f>
        <v>Yes</v>
      </c>
      <c r="J266" s="11" t="str">
        <f>VLOOKUP($A266,'Medical Examinations'!$A266:$P2600,11,FALSE)</f>
        <v>Obesity</v>
      </c>
      <c r="K266" s="11" t="str">
        <f>VLOOKUP($A266,'Medical Examinations'!$A266:$P2600,12,FALSE)</f>
        <v>Prediabetes</v>
      </c>
      <c r="L266" s="11" t="str">
        <f>VLOOKUP($A266,'Hospitalisation Details'!$K266:$S2608,7,FALSE)</f>
        <v>28 Nov 2003</v>
      </c>
      <c r="M266" s="17">
        <f>VLOOKUP($A266,'Hospitalisation Details'!$K266:$S2608,9,FALSE)</f>
        <v>33307.550000000003</v>
      </c>
      <c r="N266" s="11" t="str">
        <f>VLOOKUP($A266,'Hospitalisation Details'!$K266:$S2608,4,FALSE)</f>
        <v>Tier - 2</v>
      </c>
      <c r="O266" s="11" t="str">
        <f>VLOOKUP($A266,'Hospitalisation Details'!$K266:$S2608,5,FALSE)</f>
        <v>Tier - 3</v>
      </c>
      <c r="P266" s="11" t="str">
        <f>VLOOKUP($A266,'Hospitalisation Details'!$K266:$S2608,6,FALSE)</f>
        <v>R1012</v>
      </c>
      <c r="Q266" s="36">
        <f ca="1">VLOOKUP($A266,'Hospitalisation Details'!$K266:$S2608,8,FALSE)</f>
        <v>21</v>
      </c>
    </row>
    <row r="267" spans="1:17" x14ac:dyDescent="0.3">
      <c r="A267" s="14" t="str">
        <f>VLOOKUP('Customer Names'!A267,'Customer Names'!A267:F2601,1,FALSE)</f>
        <v>Id266</v>
      </c>
      <c r="B267" s="11" t="str">
        <f>VLOOKUP('Customer Names'!B267,'Customer Names'!B267:G2601,5,FALSE)</f>
        <v>Erik</v>
      </c>
      <c r="C267" s="11">
        <f>VLOOKUP($A267,'Medical Examinations'!$A267:$O2601,2,FALSE)</f>
        <v>37.82</v>
      </c>
      <c r="D267" s="11">
        <f>VLOOKUP($A267,'Medical Examinations'!$A267:$O2601,3,FALSE)</f>
        <v>6.01</v>
      </c>
      <c r="E267" s="11" t="str">
        <f>VLOOKUP($A267,'Medical Examinations'!$A267:$P2601,14,FALSE)</f>
        <v>No</v>
      </c>
      <c r="F267" s="11" t="str">
        <f>VLOOKUP($A267,'Medical Examinations'!$A267:$O2601,5,FALSE)</f>
        <v>No</v>
      </c>
      <c r="G267" s="11" t="str">
        <f>VLOOKUP($A267,'Medical Examinations'!$A267:$O2601,6,FALSE)</f>
        <v>No</v>
      </c>
      <c r="H267" s="11">
        <f>VLOOKUP($A267,'Medical Examinations'!$A267:$P2601,13,FALSE)</f>
        <v>0</v>
      </c>
      <c r="I267" s="11" t="str">
        <f>VLOOKUP($A267,'Medical Examinations'!$A267:$P2601,16,FALSE)</f>
        <v>Yes</v>
      </c>
      <c r="J267" s="11" t="str">
        <f>VLOOKUP($A267,'Medical Examinations'!$A267:$P2601,11,FALSE)</f>
        <v>Obesity</v>
      </c>
      <c r="K267" s="11" t="str">
        <f>VLOOKUP($A267,'Medical Examinations'!$A267:$P2601,12,FALSE)</f>
        <v>Prediabetes</v>
      </c>
      <c r="L267" s="11" t="str">
        <f>VLOOKUP($A267,'Hospitalisation Details'!$K267:$S2609,7,FALSE)</f>
        <v>12 Oct 1990</v>
      </c>
      <c r="M267" s="17">
        <f>VLOOKUP($A267,'Hospitalisation Details'!$K267:$S2609,9,FALSE)</f>
        <v>33292.83</v>
      </c>
      <c r="N267" s="11" t="str">
        <f>VLOOKUP($A267,'Hospitalisation Details'!$K267:$S2609,4,FALSE)</f>
        <v>Tier - 2</v>
      </c>
      <c r="O267" s="11" t="str">
        <f>VLOOKUP($A267,'Hospitalisation Details'!$K267:$S2609,5,FALSE)</f>
        <v>Tier - 1</v>
      </c>
      <c r="P267" s="11" t="str">
        <f>VLOOKUP($A267,'Hospitalisation Details'!$K267:$S2609,6,FALSE)</f>
        <v>R1011</v>
      </c>
      <c r="Q267" s="36">
        <f ca="1">VLOOKUP($A267,'Hospitalisation Details'!$K267:$S2609,8,FALSE)</f>
        <v>34</v>
      </c>
    </row>
    <row r="268" spans="1:17" x14ac:dyDescent="0.3">
      <c r="A268" s="14" t="str">
        <f>VLOOKUP('Customer Names'!A268,'Customer Names'!A268:F2602,1,FALSE)</f>
        <v>Id267</v>
      </c>
      <c r="B268" s="11" t="str">
        <f>VLOOKUP('Customer Names'!B268,'Customer Names'!B268:G2602,5,FALSE)</f>
        <v>Erin C</v>
      </c>
      <c r="C268" s="11">
        <f>VLOOKUP($A268,'Medical Examinations'!$A268:$O2602,2,FALSE)</f>
        <v>33.14</v>
      </c>
      <c r="D268" s="11">
        <f>VLOOKUP($A268,'Medical Examinations'!$A268:$O2602,3,FALSE)</f>
        <v>5.67</v>
      </c>
      <c r="E268" s="11" t="str">
        <f>VLOOKUP($A268,'Medical Examinations'!$A268:$P2602,14,FALSE)</f>
        <v>Yes</v>
      </c>
      <c r="F268" s="11" t="str">
        <f>VLOOKUP($A268,'Medical Examinations'!$A268:$O2602,5,FALSE)</f>
        <v>No</v>
      </c>
      <c r="G268" s="11" t="str">
        <f>VLOOKUP($A268,'Medical Examinations'!$A268:$O2602,6,FALSE)</f>
        <v>No</v>
      </c>
      <c r="H268" s="11">
        <f>VLOOKUP($A268,'Medical Examinations'!$A268:$P2602,13,FALSE)</f>
        <v>0</v>
      </c>
      <c r="I268" s="11" t="str">
        <f>VLOOKUP($A268,'Medical Examinations'!$A268:$P2602,16,FALSE)</f>
        <v>Yes</v>
      </c>
      <c r="J268" s="11" t="str">
        <f>VLOOKUP($A268,'Medical Examinations'!$A268:$P2602,11,FALSE)</f>
        <v>Obesity</v>
      </c>
      <c r="K268" s="11" t="str">
        <f>VLOOKUP($A268,'Medical Examinations'!$A268:$P2602,12,FALSE)</f>
        <v>Normal</v>
      </c>
      <c r="L268" s="11" t="str">
        <f>VLOOKUP($A268,'Hospitalisation Details'!$K268:$S2610,7,FALSE)</f>
        <v>15 Jul 1985</v>
      </c>
      <c r="M268" s="17">
        <f>VLOOKUP($A268,'Hospitalisation Details'!$K268:$S2610,9,FALSE)</f>
        <v>33121</v>
      </c>
      <c r="N268" s="11" t="str">
        <f>VLOOKUP($A268,'Hospitalisation Details'!$K268:$S2610,4,FALSE)</f>
        <v>Tier - 2</v>
      </c>
      <c r="O268" s="11" t="str">
        <f>VLOOKUP($A268,'Hospitalisation Details'!$K268:$S2610,5,FALSE)</f>
        <v>Tier - 1</v>
      </c>
      <c r="P268" s="11" t="str">
        <f>VLOOKUP($A268,'Hospitalisation Details'!$K268:$S2610,6,FALSE)</f>
        <v>R1011</v>
      </c>
      <c r="Q268" s="36">
        <f ca="1">VLOOKUP($A268,'Hospitalisation Details'!$K268:$S2610,8,FALSE)</f>
        <v>39</v>
      </c>
    </row>
    <row r="269" spans="1:17" x14ac:dyDescent="0.3">
      <c r="A269" s="14" t="str">
        <f>VLOOKUP('Customer Names'!A269,'Customer Names'!A269:F2603,1,FALSE)</f>
        <v>Id268</v>
      </c>
      <c r="B269" s="11" t="str">
        <f>VLOOKUP('Customer Names'!B269,'Customer Names'!B269:G2603,5,FALSE)</f>
        <v>Adrienne</v>
      </c>
      <c r="C269" s="11">
        <f>VLOOKUP($A269,'Medical Examinations'!$A269:$O2603,2,FALSE)</f>
        <v>25.14</v>
      </c>
      <c r="D269" s="11">
        <f>VLOOKUP($A269,'Medical Examinations'!$A269:$O2603,3,FALSE)</f>
        <v>6.02</v>
      </c>
      <c r="E269" s="11" t="str">
        <f>VLOOKUP($A269,'Medical Examinations'!$A269:$P2603,14,FALSE)</f>
        <v>Yes</v>
      </c>
      <c r="F269" s="11" t="str">
        <f>VLOOKUP($A269,'Medical Examinations'!$A269:$O2603,5,FALSE)</f>
        <v>No</v>
      </c>
      <c r="G269" s="11" t="str">
        <f>VLOOKUP($A269,'Medical Examinations'!$A269:$O2603,6,FALSE)</f>
        <v>Yes</v>
      </c>
      <c r="H269" s="11">
        <f>VLOOKUP($A269,'Medical Examinations'!$A269:$P2603,13,FALSE)</f>
        <v>1</v>
      </c>
      <c r="I269" s="11" t="str">
        <f>VLOOKUP($A269,'Medical Examinations'!$A269:$P2603,16,FALSE)</f>
        <v>Yes</v>
      </c>
      <c r="J269" s="11" t="str">
        <f>VLOOKUP($A269,'Medical Examinations'!$A269:$P2603,11,FALSE)</f>
        <v>Overweight</v>
      </c>
      <c r="K269" s="11" t="str">
        <f>VLOOKUP($A269,'Medical Examinations'!$A269:$P2603,12,FALSE)</f>
        <v>Prediabetes</v>
      </c>
      <c r="L269" s="11" t="str">
        <f>VLOOKUP($A269,'Hospitalisation Details'!$K269:$S2611,7,FALSE)</f>
        <v>30 Oct 1969</v>
      </c>
      <c r="M269" s="17">
        <f>VLOOKUP($A269,'Hospitalisation Details'!$K269:$S2611,9,FALSE)</f>
        <v>33090.660000000003</v>
      </c>
      <c r="N269" s="11" t="str">
        <f>VLOOKUP($A269,'Hospitalisation Details'!$K269:$S2611,4,FALSE)</f>
        <v>Tier - 2</v>
      </c>
      <c r="O269" s="11" t="str">
        <f>VLOOKUP($A269,'Hospitalisation Details'!$K269:$S2611,5,FALSE)</f>
        <v>Tier - 2</v>
      </c>
      <c r="P269" s="11" t="str">
        <f>VLOOKUP($A269,'Hospitalisation Details'!$K269:$S2611,6,FALSE)</f>
        <v>R1011</v>
      </c>
      <c r="Q269" s="36">
        <f ca="1">VLOOKUP($A269,'Hospitalisation Details'!$K269:$S2611,8,FALSE)</f>
        <v>55</v>
      </c>
    </row>
    <row r="270" spans="1:17" x14ac:dyDescent="0.3">
      <c r="A270" s="14" t="str">
        <f>VLOOKUP('Customer Names'!A270,'Customer Names'!A270:F2604,1,FALSE)</f>
        <v>Id269</v>
      </c>
      <c r="B270" s="11" t="str">
        <f>VLOOKUP('Customer Names'!B270,'Customer Names'!B270:G2604,5,FALSE)</f>
        <v>Adam</v>
      </c>
      <c r="C270" s="11">
        <f>VLOOKUP($A270,'Medical Examinations'!$A270:$O2604,2,FALSE)</f>
        <v>20.18</v>
      </c>
      <c r="D270" s="11">
        <f>VLOOKUP($A270,'Medical Examinations'!$A270:$O2604,3,FALSE)</f>
        <v>11.19</v>
      </c>
      <c r="E270" s="11" t="str">
        <f>VLOOKUP($A270,'Medical Examinations'!$A270:$P2604,14,FALSE)</f>
        <v>No</v>
      </c>
      <c r="F270" s="11" t="str">
        <f>VLOOKUP($A270,'Medical Examinations'!$A270:$O2604,5,FALSE)</f>
        <v>No</v>
      </c>
      <c r="G270" s="11" t="str">
        <f>VLOOKUP($A270,'Medical Examinations'!$A270:$O2604,6,FALSE)</f>
        <v>No</v>
      </c>
      <c r="H270" s="11">
        <f>VLOOKUP($A270,'Medical Examinations'!$A270:$P2604,13,FALSE)</f>
        <v>0</v>
      </c>
      <c r="I270" s="11" t="str">
        <f>VLOOKUP($A270,'Medical Examinations'!$A270:$P2604,16,FALSE)</f>
        <v>Yes</v>
      </c>
      <c r="J270" s="11" t="str">
        <f>VLOOKUP($A270,'Medical Examinations'!$A270:$P2604,11,FALSE)</f>
        <v>Normal Weight</v>
      </c>
      <c r="K270" s="11" t="str">
        <f>VLOOKUP($A270,'Medical Examinations'!$A270:$P2604,12,FALSE)</f>
        <v>Diabetes</v>
      </c>
      <c r="L270" s="11" t="str">
        <f>VLOOKUP($A270,'Hospitalisation Details'!$K270:$S2612,7,FALSE)</f>
        <v>1 Jul 1962</v>
      </c>
      <c r="M270" s="17">
        <f>VLOOKUP($A270,'Hospitalisation Details'!$K270:$S2612,9,FALSE)</f>
        <v>33074.94</v>
      </c>
      <c r="N270" s="11" t="str">
        <f>VLOOKUP($A270,'Hospitalisation Details'!$K270:$S2612,4,FALSE)</f>
        <v>Tier - 1</v>
      </c>
      <c r="O270" s="11" t="str">
        <f>VLOOKUP($A270,'Hospitalisation Details'!$K270:$S2612,5,FALSE)</f>
        <v>Tier - 2</v>
      </c>
      <c r="P270" s="11" t="str">
        <f>VLOOKUP($A270,'Hospitalisation Details'!$K270:$S2612,6,FALSE)</f>
        <v>R1011</v>
      </c>
      <c r="Q270" s="36">
        <f ca="1">VLOOKUP($A270,'Hospitalisation Details'!$K270:$S2612,8,FALSE)</f>
        <v>62</v>
      </c>
    </row>
    <row r="271" spans="1:17" x14ac:dyDescent="0.3">
      <c r="A271" s="14" t="str">
        <f>VLOOKUP('Customer Names'!A271,'Customer Names'!A271:F2605,1,FALSE)</f>
        <v>Id270</v>
      </c>
      <c r="B271" s="11" t="str">
        <f>VLOOKUP('Customer Names'!B271,'Customer Names'!B271:G2605,5,FALSE)</f>
        <v>Yutaka</v>
      </c>
      <c r="C271" s="11">
        <f>VLOOKUP($A271,'Medical Examinations'!$A271:$O2605,2,FALSE)</f>
        <v>44.36</v>
      </c>
      <c r="D271" s="11">
        <f>VLOOKUP($A271,'Medical Examinations'!$A271:$O2605,3,FALSE)</f>
        <v>5.1100000000000003</v>
      </c>
      <c r="E271" s="11" t="str">
        <f>VLOOKUP($A271,'Medical Examinations'!$A271:$P2605,14,FALSE)</f>
        <v>No</v>
      </c>
      <c r="F271" s="11" t="str">
        <f>VLOOKUP($A271,'Medical Examinations'!$A271:$O2605,5,FALSE)</f>
        <v>No</v>
      </c>
      <c r="G271" s="11" t="str">
        <f>VLOOKUP($A271,'Medical Examinations'!$A271:$O2605,6,FALSE)</f>
        <v>No</v>
      </c>
      <c r="H271" s="11">
        <f>VLOOKUP($A271,'Medical Examinations'!$A271:$P2605,13,FALSE)</f>
        <v>0</v>
      </c>
      <c r="I271" s="11" t="str">
        <f>VLOOKUP($A271,'Medical Examinations'!$A271:$P2605,16,FALSE)</f>
        <v>Yes</v>
      </c>
      <c r="J271" s="11" t="str">
        <f>VLOOKUP($A271,'Medical Examinations'!$A271:$P2605,11,FALSE)</f>
        <v>Obesity</v>
      </c>
      <c r="K271" s="11" t="str">
        <f>VLOOKUP($A271,'Medical Examinations'!$A271:$P2605,12,FALSE)</f>
        <v>Normal</v>
      </c>
      <c r="L271" s="11" t="str">
        <f>VLOOKUP($A271,'Hospitalisation Details'!$K271:$S2613,7,FALSE)</f>
        <v>28 Jul 1994</v>
      </c>
      <c r="M271" s="17">
        <f>VLOOKUP($A271,'Hospitalisation Details'!$K271:$S2613,9,FALSE)</f>
        <v>33057.230000000003</v>
      </c>
      <c r="N271" s="11" t="str">
        <f>VLOOKUP($A271,'Hospitalisation Details'!$K271:$S2613,4,FALSE)</f>
        <v>Tier - 1</v>
      </c>
      <c r="O271" s="11" t="str">
        <f>VLOOKUP($A271,'Hospitalisation Details'!$K271:$S2613,5,FALSE)</f>
        <v>Tier - 2</v>
      </c>
      <c r="P271" s="11" t="str">
        <f>VLOOKUP($A271,'Hospitalisation Details'!$K271:$S2613,6,FALSE)</f>
        <v>R1011</v>
      </c>
      <c r="Q271" s="36">
        <f ca="1">VLOOKUP($A271,'Hospitalisation Details'!$K271:$S2613,8,FALSE)</f>
        <v>30</v>
      </c>
    </row>
    <row r="272" spans="1:17" x14ac:dyDescent="0.3">
      <c r="A272" s="14" t="str">
        <f>VLOOKUP('Customer Names'!A272,'Customer Names'!A272:F2606,1,FALSE)</f>
        <v>Id271</v>
      </c>
      <c r="B272" s="11" t="str">
        <f>VLOOKUP('Customer Names'!B272,'Customer Names'!B272:G2606,5,FALSE)</f>
        <v>Tyler M</v>
      </c>
      <c r="C272" s="11">
        <f>VLOOKUP($A272,'Medical Examinations'!$A272:$O2606,2,FALSE)</f>
        <v>23.82</v>
      </c>
      <c r="D272" s="11">
        <f>VLOOKUP($A272,'Medical Examinations'!$A272:$O2606,3,FALSE)</f>
        <v>10.85</v>
      </c>
      <c r="E272" s="11" t="str">
        <f>VLOOKUP($A272,'Medical Examinations'!$A272:$P2606,14,FALSE)</f>
        <v>Yes</v>
      </c>
      <c r="F272" s="11" t="str">
        <f>VLOOKUP($A272,'Medical Examinations'!$A272:$O2606,5,FALSE)</f>
        <v>No</v>
      </c>
      <c r="G272" s="11" t="str">
        <f>VLOOKUP($A272,'Medical Examinations'!$A272:$O2606,6,FALSE)</f>
        <v>No</v>
      </c>
      <c r="H272" s="11">
        <f>VLOOKUP($A272,'Medical Examinations'!$A272:$P2606,13,FALSE)</f>
        <v>0</v>
      </c>
      <c r="I272" s="11" t="str">
        <f>VLOOKUP($A272,'Medical Examinations'!$A272:$P2606,16,FALSE)</f>
        <v>Yes</v>
      </c>
      <c r="J272" s="11" t="str">
        <f>VLOOKUP($A272,'Medical Examinations'!$A272:$P2606,11,FALSE)</f>
        <v>Normal Weight</v>
      </c>
      <c r="K272" s="11" t="str">
        <f>VLOOKUP($A272,'Medical Examinations'!$A272:$P2606,12,FALSE)</f>
        <v>Diabetes</v>
      </c>
      <c r="L272" s="11" t="str">
        <f>VLOOKUP($A272,'Hospitalisation Details'!$K272:$S2614,7,FALSE)</f>
        <v>10 Jul 1967</v>
      </c>
      <c r="M272" s="17">
        <f>VLOOKUP($A272,'Hospitalisation Details'!$K272:$S2614,9,FALSE)</f>
        <v>33025.32</v>
      </c>
      <c r="N272" s="11" t="str">
        <f>VLOOKUP($A272,'Hospitalisation Details'!$K272:$S2614,4,FALSE)</f>
        <v>Tier - 2</v>
      </c>
      <c r="O272" s="11" t="str">
        <f>VLOOKUP($A272,'Hospitalisation Details'!$K272:$S2614,5,FALSE)</f>
        <v>Tier - 3</v>
      </c>
      <c r="P272" s="11" t="str">
        <f>VLOOKUP($A272,'Hospitalisation Details'!$K272:$S2614,6,FALSE)</f>
        <v>R1011</v>
      </c>
      <c r="Q272" s="36">
        <f ca="1">VLOOKUP($A272,'Hospitalisation Details'!$K272:$S2614,8,FALSE)</f>
        <v>57</v>
      </c>
    </row>
    <row r="273" spans="1:17" x14ac:dyDescent="0.3">
      <c r="A273" s="14" t="str">
        <f>VLOOKUP('Customer Names'!A273,'Customer Names'!A273:F2607,1,FALSE)</f>
        <v>Id272</v>
      </c>
      <c r="B273" s="11" t="str">
        <f>VLOOKUP('Customer Names'!B273,'Customer Names'!B273:G2607,5,FALSE)</f>
        <v>Stephen</v>
      </c>
      <c r="C273" s="11">
        <f>VLOOKUP($A273,'Medical Examinations'!$A273:$O2607,2,FALSE)</f>
        <v>45</v>
      </c>
      <c r="D273" s="11">
        <f>VLOOKUP($A273,'Medical Examinations'!$A273:$O2607,3,FALSE)</f>
        <v>5.24</v>
      </c>
      <c r="E273" s="11" t="str">
        <f>VLOOKUP($A273,'Medical Examinations'!$A273:$P2607,14,FALSE)</f>
        <v>Yes</v>
      </c>
      <c r="F273" s="11" t="str">
        <f>VLOOKUP($A273,'Medical Examinations'!$A273:$O2607,5,FALSE)</f>
        <v>No</v>
      </c>
      <c r="G273" s="11" t="str">
        <f>VLOOKUP($A273,'Medical Examinations'!$A273:$O2607,6,FALSE)</f>
        <v>No</v>
      </c>
      <c r="H273" s="11">
        <f>VLOOKUP($A273,'Medical Examinations'!$A273:$P2607,13,FALSE)</f>
        <v>1</v>
      </c>
      <c r="I273" s="11" t="str">
        <f>VLOOKUP($A273,'Medical Examinations'!$A273:$P2607,16,FALSE)</f>
        <v>Yes</v>
      </c>
      <c r="J273" s="11" t="str">
        <f>VLOOKUP($A273,'Medical Examinations'!$A273:$P2607,11,FALSE)</f>
        <v>Obesity</v>
      </c>
      <c r="K273" s="11" t="str">
        <f>VLOOKUP($A273,'Medical Examinations'!$A273:$P2607,12,FALSE)</f>
        <v>Normal</v>
      </c>
      <c r="L273" s="11" t="str">
        <f>VLOOKUP($A273,'Hospitalisation Details'!$K273:$S2615,7,FALSE)</f>
        <v>8 Jul 1995</v>
      </c>
      <c r="M273" s="17">
        <f>VLOOKUP($A273,'Hospitalisation Details'!$K273:$S2615,9,FALSE)</f>
        <v>33017.46</v>
      </c>
      <c r="N273" s="11" t="str">
        <f>VLOOKUP($A273,'Hospitalisation Details'!$K273:$S2615,4,FALSE)</f>
        <v>Tier - 1</v>
      </c>
      <c r="O273" s="11" t="str">
        <f>VLOOKUP($A273,'Hospitalisation Details'!$K273:$S2615,5,FALSE)</f>
        <v>Tier - 1</v>
      </c>
      <c r="P273" s="11" t="str">
        <f>VLOOKUP($A273,'Hospitalisation Details'!$K273:$S2615,6,FALSE)</f>
        <v>R1011</v>
      </c>
      <c r="Q273" s="36">
        <f ca="1">VLOOKUP($A273,'Hospitalisation Details'!$K273:$S2615,8,FALSE)</f>
        <v>29</v>
      </c>
    </row>
    <row r="274" spans="1:17" x14ac:dyDescent="0.3">
      <c r="A274" s="14" t="str">
        <f>VLOOKUP('Customer Names'!A274,'Customer Names'!A274:F2608,1,FALSE)</f>
        <v>Id273</v>
      </c>
      <c r="B274" s="11" t="str">
        <f>VLOOKUP('Customer Names'!B274,'Customer Names'!B274:G2608,5,FALSE)</f>
        <v>Andrew B</v>
      </c>
      <c r="C274" s="11">
        <f>VLOOKUP($A274,'Medical Examinations'!$A274:$O2608,2,FALSE)</f>
        <v>26.62</v>
      </c>
      <c r="D274" s="11">
        <f>VLOOKUP($A274,'Medical Examinations'!$A274:$O2608,3,FALSE)</f>
        <v>10.08</v>
      </c>
      <c r="E274" s="11" t="str">
        <f>VLOOKUP($A274,'Medical Examinations'!$A274:$P2608,14,FALSE)</f>
        <v>No</v>
      </c>
      <c r="F274" s="11" t="str">
        <f>VLOOKUP($A274,'Medical Examinations'!$A274:$O2608,5,FALSE)</f>
        <v>No</v>
      </c>
      <c r="G274" s="11" t="str">
        <f>VLOOKUP($A274,'Medical Examinations'!$A274:$O2608,6,FALSE)</f>
        <v>No</v>
      </c>
      <c r="H274" s="11">
        <f>VLOOKUP($A274,'Medical Examinations'!$A274:$P2608,13,FALSE)</f>
        <v>0</v>
      </c>
      <c r="I274" s="11" t="str">
        <f>VLOOKUP($A274,'Medical Examinations'!$A274:$P2608,16,FALSE)</f>
        <v>Yes</v>
      </c>
      <c r="J274" s="11" t="str">
        <f>VLOOKUP($A274,'Medical Examinations'!$A274:$P2608,11,FALSE)</f>
        <v>Overweight</v>
      </c>
      <c r="K274" s="11" t="str">
        <f>VLOOKUP($A274,'Medical Examinations'!$A274:$P2608,12,FALSE)</f>
        <v>Diabetes</v>
      </c>
      <c r="L274" s="11" t="str">
        <f>VLOOKUP($A274,'Hospitalisation Details'!$K274:$S2616,7,FALSE)</f>
        <v>24 Aug 1971</v>
      </c>
      <c r="M274" s="17">
        <f>VLOOKUP($A274,'Hospitalisation Details'!$K274:$S2616,9,FALSE)</f>
        <v>32947.629999999997</v>
      </c>
      <c r="N274" s="11" t="str">
        <f>VLOOKUP($A274,'Hospitalisation Details'!$K274:$S2616,4,FALSE)</f>
        <v>Tier - 2</v>
      </c>
      <c r="O274" s="11" t="str">
        <f>VLOOKUP($A274,'Hospitalisation Details'!$K274:$S2616,5,FALSE)</f>
        <v>Tier - 1</v>
      </c>
      <c r="P274" s="11" t="str">
        <f>VLOOKUP($A274,'Hospitalisation Details'!$K274:$S2616,6,FALSE)</f>
        <v>R1011</v>
      </c>
      <c r="Q274" s="36">
        <f ca="1">VLOOKUP($A274,'Hospitalisation Details'!$K274:$S2616,8,FALSE)</f>
        <v>53</v>
      </c>
    </row>
    <row r="275" spans="1:17" x14ac:dyDescent="0.3">
      <c r="A275" s="14" t="str">
        <f>VLOOKUP('Customer Names'!A275,'Customer Names'!A275:F2609,1,FALSE)</f>
        <v>Id274</v>
      </c>
      <c r="B275" s="11" t="str">
        <f>VLOOKUP('Customer Names'!B275,'Customer Names'!B275:G2609,5,FALSE)</f>
        <v>James</v>
      </c>
      <c r="C275" s="11">
        <f>VLOOKUP($A275,'Medical Examinations'!$A275:$O2609,2,FALSE)</f>
        <v>32.67</v>
      </c>
      <c r="D275" s="11">
        <f>VLOOKUP($A275,'Medical Examinations'!$A275:$O2609,3,FALSE)</f>
        <v>10.97</v>
      </c>
      <c r="E275" s="11" t="str">
        <f>VLOOKUP($A275,'Medical Examinations'!$A275:$P2609,14,FALSE)</f>
        <v>Yes</v>
      </c>
      <c r="F275" s="11" t="str">
        <f>VLOOKUP($A275,'Medical Examinations'!$A275:$O2609,5,FALSE)</f>
        <v>No</v>
      </c>
      <c r="G275" s="11" t="str">
        <f>VLOOKUP($A275,'Medical Examinations'!$A275:$O2609,6,FALSE)</f>
        <v>No</v>
      </c>
      <c r="H275" s="11">
        <f>VLOOKUP($A275,'Medical Examinations'!$A275:$P2609,13,FALSE)</f>
        <v>0</v>
      </c>
      <c r="I275" s="11" t="str">
        <f>VLOOKUP($A275,'Medical Examinations'!$A275:$P2609,16,FALSE)</f>
        <v>Yes</v>
      </c>
      <c r="J275" s="11" t="str">
        <f>VLOOKUP($A275,'Medical Examinations'!$A275:$P2609,11,FALSE)</f>
        <v>Obesity</v>
      </c>
      <c r="K275" s="11" t="str">
        <f>VLOOKUP($A275,'Medical Examinations'!$A275:$P2609,12,FALSE)</f>
        <v>Diabetes</v>
      </c>
      <c r="L275" s="11" t="str">
        <f>VLOOKUP($A275,'Hospitalisation Details'!$K275:$S2617,7,FALSE)</f>
        <v>17 Nov 1981</v>
      </c>
      <c r="M275" s="17">
        <f>VLOOKUP($A275,'Hospitalisation Details'!$K275:$S2617,9,FALSE)</f>
        <v>32906.69</v>
      </c>
      <c r="N275" s="11" t="str">
        <f>VLOOKUP($A275,'Hospitalisation Details'!$K275:$S2617,4,FALSE)</f>
        <v>Tier - 2</v>
      </c>
      <c r="O275" s="11" t="str">
        <f>VLOOKUP($A275,'Hospitalisation Details'!$K275:$S2617,5,FALSE)</f>
        <v>Tier - 3</v>
      </c>
      <c r="P275" s="11" t="str">
        <f>VLOOKUP($A275,'Hospitalisation Details'!$K275:$S2617,6,FALSE)</f>
        <v>R1011</v>
      </c>
      <c r="Q275" s="36">
        <f ca="1">VLOOKUP($A275,'Hospitalisation Details'!$K275:$S2617,8,FALSE)</f>
        <v>43</v>
      </c>
    </row>
    <row r="276" spans="1:17" x14ac:dyDescent="0.3">
      <c r="A276" s="14" t="str">
        <f>VLOOKUP('Customer Names'!A276,'Customer Names'!A276:F2610,1,FALSE)</f>
        <v>Id275</v>
      </c>
      <c r="B276" s="11" t="str">
        <f>VLOOKUP('Customer Names'!B276,'Customer Names'!B276:G2610,5,FALSE)</f>
        <v>Shawn P</v>
      </c>
      <c r="C276" s="11">
        <f>VLOOKUP($A276,'Medical Examinations'!$A276:$O2610,2,FALSE)</f>
        <v>44.44</v>
      </c>
      <c r="D276" s="11">
        <f>VLOOKUP($A276,'Medical Examinations'!$A276:$O2610,3,FALSE)</f>
        <v>4.9000000000000004</v>
      </c>
      <c r="E276" s="11" t="str">
        <f>VLOOKUP($A276,'Medical Examinations'!$A276:$P2610,14,FALSE)</f>
        <v>Yes</v>
      </c>
      <c r="F276" s="11" t="str">
        <f>VLOOKUP($A276,'Medical Examinations'!$A276:$O2610,5,FALSE)</f>
        <v>No</v>
      </c>
      <c r="G276" s="11" t="str">
        <f>VLOOKUP($A276,'Medical Examinations'!$A276:$O2610,6,FALSE)</f>
        <v>No</v>
      </c>
      <c r="H276" s="11">
        <f>VLOOKUP($A276,'Medical Examinations'!$A276:$P2610,13,FALSE)</f>
        <v>1</v>
      </c>
      <c r="I276" s="11" t="str">
        <f>VLOOKUP($A276,'Medical Examinations'!$A276:$P2610,16,FALSE)</f>
        <v>Yes</v>
      </c>
      <c r="J276" s="11" t="str">
        <f>VLOOKUP($A276,'Medical Examinations'!$A276:$P2610,11,FALSE)</f>
        <v>Obesity</v>
      </c>
      <c r="K276" s="11" t="str">
        <f>VLOOKUP($A276,'Medical Examinations'!$A276:$P2610,12,FALSE)</f>
        <v>Normal</v>
      </c>
      <c r="L276" s="11" t="str">
        <f>VLOOKUP($A276,'Hospitalisation Details'!$K276:$S2618,7,FALSE)</f>
        <v>4 Dec 1995</v>
      </c>
      <c r="M276" s="17">
        <f>VLOOKUP($A276,'Hospitalisation Details'!$K276:$S2618,9,FALSE)</f>
        <v>32827.51</v>
      </c>
      <c r="N276" s="11" t="str">
        <f>VLOOKUP($A276,'Hospitalisation Details'!$K276:$S2618,4,FALSE)</f>
        <v>Tier - 1</v>
      </c>
      <c r="O276" s="11" t="str">
        <f>VLOOKUP($A276,'Hospitalisation Details'!$K276:$S2618,5,FALSE)</f>
        <v>Tier - 2</v>
      </c>
      <c r="P276" s="11" t="str">
        <f>VLOOKUP($A276,'Hospitalisation Details'!$K276:$S2618,6,FALSE)</f>
        <v>R1011</v>
      </c>
      <c r="Q276" s="36">
        <f ca="1">VLOOKUP($A276,'Hospitalisation Details'!$K276:$S2618,8,FALSE)</f>
        <v>29</v>
      </c>
    </row>
    <row r="277" spans="1:17" x14ac:dyDescent="0.3">
      <c r="A277" s="14" t="str">
        <f>VLOOKUP('Customer Names'!A277,'Customer Names'!A277:F2611,1,FALSE)</f>
        <v>Id276</v>
      </c>
      <c r="B277" s="11" t="str">
        <f>VLOOKUP('Customer Names'!B277,'Customer Names'!B277:G2611,5,FALSE)</f>
        <v>Matt</v>
      </c>
      <c r="C277" s="11">
        <f>VLOOKUP($A277,'Medical Examinations'!$A277:$O2611,2,FALSE)</f>
        <v>28.31</v>
      </c>
      <c r="D277" s="11">
        <f>VLOOKUP($A277,'Medical Examinations'!$A277:$O2611,3,FALSE)</f>
        <v>5.33</v>
      </c>
      <c r="E277" s="11" t="str">
        <f>VLOOKUP($A277,'Medical Examinations'!$A277:$P2611,14,FALSE)</f>
        <v>No</v>
      </c>
      <c r="F277" s="11" t="str">
        <f>VLOOKUP($A277,'Medical Examinations'!$A277:$O2611,5,FALSE)</f>
        <v>No</v>
      </c>
      <c r="G277" s="11" t="str">
        <f>VLOOKUP($A277,'Medical Examinations'!$A277:$O2611,6,FALSE)</f>
        <v>No</v>
      </c>
      <c r="H277" s="11">
        <f>VLOOKUP($A277,'Medical Examinations'!$A277:$P2611,13,FALSE)</f>
        <v>0</v>
      </c>
      <c r="I277" s="11" t="str">
        <f>VLOOKUP($A277,'Medical Examinations'!$A277:$P2611,16,FALSE)</f>
        <v>Yes</v>
      </c>
      <c r="J277" s="11" t="str">
        <f>VLOOKUP($A277,'Medical Examinations'!$A277:$P2611,11,FALSE)</f>
        <v>Overweight</v>
      </c>
      <c r="K277" s="11" t="str">
        <f>VLOOKUP($A277,'Medical Examinations'!$A277:$P2611,12,FALSE)</f>
        <v>Normal</v>
      </c>
      <c r="L277" s="11" t="str">
        <f>VLOOKUP($A277,'Hospitalisation Details'!$K277:$S2619,7,FALSE)</f>
        <v>12 Dec 1980</v>
      </c>
      <c r="M277" s="17">
        <f>VLOOKUP($A277,'Hospitalisation Details'!$K277:$S2619,9,FALSE)</f>
        <v>32787.46</v>
      </c>
      <c r="N277" s="11" t="str">
        <f>VLOOKUP($A277,'Hospitalisation Details'!$K277:$S2619,4,FALSE)</f>
        <v>Tier - 1</v>
      </c>
      <c r="O277" s="11" t="str">
        <f>VLOOKUP($A277,'Hospitalisation Details'!$K277:$S2619,5,FALSE)</f>
        <v>Tier - 3</v>
      </c>
      <c r="P277" s="11" t="str">
        <f>VLOOKUP($A277,'Hospitalisation Details'!$K277:$S2619,6,FALSE)</f>
        <v>R1012</v>
      </c>
      <c r="Q277" s="36">
        <f ca="1">VLOOKUP($A277,'Hospitalisation Details'!$K277:$S2619,8,FALSE)</f>
        <v>44</v>
      </c>
    </row>
    <row r="278" spans="1:17" x14ac:dyDescent="0.3">
      <c r="A278" s="14" t="str">
        <f>VLOOKUP('Customer Names'!A278,'Customer Names'!A278:F2612,1,FALSE)</f>
        <v>Id277</v>
      </c>
      <c r="B278" s="11" t="str">
        <f>VLOOKUP('Customer Names'!B278,'Customer Names'!B278:G2612,5,FALSE)</f>
        <v>Nathaniel</v>
      </c>
      <c r="C278" s="11">
        <f>VLOOKUP($A278,'Medical Examinations'!$A278:$O2612,2,FALSE)</f>
        <v>25.05</v>
      </c>
      <c r="D278" s="11">
        <f>VLOOKUP($A278,'Medical Examinations'!$A278:$O2612,3,FALSE)</f>
        <v>4.6100000000000003</v>
      </c>
      <c r="E278" s="11" t="str">
        <f>VLOOKUP($A278,'Medical Examinations'!$A278:$P2612,14,FALSE)</f>
        <v>No</v>
      </c>
      <c r="F278" s="11" t="str">
        <f>VLOOKUP($A278,'Medical Examinations'!$A278:$O2612,5,FALSE)</f>
        <v>No</v>
      </c>
      <c r="G278" s="11" t="str">
        <f>VLOOKUP($A278,'Medical Examinations'!$A278:$O2612,6,FALSE)</f>
        <v>No</v>
      </c>
      <c r="H278" s="11">
        <f>VLOOKUP($A278,'Medical Examinations'!$A278:$P2612,13,FALSE)</f>
        <v>2</v>
      </c>
      <c r="I278" s="11" t="str">
        <f>VLOOKUP($A278,'Medical Examinations'!$A278:$P2612,16,FALSE)</f>
        <v>Yes</v>
      </c>
      <c r="J278" s="11" t="str">
        <f>VLOOKUP($A278,'Medical Examinations'!$A278:$P2612,11,FALSE)</f>
        <v>Overweight</v>
      </c>
      <c r="K278" s="11" t="str">
        <f>VLOOKUP($A278,'Medical Examinations'!$A278:$P2612,12,FALSE)</f>
        <v>Normal</v>
      </c>
      <c r="L278" s="11" t="str">
        <f>VLOOKUP($A278,'Hospitalisation Details'!$K278:$S2620,7,FALSE)</f>
        <v>7 Nov 1972</v>
      </c>
      <c r="M278" s="17">
        <f>VLOOKUP($A278,'Hospitalisation Details'!$K278:$S2620,9,FALSE)</f>
        <v>32765.33</v>
      </c>
      <c r="N278" s="11" t="str">
        <f>VLOOKUP($A278,'Hospitalisation Details'!$K278:$S2620,4,FALSE)</f>
        <v>Tier - 2</v>
      </c>
      <c r="O278" s="11" t="str">
        <f>VLOOKUP($A278,'Hospitalisation Details'!$K278:$S2620,5,FALSE)</f>
        <v>Tier - 2</v>
      </c>
      <c r="P278" s="11" t="str">
        <f>VLOOKUP($A278,'Hospitalisation Details'!$K278:$S2620,6,FALSE)</f>
        <v>R1012</v>
      </c>
      <c r="Q278" s="36">
        <f ca="1">VLOOKUP($A278,'Hospitalisation Details'!$K278:$S2620,8,FALSE)</f>
        <v>52</v>
      </c>
    </row>
    <row r="279" spans="1:17" x14ac:dyDescent="0.3">
      <c r="A279" s="14" t="str">
        <f>VLOOKUP('Customer Names'!A279,'Customer Names'!A279:F2613,1,FALSE)</f>
        <v>Id278</v>
      </c>
      <c r="B279" s="11" t="str">
        <f>VLOOKUP('Customer Names'!B279,'Customer Names'!B279:G2613,5,FALSE)</f>
        <v>Kevin D</v>
      </c>
      <c r="C279" s="11">
        <f>VLOOKUP($A279,'Medical Examinations'!$A279:$O2613,2,FALSE)</f>
        <v>28.34</v>
      </c>
      <c r="D279" s="11">
        <f>VLOOKUP($A279,'Medical Examinations'!$A279:$O2613,3,FALSE)</f>
        <v>8.18</v>
      </c>
      <c r="E279" s="11" t="str">
        <f>VLOOKUP($A279,'Medical Examinations'!$A279:$P2613,14,FALSE)</f>
        <v>No</v>
      </c>
      <c r="F279" s="11" t="str">
        <f>VLOOKUP($A279,'Medical Examinations'!$A279:$O2613,5,FALSE)</f>
        <v>No</v>
      </c>
      <c r="G279" s="11" t="str">
        <f>VLOOKUP($A279,'Medical Examinations'!$A279:$O2613,6,FALSE)</f>
        <v>No</v>
      </c>
      <c r="H279" s="11">
        <f>VLOOKUP($A279,'Medical Examinations'!$A279:$P2613,13,FALSE)</f>
        <v>0</v>
      </c>
      <c r="I279" s="11" t="str">
        <f>VLOOKUP($A279,'Medical Examinations'!$A279:$P2613,16,FALSE)</f>
        <v>Yes</v>
      </c>
      <c r="J279" s="11" t="str">
        <f>VLOOKUP($A279,'Medical Examinations'!$A279:$P2613,11,FALSE)</f>
        <v>Overweight</v>
      </c>
      <c r="K279" s="11" t="str">
        <f>VLOOKUP($A279,'Medical Examinations'!$A279:$P2613,12,FALSE)</f>
        <v>Diabetes</v>
      </c>
      <c r="L279" s="11" t="str">
        <f>VLOOKUP($A279,'Hospitalisation Details'!$K279:$S2621,7,FALSE)</f>
        <v>6 Dec 1974</v>
      </c>
      <c r="M279" s="17">
        <f>VLOOKUP($A279,'Hospitalisation Details'!$K279:$S2621,9,FALSE)</f>
        <v>32760.48</v>
      </c>
      <c r="N279" s="11" t="str">
        <f>VLOOKUP($A279,'Hospitalisation Details'!$K279:$S2621,4,FALSE)</f>
        <v>Tier - 1</v>
      </c>
      <c r="O279" s="11" t="str">
        <f>VLOOKUP($A279,'Hospitalisation Details'!$K279:$S2621,5,FALSE)</f>
        <v>Tier - 1</v>
      </c>
      <c r="P279" s="11" t="str">
        <f>VLOOKUP($A279,'Hospitalisation Details'!$K279:$S2621,6,FALSE)</f>
        <v>R1011</v>
      </c>
      <c r="Q279" s="36">
        <f ca="1">VLOOKUP($A279,'Hospitalisation Details'!$K279:$S2621,8,FALSE)</f>
        <v>50</v>
      </c>
    </row>
    <row r="280" spans="1:17" x14ac:dyDescent="0.3">
      <c r="A280" s="14" t="str">
        <f>VLOOKUP('Customer Names'!A280,'Customer Names'!A280:F2614,1,FALSE)</f>
        <v>Id279</v>
      </c>
      <c r="B280" s="11" t="str">
        <f>VLOOKUP('Customer Names'!B280,'Customer Names'!B280:G2614,5,FALSE)</f>
        <v>Joan</v>
      </c>
      <c r="C280" s="11">
        <f>VLOOKUP($A280,'Medical Examinations'!$A280:$O2614,2,FALSE)</f>
        <v>17.765000000000001</v>
      </c>
      <c r="D280" s="11">
        <f>VLOOKUP($A280,'Medical Examinations'!$A280:$O2614,3,FALSE)</f>
        <v>5.62</v>
      </c>
      <c r="E280" s="11" t="str">
        <f>VLOOKUP($A280,'Medical Examinations'!$A280:$P2614,14,FALSE)</f>
        <v>No</v>
      </c>
      <c r="F280" s="11" t="str">
        <f>VLOOKUP($A280,'Medical Examinations'!$A280:$O2614,5,FALSE)</f>
        <v>No</v>
      </c>
      <c r="G280" s="11" t="str">
        <f>VLOOKUP($A280,'Medical Examinations'!$A280:$O2614,6,FALSE)</f>
        <v>No</v>
      </c>
      <c r="H280" s="11">
        <f>VLOOKUP($A280,'Medical Examinations'!$A280:$P2614,13,FALSE)</f>
        <v>0</v>
      </c>
      <c r="I280" s="11" t="str">
        <f>VLOOKUP($A280,'Medical Examinations'!$A280:$P2614,16,FALSE)</f>
        <v>Yes</v>
      </c>
      <c r="J280" s="11" t="str">
        <f>VLOOKUP($A280,'Medical Examinations'!$A280:$P2614,11,FALSE)</f>
        <v>Underweight</v>
      </c>
      <c r="K280" s="11" t="str">
        <f>VLOOKUP($A280,'Medical Examinations'!$A280:$P2614,12,FALSE)</f>
        <v>Normal</v>
      </c>
      <c r="L280" s="11" t="str">
        <f>VLOOKUP($A280,'Hospitalisation Details'!$K280:$S2622,7,FALSE)</f>
        <v>9 Jul 1990</v>
      </c>
      <c r="M280" s="17">
        <f>VLOOKUP($A280,'Hospitalisation Details'!$K280:$S2622,9,FALSE)</f>
        <v>32734.19</v>
      </c>
      <c r="N280" s="11" t="str">
        <f>VLOOKUP($A280,'Hospitalisation Details'!$K280:$S2622,4,FALSE)</f>
        <v>Tier - 2</v>
      </c>
      <c r="O280" s="11" t="str">
        <f>VLOOKUP($A280,'Hospitalisation Details'!$K280:$S2622,5,FALSE)</f>
        <v>Tier - 1</v>
      </c>
      <c r="P280" s="11" t="str">
        <f>VLOOKUP($A280,'Hospitalisation Details'!$K280:$S2622,6,FALSE)</f>
        <v>R1012</v>
      </c>
      <c r="Q280" s="36">
        <f ca="1">VLOOKUP($A280,'Hospitalisation Details'!$K280:$S2622,8,FALSE)</f>
        <v>34</v>
      </c>
    </row>
    <row r="281" spans="1:17" x14ac:dyDescent="0.3">
      <c r="A281" s="14" t="str">
        <f>VLOOKUP('Customer Names'!A281,'Customer Names'!A281:F2615,1,FALSE)</f>
        <v>Id280</v>
      </c>
      <c r="B281" s="11" t="str">
        <f>VLOOKUP('Customer Names'!B281,'Customer Names'!B281:G2615,5,FALSE)</f>
        <v>Christopher A</v>
      </c>
      <c r="C281" s="11">
        <f>VLOOKUP($A281,'Medical Examinations'!$A281:$O2615,2,FALSE)</f>
        <v>36.119999999999997</v>
      </c>
      <c r="D281" s="11">
        <f>VLOOKUP($A281,'Medical Examinations'!$A281:$O2615,3,FALSE)</f>
        <v>5.82</v>
      </c>
      <c r="E281" s="11" t="str">
        <f>VLOOKUP($A281,'Medical Examinations'!$A281:$P2615,14,FALSE)</f>
        <v>No</v>
      </c>
      <c r="F281" s="11" t="str">
        <f>VLOOKUP($A281,'Medical Examinations'!$A281:$O2615,5,FALSE)</f>
        <v>No</v>
      </c>
      <c r="G281" s="11" t="str">
        <f>VLOOKUP($A281,'Medical Examinations'!$A281:$O2615,6,FALSE)</f>
        <v>No</v>
      </c>
      <c r="H281" s="11">
        <f>VLOOKUP($A281,'Medical Examinations'!$A281:$P2615,13,FALSE)</f>
        <v>0</v>
      </c>
      <c r="I281" s="11" t="str">
        <f>VLOOKUP($A281,'Medical Examinations'!$A281:$P2615,16,FALSE)</f>
        <v>Yes</v>
      </c>
      <c r="J281" s="11" t="str">
        <f>VLOOKUP($A281,'Medical Examinations'!$A281:$P2615,11,FALSE)</f>
        <v>Obesity</v>
      </c>
      <c r="K281" s="11" t="str">
        <f>VLOOKUP($A281,'Medical Examinations'!$A281:$P2615,12,FALSE)</f>
        <v>Prediabetes</v>
      </c>
      <c r="L281" s="11" t="str">
        <f>VLOOKUP($A281,'Hospitalisation Details'!$K281:$S2623,7,FALSE)</f>
        <v>30 Sep 1990</v>
      </c>
      <c r="M281" s="17">
        <f>VLOOKUP($A281,'Hospitalisation Details'!$K281:$S2623,9,FALSE)</f>
        <v>32716.2</v>
      </c>
      <c r="N281" s="11" t="str">
        <f>VLOOKUP($A281,'Hospitalisation Details'!$K281:$S2623,4,FALSE)</f>
        <v>Tier - 1</v>
      </c>
      <c r="O281" s="11" t="str">
        <f>VLOOKUP($A281,'Hospitalisation Details'!$K281:$S2623,5,FALSE)</f>
        <v>Tier - 2</v>
      </c>
      <c r="P281" s="11" t="str">
        <f>VLOOKUP($A281,'Hospitalisation Details'!$K281:$S2623,6,FALSE)</f>
        <v>R1011</v>
      </c>
      <c r="Q281" s="36">
        <f ca="1">VLOOKUP($A281,'Hospitalisation Details'!$K281:$S2623,8,FALSE)</f>
        <v>34</v>
      </c>
    </row>
    <row r="282" spans="1:17" x14ac:dyDescent="0.3">
      <c r="A282" s="14" t="str">
        <f>VLOOKUP('Customer Names'!A282,'Customer Names'!A282:F2616,1,FALSE)</f>
        <v>Id281</v>
      </c>
      <c r="B282" s="11" t="str">
        <f>VLOOKUP('Customer Names'!B282,'Customer Names'!B282:G2616,5,FALSE)</f>
        <v>Kacy L</v>
      </c>
      <c r="C282" s="11">
        <f>VLOOKUP($A282,'Medical Examinations'!$A282:$O2616,2,FALSE)</f>
        <v>23.19</v>
      </c>
      <c r="D282" s="11">
        <f>VLOOKUP($A282,'Medical Examinations'!$A282:$O2616,3,FALSE)</f>
        <v>7.66</v>
      </c>
      <c r="E282" s="11" t="str">
        <f>VLOOKUP($A282,'Medical Examinations'!$A282:$P2616,14,FALSE)</f>
        <v>No</v>
      </c>
      <c r="F282" s="11" t="str">
        <f>VLOOKUP($A282,'Medical Examinations'!$A282:$O2616,5,FALSE)</f>
        <v>No</v>
      </c>
      <c r="G282" s="11" t="str">
        <f>VLOOKUP($A282,'Medical Examinations'!$A282:$O2616,6,FALSE)</f>
        <v>No</v>
      </c>
      <c r="H282" s="11">
        <f>VLOOKUP($A282,'Medical Examinations'!$A282:$P2616,13,FALSE)</f>
        <v>0</v>
      </c>
      <c r="I282" s="11" t="str">
        <f>VLOOKUP($A282,'Medical Examinations'!$A282:$P2616,16,FALSE)</f>
        <v>Yes</v>
      </c>
      <c r="J282" s="11" t="str">
        <f>VLOOKUP($A282,'Medical Examinations'!$A282:$P2616,11,FALSE)</f>
        <v>Normal Weight</v>
      </c>
      <c r="K282" s="11" t="str">
        <f>VLOOKUP($A282,'Medical Examinations'!$A282:$P2616,12,FALSE)</f>
        <v>Diabetes</v>
      </c>
      <c r="L282" s="11" t="str">
        <f>VLOOKUP($A282,'Hospitalisation Details'!$K282:$S2624,7,FALSE)</f>
        <v>1 Nov 1968</v>
      </c>
      <c r="M282" s="17">
        <f>VLOOKUP($A282,'Hospitalisation Details'!$K282:$S2624,9,FALSE)</f>
        <v>32686.080000000002</v>
      </c>
      <c r="N282" s="11" t="str">
        <f>VLOOKUP($A282,'Hospitalisation Details'!$K282:$S2624,4,FALSE)</f>
        <v>Tier - 2</v>
      </c>
      <c r="O282" s="11" t="str">
        <f>VLOOKUP($A282,'Hospitalisation Details'!$K282:$S2624,5,FALSE)</f>
        <v>Tier - 3</v>
      </c>
      <c r="P282" s="11" t="str">
        <f>VLOOKUP($A282,'Hospitalisation Details'!$K282:$S2624,6,FALSE)</f>
        <v>R1011</v>
      </c>
      <c r="Q282" s="36">
        <f ca="1">VLOOKUP($A282,'Hospitalisation Details'!$K282:$S2624,8,FALSE)</f>
        <v>56</v>
      </c>
    </row>
    <row r="283" spans="1:17" x14ac:dyDescent="0.3">
      <c r="A283" s="14" t="str">
        <f>VLOOKUP('Customer Names'!A283,'Customer Names'!A283:F2617,1,FALSE)</f>
        <v>Id282</v>
      </c>
      <c r="B283" s="11" t="str">
        <f>VLOOKUP('Customer Names'!B283,'Customer Names'!B283:G2617,5,FALSE)</f>
        <v>Benjamin H</v>
      </c>
      <c r="C283" s="11">
        <f>VLOOKUP($A283,'Medical Examinations'!$A283:$O2617,2,FALSE)</f>
        <v>35.99</v>
      </c>
      <c r="D283" s="11">
        <f>VLOOKUP($A283,'Medical Examinations'!$A283:$O2617,3,FALSE)</f>
        <v>4.2300000000000004</v>
      </c>
      <c r="E283" s="11" t="str">
        <f>VLOOKUP($A283,'Medical Examinations'!$A283:$P2617,14,FALSE)</f>
        <v>No</v>
      </c>
      <c r="F283" s="11" t="str">
        <f>VLOOKUP($A283,'Medical Examinations'!$A283:$O2617,5,FALSE)</f>
        <v>No</v>
      </c>
      <c r="G283" s="11" t="str">
        <f>VLOOKUP($A283,'Medical Examinations'!$A283:$O2617,6,FALSE)</f>
        <v>No</v>
      </c>
      <c r="H283" s="11">
        <f>VLOOKUP($A283,'Medical Examinations'!$A283:$P2617,13,FALSE)</f>
        <v>0</v>
      </c>
      <c r="I283" s="11" t="str">
        <f>VLOOKUP($A283,'Medical Examinations'!$A283:$P2617,16,FALSE)</f>
        <v>Yes</v>
      </c>
      <c r="J283" s="11" t="str">
        <f>VLOOKUP($A283,'Medical Examinations'!$A283:$P2617,11,FALSE)</f>
        <v>Obesity</v>
      </c>
      <c r="K283" s="11" t="str">
        <f>VLOOKUP($A283,'Medical Examinations'!$A283:$P2617,12,FALSE)</f>
        <v>Normal</v>
      </c>
      <c r="L283" s="11" t="str">
        <f>VLOOKUP($A283,'Hospitalisation Details'!$K283:$S2625,7,FALSE)</f>
        <v>13 Jul 1990</v>
      </c>
      <c r="M283" s="17">
        <f>VLOOKUP($A283,'Hospitalisation Details'!$K283:$S2625,9,FALSE)</f>
        <v>32672.11</v>
      </c>
      <c r="N283" s="11" t="str">
        <f>VLOOKUP($A283,'Hospitalisation Details'!$K283:$S2625,4,FALSE)</f>
        <v>Tier - 1</v>
      </c>
      <c r="O283" s="11" t="str">
        <f>VLOOKUP($A283,'Hospitalisation Details'!$K283:$S2625,5,FALSE)</f>
        <v>Tier - 1</v>
      </c>
      <c r="P283" s="11" t="str">
        <f>VLOOKUP($A283,'Hospitalisation Details'!$K283:$S2625,6,FALSE)</f>
        <v>R1011</v>
      </c>
      <c r="Q283" s="36">
        <f ca="1">VLOOKUP($A283,'Hospitalisation Details'!$K283:$S2625,8,FALSE)</f>
        <v>34</v>
      </c>
    </row>
    <row r="284" spans="1:17" x14ac:dyDescent="0.3">
      <c r="A284" s="14" t="str">
        <f>VLOOKUP('Customer Names'!A284,'Customer Names'!A284:F2618,1,FALSE)</f>
        <v>Id283</v>
      </c>
      <c r="B284" s="11" t="str">
        <f>VLOOKUP('Customer Names'!B284,'Customer Names'!B284:G2618,5,FALSE)</f>
        <v>Xaviour J</v>
      </c>
      <c r="C284" s="11">
        <f>VLOOKUP($A284,'Medical Examinations'!$A284:$O2618,2,FALSE)</f>
        <v>30.25</v>
      </c>
      <c r="D284" s="11">
        <f>VLOOKUP($A284,'Medical Examinations'!$A284:$O2618,3,FALSE)</f>
        <v>5.58</v>
      </c>
      <c r="E284" s="11" t="str">
        <f>VLOOKUP($A284,'Medical Examinations'!$A284:$P2618,14,FALSE)</f>
        <v>No</v>
      </c>
      <c r="F284" s="11" t="str">
        <f>VLOOKUP($A284,'Medical Examinations'!$A284:$O2618,5,FALSE)</f>
        <v>No</v>
      </c>
      <c r="G284" s="11" t="str">
        <f>VLOOKUP($A284,'Medical Examinations'!$A284:$O2618,6,FALSE)</f>
        <v>Yes</v>
      </c>
      <c r="H284" s="11">
        <f>VLOOKUP($A284,'Medical Examinations'!$A284:$P2618,13,FALSE)</f>
        <v>1</v>
      </c>
      <c r="I284" s="11" t="str">
        <f>VLOOKUP($A284,'Medical Examinations'!$A284:$P2618,16,FALSE)</f>
        <v>Yes</v>
      </c>
      <c r="J284" s="11" t="str">
        <f>VLOOKUP($A284,'Medical Examinations'!$A284:$P2618,11,FALSE)</f>
        <v>Obesity</v>
      </c>
      <c r="K284" s="11" t="str">
        <f>VLOOKUP($A284,'Medical Examinations'!$A284:$P2618,12,FALSE)</f>
        <v>Normal</v>
      </c>
      <c r="L284" s="11" t="str">
        <f>VLOOKUP($A284,'Hospitalisation Details'!$K284:$S2626,7,FALSE)</f>
        <v>8 Oct 2003</v>
      </c>
      <c r="M284" s="17">
        <f>VLOOKUP($A284,'Hospitalisation Details'!$K284:$S2626,9,FALSE)</f>
        <v>32548.34</v>
      </c>
      <c r="N284" s="11" t="str">
        <f>VLOOKUP($A284,'Hospitalisation Details'!$K284:$S2626,4,FALSE)</f>
        <v>Tier - 1</v>
      </c>
      <c r="O284" s="11" t="str">
        <f>VLOOKUP($A284,'Hospitalisation Details'!$K284:$S2626,5,FALSE)</f>
        <v>Tier - 2</v>
      </c>
      <c r="P284" s="11" t="str">
        <f>VLOOKUP($A284,'Hospitalisation Details'!$K284:$S2626,6,FALSE)</f>
        <v>R1013</v>
      </c>
      <c r="Q284" s="36">
        <f ca="1">VLOOKUP($A284,'Hospitalisation Details'!$K284:$S2626,8,FALSE)</f>
        <v>21</v>
      </c>
    </row>
    <row r="285" spans="1:17" x14ac:dyDescent="0.3">
      <c r="A285" s="14" t="str">
        <f>VLOOKUP('Customer Names'!A285,'Customer Names'!A285:F2619,1,FALSE)</f>
        <v>Id284</v>
      </c>
      <c r="B285" s="11" t="str">
        <f>VLOOKUP('Customer Names'!B285,'Customer Names'!B285:G2619,5,FALSE)</f>
        <v>Michael T</v>
      </c>
      <c r="C285" s="11">
        <f>VLOOKUP($A285,'Medical Examinations'!$A285:$O2619,2,FALSE)</f>
        <v>26.24</v>
      </c>
      <c r="D285" s="11">
        <f>VLOOKUP($A285,'Medical Examinations'!$A285:$O2619,3,FALSE)</f>
        <v>6.26</v>
      </c>
      <c r="E285" s="11" t="str">
        <f>VLOOKUP($A285,'Medical Examinations'!$A285:$P2619,14,FALSE)</f>
        <v>Yes</v>
      </c>
      <c r="F285" s="11" t="str">
        <f>VLOOKUP($A285,'Medical Examinations'!$A285:$O2619,5,FALSE)</f>
        <v>No</v>
      </c>
      <c r="G285" s="11" t="str">
        <f>VLOOKUP($A285,'Medical Examinations'!$A285:$O2619,6,FALSE)</f>
        <v>No</v>
      </c>
      <c r="H285" s="11">
        <f>VLOOKUP($A285,'Medical Examinations'!$A285:$P2619,13,FALSE)</f>
        <v>0</v>
      </c>
      <c r="I285" s="11" t="str">
        <f>VLOOKUP($A285,'Medical Examinations'!$A285:$P2619,16,FALSE)</f>
        <v>Yes</v>
      </c>
      <c r="J285" s="11" t="str">
        <f>VLOOKUP($A285,'Medical Examinations'!$A285:$P2619,11,FALSE)</f>
        <v>Overweight</v>
      </c>
      <c r="K285" s="11" t="str">
        <f>VLOOKUP($A285,'Medical Examinations'!$A285:$P2619,12,FALSE)</f>
        <v>Prediabetes</v>
      </c>
      <c r="L285" s="11" t="str">
        <f>VLOOKUP($A285,'Hospitalisation Details'!$K285:$S2627,7,FALSE)</f>
        <v>19 Sep 1976</v>
      </c>
      <c r="M285" s="17">
        <f>VLOOKUP($A285,'Hospitalisation Details'!$K285:$S2627,9,FALSE)</f>
        <v>32485.46</v>
      </c>
      <c r="N285" s="11" t="str">
        <f>VLOOKUP($A285,'Hospitalisation Details'!$K285:$S2627,4,FALSE)</f>
        <v>Tier - 2</v>
      </c>
      <c r="O285" s="11" t="str">
        <f>VLOOKUP($A285,'Hospitalisation Details'!$K285:$S2627,5,FALSE)</f>
        <v>Tier - 1</v>
      </c>
      <c r="P285" s="11" t="str">
        <f>VLOOKUP($A285,'Hospitalisation Details'!$K285:$S2627,6,FALSE)</f>
        <v>R1011</v>
      </c>
      <c r="Q285" s="36">
        <f ca="1">VLOOKUP($A285,'Hospitalisation Details'!$K285:$S2627,8,FALSE)</f>
        <v>48</v>
      </c>
    </row>
    <row r="286" spans="1:17" x14ac:dyDescent="0.3">
      <c r="A286" s="14" t="str">
        <f>VLOOKUP('Customer Names'!A286,'Customer Names'!A286:F2620,1,FALSE)</f>
        <v>Id285</v>
      </c>
      <c r="B286" s="11" t="str">
        <f>VLOOKUP('Customer Names'!B286,'Customer Names'!B286:G2620,5,FALSE)</f>
        <v>Bradley</v>
      </c>
      <c r="C286" s="11">
        <f>VLOOKUP($A286,'Medical Examinations'!$A286:$O2620,2,FALSE)</f>
        <v>31.36</v>
      </c>
      <c r="D286" s="11">
        <f>VLOOKUP($A286,'Medical Examinations'!$A286:$O2620,3,FALSE)</f>
        <v>10.6</v>
      </c>
      <c r="E286" s="11" t="str">
        <f>VLOOKUP($A286,'Medical Examinations'!$A286:$P2620,14,FALSE)</f>
        <v>Yes</v>
      </c>
      <c r="F286" s="11" t="str">
        <f>VLOOKUP($A286,'Medical Examinations'!$A286:$O2620,5,FALSE)</f>
        <v>No</v>
      </c>
      <c r="G286" s="11" t="str">
        <f>VLOOKUP($A286,'Medical Examinations'!$A286:$O2620,6,FALSE)</f>
        <v>No</v>
      </c>
      <c r="H286" s="11">
        <f>VLOOKUP($A286,'Medical Examinations'!$A286:$P2620,13,FALSE)</f>
        <v>0</v>
      </c>
      <c r="I286" s="11" t="str">
        <f>VLOOKUP($A286,'Medical Examinations'!$A286:$P2620,16,FALSE)</f>
        <v>Yes</v>
      </c>
      <c r="J286" s="11" t="str">
        <f>VLOOKUP($A286,'Medical Examinations'!$A286:$P2620,11,FALSE)</f>
        <v>Obesity</v>
      </c>
      <c r="K286" s="11" t="str">
        <f>VLOOKUP($A286,'Medical Examinations'!$A286:$P2620,12,FALSE)</f>
        <v>Diabetes</v>
      </c>
      <c r="L286" s="11" t="str">
        <f>VLOOKUP($A286,'Hospitalisation Details'!$K286:$S2628,7,FALSE)</f>
        <v>27 Sep 1981</v>
      </c>
      <c r="M286" s="17">
        <f>VLOOKUP($A286,'Hospitalisation Details'!$K286:$S2628,9,FALSE)</f>
        <v>32462.35</v>
      </c>
      <c r="N286" s="11" t="str">
        <f>VLOOKUP($A286,'Hospitalisation Details'!$K286:$S2628,4,FALSE)</f>
        <v>Tier - 2</v>
      </c>
      <c r="O286" s="11" t="str">
        <f>VLOOKUP($A286,'Hospitalisation Details'!$K286:$S2628,5,FALSE)</f>
        <v>Tier - 2</v>
      </c>
      <c r="P286" s="11" t="str">
        <f>VLOOKUP($A286,'Hospitalisation Details'!$K286:$S2628,6,FALSE)</f>
        <v>R1011</v>
      </c>
      <c r="Q286" s="36">
        <f ca="1">VLOOKUP($A286,'Hospitalisation Details'!$K286:$S2628,8,FALSE)</f>
        <v>43</v>
      </c>
    </row>
    <row r="287" spans="1:17" x14ac:dyDescent="0.3">
      <c r="A287" s="14" t="str">
        <f>VLOOKUP('Customer Names'!A287,'Customer Names'!A287:F2621,1,FALSE)</f>
        <v>Id286</v>
      </c>
      <c r="B287" s="11" t="str">
        <f>VLOOKUP('Customer Names'!B287,'Customer Names'!B287:G2621,5,FALSE)</f>
        <v>Andrea</v>
      </c>
      <c r="C287" s="11">
        <f>VLOOKUP($A287,'Medical Examinations'!$A287:$O2621,2,FALSE)</f>
        <v>25.69</v>
      </c>
      <c r="D287" s="11">
        <f>VLOOKUP($A287,'Medical Examinations'!$A287:$O2621,3,FALSE)</f>
        <v>4.78</v>
      </c>
      <c r="E287" s="11" t="str">
        <f>VLOOKUP($A287,'Medical Examinations'!$A287:$P2621,14,FALSE)</f>
        <v>Yes</v>
      </c>
      <c r="F287" s="11" t="str">
        <f>VLOOKUP($A287,'Medical Examinations'!$A287:$O2621,5,FALSE)</f>
        <v>No</v>
      </c>
      <c r="G287" s="11" t="str">
        <f>VLOOKUP($A287,'Medical Examinations'!$A287:$O2621,6,FALSE)</f>
        <v>No</v>
      </c>
      <c r="H287" s="11">
        <f>VLOOKUP($A287,'Medical Examinations'!$A287:$P2621,13,FALSE)</f>
        <v>0</v>
      </c>
      <c r="I287" s="11" t="str">
        <f>VLOOKUP($A287,'Medical Examinations'!$A287:$P2621,16,FALSE)</f>
        <v>Yes</v>
      </c>
      <c r="J287" s="11" t="str">
        <f>VLOOKUP($A287,'Medical Examinations'!$A287:$P2621,11,FALSE)</f>
        <v>Overweight</v>
      </c>
      <c r="K287" s="11" t="str">
        <f>VLOOKUP($A287,'Medical Examinations'!$A287:$P2621,12,FALSE)</f>
        <v>Normal</v>
      </c>
      <c r="L287" s="11" t="str">
        <f>VLOOKUP($A287,'Hospitalisation Details'!$K287:$S2629,7,FALSE)</f>
        <v>9 Aug 1976</v>
      </c>
      <c r="M287" s="17">
        <f>VLOOKUP($A287,'Hospitalisation Details'!$K287:$S2629,9,FALSE)</f>
        <v>32430.22</v>
      </c>
      <c r="N287" s="11" t="str">
        <f>VLOOKUP($A287,'Hospitalisation Details'!$K287:$S2629,4,FALSE)</f>
        <v>Tier - 2</v>
      </c>
      <c r="O287" s="11" t="str">
        <f>VLOOKUP($A287,'Hospitalisation Details'!$K287:$S2629,5,FALSE)</f>
        <v>Tier - 3</v>
      </c>
      <c r="P287" s="11" t="str">
        <f>VLOOKUP($A287,'Hospitalisation Details'!$K287:$S2629,6,FALSE)</f>
        <v>R1011</v>
      </c>
      <c r="Q287" s="36">
        <f ca="1">VLOOKUP($A287,'Hospitalisation Details'!$K287:$S2629,8,FALSE)</f>
        <v>48</v>
      </c>
    </row>
    <row r="288" spans="1:17" x14ac:dyDescent="0.3">
      <c r="A288" s="14" t="str">
        <f>VLOOKUP('Customer Names'!A288,'Customer Names'!A288:F2622,1,FALSE)</f>
        <v>Id287</v>
      </c>
      <c r="B288" s="11" t="str">
        <f>VLOOKUP('Customer Names'!B288,'Customer Names'!B288:G2622,5,FALSE)</f>
        <v>Nancy M</v>
      </c>
      <c r="C288" s="11">
        <f>VLOOKUP($A288,'Medical Examinations'!$A288:$O2622,2,FALSE)</f>
        <v>25.46</v>
      </c>
      <c r="D288" s="11">
        <f>VLOOKUP($A288,'Medical Examinations'!$A288:$O2622,3,FALSE)</f>
        <v>6.03</v>
      </c>
      <c r="E288" s="11" t="str">
        <f>VLOOKUP($A288,'Medical Examinations'!$A288:$P2622,14,FALSE)</f>
        <v>No</v>
      </c>
      <c r="F288" s="11" t="str">
        <f>VLOOKUP($A288,'Medical Examinations'!$A288:$O2622,5,FALSE)</f>
        <v>No</v>
      </c>
      <c r="G288" s="11" t="str">
        <f>VLOOKUP($A288,'Medical Examinations'!$A288:$O2622,6,FALSE)</f>
        <v>No</v>
      </c>
      <c r="H288" s="11">
        <f>VLOOKUP($A288,'Medical Examinations'!$A288:$P2622,13,FALSE)</f>
        <v>2</v>
      </c>
      <c r="I288" s="11" t="str">
        <f>VLOOKUP($A288,'Medical Examinations'!$A288:$P2622,16,FALSE)</f>
        <v>Yes</v>
      </c>
      <c r="J288" s="11" t="str">
        <f>VLOOKUP($A288,'Medical Examinations'!$A288:$P2622,11,FALSE)</f>
        <v>Overweight</v>
      </c>
      <c r="K288" s="11" t="str">
        <f>VLOOKUP($A288,'Medical Examinations'!$A288:$P2622,12,FALSE)</f>
        <v>Prediabetes</v>
      </c>
      <c r="L288" s="11" t="str">
        <f>VLOOKUP($A288,'Hospitalisation Details'!$K288:$S2630,7,FALSE)</f>
        <v>19 Oct 1972</v>
      </c>
      <c r="M288" s="17">
        <f>VLOOKUP($A288,'Hospitalisation Details'!$K288:$S2630,9,FALSE)</f>
        <v>32428.63</v>
      </c>
      <c r="N288" s="11" t="str">
        <f>VLOOKUP($A288,'Hospitalisation Details'!$K288:$S2630,4,FALSE)</f>
        <v>Tier - 2</v>
      </c>
      <c r="O288" s="11" t="str">
        <f>VLOOKUP($A288,'Hospitalisation Details'!$K288:$S2630,5,FALSE)</f>
        <v>Tier - 2</v>
      </c>
      <c r="P288" s="11" t="str">
        <f>VLOOKUP($A288,'Hospitalisation Details'!$K288:$S2630,6,FALSE)</f>
        <v>R1011</v>
      </c>
      <c r="Q288" s="36">
        <f ca="1">VLOOKUP($A288,'Hospitalisation Details'!$K288:$S2630,8,FALSE)</f>
        <v>52</v>
      </c>
    </row>
    <row r="289" spans="1:17" x14ac:dyDescent="0.3">
      <c r="A289" s="14" t="str">
        <f>VLOOKUP('Customer Names'!A289,'Customer Names'!A289:F2623,1,FALSE)</f>
        <v>Id288</v>
      </c>
      <c r="B289" s="11" t="str">
        <f>VLOOKUP('Customer Names'!B289,'Customer Names'!B289:G2623,5,FALSE)</f>
        <v>Matt</v>
      </c>
      <c r="C289" s="11">
        <f>VLOOKUP($A289,'Medical Examinations'!$A289:$O2623,2,FALSE)</f>
        <v>31.83</v>
      </c>
      <c r="D289" s="11">
        <f>VLOOKUP($A289,'Medical Examinations'!$A289:$O2623,3,FALSE)</f>
        <v>11.55</v>
      </c>
      <c r="E289" s="11" t="str">
        <f>VLOOKUP($A289,'Medical Examinations'!$A289:$P2623,14,FALSE)</f>
        <v>Yes</v>
      </c>
      <c r="F289" s="11" t="str">
        <f>VLOOKUP($A289,'Medical Examinations'!$A289:$O2623,5,FALSE)</f>
        <v>No</v>
      </c>
      <c r="G289" s="11" t="str">
        <f>VLOOKUP($A289,'Medical Examinations'!$A289:$O2623,6,FALSE)</f>
        <v>No</v>
      </c>
      <c r="H289" s="11">
        <f>VLOOKUP($A289,'Medical Examinations'!$A289:$P2623,13,FALSE)</f>
        <v>1</v>
      </c>
      <c r="I289" s="11" t="str">
        <f>VLOOKUP($A289,'Medical Examinations'!$A289:$P2623,16,FALSE)</f>
        <v>Yes</v>
      </c>
      <c r="J289" s="11" t="str">
        <f>VLOOKUP($A289,'Medical Examinations'!$A289:$P2623,11,FALSE)</f>
        <v>Obesity</v>
      </c>
      <c r="K289" s="11" t="str">
        <f>VLOOKUP($A289,'Medical Examinations'!$A289:$P2623,12,FALSE)</f>
        <v>Diabetes</v>
      </c>
      <c r="L289" s="11" t="str">
        <f>VLOOKUP($A289,'Hospitalisation Details'!$K289:$S2631,7,FALSE)</f>
        <v>2 Dec 1986</v>
      </c>
      <c r="M289" s="17">
        <f>VLOOKUP($A289,'Hospitalisation Details'!$K289:$S2631,9,FALSE)</f>
        <v>32288.49</v>
      </c>
      <c r="N289" s="11" t="str">
        <f>VLOOKUP($A289,'Hospitalisation Details'!$K289:$S2631,4,FALSE)</f>
        <v>Tier - 2</v>
      </c>
      <c r="O289" s="11" t="str">
        <f>VLOOKUP($A289,'Hospitalisation Details'!$K289:$S2631,5,FALSE)</f>
        <v>Tier - 2</v>
      </c>
      <c r="P289" s="11" t="str">
        <f>VLOOKUP($A289,'Hospitalisation Details'!$K289:$S2631,6,FALSE)</f>
        <v>R1011</v>
      </c>
      <c r="Q289" s="36">
        <f ca="1">VLOOKUP($A289,'Hospitalisation Details'!$K289:$S2631,8,FALSE)</f>
        <v>38</v>
      </c>
    </row>
    <row r="290" spans="1:17" x14ac:dyDescent="0.3">
      <c r="A290" s="14" t="str">
        <f>VLOOKUP('Customer Names'!A290,'Customer Names'!A290:F2624,1,FALSE)</f>
        <v>Id289</v>
      </c>
      <c r="B290" s="11" t="str">
        <f>VLOOKUP('Customer Names'!B290,'Customer Names'!B290:G2624,5,FALSE)</f>
        <v>Lee</v>
      </c>
      <c r="C290" s="11">
        <f>VLOOKUP($A290,'Medical Examinations'!$A290:$O2624,2,FALSE)</f>
        <v>24.43</v>
      </c>
      <c r="D290" s="11">
        <f>VLOOKUP($A290,'Medical Examinations'!$A290:$O2624,3,FALSE)</f>
        <v>7.59</v>
      </c>
      <c r="E290" s="11" t="str">
        <f>VLOOKUP($A290,'Medical Examinations'!$A290:$P2624,14,FALSE)</f>
        <v>Yes</v>
      </c>
      <c r="F290" s="11" t="str">
        <f>VLOOKUP($A290,'Medical Examinations'!$A290:$O2624,5,FALSE)</f>
        <v>No</v>
      </c>
      <c r="G290" s="11" t="str">
        <f>VLOOKUP($A290,'Medical Examinations'!$A290:$O2624,6,FALSE)</f>
        <v>No</v>
      </c>
      <c r="H290" s="11">
        <f>VLOOKUP($A290,'Medical Examinations'!$A290:$P2624,13,FALSE)</f>
        <v>1</v>
      </c>
      <c r="I290" s="11" t="str">
        <f>VLOOKUP($A290,'Medical Examinations'!$A290:$P2624,16,FALSE)</f>
        <v>Yes</v>
      </c>
      <c r="J290" s="11" t="str">
        <f>VLOOKUP($A290,'Medical Examinations'!$A290:$P2624,11,FALSE)</f>
        <v>Normal Weight</v>
      </c>
      <c r="K290" s="11" t="str">
        <f>VLOOKUP($A290,'Medical Examinations'!$A290:$P2624,12,FALSE)</f>
        <v>Diabetes</v>
      </c>
      <c r="L290" s="11" t="str">
        <f>VLOOKUP($A290,'Hospitalisation Details'!$K290:$S2632,7,FALSE)</f>
        <v>17 Dec 1975</v>
      </c>
      <c r="M290" s="17">
        <f>VLOOKUP($A290,'Hospitalisation Details'!$K290:$S2632,9,FALSE)</f>
        <v>32259.96</v>
      </c>
      <c r="N290" s="11" t="str">
        <f>VLOOKUP($A290,'Hospitalisation Details'!$K290:$S2632,4,FALSE)</f>
        <v>Tier - 2</v>
      </c>
      <c r="O290" s="11" t="str">
        <f>VLOOKUP($A290,'Hospitalisation Details'!$K290:$S2632,5,FALSE)</f>
        <v>Tier - 3</v>
      </c>
      <c r="P290" s="11" t="str">
        <f>VLOOKUP($A290,'Hospitalisation Details'!$K290:$S2632,6,FALSE)</f>
        <v>R1012</v>
      </c>
      <c r="Q290" s="36">
        <f ca="1">VLOOKUP($A290,'Hospitalisation Details'!$K290:$S2632,8,FALSE)</f>
        <v>49</v>
      </c>
    </row>
    <row r="291" spans="1:17" x14ac:dyDescent="0.3">
      <c r="A291" s="14" t="str">
        <f>VLOOKUP('Customer Names'!A291,'Customer Names'!A291:F2625,1,FALSE)</f>
        <v>Id290</v>
      </c>
      <c r="B291" s="11" t="str">
        <f>VLOOKUP('Customer Names'!B291,'Customer Names'!B291:G2625,5,FALSE)</f>
        <v>Chris</v>
      </c>
      <c r="C291" s="11">
        <f>VLOOKUP($A291,'Medical Examinations'!$A291:$O2625,2,FALSE)</f>
        <v>41.9</v>
      </c>
      <c r="D291" s="11">
        <f>VLOOKUP($A291,'Medical Examinations'!$A291:$O2625,3,FALSE)</f>
        <v>4.26</v>
      </c>
      <c r="E291" s="11" t="str">
        <f>VLOOKUP($A291,'Medical Examinations'!$A291:$P2625,14,FALSE)</f>
        <v>No</v>
      </c>
      <c r="F291" s="11" t="str">
        <f>VLOOKUP($A291,'Medical Examinations'!$A291:$O2625,5,FALSE)</f>
        <v>No</v>
      </c>
      <c r="G291" s="11" t="str">
        <f>VLOOKUP($A291,'Medical Examinations'!$A291:$O2625,6,FALSE)</f>
        <v>No</v>
      </c>
      <c r="H291" s="11">
        <f>VLOOKUP($A291,'Medical Examinations'!$A291:$P2625,13,FALSE)</f>
        <v>0</v>
      </c>
      <c r="I291" s="11" t="str">
        <f>VLOOKUP($A291,'Medical Examinations'!$A291:$P2625,16,FALSE)</f>
        <v>Yes</v>
      </c>
      <c r="J291" s="11" t="str">
        <f>VLOOKUP($A291,'Medical Examinations'!$A291:$P2625,11,FALSE)</f>
        <v>Obesity</v>
      </c>
      <c r="K291" s="11" t="str">
        <f>VLOOKUP($A291,'Medical Examinations'!$A291:$P2625,12,FALSE)</f>
        <v>Normal</v>
      </c>
      <c r="L291" s="11" t="str">
        <f>VLOOKUP($A291,'Hospitalisation Details'!$K291:$S2633,7,FALSE)</f>
        <v>8 Sep 1994</v>
      </c>
      <c r="M291" s="17">
        <f>VLOOKUP($A291,'Hospitalisation Details'!$K291:$S2633,9,FALSE)</f>
        <v>32222.81</v>
      </c>
      <c r="N291" s="11" t="str">
        <f>VLOOKUP($A291,'Hospitalisation Details'!$K291:$S2633,4,FALSE)</f>
        <v>Tier - 2</v>
      </c>
      <c r="O291" s="11" t="str">
        <f>VLOOKUP($A291,'Hospitalisation Details'!$K291:$S2633,5,FALSE)</f>
        <v>Tier - 1</v>
      </c>
      <c r="P291" s="11" t="str">
        <f>VLOOKUP($A291,'Hospitalisation Details'!$K291:$S2633,6,FALSE)</f>
        <v>R1011</v>
      </c>
      <c r="Q291" s="36">
        <f ca="1">VLOOKUP($A291,'Hospitalisation Details'!$K291:$S2633,8,FALSE)</f>
        <v>30</v>
      </c>
    </row>
    <row r="292" spans="1:17" x14ac:dyDescent="0.3">
      <c r="A292" s="14" t="str">
        <f>VLOOKUP('Customer Names'!A292,'Customer Names'!A292:F2626,1,FALSE)</f>
        <v>Id291</v>
      </c>
      <c r="B292" s="11" t="str">
        <f>VLOOKUP('Customer Names'!B292,'Customer Names'!B292:G2626,5,FALSE)</f>
        <v>Erik T</v>
      </c>
      <c r="C292" s="11">
        <f>VLOOKUP($A292,'Medical Examinations'!$A292:$O2626,2,FALSE)</f>
        <v>22.88</v>
      </c>
      <c r="D292" s="11">
        <f>VLOOKUP($A292,'Medical Examinations'!$A292:$O2626,3,FALSE)</f>
        <v>5.9</v>
      </c>
      <c r="E292" s="11" t="str">
        <f>VLOOKUP($A292,'Medical Examinations'!$A292:$P2626,14,FALSE)</f>
        <v>Yes</v>
      </c>
      <c r="F292" s="11" t="str">
        <f>VLOOKUP($A292,'Medical Examinations'!$A292:$O2626,5,FALSE)</f>
        <v>No</v>
      </c>
      <c r="G292" s="11" t="str">
        <f>VLOOKUP($A292,'Medical Examinations'!$A292:$O2626,6,FALSE)</f>
        <v>Yes</v>
      </c>
      <c r="H292" s="11">
        <f>VLOOKUP($A292,'Medical Examinations'!$A292:$P2626,13,FALSE)</f>
        <v>1</v>
      </c>
      <c r="I292" s="11" t="str">
        <f>VLOOKUP($A292,'Medical Examinations'!$A292:$P2626,16,FALSE)</f>
        <v>Yes</v>
      </c>
      <c r="J292" s="11" t="str">
        <f>VLOOKUP($A292,'Medical Examinations'!$A292:$P2626,11,FALSE)</f>
        <v>Normal Weight</v>
      </c>
      <c r="K292" s="11" t="str">
        <f>VLOOKUP($A292,'Medical Examinations'!$A292:$P2626,12,FALSE)</f>
        <v>Prediabetes</v>
      </c>
      <c r="L292" s="11" t="str">
        <f>VLOOKUP($A292,'Hospitalisation Details'!$K292:$S2634,7,FALSE)</f>
        <v>11 Sep 1969</v>
      </c>
      <c r="M292" s="17">
        <f>VLOOKUP($A292,'Hospitalisation Details'!$K292:$S2634,9,FALSE)</f>
        <v>32192.76</v>
      </c>
      <c r="N292" s="11" t="str">
        <f>VLOOKUP($A292,'Hospitalisation Details'!$K292:$S2634,4,FALSE)</f>
        <v>Tier - 1</v>
      </c>
      <c r="O292" s="11" t="str">
        <f>VLOOKUP($A292,'Hospitalisation Details'!$K292:$S2634,5,FALSE)</f>
        <v>Tier - 2</v>
      </c>
      <c r="P292" s="11" t="str">
        <f>VLOOKUP($A292,'Hospitalisation Details'!$K292:$S2634,6,FALSE)</f>
        <v>R1011</v>
      </c>
      <c r="Q292" s="36">
        <f ca="1">VLOOKUP($A292,'Hospitalisation Details'!$K292:$S2634,8,FALSE)</f>
        <v>55</v>
      </c>
    </row>
    <row r="293" spans="1:17" x14ac:dyDescent="0.3">
      <c r="A293" s="14" t="str">
        <f>VLOOKUP('Customer Names'!A293,'Customer Names'!A293:F2627,1,FALSE)</f>
        <v>Id292</v>
      </c>
      <c r="B293" s="11" t="str">
        <f>VLOOKUP('Customer Names'!B293,'Customer Names'!B293:G2627,5,FALSE)</f>
        <v>Rod W</v>
      </c>
      <c r="C293" s="11">
        <f>VLOOKUP($A293,'Medical Examinations'!$A293:$O2627,2,FALSE)</f>
        <v>29.734999999999999</v>
      </c>
      <c r="D293" s="11">
        <f>VLOOKUP($A293,'Medical Examinations'!$A293:$O2627,3,FALSE)</f>
        <v>7.79</v>
      </c>
      <c r="E293" s="11" t="str">
        <f>VLOOKUP($A293,'Medical Examinations'!$A293:$P2627,14,FALSE)</f>
        <v>No</v>
      </c>
      <c r="F293" s="11" t="str">
        <f>VLOOKUP($A293,'Medical Examinations'!$A293:$O2627,5,FALSE)</f>
        <v>No</v>
      </c>
      <c r="G293" s="11" t="str">
        <f>VLOOKUP($A293,'Medical Examinations'!$A293:$O2627,6,FALSE)</f>
        <v>No</v>
      </c>
      <c r="H293" s="11">
        <f>VLOOKUP($A293,'Medical Examinations'!$A293:$P2627,13,FALSE)</f>
        <v>0</v>
      </c>
      <c r="I293" s="11" t="str">
        <f>VLOOKUP($A293,'Medical Examinations'!$A293:$P2627,16,FALSE)</f>
        <v>No</v>
      </c>
      <c r="J293" s="11" t="str">
        <f>VLOOKUP($A293,'Medical Examinations'!$A293:$P2627,11,FALSE)</f>
        <v>Overweight</v>
      </c>
      <c r="K293" s="11" t="str">
        <f>VLOOKUP($A293,'Medical Examinations'!$A293:$P2627,12,FALSE)</f>
        <v>Diabetes</v>
      </c>
      <c r="L293" s="11" t="str">
        <f>VLOOKUP($A293,'Hospitalisation Details'!$K293:$S2635,7,FALSE)</f>
        <v>10 Nov 1978</v>
      </c>
      <c r="M293" s="17">
        <f>VLOOKUP($A293,'Hospitalisation Details'!$K293:$S2635,9,FALSE)</f>
        <v>32108.66</v>
      </c>
      <c r="N293" s="11" t="str">
        <f>VLOOKUP($A293,'Hospitalisation Details'!$K293:$S2635,4,FALSE)</f>
        <v>Tier - 1</v>
      </c>
      <c r="O293" s="11" t="str">
        <f>VLOOKUP($A293,'Hospitalisation Details'!$K293:$S2635,5,FALSE)</f>
        <v>Tier - 3</v>
      </c>
      <c r="P293" s="11" t="str">
        <f>VLOOKUP($A293,'Hospitalisation Details'!$K293:$S2635,6,FALSE)</f>
        <v>R1017</v>
      </c>
      <c r="Q293" s="36">
        <f ca="1">VLOOKUP($A293,'Hospitalisation Details'!$K293:$S2635,8,FALSE)</f>
        <v>46</v>
      </c>
    </row>
    <row r="294" spans="1:17" x14ac:dyDescent="0.3">
      <c r="A294" s="14" t="str">
        <f>VLOOKUP('Customer Names'!A294,'Customer Names'!A294:F2628,1,FALSE)</f>
        <v>Id293</v>
      </c>
      <c r="B294" s="11" t="str">
        <f>VLOOKUP('Customer Names'!B294,'Customer Names'!B294:G2628,5,FALSE)</f>
        <v>Joey</v>
      </c>
      <c r="C294" s="11">
        <f>VLOOKUP($A294,'Medical Examinations'!$A294:$O2628,2,FALSE)</f>
        <v>40.74</v>
      </c>
      <c r="D294" s="11">
        <f>VLOOKUP($A294,'Medical Examinations'!$A294:$O2628,3,FALSE)</f>
        <v>5.28</v>
      </c>
      <c r="E294" s="11" t="str">
        <f>VLOOKUP($A294,'Medical Examinations'!$A294:$P2628,14,FALSE)</f>
        <v>No</v>
      </c>
      <c r="F294" s="11" t="str">
        <f>VLOOKUP($A294,'Medical Examinations'!$A294:$O2628,5,FALSE)</f>
        <v>No</v>
      </c>
      <c r="G294" s="11" t="str">
        <f>VLOOKUP($A294,'Medical Examinations'!$A294:$O2628,6,FALSE)</f>
        <v>Yes</v>
      </c>
      <c r="H294" s="11">
        <f>VLOOKUP($A294,'Medical Examinations'!$A294:$P2628,13,FALSE)</f>
        <v>1</v>
      </c>
      <c r="I294" s="11" t="str">
        <f>VLOOKUP($A294,'Medical Examinations'!$A294:$P2628,16,FALSE)</f>
        <v>Yes</v>
      </c>
      <c r="J294" s="11" t="str">
        <f>VLOOKUP($A294,'Medical Examinations'!$A294:$P2628,11,FALSE)</f>
        <v>Obesity</v>
      </c>
      <c r="K294" s="11" t="str">
        <f>VLOOKUP($A294,'Medical Examinations'!$A294:$P2628,12,FALSE)</f>
        <v>Normal</v>
      </c>
      <c r="L294" s="11" t="str">
        <f>VLOOKUP($A294,'Hospitalisation Details'!$K294:$S2636,7,FALSE)</f>
        <v>13 Sep 1993</v>
      </c>
      <c r="M294" s="17">
        <f>VLOOKUP($A294,'Hospitalisation Details'!$K294:$S2636,9,FALSE)</f>
        <v>32086.21</v>
      </c>
      <c r="N294" s="11" t="str">
        <f>VLOOKUP($A294,'Hospitalisation Details'!$K294:$S2636,4,FALSE)</f>
        <v>Tier - 1</v>
      </c>
      <c r="O294" s="11" t="str">
        <f>VLOOKUP($A294,'Hospitalisation Details'!$K294:$S2636,5,FALSE)</f>
        <v>Tier - 3</v>
      </c>
      <c r="P294" s="11" t="str">
        <f>VLOOKUP($A294,'Hospitalisation Details'!$K294:$S2636,6,FALSE)</f>
        <v>R1011</v>
      </c>
      <c r="Q294" s="36">
        <f ca="1">VLOOKUP($A294,'Hospitalisation Details'!$K294:$S2636,8,FALSE)</f>
        <v>31</v>
      </c>
    </row>
    <row r="295" spans="1:17" x14ac:dyDescent="0.3">
      <c r="A295" s="14" t="str">
        <f>VLOOKUP('Customer Names'!A295,'Customer Names'!A295:F2629,1,FALSE)</f>
        <v>Id294</v>
      </c>
      <c r="B295" s="11" t="str">
        <f>VLOOKUP('Customer Names'!B295,'Customer Names'!B295:G2629,5,FALSE)</f>
        <v>Hillary L</v>
      </c>
      <c r="C295" s="11">
        <f>VLOOKUP($A295,'Medical Examinations'!$A295:$O2629,2,FALSE)</f>
        <v>24.14</v>
      </c>
      <c r="D295" s="11">
        <f>VLOOKUP($A295,'Medical Examinations'!$A295:$O2629,3,FALSE)</f>
        <v>5.87</v>
      </c>
      <c r="E295" s="11" t="str">
        <f>VLOOKUP($A295,'Medical Examinations'!$A295:$P2629,14,FALSE)</f>
        <v>No</v>
      </c>
      <c r="F295" s="11" t="str">
        <f>VLOOKUP($A295,'Medical Examinations'!$A295:$O2629,5,FALSE)</f>
        <v>No</v>
      </c>
      <c r="G295" s="11" t="str">
        <f>VLOOKUP($A295,'Medical Examinations'!$A295:$O2629,6,FALSE)</f>
        <v>No</v>
      </c>
      <c r="H295" s="11">
        <f>VLOOKUP($A295,'Medical Examinations'!$A295:$P2629,13,FALSE)</f>
        <v>2</v>
      </c>
      <c r="I295" s="11" t="str">
        <f>VLOOKUP($A295,'Medical Examinations'!$A295:$P2629,16,FALSE)</f>
        <v>Yes</v>
      </c>
      <c r="J295" s="11" t="str">
        <f>VLOOKUP($A295,'Medical Examinations'!$A295:$P2629,11,FALSE)</f>
        <v>Normal Weight</v>
      </c>
      <c r="K295" s="11" t="str">
        <f>VLOOKUP($A295,'Medical Examinations'!$A295:$P2629,12,FALSE)</f>
        <v>Prediabetes</v>
      </c>
      <c r="L295" s="11" t="str">
        <f>VLOOKUP($A295,'Hospitalisation Details'!$K295:$S2637,7,FALSE)</f>
        <v>21 Sep 1972</v>
      </c>
      <c r="M295" s="17">
        <f>VLOOKUP($A295,'Hospitalisation Details'!$K295:$S2637,9,FALSE)</f>
        <v>31980.89</v>
      </c>
      <c r="N295" s="11" t="str">
        <f>VLOOKUP($A295,'Hospitalisation Details'!$K295:$S2637,4,FALSE)</f>
        <v>Tier - 2</v>
      </c>
      <c r="O295" s="11" t="str">
        <f>VLOOKUP($A295,'Hospitalisation Details'!$K295:$S2637,5,FALSE)</f>
        <v>Tier - 1</v>
      </c>
      <c r="P295" s="11" t="str">
        <f>VLOOKUP($A295,'Hospitalisation Details'!$K295:$S2637,6,FALSE)</f>
        <v>R1011</v>
      </c>
      <c r="Q295" s="36">
        <f ca="1">VLOOKUP($A295,'Hospitalisation Details'!$K295:$S2637,8,FALSE)</f>
        <v>52</v>
      </c>
    </row>
    <row r="296" spans="1:17" x14ac:dyDescent="0.3">
      <c r="A296" s="14" t="str">
        <f>VLOOKUP('Customer Names'!A296,'Customer Names'!A296:F2630,1,FALSE)</f>
        <v>Id295</v>
      </c>
      <c r="B296" s="11" t="str">
        <f>VLOOKUP('Customer Names'!B296,'Customer Names'!B296:G2630,5,FALSE)</f>
        <v>Eric J</v>
      </c>
      <c r="C296" s="11">
        <f>VLOOKUP($A296,'Medical Examinations'!$A296:$O2630,2,FALSE)</f>
        <v>25.15</v>
      </c>
      <c r="D296" s="11">
        <f>VLOOKUP($A296,'Medical Examinations'!$A296:$O2630,3,FALSE)</f>
        <v>9.08</v>
      </c>
      <c r="E296" s="11" t="str">
        <f>VLOOKUP($A296,'Medical Examinations'!$A296:$P2630,14,FALSE)</f>
        <v>Yes</v>
      </c>
      <c r="F296" s="11" t="str">
        <f>VLOOKUP($A296,'Medical Examinations'!$A296:$O2630,5,FALSE)</f>
        <v>No</v>
      </c>
      <c r="G296" s="11" t="str">
        <f>VLOOKUP($A296,'Medical Examinations'!$A296:$O2630,6,FALSE)</f>
        <v>No</v>
      </c>
      <c r="H296" s="11">
        <f>VLOOKUP($A296,'Medical Examinations'!$A296:$P2630,13,FALSE)</f>
        <v>1</v>
      </c>
      <c r="I296" s="11" t="str">
        <f>VLOOKUP($A296,'Medical Examinations'!$A296:$P2630,16,FALSE)</f>
        <v>Yes</v>
      </c>
      <c r="J296" s="11" t="str">
        <f>VLOOKUP($A296,'Medical Examinations'!$A296:$P2630,11,FALSE)</f>
        <v>Overweight</v>
      </c>
      <c r="K296" s="11" t="str">
        <f>VLOOKUP($A296,'Medical Examinations'!$A296:$P2630,12,FALSE)</f>
        <v>Diabetes</v>
      </c>
      <c r="L296" s="11" t="str">
        <f>VLOOKUP($A296,'Hospitalisation Details'!$K296:$S2638,7,FALSE)</f>
        <v>25 Sep 1975</v>
      </c>
      <c r="M296" s="17">
        <f>VLOOKUP($A296,'Hospitalisation Details'!$K296:$S2638,9,FALSE)</f>
        <v>31897.1</v>
      </c>
      <c r="N296" s="11" t="str">
        <f>VLOOKUP($A296,'Hospitalisation Details'!$K296:$S2638,4,FALSE)</f>
        <v>Tier - 2</v>
      </c>
      <c r="O296" s="11" t="str">
        <f>VLOOKUP($A296,'Hospitalisation Details'!$K296:$S2638,5,FALSE)</f>
        <v>Tier - 3</v>
      </c>
      <c r="P296" s="11" t="str">
        <f>VLOOKUP($A296,'Hospitalisation Details'!$K296:$S2638,6,FALSE)</f>
        <v>R1011</v>
      </c>
      <c r="Q296" s="36">
        <f ca="1">VLOOKUP($A296,'Hospitalisation Details'!$K296:$S2638,8,FALSE)</f>
        <v>49</v>
      </c>
    </row>
    <row r="297" spans="1:17" x14ac:dyDescent="0.3">
      <c r="A297" s="14" t="str">
        <f>VLOOKUP('Customer Names'!A297,'Customer Names'!A297:F2631,1,FALSE)</f>
        <v>Id296</v>
      </c>
      <c r="B297" s="11" t="str">
        <f>VLOOKUP('Customer Names'!B297,'Customer Names'!B297:G2631,5,FALSE)</f>
        <v>Nicolas</v>
      </c>
      <c r="C297" s="11">
        <f>VLOOKUP($A297,'Medical Examinations'!$A297:$O2631,2,FALSE)</f>
        <v>28.71</v>
      </c>
      <c r="D297" s="11">
        <f>VLOOKUP($A297,'Medical Examinations'!$A297:$O2631,3,FALSE)</f>
        <v>5.2</v>
      </c>
      <c r="E297" s="11" t="str">
        <f>VLOOKUP($A297,'Medical Examinations'!$A297:$P2631,14,FALSE)</f>
        <v>No</v>
      </c>
      <c r="F297" s="11" t="str">
        <f>VLOOKUP($A297,'Medical Examinations'!$A297:$O2631,5,FALSE)</f>
        <v>No</v>
      </c>
      <c r="G297" s="11" t="str">
        <f>VLOOKUP($A297,'Medical Examinations'!$A297:$O2631,6,FALSE)</f>
        <v>No</v>
      </c>
      <c r="H297" s="11">
        <f>VLOOKUP($A297,'Medical Examinations'!$A297:$P2631,13,FALSE)</f>
        <v>1</v>
      </c>
      <c r="I297" s="11" t="str">
        <f>VLOOKUP($A297,'Medical Examinations'!$A297:$P2631,16,FALSE)</f>
        <v>Yes</v>
      </c>
      <c r="J297" s="11" t="str">
        <f>VLOOKUP($A297,'Medical Examinations'!$A297:$P2631,11,FALSE)</f>
        <v>Overweight</v>
      </c>
      <c r="K297" s="11" t="str">
        <f>VLOOKUP($A297,'Medical Examinations'!$A297:$P2631,12,FALSE)</f>
        <v>Normal</v>
      </c>
      <c r="L297" s="11" t="str">
        <f>VLOOKUP($A297,'Hospitalisation Details'!$K297:$S2639,7,FALSE)</f>
        <v>10 Sep 1984</v>
      </c>
      <c r="M297" s="17">
        <f>VLOOKUP($A297,'Hospitalisation Details'!$K297:$S2639,9,FALSE)</f>
        <v>31743.919999999998</v>
      </c>
      <c r="N297" s="11" t="str">
        <f>VLOOKUP($A297,'Hospitalisation Details'!$K297:$S2639,4,FALSE)</f>
        <v>Tier - 2</v>
      </c>
      <c r="O297" s="11" t="str">
        <f>VLOOKUP($A297,'Hospitalisation Details'!$K297:$S2639,5,FALSE)</f>
        <v>Tier - 1</v>
      </c>
      <c r="P297" s="11" t="str">
        <f>VLOOKUP($A297,'Hospitalisation Details'!$K297:$S2639,6,FALSE)</f>
        <v>R1011</v>
      </c>
      <c r="Q297" s="36">
        <f ca="1">VLOOKUP($A297,'Hospitalisation Details'!$K297:$S2639,8,FALSE)</f>
        <v>40</v>
      </c>
    </row>
    <row r="298" spans="1:17" x14ac:dyDescent="0.3">
      <c r="A298" s="14" t="str">
        <f>VLOOKUP('Customer Names'!A298,'Customer Names'!A298:F2632,1,FALSE)</f>
        <v>Id297</v>
      </c>
      <c r="B298" s="11" t="str">
        <f>VLOOKUP('Customer Names'!B298,'Customer Names'!B298:G2632,5,FALSE)</f>
        <v>Marcel</v>
      </c>
      <c r="C298" s="11">
        <f>VLOOKUP($A298,'Medical Examinations'!$A298:$O2632,2,FALSE)</f>
        <v>23</v>
      </c>
      <c r="D298" s="11">
        <f>VLOOKUP($A298,'Medical Examinations'!$A298:$O2632,3,FALSE)</f>
        <v>5.48</v>
      </c>
      <c r="E298" s="11" t="str">
        <f>VLOOKUP($A298,'Medical Examinations'!$A298:$P2632,14,FALSE)</f>
        <v>No</v>
      </c>
      <c r="F298" s="11" t="str">
        <f>VLOOKUP($A298,'Medical Examinations'!$A298:$O2632,5,FALSE)</f>
        <v>No</v>
      </c>
      <c r="G298" s="11" t="str">
        <f>VLOOKUP($A298,'Medical Examinations'!$A298:$O2632,6,FALSE)</f>
        <v>No</v>
      </c>
      <c r="H298" s="11">
        <f>VLOOKUP($A298,'Medical Examinations'!$A298:$P2632,13,FALSE)</f>
        <v>0</v>
      </c>
      <c r="I298" s="11" t="str">
        <f>VLOOKUP($A298,'Medical Examinations'!$A298:$P2632,16,FALSE)</f>
        <v>Yes</v>
      </c>
      <c r="J298" s="11" t="str">
        <f>VLOOKUP($A298,'Medical Examinations'!$A298:$P2632,11,FALSE)</f>
        <v>Normal Weight</v>
      </c>
      <c r="K298" s="11" t="str">
        <f>VLOOKUP($A298,'Medical Examinations'!$A298:$P2632,12,FALSE)</f>
        <v>Normal</v>
      </c>
      <c r="L298" s="11" t="str">
        <f>VLOOKUP($A298,'Hospitalisation Details'!$K298:$S2640,7,FALSE)</f>
        <v>14 Oct 1977</v>
      </c>
      <c r="M298" s="17">
        <f>VLOOKUP($A298,'Hospitalisation Details'!$K298:$S2640,9,FALSE)</f>
        <v>31736.7</v>
      </c>
      <c r="N298" s="11" t="str">
        <f>VLOOKUP($A298,'Hospitalisation Details'!$K298:$S2640,4,FALSE)</f>
        <v>Tier - 2</v>
      </c>
      <c r="O298" s="11" t="str">
        <f>VLOOKUP($A298,'Hospitalisation Details'!$K298:$S2640,5,FALSE)</f>
        <v>Tier - 2</v>
      </c>
      <c r="P298" s="11" t="str">
        <f>VLOOKUP($A298,'Hospitalisation Details'!$K298:$S2640,6,FALSE)</f>
        <v>R1012</v>
      </c>
      <c r="Q298" s="36">
        <f ca="1">VLOOKUP($A298,'Hospitalisation Details'!$K298:$S2640,8,FALSE)</f>
        <v>47</v>
      </c>
    </row>
    <row r="299" spans="1:17" x14ac:dyDescent="0.3">
      <c r="A299" s="14" t="str">
        <f>VLOOKUP('Customer Names'!A299,'Customer Names'!A299:F2633,1,FALSE)</f>
        <v>Id298</v>
      </c>
      <c r="B299" s="11" t="str">
        <f>VLOOKUP('Customer Names'!B299,'Customer Names'!B299:G2633,5,FALSE)</f>
        <v>Ashley N</v>
      </c>
      <c r="C299" s="11">
        <f>VLOOKUP($A299,'Medical Examinations'!$A299:$O2633,2,FALSE)</f>
        <v>36.86</v>
      </c>
      <c r="D299" s="11">
        <f>VLOOKUP($A299,'Medical Examinations'!$A299:$O2633,3,FALSE)</f>
        <v>11.95</v>
      </c>
      <c r="E299" s="11" t="str">
        <f>VLOOKUP($A299,'Medical Examinations'!$A299:$P2633,14,FALSE)</f>
        <v>No</v>
      </c>
      <c r="F299" s="11" t="str">
        <f>VLOOKUP($A299,'Medical Examinations'!$A299:$O2633,5,FALSE)</f>
        <v>No</v>
      </c>
      <c r="G299" s="11" t="str">
        <f>VLOOKUP($A299,'Medical Examinations'!$A299:$O2633,6,FALSE)</f>
        <v>No</v>
      </c>
      <c r="H299" s="11">
        <f>VLOOKUP($A299,'Medical Examinations'!$A299:$P2633,13,FALSE)</f>
        <v>0</v>
      </c>
      <c r="I299" s="11" t="str">
        <f>VLOOKUP($A299,'Medical Examinations'!$A299:$P2633,16,FALSE)</f>
        <v>No</v>
      </c>
      <c r="J299" s="11" t="str">
        <f>VLOOKUP($A299,'Medical Examinations'!$A299:$P2633,11,FALSE)</f>
        <v>Obesity</v>
      </c>
      <c r="K299" s="11" t="str">
        <f>VLOOKUP($A299,'Medical Examinations'!$A299:$P2633,12,FALSE)</f>
        <v>Diabetes</v>
      </c>
      <c r="L299" s="11" t="str">
        <f>VLOOKUP($A299,'Hospitalisation Details'!$K299:$S2641,7,FALSE)</f>
        <v>13 Dec 1960</v>
      </c>
      <c r="M299" s="17">
        <f>VLOOKUP($A299,'Hospitalisation Details'!$K299:$S2641,9,FALSE)</f>
        <v>31620</v>
      </c>
      <c r="N299" s="11" t="str">
        <f>VLOOKUP($A299,'Hospitalisation Details'!$K299:$S2641,4,FALSE)</f>
        <v>Tier - 2</v>
      </c>
      <c r="O299" s="11" t="str">
        <f>VLOOKUP($A299,'Hospitalisation Details'!$K299:$S2641,5,FALSE)</f>
        <v>Tier - 1</v>
      </c>
      <c r="P299" s="11" t="str">
        <f>VLOOKUP($A299,'Hospitalisation Details'!$K299:$S2641,6,FALSE)</f>
        <v>R1024</v>
      </c>
      <c r="Q299" s="36">
        <f ca="1">VLOOKUP($A299,'Hospitalisation Details'!$K299:$S2641,8,FALSE)</f>
        <v>64</v>
      </c>
    </row>
    <row r="300" spans="1:17" x14ac:dyDescent="0.3">
      <c r="A300" s="14" t="str">
        <f>VLOOKUP('Customer Names'!A300,'Customer Names'!A300:F2634,1,FALSE)</f>
        <v>Id299</v>
      </c>
      <c r="B300" s="11" t="str">
        <f>VLOOKUP('Customer Names'!B300,'Customer Names'!B300:G2634,5,FALSE)</f>
        <v>Evan D</v>
      </c>
      <c r="C300" s="11">
        <f>VLOOKUP($A300,'Medical Examinations'!$A300:$O2634,2,FALSE)</f>
        <v>24.25</v>
      </c>
      <c r="D300" s="11">
        <f>VLOOKUP($A300,'Medical Examinations'!$A300:$O2634,3,FALSE)</f>
        <v>8.6999999999999993</v>
      </c>
      <c r="E300" s="11" t="str">
        <f>VLOOKUP($A300,'Medical Examinations'!$A300:$P2634,14,FALSE)</f>
        <v>Yes</v>
      </c>
      <c r="F300" s="11" t="str">
        <f>VLOOKUP($A300,'Medical Examinations'!$A300:$O2634,5,FALSE)</f>
        <v>No</v>
      </c>
      <c r="G300" s="11" t="str">
        <f>VLOOKUP($A300,'Medical Examinations'!$A300:$O2634,6,FALSE)</f>
        <v>No</v>
      </c>
      <c r="H300" s="11">
        <f>VLOOKUP($A300,'Medical Examinations'!$A300:$P2634,13,FALSE)</f>
        <v>1</v>
      </c>
      <c r="I300" s="11" t="str">
        <f>VLOOKUP($A300,'Medical Examinations'!$A300:$P2634,16,FALSE)</f>
        <v>Yes</v>
      </c>
      <c r="J300" s="11" t="str">
        <f>VLOOKUP($A300,'Medical Examinations'!$A300:$P2634,11,FALSE)</f>
        <v>Normal Weight</v>
      </c>
      <c r="K300" s="11" t="str">
        <f>VLOOKUP($A300,'Medical Examinations'!$A300:$P2634,12,FALSE)</f>
        <v>Diabetes</v>
      </c>
      <c r="L300" s="11" t="str">
        <f>VLOOKUP($A300,'Hospitalisation Details'!$K300:$S2642,7,FALSE)</f>
        <v>29 Oct 1975</v>
      </c>
      <c r="M300" s="17">
        <f>VLOOKUP($A300,'Hospitalisation Details'!$K300:$S2642,9,FALSE)</f>
        <v>31591.82</v>
      </c>
      <c r="N300" s="11" t="str">
        <f>VLOOKUP($A300,'Hospitalisation Details'!$K300:$S2642,4,FALSE)</f>
        <v>Tier - 2</v>
      </c>
      <c r="O300" s="11" t="str">
        <f>VLOOKUP($A300,'Hospitalisation Details'!$K300:$S2642,5,FALSE)</f>
        <v>Tier - 1</v>
      </c>
      <c r="P300" s="11" t="str">
        <f>VLOOKUP($A300,'Hospitalisation Details'!$K300:$S2642,6,FALSE)</f>
        <v>R1011</v>
      </c>
      <c r="Q300" s="36">
        <f ca="1">VLOOKUP($A300,'Hospitalisation Details'!$K300:$S2642,8,FALSE)</f>
        <v>49</v>
      </c>
    </row>
    <row r="301" spans="1:17" x14ac:dyDescent="0.3">
      <c r="A301" s="14" t="str">
        <f>VLOOKUP('Customer Names'!A301,'Customer Names'!A301:F2635,1,FALSE)</f>
        <v>Id300</v>
      </c>
      <c r="B301" s="11" t="str">
        <f>VLOOKUP('Customer Names'!B301,'Customer Names'!B301:G2635,5,FALSE)</f>
        <v>Krisana</v>
      </c>
      <c r="C301" s="11">
        <f>VLOOKUP($A301,'Medical Examinations'!$A301:$O2635,2,FALSE)</f>
        <v>23.85</v>
      </c>
      <c r="D301" s="11">
        <f>VLOOKUP($A301,'Medical Examinations'!$A301:$O2635,3,FALSE)</f>
        <v>7.84</v>
      </c>
      <c r="E301" s="11" t="str">
        <f>VLOOKUP($A301,'Medical Examinations'!$A301:$P2635,14,FALSE)</f>
        <v>No</v>
      </c>
      <c r="F301" s="11" t="str">
        <f>VLOOKUP($A301,'Medical Examinations'!$A301:$O2635,5,FALSE)</f>
        <v>No</v>
      </c>
      <c r="G301" s="11" t="str">
        <f>VLOOKUP($A301,'Medical Examinations'!$A301:$O2635,6,FALSE)</f>
        <v>No</v>
      </c>
      <c r="H301" s="11">
        <f>VLOOKUP($A301,'Medical Examinations'!$A301:$P2635,13,FALSE)</f>
        <v>0</v>
      </c>
      <c r="I301" s="11" t="str">
        <f>VLOOKUP($A301,'Medical Examinations'!$A301:$P2635,16,FALSE)</f>
        <v>Yes</v>
      </c>
      <c r="J301" s="11" t="str">
        <f>VLOOKUP($A301,'Medical Examinations'!$A301:$P2635,11,FALSE)</f>
        <v>Normal Weight</v>
      </c>
      <c r="K301" s="11" t="str">
        <f>VLOOKUP($A301,'Medical Examinations'!$A301:$P2635,12,FALSE)</f>
        <v>Diabetes</v>
      </c>
      <c r="L301" s="11" t="str">
        <f>VLOOKUP($A301,'Hospitalisation Details'!$K301:$S2643,7,FALSE)</f>
        <v>8 Oct 1974</v>
      </c>
      <c r="M301" s="17">
        <f>VLOOKUP($A301,'Hospitalisation Details'!$K301:$S2643,9,FALSE)</f>
        <v>31368.81</v>
      </c>
      <c r="N301" s="11" t="str">
        <f>VLOOKUP($A301,'Hospitalisation Details'!$K301:$S2643,4,FALSE)</f>
        <v>Tier - 2</v>
      </c>
      <c r="O301" s="11" t="str">
        <f>VLOOKUP($A301,'Hospitalisation Details'!$K301:$S2643,5,FALSE)</f>
        <v>Tier - 3</v>
      </c>
      <c r="P301" s="11" t="str">
        <f>VLOOKUP($A301,'Hospitalisation Details'!$K301:$S2643,6,FALSE)</f>
        <v>R1011</v>
      </c>
      <c r="Q301" s="36">
        <f ca="1">VLOOKUP($A301,'Hospitalisation Details'!$K301:$S2643,8,FALSE)</f>
        <v>50</v>
      </c>
    </row>
    <row r="302" spans="1:17" x14ac:dyDescent="0.3">
      <c r="A302" s="14" t="str">
        <f>VLOOKUP('Customer Names'!A302,'Customer Names'!A302:F2636,1,FALSE)</f>
        <v>Id301</v>
      </c>
      <c r="B302" s="11" t="str">
        <f>VLOOKUP('Customer Names'!B302,'Customer Names'!B302:G2636,5,FALSE)</f>
        <v>Kyle</v>
      </c>
      <c r="C302" s="11">
        <f>VLOOKUP($A302,'Medical Examinations'!$A302:$O2636,2,FALSE)</f>
        <v>40.020000000000003</v>
      </c>
      <c r="D302" s="11">
        <f>VLOOKUP($A302,'Medical Examinations'!$A302:$O2636,3,FALSE)</f>
        <v>5.19</v>
      </c>
      <c r="E302" s="11" t="str">
        <f>VLOOKUP($A302,'Medical Examinations'!$A302:$P2636,14,FALSE)</f>
        <v>Yes</v>
      </c>
      <c r="F302" s="11" t="str">
        <f>VLOOKUP($A302,'Medical Examinations'!$A302:$O2636,5,FALSE)</f>
        <v>No</v>
      </c>
      <c r="G302" s="11" t="str">
        <f>VLOOKUP($A302,'Medical Examinations'!$A302:$O2636,6,FALSE)</f>
        <v>No</v>
      </c>
      <c r="H302" s="11">
        <f>VLOOKUP($A302,'Medical Examinations'!$A302:$P2636,13,FALSE)</f>
        <v>1</v>
      </c>
      <c r="I302" s="11" t="str">
        <f>VLOOKUP($A302,'Medical Examinations'!$A302:$P2636,16,FALSE)</f>
        <v>Yes</v>
      </c>
      <c r="J302" s="11" t="str">
        <f>VLOOKUP($A302,'Medical Examinations'!$A302:$P2636,11,FALSE)</f>
        <v>Obesity</v>
      </c>
      <c r="K302" s="11" t="str">
        <f>VLOOKUP($A302,'Medical Examinations'!$A302:$P2636,12,FALSE)</f>
        <v>Normal</v>
      </c>
      <c r="L302" s="11" t="str">
        <f>VLOOKUP($A302,'Hospitalisation Details'!$K302:$S2644,7,FALSE)</f>
        <v>27 Sep 1995</v>
      </c>
      <c r="M302" s="17">
        <f>VLOOKUP($A302,'Hospitalisation Details'!$K302:$S2644,9,FALSE)</f>
        <v>31328.27</v>
      </c>
      <c r="N302" s="11" t="str">
        <f>VLOOKUP($A302,'Hospitalisation Details'!$K302:$S2644,4,FALSE)</f>
        <v>Tier - 2</v>
      </c>
      <c r="O302" s="11" t="str">
        <f>VLOOKUP($A302,'Hospitalisation Details'!$K302:$S2644,5,FALSE)</f>
        <v>Tier - 2</v>
      </c>
      <c r="P302" s="11" t="str">
        <f>VLOOKUP($A302,'Hospitalisation Details'!$K302:$S2644,6,FALSE)</f>
        <v>R1011</v>
      </c>
      <c r="Q302" s="36">
        <f ca="1">VLOOKUP($A302,'Hospitalisation Details'!$K302:$S2644,8,FALSE)</f>
        <v>29</v>
      </c>
    </row>
    <row r="303" spans="1:17" x14ac:dyDescent="0.3">
      <c r="A303" s="14" t="str">
        <f>VLOOKUP('Customer Names'!A303,'Customer Names'!A303:F2637,1,FALSE)</f>
        <v>Id302</v>
      </c>
      <c r="B303" s="11" t="str">
        <f>VLOOKUP('Customer Names'!B303,'Customer Names'!B303:G2637,5,FALSE)</f>
        <v>Kate</v>
      </c>
      <c r="C303" s="11">
        <f>VLOOKUP($A303,'Medical Examinations'!$A303:$O2637,2,FALSE)</f>
        <v>19.170000000000002</v>
      </c>
      <c r="D303" s="11">
        <f>VLOOKUP($A303,'Medical Examinations'!$A303:$O2637,3,FALSE)</f>
        <v>8.41</v>
      </c>
      <c r="E303" s="11" t="str">
        <f>VLOOKUP($A303,'Medical Examinations'!$A303:$P2637,14,FALSE)</f>
        <v>No</v>
      </c>
      <c r="F303" s="11" t="str">
        <f>VLOOKUP($A303,'Medical Examinations'!$A303:$O2637,5,FALSE)</f>
        <v>No</v>
      </c>
      <c r="G303" s="11" t="str">
        <f>VLOOKUP($A303,'Medical Examinations'!$A303:$O2637,6,FALSE)</f>
        <v>No</v>
      </c>
      <c r="H303" s="11">
        <f>VLOOKUP($A303,'Medical Examinations'!$A303:$P2637,13,FALSE)</f>
        <v>0</v>
      </c>
      <c r="I303" s="11" t="str">
        <f>VLOOKUP($A303,'Medical Examinations'!$A303:$P2637,16,FALSE)</f>
        <v>Yes</v>
      </c>
      <c r="J303" s="11" t="str">
        <f>VLOOKUP($A303,'Medical Examinations'!$A303:$P2637,11,FALSE)</f>
        <v>Normal Weight</v>
      </c>
      <c r="K303" s="11" t="str">
        <f>VLOOKUP($A303,'Medical Examinations'!$A303:$P2637,12,FALSE)</f>
        <v>Diabetes</v>
      </c>
      <c r="L303" s="11" t="str">
        <f>VLOOKUP($A303,'Hospitalisation Details'!$K303:$S2645,7,FALSE)</f>
        <v>9 Jul 1968</v>
      </c>
      <c r="M303" s="17">
        <f>VLOOKUP($A303,'Hospitalisation Details'!$K303:$S2645,9,FALSE)</f>
        <v>31322.53</v>
      </c>
      <c r="N303" s="11" t="str">
        <f>VLOOKUP($A303,'Hospitalisation Details'!$K303:$S2645,4,FALSE)</f>
        <v>Tier - 2</v>
      </c>
      <c r="O303" s="11" t="str">
        <f>VLOOKUP($A303,'Hospitalisation Details'!$K303:$S2645,5,FALSE)</f>
        <v>Tier - 1</v>
      </c>
      <c r="P303" s="11" t="str">
        <f>VLOOKUP($A303,'Hospitalisation Details'!$K303:$S2645,6,FALSE)</f>
        <v>R1011</v>
      </c>
      <c r="Q303" s="36">
        <f ca="1">VLOOKUP($A303,'Hospitalisation Details'!$K303:$S2645,8,FALSE)</f>
        <v>56</v>
      </c>
    </row>
    <row r="304" spans="1:17" x14ac:dyDescent="0.3">
      <c r="A304" s="14" t="str">
        <f>VLOOKUP('Customer Names'!A304,'Customer Names'!A304:F2638,1,FALSE)</f>
        <v>Id303</v>
      </c>
      <c r="B304" s="11" t="str">
        <f>VLOOKUP('Customer Names'!B304,'Customer Names'!B304:G2638,5,FALSE)</f>
        <v>Martin A</v>
      </c>
      <c r="C304" s="11">
        <f>VLOOKUP($A304,'Medical Examinations'!$A304:$O2638,2,FALSE)</f>
        <v>43.53</v>
      </c>
      <c r="D304" s="11">
        <f>VLOOKUP($A304,'Medical Examinations'!$A304:$O2638,3,FALSE)</f>
        <v>5.86</v>
      </c>
      <c r="E304" s="11" t="str">
        <f>VLOOKUP($A304,'Medical Examinations'!$A304:$P2638,14,FALSE)</f>
        <v>Yes</v>
      </c>
      <c r="F304" s="11" t="str">
        <f>VLOOKUP($A304,'Medical Examinations'!$A304:$O2638,5,FALSE)</f>
        <v>Yes</v>
      </c>
      <c r="G304" s="11" t="str">
        <f>VLOOKUP($A304,'Medical Examinations'!$A304:$O2638,6,FALSE)</f>
        <v>No</v>
      </c>
      <c r="H304" s="11">
        <f>VLOOKUP($A304,'Medical Examinations'!$A304:$P2638,13,FALSE)</f>
        <v>2</v>
      </c>
      <c r="I304" s="11" t="str">
        <f>VLOOKUP($A304,'Medical Examinations'!$A304:$P2638,16,FALSE)</f>
        <v>Yes</v>
      </c>
      <c r="J304" s="11" t="str">
        <f>VLOOKUP($A304,'Medical Examinations'!$A304:$P2638,11,FALSE)</f>
        <v>Obesity</v>
      </c>
      <c r="K304" s="11" t="str">
        <f>VLOOKUP($A304,'Medical Examinations'!$A304:$P2638,12,FALSE)</f>
        <v>Prediabetes</v>
      </c>
      <c r="L304" s="11" t="str">
        <f>VLOOKUP($A304,'Hospitalisation Details'!$K304:$S2646,7,FALSE)</f>
        <v>22 Jul 2000</v>
      </c>
      <c r="M304" s="17">
        <f>VLOOKUP($A304,'Hospitalisation Details'!$K304:$S2646,9,FALSE)</f>
        <v>31234.560000000001</v>
      </c>
      <c r="N304" s="11" t="str">
        <f>VLOOKUP($A304,'Hospitalisation Details'!$K304:$S2646,4,FALSE)</f>
        <v>Tier - 1</v>
      </c>
      <c r="O304" s="11" t="str">
        <f>VLOOKUP($A304,'Hospitalisation Details'!$K304:$S2646,5,FALSE)</f>
        <v>Tier - 1</v>
      </c>
      <c r="P304" s="11" t="str">
        <f>VLOOKUP($A304,'Hospitalisation Details'!$K304:$S2646,6,FALSE)</f>
        <v>R1011</v>
      </c>
      <c r="Q304" s="36">
        <f ca="1">VLOOKUP($A304,'Hospitalisation Details'!$K304:$S2646,8,FALSE)</f>
        <v>24</v>
      </c>
    </row>
    <row r="305" spans="1:17" x14ac:dyDescent="0.3">
      <c r="A305" s="14" t="str">
        <f>VLOOKUP('Customer Names'!A305,'Customer Names'!A305:F2639,1,FALSE)</f>
        <v>Id304</v>
      </c>
      <c r="B305" s="11" t="str">
        <f>VLOOKUP('Customer Names'!B305,'Customer Names'!B305:G2639,5,FALSE)</f>
        <v>Stacey</v>
      </c>
      <c r="C305" s="11">
        <f>VLOOKUP($A305,'Medical Examinations'!$A305:$O2639,2,FALSE)</f>
        <v>46.06</v>
      </c>
      <c r="D305" s="11">
        <f>VLOOKUP($A305,'Medical Examinations'!$A305:$O2639,3,FALSE)</f>
        <v>4.18</v>
      </c>
      <c r="E305" s="11" t="str">
        <f>VLOOKUP($A305,'Medical Examinations'!$A305:$P2639,14,FALSE)</f>
        <v>No</v>
      </c>
      <c r="F305" s="11" t="str">
        <f>VLOOKUP($A305,'Medical Examinations'!$A305:$O2639,5,FALSE)</f>
        <v>Yes</v>
      </c>
      <c r="G305" s="11" t="str">
        <f>VLOOKUP($A305,'Medical Examinations'!$A305:$O2639,6,FALSE)</f>
        <v>No</v>
      </c>
      <c r="H305" s="11">
        <f>VLOOKUP($A305,'Medical Examinations'!$A305:$P2639,13,FALSE)</f>
        <v>1</v>
      </c>
      <c r="I305" s="11" t="str">
        <f>VLOOKUP($A305,'Medical Examinations'!$A305:$P2639,16,FALSE)</f>
        <v>Yes</v>
      </c>
      <c r="J305" s="11" t="str">
        <f>VLOOKUP($A305,'Medical Examinations'!$A305:$P2639,11,FALSE)</f>
        <v>Obesity</v>
      </c>
      <c r="K305" s="11" t="str">
        <f>VLOOKUP($A305,'Medical Examinations'!$A305:$P2639,12,FALSE)</f>
        <v>Normal</v>
      </c>
      <c r="L305" s="11" t="str">
        <f>VLOOKUP($A305,'Hospitalisation Details'!$K305:$S2647,7,FALSE)</f>
        <v>9 Nov 2004</v>
      </c>
      <c r="M305" s="17">
        <f>VLOOKUP($A305,'Hospitalisation Details'!$K305:$S2647,9,FALSE)</f>
        <v>31196.61</v>
      </c>
      <c r="N305" s="11" t="str">
        <f>VLOOKUP($A305,'Hospitalisation Details'!$K305:$S2647,4,FALSE)</f>
        <v>Tier - 2</v>
      </c>
      <c r="O305" s="11" t="str">
        <f>VLOOKUP($A305,'Hospitalisation Details'!$K305:$S2647,5,FALSE)</f>
        <v>Tier - 1</v>
      </c>
      <c r="P305" s="11" t="str">
        <f>VLOOKUP($A305,'Hospitalisation Details'!$K305:$S2647,6,FALSE)</f>
        <v>R1011</v>
      </c>
      <c r="Q305" s="36">
        <f ca="1">VLOOKUP($A305,'Hospitalisation Details'!$K305:$S2647,8,FALSE)</f>
        <v>20</v>
      </c>
    </row>
    <row r="306" spans="1:17" x14ac:dyDescent="0.3">
      <c r="A306" s="14" t="str">
        <f>VLOOKUP('Customer Names'!A306,'Customer Names'!A306:F2640,1,FALSE)</f>
        <v>Id305</v>
      </c>
      <c r="B306" s="11" t="str">
        <f>VLOOKUP('Customer Names'!B306,'Customer Names'!B306:G2640,5,FALSE)</f>
        <v>Christine</v>
      </c>
      <c r="C306" s="11">
        <f>VLOOKUP($A306,'Medical Examinations'!$A306:$O2640,2,FALSE)</f>
        <v>29.92</v>
      </c>
      <c r="D306" s="11">
        <f>VLOOKUP($A306,'Medical Examinations'!$A306:$O2640,3,FALSE)</f>
        <v>11.99</v>
      </c>
      <c r="E306" s="11" t="str">
        <f>VLOOKUP($A306,'Medical Examinations'!$A306:$P2640,14,FALSE)</f>
        <v>Yes</v>
      </c>
      <c r="F306" s="11" t="str">
        <f>VLOOKUP($A306,'Medical Examinations'!$A306:$O2640,5,FALSE)</f>
        <v>No</v>
      </c>
      <c r="G306" s="11" t="str">
        <f>VLOOKUP($A306,'Medical Examinations'!$A306:$O2640,6,FALSE)</f>
        <v>No</v>
      </c>
      <c r="H306" s="11">
        <f>VLOOKUP($A306,'Medical Examinations'!$A306:$P2640,13,FALSE)</f>
        <v>2</v>
      </c>
      <c r="I306" s="11" t="str">
        <f>VLOOKUP($A306,'Medical Examinations'!$A306:$P2640,16,FALSE)</f>
        <v>Yes</v>
      </c>
      <c r="J306" s="11" t="str">
        <f>VLOOKUP($A306,'Medical Examinations'!$A306:$P2640,11,FALSE)</f>
        <v>Obesity</v>
      </c>
      <c r="K306" s="11" t="str">
        <f>VLOOKUP($A306,'Medical Examinations'!$A306:$P2640,12,FALSE)</f>
        <v>Diabetes</v>
      </c>
      <c r="L306" s="11" t="str">
        <f>VLOOKUP($A306,'Hospitalisation Details'!$K306:$S2648,7,FALSE)</f>
        <v>9 Sep 1961</v>
      </c>
      <c r="M306" s="17">
        <f>VLOOKUP($A306,'Hospitalisation Details'!$K306:$S2648,9,FALSE)</f>
        <v>30942.19</v>
      </c>
      <c r="N306" s="11" t="str">
        <f>VLOOKUP($A306,'Hospitalisation Details'!$K306:$S2648,4,FALSE)</f>
        <v>Tier - 2</v>
      </c>
      <c r="O306" s="11" t="str">
        <f>VLOOKUP($A306,'Hospitalisation Details'!$K306:$S2648,5,FALSE)</f>
        <v>Tier - 2</v>
      </c>
      <c r="P306" s="11" t="str">
        <f>VLOOKUP($A306,'Hospitalisation Details'!$K306:$S2648,6,FALSE)</f>
        <v>R1013</v>
      </c>
      <c r="Q306" s="36">
        <f ca="1">VLOOKUP($A306,'Hospitalisation Details'!$K306:$S2648,8,FALSE)</f>
        <v>63</v>
      </c>
    </row>
    <row r="307" spans="1:17" x14ac:dyDescent="0.3">
      <c r="A307" s="14" t="str">
        <f>VLOOKUP('Customer Names'!A307,'Customer Names'!A307:F2641,1,FALSE)</f>
        <v>Id306</v>
      </c>
      <c r="B307" s="11" t="str">
        <f>VLOOKUP('Customer Names'!B307,'Customer Names'!B307:G2641,5,FALSE)</f>
        <v>Sarah C</v>
      </c>
      <c r="C307" s="11">
        <f>VLOOKUP($A307,'Medical Examinations'!$A307:$O2641,2,FALSE)</f>
        <v>28.46</v>
      </c>
      <c r="D307" s="11">
        <f>VLOOKUP($A307,'Medical Examinations'!$A307:$O2641,3,FALSE)</f>
        <v>4.8499999999999996</v>
      </c>
      <c r="E307" s="11" t="str">
        <f>VLOOKUP($A307,'Medical Examinations'!$A307:$P2641,14,FALSE)</f>
        <v>Yes</v>
      </c>
      <c r="F307" s="11" t="str">
        <f>VLOOKUP($A307,'Medical Examinations'!$A307:$O2641,5,FALSE)</f>
        <v>No</v>
      </c>
      <c r="G307" s="11" t="str">
        <f>VLOOKUP($A307,'Medical Examinations'!$A307:$O2641,6,FALSE)</f>
        <v>No</v>
      </c>
      <c r="H307" s="11">
        <f>VLOOKUP($A307,'Medical Examinations'!$A307:$P2641,13,FALSE)</f>
        <v>1</v>
      </c>
      <c r="I307" s="11" t="str">
        <f>VLOOKUP($A307,'Medical Examinations'!$A307:$P2641,16,FALSE)</f>
        <v>Yes</v>
      </c>
      <c r="J307" s="11" t="str">
        <f>VLOOKUP($A307,'Medical Examinations'!$A307:$P2641,11,FALSE)</f>
        <v>Overweight</v>
      </c>
      <c r="K307" s="11" t="str">
        <f>VLOOKUP($A307,'Medical Examinations'!$A307:$P2641,12,FALSE)</f>
        <v>Normal</v>
      </c>
      <c r="L307" s="11" t="str">
        <f>VLOOKUP($A307,'Hospitalisation Details'!$K307:$S2649,7,FALSE)</f>
        <v>5 Sep 1988</v>
      </c>
      <c r="M307" s="17">
        <f>VLOOKUP($A307,'Hospitalisation Details'!$K307:$S2649,9,FALSE)</f>
        <v>30763.01</v>
      </c>
      <c r="N307" s="11" t="str">
        <f>VLOOKUP($A307,'Hospitalisation Details'!$K307:$S2649,4,FALSE)</f>
        <v>Tier - 2</v>
      </c>
      <c r="O307" s="11" t="str">
        <f>VLOOKUP($A307,'Hospitalisation Details'!$K307:$S2649,5,FALSE)</f>
        <v>Tier - 1</v>
      </c>
      <c r="P307" s="11" t="str">
        <f>VLOOKUP($A307,'Hospitalisation Details'!$K307:$S2649,6,FALSE)</f>
        <v>R1011</v>
      </c>
      <c r="Q307" s="36">
        <f ca="1">VLOOKUP($A307,'Hospitalisation Details'!$K307:$S2649,8,FALSE)</f>
        <v>36</v>
      </c>
    </row>
    <row r="308" spans="1:17" x14ac:dyDescent="0.3">
      <c r="A308" s="14" t="str">
        <f>VLOOKUP('Customer Names'!A308,'Customer Names'!A308:F2642,1,FALSE)</f>
        <v>Id307</v>
      </c>
      <c r="B308" s="11" t="str">
        <f>VLOOKUP('Customer Names'!B308,'Customer Names'!B308:G2642,5,FALSE)</f>
        <v>Megan</v>
      </c>
      <c r="C308" s="11">
        <f>VLOOKUP($A308,'Medical Examinations'!$A308:$O2642,2,FALSE)</f>
        <v>24.56</v>
      </c>
      <c r="D308" s="11">
        <f>VLOOKUP($A308,'Medical Examinations'!$A308:$O2642,3,FALSE)</f>
        <v>6.18</v>
      </c>
      <c r="E308" s="11" t="str">
        <f>VLOOKUP($A308,'Medical Examinations'!$A308:$P2642,14,FALSE)</f>
        <v>Yes</v>
      </c>
      <c r="F308" s="11" t="str">
        <f>VLOOKUP($A308,'Medical Examinations'!$A308:$O2642,5,FALSE)</f>
        <v>No</v>
      </c>
      <c r="G308" s="11" t="str">
        <f>VLOOKUP($A308,'Medical Examinations'!$A308:$O2642,6,FALSE)</f>
        <v>Yes</v>
      </c>
      <c r="H308" s="11">
        <f>VLOOKUP($A308,'Medical Examinations'!$A308:$P2642,13,FALSE)</f>
        <v>1</v>
      </c>
      <c r="I308" s="11" t="str">
        <f>VLOOKUP($A308,'Medical Examinations'!$A308:$P2642,16,FALSE)</f>
        <v>Yes</v>
      </c>
      <c r="J308" s="11" t="str">
        <f>VLOOKUP($A308,'Medical Examinations'!$A308:$P2642,11,FALSE)</f>
        <v>Normal Weight</v>
      </c>
      <c r="K308" s="11" t="str">
        <f>VLOOKUP($A308,'Medical Examinations'!$A308:$P2642,12,FALSE)</f>
        <v>Prediabetes</v>
      </c>
      <c r="L308" s="11" t="str">
        <f>VLOOKUP($A308,'Hospitalisation Details'!$K308:$S2650,7,FALSE)</f>
        <v>21 Dec 1983</v>
      </c>
      <c r="M308" s="17">
        <f>VLOOKUP($A308,'Hospitalisation Details'!$K308:$S2650,9,FALSE)</f>
        <v>30724.44</v>
      </c>
      <c r="N308" s="11" t="str">
        <f>VLOOKUP($A308,'Hospitalisation Details'!$K308:$S2650,4,FALSE)</f>
        <v>Tier - 2</v>
      </c>
      <c r="O308" s="11" t="str">
        <f>VLOOKUP($A308,'Hospitalisation Details'!$K308:$S2650,5,FALSE)</f>
        <v>Tier - 3</v>
      </c>
      <c r="P308" s="11" t="str">
        <f>VLOOKUP($A308,'Hospitalisation Details'!$K308:$S2650,6,FALSE)</f>
        <v>R1011</v>
      </c>
      <c r="Q308" s="36">
        <f ca="1">VLOOKUP($A308,'Hospitalisation Details'!$K308:$S2650,8,FALSE)</f>
        <v>41</v>
      </c>
    </row>
    <row r="309" spans="1:17" x14ac:dyDescent="0.3">
      <c r="A309" s="14" t="str">
        <f>VLOOKUP('Customer Names'!A309,'Customer Names'!A309:F2643,1,FALSE)</f>
        <v>Id308</v>
      </c>
      <c r="B309" s="11" t="str">
        <f>VLOOKUP('Customer Names'!B309,'Customer Names'!B309:G2643,5,FALSE)</f>
        <v>Jason W</v>
      </c>
      <c r="C309" s="11">
        <f>VLOOKUP($A309,'Medical Examinations'!$A309:$O2643,2,FALSE)</f>
        <v>41.19</v>
      </c>
      <c r="D309" s="11">
        <f>VLOOKUP($A309,'Medical Examinations'!$A309:$O2643,3,FALSE)</f>
        <v>6.37</v>
      </c>
      <c r="E309" s="11" t="str">
        <f>VLOOKUP($A309,'Medical Examinations'!$A309:$P2643,14,FALSE)</f>
        <v>No</v>
      </c>
      <c r="F309" s="11" t="str">
        <f>VLOOKUP($A309,'Medical Examinations'!$A309:$O2643,5,FALSE)</f>
        <v>No</v>
      </c>
      <c r="G309" s="11" t="str">
        <f>VLOOKUP($A309,'Medical Examinations'!$A309:$O2643,6,FALSE)</f>
        <v>No</v>
      </c>
      <c r="H309" s="11">
        <f>VLOOKUP($A309,'Medical Examinations'!$A309:$P2643,13,FALSE)</f>
        <v>0</v>
      </c>
      <c r="I309" s="11" t="str">
        <f>VLOOKUP($A309,'Medical Examinations'!$A309:$P2643,16,FALSE)</f>
        <v>Yes</v>
      </c>
      <c r="J309" s="11" t="str">
        <f>VLOOKUP($A309,'Medical Examinations'!$A309:$P2643,11,FALSE)</f>
        <v>Obesity</v>
      </c>
      <c r="K309" s="11" t="str">
        <f>VLOOKUP($A309,'Medical Examinations'!$A309:$P2643,12,FALSE)</f>
        <v>Prediabetes</v>
      </c>
      <c r="L309" s="11" t="str">
        <f>VLOOKUP($A309,'Hospitalisation Details'!$K309:$S2651,7,FALSE)</f>
        <v>21 Sep 1999</v>
      </c>
      <c r="M309" s="17">
        <f>VLOOKUP($A309,'Hospitalisation Details'!$K309:$S2651,9,FALSE)</f>
        <v>30697.71</v>
      </c>
      <c r="N309" s="11" t="str">
        <f>VLOOKUP($A309,'Hospitalisation Details'!$K309:$S2651,4,FALSE)</f>
        <v>Tier - 1</v>
      </c>
      <c r="O309" s="11" t="str">
        <f>VLOOKUP($A309,'Hospitalisation Details'!$K309:$S2651,5,FALSE)</f>
        <v>Tier - 2</v>
      </c>
      <c r="P309" s="11" t="str">
        <f>VLOOKUP($A309,'Hospitalisation Details'!$K309:$S2651,6,FALSE)</f>
        <v>R1011</v>
      </c>
      <c r="Q309" s="36">
        <f ca="1">VLOOKUP($A309,'Hospitalisation Details'!$K309:$S2651,8,FALSE)</f>
        <v>25</v>
      </c>
    </row>
    <row r="310" spans="1:17" x14ac:dyDescent="0.3">
      <c r="A310" s="14" t="str">
        <f>VLOOKUP('Customer Names'!A310,'Customer Names'!A310:F2644,1,FALSE)</f>
        <v>Id309</v>
      </c>
      <c r="B310" s="11" t="str">
        <f>VLOOKUP('Customer Names'!B310,'Customer Names'!B310:G2644,5,FALSE)</f>
        <v>Michele</v>
      </c>
      <c r="C310" s="11">
        <f>VLOOKUP($A310,'Medical Examinations'!$A310:$O2644,2,FALSE)</f>
        <v>18.63</v>
      </c>
      <c r="D310" s="11">
        <f>VLOOKUP($A310,'Medical Examinations'!$A310:$O2644,3,FALSE)</f>
        <v>9.81</v>
      </c>
      <c r="E310" s="11" t="str">
        <f>VLOOKUP($A310,'Medical Examinations'!$A310:$P2644,14,FALSE)</f>
        <v>Yes</v>
      </c>
      <c r="F310" s="11" t="str">
        <f>VLOOKUP($A310,'Medical Examinations'!$A310:$O2644,5,FALSE)</f>
        <v>No</v>
      </c>
      <c r="G310" s="11" t="str">
        <f>VLOOKUP($A310,'Medical Examinations'!$A310:$O2644,6,FALSE)</f>
        <v>No</v>
      </c>
      <c r="H310" s="11">
        <f>VLOOKUP($A310,'Medical Examinations'!$A310:$P2644,13,FALSE)</f>
        <v>2</v>
      </c>
      <c r="I310" s="11" t="str">
        <f>VLOOKUP($A310,'Medical Examinations'!$A310:$P2644,16,FALSE)</f>
        <v>Yes</v>
      </c>
      <c r="J310" s="11" t="str">
        <f>VLOOKUP($A310,'Medical Examinations'!$A310:$P2644,11,FALSE)</f>
        <v>Normal Weight</v>
      </c>
      <c r="K310" s="11" t="str">
        <f>VLOOKUP($A310,'Medical Examinations'!$A310:$P2644,12,FALSE)</f>
        <v>Diabetes</v>
      </c>
      <c r="L310" s="11" t="str">
        <f>VLOOKUP($A310,'Hospitalisation Details'!$K310:$S2652,7,FALSE)</f>
        <v>11 Nov 1970</v>
      </c>
      <c r="M310" s="17">
        <f>VLOOKUP($A310,'Hospitalisation Details'!$K310:$S2652,9,FALSE)</f>
        <v>30625.65</v>
      </c>
      <c r="N310" s="11" t="str">
        <f>VLOOKUP($A310,'Hospitalisation Details'!$K310:$S2652,4,FALSE)</f>
        <v>Tier - 2</v>
      </c>
      <c r="O310" s="11" t="str">
        <f>VLOOKUP($A310,'Hospitalisation Details'!$K310:$S2652,5,FALSE)</f>
        <v>Tier - 3</v>
      </c>
      <c r="P310" s="11" t="str">
        <f>VLOOKUP($A310,'Hospitalisation Details'!$K310:$S2652,6,FALSE)</f>
        <v>R1011</v>
      </c>
      <c r="Q310" s="36">
        <f ca="1">VLOOKUP($A310,'Hospitalisation Details'!$K310:$S2652,8,FALSE)</f>
        <v>54</v>
      </c>
    </row>
    <row r="311" spans="1:17" x14ac:dyDescent="0.3">
      <c r="A311" s="14" t="str">
        <f>VLOOKUP('Customer Names'!A311,'Customer Names'!A311:F2645,1,FALSE)</f>
        <v>Id310</v>
      </c>
      <c r="B311" s="11" t="str">
        <f>VLOOKUP('Customer Names'!B311,'Customer Names'!B311:G2645,5,FALSE)</f>
        <v>Nikki</v>
      </c>
      <c r="C311" s="11">
        <f>VLOOKUP($A311,'Medical Examinations'!$A311:$O2645,2,FALSE)</f>
        <v>26.26</v>
      </c>
      <c r="D311" s="11">
        <f>VLOOKUP($A311,'Medical Examinations'!$A311:$O2645,3,FALSE)</f>
        <v>11.8</v>
      </c>
      <c r="E311" s="11" t="str">
        <f>VLOOKUP($A311,'Medical Examinations'!$A311:$P2645,14,FALSE)</f>
        <v>Yes</v>
      </c>
      <c r="F311" s="11" t="str">
        <f>VLOOKUP($A311,'Medical Examinations'!$A311:$O2645,5,FALSE)</f>
        <v>No</v>
      </c>
      <c r="G311" s="11" t="str">
        <f>VLOOKUP($A311,'Medical Examinations'!$A311:$O2645,6,FALSE)</f>
        <v>No</v>
      </c>
      <c r="H311" s="11">
        <f>VLOOKUP($A311,'Medical Examinations'!$A311:$P2645,13,FALSE)</f>
        <v>1</v>
      </c>
      <c r="I311" s="11" t="str">
        <f>VLOOKUP($A311,'Medical Examinations'!$A311:$P2645,16,FALSE)</f>
        <v>Yes</v>
      </c>
      <c r="J311" s="11" t="str">
        <f>VLOOKUP($A311,'Medical Examinations'!$A311:$P2645,11,FALSE)</f>
        <v>Overweight</v>
      </c>
      <c r="K311" s="11" t="str">
        <f>VLOOKUP($A311,'Medical Examinations'!$A311:$P2645,12,FALSE)</f>
        <v>Diabetes</v>
      </c>
      <c r="L311" s="11" t="str">
        <f>VLOOKUP($A311,'Hospitalisation Details'!$K311:$S2653,7,FALSE)</f>
        <v>10 Aug 1986</v>
      </c>
      <c r="M311" s="17">
        <f>VLOOKUP($A311,'Hospitalisation Details'!$K311:$S2653,9,FALSE)</f>
        <v>30530.5</v>
      </c>
      <c r="N311" s="11" t="str">
        <f>VLOOKUP($A311,'Hospitalisation Details'!$K311:$S2653,4,FALSE)</f>
        <v>Tier - 2</v>
      </c>
      <c r="O311" s="11" t="str">
        <f>VLOOKUP($A311,'Hospitalisation Details'!$K311:$S2653,5,FALSE)</f>
        <v>Tier - 1</v>
      </c>
      <c r="P311" s="11" t="str">
        <f>VLOOKUP($A311,'Hospitalisation Details'!$K311:$S2653,6,FALSE)</f>
        <v>R1011</v>
      </c>
      <c r="Q311" s="36">
        <f ca="1">VLOOKUP($A311,'Hospitalisation Details'!$K311:$S2653,8,FALSE)</f>
        <v>38</v>
      </c>
    </row>
    <row r="312" spans="1:17" x14ac:dyDescent="0.3">
      <c r="A312" s="14" t="str">
        <f>VLOOKUP('Customer Names'!A312,'Customer Names'!A312:F2646,1,FALSE)</f>
        <v>Id311</v>
      </c>
      <c r="B312" s="11" t="str">
        <f>VLOOKUP('Customer Names'!B312,'Customer Names'!B312:G2646,5,FALSE)</f>
        <v>Philip J</v>
      </c>
      <c r="C312" s="11">
        <f>VLOOKUP($A312,'Medical Examinations'!$A312:$O2646,2,FALSE)</f>
        <v>22.37</v>
      </c>
      <c r="D312" s="11">
        <f>VLOOKUP($A312,'Medical Examinations'!$A312:$O2646,3,FALSE)</f>
        <v>5.86</v>
      </c>
      <c r="E312" s="11" t="str">
        <f>VLOOKUP($A312,'Medical Examinations'!$A312:$P2646,14,FALSE)</f>
        <v>Yes</v>
      </c>
      <c r="F312" s="11" t="str">
        <f>VLOOKUP($A312,'Medical Examinations'!$A312:$O2646,5,FALSE)</f>
        <v>No</v>
      </c>
      <c r="G312" s="11" t="str">
        <f>VLOOKUP($A312,'Medical Examinations'!$A312:$O2646,6,FALSE)</f>
        <v>Yes</v>
      </c>
      <c r="H312" s="11">
        <f>VLOOKUP($A312,'Medical Examinations'!$A312:$P2646,13,FALSE)</f>
        <v>1</v>
      </c>
      <c r="I312" s="11" t="str">
        <f>VLOOKUP($A312,'Medical Examinations'!$A312:$P2646,16,FALSE)</f>
        <v>Yes</v>
      </c>
      <c r="J312" s="11" t="str">
        <f>VLOOKUP($A312,'Medical Examinations'!$A312:$P2646,11,FALSE)</f>
        <v>Normal Weight</v>
      </c>
      <c r="K312" s="11" t="str">
        <f>VLOOKUP($A312,'Medical Examinations'!$A312:$P2646,12,FALSE)</f>
        <v>Prediabetes</v>
      </c>
      <c r="L312" s="11" t="str">
        <f>VLOOKUP($A312,'Hospitalisation Details'!$K312:$S2654,7,FALSE)</f>
        <v>3 Sep 1983</v>
      </c>
      <c r="M312" s="17">
        <f>VLOOKUP($A312,'Hospitalisation Details'!$K312:$S2654,9,FALSE)</f>
        <v>30457.37</v>
      </c>
      <c r="N312" s="11" t="str">
        <f>VLOOKUP($A312,'Hospitalisation Details'!$K312:$S2654,4,FALSE)</f>
        <v>Tier - 2</v>
      </c>
      <c r="O312" s="11" t="str">
        <f>VLOOKUP($A312,'Hospitalisation Details'!$K312:$S2654,5,FALSE)</f>
        <v>Tier - 1</v>
      </c>
      <c r="P312" s="11" t="str">
        <f>VLOOKUP($A312,'Hospitalisation Details'!$K312:$S2654,6,FALSE)</f>
        <v>R1012</v>
      </c>
      <c r="Q312" s="36">
        <f ca="1">VLOOKUP($A312,'Hospitalisation Details'!$K312:$S2654,8,FALSE)</f>
        <v>41</v>
      </c>
    </row>
    <row r="313" spans="1:17" x14ac:dyDescent="0.3">
      <c r="A313" s="14" t="str">
        <f>VLOOKUP('Customer Names'!A313,'Customer Names'!A313:F2647,1,FALSE)</f>
        <v>Id312</v>
      </c>
      <c r="B313" s="11" t="str">
        <f>VLOOKUP('Customer Names'!B313,'Customer Names'!B313:G2647,5,FALSE)</f>
        <v>Bryan L</v>
      </c>
      <c r="C313" s="11">
        <f>VLOOKUP($A313,'Medical Examinations'!$A313:$O2647,2,FALSE)</f>
        <v>39.619999999999997</v>
      </c>
      <c r="D313" s="11">
        <f>VLOOKUP($A313,'Medical Examinations'!$A313:$O2647,3,FALSE)</f>
        <v>4.28</v>
      </c>
      <c r="E313" s="11" t="str">
        <f>VLOOKUP($A313,'Medical Examinations'!$A313:$P2647,14,FALSE)</f>
        <v>No</v>
      </c>
      <c r="F313" s="11" t="str">
        <f>VLOOKUP($A313,'Medical Examinations'!$A313:$O2647,5,FALSE)</f>
        <v>No</v>
      </c>
      <c r="G313" s="11" t="str">
        <f>VLOOKUP($A313,'Medical Examinations'!$A313:$O2647,6,FALSE)</f>
        <v>No</v>
      </c>
      <c r="H313" s="11">
        <f>VLOOKUP($A313,'Medical Examinations'!$A313:$P2647,13,FALSE)</f>
        <v>1</v>
      </c>
      <c r="I313" s="11" t="str">
        <f>VLOOKUP($A313,'Medical Examinations'!$A313:$P2647,16,FALSE)</f>
        <v>Yes</v>
      </c>
      <c r="J313" s="11" t="str">
        <f>VLOOKUP($A313,'Medical Examinations'!$A313:$P2647,11,FALSE)</f>
        <v>Obesity</v>
      </c>
      <c r="K313" s="11" t="str">
        <f>VLOOKUP($A313,'Medical Examinations'!$A313:$P2647,12,FALSE)</f>
        <v>Normal</v>
      </c>
      <c r="L313" s="11" t="str">
        <f>VLOOKUP($A313,'Hospitalisation Details'!$K313:$S2655,7,FALSE)</f>
        <v>28 Oct 1998</v>
      </c>
      <c r="M313" s="17">
        <f>VLOOKUP($A313,'Hospitalisation Details'!$K313:$S2655,9,FALSE)</f>
        <v>30422.03</v>
      </c>
      <c r="N313" s="11" t="str">
        <f>VLOOKUP($A313,'Hospitalisation Details'!$K313:$S2655,4,FALSE)</f>
        <v>Tier - 2</v>
      </c>
      <c r="O313" s="11" t="str">
        <f>VLOOKUP($A313,'Hospitalisation Details'!$K313:$S2655,5,FALSE)</f>
        <v>Tier - 3</v>
      </c>
      <c r="P313" s="11" t="str">
        <f>VLOOKUP($A313,'Hospitalisation Details'!$K313:$S2655,6,FALSE)</f>
        <v>R1011</v>
      </c>
      <c r="Q313" s="36">
        <f ca="1">VLOOKUP($A313,'Hospitalisation Details'!$K313:$S2655,8,FALSE)</f>
        <v>26</v>
      </c>
    </row>
    <row r="314" spans="1:17" x14ac:dyDescent="0.3">
      <c r="A314" s="14" t="str">
        <f>VLOOKUP('Customer Names'!A314,'Customer Names'!A314:F2648,1,FALSE)</f>
        <v>Id313</v>
      </c>
      <c r="B314" s="11" t="str">
        <f>VLOOKUP('Customer Names'!B314,'Customer Names'!B314:G2648,5,FALSE)</f>
        <v>Timothy F</v>
      </c>
      <c r="C314" s="11">
        <f>VLOOKUP($A314,'Medical Examinations'!$A314:$O2648,2,FALSE)</f>
        <v>18.329999999999998</v>
      </c>
      <c r="D314" s="11">
        <f>VLOOKUP($A314,'Medical Examinations'!$A314:$O2648,3,FALSE)</f>
        <v>4.16</v>
      </c>
      <c r="E314" s="11" t="str">
        <f>VLOOKUP($A314,'Medical Examinations'!$A314:$P2648,14,FALSE)</f>
        <v>Yes</v>
      </c>
      <c r="F314" s="11" t="str">
        <f>VLOOKUP($A314,'Medical Examinations'!$A314:$O2648,5,FALSE)</f>
        <v>No</v>
      </c>
      <c r="G314" s="11" t="str">
        <f>VLOOKUP($A314,'Medical Examinations'!$A314:$O2648,6,FALSE)</f>
        <v>No</v>
      </c>
      <c r="H314" s="11">
        <f>VLOOKUP($A314,'Medical Examinations'!$A314:$P2648,13,FALSE)</f>
        <v>0</v>
      </c>
      <c r="I314" s="11" t="str">
        <f>VLOOKUP($A314,'Medical Examinations'!$A314:$P2648,16,FALSE)</f>
        <v>Yes</v>
      </c>
      <c r="J314" s="11" t="str">
        <f>VLOOKUP($A314,'Medical Examinations'!$A314:$P2648,11,FALSE)</f>
        <v>Underweight</v>
      </c>
      <c r="K314" s="11" t="str">
        <f>VLOOKUP($A314,'Medical Examinations'!$A314:$P2648,12,FALSE)</f>
        <v>Normal</v>
      </c>
      <c r="L314" s="11" t="str">
        <f>VLOOKUP($A314,'Hospitalisation Details'!$K314:$S2656,7,FALSE)</f>
        <v>3 Sep 1976</v>
      </c>
      <c r="M314" s="17">
        <f>VLOOKUP($A314,'Hospitalisation Details'!$K314:$S2656,9,FALSE)</f>
        <v>30409.53</v>
      </c>
      <c r="N314" s="11" t="str">
        <f>VLOOKUP($A314,'Hospitalisation Details'!$K314:$S2656,4,FALSE)</f>
        <v>Tier - 2</v>
      </c>
      <c r="O314" s="11" t="str">
        <f>VLOOKUP($A314,'Hospitalisation Details'!$K314:$S2656,5,FALSE)</f>
        <v>Tier - 3</v>
      </c>
      <c r="P314" s="11" t="str">
        <f>VLOOKUP($A314,'Hospitalisation Details'!$K314:$S2656,6,FALSE)</f>
        <v>R1012</v>
      </c>
      <c r="Q314" s="36">
        <f ca="1">VLOOKUP($A314,'Hospitalisation Details'!$K314:$S2656,8,FALSE)</f>
        <v>48</v>
      </c>
    </row>
    <row r="315" spans="1:17" x14ac:dyDescent="0.3">
      <c r="A315" s="14" t="str">
        <f>VLOOKUP('Customer Names'!A315,'Customer Names'!A315:F2649,1,FALSE)</f>
        <v>Id314</v>
      </c>
      <c r="B315" s="11" t="str">
        <f>VLOOKUP('Customer Names'!B315,'Customer Names'!B315:G2649,5,FALSE)</f>
        <v>Angielyn M</v>
      </c>
      <c r="C315" s="11">
        <f>VLOOKUP($A315,'Medical Examinations'!$A315:$O2649,2,FALSE)</f>
        <v>17.11</v>
      </c>
      <c r="D315" s="11">
        <f>VLOOKUP($A315,'Medical Examinations'!$A315:$O2649,3,FALSE)</f>
        <v>4.9800000000000004</v>
      </c>
      <c r="E315" s="11" t="str">
        <f>VLOOKUP($A315,'Medical Examinations'!$A315:$P2649,14,FALSE)</f>
        <v>Yes</v>
      </c>
      <c r="F315" s="11" t="str">
        <f>VLOOKUP($A315,'Medical Examinations'!$A315:$O2649,5,FALSE)</f>
        <v>No</v>
      </c>
      <c r="G315" s="11" t="str">
        <f>VLOOKUP($A315,'Medical Examinations'!$A315:$O2649,6,FALSE)</f>
        <v>Yes</v>
      </c>
      <c r="H315" s="11">
        <f>VLOOKUP($A315,'Medical Examinations'!$A315:$P2649,13,FALSE)</f>
        <v>1</v>
      </c>
      <c r="I315" s="11" t="str">
        <f>VLOOKUP($A315,'Medical Examinations'!$A315:$P2649,16,FALSE)</f>
        <v>Yes</v>
      </c>
      <c r="J315" s="11" t="str">
        <f>VLOOKUP($A315,'Medical Examinations'!$A315:$P2649,11,FALSE)</f>
        <v>Underweight</v>
      </c>
      <c r="K315" s="11" t="str">
        <f>VLOOKUP($A315,'Medical Examinations'!$A315:$P2649,12,FALSE)</f>
        <v>Normal</v>
      </c>
      <c r="L315" s="11" t="str">
        <f>VLOOKUP($A315,'Hospitalisation Details'!$K315:$S2657,7,FALSE)</f>
        <v>30 Jul 1969</v>
      </c>
      <c r="M315" s="17">
        <f>VLOOKUP($A315,'Hospitalisation Details'!$K315:$S2657,9,FALSE)</f>
        <v>30366.93</v>
      </c>
      <c r="N315" s="11" t="str">
        <f>VLOOKUP($A315,'Hospitalisation Details'!$K315:$S2657,4,FALSE)</f>
        <v>Tier - 2</v>
      </c>
      <c r="O315" s="11" t="str">
        <f>VLOOKUP($A315,'Hospitalisation Details'!$K315:$S2657,5,FALSE)</f>
        <v>Tier - 2</v>
      </c>
      <c r="P315" s="11" t="str">
        <f>VLOOKUP($A315,'Hospitalisation Details'!$K315:$S2657,6,FALSE)</f>
        <v>R1011</v>
      </c>
      <c r="Q315" s="36">
        <f ca="1">VLOOKUP($A315,'Hospitalisation Details'!$K315:$S2657,8,FALSE)</f>
        <v>55</v>
      </c>
    </row>
    <row r="316" spans="1:17" x14ac:dyDescent="0.3">
      <c r="A316" s="14" t="str">
        <f>VLOOKUP('Customer Names'!A316,'Customer Names'!A316:F2650,1,FALSE)</f>
        <v>Id315</v>
      </c>
      <c r="B316" s="11" t="str">
        <f>VLOOKUP('Customer Names'!B316,'Customer Names'!B316:G2650,5,FALSE)</f>
        <v>Jeanie M</v>
      </c>
      <c r="C316" s="11">
        <f>VLOOKUP($A316,'Medical Examinations'!$A316:$O2650,2,FALSE)</f>
        <v>43.5</v>
      </c>
      <c r="D316" s="11">
        <f>VLOOKUP($A316,'Medical Examinations'!$A316:$O2650,3,FALSE)</f>
        <v>6.38</v>
      </c>
      <c r="E316" s="11" t="str">
        <f>VLOOKUP($A316,'Medical Examinations'!$A316:$P2650,14,FALSE)</f>
        <v>No</v>
      </c>
      <c r="F316" s="11" t="str">
        <f>VLOOKUP($A316,'Medical Examinations'!$A316:$O2650,5,FALSE)</f>
        <v>Yes</v>
      </c>
      <c r="G316" s="11" t="str">
        <f>VLOOKUP($A316,'Medical Examinations'!$A316:$O2650,6,FALSE)</f>
        <v>No</v>
      </c>
      <c r="H316" s="11">
        <f>VLOOKUP($A316,'Medical Examinations'!$A316:$P2650,13,FALSE)</f>
        <v>1</v>
      </c>
      <c r="I316" s="11" t="str">
        <f>VLOOKUP($A316,'Medical Examinations'!$A316:$P2650,16,FALSE)</f>
        <v>Yes</v>
      </c>
      <c r="J316" s="11" t="str">
        <f>VLOOKUP($A316,'Medical Examinations'!$A316:$P2650,11,FALSE)</f>
        <v>Obesity</v>
      </c>
      <c r="K316" s="11" t="str">
        <f>VLOOKUP($A316,'Medical Examinations'!$A316:$P2650,12,FALSE)</f>
        <v>Prediabetes</v>
      </c>
      <c r="L316" s="11" t="str">
        <f>VLOOKUP($A316,'Hospitalisation Details'!$K316:$S2658,7,FALSE)</f>
        <v>1 Jun 2004</v>
      </c>
      <c r="M316" s="17">
        <f>VLOOKUP($A316,'Hospitalisation Details'!$K316:$S2658,9,FALSE)</f>
        <v>30328.27</v>
      </c>
      <c r="N316" s="11" t="str">
        <f>VLOOKUP($A316,'Hospitalisation Details'!$K316:$S2658,4,FALSE)</f>
        <v>Tier - 2</v>
      </c>
      <c r="O316" s="11" t="str">
        <f>VLOOKUP($A316,'Hospitalisation Details'!$K316:$S2658,5,FALSE)</f>
        <v>Tier - 2</v>
      </c>
      <c r="P316" s="11" t="str">
        <f>VLOOKUP($A316,'Hospitalisation Details'!$K316:$S2658,6,FALSE)</f>
        <v>R1011</v>
      </c>
      <c r="Q316" s="36">
        <f ca="1">VLOOKUP($A316,'Hospitalisation Details'!$K316:$S2658,8,FALSE)</f>
        <v>20</v>
      </c>
    </row>
    <row r="317" spans="1:17" x14ac:dyDescent="0.3">
      <c r="A317" s="14" t="str">
        <f>VLOOKUP('Customer Names'!A317,'Customer Names'!A317:F2651,1,FALSE)</f>
        <v>Id316</v>
      </c>
      <c r="B317" s="11" t="str">
        <f>VLOOKUP('Customer Names'!B317,'Customer Names'!B317:G2651,5,FALSE)</f>
        <v>Greg</v>
      </c>
      <c r="C317" s="11">
        <f>VLOOKUP($A317,'Medical Examinations'!$A317:$O2651,2,FALSE)</f>
        <v>25.364999999999998</v>
      </c>
      <c r="D317" s="11">
        <f>VLOOKUP($A317,'Medical Examinations'!$A317:$O2651,3,FALSE)</f>
        <v>5.19</v>
      </c>
      <c r="E317" s="11" t="str">
        <f>VLOOKUP($A317,'Medical Examinations'!$A317:$P2651,14,FALSE)</f>
        <v>No</v>
      </c>
      <c r="F317" s="11" t="str">
        <f>VLOOKUP($A317,'Medical Examinations'!$A317:$O2651,5,FALSE)</f>
        <v>No</v>
      </c>
      <c r="G317" s="11" t="str">
        <f>VLOOKUP($A317,'Medical Examinations'!$A317:$O2651,6,FALSE)</f>
        <v>No</v>
      </c>
      <c r="H317" s="11">
        <f>VLOOKUP($A317,'Medical Examinations'!$A317:$P2651,13,FALSE)</f>
        <v>2</v>
      </c>
      <c r="I317" s="11" t="str">
        <f>VLOOKUP($A317,'Medical Examinations'!$A317:$P2651,16,FALSE)</f>
        <v>No</v>
      </c>
      <c r="J317" s="11" t="str">
        <f>VLOOKUP($A317,'Medical Examinations'!$A317:$P2651,11,FALSE)</f>
        <v>Overweight</v>
      </c>
      <c r="K317" s="11" t="str">
        <f>VLOOKUP($A317,'Medical Examinations'!$A317:$P2651,12,FALSE)</f>
        <v>Normal</v>
      </c>
      <c r="L317" s="11" t="str">
        <f>VLOOKUP($A317,'Hospitalisation Details'!$K317:$S2659,7,FALSE)</f>
        <v>24 Jul 1972</v>
      </c>
      <c r="M317" s="17">
        <f>VLOOKUP($A317,'Hospitalisation Details'!$K317:$S2659,9,FALSE)</f>
        <v>30284.639999999999</v>
      </c>
      <c r="N317" s="11" t="str">
        <f>VLOOKUP($A317,'Hospitalisation Details'!$K317:$S2659,4,FALSE)</f>
        <v>Tier - 1</v>
      </c>
      <c r="O317" s="11" t="str">
        <f>VLOOKUP($A317,'Hospitalisation Details'!$K317:$S2659,5,FALSE)</f>
        <v>Tier - 1</v>
      </c>
      <c r="P317" s="11" t="str">
        <f>VLOOKUP($A317,'Hospitalisation Details'!$K317:$S2659,6,FALSE)</f>
        <v>R1012</v>
      </c>
      <c r="Q317" s="36">
        <f ca="1">VLOOKUP($A317,'Hospitalisation Details'!$K317:$S2659,8,FALSE)</f>
        <v>52</v>
      </c>
    </row>
    <row r="318" spans="1:17" x14ac:dyDescent="0.3">
      <c r="A318" s="14" t="str">
        <f>VLOOKUP('Customer Names'!A318,'Customer Names'!A318:F2652,1,FALSE)</f>
        <v>Id317</v>
      </c>
      <c r="B318" s="11" t="str">
        <f>VLOOKUP('Customer Names'!B318,'Customer Names'!B318:G2652,5,FALSE)</f>
        <v>John</v>
      </c>
      <c r="C318" s="11">
        <f>VLOOKUP($A318,'Medical Examinations'!$A318:$O2652,2,FALSE)</f>
        <v>28.594999999999999</v>
      </c>
      <c r="D318" s="11">
        <f>VLOOKUP($A318,'Medical Examinations'!$A318:$O2652,3,FALSE)</f>
        <v>10.210000000000001</v>
      </c>
      <c r="E318" s="11" t="str">
        <f>VLOOKUP($A318,'Medical Examinations'!$A318:$P2652,14,FALSE)</f>
        <v>No</v>
      </c>
      <c r="F318" s="11" t="str">
        <f>VLOOKUP($A318,'Medical Examinations'!$A318:$O2652,5,FALSE)</f>
        <v>No</v>
      </c>
      <c r="G318" s="11" t="str">
        <f>VLOOKUP($A318,'Medical Examinations'!$A318:$O2652,6,FALSE)</f>
        <v>No</v>
      </c>
      <c r="H318" s="11">
        <f>VLOOKUP($A318,'Medical Examinations'!$A318:$P2652,13,FALSE)</f>
        <v>0</v>
      </c>
      <c r="I318" s="11" t="str">
        <f>VLOOKUP($A318,'Medical Examinations'!$A318:$P2652,16,FALSE)</f>
        <v>No</v>
      </c>
      <c r="J318" s="11" t="str">
        <f>VLOOKUP($A318,'Medical Examinations'!$A318:$P2652,11,FALSE)</f>
        <v>Overweight</v>
      </c>
      <c r="K318" s="11" t="str">
        <f>VLOOKUP($A318,'Medical Examinations'!$A318:$P2652,12,FALSE)</f>
        <v>Diabetes</v>
      </c>
      <c r="L318" s="11" t="str">
        <f>VLOOKUP($A318,'Hospitalisation Details'!$K318:$S2660,7,FALSE)</f>
        <v>15 Sep 1962</v>
      </c>
      <c r="M318" s="17">
        <f>VLOOKUP($A318,'Hospitalisation Details'!$K318:$S2660,9,FALSE)</f>
        <v>30260</v>
      </c>
      <c r="N318" s="11" t="str">
        <f>VLOOKUP($A318,'Hospitalisation Details'!$K318:$S2660,4,FALSE)</f>
        <v>Tier - 1</v>
      </c>
      <c r="O318" s="11" t="str">
        <f>VLOOKUP($A318,'Hospitalisation Details'!$K318:$S2660,5,FALSE)</f>
        <v>Tier - 1</v>
      </c>
      <c r="P318" s="11" t="str">
        <f>VLOOKUP($A318,'Hospitalisation Details'!$K318:$S2660,6,FALSE)</f>
        <v>R1014</v>
      </c>
      <c r="Q318" s="36">
        <f ca="1">VLOOKUP($A318,'Hospitalisation Details'!$K318:$S2660,8,FALSE)</f>
        <v>62</v>
      </c>
    </row>
    <row r="319" spans="1:17" x14ac:dyDescent="0.3">
      <c r="A319" s="14" t="str">
        <f>VLOOKUP('Customer Names'!A319,'Customer Names'!A319:F2653,1,FALSE)</f>
        <v>Id318</v>
      </c>
      <c r="B319" s="11" t="str">
        <f>VLOOKUP('Customer Names'!B319,'Customer Names'!B319:G2653,5,FALSE)</f>
        <v>Aliaksandr</v>
      </c>
      <c r="C319" s="11">
        <f>VLOOKUP($A319,'Medical Examinations'!$A319:$O2653,2,FALSE)</f>
        <v>29.83</v>
      </c>
      <c r="D319" s="11">
        <f>VLOOKUP($A319,'Medical Examinations'!$A319:$O2653,3,FALSE)</f>
        <v>9.6999999999999993</v>
      </c>
      <c r="E319" s="11" t="str">
        <f>VLOOKUP($A319,'Medical Examinations'!$A319:$P2653,14,FALSE)</f>
        <v>Yes</v>
      </c>
      <c r="F319" s="11" t="str">
        <f>VLOOKUP($A319,'Medical Examinations'!$A319:$O2653,5,FALSE)</f>
        <v>No</v>
      </c>
      <c r="G319" s="11" t="str">
        <f>VLOOKUP($A319,'Medical Examinations'!$A319:$O2653,6,FALSE)</f>
        <v>Yes</v>
      </c>
      <c r="H319" s="11">
        <f>VLOOKUP($A319,'Medical Examinations'!$A319:$P2653,13,FALSE)</f>
        <v>1</v>
      </c>
      <c r="I319" s="11" t="str">
        <f>VLOOKUP($A319,'Medical Examinations'!$A319:$P2653,16,FALSE)</f>
        <v>Yes</v>
      </c>
      <c r="J319" s="11" t="str">
        <f>VLOOKUP($A319,'Medical Examinations'!$A319:$P2653,11,FALSE)</f>
        <v>Overweight</v>
      </c>
      <c r="K319" s="11" t="str">
        <f>VLOOKUP($A319,'Medical Examinations'!$A319:$P2653,12,FALSE)</f>
        <v>Diabetes</v>
      </c>
      <c r="L319" s="11" t="str">
        <f>VLOOKUP($A319,'Hospitalisation Details'!$K319:$S2661,7,FALSE)</f>
        <v>13 Sep 1963</v>
      </c>
      <c r="M319" s="17">
        <f>VLOOKUP($A319,'Hospitalisation Details'!$K319:$S2661,9,FALSE)</f>
        <v>30184.94</v>
      </c>
      <c r="N319" s="11" t="str">
        <f>VLOOKUP($A319,'Hospitalisation Details'!$K319:$S2661,4,FALSE)</f>
        <v>Tier - 1</v>
      </c>
      <c r="O319" s="11" t="str">
        <f>VLOOKUP($A319,'Hospitalisation Details'!$K319:$S2661,5,FALSE)</f>
        <v>Tier - 1</v>
      </c>
      <c r="P319" s="11" t="str">
        <f>VLOOKUP($A319,'Hospitalisation Details'!$K319:$S2661,6,FALSE)</f>
        <v>R1014</v>
      </c>
      <c r="Q319" s="36">
        <f ca="1">VLOOKUP($A319,'Hospitalisation Details'!$K319:$S2661,8,FALSE)</f>
        <v>61</v>
      </c>
    </row>
    <row r="320" spans="1:17" x14ac:dyDescent="0.3">
      <c r="A320" s="14" t="str">
        <f>VLOOKUP('Customer Names'!A320,'Customer Names'!A320:F2654,1,FALSE)</f>
        <v>Id319</v>
      </c>
      <c r="B320" s="11" t="str">
        <f>VLOOKUP('Customer Names'!B320,'Customer Names'!B320:G2654,5,FALSE)</f>
        <v>Jason M</v>
      </c>
      <c r="C320" s="11">
        <f>VLOOKUP($A320,'Medical Examinations'!$A320:$O2654,2,FALSE)</f>
        <v>24.7</v>
      </c>
      <c r="D320" s="11">
        <f>VLOOKUP($A320,'Medical Examinations'!$A320:$O2654,3,FALSE)</f>
        <v>10.25</v>
      </c>
      <c r="E320" s="11" t="str">
        <f>VLOOKUP($A320,'Medical Examinations'!$A320:$P2654,14,FALSE)</f>
        <v>No</v>
      </c>
      <c r="F320" s="11" t="str">
        <f>VLOOKUP($A320,'Medical Examinations'!$A320:$O2654,5,FALSE)</f>
        <v>No</v>
      </c>
      <c r="G320" s="11" t="str">
        <f>VLOOKUP($A320,'Medical Examinations'!$A320:$O2654,6,FALSE)</f>
        <v>No</v>
      </c>
      <c r="H320" s="11">
        <f>VLOOKUP($A320,'Medical Examinations'!$A320:$P2654,13,FALSE)</f>
        <v>3</v>
      </c>
      <c r="I320" s="11" t="str">
        <f>VLOOKUP($A320,'Medical Examinations'!$A320:$P2654,16,FALSE)</f>
        <v>No</v>
      </c>
      <c r="J320" s="11" t="str">
        <f>VLOOKUP($A320,'Medical Examinations'!$A320:$P2654,11,FALSE)</f>
        <v>Normal Weight</v>
      </c>
      <c r="K320" s="11" t="str">
        <f>VLOOKUP($A320,'Medical Examinations'!$A320:$P2654,12,FALSE)</f>
        <v>Diabetes</v>
      </c>
      <c r="L320" s="11" t="str">
        <f>VLOOKUP($A320,'Hospitalisation Details'!$K320:$S2662,7,FALSE)</f>
        <v>11 Aug 1958</v>
      </c>
      <c r="M320" s="17">
        <f>VLOOKUP($A320,'Hospitalisation Details'!$K320:$S2662,9,FALSE)</f>
        <v>30166.62</v>
      </c>
      <c r="N320" s="11" t="str">
        <f>VLOOKUP($A320,'Hospitalisation Details'!$K320:$S2662,4,FALSE)</f>
        <v>Tier - 1</v>
      </c>
      <c r="O320" s="11" t="str">
        <f>VLOOKUP($A320,'Hospitalisation Details'!$K320:$S2662,5,FALSE)</f>
        <v>Tier - 3</v>
      </c>
      <c r="P320" s="11" t="str">
        <f>VLOOKUP($A320,'Hospitalisation Details'!$K320:$S2662,6,FALSE)</f>
        <v>R1012</v>
      </c>
      <c r="Q320" s="36">
        <f ca="1">VLOOKUP($A320,'Hospitalisation Details'!$K320:$S2662,8,FALSE)</f>
        <v>66</v>
      </c>
    </row>
    <row r="321" spans="1:17" x14ac:dyDescent="0.3">
      <c r="A321" s="14" t="str">
        <f>VLOOKUP('Customer Names'!A321,'Customer Names'!A321:F2655,1,FALSE)</f>
        <v>Id320</v>
      </c>
      <c r="B321" s="11" t="str">
        <f>VLOOKUP('Customer Names'!B321,'Customer Names'!B321:G2655,5,FALSE)</f>
        <v>Sheera K</v>
      </c>
      <c r="C321" s="11">
        <f>VLOOKUP($A321,'Medical Examinations'!$A321:$O2655,2,FALSE)</f>
        <v>17.940000000000001</v>
      </c>
      <c r="D321" s="11">
        <f>VLOOKUP($A321,'Medical Examinations'!$A321:$O2655,3,FALSE)</f>
        <v>9.77</v>
      </c>
      <c r="E321" s="11" t="str">
        <f>VLOOKUP($A321,'Medical Examinations'!$A321:$P2655,14,FALSE)</f>
        <v>No</v>
      </c>
      <c r="F321" s="11" t="str">
        <f>VLOOKUP($A321,'Medical Examinations'!$A321:$O2655,5,FALSE)</f>
        <v>No</v>
      </c>
      <c r="G321" s="11" t="str">
        <f>VLOOKUP($A321,'Medical Examinations'!$A321:$O2655,6,FALSE)</f>
        <v>No</v>
      </c>
      <c r="H321" s="11">
        <f>VLOOKUP($A321,'Medical Examinations'!$A321:$P2655,13,FALSE)</f>
        <v>0</v>
      </c>
      <c r="I321" s="11" t="str">
        <f>VLOOKUP($A321,'Medical Examinations'!$A321:$P2655,16,FALSE)</f>
        <v>Yes</v>
      </c>
      <c r="J321" s="11" t="str">
        <f>VLOOKUP($A321,'Medical Examinations'!$A321:$P2655,11,FALSE)</f>
        <v>Underweight</v>
      </c>
      <c r="K321" s="11" t="str">
        <f>VLOOKUP($A321,'Medical Examinations'!$A321:$P2655,12,FALSE)</f>
        <v>Diabetes</v>
      </c>
      <c r="L321" s="11" t="str">
        <f>VLOOKUP($A321,'Hospitalisation Details'!$K321:$S2663,7,FALSE)</f>
        <v>25 Dec 1971</v>
      </c>
      <c r="M321" s="17">
        <f>VLOOKUP($A321,'Hospitalisation Details'!$K321:$S2663,9,FALSE)</f>
        <v>30134.75</v>
      </c>
      <c r="N321" s="11" t="str">
        <f>VLOOKUP($A321,'Hospitalisation Details'!$K321:$S2663,4,FALSE)</f>
        <v>Tier - 2</v>
      </c>
      <c r="O321" s="11" t="str">
        <f>VLOOKUP($A321,'Hospitalisation Details'!$K321:$S2663,5,FALSE)</f>
        <v>Tier - 3</v>
      </c>
      <c r="P321" s="11" t="str">
        <f>VLOOKUP($A321,'Hospitalisation Details'!$K321:$S2663,6,FALSE)</f>
        <v>R1011</v>
      </c>
      <c r="Q321" s="36">
        <f ca="1">VLOOKUP($A321,'Hospitalisation Details'!$K321:$S2663,8,FALSE)</f>
        <v>53</v>
      </c>
    </row>
    <row r="322" spans="1:17" x14ac:dyDescent="0.3">
      <c r="A322" s="14" t="str">
        <f>VLOOKUP('Customer Names'!A322,'Customer Names'!A322:F2656,1,FALSE)</f>
        <v>Id321</v>
      </c>
      <c r="B322" s="11" t="str">
        <f>VLOOKUP('Customer Names'!B322,'Customer Names'!B322:G2656,5,FALSE)</f>
        <v>Janice</v>
      </c>
      <c r="C322" s="11">
        <f>VLOOKUP($A322,'Medical Examinations'!$A322:$O2656,2,FALSE)</f>
        <v>21.08</v>
      </c>
      <c r="D322" s="11">
        <f>VLOOKUP($A322,'Medical Examinations'!$A322:$O2656,3,FALSE)</f>
        <v>4.83</v>
      </c>
      <c r="E322" s="11" t="str">
        <f>VLOOKUP($A322,'Medical Examinations'!$A322:$P2656,14,FALSE)</f>
        <v>No</v>
      </c>
      <c r="F322" s="11" t="str">
        <f>VLOOKUP($A322,'Medical Examinations'!$A322:$O2656,5,FALSE)</f>
        <v>No</v>
      </c>
      <c r="G322" s="11" t="str">
        <f>VLOOKUP($A322,'Medical Examinations'!$A322:$O2656,6,FALSE)</f>
        <v>Yes</v>
      </c>
      <c r="H322" s="11">
        <f>VLOOKUP($A322,'Medical Examinations'!$A322:$P2656,13,FALSE)</f>
        <v>1</v>
      </c>
      <c r="I322" s="11" t="str">
        <f>VLOOKUP($A322,'Medical Examinations'!$A322:$P2656,16,FALSE)</f>
        <v>Yes</v>
      </c>
      <c r="J322" s="11" t="str">
        <f>VLOOKUP($A322,'Medical Examinations'!$A322:$P2656,11,FALSE)</f>
        <v>Normal Weight</v>
      </c>
      <c r="K322" s="11" t="str">
        <f>VLOOKUP($A322,'Medical Examinations'!$A322:$P2656,12,FALSE)</f>
        <v>Normal</v>
      </c>
      <c r="L322" s="11" t="str">
        <f>VLOOKUP($A322,'Hospitalisation Details'!$K322:$S2664,7,FALSE)</f>
        <v>2 Sep 1979</v>
      </c>
      <c r="M322" s="17">
        <f>VLOOKUP($A322,'Hospitalisation Details'!$K322:$S2664,9,FALSE)</f>
        <v>30095.97</v>
      </c>
      <c r="N322" s="11" t="str">
        <f>VLOOKUP($A322,'Hospitalisation Details'!$K322:$S2664,4,FALSE)</f>
        <v>Tier - 2</v>
      </c>
      <c r="O322" s="11" t="str">
        <f>VLOOKUP($A322,'Hospitalisation Details'!$K322:$S2664,5,FALSE)</f>
        <v>Tier - 3</v>
      </c>
      <c r="P322" s="11" t="str">
        <f>VLOOKUP($A322,'Hospitalisation Details'!$K322:$S2664,6,FALSE)</f>
        <v>R1011</v>
      </c>
      <c r="Q322" s="36">
        <f ca="1">VLOOKUP($A322,'Hospitalisation Details'!$K322:$S2664,8,FALSE)</f>
        <v>45</v>
      </c>
    </row>
    <row r="323" spans="1:17" x14ac:dyDescent="0.3">
      <c r="A323" s="14" t="str">
        <f>VLOOKUP('Customer Names'!A323,'Customer Names'!A323:F2657,1,FALSE)</f>
        <v>Id322</v>
      </c>
      <c r="B323" s="11" t="str">
        <f>VLOOKUP('Customer Names'!B323,'Customer Names'!B323:G2657,5,FALSE)</f>
        <v>Timothy G</v>
      </c>
      <c r="C323" s="11">
        <f>VLOOKUP($A323,'Medical Examinations'!$A323:$O2657,2,FALSE)</f>
        <v>37.715000000000003</v>
      </c>
      <c r="D323" s="11">
        <f>VLOOKUP($A323,'Medical Examinations'!$A323:$O2657,3,FALSE)</f>
        <v>10.86</v>
      </c>
      <c r="E323" s="11" t="str">
        <f>VLOOKUP($A323,'Medical Examinations'!$A323:$P2657,14,FALSE)</f>
        <v>Yes</v>
      </c>
      <c r="F323" s="11" t="str">
        <f>VLOOKUP($A323,'Medical Examinations'!$A323:$O2657,5,FALSE)</f>
        <v>No</v>
      </c>
      <c r="G323" s="11" t="str">
        <f>VLOOKUP($A323,'Medical Examinations'!$A323:$O2657,6,FALSE)</f>
        <v>No</v>
      </c>
      <c r="H323" s="11">
        <f>VLOOKUP($A323,'Medical Examinations'!$A323:$P2657,13,FALSE)</f>
        <v>0</v>
      </c>
      <c r="I323" s="11" t="str">
        <f>VLOOKUP($A323,'Medical Examinations'!$A323:$P2657,16,FALSE)</f>
        <v>No</v>
      </c>
      <c r="J323" s="11" t="str">
        <f>VLOOKUP($A323,'Medical Examinations'!$A323:$P2657,11,FALSE)</f>
        <v>Obesity</v>
      </c>
      <c r="K323" s="11" t="str">
        <f>VLOOKUP($A323,'Medical Examinations'!$A323:$P2657,12,FALSE)</f>
        <v>Diabetes</v>
      </c>
      <c r="L323" s="11" t="str">
        <f>VLOOKUP($A323,'Hospitalisation Details'!$K323:$S2665,7,FALSE)</f>
        <v>16 Jun 1967</v>
      </c>
      <c r="M323" s="17">
        <f>VLOOKUP($A323,'Hospitalisation Details'!$K323:$S2665,9,FALSE)</f>
        <v>30063.58</v>
      </c>
      <c r="N323" s="11" t="str">
        <f>VLOOKUP($A323,'Hospitalisation Details'!$K323:$S2665,4,FALSE)</f>
        <v>Tier - 1</v>
      </c>
      <c r="O323" s="11" t="str">
        <f>VLOOKUP($A323,'Hospitalisation Details'!$K323:$S2665,5,FALSE)</f>
        <v>Tier - 1</v>
      </c>
      <c r="P323" s="11" t="str">
        <f>VLOOKUP($A323,'Hospitalisation Details'!$K323:$S2665,6,FALSE)</f>
        <v>R1012</v>
      </c>
      <c r="Q323" s="36">
        <f ca="1">VLOOKUP($A323,'Hospitalisation Details'!$K323:$S2665,8,FALSE)</f>
        <v>57</v>
      </c>
    </row>
    <row r="324" spans="1:17" x14ac:dyDescent="0.3">
      <c r="A324" s="14" t="str">
        <f>VLOOKUP('Customer Names'!A324,'Customer Names'!A324:F2658,1,FALSE)</f>
        <v>Id323</v>
      </c>
      <c r="B324" s="11" t="str">
        <f>VLOOKUP('Customer Names'!B324,'Customer Names'!B324:G2658,5,FALSE)</f>
        <v>Alan R</v>
      </c>
      <c r="C324" s="11">
        <f>VLOOKUP($A324,'Medical Examinations'!$A324:$O2658,2,FALSE)</f>
        <v>22.39</v>
      </c>
      <c r="D324" s="11">
        <f>VLOOKUP($A324,'Medical Examinations'!$A324:$O2658,3,FALSE)</f>
        <v>9.5299999999999994</v>
      </c>
      <c r="E324" s="11" t="str">
        <f>VLOOKUP($A324,'Medical Examinations'!$A324:$P2658,14,FALSE)</f>
        <v>Yes</v>
      </c>
      <c r="F324" s="11" t="str">
        <f>VLOOKUP($A324,'Medical Examinations'!$A324:$O2658,5,FALSE)</f>
        <v>No</v>
      </c>
      <c r="G324" s="11" t="str">
        <f>VLOOKUP($A324,'Medical Examinations'!$A324:$O2658,6,FALSE)</f>
        <v>No</v>
      </c>
      <c r="H324" s="11">
        <f>VLOOKUP($A324,'Medical Examinations'!$A324:$P2658,13,FALSE)</f>
        <v>0</v>
      </c>
      <c r="I324" s="11" t="str">
        <f>VLOOKUP($A324,'Medical Examinations'!$A324:$P2658,16,FALSE)</f>
        <v>Yes</v>
      </c>
      <c r="J324" s="11" t="str">
        <f>VLOOKUP($A324,'Medical Examinations'!$A324:$P2658,11,FALSE)</f>
        <v>Normal Weight</v>
      </c>
      <c r="K324" s="11" t="str">
        <f>VLOOKUP($A324,'Medical Examinations'!$A324:$P2658,12,FALSE)</f>
        <v>Diabetes</v>
      </c>
      <c r="L324" s="11" t="str">
        <f>VLOOKUP($A324,'Hospitalisation Details'!$K324:$S2666,7,FALSE)</f>
        <v>4 Aug 1981</v>
      </c>
      <c r="M324" s="17">
        <f>VLOOKUP($A324,'Hospitalisation Details'!$K324:$S2666,9,FALSE)</f>
        <v>30026.87</v>
      </c>
      <c r="N324" s="11" t="str">
        <f>VLOOKUP($A324,'Hospitalisation Details'!$K324:$S2666,4,FALSE)</f>
        <v>Tier - 2</v>
      </c>
      <c r="O324" s="11" t="str">
        <f>VLOOKUP($A324,'Hospitalisation Details'!$K324:$S2666,5,FALSE)</f>
        <v>Tier - 3</v>
      </c>
      <c r="P324" s="11" t="str">
        <f>VLOOKUP($A324,'Hospitalisation Details'!$K324:$S2666,6,FALSE)</f>
        <v>R1012</v>
      </c>
      <c r="Q324" s="36">
        <f ca="1">VLOOKUP($A324,'Hospitalisation Details'!$K324:$S2666,8,FALSE)</f>
        <v>43</v>
      </c>
    </row>
    <row r="325" spans="1:17" x14ac:dyDescent="0.3">
      <c r="A325" s="14" t="str">
        <f>VLOOKUP('Customer Names'!A325,'Customer Names'!A325:F2659,1,FALSE)</f>
        <v>Id324</v>
      </c>
      <c r="B325" s="11" t="str">
        <f>VLOOKUP('Customer Names'!B325,'Customer Names'!B325:G2659,5,FALSE)</f>
        <v>Michael</v>
      </c>
      <c r="C325" s="11">
        <f>VLOOKUP($A325,'Medical Examinations'!$A325:$O2659,2,FALSE)</f>
        <v>28.78</v>
      </c>
      <c r="D325" s="11">
        <f>VLOOKUP($A325,'Medical Examinations'!$A325:$O2659,3,FALSE)</f>
        <v>5.68</v>
      </c>
      <c r="E325" s="11" t="str">
        <f>VLOOKUP($A325,'Medical Examinations'!$A325:$P2659,14,FALSE)</f>
        <v>No</v>
      </c>
      <c r="F325" s="11" t="str">
        <f>VLOOKUP($A325,'Medical Examinations'!$A325:$O2659,5,FALSE)</f>
        <v>No</v>
      </c>
      <c r="G325" s="11" t="str">
        <f>VLOOKUP($A325,'Medical Examinations'!$A325:$O2659,6,FALSE)</f>
        <v>No</v>
      </c>
      <c r="H325" s="11">
        <f>VLOOKUP($A325,'Medical Examinations'!$A325:$P2659,13,FALSE)</f>
        <v>0</v>
      </c>
      <c r="I325" s="11" t="str">
        <f>VLOOKUP($A325,'Medical Examinations'!$A325:$P2659,16,FALSE)</f>
        <v>Yes</v>
      </c>
      <c r="J325" s="11" t="str">
        <f>VLOOKUP($A325,'Medical Examinations'!$A325:$P2659,11,FALSE)</f>
        <v>Overweight</v>
      </c>
      <c r="K325" s="11" t="str">
        <f>VLOOKUP($A325,'Medical Examinations'!$A325:$P2659,12,FALSE)</f>
        <v>Normal</v>
      </c>
      <c r="L325" s="11" t="str">
        <f>VLOOKUP($A325,'Hospitalisation Details'!$K325:$S2667,7,FALSE)</f>
        <v>5 Oct 1991</v>
      </c>
      <c r="M325" s="17">
        <f>VLOOKUP($A325,'Hospitalisation Details'!$K325:$S2667,9,FALSE)</f>
        <v>29969.67</v>
      </c>
      <c r="N325" s="11" t="str">
        <f>VLOOKUP($A325,'Hospitalisation Details'!$K325:$S2667,4,FALSE)</f>
        <v>Tier - 1</v>
      </c>
      <c r="O325" s="11" t="str">
        <f>VLOOKUP($A325,'Hospitalisation Details'!$K325:$S2667,5,FALSE)</f>
        <v>Tier - 1</v>
      </c>
      <c r="P325" s="11" t="str">
        <f>VLOOKUP($A325,'Hospitalisation Details'!$K325:$S2667,6,FALSE)</f>
        <v>R1011</v>
      </c>
      <c r="Q325" s="36">
        <f ca="1">VLOOKUP($A325,'Hospitalisation Details'!$K325:$S2667,8,FALSE)</f>
        <v>33</v>
      </c>
    </row>
    <row r="326" spans="1:17" x14ac:dyDescent="0.3">
      <c r="A326" s="14" t="str">
        <f>VLOOKUP('Customer Names'!A326,'Customer Names'!A326:F2660,1,FALSE)</f>
        <v>Id325</v>
      </c>
      <c r="B326" s="11" t="str">
        <f>VLOOKUP('Customer Names'!B326,'Customer Names'!B326:G2660,5,FALSE)</f>
        <v>Marie-France</v>
      </c>
      <c r="C326" s="11">
        <f>VLOOKUP($A326,'Medical Examinations'!$A326:$O2660,2,FALSE)</f>
        <v>18.329999999999998</v>
      </c>
      <c r="D326" s="11">
        <f>VLOOKUP($A326,'Medical Examinations'!$A326:$O2660,3,FALSE)</f>
        <v>5.57</v>
      </c>
      <c r="E326" s="11" t="str">
        <f>VLOOKUP($A326,'Medical Examinations'!$A326:$P2660,14,FALSE)</f>
        <v>Yes</v>
      </c>
      <c r="F326" s="11" t="str">
        <f>VLOOKUP($A326,'Medical Examinations'!$A326:$O2660,5,FALSE)</f>
        <v>No</v>
      </c>
      <c r="G326" s="11" t="str">
        <f>VLOOKUP($A326,'Medical Examinations'!$A326:$O2660,6,FALSE)</f>
        <v>No</v>
      </c>
      <c r="H326" s="11">
        <f>VLOOKUP($A326,'Medical Examinations'!$A326:$P2660,13,FALSE)</f>
        <v>0</v>
      </c>
      <c r="I326" s="11" t="str">
        <f>VLOOKUP($A326,'Medical Examinations'!$A326:$P2660,16,FALSE)</f>
        <v>Yes</v>
      </c>
      <c r="J326" s="11" t="str">
        <f>VLOOKUP($A326,'Medical Examinations'!$A326:$P2660,11,FALSE)</f>
        <v>Underweight</v>
      </c>
      <c r="K326" s="11" t="str">
        <f>VLOOKUP($A326,'Medical Examinations'!$A326:$P2660,12,FALSE)</f>
        <v>Normal</v>
      </c>
      <c r="L326" s="11" t="str">
        <f>VLOOKUP($A326,'Hospitalisation Details'!$K326:$S2668,7,FALSE)</f>
        <v>12 Jun 1976</v>
      </c>
      <c r="M326" s="17">
        <f>VLOOKUP($A326,'Hospitalisation Details'!$K326:$S2668,9,FALSE)</f>
        <v>29933.75</v>
      </c>
      <c r="N326" s="11" t="str">
        <f>VLOOKUP($A326,'Hospitalisation Details'!$K326:$S2668,4,FALSE)</f>
        <v>Tier - 1</v>
      </c>
      <c r="O326" s="11" t="str">
        <f>VLOOKUP($A326,'Hospitalisation Details'!$K326:$S2668,5,FALSE)</f>
        <v>Tier - 1</v>
      </c>
      <c r="P326" s="11" t="str">
        <f>VLOOKUP($A326,'Hospitalisation Details'!$K326:$S2668,6,FALSE)</f>
        <v>R1011</v>
      </c>
      <c r="Q326" s="36">
        <f ca="1">VLOOKUP($A326,'Hospitalisation Details'!$K326:$S2668,8,FALSE)</f>
        <v>48</v>
      </c>
    </row>
    <row r="327" spans="1:17" x14ac:dyDescent="0.3">
      <c r="A327" s="14" t="str">
        <f>VLOOKUP('Customer Names'!A327,'Customer Names'!A327:F2661,1,FALSE)</f>
        <v>Id326</v>
      </c>
      <c r="B327" s="11" t="str">
        <f>VLOOKUP('Customer Names'!B327,'Customer Names'!B327:G2661,5,FALSE)</f>
        <v>Erik F</v>
      </c>
      <c r="C327" s="11">
        <f>VLOOKUP($A327,'Medical Examinations'!$A327:$O2661,2,FALSE)</f>
        <v>26.39</v>
      </c>
      <c r="D327" s="11">
        <f>VLOOKUP($A327,'Medical Examinations'!$A327:$O2661,3,FALSE)</f>
        <v>4.58</v>
      </c>
      <c r="E327" s="11" t="str">
        <f>VLOOKUP($A327,'Medical Examinations'!$A327:$P2661,14,FALSE)</f>
        <v>Yes</v>
      </c>
      <c r="F327" s="11" t="str">
        <f>VLOOKUP($A327,'Medical Examinations'!$A327:$O2661,5,FALSE)</f>
        <v>No</v>
      </c>
      <c r="G327" s="11" t="str">
        <f>VLOOKUP($A327,'Medical Examinations'!$A327:$O2661,6,FALSE)</f>
        <v>No</v>
      </c>
      <c r="H327" s="11">
        <f>VLOOKUP($A327,'Medical Examinations'!$A327:$P2661,13,FALSE)</f>
        <v>1</v>
      </c>
      <c r="I327" s="11" t="str">
        <f>VLOOKUP($A327,'Medical Examinations'!$A327:$P2661,16,FALSE)</f>
        <v>Yes</v>
      </c>
      <c r="J327" s="11" t="str">
        <f>VLOOKUP($A327,'Medical Examinations'!$A327:$P2661,11,FALSE)</f>
        <v>Overweight</v>
      </c>
      <c r="K327" s="11" t="str">
        <f>VLOOKUP($A327,'Medical Examinations'!$A327:$P2661,12,FALSE)</f>
        <v>Normal</v>
      </c>
      <c r="L327" s="11" t="str">
        <f>VLOOKUP($A327,'Hospitalisation Details'!$K327:$S2669,7,FALSE)</f>
        <v>30 Dec 1988</v>
      </c>
      <c r="M327" s="17">
        <f>VLOOKUP($A327,'Hospitalisation Details'!$K327:$S2669,9,FALSE)</f>
        <v>29929.56</v>
      </c>
      <c r="N327" s="11" t="str">
        <f>VLOOKUP($A327,'Hospitalisation Details'!$K327:$S2669,4,FALSE)</f>
        <v>Tier - 1</v>
      </c>
      <c r="O327" s="11" t="str">
        <f>VLOOKUP($A327,'Hospitalisation Details'!$K327:$S2669,5,FALSE)</f>
        <v>Tier - 1</v>
      </c>
      <c r="P327" s="11" t="str">
        <f>VLOOKUP($A327,'Hospitalisation Details'!$K327:$S2669,6,FALSE)</f>
        <v>R1011</v>
      </c>
      <c r="Q327" s="36">
        <f ca="1">VLOOKUP($A327,'Hospitalisation Details'!$K327:$S2669,8,FALSE)</f>
        <v>36</v>
      </c>
    </row>
    <row r="328" spans="1:17" x14ac:dyDescent="0.3">
      <c r="A328" s="14" t="str">
        <f>VLOOKUP('Customer Names'!A328,'Customer Names'!A328:F2662,1,FALSE)</f>
        <v>Id327</v>
      </c>
      <c r="B328" s="11" t="str">
        <f>VLOOKUP('Customer Names'!B328,'Customer Names'!B328:G2662,5,FALSE)</f>
        <v>Andrew</v>
      </c>
      <c r="C328" s="11">
        <f>VLOOKUP($A328,'Medical Examinations'!$A328:$O2662,2,FALSE)</f>
        <v>19.260000000000002</v>
      </c>
      <c r="D328" s="11">
        <f>VLOOKUP($A328,'Medical Examinations'!$A328:$O2662,3,FALSE)</f>
        <v>8.9600000000000009</v>
      </c>
      <c r="E328" s="11" t="str">
        <f>VLOOKUP($A328,'Medical Examinations'!$A328:$P2662,14,FALSE)</f>
        <v>Yes</v>
      </c>
      <c r="F328" s="11" t="str">
        <f>VLOOKUP($A328,'Medical Examinations'!$A328:$O2662,5,FALSE)</f>
        <v>No</v>
      </c>
      <c r="G328" s="11" t="str">
        <f>VLOOKUP($A328,'Medical Examinations'!$A328:$O2662,6,FALSE)</f>
        <v>No</v>
      </c>
      <c r="H328" s="11">
        <f>VLOOKUP($A328,'Medical Examinations'!$A328:$P2662,13,FALSE)</f>
        <v>1</v>
      </c>
      <c r="I328" s="11" t="str">
        <f>VLOOKUP($A328,'Medical Examinations'!$A328:$P2662,16,FALSE)</f>
        <v>Yes</v>
      </c>
      <c r="J328" s="11" t="str">
        <f>VLOOKUP($A328,'Medical Examinations'!$A328:$P2662,11,FALSE)</f>
        <v>Normal Weight</v>
      </c>
      <c r="K328" s="11" t="str">
        <f>VLOOKUP($A328,'Medical Examinations'!$A328:$P2662,12,FALSE)</f>
        <v>Diabetes</v>
      </c>
      <c r="L328" s="11" t="str">
        <f>VLOOKUP($A328,'Hospitalisation Details'!$K328:$S2670,7,FALSE)</f>
        <v>19 Aug 1975</v>
      </c>
      <c r="M328" s="17">
        <f>VLOOKUP($A328,'Hospitalisation Details'!$K328:$S2670,9,FALSE)</f>
        <v>29899.25</v>
      </c>
      <c r="N328" s="11" t="str">
        <f>VLOOKUP($A328,'Hospitalisation Details'!$K328:$S2670,4,FALSE)</f>
        <v>Tier - 1</v>
      </c>
      <c r="O328" s="11" t="str">
        <f>VLOOKUP($A328,'Hospitalisation Details'!$K328:$S2670,5,FALSE)</f>
        <v>Tier - 3</v>
      </c>
      <c r="P328" s="11" t="str">
        <f>VLOOKUP($A328,'Hospitalisation Details'!$K328:$S2670,6,FALSE)</f>
        <v>R1011</v>
      </c>
      <c r="Q328" s="36">
        <f ca="1">VLOOKUP($A328,'Hospitalisation Details'!$K328:$S2670,8,FALSE)</f>
        <v>49</v>
      </c>
    </row>
    <row r="329" spans="1:17" x14ac:dyDescent="0.3">
      <c r="A329" s="14" t="str">
        <f>VLOOKUP('Customer Names'!A329,'Customer Names'!A329:F2663,1,FALSE)</f>
        <v>Id328</v>
      </c>
      <c r="B329" s="11" t="str">
        <f>VLOOKUP('Customer Names'!B329,'Customer Names'!B329:G2663,5,FALSE)</f>
        <v>Anthony</v>
      </c>
      <c r="C329" s="11">
        <f>VLOOKUP($A329,'Medical Examinations'!$A329:$O2663,2,FALSE)</f>
        <v>26.92</v>
      </c>
      <c r="D329" s="11">
        <f>VLOOKUP($A329,'Medical Examinations'!$A329:$O2663,3,FALSE)</f>
        <v>6.09</v>
      </c>
      <c r="E329" s="11" t="str">
        <f>VLOOKUP($A329,'Medical Examinations'!$A329:$P2663,14,FALSE)</f>
        <v>No</v>
      </c>
      <c r="F329" s="11" t="str">
        <f>VLOOKUP($A329,'Medical Examinations'!$A329:$O2663,5,FALSE)</f>
        <v>No</v>
      </c>
      <c r="G329" s="11" t="str">
        <f>VLOOKUP($A329,'Medical Examinations'!$A329:$O2663,6,FALSE)</f>
        <v>No</v>
      </c>
      <c r="H329" s="11">
        <f>VLOOKUP($A329,'Medical Examinations'!$A329:$P2663,13,FALSE)</f>
        <v>0</v>
      </c>
      <c r="I329" s="11" t="str">
        <f>VLOOKUP($A329,'Medical Examinations'!$A329:$P2663,16,FALSE)</f>
        <v>Yes</v>
      </c>
      <c r="J329" s="11" t="str">
        <f>VLOOKUP($A329,'Medical Examinations'!$A329:$P2663,11,FALSE)</f>
        <v>Overweight</v>
      </c>
      <c r="K329" s="11" t="str">
        <f>VLOOKUP($A329,'Medical Examinations'!$A329:$P2663,12,FALSE)</f>
        <v>Prediabetes</v>
      </c>
      <c r="L329" s="11" t="str">
        <f>VLOOKUP($A329,'Hospitalisation Details'!$K329:$S2671,7,FALSE)</f>
        <v>30 Dec 1989</v>
      </c>
      <c r="M329" s="17">
        <f>VLOOKUP($A329,'Hospitalisation Details'!$K329:$S2671,9,FALSE)</f>
        <v>29852.48</v>
      </c>
      <c r="N329" s="11" t="str">
        <f>VLOOKUP($A329,'Hospitalisation Details'!$K329:$S2671,4,FALSE)</f>
        <v>Tier - 1</v>
      </c>
      <c r="O329" s="11" t="str">
        <f>VLOOKUP($A329,'Hospitalisation Details'!$K329:$S2671,5,FALSE)</f>
        <v>Tier - 3</v>
      </c>
      <c r="P329" s="11" t="str">
        <f>VLOOKUP($A329,'Hospitalisation Details'!$K329:$S2671,6,FALSE)</f>
        <v>R1011</v>
      </c>
      <c r="Q329" s="36">
        <f ca="1">VLOOKUP($A329,'Hospitalisation Details'!$K329:$S2671,8,FALSE)</f>
        <v>35</v>
      </c>
    </row>
    <row r="330" spans="1:17" x14ac:dyDescent="0.3">
      <c r="A330" s="14" t="str">
        <f>VLOOKUP('Customer Names'!A330,'Customer Names'!A330:F2664,1,FALSE)</f>
        <v>Id329</v>
      </c>
      <c r="B330" s="11" t="str">
        <f>VLOOKUP('Customer Names'!B330,'Customer Names'!B330:G2664,5,FALSE)</f>
        <v>Chris</v>
      </c>
      <c r="C330" s="11">
        <f>VLOOKUP($A330,'Medical Examinations'!$A330:$O2664,2,FALSE)</f>
        <v>19.73</v>
      </c>
      <c r="D330" s="11">
        <f>VLOOKUP($A330,'Medical Examinations'!$A330:$O2664,3,FALSE)</f>
        <v>4.3600000000000003</v>
      </c>
      <c r="E330" s="11" t="str">
        <f>VLOOKUP($A330,'Medical Examinations'!$A330:$P2664,14,FALSE)</f>
        <v>No</v>
      </c>
      <c r="F330" s="11" t="str">
        <f>VLOOKUP($A330,'Medical Examinations'!$A330:$O2664,5,FALSE)</f>
        <v>No</v>
      </c>
      <c r="G330" s="11" t="str">
        <f>VLOOKUP($A330,'Medical Examinations'!$A330:$O2664,6,FALSE)</f>
        <v>No</v>
      </c>
      <c r="H330" s="11">
        <f>VLOOKUP($A330,'Medical Examinations'!$A330:$P2664,13,FALSE)</f>
        <v>0</v>
      </c>
      <c r="I330" s="11" t="str">
        <f>VLOOKUP($A330,'Medical Examinations'!$A330:$P2664,16,FALSE)</f>
        <v>Yes</v>
      </c>
      <c r="J330" s="11" t="str">
        <f>VLOOKUP($A330,'Medical Examinations'!$A330:$P2664,11,FALSE)</f>
        <v>Normal Weight</v>
      </c>
      <c r="K330" s="11" t="str">
        <f>VLOOKUP($A330,'Medical Examinations'!$A330:$P2664,12,FALSE)</f>
        <v>Normal</v>
      </c>
      <c r="L330" s="11" t="str">
        <f>VLOOKUP($A330,'Hospitalisation Details'!$K330:$S2672,7,FALSE)</f>
        <v>29 Oct 1982</v>
      </c>
      <c r="M330" s="17">
        <f>VLOOKUP($A330,'Hospitalisation Details'!$K330:$S2672,9,FALSE)</f>
        <v>29818.76</v>
      </c>
      <c r="N330" s="11" t="str">
        <f>VLOOKUP($A330,'Hospitalisation Details'!$K330:$S2672,4,FALSE)</f>
        <v>Tier - 1</v>
      </c>
      <c r="O330" s="11" t="str">
        <f>VLOOKUP($A330,'Hospitalisation Details'!$K330:$S2672,5,FALSE)</f>
        <v>Tier - 1</v>
      </c>
      <c r="P330" s="11" t="str">
        <f>VLOOKUP($A330,'Hospitalisation Details'!$K330:$S2672,6,FALSE)</f>
        <v>R1012</v>
      </c>
      <c r="Q330" s="36">
        <f ca="1">VLOOKUP($A330,'Hospitalisation Details'!$K330:$S2672,8,FALSE)</f>
        <v>42</v>
      </c>
    </row>
    <row r="331" spans="1:17" x14ac:dyDescent="0.3">
      <c r="A331" s="14" t="str">
        <f>VLOOKUP('Customer Names'!A331,'Customer Names'!A331:F2665,1,FALSE)</f>
        <v>Id330</v>
      </c>
      <c r="B331" s="11" t="str">
        <f>VLOOKUP('Customer Names'!B331,'Customer Names'!B331:G2665,5,FALSE)</f>
        <v>Yu</v>
      </c>
      <c r="C331" s="11">
        <f>VLOOKUP($A331,'Medical Examinations'!$A331:$O2665,2,FALSE)</f>
        <v>23.56</v>
      </c>
      <c r="D331" s="11">
        <f>VLOOKUP($A331,'Medical Examinations'!$A331:$O2665,3,FALSE)</f>
        <v>11.74</v>
      </c>
      <c r="E331" s="11" t="str">
        <f>VLOOKUP($A331,'Medical Examinations'!$A331:$P2665,14,FALSE)</f>
        <v>Yes</v>
      </c>
      <c r="F331" s="11" t="str">
        <f>VLOOKUP($A331,'Medical Examinations'!$A331:$O2665,5,FALSE)</f>
        <v>No</v>
      </c>
      <c r="G331" s="11" t="str">
        <f>VLOOKUP($A331,'Medical Examinations'!$A331:$O2665,6,FALSE)</f>
        <v>No</v>
      </c>
      <c r="H331" s="11">
        <f>VLOOKUP($A331,'Medical Examinations'!$A331:$P2665,13,FALSE)</f>
        <v>0</v>
      </c>
      <c r="I331" s="11" t="str">
        <f>VLOOKUP($A331,'Medical Examinations'!$A331:$P2665,16,FALSE)</f>
        <v>Yes</v>
      </c>
      <c r="J331" s="11" t="str">
        <f>VLOOKUP($A331,'Medical Examinations'!$A331:$P2665,11,FALSE)</f>
        <v>Normal Weight</v>
      </c>
      <c r="K331" s="11" t="str">
        <f>VLOOKUP($A331,'Medical Examinations'!$A331:$P2665,12,FALSE)</f>
        <v>Diabetes</v>
      </c>
      <c r="L331" s="11" t="str">
        <f>VLOOKUP($A331,'Hospitalisation Details'!$K331:$S2673,7,FALSE)</f>
        <v>13 Aug 1981</v>
      </c>
      <c r="M331" s="17">
        <f>VLOOKUP($A331,'Hospitalisation Details'!$K331:$S2673,9,FALSE)</f>
        <v>29816.639999999999</v>
      </c>
      <c r="N331" s="11" t="str">
        <f>VLOOKUP($A331,'Hospitalisation Details'!$K331:$S2673,4,FALSE)</f>
        <v>Tier - 1</v>
      </c>
      <c r="O331" s="11" t="str">
        <f>VLOOKUP($A331,'Hospitalisation Details'!$K331:$S2673,5,FALSE)</f>
        <v>Tier - 2</v>
      </c>
      <c r="P331" s="11" t="str">
        <f>VLOOKUP($A331,'Hospitalisation Details'!$K331:$S2673,6,FALSE)</f>
        <v>R1011</v>
      </c>
      <c r="Q331" s="36">
        <f ca="1">VLOOKUP($A331,'Hospitalisation Details'!$K331:$S2673,8,FALSE)</f>
        <v>43</v>
      </c>
    </row>
    <row r="332" spans="1:17" x14ac:dyDescent="0.3">
      <c r="A332" s="14" t="str">
        <f>VLOOKUP('Customer Names'!A332,'Customer Names'!A332:F2666,1,FALSE)</f>
        <v>Id331</v>
      </c>
      <c r="B332" s="11" t="str">
        <f>VLOOKUP('Customer Names'!B332,'Customer Names'!B332:G2666,5,FALSE)</f>
        <v>Caleb N</v>
      </c>
      <c r="C332" s="11">
        <f>VLOOKUP($A332,'Medical Examinations'!$A332:$O2666,2,FALSE)</f>
        <v>37.67</v>
      </c>
      <c r="D332" s="11">
        <f>VLOOKUP($A332,'Medical Examinations'!$A332:$O2666,3,FALSE)</f>
        <v>5.89</v>
      </c>
      <c r="E332" s="11" t="str">
        <f>VLOOKUP($A332,'Medical Examinations'!$A332:$P2666,14,FALSE)</f>
        <v>No</v>
      </c>
      <c r="F332" s="11" t="str">
        <f>VLOOKUP($A332,'Medical Examinations'!$A332:$O2666,5,FALSE)</f>
        <v>No</v>
      </c>
      <c r="G332" s="11" t="str">
        <f>VLOOKUP($A332,'Medical Examinations'!$A332:$O2666,6,FALSE)</f>
        <v>No</v>
      </c>
      <c r="H332" s="11">
        <f>VLOOKUP($A332,'Medical Examinations'!$A332:$P2666,13,FALSE)</f>
        <v>1</v>
      </c>
      <c r="I332" s="11" t="str">
        <f>VLOOKUP($A332,'Medical Examinations'!$A332:$P2666,16,FALSE)</f>
        <v>Yes</v>
      </c>
      <c r="J332" s="11" t="str">
        <f>VLOOKUP($A332,'Medical Examinations'!$A332:$P2666,11,FALSE)</f>
        <v>Obesity</v>
      </c>
      <c r="K332" s="11" t="str">
        <f>VLOOKUP($A332,'Medical Examinations'!$A332:$P2666,12,FALSE)</f>
        <v>Prediabetes</v>
      </c>
      <c r="L332" s="11" t="str">
        <f>VLOOKUP($A332,'Hospitalisation Details'!$K332:$S2674,7,FALSE)</f>
        <v>20 Jun 1998</v>
      </c>
      <c r="M332" s="17">
        <f>VLOOKUP($A332,'Hospitalisation Details'!$K332:$S2674,9,FALSE)</f>
        <v>29760.6</v>
      </c>
      <c r="N332" s="11" t="str">
        <f>VLOOKUP($A332,'Hospitalisation Details'!$K332:$S2674,4,FALSE)</f>
        <v>Tier - 1</v>
      </c>
      <c r="O332" s="11" t="str">
        <f>VLOOKUP($A332,'Hospitalisation Details'!$K332:$S2674,5,FALSE)</f>
        <v>Tier - 2</v>
      </c>
      <c r="P332" s="11" t="str">
        <f>VLOOKUP($A332,'Hospitalisation Details'!$K332:$S2674,6,FALSE)</f>
        <v>R1011</v>
      </c>
      <c r="Q332" s="36">
        <f ca="1">VLOOKUP($A332,'Hospitalisation Details'!$K332:$S2674,8,FALSE)</f>
        <v>26</v>
      </c>
    </row>
    <row r="333" spans="1:17" x14ac:dyDescent="0.3">
      <c r="A333" s="14" t="str">
        <f>VLOOKUP('Customer Names'!A333,'Customer Names'!A333:F2667,1,FALSE)</f>
        <v>Id332</v>
      </c>
      <c r="B333" s="11" t="str">
        <f>VLOOKUP('Customer Names'!B333,'Customer Names'!B333:G2667,5,FALSE)</f>
        <v>Jason M</v>
      </c>
      <c r="C333" s="11">
        <f>VLOOKUP($A333,'Medical Examinations'!$A333:$O2667,2,FALSE)</f>
        <v>18.73</v>
      </c>
      <c r="D333" s="11">
        <f>VLOOKUP($A333,'Medical Examinations'!$A333:$O2667,3,FALSE)</f>
        <v>10.64</v>
      </c>
      <c r="E333" s="11" t="str">
        <f>VLOOKUP($A333,'Medical Examinations'!$A333:$P2667,14,FALSE)</f>
        <v>No</v>
      </c>
      <c r="F333" s="11" t="str">
        <f>VLOOKUP($A333,'Medical Examinations'!$A333:$O2667,5,FALSE)</f>
        <v>No</v>
      </c>
      <c r="G333" s="11" t="str">
        <f>VLOOKUP($A333,'Medical Examinations'!$A333:$O2667,6,FALSE)</f>
        <v>No</v>
      </c>
      <c r="H333" s="11">
        <f>VLOOKUP($A333,'Medical Examinations'!$A333:$P2667,13,FALSE)</f>
        <v>2</v>
      </c>
      <c r="I333" s="11" t="str">
        <f>VLOOKUP($A333,'Medical Examinations'!$A333:$P2667,16,FALSE)</f>
        <v>Yes</v>
      </c>
      <c r="J333" s="11" t="str">
        <f>VLOOKUP($A333,'Medical Examinations'!$A333:$P2667,11,FALSE)</f>
        <v>Normal Weight</v>
      </c>
      <c r="K333" s="11" t="str">
        <f>VLOOKUP($A333,'Medical Examinations'!$A333:$P2667,12,FALSE)</f>
        <v>Diabetes</v>
      </c>
      <c r="L333" s="11" t="str">
        <f>VLOOKUP($A333,'Hospitalisation Details'!$K333:$S2675,7,FALSE)</f>
        <v>23 Aug 1973</v>
      </c>
      <c r="M333" s="17">
        <f>VLOOKUP($A333,'Hospitalisation Details'!$K333:$S2675,9,FALSE)</f>
        <v>29757.69</v>
      </c>
      <c r="N333" s="11" t="str">
        <f>VLOOKUP($A333,'Hospitalisation Details'!$K333:$S2675,4,FALSE)</f>
        <v>Tier - 1</v>
      </c>
      <c r="O333" s="11" t="str">
        <f>VLOOKUP($A333,'Hospitalisation Details'!$K333:$S2675,5,FALSE)</f>
        <v>Tier - 3</v>
      </c>
      <c r="P333" s="11" t="str">
        <f>VLOOKUP($A333,'Hospitalisation Details'!$K333:$S2675,6,FALSE)</f>
        <v>R1011</v>
      </c>
      <c r="Q333" s="36">
        <f ca="1">VLOOKUP($A333,'Hospitalisation Details'!$K333:$S2675,8,FALSE)</f>
        <v>51</v>
      </c>
    </row>
    <row r="334" spans="1:17" x14ac:dyDescent="0.3">
      <c r="A334" s="14" t="str">
        <f>VLOOKUP('Customer Names'!A334,'Customer Names'!A334:F2668,1,FALSE)</f>
        <v>Id333</v>
      </c>
      <c r="B334" s="11" t="str">
        <f>VLOOKUP('Customer Names'!B334,'Customer Names'!B334:G2668,5,FALSE)</f>
        <v>Angela R</v>
      </c>
      <c r="C334" s="11">
        <f>VLOOKUP($A334,'Medical Examinations'!$A334:$O2668,2,FALSE)</f>
        <v>33.090000000000003</v>
      </c>
      <c r="D334" s="11">
        <f>VLOOKUP($A334,'Medical Examinations'!$A334:$O2668,3,FALSE)</f>
        <v>6.06</v>
      </c>
      <c r="E334" s="11" t="str">
        <f>VLOOKUP($A334,'Medical Examinations'!$A334:$P2668,14,FALSE)</f>
        <v>No</v>
      </c>
      <c r="F334" s="11" t="str">
        <f>VLOOKUP($A334,'Medical Examinations'!$A334:$O2668,5,FALSE)</f>
        <v>No</v>
      </c>
      <c r="G334" s="11" t="str">
        <f>VLOOKUP($A334,'Medical Examinations'!$A334:$O2668,6,FALSE)</f>
        <v>Yes</v>
      </c>
      <c r="H334" s="11">
        <f>VLOOKUP($A334,'Medical Examinations'!$A334:$P2668,13,FALSE)</f>
        <v>1</v>
      </c>
      <c r="I334" s="11" t="str">
        <f>VLOOKUP($A334,'Medical Examinations'!$A334:$P2668,16,FALSE)</f>
        <v>Yes</v>
      </c>
      <c r="J334" s="11" t="str">
        <f>VLOOKUP($A334,'Medical Examinations'!$A334:$P2668,11,FALSE)</f>
        <v>Obesity</v>
      </c>
      <c r="K334" s="11" t="str">
        <f>VLOOKUP($A334,'Medical Examinations'!$A334:$P2668,12,FALSE)</f>
        <v>Prediabetes</v>
      </c>
      <c r="L334" s="11" t="str">
        <f>VLOOKUP($A334,'Hospitalisation Details'!$K334:$S2676,7,FALSE)</f>
        <v>27 Jul 1993</v>
      </c>
      <c r="M334" s="17">
        <f>VLOOKUP($A334,'Hospitalisation Details'!$K334:$S2676,9,FALSE)</f>
        <v>29622.69</v>
      </c>
      <c r="N334" s="11" t="str">
        <f>VLOOKUP($A334,'Hospitalisation Details'!$K334:$S2676,4,FALSE)</f>
        <v>Tier - 1</v>
      </c>
      <c r="O334" s="11" t="str">
        <f>VLOOKUP($A334,'Hospitalisation Details'!$K334:$S2676,5,FALSE)</f>
        <v>Tier - 1</v>
      </c>
      <c r="P334" s="11" t="str">
        <f>VLOOKUP($A334,'Hospitalisation Details'!$K334:$S2676,6,FALSE)</f>
        <v>R1011</v>
      </c>
      <c r="Q334" s="36">
        <f ca="1">VLOOKUP($A334,'Hospitalisation Details'!$K334:$S2676,8,FALSE)</f>
        <v>31</v>
      </c>
    </row>
    <row r="335" spans="1:17" x14ac:dyDescent="0.3">
      <c r="A335" s="14" t="str">
        <f>VLOOKUP('Customer Names'!A335,'Customer Names'!A335:F2669,1,FALSE)</f>
        <v>Id334</v>
      </c>
      <c r="B335" s="11" t="str">
        <f>VLOOKUP('Customer Names'!B335,'Customer Names'!B335:G2669,5,FALSE)</f>
        <v>Keith J</v>
      </c>
      <c r="C335" s="11">
        <f>VLOOKUP($A335,'Medical Examinations'!$A335:$O2669,2,FALSE)</f>
        <v>18.329999999999998</v>
      </c>
      <c r="D335" s="11">
        <f>VLOOKUP($A335,'Medical Examinations'!$A335:$O2669,3,FALSE)</f>
        <v>7.46</v>
      </c>
      <c r="E335" s="11" t="str">
        <f>VLOOKUP($A335,'Medical Examinations'!$A335:$P2669,14,FALSE)</f>
        <v>Yes</v>
      </c>
      <c r="F335" s="11" t="str">
        <f>VLOOKUP($A335,'Medical Examinations'!$A335:$O2669,5,FALSE)</f>
        <v>No</v>
      </c>
      <c r="G335" s="11" t="str">
        <f>VLOOKUP($A335,'Medical Examinations'!$A335:$O2669,6,FALSE)</f>
        <v>No</v>
      </c>
      <c r="H335" s="11">
        <f>VLOOKUP($A335,'Medical Examinations'!$A335:$P2669,13,FALSE)</f>
        <v>1</v>
      </c>
      <c r="I335" s="11" t="str">
        <f>VLOOKUP($A335,'Medical Examinations'!$A335:$P2669,16,FALSE)</f>
        <v>Yes</v>
      </c>
      <c r="J335" s="11" t="str">
        <f>VLOOKUP($A335,'Medical Examinations'!$A335:$P2669,11,FALSE)</f>
        <v>Underweight</v>
      </c>
      <c r="K335" s="11" t="str">
        <f>VLOOKUP($A335,'Medical Examinations'!$A335:$P2669,12,FALSE)</f>
        <v>Diabetes</v>
      </c>
      <c r="L335" s="11" t="str">
        <f>VLOOKUP($A335,'Hospitalisation Details'!$K335:$S2677,7,FALSE)</f>
        <v>3 Nov 1975</v>
      </c>
      <c r="M335" s="17">
        <f>VLOOKUP($A335,'Hospitalisation Details'!$K335:$S2677,9,FALSE)</f>
        <v>29583.8</v>
      </c>
      <c r="N335" s="11" t="str">
        <f>VLOOKUP($A335,'Hospitalisation Details'!$K335:$S2677,4,FALSE)</f>
        <v>Tier - 1</v>
      </c>
      <c r="O335" s="11" t="str">
        <f>VLOOKUP($A335,'Hospitalisation Details'!$K335:$S2677,5,FALSE)</f>
        <v>Tier - 1</v>
      </c>
      <c r="P335" s="11" t="str">
        <f>VLOOKUP($A335,'Hospitalisation Details'!$K335:$S2677,6,FALSE)</f>
        <v>R1011</v>
      </c>
      <c r="Q335" s="36">
        <f ca="1">VLOOKUP($A335,'Hospitalisation Details'!$K335:$S2677,8,FALSE)</f>
        <v>49</v>
      </c>
    </row>
    <row r="336" spans="1:17" x14ac:dyDescent="0.3">
      <c r="A336" s="14" t="str">
        <f>VLOOKUP('Customer Names'!A336,'Customer Names'!A336:F2670,1,FALSE)</f>
        <v>Id335</v>
      </c>
      <c r="B336" s="11" t="str">
        <f>VLOOKUP('Customer Names'!B336,'Customer Names'!B336:G2670,5,FALSE)</f>
        <v>Emma</v>
      </c>
      <c r="C336" s="11">
        <f>VLOOKUP($A336,'Medical Examinations'!$A336:$O2670,2,FALSE)</f>
        <v>27.74</v>
      </c>
      <c r="D336" s="11">
        <f>VLOOKUP($A336,'Medical Examinations'!$A336:$O2670,3,FALSE)</f>
        <v>4.68</v>
      </c>
      <c r="E336" s="11" t="str">
        <f>VLOOKUP($A336,'Medical Examinations'!$A336:$P2670,14,FALSE)</f>
        <v>Yes</v>
      </c>
      <c r="F336" s="11" t="str">
        <f>VLOOKUP($A336,'Medical Examinations'!$A336:$O2670,5,FALSE)</f>
        <v>No</v>
      </c>
      <c r="G336" s="11" t="str">
        <f>VLOOKUP($A336,'Medical Examinations'!$A336:$O2670,6,FALSE)</f>
        <v>No</v>
      </c>
      <c r="H336" s="11">
        <f>VLOOKUP($A336,'Medical Examinations'!$A336:$P2670,13,FALSE)</f>
        <v>2</v>
      </c>
      <c r="I336" s="11" t="str">
        <f>VLOOKUP($A336,'Medical Examinations'!$A336:$P2670,16,FALSE)</f>
        <v>Yes</v>
      </c>
      <c r="J336" s="11" t="str">
        <f>VLOOKUP($A336,'Medical Examinations'!$A336:$P2670,11,FALSE)</f>
        <v>Overweight</v>
      </c>
      <c r="K336" s="11" t="str">
        <f>VLOOKUP($A336,'Medical Examinations'!$A336:$P2670,12,FALSE)</f>
        <v>Normal</v>
      </c>
      <c r="L336" s="11" t="str">
        <f>VLOOKUP($A336,'Hospitalisation Details'!$K336:$S2678,7,FALSE)</f>
        <v>20 Oct 1959</v>
      </c>
      <c r="M336" s="17">
        <f>VLOOKUP($A336,'Hospitalisation Details'!$K336:$S2678,9,FALSE)</f>
        <v>29523.17</v>
      </c>
      <c r="N336" s="11" t="str">
        <f>VLOOKUP($A336,'Hospitalisation Details'!$K336:$S2678,4,FALSE)</f>
        <v>Tier - 1</v>
      </c>
      <c r="O336" s="11" t="str">
        <f>VLOOKUP($A336,'Hospitalisation Details'!$K336:$S2678,5,FALSE)</f>
        <v>Tier - 2</v>
      </c>
      <c r="P336" s="11" t="str">
        <f>VLOOKUP($A336,'Hospitalisation Details'!$K336:$S2678,6,FALSE)</f>
        <v>R1024</v>
      </c>
      <c r="Q336" s="36">
        <f ca="1">VLOOKUP($A336,'Hospitalisation Details'!$K336:$S2678,8,FALSE)</f>
        <v>65</v>
      </c>
    </row>
    <row r="337" spans="1:17" x14ac:dyDescent="0.3">
      <c r="A337" s="14" t="str">
        <f>VLOOKUP('Customer Names'!A337,'Customer Names'!A337:F2671,1,FALSE)</f>
        <v>Id336</v>
      </c>
      <c r="B337" s="11" t="str">
        <f>VLOOKUP('Customer Names'!B337,'Customer Names'!B337:G2671,5,FALSE)</f>
        <v>Nathan A</v>
      </c>
      <c r="C337" s="11">
        <f>VLOOKUP($A337,'Medical Examinations'!$A337:$O2671,2,FALSE)</f>
        <v>24.2</v>
      </c>
      <c r="D337" s="11">
        <f>VLOOKUP($A337,'Medical Examinations'!$A337:$O2671,3,FALSE)</f>
        <v>6.15</v>
      </c>
      <c r="E337" s="11" t="str">
        <f>VLOOKUP($A337,'Medical Examinations'!$A337:$P2671,14,FALSE)</f>
        <v>No</v>
      </c>
      <c r="F337" s="11" t="str">
        <f>VLOOKUP($A337,'Medical Examinations'!$A337:$O2671,5,FALSE)</f>
        <v>No</v>
      </c>
      <c r="G337" s="11" t="str">
        <f>VLOOKUP($A337,'Medical Examinations'!$A337:$O2671,6,FALSE)</f>
        <v>No</v>
      </c>
      <c r="H337" s="11">
        <f>VLOOKUP($A337,'Medical Examinations'!$A337:$P2671,13,FALSE)</f>
        <v>1</v>
      </c>
      <c r="I337" s="11" t="str">
        <f>VLOOKUP($A337,'Medical Examinations'!$A337:$P2671,16,FALSE)</f>
        <v>Yes</v>
      </c>
      <c r="J337" s="11" t="str">
        <f>VLOOKUP($A337,'Medical Examinations'!$A337:$P2671,11,FALSE)</f>
        <v>Normal Weight</v>
      </c>
      <c r="K337" s="11" t="str">
        <f>VLOOKUP($A337,'Medical Examinations'!$A337:$P2671,12,FALSE)</f>
        <v>Prediabetes</v>
      </c>
      <c r="L337" s="11" t="str">
        <f>VLOOKUP($A337,'Hospitalisation Details'!$K337:$S2679,7,FALSE)</f>
        <v>16 Jul 1987</v>
      </c>
      <c r="M337" s="17">
        <f>VLOOKUP($A337,'Hospitalisation Details'!$K337:$S2679,9,FALSE)</f>
        <v>29443.59</v>
      </c>
      <c r="N337" s="11" t="str">
        <f>VLOOKUP($A337,'Hospitalisation Details'!$K337:$S2679,4,FALSE)</f>
        <v>Tier - 1</v>
      </c>
      <c r="O337" s="11" t="str">
        <f>VLOOKUP($A337,'Hospitalisation Details'!$K337:$S2679,5,FALSE)</f>
        <v>Tier - 1</v>
      </c>
      <c r="P337" s="11" t="str">
        <f>VLOOKUP($A337,'Hospitalisation Details'!$K337:$S2679,6,FALSE)</f>
        <v>R1011</v>
      </c>
      <c r="Q337" s="36">
        <f ca="1">VLOOKUP($A337,'Hospitalisation Details'!$K337:$S2679,8,FALSE)</f>
        <v>37</v>
      </c>
    </row>
    <row r="338" spans="1:17" x14ac:dyDescent="0.3">
      <c r="A338" s="14" t="str">
        <f>VLOOKUP('Customer Names'!A338,'Customer Names'!A338:F2672,1,FALSE)</f>
        <v>Id337</v>
      </c>
      <c r="B338" s="11" t="str">
        <f>VLOOKUP('Customer Names'!B338,'Customer Names'!B338:G2672,5,FALSE)</f>
        <v>Kathryn</v>
      </c>
      <c r="C338" s="11">
        <f>VLOOKUP($A338,'Medical Examinations'!$A338:$O2672,2,FALSE)</f>
        <v>22.03</v>
      </c>
      <c r="D338" s="11">
        <f>VLOOKUP($A338,'Medical Examinations'!$A338:$O2672,3,FALSE)</f>
        <v>4.28</v>
      </c>
      <c r="E338" s="11" t="str">
        <f>VLOOKUP($A338,'Medical Examinations'!$A338:$P2672,14,FALSE)</f>
        <v>Yes</v>
      </c>
      <c r="F338" s="11" t="str">
        <f>VLOOKUP($A338,'Medical Examinations'!$A338:$O2672,5,FALSE)</f>
        <v>No</v>
      </c>
      <c r="G338" s="11" t="str">
        <f>VLOOKUP($A338,'Medical Examinations'!$A338:$O2672,6,FALSE)</f>
        <v>No</v>
      </c>
      <c r="H338" s="11">
        <f>VLOOKUP($A338,'Medical Examinations'!$A338:$P2672,13,FALSE)</f>
        <v>0</v>
      </c>
      <c r="I338" s="11" t="str">
        <f>VLOOKUP($A338,'Medical Examinations'!$A338:$P2672,16,FALSE)</f>
        <v>Yes</v>
      </c>
      <c r="J338" s="11" t="str">
        <f>VLOOKUP($A338,'Medical Examinations'!$A338:$P2672,11,FALSE)</f>
        <v>Normal Weight</v>
      </c>
      <c r="K338" s="11" t="str">
        <f>VLOOKUP($A338,'Medical Examinations'!$A338:$P2672,12,FALSE)</f>
        <v>Normal</v>
      </c>
      <c r="L338" s="11" t="str">
        <f>VLOOKUP($A338,'Hospitalisation Details'!$K338:$S2680,7,FALSE)</f>
        <v>7 Nov 1985</v>
      </c>
      <c r="M338" s="17">
        <f>VLOOKUP($A338,'Hospitalisation Details'!$K338:$S2680,9,FALSE)</f>
        <v>29352.560000000001</v>
      </c>
      <c r="N338" s="11" t="str">
        <f>VLOOKUP($A338,'Hospitalisation Details'!$K338:$S2680,4,FALSE)</f>
        <v>Tier - 1</v>
      </c>
      <c r="O338" s="11" t="str">
        <f>VLOOKUP($A338,'Hospitalisation Details'!$K338:$S2680,5,FALSE)</f>
        <v>Tier - 1</v>
      </c>
      <c r="P338" s="11" t="str">
        <f>VLOOKUP($A338,'Hospitalisation Details'!$K338:$S2680,6,FALSE)</f>
        <v>R1011</v>
      </c>
      <c r="Q338" s="36">
        <f ca="1">VLOOKUP($A338,'Hospitalisation Details'!$K338:$S2680,8,FALSE)</f>
        <v>39</v>
      </c>
    </row>
    <row r="339" spans="1:17" x14ac:dyDescent="0.3">
      <c r="A339" s="14" t="str">
        <f>VLOOKUP('Customer Names'!A339,'Customer Names'!A339:F2673,1,FALSE)</f>
        <v>Id338</v>
      </c>
      <c r="B339" s="11" t="str">
        <f>VLOOKUP('Customer Names'!B339,'Customer Names'!B339:G2673,5,FALSE)</f>
        <v>Elizabeth H</v>
      </c>
      <c r="C339" s="11">
        <f>VLOOKUP($A339,'Medical Examinations'!$A339:$O2673,2,FALSE)</f>
        <v>26.885000000000002</v>
      </c>
      <c r="D339" s="11">
        <f>VLOOKUP($A339,'Medical Examinations'!$A339:$O2673,3,FALSE)</f>
        <v>9.86</v>
      </c>
      <c r="E339" s="11" t="str">
        <f>VLOOKUP($A339,'Medical Examinations'!$A339:$P2673,14,FALSE)</f>
        <v>No</v>
      </c>
      <c r="F339" s="11" t="str">
        <f>VLOOKUP($A339,'Medical Examinations'!$A339:$O2673,5,FALSE)</f>
        <v>No</v>
      </c>
      <c r="G339" s="11" t="str">
        <f>VLOOKUP($A339,'Medical Examinations'!$A339:$O2673,6,FALSE)</f>
        <v>No</v>
      </c>
      <c r="H339" s="11">
        <f>VLOOKUP($A339,'Medical Examinations'!$A339:$P2673,13,FALSE)</f>
        <v>3</v>
      </c>
      <c r="I339" s="11" t="str">
        <f>VLOOKUP($A339,'Medical Examinations'!$A339:$P2673,16,FALSE)</f>
        <v>Yes</v>
      </c>
      <c r="J339" s="11" t="str">
        <f>VLOOKUP($A339,'Medical Examinations'!$A339:$P2673,11,FALSE)</f>
        <v>Overweight</v>
      </c>
      <c r="K339" s="11" t="str">
        <f>VLOOKUP($A339,'Medical Examinations'!$A339:$P2673,12,FALSE)</f>
        <v>Diabetes</v>
      </c>
      <c r="L339" s="11" t="str">
        <f>VLOOKUP($A339,'Hospitalisation Details'!$K339:$S2681,7,FALSE)</f>
        <v>5 Jun 1958</v>
      </c>
      <c r="M339" s="17">
        <f>VLOOKUP($A339,'Hospitalisation Details'!$K339:$S2681,9,FALSE)</f>
        <v>29330.98</v>
      </c>
      <c r="N339" s="11" t="str">
        <f>VLOOKUP($A339,'Hospitalisation Details'!$K339:$S2681,4,FALSE)</f>
        <v>Tier - 1</v>
      </c>
      <c r="O339" s="11" t="str">
        <f>VLOOKUP($A339,'Hospitalisation Details'!$K339:$S2681,5,FALSE)</f>
        <v>Tier - 2</v>
      </c>
      <c r="P339" s="11" t="str">
        <f>VLOOKUP($A339,'Hospitalisation Details'!$K339:$S2681,6,FALSE)</f>
        <v>R1012</v>
      </c>
      <c r="Q339" s="36">
        <f ca="1">VLOOKUP($A339,'Hospitalisation Details'!$K339:$S2681,8,FALSE)</f>
        <v>66</v>
      </c>
    </row>
    <row r="340" spans="1:17" x14ac:dyDescent="0.3">
      <c r="A340" s="14" t="str">
        <f>VLOOKUP('Customer Names'!A340,'Customer Names'!A340:F2674,1,FALSE)</f>
        <v>Id339</v>
      </c>
      <c r="B340" s="11" t="str">
        <f>VLOOKUP('Customer Names'!B340,'Customer Names'!B340:G2674,5,FALSE)</f>
        <v>Ben</v>
      </c>
      <c r="C340" s="11">
        <f>VLOOKUP($A340,'Medical Examinations'!$A340:$O2674,2,FALSE)</f>
        <v>16.36</v>
      </c>
      <c r="D340" s="11">
        <f>VLOOKUP($A340,'Medical Examinations'!$A340:$O2674,3,FALSE)</f>
        <v>11.19</v>
      </c>
      <c r="E340" s="11" t="str">
        <f>VLOOKUP($A340,'Medical Examinations'!$A340:$P2674,14,FALSE)</f>
        <v>No</v>
      </c>
      <c r="F340" s="11" t="str">
        <f>VLOOKUP($A340,'Medical Examinations'!$A340:$O2674,5,FALSE)</f>
        <v>No</v>
      </c>
      <c r="G340" s="11" t="str">
        <f>VLOOKUP($A340,'Medical Examinations'!$A340:$O2674,6,FALSE)</f>
        <v>No</v>
      </c>
      <c r="H340" s="11">
        <f>VLOOKUP($A340,'Medical Examinations'!$A340:$P2674,13,FALSE)</f>
        <v>0</v>
      </c>
      <c r="I340" s="11" t="str">
        <f>VLOOKUP($A340,'Medical Examinations'!$A340:$P2674,16,FALSE)</f>
        <v>Yes</v>
      </c>
      <c r="J340" s="11" t="str">
        <f>VLOOKUP($A340,'Medical Examinations'!$A340:$P2674,11,FALSE)</f>
        <v>Underweight</v>
      </c>
      <c r="K340" s="11" t="str">
        <f>VLOOKUP($A340,'Medical Examinations'!$A340:$P2674,12,FALSE)</f>
        <v>Diabetes</v>
      </c>
      <c r="L340" s="11" t="str">
        <f>VLOOKUP($A340,'Hospitalisation Details'!$K340:$S2682,7,FALSE)</f>
        <v>21 Jul 1978</v>
      </c>
      <c r="M340" s="17">
        <f>VLOOKUP($A340,'Hospitalisation Details'!$K340:$S2682,9,FALSE)</f>
        <v>29227.599999999999</v>
      </c>
      <c r="N340" s="11" t="str">
        <f>VLOOKUP($A340,'Hospitalisation Details'!$K340:$S2682,4,FALSE)</f>
        <v>Tier - 1</v>
      </c>
      <c r="O340" s="11" t="str">
        <f>VLOOKUP($A340,'Hospitalisation Details'!$K340:$S2682,5,FALSE)</f>
        <v>Tier - 3</v>
      </c>
      <c r="P340" s="11" t="str">
        <f>VLOOKUP($A340,'Hospitalisation Details'!$K340:$S2682,6,FALSE)</f>
        <v>R1012</v>
      </c>
      <c r="Q340" s="36">
        <f ca="1">VLOOKUP($A340,'Hospitalisation Details'!$K340:$S2682,8,FALSE)</f>
        <v>46</v>
      </c>
    </row>
    <row r="341" spans="1:17" x14ac:dyDescent="0.3">
      <c r="A341" s="14" t="str">
        <f>VLOOKUP('Customer Names'!A341,'Customer Names'!A341:F2675,1,FALSE)</f>
        <v>Id340</v>
      </c>
      <c r="B341" s="11" t="str">
        <f>VLOOKUP('Customer Names'!B341,'Customer Names'!B341:G2675,5,FALSE)</f>
        <v>Cheryl A</v>
      </c>
      <c r="C341" s="11">
        <f>VLOOKUP($A341,'Medical Examinations'!$A341:$O2675,2,FALSE)</f>
        <v>32.299999999999997</v>
      </c>
      <c r="D341" s="11">
        <f>VLOOKUP($A341,'Medical Examinations'!$A341:$O2675,3,FALSE)</f>
        <v>4.8899999999999997</v>
      </c>
      <c r="E341" s="11" t="str">
        <f>VLOOKUP($A341,'Medical Examinations'!$A341:$P2675,14,FALSE)</f>
        <v>Yes</v>
      </c>
      <c r="F341" s="11" t="str">
        <f>VLOOKUP($A341,'Medical Examinations'!$A341:$O2675,5,FALSE)</f>
        <v>No</v>
      </c>
      <c r="G341" s="11" t="str">
        <f>VLOOKUP($A341,'Medical Examinations'!$A341:$O2675,6,FALSE)</f>
        <v>Yes</v>
      </c>
      <c r="H341" s="11">
        <f>VLOOKUP($A341,'Medical Examinations'!$A341:$P2675,13,FALSE)</f>
        <v>1</v>
      </c>
      <c r="I341" s="11" t="str">
        <f>VLOOKUP($A341,'Medical Examinations'!$A341:$P2675,16,FALSE)</f>
        <v>No</v>
      </c>
      <c r="J341" s="11" t="str">
        <f>VLOOKUP($A341,'Medical Examinations'!$A341:$P2675,11,FALSE)</f>
        <v>Obesity</v>
      </c>
      <c r="K341" s="11" t="str">
        <f>VLOOKUP($A341,'Medical Examinations'!$A341:$P2675,12,FALSE)</f>
        <v>Normal</v>
      </c>
      <c r="L341" s="11" t="str">
        <f>VLOOKUP($A341,'Hospitalisation Details'!$K341:$S2683,7,FALSE)</f>
        <v>9 Jul 1969</v>
      </c>
      <c r="M341" s="17">
        <f>VLOOKUP($A341,'Hospitalisation Details'!$K341:$S2683,9,FALSE)</f>
        <v>29186.48</v>
      </c>
      <c r="N341" s="11" t="str">
        <f>VLOOKUP($A341,'Hospitalisation Details'!$K341:$S2683,4,FALSE)</f>
        <v>Tier - 1</v>
      </c>
      <c r="O341" s="11" t="str">
        <f>VLOOKUP($A341,'Hospitalisation Details'!$K341:$S2683,5,FALSE)</f>
        <v>Tier - 3</v>
      </c>
      <c r="P341" s="11" t="str">
        <f>VLOOKUP($A341,'Hospitalisation Details'!$K341:$S2683,6,FALSE)</f>
        <v>R1024</v>
      </c>
      <c r="Q341" s="36">
        <f ca="1">VLOOKUP($A341,'Hospitalisation Details'!$K341:$S2683,8,FALSE)</f>
        <v>55</v>
      </c>
    </row>
    <row r="342" spans="1:17" x14ac:dyDescent="0.3">
      <c r="A342" s="14" t="str">
        <f>VLOOKUP('Customer Names'!A342,'Customer Names'!A342:F2676,1,FALSE)</f>
        <v>Id341</v>
      </c>
      <c r="B342" s="11" t="str">
        <f>VLOOKUP('Customer Names'!B342,'Customer Names'!B342:G2676,5,FALSE)</f>
        <v>Kimberly A</v>
      </c>
      <c r="C342" s="11">
        <f>VLOOKUP($A342,'Medical Examinations'!$A342:$O2676,2,FALSE)</f>
        <v>16.05</v>
      </c>
      <c r="D342" s="11">
        <f>VLOOKUP($A342,'Medical Examinations'!$A342:$O2676,3,FALSE)</f>
        <v>4.3499999999999996</v>
      </c>
      <c r="E342" s="11" t="str">
        <f>VLOOKUP($A342,'Medical Examinations'!$A342:$P2676,14,FALSE)</f>
        <v>Yes</v>
      </c>
      <c r="F342" s="11" t="str">
        <f>VLOOKUP($A342,'Medical Examinations'!$A342:$O2676,5,FALSE)</f>
        <v>No</v>
      </c>
      <c r="G342" s="11" t="str">
        <f>VLOOKUP($A342,'Medical Examinations'!$A342:$O2676,6,FALSE)</f>
        <v>No</v>
      </c>
      <c r="H342" s="11">
        <f>VLOOKUP($A342,'Medical Examinations'!$A342:$P2676,13,FALSE)</f>
        <v>0</v>
      </c>
      <c r="I342" s="11" t="str">
        <f>VLOOKUP($A342,'Medical Examinations'!$A342:$P2676,16,FALSE)</f>
        <v>Yes</v>
      </c>
      <c r="J342" s="11" t="str">
        <f>VLOOKUP($A342,'Medical Examinations'!$A342:$P2676,11,FALSE)</f>
        <v>Underweight</v>
      </c>
      <c r="K342" s="11" t="str">
        <f>VLOOKUP($A342,'Medical Examinations'!$A342:$P2676,12,FALSE)</f>
        <v>Normal</v>
      </c>
      <c r="L342" s="11" t="str">
        <f>VLOOKUP($A342,'Hospitalisation Details'!$K342:$S2684,7,FALSE)</f>
        <v>8 Nov 1976</v>
      </c>
      <c r="M342" s="17">
        <f>VLOOKUP($A342,'Hospitalisation Details'!$K342:$S2684,9,FALSE)</f>
        <v>29160.39</v>
      </c>
      <c r="N342" s="11" t="str">
        <f>VLOOKUP($A342,'Hospitalisation Details'!$K342:$S2684,4,FALSE)</f>
        <v>Tier - 1</v>
      </c>
      <c r="O342" s="11" t="str">
        <f>VLOOKUP($A342,'Hospitalisation Details'!$K342:$S2684,5,FALSE)</f>
        <v>Tier - 2</v>
      </c>
      <c r="P342" s="11" t="str">
        <f>VLOOKUP($A342,'Hospitalisation Details'!$K342:$S2684,6,FALSE)</f>
        <v>R1011</v>
      </c>
      <c r="Q342" s="36">
        <f ca="1">VLOOKUP($A342,'Hospitalisation Details'!$K342:$S2684,8,FALSE)</f>
        <v>48</v>
      </c>
    </row>
    <row r="343" spans="1:17" x14ac:dyDescent="0.3">
      <c r="A343" s="14" t="str">
        <f>VLOOKUP('Customer Names'!A343,'Customer Names'!A343:F2677,1,FALSE)</f>
        <v>Id342</v>
      </c>
      <c r="B343" s="11" t="str">
        <f>VLOOKUP('Customer Names'!B343,'Customer Names'!B343:G2677,5,FALSE)</f>
        <v>Cynthia</v>
      </c>
      <c r="C343" s="11">
        <f>VLOOKUP($A343,'Medical Examinations'!$A343:$O2677,2,FALSE)</f>
        <v>29.07</v>
      </c>
      <c r="D343" s="11">
        <f>VLOOKUP($A343,'Medical Examinations'!$A343:$O2677,3,FALSE)</f>
        <v>8.66</v>
      </c>
      <c r="E343" s="11" t="str">
        <f>VLOOKUP($A343,'Medical Examinations'!$A343:$P2677,14,FALSE)</f>
        <v>Yes</v>
      </c>
      <c r="F343" s="11" t="str">
        <f>VLOOKUP($A343,'Medical Examinations'!$A343:$O2677,5,FALSE)</f>
        <v>No</v>
      </c>
      <c r="G343" s="11" t="str">
        <f>VLOOKUP($A343,'Medical Examinations'!$A343:$O2677,6,FALSE)</f>
        <v>No</v>
      </c>
      <c r="H343" s="11">
        <f>VLOOKUP($A343,'Medical Examinations'!$A343:$P2677,13,FALSE)</f>
        <v>2</v>
      </c>
      <c r="I343" s="11" t="str">
        <f>VLOOKUP($A343,'Medical Examinations'!$A343:$P2677,16,FALSE)</f>
        <v>Yes</v>
      </c>
      <c r="J343" s="11" t="str">
        <f>VLOOKUP($A343,'Medical Examinations'!$A343:$P2677,11,FALSE)</f>
        <v>Overweight</v>
      </c>
      <c r="K343" s="11" t="str">
        <f>VLOOKUP($A343,'Medical Examinations'!$A343:$P2677,12,FALSE)</f>
        <v>Diabetes</v>
      </c>
      <c r="L343" s="11" t="str">
        <f>VLOOKUP($A343,'Hospitalisation Details'!$K343:$S2685,7,FALSE)</f>
        <v>24 Dec 1961</v>
      </c>
      <c r="M343" s="17">
        <f>VLOOKUP($A343,'Hospitalisation Details'!$K343:$S2685,9,FALSE)</f>
        <v>29141.360000000001</v>
      </c>
      <c r="N343" s="11" t="str">
        <f>VLOOKUP($A343,'Hospitalisation Details'!$K343:$S2685,4,FALSE)</f>
        <v>Tier - 1</v>
      </c>
      <c r="O343" s="11" t="str">
        <f>VLOOKUP($A343,'Hospitalisation Details'!$K343:$S2685,5,FALSE)</f>
        <v>Tier - 3</v>
      </c>
      <c r="P343" s="11" t="str">
        <f>VLOOKUP($A343,'Hospitalisation Details'!$K343:$S2685,6,FALSE)</f>
        <v>R1012</v>
      </c>
      <c r="Q343" s="36">
        <f ca="1">VLOOKUP($A343,'Hospitalisation Details'!$K343:$S2685,8,FALSE)</f>
        <v>63</v>
      </c>
    </row>
    <row r="344" spans="1:17" x14ac:dyDescent="0.3">
      <c r="A344" s="14" t="str">
        <f>VLOOKUP('Customer Names'!A344,'Customer Names'!A344:F2678,1,FALSE)</f>
        <v>Id343</v>
      </c>
      <c r="B344" s="11" t="str">
        <f>VLOOKUP('Customer Names'!B344,'Customer Names'!B344:G2678,5,FALSE)</f>
        <v>Jessica</v>
      </c>
      <c r="C344" s="11">
        <f>VLOOKUP($A344,'Medical Examinations'!$A344:$O2678,2,FALSE)</f>
        <v>17.43</v>
      </c>
      <c r="D344" s="11">
        <f>VLOOKUP($A344,'Medical Examinations'!$A344:$O2678,3,FALSE)</f>
        <v>8.64</v>
      </c>
      <c r="E344" s="11" t="str">
        <f>VLOOKUP($A344,'Medical Examinations'!$A344:$P2678,14,FALSE)</f>
        <v>No</v>
      </c>
      <c r="F344" s="11" t="str">
        <f>VLOOKUP($A344,'Medical Examinations'!$A344:$O2678,5,FALSE)</f>
        <v>No</v>
      </c>
      <c r="G344" s="11" t="str">
        <f>VLOOKUP($A344,'Medical Examinations'!$A344:$O2678,6,FALSE)</f>
        <v>No</v>
      </c>
      <c r="H344" s="11">
        <f>VLOOKUP($A344,'Medical Examinations'!$A344:$P2678,13,FALSE)</f>
        <v>0</v>
      </c>
      <c r="I344" s="11" t="str">
        <f>VLOOKUP($A344,'Medical Examinations'!$A344:$P2678,16,FALSE)</f>
        <v>Yes</v>
      </c>
      <c r="J344" s="11" t="str">
        <f>VLOOKUP($A344,'Medical Examinations'!$A344:$P2678,11,FALSE)</f>
        <v>Underweight</v>
      </c>
      <c r="K344" s="11" t="str">
        <f>VLOOKUP($A344,'Medical Examinations'!$A344:$P2678,12,FALSE)</f>
        <v>Diabetes</v>
      </c>
      <c r="L344" s="11" t="str">
        <f>VLOOKUP($A344,'Hospitalisation Details'!$K344:$S2686,7,FALSE)</f>
        <v>29 Nov 1978</v>
      </c>
      <c r="M344" s="17">
        <f>VLOOKUP($A344,'Hospitalisation Details'!$K344:$S2686,9,FALSE)</f>
        <v>29114.77</v>
      </c>
      <c r="N344" s="11" t="str">
        <f>VLOOKUP($A344,'Hospitalisation Details'!$K344:$S2686,4,FALSE)</f>
        <v>Tier - 1</v>
      </c>
      <c r="O344" s="11" t="str">
        <f>VLOOKUP($A344,'Hospitalisation Details'!$K344:$S2686,5,FALSE)</f>
        <v>Tier - 1</v>
      </c>
      <c r="P344" s="11" t="str">
        <f>VLOOKUP($A344,'Hospitalisation Details'!$K344:$S2686,6,FALSE)</f>
        <v>R1011</v>
      </c>
      <c r="Q344" s="36">
        <f ca="1">VLOOKUP($A344,'Hospitalisation Details'!$K344:$S2686,8,FALSE)</f>
        <v>46</v>
      </c>
    </row>
    <row r="345" spans="1:17" x14ac:dyDescent="0.3">
      <c r="A345" s="14" t="str">
        <f>VLOOKUP('Customer Names'!A345,'Customer Names'!A345:F2679,1,FALSE)</f>
        <v>Id344</v>
      </c>
      <c r="B345" s="11" t="str">
        <f>VLOOKUP('Customer Names'!B345,'Customer Names'!B345:G2679,5,FALSE)</f>
        <v>Bruce</v>
      </c>
      <c r="C345" s="11">
        <f>VLOOKUP($A345,'Medical Examinations'!$A345:$O2679,2,FALSE)</f>
        <v>19.329999999999998</v>
      </c>
      <c r="D345" s="11">
        <f>VLOOKUP($A345,'Medical Examinations'!$A345:$O2679,3,FALSE)</f>
        <v>4.2699999999999996</v>
      </c>
      <c r="E345" s="11" t="str">
        <f>VLOOKUP($A345,'Medical Examinations'!$A345:$P2679,14,FALSE)</f>
        <v>No</v>
      </c>
      <c r="F345" s="11" t="str">
        <f>VLOOKUP($A345,'Medical Examinations'!$A345:$O2679,5,FALSE)</f>
        <v>No</v>
      </c>
      <c r="G345" s="11" t="str">
        <f>VLOOKUP($A345,'Medical Examinations'!$A345:$O2679,6,FALSE)</f>
        <v>No</v>
      </c>
      <c r="H345" s="11">
        <f>VLOOKUP($A345,'Medical Examinations'!$A345:$P2679,13,FALSE)</f>
        <v>0</v>
      </c>
      <c r="I345" s="11" t="str">
        <f>VLOOKUP($A345,'Medical Examinations'!$A345:$P2679,16,FALSE)</f>
        <v>Yes</v>
      </c>
      <c r="J345" s="11" t="str">
        <f>VLOOKUP($A345,'Medical Examinations'!$A345:$P2679,11,FALSE)</f>
        <v>Normal Weight</v>
      </c>
      <c r="K345" s="11" t="str">
        <f>VLOOKUP($A345,'Medical Examinations'!$A345:$P2679,12,FALSE)</f>
        <v>Normal</v>
      </c>
      <c r="L345" s="11" t="str">
        <f>VLOOKUP($A345,'Hospitalisation Details'!$K345:$S2687,7,FALSE)</f>
        <v>14 Jul 1980</v>
      </c>
      <c r="M345" s="17">
        <f>VLOOKUP($A345,'Hospitalisation Details'!$K345:$S2687,9,FALSE)</f>
        <v>29114.21</v>
      </c>
      <c r="N345" s="11" t="str">
        <f>VLOOKUP($A345,'Hospitalisation Details'!$K345:$S2687,4,FALSE)</f>
        <v>Tier - 1</v>
      </c>
      <c r="O345" s="11" t="str">
        <f>VLOOKUP($A345,'Hospitalisation Details'!$K345:$S2687,5,FALSE)</f>
        <v>Tier - 3</v>
      </c>
      <c r="P345" s="11" t="str">
        <f>VLOOKUP($A345,'Hospitalisation Details'!$K345:$S2687,6,FALSE)</f>
        <v>R1011</v>
      </c>
      <c r="Q345" s="36">
        <f ca="1">VLOOKUP($A345,'Hospitalisation Details'!$K345:$S2687,8,FALSE)</f>
        <v>44</v>
      </c>
    </row>
    <row r="346" spans="1:17" x14ac:dyDescent="0.3">
      <c r="A346" s="14" t="str">
        <f>VLOOKUP('Customer Names'!A346,'Customer Names'!A346:F2680,1,FALSE)</f>
        <v>Id345</v>
      </c>
      <c r="B346" s="11" t="str">
        <f>VLOOKUP('Customer Names'!B346,'Customer Names'!B346:G2680,5,FALSE)</f>
        <v>Allison</v>
      </c>
      <c r="C346" s="11">
        <f>VLOOKUP($A346,'Medical Examinations'!$A346:$O2680,2,FALSE)</f>
        <v>30.52</v>
      </c>
      <c r="D346" s="11">
        <f>VLOOKUP($A346,'Medical Examinations'!$A346:$O2680,3,FALSE)</f>
        <v>4.21</v>
      </c>
      <c r="E346" s="11" t="str">
        <f>VLOOKUP($A346,'Medical Examinations'!$A346:$P2680,14,FALSE)</f>
        <v>No</v>
      </c>
      <c r="F346" s="11" t="str">
        <f>VLOOKUP($A346,'Medical Examinations'!$A346:$O2680,5,FALSE)</f>
        <v>No</v>
      </c>
      <c r="G346" s="11" t="str">
        <f>VLOOKUP($A346,'Medical Examinations'!$A346:$O2680,6,FALSE)</f>
        <v>No</v>
      </c>
      <c r="H346" s="11">
        <f>VLOOKUP($A346,'Medical Examinations'!$A346:$P2680,13,FALSE)</f>
        <v>1</v>
      </c>
      <c r="I346" s="11" t="str">
        <f>VLOOKUP($A346,'Medical Examinations'!$A346:$P2680,16,FALSE)</f>
        <v>Yes</v>
      </c>
      <c r="J346" s="11" t="str">
        <f>VLOOKUP($A346,'Medical Examinations'!$A346:$P2680,11,FALSE)</f>
        <v>Obesity</v>
      </c>
      <c r="K346" s="11" t="str">
        <f>VLOOKUP($A346,'Medical Examinations'!$A346:$P2680,12,FALSE)</f>
        <v>Normal</v>
      </c>
      <c r="L346" s="11" t="str">
        <f>VLOOKUP($A346,'Hospitalisation Details'!$K346:$S2688,7,FALSE)</f>
        <v>7 Jul 1992</v>
      </c>
      <c r="M346" s="17">
        <f>VLOOKUP($A346,'Hospitalisation Details'!$K346:$S2688,9,FALSE)</f>
        <v>29007.82</v>
      </c>
      <c r="N346" s="11" t="str">
        <f>VLOOKUP($A346,'Hospitalisation Details'!$K346:$S2688,4,FALSE)</f>
        <v>Tier - 1</v>
      </c>
      <c r="O346" s="11" t="str">
        <f>VLOOKUP($A346,'Hospitalisation Details'!$K346:$S2688,5,FALSE)</f>
        <v>Tier - 3</v>
      </c>
      <c r="P346" s="11" t="str">
        <f>VLOOKUP($A346,'Hospitalisation Details'!$K346:$S2688,6,FALSE)</f>
        <v>R1011</v>
      </c>
      <c r="Q346" s="36">
        <f ca="1">VLOOKUP($A346,'Hospitalisation Details'!$K346:$S2688,8,FALSE)</f>
        <v>32</v>
      </c>
    </row>
    <row r="347" spans="1:17" x14ac:dyDescent="0.3">
      <c r="A347" s="14" t="str">
        <f>VLOOKUP('Customer Names'!A347,'Customer Names'!A347:F2681,1,FALSE)</f>
        <v>Id346</v>
      </c>
      <c r="B347" s="11" t="str">
        <f>VLOOKUP('Customer Names'!B347,'Customer Names'!B347:G2681,5,FALSE)</f>
        <v>Alex</v>
      </c>
      <c r="C347" s="11">
        <f>VLOOKUP($A347,'Medical Examinations'!$A347:$O2681,2,FALSE)</f>
        <v>39.21</v>
      </c>
      <c r="D347" s="11">
        <f>VLOOKUP($A347,'Medical Examinations'!$A347:$O2681,3,FALSE)</f>
        <v>5.04</v>
      </c>
      <c r="E347" s="11" t="str">
        <f>VLOOKUP($A347,'Medical Examinations'!$A347:$P2681,14,FALSE)</f>
        <v>No</v>
      </c>
      <c r="F347" s="11" t="str">
        <f>VLOOKUP($A347,'Medical Examinations'!$A347:$O2681,5,FALSE)</f>
        <v>No</v>
      </c>
      <c r="G347" s="11" t="str">
        <f>VLOOKUP($A347,'Medical Examinations'!$A347:$O2681,6,FALSE)</f>
        <v>Yes</v>
      </c>
      <c r="H347" s="11">
        <f>VLOOKUP($A347,'Medical Examinations'!$A347:$P2681,13,FALSE)</f>
        <v>1</v>
      </c>
      <c r="I347" s="11" t="str">
        <f>VLOOKUP($A347,'Medical Examinations'!$A347:$P2681,16,FALSE)</f>
        <v>Yes</v>
      </c>
      <c r="J347" s="11" t="str">
        <f>VLOOKUP($A347,'Medical Examinations'!$A347:$P2681,11,FALSE)</f>
        <v>Obesity</v>
      </c>
      <c r="K347" s="11" t="str">
        <f>VLOOKUP($A347,'Medical Examinations'!$A347:$P2681,12,FALSE)</f>
        <v>Normal</v>
      </c>
      <c r="L347" s="11" t="str">
        <f>VLOOKUP($A347,'Hospitalisation Details'!$K347:$S2689,7,FALSE)</f>
        <v>1 Sep 2003</v>
      </c>
      <c r="M347" s="17">
        <f>VLOOKUP($A347,'Hospitalisation Details'!$K347:$S2689,9,FALSE)</f>
        <v>28998.68</v>
      </c>
      <c r="N347" s="11" t="str">
        <f>VLOOKUP($A347,'Hospitalisation Details'!$K347:$S2689,4,FALSE)</f>
        <v>Tier - 1</v>
      </c>
      <c r="O347" s="11" t="str">
        <f>VLOOKUP($A347,'Hospitalisation Details'!$K347:$S2689,5,FALSE)</f>
        <v>Tier - 3</v>
      </c>
      <c r="P347" s="11" t="str">
        <f>VLOOKUP($A347,'Hospitalisation Details'!$K347:$S2689,6,FALSE)</f>
        <v>R1011</v>
      </c>
      <c r="Q347" s="36">
        <f ca="1">VLOOKUP($A347,'Hospitalisation Details'!$K347:$S2689,8,FALSE)</f>
        <v>21</v>
      </c>
    </row>
    <row r="348" spans="1:17" x14ac:dyDescent="0.3">
      <c r="A348" s="14" t="str">
        <f>VLOOKUP('Customer Names'!A348,'Customer Names'!A348:F2682,1,FALSE)</f>
        <v>Id347</v>
      </c>
      <c r="B348" s="11" t="str">
        <f>VLOOKUP('Customer Names'!B348,'Customer Names'!B348:G2682,5,FALSE)</f>
        <v>Gabriela</v>
      </c>
      <c r="C348" s="11">
        <f>VLOOKUP($A348,'Medical Examinations'!$A348:$O2682,2,FALSE)</f>
        <v>26.98</v>
      </c>
      <c r="D348" s="11">
        <f>VLOOKUP($A348,'Medical Examinations'!$A348:$O2682,3,FALSE)</f>
        <v>5.21</v>
      </c>
      <c r="E348" s="11" t="str">
        <f>VLOOKUP($A348,'Medical Examinations'!$A348:$P2682,14,FALSE)</f>
        <v>Yes</v>
      </c>
      <c r="F348" s="11" t="str">
        <f>VLOOKUP($A348,'Medical Examinations'!$A348:$O2682,5,FALSE)</f>
        <v>No</v>
      </c>
      <c r="G348" s="11" t="str">
        <f>VLOOKUP($A348,'Medical Examinations'!$A348:$O2682,6,FALSE)</f>
        <v>No</v>
      </c>
      <c r="H348" s="11">
        <f>VLOOKUP($A348,'Medical Examinations'!$A348:$P2682,13,FALSE)</f>
        <v>2</v>
      </c>
      <c r="I348" s="11" t="str">
        <f>VLOOKUP($A348,'Medical Examinations'!$A348:$P2682,16,FALSE)</f>
        <v>Yes</v>
      </c>
      <c r="J348" s="11" t="str">
        <f>VLOOKUP($A348,'Medical Examinations'!$A348:$P2682,11,FALSE)</f>
        <v>Overweight</v>
      </c>
      <c r="K348" s="11" t="str">
        <f>VLOOKUP($A348,'Medical Examinations'!$A348:$P2682,12,FALSE)</f>
        <v>Normal</v>
      </c>
      <c r="L348" s="11" t="str">
        <f>VLOOKUP($A348,'Hospitalisation Details'!$K348:$S2690,7,FALSE)</f>
        <v>5 Dec 1959</v>
      </c>
      <c r="M348" s="17">
        <f>VLOOKUP($A348,'Hospitalisation Details'!$K348:$S2690,9,FALSE)</f>
        <v>28950.47</v>
      </c>
      <c r="N348" s="11" t="str">
        <f>VLOOKUP($A348,'Hospitalisation Details'!$K348:$S2690,4,FALSE)</f>
        <v>Tier - 1</v>
      </c>
      <c r="O348" s="11" t="str">
        <f>VLOOKUP($A348,'Hospitalisation Details'!$K348:$S2690,5,FALSE)</f>
        <v>Tier - 1</v>
      </c>
      <c r="P348" s="11" t="str">
        <f>VLOOKUP($A348,'Hospitalisation Details'!$K348:$S2690,6,FALSE)</f>
        <v>R1012</v>
      </c>
      <c r="Q348" s="36">
        <f ca="1">VLOOKUP($A348,'Hospitalisation Details'!$K348:$S2690,8,FALSE)</f>
        <v>65</v>
      </c>
    </row>
    <row r="349" spans="1:17" x14ac:dyDescent="0.3">
      <c r="A349" s="14" t="str">
        <f>VLOOKUP('Customer Names'!A349,'Customer Names'!A349:F2683,1,FALSE)</f>
        <v>Id348</v>
      </c>
      <c r="B349" s="11" t="str">
        <f>VLOOKUP('Customer Names'!B349,'Customer Names'!B349:G2683,5,FALSE)</f>
        <v>Sharon</v>
      </c>
      <c r="C349" s="11">
        <f>VLOOKUP($A349,'Medical Examinations'!$A349:$O2683,2,FALSE)</f>
        <v>25.84</v>
      </c>
      <c r="D349" s="11">
        <f>VLOOKUP($A349,'Medical Examinations'!$A349:$O2683,3,FALSE)</f>
        <v>8.83</v>
      </c>
      <c r="E349" s="11" t="str">
        <f>VLOOKUP($A349,'Medical Examinations'!$A349:$P2683,14,FALSE)</f>
        <v>No</v>
      </c>
      <c r="F349" s="11" t="str">
        <f>VLOOKUP($A349,'Medical Examinations'!$A349:$O2683,5,FALSE)</f>
        <v>No</v>
      </c>
      <c r="G349" s="11" t="str">
        <f>VLOOKUP($A349,'Medical Examinations'!$A349:$O2683,6,FALSE)</f>
        <v>No</v>
      </c>
      <c r="H349" s="11">
        <f>VLOOKUP($A349,'Medical Examinations'!$A349:$P2683,13,FALSE)</f>
        <v>0</v>
      </c>
      <c r="I349" s="11" t="str">
        <f>VLOOKUP($A349,'Medical Examinations'!$A349:$P2683,16,FALSE)</f>
        <v>No</v>
      </c>
      <c r="J349" s="11" t="str">
        <f>VLOOKUP($A349,'Medical Examinations'!$A349:$P2683,11,FALSE)</f>
        <v>Overweight</v>
      </c>
      <c r="K349" s="11" t="str">
        <f>VLOOKUP($A349,'Medical Examinations'!$A349:$P2683,12,FALSE)</f>
        <v>Diabetes</v>
      </c>
      <c r="L349" s="11" t="str">
        <f>VLOOKUP($A349,'Hospitalisation Details'!$K349:$S2691,7,FALSE)</f>
        <v>25 Jul 1962</v>
      </c>
      <c r="M349" s="17">
        <f>VLOOKUP($A349,'Hospitalisation Details'!$K349:$S2691,9,FALSE)</f>
        <v>28923.14</v>
      </c>
      <c r="N349" s="11" t="str">
        <f>VLOOKUP($A349,'Hospitalisation Details'!$K349:$S2691,4,FALSE)</f>
        <v>Tier - 1</v>
      </c>
      <c r="O349" s="11" t="str">
        <f>VLOOKUP($A349,'Hospitalisation Details'!$K349:$S2691,5,FALSE)</f>
        <v>Tier - 1</v>
      </c>
      <c r="P349" s="11" t="str">
        <f>VLOOKUP($A349,'Hospitalisation Details'!$K349:$S2691,6,FALSE)</f>
        <v>R1012</v>
      </c>
      <c r="Q349" s="36">
        <f ca="1">VLOOKUP($A349,'Hospitalisation Details'!$K349:$S2691,8,FALSE)</f>
        <v>62</v>
      </c>
    </row>
    <row r="350" spans="1:17" x14ac:dyDescent="0.3">
      <c r="A350" s="14" t="str">
        <f>VLOOKUP('Customer Names'!A350,'Customer Names'!A350:F2684,1,FALSE)</f>
        <v>Id349</v>
      </c>
      <c r="B350" s="11" t="str">
        <f>VLOOKUP('Customer Names'!B350,'Customer Names'!B350:G2684,5,FALSE)</f>
        <v>Jason A</v>
      </c>
      <c r="C350" s="11">
        <f>VLOOKUP($A350,'Medical Examinations'!$A350:$O2684,2,FALSE)</f>
        <v>28.31</v>
      </c>
      <c r="D350" s="11">
        <f>VLOOKUP($A350,'Medical Examinations'!$A350:$O2684,3,FALSE)</f>
        <v>8.4700000000000006</v>
      </c>
      <c r="E350" s="11" t="str">
        <f>VLOOKUP($A350,'Medical Examinations'!$A350:$P2684,14,FALSE)</f>
        <v>Yes</v>
      </c>
      <c r="F350" s="11" t="str">
        <f>VLOOKUP($A350,'Medical Examinations'!$A350:$O2684,5,FALSE)</f>
        <v>No</v>
      </c>
      <c r="G350" s="11" t="str">
        <f>VLOOKUP($A350,'Medical Examinations'!$A350:$O2684,6,FALSE)</f>
        <v>No</v>
      </c>
      <c r="H350" s="11">
        <f>VLOOKUP($A350,'Medical Examinations'!$A350:$P2684,13,FALSE)</f>
        <v>2</v>
      </c>
      <c r="I350" s="11" t="str">
        <f>VLOOKUP($A350,'Medical Examinations'!$A350:$P2684,16,FALSE)</f>
        <v>Yes</v>
      </c>
      <c r="J350" s="11" t="str">
        <f>VLOOKUP($A350,'Medical Examinations'!$A350:$P2684,11,FALSE)</f>
        <v>Overweight</v>
      </c>
      <c r="K350" s="11" t="str">
        <f>VLOOKUP($A350,'Medical Examinations'!$A350:$P2684,12,FALSE)</f>
        <v>Diabetes</v>
      </c>
      <c r="L350" s="11" t="str">
        <f>VLOOKUP($A350,'Hospitalisation Details'!$K350:$S2692,7,FALSE)</f>
        <v>3 Aug 1961</v>
      </c>
      <c r="M350" s="17">
        <f>VLOOKUP($A350,'Hospitalisation Details'!$K350:$S2692,9,FALSE)</f>
        <v>28868.66</v>
      </c>
      <c r="N350" s="11" t="str">
        <f>VLOOKUP($A350,'Hospitalisation Details'!$K350:$S2692,4,FALSE)</f>
        <v>Tier - 1</v>
      </c>
      <c r="O350" s="11" t="str">
        <f>VLOOKUP($A350,'Hospitalisation Details'!$K350:$S2692,5,FALSE)</f>
        <v>Tier - 2</v>
      </c>
      <c r="P350" s="11" t="str">
        <f>VLOOKUP($A350,'Hospitalisation Details'!$K350:$S2692,6,FALSE)</f>
        <v>R1012</v>
      </c>
      <c r="Q350" s="36">
        <f ca="1">VLOOKUP($A350,'Hospitalisation Details'!$K350:$S2692,8,FALSE)</f>
        <v>63</v>
      </c>
    </row>
    <row r="351" spans="1:17" x14ac:dyDescent="0.3">
      <c r="A351" s="14" t="str">
        <f>VLOOKUP('Customer Names'!A351,'Customer Names'!A351:F2685,1,FALSE)</f>
        <v>Id350</v>
      </c>
      <c r="B351" s="11" t="str">
        <f>VLOOKUP('Customer Names'!B351,'Customer Names'!B351:G2685,5,FALSE)</f>
        <v>Chelsey C</v>
      </c>
      <c r="C351" s="11">
        <f>VLOOKUP($A351,'Medical Examinations'!$A351:$O2685,2,FALSE)</f>
        <v>23.94</v>
      </c>
      <c r="D351" s="11">
        <f>VLOOKUP($A351,'Medical Examinations'!$A351:$O2685,3,FALSE)</f>
        <v>4.2</v>
      </c>
      <c r="E351" s="11" t="str">
        <f>VLOOKUP($A351,'Medical Examinations'!$A351:$P2685,14,FALSE)</f>
        <v>No</v>
      </c>
      <c r="F351" s="11" t="str">
        <f>VLOOKUP($A351,'Medical Examinations'!$A351:$O2685,5,FALSE)</f>
        <v>No</v>
      </c>
      <c r="G351" s="11" t="str">
        <f>VLOOKUP($A351,'Medical Examinations'!$A351:$O2685,6,FALSE)</f>
        <v>No</v>
      </c>
      <c r="H351" s="11">
        <f>VLOOKUP($A351,'Medical Examinations'!$A351:$P2685,13,FALSE)</f>
        <v>0</v>
      </c>
      <c r="I351" s="11" t="str">
        <f>VLOOKUP($A351,'Medical Examinations'!$A351:$P2685,16,FALSE)</f>
        <v>Yes</v>
      </c>
      <c r="J351" s="11" t="str">
        <f>VLOOKUP($A351,'Medical Examinations'!$A351:$P2685,11,FALSE)</f>
        <v>Normal Weight</v>
      </c>
      <c r="K351" s="11" t="str">
        <f>VLOOKUP($A351,'Medical Examinations'!$A351:$P2685,12,FALSE)</f>
        <v>Normal</v>
      </c>
      <c r="L351" s="11" t="str">
        <f>VLOOKUP($A351,'Hospitalisation Details'!$K351:$S2693,7,FALSE)</f>
        <v>5 Dec 1990</v>
      </c>
      <c r="M351" s="17">
        <f>VLOOKUP($A351,'Hospitalisation Details'!$K351:$S2693,9,FALSE)</f>
        <v>28716.14</v>
      </c>
      <c r="N351" s="11" t="str">
        <f>VLOOKUP($A351,'Hospitalisation Details'!$K351:$S2693,4,FALSE)</f>
        <v>Tier - 1</v>
      </c>
      <c r="O351" s="11" t="str">
        <f>VLOOKUP($A351,'Hospitalisation Details'!$K351:$S2693,5,FALSE)</f>
        <v>Tier - 3</v>
      </c>
      <c r="P351" s="11" t="str">
        <f>VLOOKUP($A351,'Hospitalisation Details'!$K351:$S2693,6,FALSE)</f>
        <v>R1011</v>
      </c>
      <c r="Q351" s="36">
        <f ca="1">VLOOKUP($A351,'Hospitalisation Details'!$K351:$S2693,8,FALSE)</f>
        <v>34</v>
      </c>
    </row>
    <row r="352" spans="1:17" x14ac:dyDescent="0.3">
      <c r="A352" s="14" t="str">
        <f>VLOOKUP('Customer Names'!A352,'Customer Names'!A352:F2686,1,FALSE)</f>
        <v>Id351</v>
      </c>
      <c r="B352" s="11" t="str">
        <f>VLOOKUP('Customer Names'!B352,'Customer Names'!B352:G2686,5,FALSE)</f>
        <v>Devon A</v>
      </c>
      <c r="C352" s="11">
        <f>VLOOKUP($A352,'Medical Examinations'!$A352:$O2686,2,FALSE)</f>
        <v>20.03</v>
      </c>
      <c r="D352" s="11">
        <f>VLOOKUP($A352,'Medical Examinations'!$A352:$O2686,3,FALSE)</f>
        <v>6.14</v>
      </c>
      <c r="E352" s="11" t="str">
        <f>VLOOKUP($A352,'Medical Examinations'!$A352:$P2686,14,FALSE)</f>
        <v>Yes</v>
      </c>
      <c r="F352" s="11" t="str">
        <f>VLOOKUP($A352,'Medical Examinations'!$A352:$O2686,5,FALSE)</f>
        <v>No</v>
      </c>
      <c r="G352" s="11" t="str">
        <f>VLOOKUP($A352,'Medical Examinations'!$A352:$O2686,6,FALSE)</f>
        <v>No</v>
      </c>
      <c r="H352" s="11">
        <f>VLOOKUP($A352,'Medical Examinations'!$A352:$P2686,13,FALSE)</f>
        <v>0</v>
      </c>
      <c r="I352" s="11" t="str">
        <f>VLOOKUP($A352,'Medical Examinations'!$A352:$P2686,16,FALSE)</f>
        <v>Yes</v>
      </c>
      <c r="J352" s="11" t="str">
        <f>VLOOKUP($A352,'Medical Examinations'!$A352:$P2686,11,FALSE)</f>
        <v>Normal Weight</v>
      </c>
      <c r="K352" s="11" t="str">
        <f>VLOOKUP($A352,'Medical Examinations'!$A352:$P2686,12,FALSE)</f>
        <v>Prediabetes</v>
      </c>
      <c r="L352" s="11" t="str">
        <f>VLOOKUP($A352,'Hospitalisation Details'!$K352:$S2694,7,FALSE)</f>
        <v>27 Sep 1985</v>
      </c>
      <c r="M352" s="17">
        <f>VLOOKUP($A352,'Hospitalisation Details'!$K352:$S2694,9,FALSE)</f>
        <v>28542.86</v>
      </c>
      <c r="N352" s="11" t="str">
        <f>VLOOKUP($A352,'Hospitalisation Details'!$K352:$S2694,4,FALSE)</f>
        <v>Tier - 1</v>
      </c>
      <c r="O352" s="11" t="str">
        <f>VLOOKUP($A352,'Hospitalisation Details'!$K352:$S2694,5,FALSE)</f>
        <v>Tier - 3</v>
      </c>
      <c r="P352" s="11" t="str">
        <f>VLOOKUP($A352,'Hospitalisation Details'!$K352:$S2694,6,FALSE)</f>
        <v>R1011</v>
      </c>
      <c r="Q352" s="36">
        <f ca="1">VLOOKUP($A352,'Hospitalisation Details'!$K352:$S2694,8,FALSE)</f>
        <v>39</v>
      </c>
    </row>
    <row r="353" spans="1:17" x14ac:dyDescent="0.3">
      <c r="A353" s="14" t="str">
        <f>VLOOKUP('Customer Names'!A353,'Customer Names'!A353:F2687,1,FALSE)</f>
        <v>Id352</v>
      </c>
      <c r="B353" s="11" t="str">
        <f>VLOOKUP('Customer Names'!B353,'Customer Names'!B353:G2687,5,FALSE)</f>
        <v>Joni L</v>
      </c>
      <c r="C353" s="11">
        <f>VLOOKUP($A353,'Medical Examinations'!$A353:$O2687,2,FALSE)</f>
        <v>41.42</v>
      </c>
      <c r="D353" s="11">
        <f>VLOOKUP($A353,'Medical Examinations'!$A353:$O2687,3,FALSE)</f>
        <v>6.07</v>
      </c>
      <c r="E353" s="11" t="str">
        <f>VLOOKUP($A353,'Medical Examinations'!$A353:$P2687,14,FALSE)</f>
        <v>No</v>
      </c>
      <c r="F353" s="11" t="str">
        <f>VLOOKUP($A353,'Medical Examinations'!$A353:$O2687,5,FALSE)</f>
        <v>No</v>
      </c>
      <c r="G353" s="11" t="str">
        <f>VLOOKUP($A353,'Medical Examinations'!$A353:$O2687,6,FALSE)</f>
        <v>No</v>
      </c>
      <c r="H353" s="11">
        <f>VLOOKUP($A353,'Medical Examinations'!$A353:$P2687,13,FALSE)</f>
        <v>0</v>
      </c>
      <c r="I353" s="11" t="str">
        <f>VLOOKUP($A353,'Medical Examinations'!$A353:$P2687,16,FALSE)</f>
        <v>No</v>
      </c>
      <c r="J353" s="11" t="str">
        <f>VLOOKUP($A353,'Medical Examinations'!$A353:$P2687,11,FALSE)</f>
        <v>Obesity</v>
      </c>
      <c r="K353" s="11" t="str">
        <f>VLOOKUP($A353,'Medical Examinations'!$A353:$P2687,12,FALSE)</f>
        <v>Prediabetes</v>
      </c>
      <c r="L353" s="11" t="str">
        <f>VLOOKUP($A353,'Hospitalisation Details'!$K353:$S2695,7,FALSE)</f>
        <v>11 Dec 1982</v>
      </c>
      <c r="M353" s="17">
        <f>VLOOKUP($A353,'Hospitalisation Details'!$K353:$S2695,9,FALSE)</f>
        <v>28476.73</v>
      </c>
      <c r="N353" s="11" t="str">
        <f>VLOOKUP($A353,'Hospitalisation Details'!$K353:$S2695,4,FALSE)</f>
        <v>Tier - 1</v>
      </c>
      <c r="O353" s="11" t="str">
        <f>VLOOKUP($A353,'Hospitalisation Details'!$K353:$S2695,5,FALSE)</f>
        <v>Tier - 2</v>
      </c>
      <c r="P353" s="11" t="str">
        <f>VLOOKUP($A353,'Hospitalisation Details'!$K353:$S2695,6,FALSE)</f>
        <v>R1012</v>
      </c>
      <c r="Q353" s="36">
        <f ca="1">VLOOKUP($A353,'Hospitalisation Details'!$K353:$S2695,8,FALSE)</f>
        <v>42</v>
      </c>
    </row>
    <row r="354" spans="1:17" x14ac:dyDescent="0.3">
      <c r="A354" s="14" t="str">
        <f>VLOOKUP('Customer Names'!A354,'Customer Names'!A354:F2688,1,FALSE)</f>
        <v>Id353</v>
      </c>
      <c r="B354" s="11" t="str">
        <f>VLOOKUP('Customer Names'!B354,'Customer Names'!B354:G2688,5,FALSE)</f>
        <v>Colin</v>
      </c>
      <c r="C354" s="11">
        <f>VLOOKUP($A354,'Medical Examinations'!$A354:$O2688,2,FALSE)</f>
        <v>36.67</v>
      </c>
      <c r="D354" s="11">
        <f>VLOOKUP($A354,'Medical Examinations'!$A354:$O2688,3,FALSE)</f>
        <v>10.210000000000001</v>
      </c>
      <c r="E354" s="11" t="str">
        <f>VLOOKUP($A354,'Medical Examinations'!$A354:$P2688,14,FALSE)</f>
        <v>No</v>
      </c>
      <c r="F354" s="11" t="str">
        <f>VLOOKUP($A354,'Medical Examinations'!$A354:$O2688,5,FALSE)</f>
        <v>No</v>
      </c>
      <c r="G354" s="11" t="str">
        <f>VLOOKUP($A354,'Medical Examinations'!$A354:$O2688,6,FALSE)</f>
        <v>No</v>
      </c>
      <c r="H354" s="11">
        <f>VLOOKUP($A354,'Medical Examinations'!$A354:$P2688,13,FALSE)</f>
        <v>0</v>
      </c>
      <c r="I354" s="11" t="str">
        <f>VLOOKUP($A354,'Medical Examinations'!$A354:$P2688,16,FALSE)</f>
        <v>No</v>
      </c>
      <c r="J354" s="11" t="str">
        <f>VLOOKUP($A354,'Medical Examinations'!$A354:$P2688,11,FALSE)</f>
        <v>Obesity</v>
      </c>
      <c r="K354" s="11" t="str">
        <f>VLOOKUP($A354,'Medical Examinations'!$A354:$P2688,12,FALSE)</f>
        <v>Diabetes</v>
      </c>
      <c r="L354" s="11" t="str">
        <f>VLOOKUP($A354,'Hospitalisation Details'!$K354:$S2696,7,FALSE)</f>
        <v>16 Sep 1974</v>
      </c>
      <c r="M354" s="17">
        <f>VLOOKUP($A354,'Hospitalisation Details'!$K354:$S2696,9,FALSE)</f>
        <v>28468.92</v>
      </c>
      <c r="N354" s="11" t="str">
        <f>VLOOKUP($A354,'Hospitalisation Details'!$K354:$S2696,4,FALSE)</f>
        <v>Tier - 1</v>
      </c>
      <c r="O354" s="11" t="str">
        <f>VLOOKUP($A354,'Hospitalisation Details'!$K354:$S2696,5,FALSE)</f>
        <v>Tier - 1</v>
      </c>
      <c r="P354" s="11" t="str">
        <f>VLOOKUP($A354,'Hospitalisation Details'!$K354:$S2696,6,FALSE)</f>
        <v>R1012</v>
      </c>
      <c r="Q354" s="36">
        <f ca="1">VLOOKUP($A354,'Hospitalisation Details'!$K354:$S2696,8,FALSE)</f>
        <v>50</v>
      </c>
    </row>
    <row r="355" spans="1:17" x14ac:dyDescent="0.3">
      <c r="A355" s="14" t="str">
        <f>VLOOKUP('Customer Names'!A355,'Customer Names'!A355:F2689,1,FALSE)</f>
        <v>Id354</v>
      </c>
      <c r="B355" s="11" t="str">
        <f>VLOOKUP('Customer Names'!B355,'Customer Names'!B355:G2689,5,FALSE)</f>
        <v>Rachael</v>
      </c>
      <c r="C355" s="11">
        <f>VLOOKUP($A355,'Medical Examinations'!$A355:$O2689,2,FALSE)</f>
        <v>27.645</v>
      </c>
      <c r="D355" s="11">
        <f>VLOOKUP($A355,'Medical Examinations'!$A355:$O2689,3,FALSE)</f>
        <v>4.6900000000000004</v>
      </c>
      <c r="E355" s="11" t="str">
        <f>VLOOKUP($A355,'Medical Examinations'!$A355:$P2689,14,FALSE)</f>
        <v>No</v>
      </c>
      <c r="F355" s="11" t="str">
        <f>VLOOKUP($A355,'Medical Examinations'!$A355:$O2689,5,FALSE)</f>
        <v>No</v>
      </c>
      <c r="G355" s="11" t="str">
        <f>VLOOKUP($A355,'Medical Examinations'!$A355:$O2689,6,FALSE)</f>
        <v>No</v>
      </c>
      <c r="H355" s="11">
        <f>VLOOKUP($A355,'Medical Examinations'!$A355:$P2689,13,FALSE)</f>
        <v>0</v>
      </c>
      <c r="I355" s="11" t="str">
        <f>VLOOKUP($A355,'Medical Examinations'!$A355:$P2689,16,FALSE)</f>
        <v>No</v>
      </c>
      <c r="J355" s="11" t="str">
        <f>VLOOKUP($A355,'Medical Examinations'!$A355:$P2689,11,FALSE)</f>
        <v>Overweight</v>
      </c>
      <c r="K355" s="11" t="str">
        <f>VLOOKUP($A355,'Medical Examinations'!$A355:$P2689,12,FALSE)</f>
        <v>Normal</v>
      </c>
      <c r="L355" s="11" t="str">
        <f>VLOOKUP($A355,'Hospitalisation Details'!$K355:$S2697,7,FALSE)</f>
        <v>2 Dec 1977</v>
      </c>
      <c r="M355" s="17">
        <f>VLOOKUP($A355,'Hospitalisation Details'!$K355:$S2697,9,FALSE)</f>
        <v>28340.19</v>
      </c>
      <c r="N355" s="11" t="str">
        <f>VLOOKUP($A355,'Hospitalisation Details'!$K355:$S2697,4,FALSE)</f>
        <v>Tier - 1</v>
      </c>
      <c r="O355" s="11" t="str">
        <f>VLOOKUP($A355,'Hospitalisation Details'!$K355:$S2697,5,FALSE)</f>
        <v>Tier - 2</v>
      </c>
      <c r="P355" s="11" t="str">
        <f>VLOOKUP($A355,'Hospitalisation Details'!$K355:$S2697,6,FALSE)</f>
        <v>R1012</v>
      </c>
      <c r="Q355" s="36">
        <f ca="1">VLOOKUP($A355,'Hospitalisation Details'!$K355:$S2697,8,FALSE)</f>
        <v>47</v>
      </c>
    </row>
    <row r="356" spans="1:17" x14ac:dyDescent="0.3">
      <c r="A356" s="14" t="str">
        <f>VLOOKUP('Customer Names'!A356,'Customer Names'!A356:F2690,1,FALSE)</f>
        <v>Id355</v>
      </c>
      <c r="B356" s="11" t="str">
        <f>VLOOKUP('Customer Names'!B356,'Customer Names'!B356:G2690,5,FALSE)</f>
        <v>Maricela</v>
      </c>
      <c r="C356" s="11">
        <f>VLOOKUP($A356,'Medical Examinations'!$A356:$O2690,2,FALSE)</f>
        <v>22.72</v>
      </c>
      <c r="D356" s="11">
        <f>VLOOKUP($A356,'Medical Examinations'!$A356:$O2690,3,FALSE)</f>
        <v>5.71</v>
      </c>
      <c r="E356" s="11" t="str">
        <f>VLOOKUP($A356,'Medical Examinations'!$A356:$P2690,14,FALSE)</f>
        <v>No</v>
      </c>
      <c r="F356" s="11" t="str">
        <f>VLOOKUP($A356,'Medical Examinations'!$A356:$O2690,5,FALSE)</f>
        <v>No</v>
      </c>
      <c r="G356" s="11" t="str">
        <f>VLOOKUP($A356,'Medical Examinations'!$A356:$O2690,6,FALSE)</f>
        <v>No</v>
      </c>
      <c r="H356" s="11">
        <f>VLOOKUP($A356,'Medical Examinations'!$A356:$P2690,13,FALSE)</f>
        <v>0</v>
      </c>
      <c r="I356" s="11" t="str">
        <f>VLOOKUP($A356,'Medical Examinations'!$A356:$P2690,16,FALSE)</f>
        <v>Yes</v>
      </c>
      <c r="J356" s="11" t="str">
        <f>VLOOKUP($A356,'Medical Examinations'!$A356:$P2690,11,FALSE)</f>
        <v>Normal Weight</v>
      </c>
      <c r="K356" s="11" t="str">
        <f>VLOOKUP($A356,'Medical Examinations'!$A356:$P2690,12,FALSE)</f>
        <v>Prediabetes</v>
      </c>
      <c r="L356" s="11" t="str">
        <f>VLOOKUP($A356,'Hospitalisation Details'!$K356:$S2698,7,FALSE)</f>
        <v>24 Dec 1990</v>
      </c>
      <c r="M356" s="17">
        <f>VLOOKUP($A356,'Hospitalisation Details'!$K356:$S2698,9,FALSE)</f>
        <v>28302.33</v>
      </c>
      <c r="N356" s="11" t="str">
        <f>VLOOKUP($A356,'Hospitalisation Details'!$K356:$S2698,4,FALSE)</f>
        <v>Tier - 1</v>
      </c>
      <c r="O356" s="11" t="str">
        <f>VLOOKUP($A356,'Hospitalisation Details'!$K356:$S2698,5,FALSE)</f>
        <v>Tier - 2</v>
      </c>
      <c r="P356" s="11" t="str">
        <f>VLOOKUP($A356,'Hospitalisation Details'!$K356:$S2698,6,FALSE)</f>
        <v>R1011</v>
      </c>
      <c r="Q356" s="36">
        <f ca="1">VLOOKUP($A356,'Hospitalisation Details'!$K356:$S2698,8,FALSE)</f>
        <v>34</v>
      </c>
    </row>
    <row r="357" spans="1:17" x14ac:dyDescent="0.3">
      <c r="A357" s="14" t="str">
        <f>VLOOKUP('Customer Names'!A357,'Customer Names'!A357:F2691,1,FALSE)</f>
        <v>Id356</v>
      </c>
      <c r="B357" s="11" t="str">
        <f>VLOOKUP('Customer Names'!B357,'Customer Names'!B357:G2691,5,FALSE)</f>
        <v>Marie</v>
      </c>
      <c r="C357" s="11">
        <f>VLOOKUP($A357,'Medical Examinations'!$A357:$O2691,2,FALSE)</f>
        <v>36.520000000000003</v>
      </c>
      <c r="D357" s="11">
        <f>VLOOKUP($A357,'Medical Examinations'!$A357:$O2691,3,FALSE)</f>
        <v>9.07</v>
      </c>
      <c r="E357" s="11" t="str">
        <f>VLOOKUP($A357,'Medical Examinations'!$A357:$P2691,14,FALSE)</f>
        <v>Yes</v>
      </c>
      <c r="F357" s="11" t="str">
        <f>VLOOKUP($A357,'Medical Examinations'!$A357:$O2691,5,FALSE)</f>
        <v>No</v>
      </c>
      <c r="G357" s="11" t="str">
        <f>VLOOKUP($A357,'Medical Examinations'!$A357:$O2691,6,FALSE)</f>
        <v>Yes</v>
      </c>
      <c r="H357" s="11">
        <f>VLOOKUP($A357,'Medical Examinations'!$A357:$P2691,13,FALSE)</f>
        <v>1</v>
      </c>
      <c r="I357" s="11" t="str">
        <f>VLOOKUP($A357,'Medical Examinations'!$A357:$P2691,16,FALSE)</f>
        <v>No</v>
      </c>
      <c r="J357" s="11" t="str">
        <f>VLOOKUP($A357,'Medical Examinations'!$A357:$P2691,11,FALSE)</f>
        <v>Obesity</v>
      </c>
      <c r="K357" s="11" t="str">
        <f>VLOOKUP($A357,'Medical Examinations'!$A357:$P2691,12,FALSE)</f>
        <v>Diabetes</v>
      </c>
      <c r="L357" s="11" t="str">
        <f>VLOOKUP($A357,'Hospitalisation Details'!$K357:$S2699,7,FALSE)</f>
        <v>25 Nov 1963</v>
      </c>
      <c r="M357" s="17">
        <f>VLOOKUP($A357,'Hospitalisation Details'!$K357:$S2699,9,FALSE)</f>
        <v>28287.9</v>
      </c>
      <c r="N357" s="11" t="str">
        <f>VLOOKUP($A357,'Hospitalisation Details'!$K357:$S2699,4,FALSE)</f>
        <v>Tier - 1</v>
      </c>
      <c r="O357" s="11" t="str">
        <f>VLOOKUP($A357,'Hospitalisation Details'!$K357:$S2699,5,FALSE)</f>
        <v>Tier - 1</v>
      </c>
      <c r="P357" s="11" t="str">
        <f>VLOOKUP($A357,'Hospitalisation Details'!$K357:$S2699,6,FALSE)</f>
        <v>R1013</v>
      </c>
      <c r="Q357" s="36">
        <f ca="1">VLOOKUP($A357,'Hospitalisation Details'!$K357:$S2699,8,FALSE)</f>
        <v>61</v>
      </c>
    </row>
    <row r="358" spans="1:17" x14ac:dyDescent="0.3">
      <c r="A358" s="14" t="str">
        <f>VLOOKUP('Customer Names'!A358,'Customer Names'!A358:F2692,1,FALSE)</f>
        <v>Id357</v>
      </c>
      <c r="B358" s="11" t="str">
        <f>VLOOKUP('Customer Names'!B358,'Customer Names'!B358:G2692,5,FALSE)</f>
        <v>Frank</v>
      </c>
      <c r="C358" s="11">
        <f>VLOOKUP($A358,'Medical Examinations'!$A358:$O2692,2,FALSE)</f>
        <v>33.96</v>
      </c>
      <c r="D358" s="11">
        <f>VLOOKUP($A358,'Medical Examinations'!$A358:$O2692,3,FALSE)</f>
        <v>4.99</v>
      </c>
      <c r="E358" s="11" t="str">
        <f>VLOOKUP($A358,'Medical Examinations'!$A358:$P2692,14,FALSE)</f>
        <v>No</v>
      </c>
      <c r="F358" s="11" t="str">
        <f>VLOOKUP($A358,'Medical Examinations'!$A358:$O2692,5,FALSE)</f>
        <v>No</v>
      </c>
      <c r="G358" s="11" t="str">
        <f>VLOOKUP($A358,'Medical Examinations'!$A358:$O2692,6,FALSE)</f>
        <v>No</v>
      </c>
      <c r="H358" s="11">
        <f>VLOOKUP($A358,'Medical Examinations'!$A358:$P2692,13,FALSE)</f>
        <v>0</v>
      </c>
      <c r="I358" s="11" t="str">
        <f>VLOOKUP($A358,'Medical Examinations'!$A358:$P2692,16,FALSE)</f>
        <v>Yes</v>
      </c>
      <c r="J358" s="11" t="str">
        <f>VLOOKUP($A358,'Medical Examinations'!$A358:$P2692,11,FALSE)</f>
        <v>Obesity</v>
      </c>
      <c r="K358" s="11" t="str">
        <f>VLOOKUP($A358,'Medical Examinations'!$A358:$P2692,12,FALSE)</f>
        <v>Normal</v>
      </c>
      <c r="L358" s="11" t="str">
        <f>VLOOKUP($A358,'Hospitalisation Details'!$K358:$S2700,7,FALSE)</f>
        <v>6 Sep 1999</v>
      </c>
      <c r="M358" s="17">
        <f>VLOOKUP($A358,'Hospitalisation Details'!$K358:$S2700,9,FALSE)</f>
        <v>28245.34</v>
      </c>
      <c r="N358" s="11" t="str">
        <f>VLOOKUP($A358,'Hospitalisation Details'!$K358:$S2700,4,FALSE)</f>
        <v>Tier - 1</v>
      </c>
      <c r="O358" s="11" t="str">
        <f>VLOOKUP($A358,'Hospitalisation Details'!$K358:$S2700,5,FALSE)</f>
        <v>Tier - 3</v>
      </c>
      <c r="P358" s="11" t="str">
        <f>VLOOKUP($A358,'Hospitalisation Details'!$K358:$S2700,6,FALSE)</f>
        <v>R1011</v>
      </c>
      <c r="Q358" s="36">
        <f ca="1">VLOOKUP($A358,'Hospitalisation Details'!$K358:$S2700,8,FALSE)</f>
        <v>25</v>
      </c>
    </row>
    <row r="359" spans="1:17" x14ac:dyDescent="0.3">
      <c r="A359" s="14" t="str">
        <f>VLOOKUP('Customer Names'!A359,'Customer Names'!A359:F2693,1,FALSE)</f>
        <v>Id358</v>
      </c>
      <c r="B359" s="11" t="str">
        <f>VLOOKUP('Customer Names'!B359,'Customer Names'!B359:G2693,5,FALSE)</f>
        <v>Jeffry</v>
      </c>
      <c r="C359" s="11">
        <f>VLOOKUP($A359,'Medical Examinations'!$A359:$O2693,2,FALSE)</f>
        <v>26.695</v>
      </c>
      <c r="D359" s="11">
        <f>VLOOKUP($A359,'Medical Examinations'!$A359:$O2693,3,FALSE)</f>
        <v>8.31</v>
      </c>
      <c r="E359" s="11" t="str">
        <f>VLOOKUP($A359,'Medical Examinations'!$A359:$P2693,14,FALSE)</f>
        <v>No</v>
      </c>
      <c r="F359" s="11" t="str">
        <f>VLOOKUP($A359,'Medical Examinations'!$A359:$O2693,5,FALSE)</f>
        <v>No</v>
      </c>
      <c r="G359" s="11" t="str">
        <f>VLOOKUP($A359,'Medical Examinations'!$A359:$O2693,6,FALSE)</f>
        <v>No</v>
      </c>
      <c r="H359" s="11">
        <f>VLOOKUP($A359,'Medical Examinations'!$A359:$P2693,13,FALSE)</f>
        <v>0</v>
      </c>
      <c r="I359" s="11" t="str">
        <f>VLOOKUP($A359,'Medical Examinations'!$A359:$P2693,16,FALSE)</f>
        <v>Yes</v>
      </c>
      <c r="J359" s="11" t="str">
        <f>VLOOKUP($A359,'Medical Examinations'!$A359:$P2693,11,FALSE)</f>
        <v>Overweight</v>
      </c>
      <c r="K359" s="11" t="str">
        <f>VLOOKUP($A359,'Medical Examinations'!$A359:$P2693,12,FALSE)</f>
        <v>Diabetes</v>
      </c>
      <c r="L359" s="11" t="str">
        <f>VLOOKUP($A359,'Hospitalisation Details'!$K359:$S2701,7,FALSE)</f>
        <v>22 Nov 1960</v>
      </c>
      <c r="M359" s="17">
        <f>VLOOKUP($A359,'Hospitalisation Details'!$K359:$S2701,9,FALSE)</f>
        <v>28101.33</v>
      </c>
      <c r="N359" s="11" t="str">
        <f>VLOOKUP($A359,'Hospitalisation Details'!$K359:$S2701,4,FALSE)</f>
        <v>Tier - 1</v>
      </c>
      <c r="O359" s="11" t="str">
        <f>VLOOKUP($A359,'Hospitalisation Details'!$K359:$S2701,5,FALSE)</f>
        <v>Tier - 2</v>
      </c>
      <c r="P359" s="11" t="str">
        <f>VLOOKUP($A359,'Hospitalisation Details'!$K359:$S2701,6,FALSE)</f>
        <v>R1019</v>
      </c>
      <c r="Q359" s="36">
        <f ca="1">VLOOKUP($A359,'Hospitalisation Details'!$K359:$S2701,8,FALSE)</f>
        <v>64</v>
      </c>
    </row>
    <row r="360" spans="1:17" x14ac:dyDescent="0.3">
      <c r="A360" s="14" t="str">
        <f>VLOOKUP('Customer Names'!A360,'Customer Names'!A360:F2694,1,FALSE)</f>
        <v>Id359</v>
      </c>
      <c r="B360" s="11" t="str">
        <f>VLOOKUP('Customer Names'!B360,'Customer Names'!B360:G2694,5,FALSE)</f>
        <v>Mike</v>
      </c>
      <c r="C360" s="11">
        <f>VLOOKUP($A360,'Medical Examinations'!$A360:$O2694,2,FALSE)</f>
        <v>18.45</v>
      </c>
      <c r="D360" s="11">
        <f>VLOOKUP($A360,'Medical Examinations'!$A360:$O2694,3,FALSE)</f>
        <v>5.07</v>
      </c>
      <c r="E360" s="11" t="str">
        <f>VLOOKUP($A360,'Medical Examinations'!$A360:$P2694,14,FALSE)</f>
        <v>Yes</v>
      </c>
      <c r="F360" s="11" t="str">
        <f>VLOOKUP($A360,'Medical Examinations'!$A360:$O2694,5,FALSE)</f>
        <v>No</v>
      </c>
      <c r="G360" s="11" t="str">
        <f>VLOOKUP($A360,'Medical Examinations'!$A360:$O2694,6,FALSE)</f>
        <v>No</v>
      </c>
      <c r="H360" s="11">
        <f>VLOOKUP($A360,'Medical Examinations'!$A360:$P2694,13,FALSE)</f>
        <v>0</v>
      </c>
      <c r="I360" s="11" t="str">
        <f>VLOOKUP($A360,'Medical Examinations'!$A360:$P2694,16,FALSE)</f>
        <v>Yes</v>
      </c>
      <c r="J360" s="11" t="str">
        <f>VLOOKUP($A360,'Medical Examinations'!$A360:$P2694,11,FALSE)</f>
        <v>Underweight</v>
      </c>
      <c r="K360" s="11" t="str">
        <f>VLOOKUP($A360,'Medical Examinations'!$A360:$P2694,12,FALSE)</f>
        <v>Normal</v>
      </c>
      <c r="L360" s="11" t="str">
        <f>VLOOKUP($A360,'Hospitalisation Details'!$K360:$S2702,7,FALSE)</f>
        <v>29 Nov 1985</v>
      </c>
      <c r="M360" s="17">
        <f>VLOOKUP($A360,'Hospitalisation Details'!$K360:$S2702,9,FALSE)</f>
        <v>28006.94</v>
      </c>
      <c r="N360" s="11" t="str">
        <f>VLOOKUP($A360,'Hospitalisation Details'!$K360:$S2702,4,FALSE)</f>
        <v>Tier - 1</v>
      </c>
      <c r="O360" s="11" t="str">
        <f>VLOOKUP($A360,'Hospitalisation Details'!$K360:$S2702,5,FALSE)</f>
        <v>Tier - 2</v>
      </c>
      <c r="P360" s="11" t="str">
        <f>VLOOKUP($A360,'Hospitalisation Details'!$K360:$S2702,6,FALSE)</f>
        <v>R1011</v>
      </c>
      <c r="Q360" s="36">
        <f ca="1">VLOOKUP($A360,'Hospitalisation Details'!$K360:$S2702,8,FALSE)</f>
        <v>39</v>
      </c>
    </row>
    <row r="361" spans="1:17" x14ac:dyDescent="0.3">
      <c r="A361" s="14" t="str">
        <f>VLOOKUP('Customer Names'!A361,'Customer Names'!A361:F2695,1,FALSE)</f>
        <v>Id360</v>
      </c>
      <c r="B361" s="11" t="str">
        <f>VLOOKUP('Customer Names'!B361,'Customer Names'!B361:G2695,5,FALSE)</f>
        <v>Rick</v>
      </c>
      <c r="C361" s="11">
        <f>VLOOKUP($A361,'Medical Examinations'!$A361:$O2695,2,FALSE)</f>
        <v>33.18</v>
      </c>
      <c r="D361" s="11">
        <f>VLOOKUP($A361,'Medical Examinations'!$A361:$O2695,3,FALSE)</f>
        <v>4.79</v>
      </c>
      <c r="E361" s="11" t="str">
        <f>VLOOKUP($A361,'Medical Examinations'!$A361:$P2695,14,FALSE)</f>
        <v>No</v>
      </c>
      <c r="F361" s="11" t="str">
        <f>VLOOKUP($A361,'Medical Examinations'!$A361:$O2695,5,FALSE)</f>
        <v>No</v>
      </c>
      <c r="G361" s="11" t="str">
        <f>VLOOKUP($A361,'Medical Examinations'!$A361:$O2695,6,FALSE)</f>
        <v>No</v>
      </c>
      <c r="H361" s="11">
        <f>VLOOKUP($A361,'Medical Examinations'!$A361:$P2695,13,FALSE)</f>
        <v>0</v>
      </c>
      <c r="I361" s="11" t="str">
        <f>VLOOKUP($A361,'Medical Examinations'!$A361:$P2695,16,FALSE)</f>
        <v>Yes</v>
      </c>
      <c r="J361" s="11" t="str">
        <f>VLOOKUP($A361,'Medical Examinations'!$A361:$P2695,11,FALSE)</f>
        <v>Obesity</v>
      </c>
      <c r="K361" s="11" t="str">
        <f>VLOOKUP($A361,'Medical Examinations'!$A361:$P2695,12,FALSE)</f>
        <v>Normal</v>
      </c>
      <c r="L361" s="11" t="str">
        <f>VLOOKUP($A361,'Hospitalisation Details'!$K361:$S2703,7,FALSE)</f>
        <v>21 Dec 1999</v>
      </c>
      <c r="M361" s="17">
        <f>VLOOKUP($A361,'Hospitalisation Details'!$K361:$S2703,9,FALSE)</f>
        <v>27980.77</v>
      </c>
      <c r="N361" s="11" t="str">
        <f>VLOOKUP($A361,'Hospitalisation Details'!$K361:$S2703,4,FALSE)</f>
        <v>Tier - 1</v>
      </c>
      <c r="O361" s="11" t="str">
        <f>VLOOKUP($A361,'Hospitalisation Details'!$K361:$S2703,5,FALSE)</f>
        <v>Tier - 1</v>
      </c>
      <c r="P361" s="11" t="str">
        <f>VLOOKUP($A361,'Hospitalisation Details'!$K361:$S2703,6,FALSE)</f>
        <v>R1011</v>
      </c>
      <c r="Q361" s="36">
        <f ca="1">VLOOKUP($A361,'Hospitalisation Details'!$K361:$S2703,8,FALSE)</f>
        <v>25</v>
      </c>
    </row>
    <row r="362" spans="1:17" x14ac:dyDescent="0.3">
      <c r="A362" s="14" t="str">
        <f>VLOOKUP('Customer Names'!A362,'Customer Names'!A362:F2696,1,FALSE)</f>
        <v>Id361</v>
      </c>
      <c r="B362" s="11" t="str">
        <f>VLOOKUP('Customer Names'!B362,'Customer Names'!B362:G2696,5,FALSE)</f>
        <v>Pierre-Michel</v>
      </c>
      <c r="C362" s="11">
        <f>VLOOKUP($A362,'Medical Examinations'!$A362:$O2696,2,FALSE)</f>
        <v>36.1</v>
      </c>
      <c r="D362" s="11">
        <f>VLOOKUP($A362,'Medical Examinations'!$A362:$O2696,3,FALSE)</f>
        <v>11.39</v>
      </c>
      <c r="E362" s="11" t="str">
        <f>VLOOKUP($A362,'Medical Examinations'!$A362:$P2696,14,FALSE)</f>
        <v>Yes</v>
      </c>
      <c r="F362" s="11" t="str">
        <f>VLOOKUP($A362,'Medical Examinations'!$A362:$O2696,5,FALSE)</f>
        <v>No</v>
      </c>
      <c r="G362" s="11" t="str">
        <f>VLOOKUP($A362,'Medical Examinations'!$A362:$O2696,6,FALSE)</f>
        <v>No</v>
      </c>
      <c r="H362" s="11">
        <f>VLOOKUP($A362,'Medical Examinations'!$A362:$P2696,13,FALSE)</f>
        <v>2</v>
      </c>
      <c r="I362" s="11" t="str">
        <f>VLOOKUP($A362,'Medical Examinations'!$A362:$P2696,16,FALSE)</f>
        <v>No</v>
      </c>
      <c r="J362" s="11" t="str">
        <f>VLOOKUP($A362,'Medical Examinations'!$A362:$P2696,11,FALSE)</f>
        <v>Obesity</v>
      </c>
      <c r="K362" s="11" t="str">
        <f>VLOOKUP($A362,'Medical Examinations'!$A362:$P2696,12,FALSE)</f>
        <v>Diabetes</v>
      </c>
      <c r="L362" s="11" t="str">
        <f>VLOOKUP($A362,'Hospitalisation Details'!$K362:$S2704,7,FALSE)</f>
        <v>28 Jul 1961</v>
      </c>
      <c r="M362" s="17">
        <f>VLOOKUP($A362,'Hospitalisation Details'!$K362:$S2704,9,FALSE)</f>
        <v>27941.29</v>
      </c>
      <c r="N362" s="11" t="str">
        <f>VLOOKUP($A362,'Hospitalisation Details'!$K362:$S2704,4,FALSE)</f>
        <v>Tier - 1</v>
      </c>
      <c r="O362" s="11" t="str">
        <f>VLOOKUP($A362,'Hospitalisation Details'!$K362:$S2704,5,FALSE)</f>
        <v>Tier - 3</v>
      </c>
      <c r="P362" s="11" t="str">
        <f>VLOOKUP($A362,'Hospitalisation Details'!$K362:$S2704,6,FALSE)</f>
        <v>R1011</v>
      </c>
      <c r="Q362" s="36">
        <f ca="1">VLOOKUP($A362,'Hospitalisation Details'!$K362:$S2704,8,FALSE)</f>
        <v>63</v>
      </c>
    </row>
    <row r="363" spans="1:17" x14ac:dyDescent="0.3">
      <c r="A363" s="14" t="str">
        <f>VLOOKUP('Customer Names'!A363,'Customer Names'!A363:F2697,1,FALSE)</f>
        <v>Id362</v>
      </c>
      <c r="B363" s="11" t="str">
        <f>VLOOKUP('Customer Names'!B363,'Customer Names'!B363:G2697,5,FALSE)</f>
        <v>Daniel</v>
      </c>
      <c r="C363" s="11">
        <f>VLOOKUP($A363,'Medical Examinations'!$A363:$O2697,2,FALSE)</f>
        <v>22.77</v>
      </c>
      <c r="D363" s="11">
        <f>VLOOKUP($A363,'Medical Examinations'!$A363:$O2697,3,FALSE)</f>
        <v>6</v>
      </c>
      <c r="E363" s="11" t="str">
        <f>VLOOKUP($A363,'Medical Examinations'!$A363:$P2697,14,FALSE)</f>
        <v>No</v>
      </c>
      <c r="F363" s="11" t="str">
        <f>VLOOKUP($A363,'Medical Examinations'!$A363:$O2697,5,FALSE)</f>
        <v>No</v>
      </c>
      <c r="G363" s="11" t="str">
        <f>VLOOKUP($A363,'Medical Examinations'!$A363:$O2697,6,FALSE)</f>
        <v>No</v>
      </c>
      <c r="H363" s="11">
        <f>VLOOKUP($A363,'Medical Examinations'!$A363:$P2697,13,FALSE)</f>
        <v>0</v>
      </c>
      <c r="I363" s="11" t="str">
        <f>VLOOKUP($A363,'Medical Examinations'!$A363:$P2697,16,FALSE)</f>
        <v>Yes</v>
      </c>
      <c r="J363" s="11" t="str">
        <f>VLOOKUP($A363,'Medical Examinations'!$A363:$P2697,11,FALSE)</f>
        <v>Normal Weight</v>
      </c>
      <c r="K363" s="11" t="str">
        <f>VLOOKUP($A363,'Medical Examinations'!$A363:$P2697,12,FALSE)</f>
        <v>Prediabetes</v>
      </c>
      <c r="L363" s="11" t="str">
        <f>VLOOKUP($A363,'Hospitalisation Details'!$K363:$S2705,7,FALSE)</f>
        <v>4 Jun 1991</v>
      </c>
      <c r="M363" s="17">
        <f>VLOOKUP($A363,'Hospitalisation Details'!$K363:$S2705,9,FALSE)</f>
        <v>27931.11</v>
      </c>
      <c r="N363" s="11" t="str">
        <f>VLOOKUP($A363,'Hospitalisation Details'!$K363:$S2705,4,FALSE)</f>
        <v>Tier - 1</v>
      </c>
      <c r="O363" s="11" t="str">
        <f>VLOOKUP($A363,'Hospitalisation Details'!$K363:$S2705,5,FALSE)</f>
        <v>Tier - 3</v>
      </c>
      <c r="P363" s="11" t="str">
        <f>VLOOKUP($A363,'Hospitalisation Details'!$K363:$S2705,6,FALSE)</f>
        <v>R1011</v>
      </c>
      <c r="Q363" s="36">
        <f ca="1">VLOOKUP($A363,'Hospitalisation Details'!$K363:$S2705,8,FALSE)</f>
        <v>33</v>
      </c>
    </row>
    <row r="364" spans="1:17" x14ac:dyDescent="0.3">
      <c r="A364" s="14" t="str">
        <f>VLOOKUP('Customer Names'!A364,'Customer Names'!A364:F2698,1,FALSE)</f>
        <v>Id363</v>
      </c>
      <c r="B364" s="11" t="str">
        <f>VLOOKUP('Customer Names'!B364,'Customer Names'!B364:G2698,5,FALSE)</f>
        <v>Brian L</v>
      </c>
      <c r="C364" s="11">
        <f>VLOOKUP($A364,'Medical Examinations'!$A364:$O2698,2,FALSE)</f>
        <v>21.24</v>
      </c>
      <c r="D364" s="11">
        <f>VLOOKUP($A364,'Medical Examinations'!$A364:$O2698,3,FALSE)</f>
        <v>5.13</v>
      </c>
      <c r="E364" s="11" t="str">
        <f>VLOOKUP($A364,'Medical Examinations'!$A364:$P2698,14,FALSE)</f>
        <v>No</v>
      </c>
      <c r="F364" s="11" t="str">
        <f>VLOOKUP($A364,'Medical Examinations'!$A364:$O2698,5,FALSE)</f>
        <v>No</v>
      </c>
      <c r="G364" s="11" t="str">
        <f>VLOOKUP($A364,'Medical Examinations'!$A364:$O2698,6,FALSE)</f>
        <v>Yes</v>
      </c>
      <c r="H364" s="11">
        <f>VLOOKUP($A364,'Medical Examinations'!$A364:$P2698,13,FALSE)</f>
        <v>0</v>
      </c>
      <c r="I364" s="11" t="str">
        <f>VLOOKUP($A364,'Medical Examinations'!$A364:$P2698,16,FALSE)</f>
        <v>Yes</v>
      </c>
      <c r="J364" s="11" t="str">
        <f>VLOOKUP($A364,'Medical Examinations'!$A364:$P2698,11,FALSE)</f>
        <v>Normal Weight</v>
      </c>
      <c r="K364" s="11" t="str">
        <f>VLOOKUP($A364,'Medical Examinations'!$A364:$P2698,12,FALSE)</f>
        <v>Normal</v>
      </c>
      <c r="L364" s="11" t="str">
        <f>VLOOKUP($A364,'Hospitalisation Details'!$K364:$S2706,7,FALSE)</f>
        <v>21 Nov 1989</v>
      </c>
      <c r="M364" s="17">
        <f>VLOOKUP($A364,'Hospitalisation Details'!$K364:$S2706,9,FALSE)</f>
        <v>27925.86</v>
      </c>
      <c r="N364" s="11" t="str">
        <f>VLOOKUP($A364,'Hospitalisation Details'!$K364:$S2706,4,FALSE)</f>
        <v>Tier - 1</v>
      </c>
      <c r="O364" s="11" t="str">
        <f>VLOOKUP($A364,'Hospitalisation Details'!$K364:$S2706,5,FALSE)</f>
        <v>Tier - 2</v>
      </c>
      <c r="P364" s="11" t="str">
        <f>VLOOKUP($A364,'Hospitalisation Details'!$K364:$S2706,6,FALSE)</f>
        <v>R1011</v>
      </c>
      <c r="Q364" s="36">
        <f ca="1">VLOOKUP($A364,'Hospitalisation Details'!$K364:$S2706,8,FALSE)</f>
        <v>35</v>
      </c>
    </row>
    <row r="365" spans="1:17" x14ac:dyDescent="0.3">
      <c r="A365" s="14" t="str">
        <f>VLOOKUP('Customer Names'!A365,'Customer Names'!A365:F2699,1,FALSE)</f>
        <v>Id364</v>
      </c>
      <c r="B365" s="11" t="str">
        <f>VLOOKUP('Customer Names'!B365,'Customer Names'!B365:G2699,5,FALSE)</f>
        <v>Morgan M</v>
      </c>
      <c r="C365" s="11">
        <f>VLOOKUP($A365,'Medical Examinations'!$A365:$O2699,2,FALSE)</f>
        <v>17.600000000000001</v>
      </c>
      <c r="D365" s="11">
        <f>VLOOKUP($A365,'Medical Examinations'!$A365:$O2699,3,FALSE)</f>
        <v>5.26</v>
      </c>
      <c r="E365" s="11" t="str">
        <f>VLOOKUP($A365,'Medical Examinations'!$A365:$P2699,14,FALSE)</f>
        <v>Yes</v>
      </c>
      <c r="F365" s="11" t="str">
        <f>VLOOKUP($A365,'Medical Examinations'!$A365:$O2699,5,FALSE)</f>
        <v>No</v>
      </c>
      <c r="G365" s="11" t="str">
        <f>VLOOKUP($A365,'Medical Examinations'!$A365:$O2699,6,FALSE)</f>
        <v>No</v>
      </c>
      <c r="H365" s="11">
        <f>VLOOKUP($A365,'Medical Examinations'!$A365:$P2699,13,FALSE)</f>
        <v>0</v>
      </c>
      <c r="I365" s="11" t="str">
        <f>VLOOKUP($A365,'Medical Examinations'!$A365:$P2699,16,FALSE)</f>
        <v>Yes</v>
      </c>
      <c r="J365" s="11" t="str">
        <f>VLOOKUP($A365,'Medical Examinations'!$A365:$P2699,11,FALSE)</f>
        <v>Underweight</v>
      </c>
      <c r="K365" s="11" t="str">
        <f>VLOOKUP($A365,'Medical Examinations'!$A365:$P2699,12,FALSE)</f>
        <v>Normal</v>
      </c>
      <c r="L365" s="11" t="str">
        <f>VLOOKUP($A365,'Hospitalisation Details'!$K365:$S2707,7,FALSE)</f>
        <v>4 Dec 1985</v>
      </c>
      <c r="M365" s="17">
        <f>VLOOKUP($A365,'Hospitalisation Details'!$K365:$S2707,9,FALSE)</f>
        <v>27849.94</v>
      </c>
      <c r="N365" s="11" t="str">
        <f>VLOOKUP($A365,'Hospitalisation Details'!$K365:$S2707,4,FALSE)</f>
        <v>Tier - 1</v>
      </c>
      <c r="O365" s="11" t="str">
        <f>VLOOKUP($A365,'Hospitalisation Details'!$K365:$S2707,5,FALSE)</f>
        <v>Tier - 1</v>
      </c>
      <c r="P365" s="11" t="str">
        <f>VLOOKUP($A365,'Hospitalisation Details'!$K365:$S2707,6,FALSE)</f>
        <v>R1011</v>
      </c>
      <c r="Q365" s="36">
        <f ca="1">VLOOKUP($A365,'Hospitalisation Details'!$K365:$S2707,8,FALSE)</f>
        <v>39</v>
      </c>
    </row>
    <row r="366" spans="1:17" x14ac:dyDescent="0.3">
      <c r="A366" s="14" t="str">
        <f>VLOOKUP('Customer Names'!A366,'Customer Names'!A366:F2700,1,FALSE)</f>
        <v>Id365</v>
      </c>
      <c r="B366" s="11" t="str">
        <f>VLOOKUP('Customer Names'!B366,'Customer Names'!B366:G2700,5,FALSE)</f>
        <v>Caroline</v>
      </c>
      <c r="C366" s="11">
        <f>VLOOKUP($A366,'Medical Examinations'!$A366:$O2700,2,FALSE)</f>
        <v>26.29</v>
      </c>
      <c r="D366" s="11">
        <f>VLOOKUP($A366,'Medical Examinations'!$A366:$O2700,3,FALSE)</f>
        <v>6.84</v>
      </c>
      <c r="E366" s="11" t="str">
        <f>VLOOKUP($A366,'Medical Examinations'!$A366:$P2700,14,FALSE)</f>
        <v>No</v>
      </c>
      <c r="F366" s="11" t="str">
        <f>VLOOKUP($A366,'Medical Examinations'!$A366:$O2700,5,FALSE)</f>
        <v>No</v>
      </c>
      <c r="G366" s="11" t="str">
        <f>VLOOKUP($A366,'Medical Examinations'!$A366:$O2700,6,FALSE)</f>
        <v>No</v>
      </c>
      <c r="H366" s="11">
        <f>VLOOKUP($A366,'Medical Examinations'!$A366:$P2700,13,FALSE)</f>
        <v>0</v>
      </c>
      <c r="I366" s="11" t="str">
        <f>VLOOKUP($A366,'Medical Examinations'!$A366:$P2700,16,FALSE)</f>
        <v>Yes</v>
      </c>
      <c r="J366" s="11" t="str">
        <f>VLOOKUP($A366,'Medical Examinations'!$A366:$P2700,11,FALSE)</f>
        <v>Overweight</v>
      </c>
      <c r="K366" s="11" t="str">
        <f>VLOOKUP($A366,'Medical Examinations'!$A366:$P2700,12,FALSE)</f>
        <v>Diabetes</v>
      </c>
      <c r="L366" s="11" t="str">
        <f>VLOOKUP($A366,'Hospitalisation Details'!$K366:$S2708,7,FALSE)</f>
        <v>6 Jul 1960</v>
      </c>
      <c r="M366" s="17">
        <f>VLOOKUP($A366,'Hospitalisation Details'!$K366:$S2708,9,FALSE)</f>
        <v>27808.73</v>
      </c>
      <c r="N366" s="11" t="str">
        <f>VLOOKUP($A366,'Hospitalisation Details'!$K366:$S2708,4,FALSE)</f>
        <v>Tier - 1</v>
      </c>
      <c r="O366" s="11" t="str">
        <f>VLOOKUP($A366,'Hospitalisation Details'!$K366:$S2708,5,FALSE)</f>
        <v>Tier - 1</v>
      </c>
      <c r="P366" s="11" t="str">
        <f>VLOOKUP($A366,'Hospitalisation Details'!$K366:$S2708,6,FALSE)</f>
        <v>R1013</v>
      </c>
      <c r="Q366" s="36">
        <f ca="1">VLOOKUP($A366,'Hospitalisation Details'!$K366:$S2708,8,FALSE)</f>
        <v>64</v>
      </c>
    </row>
    <row r="367" spans="1:17" x14ac:dyDescent="0.3">
      <c r="A367" s="14" t="str">
        <f>VLOOKUP('Customer Names'!A367,'Customer Names'!A367:F2701,1,FALSE)</f>
        <v>Id366</v>
      </c>
      <c r="B367" s="11" t="str">
        <f>VLOOKUP('Customer Names'!B367,'Customer Names'!B367:G2701,5,FALSE)</f>
        <v>Drew T</v>
      </c>
      <c r="C367" s="11">
        <f>VLOOKUP($A367,'Medical Examinations'!$A367:$O2701,2,FALSE)</f>
        <v>35.31</v>
      </c>
      <c r="D367" s="11">
        <f>VLOOKUP($A367,'Medical Examinations'!$A367:$O2701,3,FALSE)</f>
        <v>9.0399999999999991</v>
      </c>
      <c r="E367" s="11" t="str">
        <f>VLOOKUP($A367,'Medical Examinations'!$A367:$P2701,14,FALSE)</f>
        <v>No</v>
      </c>
      <c r="F367" s="11" t="str">
        <f>VLOOKUP($A367,'Medical Examinations'!$A367:$O2701,5,FALSE)</f>
        <v>No</v>
      </c>
      <c r="G367" s="11" t="str">
        <f>VLOOKUP($A367,'Medical Examinations'!$A367:$O2701,6,FALSE)</f>
        <v>No</v>
      </c>
      <c r="H367" s="11">
        <f>VLOOKUP($A367,'Medical Examinations'!$A367:$P2701,13,FALSE)</f>
        <v>0</v>
      </c>
      <c r="I367" s="11" t="str">
        <f>VLOOKUP($A367,'Medical Examinations'!$A367:$P2701,16,FALSE)</f>
        <v>No</v>
      </c>
      <c r="J367" s="11" t="str">
        <f>VLOOKUP($A367,'Medical Examinations'!$A367:$P2701,11,FALSE)</f>
        <v>Obesity</v>
      </c>
      <c r="K367" s="11" t="str">
        <f>VLOOKUP($A367,'Medical Examinations'!$A367:$P2701,12,FALSE)</f>
        <v>Diabetes</v>
      </c>
      <c r="L367" s="11" t="str">
        <f>VLOOKUP($A367,'Hospitalisation Details'!$K367:$S2709,7,FALSE)</f>
        <v>6 Dec 2002</v>
      </c>
      <c r="M367" s="17">
        <f>VLOOKUP($A367,'Hospitalisation Details'!$K367:$S2709,9,FALSE)</f>
        <v>27724.29</v>
      </c>
      <c r="N367" s="11" t="str">
        <f>VLOOKUP($A367,'Hospitalisation Details'!$K367:$S2709,4,FALSE)</f>
        <v>Tier - 1</v>
      </c>
      <c r="O367" s="11" t="str">
        <f>VLOOKUP($A367,'Hospitalisation Details'!$K367:$S2709,5,FALSE)</f>
        <v>Tier - 3</v>
      </c>
      <c r="P367" s="11" t="str">
        <f>VLOOKUP($A367,'Hospitalisation Details'!$K367:$S2709,6,FALSE)</f>
        <v>R1013</v>
      </c>
      <c r="Q367" s="36">
        <f ca="1">VLOOKUP($A367,'Hospitalisation Details'!$K367:$S2709,8,FALSE)</f>
        <v>22</v>
      </c>
    </row>
    <row r="368" spans="1:17" x14ac:dyDescent="0.3">
      <c r="A368" s="14" t="str">
        <f>VLOOKUP('Customer Names'!A368,'Customer Names'!A368:F2702,1,FALSE)</f>
        <v>Id367</v>
      </c>
      <c r="B368" s="11" t="str">
        <f>VLOOKUP('Customer Names'!B368,'Customer Names'!B368:G2702,5,FALSE)</f>
        <v>Austin W</v>
      </c>
      <c r="C368" s="11">
        <f>VLOOKUP($A368,'Medical Examinations'!$A368:$O2702,2,FALSE)</f>
        <v>27.04</v>
      </c>
      <c r="D368" s="11">
        <f>VLOOKUP($A368,'Medical Examinations'!$A368:$O2702,3,FALSE)</f>
        <v>4.0999999999999996</v>
      </c>
      <c r="E368" s="11" t="str">
        <f>VLOOKUP($A368,'Medical Examinations'!$A368:$P2702,14,FALSE)</f>
        <v>No</v>
      </c>
      <c r="F368" s="11" t="str">
        <f>VLOOKUP($A368,'Medical Examinations'!$A368:$O2702,5,FALSE)</f>
        <v>No</v>
      </c>
      <c r="G368" s="11" t="str">
        <f>VLOOKUP($A368,'Medical Examinations'!$A368:$O2702,6,FALSE)</f>
        <v>No</v>
      </c>
      <c r="H368" s="11">
        <f>VLOOKUP($A368,'Medical Examinations'!$A368:$P2702,13,FALSE)</f>
        <v>1</v>
      </c>
      <c r="I368" s="11" t="str">
        <f>VLOOKUP($A368,'Medical Examinations'!$A368:$P2702,16,FALSE)</f>
        <v>Yes</v>
      </c>
      <c r="J368" s="11" t="str">
        <f>VLOOKUP($A368,'Medical Examinations'!$A368:$P2702,11,FALSE)</f>
        <v>Overweight</v>
      </c>
      <c r="K368" s="11" t="str">
        <f>VLOOKUP($A368,'Medical Examinations'!$A368:$P2702,12,FALSE)</f>
        <v>Normal</v>
      </c>
      <c r="L368" s="11" t="str">
        <f>VLOOKUP($A368,'Hospitalisation Details'!$K368:$S2710,7,FALSE)</f>
        <v>3 Jul 1992</v>
      </c>
      <c r="M368" s="17">
        <f>VLOOKUP($A368,'Hospitalisation Details'!$K368:$S2710,9,FALSE)</f>
        <v>27696.11</v>
      </c>
      <c r="N368" s="11" t="str">
        <f>VLOOKUP($A368,'Hospitalisation Details'!$K368:$S2710,4,FALSE)</f>
        <v>Tier - 1</v>
      </c>
      <c r="O368" s="11" t="str">
        <f>VLOOKUP($A368,'Hospitalisation Details'!$K368:$S2710,5,FALSE)</f>
        <v>Tier - 2</v>
      </c>
      <c r="P368" s="11" t="str">
        <f>VLOOKUP($A368,'Hospitalisation Details'!$K368:$S2710,6,FALSE)</f>
        <v>R1011</v>
      </c>
      <c r="Q368" s="36">
        <f ca="1">VLOOKUP($A368,'Hospitalisation Details'!$K368:$S2710,8,FALSE)</f>
        <v>32</v>
      </c>
    </row>
    <row r="369" spans="1:17" x14ac:dyDescent="0.3">
      <c r="A369" s="14" t="str">
        <f>VLOOKUP('Customer Names'!A369,'Customer Names'!A369:F2703,1,FALSE)</f>
        <v>Id368</v>
      </c>
      <c r="B369" s="11" t="str">
        <f>VLOOKUP('Customer Names'!B369,'Customer Names'!B369:G2703,5,FALSE)</f>
        <v>Berenice</v>
      </c>
      <c r="C369" s="11">
        <f>VLOOKUP($A369,'Medical Examinations'!$A369:$O2703,2,FALSE)</f>
        <v>30.23</v>
      </c>
      <c r="D369" s="11">
        <f>VLOOKUP($A369,'Medical Examinations'!$A369:$O2703,3,FALSE)</f>
        <v>4.2300000000000004</v>
      </c>
      <c r="E369" s="11" t="str">
        <f>VLOOKUP($A369,'Medical Examinations'!$A369:$P2703,14,FALSE)</f>
        <v>Yes</v>
      </c>
      <c r="F369" s="11" t="str">
        <f>VLOOKUP($A369,'Medical Examinations'!$A369:$O2703,5,FALSE)</f>
        <v>No</v>
      </c>
      <c r="G369" s="11" t="str">
        <f>VLOOKUP($A369,'Medical Examinations'!$A369:$O2703,6,FALSE)</f>
        <v>Yes</v>
      </c>
      <c r="H369" s="11">
        <f>VLOOKUP($A369,'Medical Examinations'!$A369:$P2703,13,FALSE)</f>
        <v>1</v>
      </c>
      <c r="I369" s="11" t="str">
        <f>VLOOKUP($A369,'Medical Examinations'!$A369:$P2703,16,FALSE)</f>
        <v>Yes</v>
      </c>
      <c r="J369" s="11" t="str">
        <f>VLOOKUP($A369,'Medical Examinations'!$A369:$P2703,11,FALSE)</f>
        <v>Obesity</v>
      </c>
      <c r="K369" s="11" t="str">
        <f>VLOOKUP($A369,'Medical Examinations'!$A369:$P2703,12,FALSE)</f>
        <v>Normal</v>
      </c>
      <c r="L369" s="11" t="str">
        <f>VLOOKUP($A369,'Hospitalisation Details'!$K369:$S2711,7,FALSE)</f>
        <v>7 Oct 1997</v>
      </c>
      <c r="M369" s="17">
        <f>VLOOKUP($A369,'Hospitalisation Details'!$K369:$S2711,9,FALSE)</f>
        <v>27625.17</v>
      </c>
      <c r="N369" s="11" t="str">
        <f>VLOOKUP($A369,'Hospitalisation Details'!$K369:$S2711,4,FALSE)</f>
        <v>Tier - 1</v>
      </c>
      <c r="O369" s="11" t="str">
        <f>VLOOKUP($A369,'Hospitalisation Details'!$K369:$S2711,5,FALSE)</f>
        <v>Tier - 1</v>
      </c>
      <c r="P369" s="11" t="str">
        <f>VLOOKUP($A369,'Hospitalisation Details'!$K369:$S2711,6,FALSE)</f>
        <v>R1011</v>
      </c>
      <c r="Q369" s="36">
        <f ca="1">VLOOKUP($A369,'Hospitalisation Details'!$K369:$S2711,8,FALSE)</f>
        <v>27</v>
      </c>
    </row>
    <row r="370" spans="1:17" x14ac:dyDescent="0.3">
      <c r="A370" s="14" t="str">
        <f>VLOOKUP('Customer Names'!A370,'Customer Names'!A370:F2704,1,FALSE)</f>
        <v>Id369</v>
      </c>
      <c r="B370" s="11" t="str">
        <f>VLOOKUP('Customer Names'!B370,'Customer Names'!B370:G2704,5,FALSE)</f>
        <v>Kenneth A</v>
      </c>
      <c r="C370" s="11">
        <f>VLOOKUP($A370,'Medical Examinations'!$A370:$O2704,2,FALSE)</f>
        <v>30.6</v>
      </c>
      <c r="D370" s="11">
        <f>VLOOKUP($A370,'Medical Examinations'!$A370:$O2704,3,FALSE)</f>
        <v>6.48</v>
      </c>
      <c r="E370" s="11" t="str">
        <f>VLOOKUP($A370,'Medical Examinations'!$A370:$P2704,14,FALSE)</f>
        <v>Yes</v>
      </c>
      <c r="F370" s="11" t="str">
        <f>VLOOKUP($A370,'Medical Examinations'!$A370:$O2704,5,FALSE)</f>
        <v>No</v>
      </c>
      <c r="G370" s="11" t="str">
        <f>VLOOKUP($A370,'Medical Examinations'!$A370:$O2704,6,FALSE)</f>
        <v>Yes</v>
      </c>
      <c r="H370" s="11">
        <f>VLOOKUP($A370,'Medical Examinations'!$A370:$P2704,13,FALSE)</f>
        <v>1</v>
      </c>
      <c r="I370" s="11" t="str">
        <f>VLOOKUP($A370,'Medical Examinations'!$A370:$P2704,16,FALSE)</f>
        <v>Yes</v>
      </c>
      <c r="J370" s="11" t="str">
        <f>VLOOKUP($A370,'Medical Examinations'!$A370:$P2704,11,FALSE)</f>
        <v>Obesity</v>
      </c>
      <c r="K370" s="11" t="str">
        <f>VLOOKUP($A370,'Medical Examinations'!$A370:$P2704,12,FALSE)</f>
        <v>Diabetes</v>
      </c>
      <c r="L370" s="11" t="str">
        <f>VLOOKUP($A370,'Hospitalisation Details'!$K370:$S2712,7,FALSE)</f>
        <v>9 Sep 1997</v>
      </c>
      <c r="M370" s="17">
        <f>VLOOKUP($A370,'Hospitalisation Details'!$K370:$S2712,9,FALSE)</f>
        <v>27619.360000000001</v>
      </c>
      <c r="N370" s="11" t="str">
        <f>VLOOKUP($A370,'Hospitalisation Details'!$K370:$S2712,4,FALSE)</f>
        <v>Tier - 2</v>
      </c>
      <c r="O370" s="11" t="str">
        <f>VLOOKUP($A370,'Hospitalisation Details'!$K370:$S2712,5,FALSE)</f>
        <v>Tier - 3</v>
      </c>
      <c r="P370" s="11" t="str">
        <f>VLOOKUP($A370,'Hospitalisation Details'!$K370:$S2712,6,FALSE)</f>
        <v>R1011</v>
      </c>
      <c r="Q370" s="36">
        <f ca="1">VLOOKUP($A370,'Hospitalisation Details'!$K370:$S2712,8,FALSE)</f>
        <v>27</v>
      </c>
    </row>
    <row r="371" spans="1:17" x14ac:dyDescent="0.3">
      <c r="A371" s="14" t="str">
        <f>VLOOKUP('Customer Names'!A371,'Customer Names'!A371:F2705,1,FALSE)</f>
        <v>Id370</v>
      </c>
      <c r="B371" s="11" t="str">
        <f>VLOOKUP('Customer Names'!B371,'Customer Names'!B371:G2705,5,FALSE)</f>
        <v>Miguel</v>
      </c>
      <c r="C371" s="11">
        <f>VLOOKUP($A371,'Medical Examinations'!$A371:$O2705,2,FALSE)</f>
        <v>26.8</v>
      </c>
      <c r="D371" s="11">
        <f>VLOOKUP($A371,'Medical Examinations'!$A371:$O2705,3,FALSE)</f>
        <v>5.53</v>
      </c>
      <c r="E371" s="11" t="str">
        <f>VLOOKUP($A371,'Medical Examinations'!$A371:$P2705,14,FALSE)</f>
        <v>No</v>
      </c>
      <c r="F371" s="11" t="str">
        <f>VLOOKUP($A371,'Medical Examinations'!$A371:$O2705,5,FALSE)</f>
        <v>No</v>
      </c>
      <c r="G371" s="11" t="str">
        <f>VLOOKUP($A371,'Medical Examinations'!$A371:$O2705,6,FALSE)</f>
        <v>No</v>
      </c>
      <c r="H371" s="11">
        <f>VLOOKUP($A371,'Medical Examinations'!$A371:$P2705,13,FALSE)</f>
        <v>1</v>
      </c>
      <c r="I371" s="11" t="str">
        <f>VLOOKUP($A371,'Medical Examinations'!$A371:$P2705,16,FALSE)</f>
        <v>Yes</v>
      </c>
      <c r="J371" s="11" t="str">
        <f>VLOOKUP($A371,'Medical Examinations'!$A371:$P2705,11,FALSE)</f>
        <v>Overweight</v>
      </c>
      <c r="K371" s="11" t="str">
        <f>VLOOKUP($A371,'Medical Examinations'!$A371:$P2705,12,FALSE)</f>
        <v>Normal</v>
      </c>
      <c r="L371" s="11" t="str">
        <f>VLOOKUP($A371,'Hospitalisation Details'!$K371:$S2713,7,FALSE)</f>
        <v>11 Jun 1992</v>
      </c>
      <c r="M371" s="17">
        <f>VLOOKUP($A371,'Hospitalisation Details'!$K371:$S2713,9,FALSE)</f>
        <v>27614.71</v>
      </c>
      <c r="N371" s="11" t="str">
        <f>VLOOKUP($A371,'Hospitalisation Details'!$K371:$S2713,4,FALSE)</f>
        <v>Tier - 2</v>
      </c>
      <c r="O371" s="11" t="str">
        <f>VLOOKUP($A371,'Hospitalisation Details'!$K371:$S2713,5,FALSE)</f>
        <v>Tier - 3</v>
      </c>
      <c r="P371" s="11" t="str">
        <f>VLOOKUP($A371,'Hospitalisation Details'!$K371:$S2713,6,FALSE)</f>
        <v>R1011</v>
      </c>
      <c r="Q371" s="36">
        <f ca="1">VLOOKUP($A371,'Hospitalisation Details'!$K371:$S2713,8,FALSE)</f>
        <v>32</v>
      </c>
    </row>
    <row r="372" spans="1:17" x14ac:dyDescent="0.3">
      <c r="A372" s="14" t="str">
        <f>VLOOKUP('Customer Names'!A372,'Customer Names'!A372:F2706,1,FALSE)</f>
        <v>Id371</v>
      </c>
      <c r="B372" s="11" t="str">
        <f>VLOOKUP('Customer Names'!B372,'Customer Names'!B372:G2706,5,FALSE)</f>
        <v>Hadley T</v>
      </c>
      <c r="C372" s="11">
        <f>VLOOKUP($A372,'Medical Examinations'!$A372:$O2706,2,FALSE)</f>
        <v>16.86</v>
      </c>
      <c r="D372" s="11">
        <f>VLOOKUP($A372,'Medical Examinations'!$A372:$O2706,3,FALSE)</f>
        <v>4.07</v>
      </c>
      <c r="E372" s="11" t="str">
        <f>VLOOKUP($A372,'Medical Examinations'!$A372:$P2706,14,FALSE)</f>
        <v>Yes</v>
      </c>
      <c r="F372" s="11" t="str">
        <f>VLOOKUP($A372,'Medical Examinations'!$A372:$O2706,5,FALSE)</f>
        <v>No</v>
      </c>
      <c r="G372" s="11" t="str">
        <f>VLOOKUP($A372,'Medical Examinations'!$A372:$O2706,6,FALSE)</f>
        <v>No</v>
      </c>
      <c r="H372" s="11">
        <f>VLOOKUP($A372,'Medical Examinations'!$A372:$P2706,13,FALSE)</f>
        <v>0</v>
      </c>
      <c r="I372" s="11" t="str">
        <f>VLOOKUP($A372,'Medical Examinations'!$A372:$P2706,16,FALSE)</f>
        <v>Yes</v>
      </c>
      <c r="J372" s="11" t="str">
        <f>VLOOKUP($A372,'Medical Examinations'!$A372:$P2706,11,FALSE)</f>
        <v>Underweight</v>
      </c>
      <c r="K372" s="11" t="str">
        <f>VLOOKUP($A372,'Medical Examinations'!$A372:$P2706,12,FALSE)</f>
        <v>Normal</v>
      </c>
      <c r="L372" s="11" t="str">
        <f>VLOOKUP($A372,'Hospitalisation Details'!$K372:$S2714,7,FALSE)</f>
        <v>6 Nov 1985</v>
      </c>
      <c r="M372" s="17">
        <f>VLOOKUP($A372,'Hospitalisation Details'!$K372:$S2714,9,FALSE)</f>
        <v>27598.93</v>
      </c>
      <c r="N372" s="11" t="str">
        <f>VLOOKUP($A372,'Hospitalisation Details'!$K372:$S2714,4,FALSE)</f>
        <v>Tier - 2</v>
      </c>
      <c r="O372" s="11" t="str">
        <f>VLOOKUP($A372,'Hospitalisation Details'!$K372:$S2714,5,FALSE)</f>
        <v>Tier - 1</v>
      </c>
      <c r="P372" s="11" t="str">
        <f>VLOOKUP($A372,'Hospitalisation Details'!$K372:$S2714,6,FALSE)</f>
        <v>R1011</v>
      </c>
      <c r="Q372" s="36">
        <f ca="1">VLOOKUP($A372,'Hospitalisation Details'!$K372:$S2714,8,FALSE)</f>
        <v>39</v>
      </c>
    </row>
    <row r="373" spans="1:17" x14ac:dyDescent="0.3">
      <c r="A373" s="14" t="str">
        <f>VLOOKUP('Customer Names'!A373,'Customer Names'!A373:F2707,1,FALSE)</f>
        <v>Id372</v>
      </c>
      <c r="B373" s="11" t="str">
        <f>VLOOKUP('Customer Names'!B373,'Customer Names'!B373:G2707,5,FALSE)</f>
        <v>Taylor</v>
      </c>
      <c r="C373" s="11">
        <f>VLOOKUP($A373,'Medical Examinations'!$A373:$O2707,2,FALSE)</f>
        <v>16.3</v>
      </c>
      <c r="D373" s="11">
        <f>VLOOKUP($A373,'Medical Examinations'!$A373:$O2707,3,FALSE)</f>
        <v>5.51</v>
      </c>
      <c r="E373" s="11" t="str">
        <f>VLOOKUP($A373,'Medical Examinations'!$A373:$P2707,14,FALSE)</f>
        <v>No</v>
      </c>
      <c r="F373" s="11" t="str">
        <f>VLOOKUP($A373,'Medical Examinations'!$A373:$O2707,5,FALSE)</f>
        <v>No</v>
      </c>
      <c r="G373" s="11" t="str">
        <f>VLOOKUP($A373,'Medical Examinations'!$A373:$O2707,6,FALSE)</f>
        <v>No</v>
      </c>
      <c r="H373" s="11">
        <f>VLOOKUP($A373,'Medical Examinations'!$A373:$P2707,13,FALSE)</f>
        <v>1</v>
      </c>
      <c r="I373" s="11" t="str">
        <f>VLOOKUP($A373,'Medical Examinations'!$A373:$P2707,16,FALSE)</f>
        <v>Yes</v>
      </c>
      <c r="J373" s="11" t="str">
        <f>VLOOKUP($A373,'Medical Examinations'!$A373:$P2707,11,FALSE)</f>
        <v>Underweight</v>
      </c>
      <c r="K373" s="11" t="str">
        <f>VLOOKUP($A373,'Medical Examinations'!$A373:$P2707,12,FALSE)</f>
        <v>Normal</v>
      </c>
      <c r="L373" s="11" t="str">
        <f>VLOOKUP($A373,'Hospitalisation Details'!$K373:$S2715,7,FALSE)</f>
        <v>22 Jul 1984</v>
      </c>
      <c r="M373" s="17">
        <f>VLOOKUP($A373,'Hospitalisation Details'!$K373:$S2715,9,FALSE)</f>
        <v>27534.53</v>
      </c>
      <c r="N373" s="11" t="str">
        <f>VLOOKUP($A373,'Hospitalisation Details'!$K373:$S2715,4,FALSE)</f>
        <v>Tier - 2</v>
      </c>
      <c r="O373" s="11" t="str">
        <f>VLOOKUP($A373,'Hospitalisation Details'!$K373:$S2715,5,FALSE)</f>
        <v>Tier - 2</v>
      </c>
      <c r="P373" s="11" t="str">
        <f>VLOOKUP($A373,'Hospitalisation Details'!$K373:$S2715,6,FALSE)</f>
        <v>R1011</v>
      </c>
      <c r="Q373" s="36">
        <f ca="1">VLOOKUP($A373,'Hospitalisation Details'!$K373:$S2715,8,FALSE)</f>
        <v>40</v>
      </c>
    </row>
    <row r="374" spans="1:17" x14ac:dyDescent="0.3">
      <c r="A374" s="14" t="str">
        <f>VLOOKUP('Customer Names'!A374,'Customer Names'!A374:F2708,1,FALSE)</f>
        <v>Id373</v>
      </c>
      <c r="B374" s="11" t="str">
        <f>VLOOKUP('Customer Names'!B374,'Customer Names'!B374:G2708,5,FALSE)</f>
        <v>Tenielle M</v>
      </c>
      <c r="C374" s="11">
        <f>VLOOKUP($A374,'Medical Examinations'!$A374:$O2708,2,FALSE)</f>
        <v>29.81</v>
      </c>
      <c r="D374" s="11">
        <f>VLOOKUP($A374,'Medical Examinations'!$A374:$O2708,3,FALSE)</f>
        <v>11.66</v>
      </c>
      <c r="E374" s="11" t="str">
        <f>VLOOKUP($A374,'Medical Examinations'!$A374:$P2708,14,FALSE)</f>
        <v>No</v>
      </c>
      <c r="F374" s="11" t="str">
        <f>VLOOKUP($A374,'Medical Examinations'!$A374:$O2708,5,FALSE)</f>
        <v>No</v>
      </c>
      <c r="G374" s="11" t="str">
        <f>VLOOKUP($A374,'Medical Examinations'!$A374:$O2708,6,FALSE)</f>
        <v>No</v>
      </c>
      <c r="H374" s="11">
        <f>VLOOKUP($A374,'Medical Examinations'!$A374:$P2708,13,FALSE)</f>
        <v>0</v>
      </c>
      <c r="I374" s="11" t="str">
        <f>VLOOKUP($A374,'Medical Examinations'!$A374:$P2708,16,FALSE)</f>
        <v>Yes</v>
      </c>
      <c r="J374" s="11" t="str">
        <f>VLOOKUP($A374,'Medical Examinations'!$A374:$P2708,11,FALSE)</f>
        <v>Overweight</v>
      </c>
      <c r="K374" s="11" t="str">
        <f>VLOOKUP($A374,'Medical Examinations'!$A374:$P2708,12,FALSE)</f>
        <v>Diabetes</v>
      </c>
      <c r="L374" s="11" t="str">
        <f>VLOOKUP($A374,'Hospitalisation Details'!$K374:$S2716,7,FALSE)</f>
        <v>19 Oct 1965</v>
      </c>
      <c r="M374" s="17">
        <f>VLOOKUP($A374,'Hospitalisation Details'!$K374:$S2716,9,FALSE)</f>
        <v>27533.91</v>
      </c>
      <c r="N374" s="11" t="str">
        <f>VLOOKUP($A374,'Hospitalisation Details'!$K374:$S2716,4,FALSE)</f>
        <v>Tier - 2</v>
      </c>
      <c r="O374" s="11" t="str">
        <f>VLOOKUP($A374,'Hospitalisation Details'!$K374:$S2716,5,FALSE)</f>
        <v>Tier - 3</v>
      </c>
      <c r="P374" s="11" t="str">
        <f>VLOOKUP($A374,'Hospitalisation Details'!$K374:$S2716,6,FALSE)</f>
        <v>R1013</v>
      </c>
      <c r="Q374" s="36">
        <f ca="1">VLOOKUP($A374,'Hospitalisation Details'!$K374:$S2716,8,FALSE)</f>
        <v>59</v>
      </c>
    </row>
    <row r="375" spans="1:17" x14ac:dyDescent="0.3">
      <c r="A375" s="14" t="str">
        <f>VLOOKUP('Customer Names'!A375,'Customer Names'!A375:F2709,1,FALSE)</f>
        <v>Id374</v>
      </c>
      <c r="B375" s="11" t="str">
        <f>VLOOKUP('Customer Names'!B375,'Customer Names'!B375:G2709,5,FALSE)</f>
        <v>Andrea</v>
      </c>
      <c r="C375" s="11">
        <f>VLOOKUP($A375,'Medical Examinations'!$A375:$O2709,2,FALSE)</f>
        <v>16.329999999999998</v>
      </c>
      <c r="D375" s="11">
        <f>VLOOKUP($A375,'Medical Examinations'!$A375:$O2709,3,FALSE)</f>
        <v>7.26</v>
      </c>
      <c r="E375" s="11" t="str">
        <f>VLOOKUP($A375,'Medical Examinations'!$A375:$P2709,14,FALSE)</f>
        <v>Yes</v>
      </c>
      <c r="F375" s="11" t="str">
        <f>VLOOKUP($A375,'Medical Examinations'!$A375:$O2709,5,FALSE)</f>
        <v>No</v>
      </c>
      <c r="G375" s="11" t="str">
        <f>VLOOKUP($A375,'Medical Examinations'!$A375:$O2709,6,FALSE)</f>
        <v>No</v>
      </c>
      <c r="H375" s="11">
        <f>VLOOKUP($A375,'Medical Examinations'!$A375:$P2709,13,FALSE)</f>
        <v>0</v>
      </c>
      <c r="I375" s="11" t="str">
        <f>VLOOKUP($A375,'Medical Examinations'!$A375:$P2709,16,FALSE)</f>
        <v>Yes</v>
      </c>
      <c r="J375" s="11" t="str">
        <f>VLOOKUP($A375,'Medical Examinations'!$A375:$P2709,11,FALSE)</f>
        <v>Underweight</v>
      </c>
      <c r="K375" s="11" t="str">
        <f>VLOOKUP($A375,'Medical Examinations'!$A375:$P2709,12,FALSE)</f>
        <v>Diabetes</v>
      </c>
      <c r="L375" s="11" t="str">
        <f>VLOOKUP($A375,'Hospitalisation Details'!$K375:$S2717,7,FALSE)</f>
        <v>3 Oct 1981</v>
      </c>
      <c r="M375" s="17">
        <f>VLOOKUP($A375,'Hospitalisation Details'!$K375:$S2717,9,FALSE)</f>
        <v>27495.59</v>
      </c>
      <c r="N375" s="11" t="str">
        <f>VLOOKUP($A375,'Hospitalisation Details'!$K375:$S2717,4,FALSE)</f>
        <v>Tier - 2</v>
      </c>
      <c r="O375" s="11" t="str">
        <f>VLOOKUP($A375,'Hospitalisation Details'!$K375:$S2717,5,FALSE)</f>
        <v>Tier - 1</v>
      </c>
      <c r="P375" s="11" t="str">
        <f>VLOOKUP($A375,'Hospitalisation Details'!$K375:$S2717,6,FALSE)</f>
        <v>R1011</v>
      </c>
      <c r="Q375" s="36">
        <f ca="1">VLOOKUP($A375,'Hospitalisation Details'!$K375:$S2717,8,FALSE)</f>
        <v>43</v>
      </c>
    </row>
    <row r="376" spans="1:17" x14ac:dyDescent="0.3">
      <c r="A376" s="14" t="str">
        <f>VLOOKUP('Customer Names'!A376,'Customer Names'!A376:F2710,1,FALSE)</f>
        <v>Id375</v>
      </c>
      <c r="B376" s="11" t="str">
        <f>VLOOKUP('Customer Names'!B376,'Customer Names'!B376:G2710,5,FALSE)</f>
        <v>Nora P</v>
      </c>
      <c r="C376" s="11">
        <f>VLOOKUP($A376,'Medical Examinations'!$A376:$O2710,2,FALSE)</f>
        <v>16.37</v>
      </c>
      <c r="D376" s="11">
        <f>VLOOKUP($A376,'Medical Examinations'!$A376:$O2710,3,FALSE)</f>
        <v>4.79</v>
      </c>
      <c r="E376" s="11" t="str">
        <f>VLOOKUP($A376,'Medical Examinations'!$A376:$P2710,14,FALSE)</f>
        <v>Yes</v>
      </c>
      <c r="F376" s="11" t="str">
        <f>VLOOKUP($A376,'Medical Examinations'!$A376:$O2710,5,FALSE)</f>
        <v>No</v>
      </c>
      <c r="G376" s="11" t="str">
        <f>VLOOKUP($A376,'Medical Examinations'!$A376:$O2710,6,FALSE)</f>
        <v>No</v>
      </c>
      <c r="H376" s="11">
        <f>VLOOKUP($A376,'Medical Examinations'!$A376:$P2710,13,FALSE)</f>
        <v>0</v>
      </c>
      <c r="I376" s="11" t="str">
        <f>VLOOKUP($A376,'Medical Examinations'!$A376:$P2710,16,FALSE)</f>
        <v>Yes</v>
      </c>
      <c r="J376" s="11" t="str">
        <f>VLOOKUP($A376,'Medical Examinations'!$A376:$P2710,11,FALSE)</f>
        <v>Underweight</v>
      </c>
      <c r="K376" s="11" t="str">
        <f>VLOOKUP($A376,'Medical Examinations'!$A376:$P2710,12,FALSE)</f>
        <v>Normal</v>
      </c>
      <c r="L376" s="11" t="str">
        <f>VLOOKUP($A376,'Hospitalisation Details'!$K376:$S2718,7,FALSE)</f>
        <v>5 Dec 1985</v>
      </c>
      <c r="M376" s="17">
        <f>VLOOKUP($A376,'Hospitalisation Details'!$K376:$S2718,9,FALSE)</f>
        <v>27432.73</v>
      </c>
      <c r="N376" s="11" t="str">
        <f>VLOOKUP($A376,'Hospitalisation Details'!$K376:$S2718,4,FALSE)</f>
        <v>Tier - 2</v>
      </c>
      <c r="O376" s="11" t="str">
        <f>VLOOKUP($A376,'Hospitalisation Details'!$K376:$S2718,5,FALSE)</f>
        <v>Tier - 1</v>
      </c>
      <c r="P376" s="11" t="str">
        <f>VLOOKUP($A376,'Hospitalisation Details'!$K376:$S2718,6,FALSE)</f>
        <v>R1011</v>
      </c>
      <c r="Q376" s="36">
        <f ca="1">VLOOKUP($A376,'Hospitalisation Details'!$K376:$S2718,8,FALSE)</f>
        <v>39</v>
      </c>
    </row>
    <row r="377" spans="1:17" x14ac:dyDescent="0.3">
      <c r="A377" s="14" t="str">
        <f>VLOOKUP('Customer Names'!A377,'Customer Names'!A377:F2711,1,FALSE)</f>
        <v>Id376</v>
      </c>
      <c r="B377" s="11" t="str">
        <f>VLOOKUP('Customer Names'!B377,'Customer Names'!B377:G2711,5,FALSE)</f>
        <v>Zachary</v>
      </c>
      <c r="C377" s="11">
        <f>VLOOKUP($A377,'Medical Examinations'!$A377:$O2711,2,FALSE)</f>
        <v>22.42</v>
      </c>
      <c r="D377" s="11">
        <f>VLOOKUP($A377,'Medical Examinations'!$A377:$O2711,3,FALSE)</f>
        <v>4.68</v>
      </c>
      <c r="E377" s="11" t="str">
        <f>VLOOKUP($A377,'Medical Examinations'!$A377:$P2711,14,FALSE)</f>
        <v>Yes</v>
      </c>
      <c r="F377" s="11" t="str">
        <f>VLOOKUP($A377,'Medical Examinations'!$A377:$O2711,5,FALSE)</f>
        <v>No</v>
      </c>
      <c r="G377" s="11" t="str">
        <f>VLOOKUP($A377,'Medical Examinations'!$A377:$O2711,6,FALSE)</f>
        <v>No</v>
      </c>
      <c r="H377" s="11">
        <f>VLOOKUP($A377,'Medical Examinations'!$A377:$P2711,13,FALSE)</f>
        <v>1</v>
      </c>
      <c r="I377" s="11" t="str">
        <f>VLOOKUP($A377,'Medical Examinations'!$A377:$P2711,16,FALSE)</f>
        <v>No</v>
      </c>
      <c r="J377" s="11" t="str">
        <f>VLOOKUP($A377,'Medical Examinations'!$A377:$P2711,11,FALSE)</f>
        <v>Normal Weight</v>
      </c>
      <c r="K377" s="11" t="str">
        <f>VLOOKUP($A377,'Medical Examinations'!$A377:$P2711,12,FALSE)</f>
        <v>Normal</v>
      </c>
      <c r="L377" s="11" t="str">
        <f>VLOOKUP($A377,'Hospitalisation Details'!$K377:$S2719,7,FALSE)</f>
        <v>15 Sep 1988</v>
      </c>
      <c r="M377" s="17">
        <f>VLOOKUP($A377,'Hospitalisation Details'!$K377:$S2719,9,FALSE)</f>
        <v>27375.9</v>
      </c>
      <c r="N377" s="11" t="str">
        <f>VLOOKUP($A377,'Hospitalisation Details'!$K377:$S2719,4,FALSE)</f>
        <v>Tier - 2</v>
      </c>
      <c r="O377" s="11" t="str">
        <f>VLOOKUP($A377,'Hospitalisation Details'!$K377:$S2719,5,FALSE)</f>
        <v>Tier - 3</v>
      </c>
      <c r="P377" s="11" t="str">
        <f>VLOOKUP($A377,'Hospitalisation Details'!$K377:$S2719,6,FALSE)</f>
        <v>R1015</v>
      </c>
      <c r="Q377" s="36">
        <f ca="1">VLOOKUP($A377,'Hospitalisation Details'!$K377:$S2719,8,FALSE)</f>
        <v>36</v>
      </c>
    </row>
    <row r="378" spans="1:17" x14ac:dyDescent="0.3">
      <c r="A378" s="14" t="str">
        <f>VLOOKUP('Customer Names'!A378,'Customer Names'!A378:F2712,1,FALSE)</f>
        <v>Id377</v>
      </c>
      <c r="B378" s="11" t="str">
        <f>VLOOKUP('Customer Names'!B378,'Customer Names'!B378:G2712,5,FALSE)</f>
        <v>Michael</v>
      </c>
      <c r="C378" s="11">
        <f>VLOOKUP($A378,'Medical Examinations'!$A378:$O2712,2,FALSE)</f>
        <v>31.35</v>
      </c>
      <c r="D378" s="11">
        <f>VLOOKUP($A378,'Medical Examinations'!$A378:$O2712,3,FALSE)</f>
        <v>4.33</v>
      </c>
      <c r="E378" s="11" t="str">
        <f>VLOOKUP($A378,'Medical Examinations'!$A378:$P2712,14,FALSE)</f>
        <v>Yes</v>
      </c>
      <c r="F378" s="11" t="str">
        <f>VLOOKUP($A378,'Medical Examinations'!$A378:$O2712,5,FALSE)</f>
        <v>No</v>
      </c>
      <c r="G378" s="11" t="str">
        <f>VLOOKUP($A378,'Medical Examinations'!$A378:$O2712,6,FALSE)</f>
        <v>Yes</v>
      </c>
      <c r="H378" s="11">
        <f>VLOOKUP($A378,'Medical Examinations'!$A378:$P2712,13,FALSE)</f>
        <v>1</v>
      </c>
      <c r="I378" s="11" t="str">
        <f>VLOOKUP($A378,'Medical Examinations'!$A378:$P2712,16,FALSE)</f>
        <v>No</v>
      </c>
      <c r="J378" s="11" t="str">
        <f>VLOOKUP($A378,'Medical Examinations'!$A378:$P2712,11,FALSE)</f>
        <v>Obesity</v>
      </c>
      <c r="K378" s="11" t="str">
        <f>VLOOKUP($A378,'Medical Examinations'!$A378:$P2712,12,FALSE)</f>
        <v>Normal</v>
      </c>
      <c r="L378" s="11" t="str">
        <f>VLOOKUP($A378,'Hospitalisation Details'!$K378:$S2720,7,FALSE)</f>
        <v>16 Oct 1969</v>
      </c>
      <c r="M378" s="17">
        <f>VLOOKUP($A378,'Hospitalisation Details'!$K378:$S2720,9,FALSE)</f>
        <v>27346.04</v>
      </c>
      <c r="N378" s="11" t="str">
        <f>VLOOKUP($A378,'Hospitalisation Details'!$K378:$S2720,4,FALSE)</f>
        <v>Tier - 2</v>
      </c>
      <c r="O378" s="11" t="str">
        <f>VLOOKUP($A378,'Hospitalisation Details'!$K378:$S2720,5,FALSE)</f>
        <v>Tier - 2</v>
      </c>
      <c r="P378" s="11" t="str">
        <f>VLOOKUP($A378,'Hospitalisation Details'!$K378:$S2720,6,FALSE)</f>
        <v>R1013</v>
      </c>
      <c r="Q378" s="36">
        <f ca="1">VLOOKUP($A378,'Hospitalisation Details'!$K378:$S2720,8,FALSE)</f>
        <v>55</v>
      </c>
    </row>
    <row r="379" spans="1:17" x14ac:dyDescent="0.3">
      <c r="A379" s="14" t="str">
        <f>VLOOKUP('Customer Names'!A379,'Customer Names'!A379:F2713,1,FALSE)</f>
        <v>Id378</v>
      </c>
      <c r="B379" s="11" t="str">
        <f>VLOOKUP('Customer Names'!B379,'Customer Names'!B379:G2713,5,FALSE)</f>
        <v>Alyssa K</v>
      </c>
      <c r="C379" s="11">
        <f>VLOOKUP($A379,'Medical Examinations'!$A379:$O2713,2,FALSE)</f>
        <v>31.9</v>
      </c>
      <c r="D379" s="11">
        <f>VLOOKUP($A379,'Medical Examinations'!$A379:$O2713,3,FALSE)</f>
        <v>11.89</v>
      </c>
      <c r="E379" s="11" t="str">
        <f>VLOOKUP($A379,'Medical Examinations'!$A379:$P2713,14,FALSE)</f>
        <v>No</v>
      </c>
      <c r="F379" s="11" t="str">
        <f>VLOOKUP($A379,'Medical Examinations'!$A379:$O2713,5,FALSE)</f>
        <v>No</v>
      </c>
      <c r="G379" s="11" t="str">
        <f>VLOOKUP($A379,'Medical Examinations'!$A379:$O2713,6,FALSE)</f>
        <v>No</v>
      </c>
      <c r="H379" s="11">
        <f>VLOOKUP($A379,'Medical Examinations'!$A379:$P2713,13,FALSE)</f>
        <v>0</v>
      </c>
      <c r="I379" s="11" t="str">
        <f>VLOOKUP($A379,'Medical Examinations'!$A379:$P2713,16,FALSE)</f>
        <v>No</v>
      </c>
      <c r="J379" s="11" t="str">
        <f>VLOOKUP($A379,'Medical Examinations'!$A379:$P2713,11,FALSE)</f>
        <v>Obesity</v>
      </c>
      <c r="K379" s="11" t="str">
        <f>VLOOKUP($A379,'Medical Examinations'!$A379:$P2713,12,FALSE)</f>
        <v>Diabetes</v>
      </c>
      <c r="L379" s="11" t="str">
        <f>VLOOKUP($A379,'Hospitalisation Details'!$K379:$S2721,7,FALSE)</f>
        <v>6 Jun 1968</v>
      </c>
      <c r="M379" s="17">
        <f>VLOOKUP($A379,'Hospitalisation Details'!$K379:$S2721,9,FALSE)</f>
        <v>27322.73</v>
      </c>
      <c r="N379" s="11" t="str">
        <f>VLOOKUP($A379,'Hospitalisation Details'!$K379:$S2721,4,FALSE)</f>
        <v>Tier - 2</v>
      </c>
      <c r="O379" s="11" t="str">
        <f>VLOOKUP($A379,'Hospitalisation Details'!$K379:$S2721,5,FALSE)</f>
        <v>Tier - 2</v>
      </c>
      <c r="P379" s="11" t="str">
        <f>VLOOKUP($A379,'Hospitalisation Details'!$K379:$S2721,6,FALSE)</f>
        <v>R1013</v>
      </c>
      <c r="Q379" s="36">
        <f ca="1">VLOOKUP($A379,'Hospitalisation Details'!$K379:$S2721,8,FALSE)</f>
        <v>56</v>
      </c>
    </row>
    <row r="380" spans="1:17" x14ac:dyDescent="0.3">
      <c r="A380" s="14" t="str">
        <f>VLOOKUP('Customer Names'!A380,'Customer Names'!A380:F2714,1,FALSE)</f>
        <v>Id379</v>
      </c>
      <c r="B380" s="11" t="str">
        <f>VLOOKUP('Customer Names'!B380,'Customer Names'!B380:G2714,5,FALSE)</f>
        <v>Heather</v>
      </c>
      <c r="C380" s="11">
        <f>VLOOKUP($A380,'Medical Examinations'!$A380:$O2714,2,FALSE)</f>
        <v>30.6</v>
      </c>
      <c r="D380" s="11">
        <f>VLOOKUP($A380,'Medical Examinations'!$A380:$O2714,3,FALSE)</f>
        <v>5.24</v>
      </c>
      <c r="E380" s="11" t="str">
        <f>VLOOKUP($A380,'Medical Examinations'!$A380:$P2714,14,FALSE)</f>
        <v>No</v>
      </c>
      <c r="F380" s="11" t="str">
        <f>VLOOKUP($A380,'Medical Examinations'!$A380:$O2714,5,FALSE)</f>
        <v>No</v>
      </c>
      <c r="G380" s="11" t="str">
        <f>VLOOKUP($A380,'Medical Examinations'!$A380:$O2714,6,FALSE)</f>
        <v>No</v>
      </c>
      <c r="H380" s="11">
        <f>VLOOKUP($A380,'Medical Examinations'!$A380:$P2714,13,FALSE)</f>
        <v>0</v>
      </c>
      <c r="I380" s="11" t="str">
        <f>VLOOKUP($A380,'Medical Examinations'!$A380:$P2714,16,FALSE)</f>
        <v>Yes</v>
      </c>
      <c r="J380" s="11" t="str">
        <f>VLOOKUP($A380,'Medical Examinations'!$A380:$P2714,11,FALSE)</f>
        <v>Obesity</v>
      </c>
      <c r="K380" s="11" t="str">
        <f>VLOOKUP($A380,'Medical Examinations'!$A380:$P2714,12,FALSE)</f>
        <v>Normal</v>
      </c>
      <c r="L380" s="11" t="str">
        <f>VLOOKUP($A380,'Hospitalisation Details'!$K380:$S2722,7,FALSE)</f>
        <v>2 Dec 1999</v>
      </c>
      <c r="M380" s="17">
        <f>VLOOKUP($A380,'Hospitalisation Details'!$K380:$S2722,9,FALSE)</f>
        <v>27236.959999999999</v>
      </c>
      <c r="N380" s="11" t="str">
        <f>VLOOKUP($A380,'Hospitalisation Details'!$K380:$S2722,4,FALSE)</f>
        <v>Tier - 2</v>
      </c>
      <c r="O380" s="11" t="str">
        <f>VLOOKUP($A380,'Hospitalisation Details'!$K380:$S2722,5,FALSE)</f>
        <v>Tier - 1</v>
      </c>
      <c r="P380" s="11" t="str">
        <f>VLOOKUP($A380,'Hospitalisation Details'!$K380:$S2722,6,FALSE)</f>
        <v>R1011</v>
      </c>
      <c r="Q380" s="36">
        <f ca="1">VLOOKUP($A380,'Hospitalisation Details'!$K380:$S2722,8,FALSE)</f>
        <v>25</v>
      </c>
    </row>
    <row r="381" spans="1:17" x14ac:dyDescent="0.3">
      <c r="A381" s="14" t="str">
        <f>VLOOKUP('Customer Names'!A381,'Customer Names'!A381:F2715,1,FALSE)</f>
        <v>Id380</v>
      </c>
      <c r="B381" s="11" t="str">
        <f>VLOOKUP('Customer Names'!B381,'Customer Names'!B381:G2715,5,FALSE)</f>
        <v>Dante</v>
      </c>
      <c r="C381" s="11">
        <f>VLOOKUP($A381,'Medical Examinations'!$A381:$O2715,2,FALSE)</f>
        <v>28.975000000000001</v>
      </c>
      <c r="D381" s="11">
        <f>VLOOKUP($A381,'Medical Examinations'!$A381:$O2715,3,FALSE)</f>
        <v>7.63</v>
      </c>
      <c r="E381" s="11" t="str">
        <f>VLOOKUP($A381,'Medical Examinations'!$A381:$P2715,14,FALSE)</f>
        <v>No</v>
      </c>
      <c r="F381" s="11" t="str">
        <f>VLOOKUP($A381,'Medical Examinations'!$A381:$O2715,5,FALSE)</f>
        <v>No</v>
      </c>
      <c r="G381" s="11" t="str">
        <f>VLOOKUP($A381,'Medical Examinations'!$A381:$O2715,6,FALSE)</f>
        <v>No</v>
      </c>
      <c r="H381" s="11">
        <f>VLOOKUP($A381,'Medical Examinations'!$A381:$P2715,13,FALSE)</f>
        <v>0</v>
      </c>
      <c r="I381" s="11" t="str">
        <f>VLOOKUP($A381,'Medical Examinations'!$A381:$P2715,16,FALSE)</f>
        <v>Yes</v>
      </c>
      <c r="J381" s="11" t="str">
        <f>VLOOKUP($A381,'Medical Examinations'!$A381:$P2715,11,FALSE)</f>
        <v>Overweight</v>
      </c>
      <c r="K381" s="11" t="str">
        <f>VLOOKUP($A381,'Medical Examinations'!$A381:$P2715,12,FALSE)</f>
        <v>Diabetes</v>
      </c>
      <c r="L381" s="11" t="str">
        <f>VLOOKUP($A381,'Hospitalisation Details'!$K381:$S2723,7,FALSE)</f>
        <v>21 Dec 1965</v>
      </c>
      <c r="M381" s="17">
        <f>VLOOKUP($A381,'Hospitalisation Details'!$K381:$S2723,9,FALSE)</f>
        <v>27218.44</v>
      </c>
      <c r="N381" s="11" t="str">
        <f>VLOOKUP($A381,'Hospitalisation Details'!$K381:$S2723,4,FALSE)</f>
        <v>Tier - 2</v>
      </c>
      <c r="O381" s="11" t="str">
        <f>VLOOKUP($A381,'Hospitalisation Details'!$K381:$S2723,5,FALSE)</f>
        <v>Tier - 1</v>
      </c>
      <c r="P381" s="11" t="str">
        <f>VLOOKUP($A381,'Hospitalisation Details'!$K381:$S2723,6,FALSE)</f>
        <v>R1017</v>
      </c>
      <c r="Q381" s="36">
        <f ca="1">VLOOKUP($A381,'Hospitalisation Details'!$K381:$S2723,8,FALSE)</f>
        <v>59</v>
      </c>
    </row>
    <row r="382" spans="1:17" x14ac:dyDescent="0.3">
      <c r="A382" s="14" t="str">
        <f>VLOOKUP('Customer Names'!A382,'Customer Names'!A382:F2716,1,FALSE)</f>
        <v>Id381</v>
      </c>
      <c r="B382" s="11" t="str">
        <f>VLOOKUP('Customer Names'!B382,'Customer Names'!B382:G2716,5,FALSE)</f>
        <v>Sara E</v>
      </c>
      <c r="C382" s="11">
        <f>VLOOKUP($A382,'Medical Examinations'!$A382:$O2716,2,FALSE)</f>
        <v>24.86</v>
      </c>
      <c r="D382" s="11">
        <f>VLOOKUP($A382,'Medical Examinations'!$A382:$O2716,3,FALSE)</f>
        <v>8.92</v>
      </c>
      <c r="E382" s="11" t="str">
        <f>VLOOKUP($A382,'Medical Examinations'!$A382:$P2716,14,FALSE)</f>
        <v>Yes</v>
      </c>
      <c r="F382" s="11" t="str">
        <f>VLOOKUP($A382,'Medical Examinations'!$A382:$O2716,5,FALSE)</f>
        <v>No</v>
      </c>
      <c r="G382" s="11" t="str">
        <f>VLOOKUP($A382,'Medical Examinations'!$A382:$O2716,6,FALSE)</f>
        <v>No</v>
      </c>
      <c r="H382" s="11">
        <f>VLOOKUP($A382,'Medical Examinations'!$A382:$P2716,13,FALSE)</f>
        <v>2</v>
      </c>
      <c r="I382" s="11" t="str">
        <f>VLOOKUP($A382,'Medical Examinations'!$A382:$P2716,16,FALSE)</f>
        <v>No</v>
      </c>
      <c r="J382" s="11" t="str">
        <f>VLOOKUP($A382,'Medical Examinations'!$A382:$P2716,11,FALSE)</f>
        <v>Normal Weight</v>
      </c>
      <c r="K382" s="11" t="str">
        <f>VLOOKUP($A382,'Medical Examinations'!$A382:$P2716,12,FALSE)</f>
        <v>Diabetes</v>
      </c>
      <c r="L382" s="11" t="str">
        <f>VLOOKUP($A382,'Hospitalisation Details'!$K382:$S2724,7,FALSE)</f>
        <v>2 Oct 1970</v>
      </c>
      <c r="M382" s="17">
        <f>VLOOKUP($A382,'Hospitalisation Details'!$K382:$S2724,9,FALSE)</f>
        <v>27117.99</v>
      </c>
      <c r="N382" s="11" t="str">
        <f>VLOOKUP($A382,'Hospitalisation Details'!$K382:$S2724,4,FALSE)</f>
        <v>Tier - 2</v>
      </c>
      <c r="O382" s="11" t="str">
        <f>VLOOKUP($A382,'Hospitalisation Details'!$K382:$S2724,5,FALSE)</f>
        <v>Tier - 2</v>
      </c>
      <c r="P382" s="11" t="str">
        <f>VLOOKUP($A382,'Hospitalisation Details'!$K382:$S2724,6,FALSE)</f>
        <v>R1013</v>
      </c>
      <c r="Q382" s="36">
        <f ca="1">VLOOKUP($A382,'Hospitalisation Details'!$K382:$S2724,8,FALSE)</f>
        <v>54</v>
      </c>
    </row>
    <row r="383" spans="1:17" x14ac:dyDescent="0.3">
      <c r="A383" s="14" t="str">
        <f>VLOOKUP('Customer Names'!A383,'Customer Names'!A383:F2717,1,FALSE)</f>
        <v>Id382</v>
      </c>
      <c r="B383" s="11" t="str">
        <f>VLOOKUP('Customer Names'!B383,'Customer Names'!B383:G2717,5,FALSE)</f>
        <v>Scott</v>
      </c>
      <c r="C383" s="11">
        <f>VLOOKUP($A383,'Medical Examinations'!$A383:$O2717,2,FALSE)</f>
        <v>19.54</v>
      </c>
      <c r="D383" s="11">
        <f>VLOOKUP($A383,'Medical Examinations'!$A383:$O2717,3,FALSE)</f>
        <v>5.37</v>
      </c>
      <c r="E383" s="11" t="str">
        <f>VLOOKUP($A383,'Medical Examinations'!$A383:$P2717,14,FALSE)</f>
        <v>No</v>
      </c>
      <c r="F383" s="11" t="str">
        <f>VLOOKUP($A383,'Medical Examinations'!$A383:$O2717,5,FALSE)</f>
        <v>No</v>
      </c>
      <c r="G383" s="11" t="str">
        <f>VLOOKUP($A383,'Medical Examinations'!$A383:$O2717,6,FALSE)</f>
        <v>No</v>
      </c>
      <c r="H383" s="11">
        <f>VLOOKUP($A383,'Medical Examinations'!$A383:$P2717,13,FALSE)</f>
        <v>0</v>
      </c>
      <c r="I383" s="11" t="str">
        <f>VLOOKUP($A383,'Medical Examinations'!$A383:$P2717,16,FALSE)</f>
        <v>Yes</v>
      </c>
      <c r="J383" s="11" t="str">
        <f>VLOOKUP($A383,'Medical Examinations'!$A383:$P2717,11,FALSE)</f>
        <v>Normal Weight</v>
      </c>
      <c r="K383" s="11" t="str">
        <f>VLOOKUP($A383,'Medical Examinations'!$A383:$P2717,12,FALSE)</f>
        <v>Normal</v>
      </c>
      <c r="L383" s="11" t="str">
        <f>VLOOKUP($A383,'Hospitalisation Details'!$K383:$S2725,7,FALSE)</f>
        <v>13 Dec 1990</v>
      </c>
      <c r="M383" s="17">
        <f>VLOOKUP($A383,'Hospitalisation Details'!$K383:$S2725,9,FALSE)</f>
        <v>27092.38</v>
      </c>
      <c r="N383" s="11" t="str">
        <f>VLOOKUP($A383,'Hospitalisation Details'!$K383:$S2725,4,FALSE)</f>
        <v>Tier - 2</v>
      </c>
      <c r="O383" s="11" t="str">
        <f>VLOOKUP($A383,'Hospitalisation Details'!$K383:$S2725,5,FALSE)</f>
        <v>Tier - 3</v>
      </c>
      <c r="P383" s="11" t="str">
        <f>VLOOKUP($A383,'Hospitalisation Details'!$K383:$S2725,6,FALSE)</f>
        <v>R1011</v>
      </c>
      <c r="Q383" s="36">
        <f ca="1">VLOOKUP($A383,'Hospitalisation Details'!$K383:$S2725,8,FALSE)</f>
        <v>34</v>
      </c>
    </row>
    <row r="384" spans="1:17" x14ac:dyDescent="0.3">
      <c r="A384" s="14" t="str">
        <f>VLOOKUP('Customer Names'!A384,'Customer Names'!A384:F2718,1,FALSE)</f>
        <v>Id383</v>
      </c>
      <c r="B384" s="11" t="str">
        <f>VLOOKUP('Customer Names'!B384,'Customer Names'!B384:G2718,5,FALSE)</f>
        <v>Sean</v>
      </c>
      <c r="C384" s="11">
        <f>VLOOKUP($A384,'Medical Examinations'!$A384:$O2718,2,FALSE)</f>
        <v>26.74</v>
      </c>
      <c r="D384" s="11">
        <f>VLOOKUP($A384,'Medical Examinations'!$A384:$O2718,3,FALSE)</f>
        <v>4.3099999999999996</v>
      </c>
      <c r="E384" s="11" t="str">
        <f>VLOOKUP($A384,'Medical Examinations'!$A384:$P2718,14,FALSE)</f>
        <v>No</v>
      </c>
      <c r="F384" s="11" t="str">
        <f>VLOOKUP($A384,'Medical Examinations'!$A384:$O2718,5,FALSE)</f>
        <v>No</v>
      </c>
      <c r="G384" s="11" t="str">
        <f>VLOOKUP($A384,'Medical Examinations'!$A384:$O2718,6,FALSE)</f>
        <v>No</v>
      </c>
      <c r="H384" s="11">
        <f>VLOOKUP($A384,'Medical Examinations'!$A384:$P2718,13,FALSE)</f>
        <v>0</v>
      </c>
      <c r="I384" s="11" t="str">
        <f>VLOOKUP($A384,'Medical Examinations'!$A384:$P2718,16,FALSE)</f>
        <v>Yes</v>
      </c>
      <c r="J384" s="11" t="str">
        <f>VLOOKUP($A384,'Medical Examinations'!$A384:$P2718,11,FALSE)</f>
        <v>Overweight</v>
      </c>
      <c r="K384" s="11" t="str">
        <f>VLOOKUP($A384,'Medical Examinations'!$A384:$P2718,12,FALSE)</f>
        <v>Normal</v>
      </c>
      <c r="L384" s="11" t="str">
        <f>VLOOKUP($A384,'Hospitalisation Details'!$K384:$S2726,7,FALSE)</f>
        <v>2 Jul 1994</v>
      </c>
      <c r="M384" s="17">
        <f>VLOOKUP($A384,'Hospitalisation Details'!$K384:$S2726,9,FALSE)</f>
        <v>27080.639999999999</v>
      </c>
      <c r="N384" s="11" t="str">
        <f>VLOOKUP($A384,'Hospitalisation Details'!$K384:$S2726,4,FALSE)</f>
        <v>Tier - 2</v>
      </c>
      <c r="O384" s="11" t="str">
        <f>VLOOKUP($A384,'Hospitalisation Details'!$K384:$S2726,5,FALSE)</f>
        <v>Tier - 2</v>
      </c>
      <c r="P384" s="11" t="str">
        <f>VLOOKUP($A384,'Hospitalisation Details'!$K384:$S2726,6,FALSE)</f>
        <v>R1011</v>
      </c>
      <c r="Q384" s="36">
        <f ca="1">VLOOKUP($A384,'Hospitalisation Details'!$K384:$S2726,8,FALSE)</f>
        <v>30</v>
      </c>
    </row>
    <row r="385" spans="1:17" x14ac:dyDescent="0.3">
      <c r="A385" s="14" t="str">
        <f>VLOOKUP('Customer Names'!A385,'Customer Names'!A385:F2719,1,FALSE)</f>
        <v>Id384</v>
      </c>
      <c r="B385" s="11" t="str">
        <f>VLOOKUP('Customer Names'!B385,'Customer Names'!B385:G2719,5,FALSE)</f>
        <v>Danielle</v>
      </c>
      <c r="C385" s="11">
        <f>VLOOKUP($A385,'Medical Examinations'!$A385:$O2719,2,FALSE)</f>
        <v>22.99</v>
      </c>
      <c r="D385" s="11">
        <f>VLOOKUP($A385,'Medical Examinations'!$A385:$O2719,3,FALSE)</f>
        <v>10.46</v>
      </c>
      <c r="E385" s="11" t="str">
        <f>VLOOKUP($A385,'Medical Examinations'!$A385:$P2719,14,FALSE)</f>
        <v>No</v>
      </c>
      <c r="F385" s="11" t="str">
        <f>VLOOKUP($A385,'Medical Examinations'!$A385:$O2719,5,FALSE)</f>
        <v>No</v>
      </c>
      <c r="G385" s="11" t="str">
        <f>VLOOKUP($A385,'Medical Examinations'!$A385:$O2719,6,FALSE)</f>
        <v>No</v>
      </c>
      <c r="H385" s="11">
        <f>VLOOKUP($A385,'Medical Examinations'!$A385:$P2719,13,FALSE)</f>
        <v>3</v>
      </c>
      <c r="I385" s="11" t="str">
        <f>VLOOKUP($A385,'Medical Examinations'!$A385:$P2719,16,FALSE)</f>
        <v>Yes</v>
      </c>
      <c r="J385" s="11" t="str">
        <f>VLOOKUP($A385,'Medical Examinations'!$A385:$P2719,11,FALSE)</f>
        <v>Normal Weight</v>
      </c>
      <c r="K385" s="11" t="str">
        <f>VLOOKUP($A385,'Medical Examinations'!$A385:$P2719,12,FALSE)</f>
        <v>Diabetes</v>
      </c>
      <c r="L385" s="11" t="str">
        <f>VLOOKUP($A385,'Hospitalisation Details'!$K385:$S2727,7,FALSE)</f>
        <v>30 Jun 1958</v>
      </c>
      <c r="M385" s="17">
        <f>VLOOKUP($A385,'Hospitalisation Details'!$K385:$S2727,9,FALSE)</f>
        <v>27037.91</v>
      </c>
      <c r="N385" s="11" t="str">
        <f>VLOOKUP($A385,'Hospitalisation Details'!$K385:$S2727,4,FALSE)</f>
        <v>Tier - 2</v>
      </c>
      <c r="O385" s="11" t="str">
        <f>VLOOKUP($A385,'Hospitalisation Details'!$K385:$S2727,5,FALSE)</f>
        <v>Tier - 2</v>
      </c>
      <c r="P385" s="11" t="str">
        <f>VLOOKUP($A385,'Hospitalisation Details'!$K385:$S2727,6,FALSE)</f>
        <v>R1013</v>
      </c>
      <c r="Q385" s="36">
        <f ca="1">VLOOKUP($A385,'Hospitalisation Details'!$K385:$S2727,8,FALSE)</f>
        <v>66</v>
      </c>
    </row>
    <row r="386" spans="1:17" x14ac:dyDescent="0.3">
      <c r="A386" s="14" t="str">
        <f>VLOOKUP('Customer Names'!A386,'Customer Names'!A386:F2720,1,FALSE)</f>
        <v>Id385</v>
      </c>
      <c r="B386" s="11" t="str">
        <f>VLOOKUP('Customer Names'!B386,'Customer Names'!B386:G2720,5,FALSE)</f>
        <v>Andrew D</v>
      </c>
      <c r="C386" s="11">
        <f>VLOOKUP($A386,'Medical Examinations'!$A386:$O2720,2,FALSE)</f>
        <v>31.46</v>
      </c>
      <c r="D386" s="11">
        <f>VLOOKUP($A386,'Medical Examinations'!$A386:$O2720,3,FALSE)</f>
        <v>7.39</v>
      </c>
      <c r="E386" s="11" t="str">
        <f>VLOOKUP($A386,'Medical Examinations'!$A386:$P2720,14,FALSE)</f>
        <v>No</v>
      </c>
      <c r="F386" s="11" t="str">
        <f>VLOOKUP($A386,'Medical Examinations'!$A386:$O2720,5,FALSE)</f>
        <v>No</v>
      </c>
      <c r="G386" s="11" t="str">
        <f>VLOOKUP($A386,'Medical Examinations'!$A386:$O2720,6,FALSE)</f>
        <v>No</v>
      </c>
      <c r="H386" s="11">
        <f>VLOOKUP($A386,'Medical Examinations'!$A386:$P2720,13,FALSE)</f>
        <v>0</v>
      </c>
      <c r="I386" s="11" t="str">
        <f>VLOOKUP($A386,'Medical Examinations'!$A386:$P2720,16,FALSE)</f>
        <v>No</v>
      </c>
      <c r="J386" s="11" t="str">
        <f>VLOOKUP($A386,'Medical Examinations'!$A386:$P2720,11,FALSE)</f>
        <v>Obesity</v>
      </c>
      <c r="K386" s="11" t="str">
        <f>VLOOKUP($A386,'Medical Examinations'!$A386:$P2720,12,FALSE)</f>
        <v>Diabetes</v>
      </c>
      <c r="L386" s="11" t="str">
        <f>VLOOKUP($A386,'Hospitalisation Details'!$K386:$S2728,7,FALSE)</f>
        <v>9 Jul 1960</v>
      </c>
      <c r="M386" s="17">
        <f>VLOOKUP($A386,'Hospitalisation Details'!$K386:$S2728,9,FALSE)</f>
        <v>27000.98</v>
      </c>
      <c r="N386" s="11" t="str">
        <f>VLOOKUP($A386,'Hospitalisation Details'!$K386:$S2728,4,FALSE)</f>
        <v>Tier - 2</v>
      </c>
      <c r="O386" s="11" t="str">
        <f>VLOOKUP($A386,'Hospitalisation Details'!$K386:$S2728,5,FALSE)</f>
        <v>Tier - 2</v>
      </c>
      <c r="P386" s="11" t="str">
        <f>VLOOKUP($A386,'Hospitalisation Details'!$K386:$S2728,6,FALSE)</f>
        <v>R1013</v>
      </c>
      <c r="Q386" s="36">
        <f ca="1">VLOOKUP($A386,'Hospitalisation Details'!$K386:$S2728,8,FALSE)</f>
        <v>64</v>
      </c>
    </row>
    <row r="387" spans="1:17" x14ac:dyDescent="0.3">
      <c r="A387" s="14" t="str">
        <f>VLOOKUP('Customer Names'!A387,'Customer Names'!A387:F2721,1,FALSE)</f>
        <v>Id386</v>
      </c>
      <c r="B387" s="11" t="str">
        <f>VLOOKUP('Customer Names'!B387,'Customer Names'!B387:G2721,5,FALSE)</f>
        <v>Joel D</v>
      </c>
      <c r="C387" s="11">
        <f>VLOOKUP($A387,'Medical Examinations'!$A387:$O2721,2,FALSE)</f>
        <v>30.86</v>
      </c>
      <c r="D387" s="11">
        <f>VLOOKUP($A387,'Medical Examinations'!$A387:$O2721,3,FALSE)</f>
        <v>6.18</v>
      </c>
      <c r="E387" s="11" t="str">
        <f>VLOOKUP($A387,'Medical Examinations'!$A387:$P2721,14,FALSE)</f>
        <v>No</v>
      </c>
      <c r="F387" s="11" t="str">
        <f>VLOOKUP($A387,'Medical Examinations'!$A387:$O2721,5,FALSE)</f>
        <v>Yes</v>
      </c>
      <c r="G387" s="11" t="str">
        <f>VLOOKUP($A387,'Medical Examinations'!$A387:$O2721,6,FALSE)</f>
        <v>No</v>
      </c>
      <c r="H387" s="11">
        <f>VLOOKUP($A387,'Medical Examinations'!$A387:$P2721,13,FALSE)</f>
        <v>2</v>
      </c>
      <c r="I387" s="11" t="str">
        <f>VLOOKUP($A387,'Medical Examinations'!$A387:$P2721,16,FALSE)</f>
        <v>Yes</v>
      </c>
      <c r="J387" s="11" t="str">
        <f>VLOOKUP($A387,'Medical Examinations'!$A387:$P2721,11,FALSE)</f>
        <v>Obesity</v>
      </c>
      <c r="K387" s="11" t="str">
        <f>VLOOKUP($A387,'Medical Examinations'!$A387:$P2721,12,FALSE)</f>
        <v>Prediabetes</v>
      </c>
      <c r="L387" s="11" t="str">
        <f>VLOOKUP($A387,'Hospitalisation Details'!$K387:$S2729,7,FALSE)</f>
        <v>9 Nov 2000</v>
      </c>
      <c r="M387" s="17">
        <f>VLOOKUP($A387,'Hospitalisation Details'!$K387:$S2729,9,FALSE)</f>
        <v>26936.98</v>
      </c>
      <c r="N387" s="11" t="str">
        <f>VLOOKUP($A387,'Hospitalisation Details'!$K387:$S2729,4,FALSE)</f>
        <v>Tier - 2</v>
      </c>
      <c r="O387" s="11" t="str">
        <f>VLOOKUP($A387,'Hospitalisation Details'!$K387:$S2729,5,FALSE)</f>
        <v>Tier - 3</v>
      </c>
      <c r="P387" s="11" t="str">
        <f>VLOOKUP($A387,'Hospitalisation Details'!$K387:$S2729,6,FALSE)</f>
        <v>R1011</v>
      </c>
      <c r="Q387" s="36">
        <f ca="1">VLOOKUP($A387,'Hospitalisation Details'!$K387:$S2729,8,FALSE)</f>
        <v>24</v>
      </c>
    </row>
    <row r="388" spans="1:17" x14ac:dyDescent="0.3">
      <c r="A388" s="14" t="str">
        <f>VLOOKUP('Customer Names'!A388,'Customer Names'!A388:F2722,1,FALSE)</f>
        <v>Id387</v>
      </c>
      <c r="B388" s="11" t="str">
        <f>VLOOKUP('Customer Names'!B388,'Customer Names'!B388:G2722,5,FALSE)</f>
        <v>Michelle</v>
      </c>
      <c r="C388" s="11">
        <f>VLOOKUP($A388,'Medical Examinations'!$A388:$O2722,2,FALSE)</f>
        <v>31.96</v>
      </c>
      <c r="D388" s="11">
        <f>VLOOKUP($A388,'Medical Examinations'!$A388:$O2722,3,FALSE)</f>
        <v>8.86</v>
      </c>
      <c r="E388" s="11" t="str">
        <f>VLOOKUP($A388,'Medical Examinations'!$A388:$P2722,14,FALSE)</f>
        <v>No</v>
      </c>
      <c r="F388" s="11" t="str">
        <f>VLOOKUP($A388,'Medical Examinations'!$A388:$O2722,5,FALSE)</f>
        <v>No</v>
      </c>
      <c r="G388" s="11" t="str">
        <f>VLOOKUP($A388,'Medical Examinations'!$A388:$O2722,6,FALSE)</f>
        <v>No</v>
      </c>
      <c r="H388" s="11">
        <f>VLOOKUP($A388,'Medical Examinations'!$A388:$P2722,13,FALSE)</f>
        <v>0</v>
      </c>
      <c r="I388" s="11" t="str">
        <f>VLOOKUP($A388,'Medical Examinations'!$A388:$P2722,16,FALSE)</f>
        <v>Yes</v>
      </c>
      <c r="J388" s="11" t="str">
        <f>VLOOKUP($A388,'Medical Examinations'!$A388:$P2722,11,FALSE)</f>
        <v>Obesity</v>
      </c>
      <c r="K388" s="11" t="str">
        <f>VLOOKUP($A388,'Medical Examinations'!$A388:$P2722,12,FALSE)</f>
        <v>Diabetes</v>
      </c>
      <c r="L388" s="11" t="str">
        <f>VLOOKUP($A388,'Hospitalisation Details'!$K388:$S2730,7,FALSE)</f>
        <v>17 Jun 2002</v>
      </c>
      <c r="M388" s="17">
        <f>VLOOKUP($A388,'Hospitalisation Details'!$K388:$S2730,9,FALSE)</f>
        <v>26927.69</v>
      </c>
      <c r="N388" s="11" t="str">
        <f>VLOOKUP($A388,'Hospitalisation Details'!$K388:$S2730,4,FALSE)</f>
        <v>Tier - 2</v>
      </c>
      <c r="O388" s="11" t="str">
        <f>VLOOKUP($A388,'Hospitalisation Details'!$K388:$S2730,5,FALSE)</f>
        <v>Tier - 2</v>
      </c>
      <c r="P388" s="11" t="str">
        <f>VLOOKUP($A388,'Hospitalisation Details'!$K388:$S2730,6,FALSE)</f>
        <v>R1011</v>
      </c>
      <c r="Q388" s="36">
        <f ca="1">VLOOKUP($A388,'Hospitalisation Details'!$K388:$S2730,8,FALSE)</f>
        <v>22</v>
      </c>
    </row>
    <row r="389" spans="1:17" x14ac:dyDescent="0.3">
      <c r="A389" s="14" t="str">
        <f>VLOOKUP('Customer Names'!A389,'Customer Names'!A389:F2723,1,FALSE)</f>
        <v>Id388</v>
      </c>
      <c r="B389" s="11" t="str">
        <f>VLOOKUP('Customer Names'!B389,'Customer Names'!B389:G2723,5,FALSE)</f>
        <v>Michael J</v>
      </c>
      <c r="C389" s="11">
        <f>VLOOKUP($A389,'Medical Examinations'!$A389:$O2723,2,FALSE)</f>
        <v>23.76</v>
      </c>
      <c r="D389" s="11">
        <f>VLOOKUP($A389,'Medical Examinations'!$A389:$O2723,3,FALSE)</f>
        <v>10.96</v>
      </c>
      <c r="E389" s="11" t="str">
        <f>VLOOKUP($A389,'Medical Examinations'!$A389:$P2723,14,FALSE)</f>
        <v>No</v>
      </c>
      <c r="F389" s="11" t="str">
        <f>VLOOKUP($A389,'Medical Examinations'!$A389:$O2723,5,FALSE)</f>
        <v>No</v>
      </c>
      <c r="G389" s="11" t="str">
        <f>VLOOKUP($A389,'Medical Examinations'!$A389:$O2723,6,FALSE)</f>
        <v>No</v>
      </c>
      <c r="H389" s="11">
        <f>VLOOKUP($A389,'Medical Examinations'!$A389:$P2723,13,FALSE)</f>
        <v>3</v>
      </c>
      <c r="I389" s="11" t="str">
        <f>VLOOKUP($A389,'Medical Examinations'!$A389:$P2723,16,FALSE)</f>
        <v>Yes</v>
      </c>
      <c r="J389" s="11" t="str">
        <f>VLOOKUP($A389,'Medical Examinations'!$A389:$P2723,11,FALSE)</f>
        <v>Normal Weight</v>
      </c>
      <c r="K389" s="11" t="str">
        <f>VLOOKUP($A389,'Medical Examinations'!$A389:$P2723,12,FALSE)</f>
        <v>Diabetes</v>
      </c>
      <c r="L389" s="11" t="str">
        <f>VLOOKUP($A389,'Hospitalisation Details'!$K389:$S2731,7,FALSE)</f>
        <v>25 Dec 1958</v>
      </c>
      <c r="M389" s="17">
        <f>VLOOKUP($A389,'Hospitalisation Details'!$K389:$S2731,9,FALSE)</f>
        <v>26926.51</v>
      </c>
      <c r="N389" s="11" t="str">
        <f>VLOOKUP($A389,'Hospitalisation Details'!$K389:$S2731,4,FALSE)</f>
        <v>Tier - 2</v>
      </c>
      <c r="O389" s="11" t="str">
        <f>VLOOKUP($A389,'Hospitalisation Details'!$K389:$S2731,5,FALSE)</f>
        <v>Tier - 1</v>
      </c>
      <c r="P389" s="11" t="str">
        <f>VLOOKUP($A389,'Hospitalisation Details'!$K389:$S2731,6,FALSE)</f>
        <v>R1013</v>
      </c>
      <c r="Q389" s="36">
        <f ca="1">VLOOKUP($A389,'Hospitalisation Details'!$K389:$S2731,8,FALSE)</f>
        <v>66</v>
      </c>
    </row>
    <row r="390" spans="1:17" x14ac:dyDescent="0.3">
      <c r="A390" s="14" t="str">
        <f>VLOOKUP('Customer Names'!A390,'Customer Names'!A390:F2724,1,FALSE)</f>
        <v>Id389</v>
      </c>
      <c r="B390" s="11" t="str">
        <f>VLOOKUP('Customer Names'!B390,'Customer Names'!B390:G2724,5,FALSE)</f>
        <v>Nikki</v>
      </c>
      <c r="C390" s="11">
        <f>VLOOKUP($A390,'Medical Examinations'!$A390:$O2724,2,FALSE)</f>
        <v>19.38</v>
      </c>
      <c r="D390" s="11">
        <f>VLOOKUP($A390,'Medical Examinations'!$A390:$O2724,3,FALSE)</f>
        <v>6.28</v>
      </c>
      <c r="E390" s="11" t="str">
        <f>VLOOKUP($A390,'Medical Examinations'!$A390:$P2724,14,FALSE)</f>
        <v>No</v>
      </c>
      <c r="F390" s="11" t="str">
        <f>VLOOKUP($A390,'Medical Examinations'!$A390:$O2724,5,FALSE)</f>
        <v>No</v>
      </c>
      <c r="G390" s="11" t="str">
        <f>VLOOKUP($A390,'Medical Examinations'!$A390:$O2724,6,FALSE)</f>
        <v>No</v>
      </c>
      <c r="H390" s="11">
        <f>VLOOKUP($A390,'Medical Examinations'!$A390:$P2724,13,FALSE)</f>
        <v>0</v>
      </c>
      <c r="I390" s="11" t="str">
        <f>VLOOKUP($A390,'Medical Examinations'!$A390:$P2724,16,FALSE)</f>
        <v>Yes</v>
      </c>
      <c r="J390" s="11" t="str">
        <f>VLOOKUP($A390,'Medical Examinations'!$A390:$P2724,11,FALSE)</f>
        <v>Normal Weight</v>
      </c>
      <c r="K390" s="11" t="str">
        <f>VLOOKUP($A390,'Medical Examinations'!$A390:$P2724,12,FALSE)</f>
        <v>Prediabetes</v>
      </c>
      <c r="L390" s="11" t="str">
        <f>VLOOKUP($A390,'Hospitalisation Details'!$K390:$S2732,7,FALSE)</f>
        <v>22 Aug 1991</v>
      </c>
      <c r="M390" s="17">
        <f>VLOOKUP($A390,'Hospitalisation Details'!$K390:$S2732,9,FALSE)</f>
        <v>26912.560000000001</v>
      </c>
      <c r="N390" s="11" t="str">
        <f>VLOOKUP($A390,'Hospitalisation Details'!$K390:$S2732,4,FALSE)</f>
        <v>Tier - 2</v>
      </c>
      <c r="O390" s="11" t="str">
        <f>VLOOKUP($A390,'Hospitalisation Details'!$K390:$S2732,5,FALSE)</f>
        <v>Tier - 2</v>
      </c>
      <c r="P390" s="11" t="str">
        <f>VLOOKUP($A390,'Hospitalisation Details'!$K390:$S2732,6,FALSE)</f>
        <v>R1011</v>
      </c>
      <c r="Q390" s="36">
        <f ca="1">VLOOKUP($A390,'Hospitalisation Details'!$K390:$S2732,8,FALSE)</f>
        <v>33</v>
      </c>
    </row>
    <row r="391" spans="1:17" x14ac:dyDescent="0.3">
      <c r="A391" s="14" t="str">
        <f>VLOOKUP('Customer Names'!A391,'Customer Names'!A391:F2725,1,FALSE)</f>
        <v>Id390</v>
      </c>
      <c r="B391" s="11" t="str">
        <f>VLOOKUP('Customer Names'!B391,'Customer Names'!B391:G2725,5,FALSE)</f>
        <v>Summer B</v>
      </c>
      <c r="C391" s="11">
        <f>VLOOKUP($A391,'Medical Examinations'!$A391:$O2725,2,FALSE)</f>
        <v>16.21</v>
      </c>
      <c r="D391" s="11">
        <f>VLOOKUP($A391,'Medical Examinations'!$A391:$O2725,3,FALSE)</f>
        <v>6.29</v>
      </c>
      <c r="E391" s="11" t="str">
        <f>VLOOKUP($A391,'Medical Examinations'!$A391:$P2725,14,FALSE)</f>
        <v>Yes</v>
      </c>
      <c r="F391" s="11" t="str">
        <f>VLOOKUP($A391,'Medical Examinations'!$A391:$O2725,5,FALSE)</f>
        <v>No</v>
      </c>
      <c r="G391" s="11" t="str">
        <f>VLOOKUP($A391,'Medical Examinations'!$A391:$O2725,6,FALSE)</f>
        <v>No</v>
      </c>
      <c r="H391" s="11">
        <f>VLOOKUP($A391,'Medical Examinations'!$A391:$P2725,13,FALSE)</f>
        <v>1</v>
      </c>
      <c r="I391" s="11" t="str">
        <f>VLOOKUP($A391,'Medical Examinations'!$A391:$P2725,16,FALSE)</f>
        <v>Yes</v>
      </c>
      <c r="J391" s="11" t="str">
        <f>VLOOKUP($A391,'Medical Examinations'!$A391:$P2725,11,FALSE)</f>
        <v>Underweight</v>
      </c>
      <c r="K391" s="11" t="str">
        <f>VLOOKUP($A391,'Medical Examinations'!$A391:$P2725,12,FALSE)</f>
        <v>Prediabetes</v>
      </c>
      <c r="L391" s="11" t="str">
        <f>VLOOKUP($A391,'Hospitalisation Details'!$K391:$S2733,7,FALSE)</f>
        <v>22 Jul 1988</v>
      </c>
      <c r="M391" s="17">
        <f>VLOOKUP($A391,'Hospitalisation Details'!$K391:$S2733,9,FALSE)</f>
        <v>26607.89</v>
      </c>
      <c r="N391" s="11" t="str">
        <f>VLOOKUP($A391,'Hospitalisation Details'!$K391:$S2733,4,FALSE)</f>
        <v>Tier - 2</v>
      </c>
      <c r="O391" s="11" t="str">
        <f>VLOOKUP($A391,'Hospitalisation Details'!$K391:$S2733,5,FALSE)</f>
        <v>Tier - 1</v>
      </c>
      <c r="P391" s="11" t="str">
        <f>VLOOKUP($A391,'Hospitalisation Details'!$K391:$S2733,6,FALSE)</f>
        <v>R1011</v>
      </c>
      <c r="Q391" s="36">
        <f ca="1">VLOOKUP($A391,'Hospitalisation Details'!$K391:$S2733,8,FALSE)</f>
        <v>36</v>
      </c>
    </row>
    <row r="392" spans="1:17" x14ac:dyDescent="0.3">
      <c r="A392" s="14" t="str">
        <f>VLOOKUP('Customer Names'!A392,'Customer Names'!A392:F2726,1,FALSE)</f>
        <v>Id391</v>
      </c>
      <c r="B392" s="11" t="str">
        <f>VLOOKUP('Customer Names'!B392,'Customer Names'!B392:G2726,5,FALSE)</f>
        <v>Edward</v>
      </c>
      <c r="C392" s="11">
        <f>VLOOKUP($A392,'Medical Examinations'!$A392:$O2726,2,FALSE)</f>
        <v>32.54</v>
      </c>
      <c r="D392" s="11">
        <f>VLOOKUP($A392,'Medical Examinations'!$A392:$O2726,3,FALSE)</f>
        <v>4.0199999999999996</v>
      </c>
      <c r="E392" s="11" t="str">
        <f>VLOOKUP($A392,'Medical Examinations'!$A392:$P2726,14,FALSE)</f>
        <v>No</v>
      </c>
      <c r="F392" s="11" t="str">
        <f>VLOOKUP($A392,'Medical Examinations'!$A392:$O2726,5,FALSE)</f>
        <v>Yes</v>
      </c>
      <c r="G392" s="11" t="str">
        <f>VLOOKUP($A392,'Medical Examinations'!$A392:$O2726,6,FALSE)</f>
        <v>No</v>
      </c>
      <c r="H392" s="11">
        <f>VLOOKUP($A392,'Medical Examinations'!$A392:$P2726,13,FALSE)</f>
        <v>1</v>
      </c>
      <c r="I392" s="11" t="str">
        <f>VLOOKUP($A392,'Medical Examinations'!$A392:$P2726,16,FALSE)</f>
        <v>Yes</v>
      </c>
      <c r="J392" s="11" t="str">
        <f>VLOOKUP($A392,'Medical Examinations'!$A392:$P2726,11,FALSE)</f>
        <v>Obesity</v>
      </c>
      <c r="K392" s="11" t="str">
        <f>VLOOKUP($A392,'Medical Examinations'!$A392:$P2726,12,FALSE)</f>
        <v>Normal</v>
      </c>
      <c r="L392" s="11" t="str">
        <f>VLOOKUP($A392,'Hospitalisation Details'!$K392:$S2734,7,FALSE)</f>
        <v>5 Sep 2004</v>
      </c>
      <c r="M392" s="17">
        <f>VLOOKUP($A392,'Hospitalisation Details'!$K392:$S2734,9,FALSE)</f>
        <v>26479.4</v>
      </c>
      <c r="N392" s="11" t="str">
        <f>VLOOKUP($A392,'Hospitalisation Details'!$K392:$S2734,4,FALSE)</f>
        <v>Tier - 2</v>
      </c>
      <c r="O392" s="11" t="str">
        <f>VLOOKUP($A392,'Hospitalisation Details'!$K392:$S2734,5,FALSE)</f>
        <v>Tier - 2</v>
      </c>
      <c r="P392" s="11" t="str">
        <f>VLOOKUP($A392,'Hospitalisation Details'!$K392:$S2734,6,FALSE)</f>
        <v>R1011</v>
      </c>
      <c r="Q392" s="36">
        <f ca="1">VLOOKUP($A392,'Hospitalisation Details'!$K392:$S2734,8,FALSE)</f>
        <v>20</v>
      </c>
    </row>
    <row r="393" spans="1:17" x14ac:dyDescent="0.3">
      <c r="A393" s="14" t="str">
        <f>VLOOKUP('Customer Names'!A393,'Customer Names'!A393:F2727,1,FALSE)</f>
        <v>Id392</v>
      </c>
      <c r="B393" s="11" t="str">
        <f>VLOOKUP('Customer Names'!B393,'Customer Names'!B393:G2727,5,FALSE)</f>
        <v>Ryan</v>
      </c>
      <c r="C393" s="11">
        <f>VLOOKUP($A393,'Medical Examinations'!$A393:$O2727,2,FALSE)</f>
        <v>36.765000000000001</v>
      </c>
      <c r="D393" s="11">
        <f>VLOOKUP($A393,'Medical Examinations'!$A393:$O2727,3,FALSE)</f>
        <v>11.95</v>
      </c>
      <c r="E393" s="11" t="str">
        <f>VLOOKUP($A393,'Medical Examinations'!$A393:$P2727,14,FALSE)</f>
        <v>Yes</v>
      </c>
      <c r="F393" s="11" t="str">
        <f>VLOOKUP($A393,'Medical Examinations'!$A393:$O2727,5,FALSE)</f>
        <v>No</v>
      </c>
      <c r="G393" s="11" t="str">
        <f>VLOOKUP($A393,'Medical Examinations'!$A393:$O2727,6,FALSE)</f>
        <v>No</v>
      </c>
      <c r="H393" s="11">
        <f>VLOOKUP($A393,'Medical Examinations'!$A393:$P2727,13,FALSE)</f>
        <v>2</v>
      </c>
      <c r="I393" s="11" t="str">
        <f>VLOOKUP($A393,'Medical Examinations'!$A393:$P2727,16,FALSE)</f>
        <v>No</v>
      </c>
      <c r="J393" s="11" t="str">
        <f>VLOOKUP($A393,'Medical Examinations'!$A393:$P2727,11,FALSE)</f>
        <v>Obesity</v>
      </c>
      <c r="K393" s="11" t="str">
        <f>VLOOKUP($A393,'Medical Examinations'!$A393:$P2727,12,FALSE)</f>
        <v>Diabetes</v>
      </c>
      <c r="L393" s="11" t="str">
        <f>VLOOKUP($A393,'Hospitalisation Details'!$K393:$S2735,7,FALSE)</f>
        <v>27 Aug 1970</v>
      </c>
      <c r="M393" s="17">
        <f>VLOOKUP($A393,'Hospitalisation Details'!$K393:$S2735,9,FALSE)</f>
        <v>26467.1</v>
      </c>
      <c r="N393" s="11" t="str">
        <f>VLOOKUP($A393,'Hospitalisation Details'!$K393:$S2735,4,FALSE)</f>
        <v>Tier - 2</v>
      </c>
      <c r="O393" s="11" t="str">
        <f>VLOOKUP($A393,'Hospitalisation Details'!$K393:$S2735,5,FALSE)</f>
        <v>Tier - 3</v>
      </c>
      <c r="P393" s="11" t="str">
        <f>VLOOKUP($A393,'Hospitalisation Details'!$K393:$S2735,6,FALSE)</f>
        <v>R1012</v>
      </c>
      <c r="Q393" s="36">
        <f ca="1">VLOOKUP($A393,'Hospitalisation Details'!$K393:$S2735,8,FALSE)</f>
        <v>54</v>
      </c>
    </row>
    <row r="394" spans="1:17" x14ac:dyDescent="0.3">
      <c r="A394" s="14" t="str">
        <f>VLOOKUP('Customer Names'!A394,'Customer Names'!A394:F2728,1,FALSE)</f>
        <v>Id393</v>
      </c>
      <c r="B394" s="11" t="str">
        <f>VLOOKUP('Customer Names'!B394,'Customer Names'!B394:G2728,5,FALSE)</f>
        <v>Kacee</v>
      </c>
      <c r="C394" s="11">
        <f>VLOOKUP($A394,'Medical Examinations'!$A394:$O2728,2,FALSE)</f>
        <v>35.909999999999997</v>
      </c>
      <c r="D394" s="11">
        <f>VLOOKUP($A394,'Medical Examinations'!$A394:$O2728,3,FALSE)</f>
        <v>8.7100000000000009</v>
      </c>
      <c r="E394" s="11" t="str">
        <f>VLOOKUP($A394,'Medical Examinations'!$A394:$P2728,14,FALSE)</f>
        <v>No</v>
      </c>
      <c r="F394" s="11" t="str">
        <f>VLOOKUP($A394,'Medical Examinations'!$A394:$O2728,5,FALSE)</f>
        <v>No</v>
      </c>
      <c r="G394" s="11" t="str">
        <f>VLOOKUP($A394,'Medical Examinations'!$A394:$O2728,6,FALSE)</f>
        <v>No</v>
      </c>
      <c r="H394" s="11">
        <f>VLOOKUP($A394,'Medical Examinations'!$A394:$P2728,13,FALSE)</f>
        <v>0</v>
      </c>
      <c r="I394" s="11" t="str">
        <f>VLOOKUP($A394,'Medical Examinations'!$A394:$P2728,16,FALSE)</f>
        <v>No</v>
      </c>
      <c r="J394" s="11" t="str">
        <f>VLOOKUP($A394,'Medical Examinations'!$A394:$P2728,11,FALSE)</f>
        <v>Obesity</v>
      </c>
      <c r="K394" s="11" t="str">
        <f>VLOOKUP($A394,'Medical Examinations'!$A394:$P2728,12,FALSE)</f>
        <v>Diabetes</v>
      </c>
      <c r="L394" s="11" t="str">
        <f>VLOOKUP($A394,'Hospitalisation Details'!$K394:$S2736,7,FALSE)</f>
        <v>21 Sep 1974</v>
      </c>
      <c r="M394" s="17">
        <f>VLOOKUP($A394,'Hospitalisation Details'!$K394:$S2736,9,FALSE)</f>
        <v>26392.26</v>
      </c>
      <c r="N394" s="11" t="str">
        <f>VLOOKUP($A394,'Hospitalisation Details'!$K394:$S2736,4,FALSE)</f>
        <v>Tier - 2</v>
      </c>
      <c r="O394" s="11" t="str">
        <f>VLOOKUP($A394,'Hospitalisation Details'!$K394:$S2736,5,FALSE)</f>
        <v>Tier - 2</v>
      </c>
      <c r="P394" s="11" t="str">
        <f>VLOOKUP($A394,'Hospitalisation Details'!$K394:$S2736,6,FALSE)</f>
        <v>R1024</v>
      </c>
      <c r="Q394" s="36">
        <f ca="1">VLOOKUP($A394,'Hospitalisation Details'!$K394:$S2736,8,FALSE)</f>
        <v>50</v>
      </c>
    </row>
    <row r="395" spans="1:17" x14ac:dyDescent="0.3">
      <c r="A395" s="14" t="str">
        <f>VLOOKUP('Customer Names'!A395,'Customer Names'!A395:F2729,1,FALSE)</f>
        <v>Id394</v>
      </c>
      <c r="B395" s="11" t="str">
        <f>VLOOKUP('Customer Names'!B395,'Customer Names'!B395:G2729,5,FALSE)</f>
        <v>Dave</v>
      </c>
      <c r="C395" s="11">
        <f>VLOOKUP($A395,'Medical Examinations'!$A395:$O2729,2,FALSE)</f>
        <v>32.06</v>
      </c>
      <c r="D395" s="11">
        <f>VLOOKUP($A395,'Medical Examinations'!$A395:$O2729,3,FALSE)</f>
        <v>4.67</v>
      </c>
      <c r="E395" s="11" t="str">
        <f>VLOOKUP($A395,'Medical Examinations'!$A395:$P2729,14,FALSE)</f>
        <v>No</v>
      </c>
      <c r="F395" s="11" t="str">
        <f>VLOOKUP($A395,'Medical Examinations'!$A395:$O2729,5,FALSE)</f>
        <v>Yes</v>
      </c>
      <c r="G395" s="11" t="str">
        <f>VLOOKUP($A395,'Medical Examinations'!$A395:$O2729,6,FALSE)</f>
        <v>No</v>
      </c>
      <c r="H395" s="11">
        <f>VLOOKUP($A395,'Medical Examinations'!$A395:$P2729,13,FALSE)</f>
        <v>1</v>
      </c>
      <c r="I395" s="11" t="str">
        <f>VLOOKUP($A395,'Medical Examinations'!$A395:$P2729,16,FALSE)</f>
        <v>Yes</v>
      </c>
      <c r="J395" s="11" t="str">
        <f>VLOOKUP($A395,'Medical Examinations'!$A395:$P2729,11,FALSE)</f>
        <v>Obesity</v>
      </c>
      <c r="K395" s="11" t="str">
        <f>VLOOKUP($A395,'Medical Examinations'!$A395:$P2729,12,FALSE)</f>
        <v>Normal</v>
      </c>
      <c r="L395" s="11" t="str">
        <f>VLOOKUP($A395,'Hospitalisation Details'!$K395:$S2737,7,FALSE)</f>
        <v>5 Dec 2004</v>
      </c>
      <c r="M395" s="17">
        <f>VLOOKUP($A395,'Hospitalisation Details'!$K395:$S2737,9,FALSE)</f>
        <v>26316.59</v>
      </c>
      <c r="N395" s="11" t="str">
        <f>VLOOKUP($A395,'Hospitalisation Details'!$K395:$S2737,4,FALSE)</f>
        <v>Tier - 2</v>
      </c>
      <c r="O395" s="11" t="str">
        <f>VLOOKUP($A395,'Hospitalisation Details'!$K395:$S2737,5,FALSE)</f>
        <v>Tier - 3</v>
      </c>
      <c r="P395" s="11" t="str">
        <f>VLOOKUP($A395,'Hospitalisation Details'!$K395:$S2737,6,FALSE)</f>
        <v>R1011</v>
      </c>
      <c r="Q395" s="36">
        <f ca="1">VLOOKUP($A395,'Hospitalisation Details'!$K395:$S2737,8,FALSE)</f>
        <v>20</v>
      </c>
    </row>
    <row r="396" spans="1:17" x14ac:dyDescent="0.3">
      <c r="A396" s="14" t="str">
        <f>VLOOKUP('Customer Names'!A396,'Customer Names'!A396:F2730,1,FALSE)</f>
        <v>Id395</v>
      </c>
      <c r="B396" s="11" t="str">
        <f>VLOOKUP('Customer Names'!B396,'Customer Names'!B396:G2730,5,FALSE)</f>
        <v>Maryanna</v>
      </c>
      <c r="C396" s="11">
        <f>VLOOKUP($A396,'Medical Examinations'!$A396:$O2730,2,FALSE)</f>
        <v>24.1</v>
      </c>
      <c r="D396" s="11">
        <f>VLOOKUP($A396,'Medical Examinations'!$A396:$O2730,3,FALSE)</f>
        <v>11.14</v>
      </c>
      <c r="E396" s="11" t="str">
        <f>VLOOKUP($A396,'Medical Examinations'!$A396:$P2730,14,FALSE)</f>
        <v>Yes</v>
      </c>
      <c r="F396" s="11" t="str">
        <f>VLOOKUP($A396,'Medical Examinations'!$A396:$O2730,5,FALSE)</f>
        <v>No</v>
      </c>
      <c r="G396" s="11" t="str">
        <f>VLOOKUP($A396,'Medical Examinations'!$A396:$O2730,6,FALSE)</f>
        <v>No</v>
      </c>
      <c r="H396" s="11">
        <f>VLOOKUP($A396,'Medical Examinations'!$A396:$P2730,13,FALSE)</f>
        <v>1</v>
      </c>
      <c r="I396" s="11" t="str">
        <f>VLOOKUP($A396,'Medical Examinations'!$A396:$P2730,16,FALSE)</f>
        <v>No</v>
      </c>
      <c r="J396" s="11" t="str">
        <f>VLOOKUP($A396,'Medical Examinations'!$A396:$P2730,11,FALSE)</f>
        <v>Normal Weight</v>
      </c>
      <c r="K396" s="11" t="str">
        <f>VLOOKUP($A396,'Medical Examinations'!$A396:$P2730,12,FALSE)</f>
        <v>Diabetes</v>
      </c>
      <c r="L396" s="11" t="str">
        <f>VLOOKUP($A396,'Hospitalisation Details'!$K396:$S2738,7,FALSE)</f>
        <v>4 Jun 1975</v>
      </c>
      <c r="M396" s="17">
        <f>VLOOKUP($A396,'Hospitalisation Details'!$K396:$S2738,9,FALSE)</f>
        <v>26236.58</v>
      </c>
      <c r="N396" s="11" t="str">
        <f>VLOOKUP($A396,'Hospitalisation Details'!$K396:$S2738,4,FALSE)</f>
        <v>Tier - 2</v>
      </c>
      <c r="O396" s="11" t="str">
        <f>VLOOKUP($A396,'Hospitalisation Details'!$K396:$S2738,5,FALSE)</f>
        <v>Tier - 1</v>
      </c>
      <c r="P396" s="11" t="str">
        <f>VLOOKUP($A396,'Hospitalisation Details'!$K396:$S2738,6,FALSE)</f>
        <v>R1011</v>
      </c>
      <c r="Q396" s="36">
        <f ca="1">VLOOKUP($A396,'Hospitalisation Details'!$K396:$S2738,8,FALSE)</f>
        <v>49</v>
      </c>
    </row>
    <row r="397" spans="1:17" x14ac:dyDescent="0.3">
      <c r="A397" s="14" t="str">
        <f>VLOOKUP('Customer Names'!A397,'Customer Names'!A397:F2731,1,FALSE)</f>
        <v>Id396</v>
      </c>
      <c r="B397" s="11" t="str">
        <f>VLOOKUP('Customer Names'!B397,'Customer Names'!B397:G2731,5,FALSE)</f>
        <v>Jessica H</v>
      </c>
      <c r="C397" s="11">
        <f>VLOOKUP($A397,'Medical Examinations'!$A397:$O2731,2,FALSE)</f>
        <v>27.1</v>
      </c>
      <c r="D397" s="11">
        <f>VLOOKUP($A397,'Medical Examinations'!$A397:$O2731,3,FALSE)</f>
        <v>9.0500000000000007</v>
      </c>
      <c r="E397" s="11" t="str">
        <f>VLOOKUP($A397,'Medical Examinations'!$A397:$P2731,14,FALSE)</f>
        <v>No</v>
      </c>
      <c r="F397" s="11" t="str">
        <f>VLOOKUP($A397,'Medical Examinations'!$A397:$O2731,5,FALSE)</f>
        <v>No</v>
      </c>
      <c r="G397" s="11" t="str">
        <f>VLOOKUP($A397,'Medical Examinations'!$A397:$O2731,6,FALSE)</f>
        <v>No</v>
      </c>
      <c r="H397" s="11">
        <f>VLOOKUP($A397,'Medical Examinations'!$A397:$P2731,13,FALSE)</f>
        <v>2</v>
      </c>
      <c r="I397" s="11" t="str">
        <f>VLOOKUP($A397,'Medical Examinations'!$A397:$P2731,16,FALSE)</f>
        <v>No</v>
      </c>
      <c r="J397" s="11" t="str">
        <f>VLOOKUP($A397,'Medical Examinations'!$A397:$P2731,11,FALSE)</f>
        <v>Overweight</v>
      </c>
      <c r="K397" s="11" t="str">
        <f>VLOOKUP($A397,'Medical Examinations'!$A397:$P2731,12,FALSE)</f>
        <v>Diabetes</v>
      </c>
      <c r="L397" s="11" t="str">
        <f>VLOOKUP($A397,'Hospitalisation Details'!$K397:$S2739,7,FALSE)</f>
        <v>7 Jul 1973</v>
      </c>
      <c r="M397" s="17">
        <f>VLOOKUP($A397,'Hospitalisation Details'!$K397:$S2739,9,FALSE)</f>
        <v>26140.36</v>
      </c>
      <c r="N397" s="11" t="str">
        <f>VLOOKUP($A397,'Hospitalisation Details'!$K397:$S2739,4,FALSE)</f>
        <v>Tier - 2</v>
      </c>
      <c r="O397" s="11" t="str">
        <f>VLOOKUP($A397,'Hospitalisation Details'!$K397:$S2739,5,FALSE)</f>
        <v>Tier - 3</v>
      </c>
      <c r="P397" s="11" t="str">
        <f>VLOOKUP($A397,'Hospitalisation Details'!$K397:$S2739,6,FALSE)</f>
        <v>R1011</v>
      </c>
      <c r="Q397" s="36">
        <f ca="1">VLOOKUP($A397,'Hospitalisation Details'!$K397:$S2739,8,FALSE)</f>
        <v>51</v>
      </c>
    </row>
    <row r="398" spans="1:17" x14ac:dyDescent="0.3">
      <c r="A398" s="14" t="str">
        <f>VLOOKUP('Customer Names'!A398,'Customer Names'!A398:F2732,1,FALSE)</f>
        <v>Id397</v>
      </c>
      <c r="B398" s="11" t="str">
        <f>VLOOKUP('Customer Names'!B398,'Customer Names'!B398:G2732,5,FALSE)</f>
        <v>Deanna</v>
      </c>
      <c r="C398" s="11">
        <f>VLOOKUP($A398,'Medical Examinations'!$A398:$O2732,2,FALSE)</f>
        <v>24.42</v>
      </c>
      <c r="D398" s="11">
        <f>VLOOKUP($A398,'Medical Examinations'!$A398:$O2732,3,FALSE)</f>
        <v>11.31</v>
      </c>
      <c r="E398" s="11" t="str">
        <f>VLOOKUP($A398,'Medical Examinations'!$A398:$P2732,14,FALSE)</f>
        <v>No</v>
      </c>
      <c r="F398" s="11" t="str">
        <f>VLOOKUP($A398,'Medical Examinations'!$A398:$O2732,5,FALSE)</f>
        <v>No</v>
      </c>
      <c r="G398" s="11" t="str">
        <f>VLOOKUP($A398,'Medical Examinations'!$A398:$O2732,6,FALSE)</f>
        <v>No</v>
      </c>
      <c r="H398" s="11">
        <f>VLOOKUP($A398,'Medical Examinations'!$A398:$P2732,13,FALSE)</f>
        <v>0</v>
      </c>
      <c r="I398" s="11" t="str">
        <f>VLOOKUP($A398,'Medical Examinations'!$A398:$P2732,16,FALSE)</f>
        <v>Yes</v>
      </c>
      <c r="J398" s="11" t="str">
        <f>VLOOKUP($A398,'Medical Examinations'!$A398:$P2732,11,FALSE)</f>
        <v>Normal Weight</v>
      </c>
      <c r="K398" s="11" t="str">
        <f>VLOOKUP($A398,'Medical Examinations'!$A398:$P2732,12,FALSE)</f>
        <v>Diabetes</v>
      </c>
      <c r="L398" s="11" t="str">
        <f>VLOOKUP($A398,'Hospitalisation Details'!$K398:$S2740,7,FALSE)</f>
        <v>11 Oct 2002</v>
      </c>
      <c r="M398" s="17">
        <f>VLOOKUP($A398,'Hospitalisation Details'!$K398:$S2740,9,FALSE)</f>
        <v>26125.67</v>
      </c>
      <c r="N398" s="11" t="str">
        <f>VLOOKUP($A398,'Hospitalisation Details'!$K398:$S2740,4,FALSE)</f>
        <v>Tier - 2</v>
      </c>
      <c r="O398" s="11" t="str">
        <f>VLOOKUP($A398,'Hospitalisation Details'!$K398:$S2740,5,FALSE)</f>
        <v>Tier - 1</v>
      </c>
      <c r="P398" s="11" t="str">
        <f>VLOOKUP($A398,'Hospitalisation Details'!$K398:$S2740,6,FALSE)</f>
        <v>R1013</v>
      </c>
      <c r="Q398" s="36">
        <f ca="1">VLOOKUP($A398,'Hospitalisation Details'!$K398:$S2740,8,FALSE)</f>
        <v>22</v>
      </c>
    </row>
    <row r="399" spans="1:17" x14ac:dyDescent="0.3">
      <c r="A399" s="14" t="str">
        <f>VLOOKUP('Customer Names'!A399,'Customer Names'!A399:F2733,1,FALSE)</f>
        <v>Id398</v>
      </c>
      <c r="B399" s="11" t="str">
        <f>VLOOKUP('Customer Names'!B399,'Customer Names'!B399:G2733,5,FALSE)</f>
        <v>Peter</v>
      </c>
      <c r="C399" s="11">
        <f>VLOOKUP($A399,'Medical Examinations'!$A399:$O2733,2,FALSE)</f>
        <v>26.695</v>
      </c>
      <c r="D399" s="11">
        <f>VLOOKUP($A399,'Medical Examinations'!$A399:$O2733,3,FALSE)</f>
        <v>4.68</v>
      </c>
      <c r="E399" s="11" t="str">
        <f>VLOOKUP($A399,'Medical Examinations'!$A399:$P2733,14,FALSE)</f>
        <v>Yes</v>
      </c>
      <c r="F399" s="11" t="str">
        <f>VLOOKUP($A399,'Medical Examinations'!$A399:$O2733,5,FALSE)</f>
        <v>No</v>
      </c>
      <c r="G399" s="11" t="str">
        <f>VLOOKUP($A399,'Medical Examinations'!$A399:$O2733,6,FALSE)</f>
        <v>No</v>
      </c>
      <c r="H399" s="11">
        <f>VLOOKUP($A399,'Medical Examinations'!$A399:$P2733,13,FALSE)</f>
        <v>2</v>
      </c>
      <c r="I399" s="11" t="str">
        <f>VLOOKUP($A399,'Medical Examinations'!$A399:$P2733,16,FALSE)</f>
        <v>Yes</v>
      </c>
      <c r="J399" s="11" t="str">
        <f>VLOOKUP($A399,'Medical Examinations'!$A399:$P2733,11,FALSE)</f>
        <v>Overweight</v>
      </c>
      <c r="K399" s="11" t="str">
        <f>VLOOKUP($A399,'Medical Examinations'!$A399:$P2733,12,FALSE)</f>
        <v>Normal</v>
      </c>
      <c r="L399" s="11" t="str">
        <f>VLOOKUP($A399,'Hospitalisation Details'!$K399:$S2741,7,FALSE)</f>
        <v>9 Jul 1966</v>
      </c>
      <c r="M399" s="17">
        <f>VLOOKUP($A399,'Hospitalisation Details'!$K399:$S2741,9,FALSE)</f>
        <v>26109.33</v>
      </c>
      <c r="N399" s="11" t="str">
        <f>VLOOKUP($A399,'Hospitalisation Details'!$K399:$S2741,4,FALSE)</f>
        <v>Tier - 2</v>
      </c>
      <c r="O399" s="11" t="str">
        <f>VLOOKUP($A399,'Hospitalisation Details'!$K399:$S2741,5,FALSE)</f>
        <v>Tier - 3</v>
      </c>
      <c r="P399" s="11" t="str">
        <f>VLOOKUP($A399,'Hospitalisation Details'!$K399:$S2741,6,FALSE)</f>
        <v>R1012</v>
      </c>
      <c r="Q399" s="36">
        <f ca="1">VLOOKUP($A399,'Hospitalisation Details'!$K399:$S2741,8,FALSE)</f>
        <v>58</v>
      </c>
    </row>
    <row r="400" spans="1:17" x14ac:dyDescent="0.3">
      <c r="A400" s="14" t="str">
        <f>VLOOKUP('Customer Names'!A400,'Customer Names'!A400:F2734,1,FALSE)</f>
        <v>Id399</v>
      </c>
      <c r="B400" s="11" t="str">
        <f>VLOOKUP('Customer Names'!B400,'Customer Names'!B400:G2734,5,FALSE)</f>
        <v>Rebecca</v>
      </c>
      <c r="C400" s="11">
        <f>VLOOKUP($A400,'Medical Examinations'!$A400:$O2734,2,FALSE)</f>
        <v>27.79</v>
      </c>
      <c r="D400" s="11">
        <f>VLOOKUP($A400,'Medical Examinations'!$A400:$O2734,3,FALSE)</f>
        <v>6.05</v>
      </c>
      <c r="E400" s="11" t="str">
        <f>VLOOKUP($A400,'Medical Examinations'!$A400:$P2734,14,FALSE)</f>
        <v>Yes</v>
      </c>
      <c r="F400" s="11" t="str">
        <f>VLOOKUP($A400,'Medical Examinations'!$A400:$O2734,5,FALSE)</f>
        <v>Yes</v>
      </c>
      <c r="G400" s="11" t="str">
        <f>VLOOKUP($A400,'Medical Examinations'!$A400:$O2734,6,FALSE)</f>
        <v>No</v>
      </c>
      <c r="H400" s="11">
        <f>VLOOKUP($A400,'Medical Examinations'!$A400:$P2734,13,FALSE)</f>
        <v>1</v>
      </c>
      <c r="I400" s="11" t="str">
        <f>VLOOKUP($A400,'Medical Examinations'!$A400:$P2734,16,FALSE)</f>
        <v>Yes</v>
      </c>
      <c r="J400" s="11" t="str">
        <f>VLOOKUP($A400,'Medical Examinations'!$A400:$P2734,11,FALSE)</f>
        <v>Overweight</v>
      </c>
      <c r="K400" s="11" t="str">
        <f>VLOOKUP($A400,'Medical Examinations'!$A400:$P2734,12,FALSE)</f>
        <v>Prediabetes</v>
      </c>
      <c r="L400" s="11" t="str">
        <f>VLOOKUP($A400,'Hospitalisation Details'!$K400:$S2742,7,FALSE)</f>
        <v>26 Dec 2000</v>
      </c>
      <c r="M400" s="17">
        <f>VLOOKUP($A400,'Hospitalisation Details'!$K400:$S2742,9,FALSE)</f>
        <v>26026.97</v>
      </c>
      <c r="N400" s="11" t="str">
        <f>VLOOKUP($A400,'Hospitalisation Details'!$K400:$S2742,4,FALSE)</f>
        <v>Tier - 2</v>
      </c>
      <c r="O400" s="11" t="str">
        <f>VLOOKUP($A400,'Hospitalisation Details'!$K400:$S2742,5,FALSE)</f>
        <v>Tier - 3</v>
      </c>
      <c r="P400" s="11" t="str">
        <f>VLOOKUP($A400,'Hospitalisation Details'!$K400:$S2742,6,FALSE)</f>
        <v>R1011</v>
      </c>
      <c r="Q400" s="36">
        <f ca="1">VLOOKUP($A400,'Hospitalisation Details'!$K400:$S2742,8,FALSE)</f>
        <v>24</v>
      </c>
    </row>
    <row r="401" spans="1:17" x14ac:dyDescent="0.3">
      <c r="A401" s="14" t="str">
        <f>VLOOKUP('Customer Names'!A401,'Customer Names'!A401:F2735,1,FALSE)</f>
        <v>Id400</v>
      </c>
      <c r="B401" s="11" t="str">
        <f>VLOOKUP('Customer Names'!B401,'Customer Names'!B401:G2735,5,FALSE)</f>
        <v>Elizabeth M</v>
      </c>
      <c r="C401" s="11">
        <f>VLOOKUP($A401,'Medical Examinations'!$A401:$O2735,2,FALSE)</f>
        <v>32.68</v>
      </c>
      <c r="D401" s="11">
        <f>VLOOKUP($A401,'Medical Examinations'!$A401:$O2735,3,FALSE)</f>
        <v>4.68</v>
      </c>
      <c r="E401" s="11" t="str">
        <f>VLOOKUP($A401,'Medical Examinations'!$A401:$P2735,14,FALSE)</f>
        <v>Yes</v>
      </c>
      <c r="F401" s="11" t="str">
        <f>VLOOKUP($A401,'Medical Examinations'!$A401:$O2735,5,FALSE)</f>
        <v>No</v>
      </c>
      <c r="G401" s="11" t="str">
        <f>VLOOKUP($A401,'Medical Examinations'!$A401:$O2735,6,FALSE)</f>
        <v>No</v>
      </c>
      <c r="H401" s="11">
        <f>VLOOKUP($A401,'Medical Examinations'!$A401:$P2735,13,FALSE)</f>
        <v>0</v>
      </c>
      <c r="I401" s="11" t="str">
        <f>VLOOKUP($A401,'Medical Examinations'!$A401:$P2735,16,FALSE)</f>
        <v>No</v>
      </c>
      <c r="J401" s="11" t="str">
        <f>VLOOKUP($A401,'Medical Examinations'!$A401:$P2735,11,FALSE)</f>
        <v>Obesity</v>
      </c>
      <c r="K401" s="11" t="str">
        <f>VLOOKUP($A401,'Medical Examinations'!$A401:$P2735,12,FALSE)</f>
        <v>Normal</v>
      </c>
      <c r="L401" s="11" t="str">
        <f>VLOOKUP($A401,'Hospitalisation Details'!$K401:$S2743,7,FALSE)</f>
        <v>5 Jun 2001</v>
      </c>
      <c r="M401" s="17">
        <f>VLOOKUP($A401,'Hospitalisation Details'!$K401:$S2743,9,FALSE)</f>
        <v>26018.95</v>
      </c>
      <c r="N401" s="11" t="str">
        <f>VLOOKUP($A401,'Hospitalisation Details'!$K401:$S2743,4,FALSE)</f>
        <v>Tier - 2</v>
      </c>
      <c r="O401" s="11" t="str">
        <f>VLOOKUP($A401,'Hospitalisation Details'!$K401:$S2743,5,FALSE)</f>
        <v>Tier - 2</v>
      </c>
      <c r="P401" s="11" t="str">
        <f>VLOOKUP($A401,'Hospitalisation Details'!$K401:$S2743,6,FALSE)</f>
        <v>R1012</v>
      </c>
      <c r="Q401" s="36">
        <f ca="1">VLOOKUP($A401,'Hospitalisation Details'!$K401:$S2743,8,FALSE)</f>
        <v>23</v>
      </c>
    </row>
    <row r="402" spans="1:17" x14ac:dyDescent="0.3">
      <c r="A402" s="14" t="str">
        <f>VLOOKUP('Customer Names'!A402,'Customer Names'!A402:F2736,1,FALSE)</f>
        <v>Id401</v>
      </c>
      <c r="B402" s="11" t="str">
        <f>VLOOKUP('Customer Names'!B402,'Customer Names'!B402:G2736,5,FALSE)</f>
        <v>Gregory</v>
      </c>
      <c r="C402" s="11">
        <f>VLOOKUP($A402,'Medical Examinations'!$A402:$O2736,2,FALSE)</f>
        <v>26.4</v>
      </c>
      <c r="D402" s="11">
        <f>VLOOKUP($A402,'Medical Examinations'!$A402:$O2736,3,FALSE)</f>
        <v>9.5</v>
      </c>
      <c r="E402" s="11" t="str">
        <f>VLOOKUP($A402,'Medical Examinations'!$A402:$P2736,14,FALSE)</f>
        <v>Yes</v>
      </c>
      <c r="F402" s="11" t="str">
        <f>VLOOKUP($A402,'Medical Examinations'!$A402:$O2736,5,FALSE)</f>
        <v>No</v>
      </c>
      <c r="G402" s="11" t="str">
        <f>VLOOKUP($A402,'Medical Examinations'!$A402:$O2736,6,FALSE)</f>
        <v>No</v>
      </c>
      <c r="H402" s="11">
        <f>VLOOKUP($A402,'Medical Examinations'!$A402:$P2736,13,FALSE)</f>
        <v>2</v>
      </c>
      <c r="I402" s="11" t="str">
        <f>VLOOKUP($A402,'Medical Examinations'!$A402:$P2736,16,FALSE)</f>
        <v>No</v>
      </c>
      <c r="J402" s="11" t="str">
        <f>VLOOKUP($A402,'Medical Examinations'!$A402:$P2736,11,FALSE)</f>
        <v>Overweight</v>
      </c>
      <c r="K402" s="11" t="str">
        <f>VLOOKUP($A402,'Medical Examinations'!$A402:$P2736,12,FALSE)</f>
        <v>Diabetes</v>
      </c>
      <c r="L402" s="11" t="str">
        <f>VLOOKUP($A402,'Hospitalisation Details'!$K402:$S2744,7,FALSE)</f>
        <v>3 Dec 1970</v>
      </c>
      <c r="M402" s="17">
        <f>VLOOKUP($A402,'Hospitalisation Details'!$K402:$S2744,9,FALSE)</f>
        <v>25992.82</v>
      </c>
      <c r="N402" s="11" t="str">
        <f>VLOOKUP($A402,'Hospitalisation Details'!$K402:$S2744,4,FALSE)</f>
        <v>Tier - 2</v>
      </c>
      <c r="O402" s="11" t="str">
        <f>VLOOKUP($A402,'Hospitalisation Details'!$K402:$S2744,5,FALSE)</f>
        <v>Tier - 2</v>
      </c>
      <c r="P402" s="11" t="str">
        <f>VLOOKUP($A402,'Hospitalisation Details'!$K402:$S2744,6,FALSE)</f>
        <v>R1013</v>
      </c>
      <c r="Q402" s="36">
        <f ca="1">VLOOKUP($A402,'Hospitalisation Details'!$K402:$S2744,8,FALSE)</f>
        <v>54</v>
      </c>
    </row>
    <row r="403" spans="1:17" x14ac:dyDescent="0.3">
      <c r="A403" s="14" t="str">
        <f>VLOOKUP('Customer Names'!A403,'Customer Names'!A403:F2737,1,FALSE)</f>
        <v>Id402</v>
      </c>
      <c r="B403" s="11" t="str">
        <f>VLOOKUP('Customer Names'!B403,'Customer Names'!B403:G2737,5,FALSE)</f>
        <v>Sarah E</v>
      </c>
      <c r="C403" s="11">
        <f>VLOOKUP($A403,'Medical Examinations'!$A403:$O2737,2,FALSE)</f>
        <v>23.655000000000001</v>
      </c>
      <c r="D403" s="11">
        <f>VLOOKUP($A403,'Medical Examinations'!$A403:$O2737,3,FALSE)</f>
        <v>10.84</v>
      </c>
      <c r="E403" s="11" t="str">
        <f>VLOOKUP($A403,'Medical Examinations'!$A403:$P2737,14,FALSE)</f>
        <v>Yes</v>
      </c>
      <c r="F403" s="11" t="str">
        <f>VLOOKUP($A403,'Medical Examinations'!$A403:$O2737,5,FALSE)</f>
        <v>No</v>
      </c>
      <c r="G403" s="11" t="str">
        <f>VLOOKUP($A403,'Medical Examinations'!$A403:$O2737,6,FALSE)</f>
        <v>Yes</v>
      </c>
      <c r="H403" s="11">
        <f>VLOOKUP($A403,'Medical Examinations'!$A403:$P2737,13,FALSE)</f>
        <v>1</v>
      </c>
      <c r="I403" s="11" t="str">
        <f>VLOOKUP($A403,'Medical Examinations'!$A403:$P2737,16,FALSE)</f>
        <v>Yes</v>
      </c>
      <c r="J403" s="11" t="str">
        <f>VLOOKUP($A403,'Medical Examinations'!$A403:$P2737,11,FALSE)</f>
        <v>Normal Weight</v>
      </c>
      <c r="K403" s="11" t="str">
        <f>VLOOKUP($A403,'Medical Examinations'!$A403:$P2737,12,FALSE)</f>
        <v>Diabetes</v>
      </c>
      <c r="L403" s="11" t="str">
        <f>VLOOKUP($A403,'Hospitalisation Details'!$K403:$S2745,7,FALSE)</f>
        <v>21 Aug 1963</v>
      </c>
      <c r="M403" s="17">
        <f>VLOOKUP($A403,'Hospitalisation Details'!$K403:$S2745,9,FALSE)</f>
        <v>25678.78</v>
      </c>
      <c r="N403" s="11" t="str">
        <f>VLOOKUP($A403,'Hospitalisation Details'!$K403:$S2745,4,FALSE)</f>
        <v>Tier - 2</v>
      </c>
      <c r="O403" s="11" t="str">
        <f>VLOOKUP($A403,'Hospitalisation Details'!$K403:$S2745,5,FALSE)</f>
        <v>Tier - 3</v>
      </c>
      <c r="P403" s="11" t="str">
        <f>VLOOKUP($A403,'Hospitalisation Details'!$K403:$S2745,6,FALSE)</f>
        <v>R1012</v>
      </c>
      <c r="Q403" s="36">
        <f ca="1">VLOOKUP($A403,'Hospitalisation Details'!$K403:$S2745,8,FALSE)</f>
        <v>61</v>
      </c>
    </row>
    <row r="404" spans="1:17" x14ac:dyDescent="0.3">
      <c r="A404" s="14" t="str">
        <f>VLOOKUP('Customer Names'!A404,'Customer Names'!A404:F2738,1,FALSE)</f>
        <v>Id403</v>
      </c>
      <c r="B404" s="11" t="str">
        <f>VLOOKUP('Customer Names'!B404,'Customer Names'!B404:G2738,5,FALSE)</f>
        <v>Anne Elise</v>
      </c>
      <c r="C404" s="11">
        <f>VLOOKUP($A404,'Medical Examinations'!$A404:$O2738,2,FALSE)</f>
        <v>27.36</v>
      </c>
      <c r="D404" s="11">
        <f>VLOOKUP($A404,'Medical Examinations'!$A404:$O2738,3,FALSE)</f>
        <v>5.88</v>
      </c>
      <c r="E404" s="11" t="str">
        <f>VLOOKUP($A404,'Medical Examinations'!$A404:$P2738,14,FALSE)</f>
        <v>No</v>
      </c>
      <c r="F404" s="11" t="str">
        <f>VLOOKUP($A404,'Medical Examinations'!$A404:$O2738,5,FALSE)</f>
        <v>No</v>
      </c>
      <c r="G404" s="11" t="str">
        <f>VLOOKUP($A404,'Medical Examinations'!$A404:$O2738,6,FALSE)</f>
        <v>No</v>
      </c>
      <c r="H404" s="11">
        <f>VLOOKUP($A404,'Medical Examinations'!$A404:$P2738,13,FALSE)</f>
        <v>2</v>
      </c>
      <c r="I404" s="11" t="str">
        <f>VLOOKUP($A404,'Medical Examinations'!$A404:$P2738,16,FALSE)</f>
        <v>No</v>
      </c>
      <c r="J404" s="11" t="str">
        <f>VLOOKUP($A404,'Medical Examinations'!$A404:$P2738,11,FALSE)</f>
        <v>Overweight</v>
      </c>
      <c r="K404" s="11" t="str">
        <f>VLOOKUP($A404,'Medical Examinations'!$A404:$P2738,12,FALSE)</f>
        <v>Prediabetes</v>
      </c>
      <c r="L404" s="11" t="str">
        <f>VLOOKUP($A404,'Hospitalisation Details'!$K404:$S2746,7,FALSE)</f>
        <v>17 Jul 1972</v>
      </c>
      <c r="M404" s="17">
        <f>VLOOKUP($A404,'Hospitalisation Details'!$K404:$S2746,9,FALSE)</f>
        <v>25656.58</v>
      </c>
      <c r="N404" s="11" t="str">
        <f>VLOOKUP($A404,'Hospitalisation Details'!$K404:$S2746,4,FALSE)</f>
        <v>Tier - 2</v>
      </c>
      <c r="O404" s="11" t="str">
        <f>VLOOKUP($A404,'Hospitalisation Details'!$K404:$S2746,5,FALSE)</f>
        <v>Tier - 3</v>
      </c>
      <c r="P404" s="11" t="str">
        <f>VLOOKUP($A404,'Hospitalisation Details'!$K404:$S2746,6,FALSE)</f>
        <v>R1024</v>
      </c>
      <c r="Q404" s="36">
        <f ca="1">VLOOKUP($A404,'Hospitalisation Details'!$K404:$S2746,8,FALSE)</f>
        <v>52</v>
      </c>
    </row>
    <row r="405" spans="1:17" x14ac:dyDescent="0.3">
      <c r="A405" s="14" t="str">
        <f>VLOOKUP('Customer Names'!A405,'Customer Names'!A405:F2739,1,FALSE)</f>
        <v>Id404</v>
      </c>
      <c r="B405" s="11" t="str">
        <f>VLOOKUP('Customer Names'!B405,'Customer Names'!B405:G2739,5,FALSE)</f>
        <v>Christopher R</v>
      </c>
      <c r="C405" s="11">
        <f>VLOOKUP($A405,'Medical Examinations'!$A405:$O2739,2,FALSE)</f>
        <v>27.82</v>
      </c>
      <c r="D405" s="11">
        <f>VLOOKUP($A405,'Medical Examinations'!$A405:$O2739,3,FALSE)</f>
        <v>5.24</v>
      </c>
      <c r="E405" s="11" t="str">
        <f>VLOOKUP($A405,'Medical Examinations'!$A405:$P2739,14,FALSE)</f>
        <v>Yes</v>
      </c>
      <c r="F405" s="11" t="str">
        <f>VLOOKUP($A405,'Medical Examinations'!$A405:$O2739,5,FALSE)</f>
        <v>No</v>
      </c>
      <c r="G405" s="11" t="str">
        <f>VLOOKUP($A405,'Medical Examinations'!$A405:$O2739,6,FALSE)</f>
        <v>No</v>
      </c>
      <c r="H405" s="11">
        <f>VLOOKUP($A405,'Medical Examinations'!$A405:$P2739,13,FALSE)</f>
        <v>0</v>
      </c>
      <c r="I405" s="11" t="str">
        <f>VLOOKUP($A405,'Medical Examinations'!$A405:$P2739,16,FALSE)</f>
        <v>Yes</v>
      </c>
      <c r="J405" s="11" t="str">
        <f>VLOOKUP($A405,'Medical Examinations'!$A405:$P2739,11,FALSE)</f>
        <v>Overweight</v>
      </c>
      <c r="K405" s="11" t="str">
        <f>VLOOKUP($A405,'Medical Examinations'!$A405:$P2739,12,FALSE)</f>
        <v>Normal</v>
      </c>
      <c r="L405" s="11" t="str">
        <f>VLOOKUP($A405,'Hospitalisation Details'!$K405:$S2747,7,FALSE)</f>
        <v>2 Aug 2001</v>
      </c>
      <c r="M405" s="17">
        <f>VLOOKUP($A405,'Hospitalisation Details'!$K405:$S2747,9,FALSE)</f>
        <v>25648.98</v>
      </c>
      <c r="N405" s="11" t="str">
        <f>VLOOKUP($A405,'Hospitalisation Details'!$K405:$S2747,4,FALSE)</f>
        <v>Tier - 2</v>
      </c>
      <c r="O405" s="11" t="str">
        <f>VLOOKUP($A405,'Hospitalisation Details'!$K405:$S2747,5,FALSE)</f>
        <v>Tier - 1</v>
      </c>
      <c r="P405" s="11" t="str">
        <f>VLOOKUP($A405,'Hospitalisation Details'!$K405:$S2747,6,FALSE)</f>
        <v>R1011</v>
      </c>
      <c r="Q405" s="36">
        <f ca="1">VLOOKUP($A405,'Hospitalisation Details'!$K405:$S2747,8,FALSE)</f>
        <v>23</v>
      </c>
    </row>
    <row r="406" spans="1:17" x14ac:dyDescent="0.3">
      <c r="A406" s="14" t="str">
        <f>VLOOKUP('Customer Names'!A406,'Customer Names'!A406:F2740,1,FALSE)</f>
        <v>Id405</v>
      </c>
      <c r="B406" s="11" t="str">
        <f>VLOOKUP('Customer Names'!B406,'Customer Names'!B406:G2740,5,FALSE)</f>
        <v>Elliot</v>
      </c>
      <c r="C406" s="11">
        <f>VLOOKUP($A406,'Medical Examinations'!$A406:$O2740,2,FALSE)</f>
        <v>25.46</v>
      </c>
      <c r="D406" s="11">
        <f>VLOOKUP($A406,'Medical Examinations'!$A406:$O2740,3,FALSE)</f>
        <v>11.75</v>
      </c>
      <c r="E406" s="11" t="str">
        <f>VLOOKUP($A406,'Medical Examinations'!$A406:$P2740,14,FALSE)</f>
        <v>No</v>
      </c>
      <c r="F406" s="11" t="str">
        <f>VLOOKUP($A406,'Medical Examinations'!$A406:$O2740,5,FALSE)</f>
        <v>No</v>
      </c>
      <c r="G406" s="11" t="str">
        <f>VLOOKUP($A406,'Medical Examinations'!$A406:$O2740,6,FALSE)</f>
        <v>No</v>
      </c>
      <c r="H406" s="11">
        <f>VLOOKUP($A406,'Medical Examinations'!$A406:$P2740,13,FALSE)</f>
        <v>0</v>
      </c>
      <c r="I406" s="11" t="str">
        <f>VLOOKUP($A406,'Medical Examinations'!$A406:$P2740,16,FALSE)</f>
        <v>No</v>
      </c>
      <c r="J406" s="11" t="str">
        <f>VLOOKUP($A406,'Medical Examinations'!$A406:$P2740,11,FALSE)</f>
        <v>Overweight</v>
      </c>
      <c r="K406" s="11" t="str">
        <f>VLOOKUP($A406,'Medical Examinations'!$A406:$P2740,12,FALSE)</f>
        <v>Diabetes</v>
      </c>
      <c r="L406" s="11" t="str">
        <f>VLOOKUP($A406,'Hospitalisation Details'!$K406:$S2748,7,FALSE)</f>
        <v>11 Dec 1968</v>
      </c>
      <c r="M406" s="17">
        <f>VLOOKUP($A406,'Hospitalisation Details'!$K406:$S2748,9,FALSE)</f>
        <v>25517.11</v>
      </c>
      <c r="N406" s="11" t="str">
        <f>VLOOKUP($A406,'Hospitalisation Details'!$K406:$S2748,4,FALSE)</f>
        <v>Tier - 2</v>
      </c>
      <c r="O406" s="11" t="str">
        <f>VLOOKUP($A406,'Hospitalisation Details'!$K406:$S2748,5,FALSE)</f>
        <v>Tier - 3</v>
      </c>
      <c r="P406" s="11" t="str">
        <f>VLOOKUP($A406,'Hospitalisation Details'!$K406:$S2748,6,FALSE)</f>
        <v>R1017</v>
      </c>
      <c r="Q406" s="36">
        <f ca="1">VLOOKUP($A406,'Hospitalisation Details'!$K406:$S2748,8,FALSE)</f>
        <v>56</v>
      </c>
    </row>
    <row r="407" spans="1:17" x14ac:dyDescent="0.3">
      <c r="A407" s="14" t="str">
        <f>VLOOKUP('Customer Names'!A407,'Customer Names'!A407:F2741,1,FALSE)</f>
        <v>Id406</v>
      </c>
      <c r="B407" s="11" t="str">
        <f>VLOOKUP('Customer Names'!B407,'Customer Names'!B407:G2741,5,FALSE)</f>
        <v>Christopher D</v>
      </c>
      <c r="C407" s="11">
        <f>VLOOKUP($A407,'Medical Examinations'!$A407:$O2741,2,FALSE)</f>
        <v>25.1</v>
      </c>
      <c r="D407" s="11">
        <f>VLOOKUP($A407,'Medical Examinations'!$A407:$O2741,3,FALSE)</f>
        <v>6.97</v>
      </c>
      <c r="E407" s="11" t="str">
        <f>VLOOKUP($A407,'Medical Examinations'!$A407:$P2741,14,FALSE)</f>
        <v>No</v>
      </c>
      <c r="F407" s="11" t="str">
        <f>VLOOKUP($A407,'Medical Examinations'!$A407:$O2741,5,FALSE)</f>
        <v>No</v>
      </c>
      <c r="G407" s="11" t="str">
        <f>VLOOKUP($A407,'Medical Examinations'!$A407:$O2741,6,FALSE)</f>
        <v>No</v>
      </c>
      <c r="H407" s="11">
        <f>VLOOKUP($A407,'Medical Examinations'!$A407:$P2741,13,FALSE)</f>
        <v>0</v>
      </c>
      <c r="I407" s="11" t="str">
        <f>VLOOKUP($A407,'Medical Examinations'!$A407:$P2741,16,FALSE)</f>
        <v>Yes</v>
      </c>
      <c r="J407" s="11" t="str">
        <f>VLOOKUP($A407,'Medical Examinations'!$A407:$P2741,11,FALSE)</f>
        <v>Overweight</v>
      </c>
      <c r="K407" s="11" t="str">
        <f>VLOOKUP($A407,'Medical Examinations'!$A407:$P2741,12,FALSE)</f>
        <v>Diabetes</v>
      </c>
      <c r="L407" s="11" t="str">
        <f>VLOOKUP($A407,'Hospitalisation Details'!$K407:$S2749,7,FALSE)</f>
        <v>22 Aug 1968</v>
      </c>
      <c r="M407" s="17">
        <f>VLOOKUP($A407,'Hospitalisation Details'!$K407:$S2749,9,FALSE)</f>
        <v>25382.3</v>
      </c>
      <c r="N407" s="11" t="str">
        <f>VLOOKUP($A407,'Hospitalisation Details'!$K407:$S2749,4,FALSE)</f>
        <v>Tier - 2</v>
      </c>
      <c r="O407" s="11" t="str">
        <f>VLOOKUP($A407,'Hospitalisation Details'!$K407:$S2749,5,FALSE)</f>
        <v>Tier - 2</v>
      </c>
      <c r="P407" s="11" t="str">
        <f>VLOOKUP($A407,'Hospitalisation Details'!$K407:$S2749,6,FALSE)</f>
        <v>R1011</v>
      </c>
      <c r="Q407" s="36">
        <f ca="1">VLOOKUP($A407,'Hospitalisation Details'!$K407:$S2749,8,FALSE)</f>
        <v>56</v>
      </c>
    </row>
    <row r="408" spans="1:17" x14ac:dyDescent="0.3">
      <c r="A408" s="14" t="str">
        <f>VLOOKUP('Customer Names'!A408,'Customer Names'!A408:F2742,1,FALSE)</f>
        <v>Id407</v>
      </c>
      <c r="B408" s="11" t="str">
        <f>VLOOKUP('Customer Names'!B408,'Customer Names'!B408:G2742,5,FALSE)</f>
        <v>Corey</v>
      </c>
      <c r="C408" s="11">
        <f>VLOOKUP($A408,'Medical Examinations'!$A408:$O2742,2,FALSE)</f>
        <v>32.11</v>
      </c>
      <c r="D408" s="11">
        <f>VLOOKUP($A408,'Medical Examinations'!$A408:$O2742,3,FALSE)</f>
        <v>4.76</v>
      </c>
      <c r="E408" s="11" t="str">
        <f>VLOOKUP($A408,'Medical Examinations'!$A408:$P2742,14,FALSE)</f>
        <v>No</v>
      </c>
      <c r="F408" s="11" t="str">
        <f>VLOOKUP($A408,'Medical Examinations'!$A408:$O2742,5,FALSE)</f>
        <v>No</v>
      </c>
      <c r="G408" s="11" t="str">
        <f>VLOOKUP($A408,'Medical Examinations'!$A408:$O2742,6,FALSE)</f>
        <v>No</v>
      </c>
      <c r="H408" s="11">
        <f>VLOOKUP($A408,'Medical Examinations'!$A408:$P2742,13,FALSE)</f>
        <v>2</v>
      </c>
      <c r="I408" s="11" t="str">
        <f>VLOOKUP($A408,'Medical Examinations'!$A408:$P2742,16,FALSE)</f>
        <v>No</v>
      </c>
      <c r="J408" s="11" t="str">
        <f>VLOOKUP($A408,'Medical Examinations'!$A408:$P2742,11,FALSE)</f>
        <v>Obesity</v>
      </c>
      <c r="K408" s="11" t="str">
        <f>VLOOKUP($A408,'Medical Examinations'!$A408:$P2742,12,FALSE)</f>
        <v>Normal</v>
      </c>
      <c r="L408" s="11" t="str">
        <f>VLOOKUP($A408,'Hospitalisation Details'!$K408:$S2750,7,FALSE)</f>
        <v>26 Sep 1972</v>
      </c>
      <c r="M408" s="17">
        <f>VLOOKUP($A408,'Hospitalisation Details'!$K408:$S2750,9,FALSE)</f>
        <v>25333.33</v>
      </c>
      <c r="N408" s="11" t="str">
        <f>VLOOKUP($A408,'Hospitalisation Details'!$K408:$S2750,4,FALSE)</f>
        <v>Tier - 2</v>
      </c>
      <c r="O408" s="11" t="str">
        <f>VLOOKUP($A408,'Hospitalisation Details'!$K408:$S2750,5,FALSE)</f>
        <v>Tier - 2</v>
      </c>
      <c r="P408" s="11" t="str">
        <f>VLOOKUP($A408,'Hospitalisation Details'!$K408:$S2750,6,FALSE)</f>
        <v>R1017</v>
      </c>
      <c r="Q408" s="36">
        <f ca="1">VLOOKUP($A408,'Hospitalisation Details'!$K408:$S2750,8,FALSE)</f>
        <v>52</v>
      </c>
    </row>
    <row r="409" spans="1:17" x14ac:dyDescent="0.3">
      <c r="A409" s="14" t="str">
        <f>VLOOKUP('Customer Names'!A409,'Customer Names'!A409:F2743,1,FALSE)</f>
        <v>Id408</v>
      </c>
      <c r="B409" s="11" t="str">
        <f>VLOOKUP('Customer Names'!B409,'Customer Names'!B409:G2743,5,FALSE)</f>
        <v>Patrick D</v>
      </c>
      <c r="C409" s="11">
        <f>VLOOKUP($A409,'Medical Examinations'!$A409:$O2743,2,FALSE)</f>
        <v>29.8</v>
      </c>
      <c r="D409" s="11">
        <f>VLOOKUP($A409,'Medical Examinations'!$A409:$O2743,3,FALSE)</f>
        <v>8.24</v>
      </c>
      <c r="E409" s="11" t="str">
        <f>VLOOKUP($A409,'Medical Examinations'!$A409:$P2743,14,FALSE)</f>
        <v>Yes</v>
      </c>
      <c r="F409" s="11" t="str">
        <f>VLOOKUP($A409,'Medical Examinations'!$A409:$O2743,5,FALSE)</f>
        <v>No</v>
      </c>
      <c r="G409" s="11" t="str">
        <f>VLOOKUP($A409,'Medical Examinations'!$A409:$O2743,6,FALSE)</f>
        <v>No</v>
      </c>
      <c r="H409" s="11">
        <f>VLOOKUP($A409,'Medical Examinations'!$A409:$P2743,13,FALSE)</f>
        <v>1</v>
      </c>
      <c r="I409" s="11" t="str">
        <f>VLOOKUP($A409,'Medical Examinations'!$A409:$P2743,16,FALSE)</f>
        <v>Yes</v>
      </c>
      <c r="J409" s="11" t="str">
        <f>VLOOKUP($A409,'Medical Examinations'!$A409:$P2743,11,FALSE)</f>
        <v>Overweight</v>
      </c>
      <c r="K409" s="11" t="str">
        <f>VLOOKUP($A409,'Medical Examinations'!$A409:$P2743,12,FALSE)</f>
        <v>Diabetes</v>
      </c>
      <c r="L409" s="11" t="str">
        <f>VLOOKUP($A409,'Hospitalisation Details'!$K409:$S2751,7,FALSE)</f>
        <v>14 Dec 1975</v>
      </c>
      <c r="M409" s="17">
        <f>VLOOKUP($A409,'Hospitalisation Details'!$K409:$S2751,9,FALSE)</f>
        <v>25309.49</v>
      </c>
      <c r="N409" s="11" t="str">
        <f>VLOOKUP($A409,'Hospitalisation Details'!$K409:$S2751,4,FALSE)</f>
        <v>Tier - 2</v>
      </c>
      <c r="O409" s="11" t="str">
        <f>VLOOKUP($A409,'Hospitalisation Details'!$K409:$S2751,5,FALSE)</f>
        <v>Tier - 1</v>
      </c>
      <c r="P409" s="11" t="str">
        <f>VLOOKUP($A409,'Hospitalisation Details'!$K409:$S2751,6,FALSE)</f>
        <v>R1011</v>
      </c>
      <c r="Q409" s="36">
        <f ca="1">VLOOKUP($A409,'Hospitalisation Details'!$K409:$S2751,8,FALSE)</f>
        <v>49</v>
      </c>
    </row>
    <row r="410" spans="1:17" x14ac:dyDescent="0.3">
      <c r="A410" s="14" t="str">
        <f>VLOOKUP('Customer Names'!A410,'Customer Names'!A410:F2744,1,FALSE)</f>
        <v>Id409</v>
      </c>
      <c r="B410" s="11" t="str">
        <f>VLOOKUP('Customer Names'!B410,'Customer Names'!B410:G2744,5,FALSE)</f>
        <v>Anthony D</v>
      </c>
      <c r="C410" s="11">
        <f>VLOOKUP($A410,'Medical Examinations'!$A410:$O2744,2,FALSE)</f>
        <v>24.01</v>
      </c>
      <c r="D410" s="11">
        <f>VLOOKUP($A410,'Medical Examinations'!$A410:$O2744,3,FALSE)</f>
        <v>4.76</v>
      </c>
      <c r="E410" s="11" t="str">
        <f>VLOOKUP($A410,'Medical Examinations'!$A410:$P2744,14,FALSE)</f>
        <v>No</v>
      </c>
      <c r="F410" s="11" t="str">
        <f>VLOOKUP($A410,'Medical Examinations'!$A410:$O2744,5,FALSE)</f>
        <v>No</v>
      </c>
      <c r="G410" s="11" t="str">
        <f>VLOOKUP($A410,'Medical Examinations'!$A410:$O2744,6,FALSE)</f>
        <v>No</v>
      </c>
      <c r="H410" s="11">
        <f>VLOOKUP($A410,'Medical Examinations'!$A410:$P2744,13,FALSE)</f>
        <v>1</v>
      </c>
      <c r="I410" s="11" t="str">
        <f>VLOOKUP($A410,'Medical Examinations'!$A410:$P2744,16,FALSE)</f>
        <v>Yes</v>
      </c>
      <c r="J410" s="11" t="str">
        <f>VLOOKUP($A410,'Medical Examinations'!$A410:$P2744,11,FALSE)</f>
        <v>Normal Weight</v>
      </c>
      <c r="K410" s="11" t="str">
        <f>VLOOKUP($A410,'Medical Examinations'!$A410:$P2744,12,FALSE)</f>
        <v>Normal</v>
      </c>
      <c r="L410" s="11" t="str">
        <f>VLOOKUP($A410,'Hospitalisation Details'!$K410:$S2752,7,FALSE)</f>
        <v>24 Nov 1998</v>
      </c>
      <c r="M410" s="17">
        <f>VLOOKUP($A410,'Hospitalisation Details'!$K410:$S2752,9,FALSE)</f>
        <v>25127.22</v>
      </c>
      <c r="N410" s="11" t="str">
        <f>VLOOKUP($A410,'Hospitalisation Details'!$K410:$S2752,4,FALSE)</f>
        <v>Tier - 2</v>
      </c>
      <c r="O410" s="11" t="str">
        <f>VLOOKUP($A410,'Hospitalisation Details'!$K410:$S2752,5,FALSE)</f>
        <v>Tier - 3</v>
      </c>
      <c r="P410" s="11" t="str">
        <f>VLOOKUP($A410,'Hospitalisation Details'!$K410:$S2752,6,FALSE)</f>
        <v>R1011</v>
      </c>
      <c r="Q410" s="36">
        <f ca="1">VLOOKUP($A410,'Hospitalisation Details'!$K410:$S2752,8,FALSE)</f>
        <v>26</v>
      </c>
    </row>
    <row r="411" spans="1:17" x14ac:dyDescent="0.3">
      <c r="A411" s="14" t="str">
        <f>VLOOKUP('Customer Names'!A411,'Customer Names'!A411:F2745,1,FALSE)</f>
        <v>Id410</v>
      </c>
      <c r="B411" s="11" t="str">
        <f>VLOOKUP('Customer Names'!B411,'Customer Names'!B411:G2745,5,FALSE)</f>
        <v>Melissa</v>
      </c>
      <c r="C411" s="11">
        <f>VLOOKUP($A411,'Medical Examinations'!$A411:$O2745,2,FALSE)</f>
        <v>23.21</v>
      </c>
      <c r="D411" s="11">
        <f>VLOOKUP($A411,'Medical Examinations'!$A411:$O2745,3,FALSE)</f>
        <v>6.03</v>
      </c>
      <c r="E411" s="11" t="str">
        <f>VLOOKUP($A411,'Medical Examinations'!$A411:$P2745,14,FALSE)</f>
        <v>No</v>
      </c>
      <c r="F411" s="11" t="str">
        <f>VLOOKUP($A411,'Medical Examinations'!$A411:$O2745,5,FALSE)</f>
        <v>No</v>
      </c>
      <c r="G411" s="11" t="str">
        <f>VLOOKUP($A411,'Medical Examinations'!$A411:$O2745,6,FALSE)</f>
        <v>No</v>
      </c>
      <c r="H411" s="11">
        <f>VLOOKUP($A411,'Medical Examinations'!$A411:$P2745,13,FALSE)</f>
        <v>1</v>
      </c>
      <c r="I411" s="11" t="str">
        <f>VLOOKUP($A411,'Medical Examinations'!$A411:$P2745,16,FALSE)</f>
        <v>No</v>
      </c>
      <c r="J411" s="11" t="str">
        <f>VLOOKUP($A411,'Medical Examinations'!$A411:$P2745,11,FALSE)</f>
        <v>Normal Weight</v>
      </c>
      <c r="K411" s="11" t="str">
        <f>VLOOKUP($A411,'Medical Examinations'!$A411:$P2745,12,FALSE)</f>
        <v>Prediabetes</v>
      </c>
      <c r="L411" s="11" t="str">
        <f>VLOOKUP($A411,'Hospitalisation Details'!$K411:$S2753,7,FALSE)</f>
        <v>14 Jun 1998</v>
      </c>
      <c r="M411" s="17">
        <f>VLOOKUP($A411,'Hospitalisation Details'!$K411:$S2753,9,FALSE)</f>
        <v>25081.77</v>
      </c>
      <c r="N411" s="11" t="str">
        <f>VLOOKUP($A411,'Hospitalisation Details'!$K411:$S2753,4,FALSE)</f>
        <v>Tier - 2</v>
      </c>
      <c r="O411" s="11" t="str">
        <f>VLOOKUP($A411,'Hospitalisation Details'!$K411:$S2753,5,FALSE)</f>
        <v>Tier - 2</v>
      </c>
      <c r="P411" s="11" t="str">
        <f>VLOOKUP($A411,'Hospitalisation Details'!$K411:$S2753,6,FALSE)</f>
        <v>R1013</v>
      </c>
      <c r="Q411" s="36">
        <f ca="1">VLOOKUP($A411,'Hospitalisation Details'!$K411:$S2753,8,FALSE)</f>
        <v>26</v>
      </c>
    </row>
    <row r="412" spans="1:17" x14ac:dyDescent="0.3">
      <c r="A412" s="14" t="str">
        <f>VLOOKUP('Customer Names'!A412,'Customer Names'!A412:F2746,1,FALSE)</f>
        <v>Id411</v>
      </c>
      <c r="B412" s="11" t="str">
        <f>VLOOKUP('Customer Names'!B412,'Customer Names'!B412:G2746,5,FALSE)</f>
        <v>Raven</v>
      </c>
      <c r="C412" s="11">
        <f>VLOOKUP($A412,'Medical Examinations'!$A412:$O2746,2,FALSE)</f>
        <v>21.2</v>
      </c>
      <c r="D412" s="11">
        <f>VLOOKUP($A412,'Medical Examinations'!$A412:$O2746,3,FALSE)</f>
        <v>4.07</v>
      </c>
      <c r="E412" s="11" t="str">
        <f>VLOOKUP($A412,'Medical Examinations'!$A412:$P2746,14,FALSE)</f>
        <v>Yes</v>
      </c>
      <c r="F412" s="11" t="str">
        <f>VLOOKUP($A412,'Medical Examinations'!$A412:$O2746,5,FALSE)</f>
        <v>No</v>
      </c>
      <c r="G412" s="11" t="str">
        <f>VLOOKUP($A412,'Medical Examinations'!$A412:$O2746,6,FALSE)</f>
        <v>No</v>
      </c>
      <c r="H412" s="11">
        <f>VLOOKUP($A412,'Medical Examinations'!$A412:$P2746,13,FALSE)</f>
        <v>1</v>
      </c>
      <c r="I412" s="11" t="str">
        <f>VLOOKUP($A412,'Medical Examinations'!$A412:$P2746,16,FALSE)</f>
        <v>Yes</v>
      </c>
      <c r="J412" s="11" t="str">
        <f>VLOOKUP($A412,'Medical Examinations'!$A412:$P2746,11,FALSE)</f>
        <v>Normal Weight</v>
      </c>
      <c r="K412" s="11" t="str">
        <f>VLOOKUP($A412,'Medical Examinations'!$A412:$P2746,12,FALSE)</f>
        <v>Normal</v>
      </c>
      <c r="L412" s="11" t="str">
        <f>VLOOKUP($A412,'Hospitalisation Details'!$K412:$S2754,7,FALSE)</f>
        <v>4 Dec 1995</v>
      </c>
      <c r="M412" s="17">
        <f>VLOOKUP($A412,'Hospitalisation Details'!$K412:$S2754,9,FALSE)</f>
        <v>25075.97</v>
      </c>
      <c r="N412" s="11" t="str">
        <f>VLOOKUP($A412,'Hospitalisation Details'!$K412:$S2754,4,FALSE)</f>
        <v>Tier - 2</v>
      </c>
      <c r="O412" s="11" t="str">
        <f>VLOOKUP($A412,'Hospitalisation Details'!$K412:$S2754,5,FALSE)</f>
        <v>Tier - 2</v>
      </c>
      <c r="P412" s="11" t="str">
        <f>VLOOKUP($A412,'Hospitalisation Details'!$K412:$S2754,6,FALSE)</f>
        <v>R1011</v>
      </c>
      <c r="Q412" s="36">
        <f ca="1">VLOOKUP($A412,'Hospitalisation Details'!$K412:$S2754,8,FALSE)</f>
        <v>29</v>
      </c>
    </row>
    <row r="413" spans="1:17" x14ac:dyDescent="0.3">
      <c r="A413" s="14" t="str">
        <f>VLOOKUP('Customer Names'!A413,'Customer Names'!A413:F2747,1,FALSE)</f>
        <v>Id412</v>
      </c>
      <c r="B413" s="11" t="str">
        <f>VLOOKUP('Customer Names'!B413,'Customer Names'!B413:G2747,5,FALSE)</f>
        <v>Christopher</v>
      </c>
      <c r="C413" s="11">
        <f>VLOOKUP($A413,'Medical Examinations'!$A413:$O2747,2,FALSE)</f>
        <v>28.215</v>
      </c>
      <c r="D413" s="11">
        <f>VLOOKUP($A413,'Medical Examinations'!$A413:$O2747,3,FALSE)</f>
        <v>8.26</v>
      </c>
      <c r="E413" s="11" t="str">
        <f>VLOOKUP($A413,'Medical Examinations'!$A413:$P2747,14,FALSE)</f>
        <v>Yes</v>
      </c>
      <c r="F413" s="11" t="str">
        <f>VLOOKUP($A413,'Medical Examinations'!$A413:$O2747,5,FALSE)</f>
        <v>No</v>
      </c>
      <c r="G413" s="11" t="str">
        <f>VLOOKUP($A413,'Medical Examinations'!$A413:$O2747,6,FALSE)</f>
        <v>No</v>
      </c>
      <c r="H413" s="11">
        <f>VLOOKUP($A413,'Medical Examinations'!$A413:$P2747,13,FALSE)</f>
        <v>1</v>
      </c>
      <c r="I413" s="11" t="str">
        <f>VLOOKUP($A413,'Medical Examinations'!$A413:$P2747,16,FALSE)</f>
        <v>Yes</v>
      </c>
      <c r="J413" s="11" t="str">
        <f>VLOOKUP($A413,'Medical Examinations'!$A413:$P2747,11,FALSE)</f>
        <v>Overweight</v>
      </c>
      <c r="K413" s="11" t="str">
        <f>VLOOKUP($A413,'Medical Examinations'!$A413:$P2747,12,FALSE)</f>
        <v>Diabetes</v>
      </c>
      <c r="L413" s="11" t="str">
        <f>VLOOKUP($A413,'Hospitalisation Details'!$K413:$S2755,7,FALSE)</f>
        <v>14 Nov 1975</v>
      </c>
      <c r="M413" s="17">
        <f>VLOOKUP($A413,'Hospitalisation Details'!$K413:$S2755,9,FALSE)</f>
        <v>24915.22</v>
      </c>
      <c r="N413" s="11" t="str">
        <f>VLOOKUP($A413,'Hospitalisation Details'!$K413:$S2755,4,FALSE)</f>
        <v>Tier - 2</v>
      </c>
      <c r="O413" s="11" t="str">
        <f>VLOOKUP($A413,'Hospitalisation Details'!$K413:$S2755,5,FALSE)</f>
        <v>Tier - 3</v>
      </c>
      <c r="P413" s="11" t="str">
        <f>VLOOKUP($A413,'Hospitalisation Details'!$K413:$S2755,6,FALSE)</f>
        <v>R1012</v>
      </c>
      <c r="Q413" s="36">
        <f ca="1">VLOOKUP($A413,'Hospitalisation Details'!$K413:$S2755,8,FALSE)</f>
        <v>49</v>
      </c>
    </row>
    <row r="414" spans="1:17" x14ac:dyDescent="0.3">
      <c r="A414" s="14" t="str">
        <f>VLOOKUP('Customer Names'!A414,'Customer Names'!A414:F2748,1,FALSE)</f>
        <v>Id413</v>
      </c>
      <c r="B414" s="11" t="str">
        <f>VLOOKUP('Customer Names'!B414,'Customer Names'!B414:G2748,5,FALSE)</f>
        <v>Kendra A</v>
      </c>
      <c r="C414" s="11">
        <f>VLOOKUP($A414,'Medical Examinations'!$A414:$O2748,2,FALSE)</f>
        <v>38.094999999999999</v>
      </c>
      <c r="D414" s="11">
        <f>VLOOKUP($A414,'Medical Examinations'!$A414:$O2748,3,FALSE)</f>
        <v>4.76</v>
      </c>
      <c r="E414" s="11" t="str">
        <f>VLOOKUP($A414,'Medical Examinations'!$A414:$P2748,14,FALSE)</f>
        <v>No</v>
      </c>
      <c r="F414" s="11" t="str">
        <f>VLOOKUP($A414,'Medical Examinations'!$A414:$O2748,5,FALSE)</f>
        <v>No</v>
      </c>
      <c r="G414" s="11" t="str">
        <f>VLOOKUP($A414,'Medical Examinations'!$A414:$O2748,6,FALSE)</f>
        <v>No</v>
      </c>
      <c r="H414" s="11">
        <f>VLOOKUP($A414,'Medical Examinations'!$A414:$P2748,13,FALSE)</f>
        <v>1</v>
      </c>
      <c r="I414" s="11" t="str">
        <f>VLOOKUP($A414,'Medical Examinations'!$A414:$P2748,16,FALSE)</f>
        <v>No</v>
      </c>
      <c r="J414" s="11" t="str">
        <f>VLOOKUP($A414,'Medical Examinations'!$A414:$P2748,11,FALSE)</f>
        <v>Obesity</v>
      </c>
      <c r="K414" s="11" t="str">
        <f>VLOOKUP($A414,'Medical Examinations'!$A414:$P2748,12,FALSE)</f>
        <v>Normal</v>
      </c>
      <c r="L414" s="11" t="str">
        <f>VLOOKUP($A414,'Hospitalisation Details'!$K414:$S2756,7,FALSE)</f>
        <v>14 Jun 1987</v>
      </c>
      <c r="M414" s="17">
        <f>VLOOKUP($A414,'Hospitalisation Details'!$K414:$S2756,9,FALSE)</f>
        <v>24915.05</v>
      </c>
      <c r="N414" s="11" t="str">
        <f>VLOOKUP($A414,'Hospitalisation Details'!$K414:$S2756,4,FALSE)</f>
        <v>Tier - 2</v>
      </c>
      <c r="O414" s="11" t="str">
        <f>VLOOKUP($A414,'Hospitalisation Details'!$K414:$S2756,5,FALSE)</f>
        <v>Tier - 1</v>
      </c>
      <c r="P414" s="11" t="str">
        <f>VLOOKUP($A414,'Hospitalisation Details'!$K414:$S2756,6,FALSE)</f>
        <v>R1024</v>
      </c>
      <c r="Q414" s="36">
        <f ca="1">VLOOKUP($A414,'Hospitalisation Details'!$K414:$S2756,8,FALSE)</f>
        <v>37</v>
      </c>
    </row>
    <row r="415" spans="1:17" x14ac:dyDescent="0.3">
      <c r="A415" s="14" t="str">
        <f>VLOOKUP('Customer Names'!A415,'Customer Names'!A415:F2749,1,FALSE)</f>
        <v>Id414</v>
      </c>
      <c r="B415" s="11" t="str">
        <f>VLOOKUP('Customer Names'!B415,'Customer Names'!B415:G2749,5,FALSE)</f>
        <v>Jordan</v>
      </c>
      <c r="C415" s="11">
        <f>VLOOKUP($A415,'Medical Examinations'!$A415:$O2749,2,FALSE)</f>
        <v>22.61</v>
      </c>
      <c r="D415" s="11">
        <f>VLOOKUP($A415,'Medical Examinations'!$A415:$O2749,3,FALSE)</f>
        <v>6.13</v>
      </c>
      <c r="E415" s="11" t="str">
        <f>VLOOKUP($A415,'Medical Examinations'!$A415:$P2749,14,FALSE)</f>
        <v>Yes</v>
      </c>
      <c r="F415" s="11" t="str">
        <f>VLOOKUP($A415,'Medical Examinations'!$A415:$O2749,5,FALSE)</f>
        <v>No</v>
      </c>
      <c r="G415" s="11" t="str">
        <f>VLOOKUP($A415,'Medical Examinations'!$A415:$O2749,6,FALSE)</f>
        <v>Yes</v>
      </c>
      <c r="H415" s="11">
        <f>VLOOKUP($A415,'Medical Examinations'!$A415:$P2749,13,FALSE)</f>
        <v>1</v>
      </c>
      <c r="I415" s="11" t="str">
        <f>VLOOKUP($A415,'Medical Examinations'!$A415:$P2749,16,FALSE)</f>
        <v>Yes</v>
      </c>
      <c r="J415" s="11" t="str">
        <f>VLOOKUP($A415,'Medical Examinations'!$A415:$P2749,11,FALSE)</f>
        <v>Normal Weight</v>
      </c>
      <c r="K415" s="11" t="str">
        <f>VLOOKUP($A415,'Medical Examinations'!$A415:$P2749,12,FALSE)</f>
        <v>Prediabetes</v>
      </c>
      <c r="L415" s="11" t="str">
        <f>VLOOKUP($A415,'Hospitalisation Details'!$K415:$S2757,7,FALSE)</f>
        <v>23 Jul 1969</v>
      </c>
      <c r="M415" s="17">
        <f>VLOOKUP($A415,'Hospitalisation Details'!$K415:$S2757,9,FALSE)</f>
        <v>24873.38</v>
      </c>
      <c r="N415" s="11" t="str">
        <f>VLOOKUP($A415,'Hospitalisation Details'!$K415:$S2757,4,FALSE)</f>
        <v>Tier - 2</v>
      </c>
      <c r="O415" s="11" t="str">
        <f>VLOOKUP($A415,'Hospitalisation Details'!$K415:$S2757,5,FALSE)</f>
        <v>Tier - 1</v>
      </c>
      <c r="P415" s="11" t="str">
        <f>VLOOKUP($A415,'Hospitalisation Details'!$K415:$S2757,6,FALSE)</f>
        <v>R1024</v>
      </c>
      <c r="Q415" s="36">
        <f ca="1">VLOOKUP($A415,'Hospitalisation Details'!$K415:$S2757,8,FALSE)</f>
        <v>55</v>
      </c>
    </row>
    <row r="416" spans="1:17" x14ac:dyDescent="0.3">
      <c r="A416" s="14" t="str">
        <f>VLOOKUP('Customer Names'!A416,'Customer Names'!A416:F2750,1,FALSE)</f>
        <v>Id415</v>
      </c>
      <c r="B416" s="11" t="str">
        <f>VLOOKUP('Customer Names'!B416,'Customer Names'!B416:G2750,5,FALSE)</f>
        <v>Nils</v>
      </c>
      <c r="C416" s="11">
        <f>VLOOKUP($A416,'Medical Examinations'!$A416:$O2750,2,FALSE)</f>
        <v>24.32</v>
      </c>
      <c r="D416" s="11">
        <f>VLOOKUP($A416,'Medical Examinations'!$A416:$O2750,3,FALSE)</f>
        <v>10.47</v>
      </c>
      <c r="E416" s="11" t="str">
        <f>VLOOKUP($A416,'Medical Examinations'!$A416:$P2750,14,FALSE)</f>
        <v>Yes</v>
      </c>
      <c r="F416" s="11" t="str">
        <f>VLOOKUP($A416,'Medical Examinations'!$A416:$O2750,5,FALSE)</f>
        <v>No</v>
      </c>
      <c r="G416" s="11" t="str">
        <f>VLOOKUP($A416,'Medical Examinations'!$A416:$O2750,6,FALSE)</f>
        <v>No</v>
      </c>
      <c r="H416" s="11">
        <f>VLOOKUP($A416,'Medical Examinations'!$A416:$P2750,13,FALSE)</f>
        <v>2</v>
      </c>
      <c r="I416" s="11" t="str">
        <f>VLOOKUP($A416,'Medical Examinations'!$A416:$P2750,16,FALSE)</f>
        <v>Yes</v>
      </c>
      <c r="J416" s="11" t="str">
        <f>VLOOKUP($A416,'Medical Examinations'!$A416:$P2750,11,FALSE)</f>
        <v>Normal Weight</v>
      </c>
      <c r="K416" s="11" t="str">
        <f>VLOOKUP($A416,'Medical Examinations'!$A416:$P2750,12,FALSE)</f>
        <v>Diabetes</v>
      </c>
      <c r="L416" s="11" t="str">
        <f>VLOOKUP($A416,'Hospitalisation Details'!$K416:$S2758,7,FALSE)</f>
        <v>26 Nov 1970</v>
      </c>
      <c r="M416" s="17">
        <f>VLOOKUP($A416,'Hospitalisation Details'!$K416:$S2758,9,FALSE)</f>
        <v>24869.84</v>
      </c>
      <c r="N416" s="11" t="str">
        <f>VLOOKUP($A416,'Hospitalisation Details'!$K416:$S2758,4,FALSE)</f>
        <v>Tier - 2</v>
      </c>
      <c r="O416" s="11" t="str">
        <f>VLOOKUP($A416,'Hospitalisation Details'!$K416:$S2758,5,FALSE)</f>
        <v>Tier - 2</v>
      </c>
      <c r="P416" s="11" t="str">
        <f>VLOOKUP($A416,'Hospitalisation Details'!$K416:$S2758,6,FALSE)</f>
        <v>R1016</v>
      </c>
      <c r="Q416" s="36">
        <f ca="1">VLOOKUP($A416,'Hospitalisation Details'!$K416:$S2758,8,FALSE)</f>
        <v>54</v>
      </c>
    </row>
    <row r="417" spans="1:17" x14ac:dyDescent="0.3">
      <c r="A417" s="14" t="str">
        <f>VLOOKUP('Customer Names'!A417,'Customer Names'!A417:F2751,1,FALSE)</f>
        <v>Id416</v>
      </c>
      <c r="B417" s="11" t="str">
        <f>VLOOKUP('Customer Names'!B417,'Customer Names'!B417:G2751,5,FALSE)</f>
        <v>Scott</v>
      </c>
      <c r="C417" s="11">
        <f>VLOOKUP($A417,'Medical Examinations'!$A417:$O2751,2,FALSE)</f>
        <v>20.96</v>
      </c>
      <c r="D417" s="11">
        <f>VLOOKUP($A417,'Medical Examinations'!$A417:$O2751,3,FALSE)</f>
        <v>4.04</v>
      </c>
      <c r="E417" s="11" t="str">
        <f>VLOOKUP($A417,'Medical Examinations'!$A417:$P2751,14,FALSE)</f>
        <v>Yes</v>
      </c>
      <c r="F417" s="11" t="str">
        <f>VLOOKUP($A417,'Medical Examinations'!$A417:$O2751,5,FALSE)</f>
        <v>No</v>
      </c>
      <c r="G417" s="11" t="str">
        <f>VLOOKUP($A417,'Medical Examinations'!$A417:$O2751,6,FALSE)</f>
        <v>No</v>
      </c>
      <c r="H417" s="11">
        <f>VLOOKUP($A417,'Medical Examinations'!$A417:$P2751,13,FALSE)</f>
        <v>1</v>
      </c>
      <c r="I417" s="11" t="str">
        <f>VLOOKUP($A417,'Medical Examinations'!$A417:$P2751,16,FALSE)</f>
        <v>Yes</v>
      </c>
      <c r="J417" s="11" t="str">
        <f>VLOOKUP($A417,'Medical Examinations'!$A417:$P2751,11,FALSE)</f>
        <v>Normal Weight</v>
      </c>
      <c r="K417" s="11" t="str">
        <f>VLOOKUP($A417,'Medical Examinations'!$A417:$P2751,12,FALSE)</f>
        <v>Normal</v>
      </c>
      <c r="L417" s="11" t="str">
        <f>VLOOKUP($A417,'Hospitalisation Details'!$K417:$S2759,7,FALSE)</f>
        <v>10 Jun 1995</v>
      </c>
      <c r="M417" s="17">
        <f>VLOOKUP($A417,'Hospitalisation Details'!$K417:$S2759,9,FALSE)</f>
        <v>24863.25</v>
      </c>
      <c r="N417" s="11" t="str">
        <f>VLOOKUP($A417,'Hospitalisation Details'!$K417:$S2759,4,FALSE)</f>
        <v>Tier - 2</v>
      </c>
      <c r="O417" s="11" t="str">
        <f>VLOOKUP($A417,'Hospitalisation Details'!$K417:$S2759,5,FALSE)</f>
        <v>Tier - 3</v>
      </c>
      <c r="P417" s="11" t="str">
        <f>VLOOKUP($A417,'Hospitalisation Details'!$K417:$S2759,6,FALSE)</f>
        <v>R1011</v>
      </c>
      <c r="Q417" s="36">
        <f ca="1">VLOOKUP($A417,'Hospitalisation Details'!$K417:$S2759,8,FALSE)</f>
        <v>29</v>
      </c>
    </row>
    <row r="418" spans="1:17" x14ac:dyDescent="0.3">
      <c r="A418" s="14" t="str">
        <f>VLOOKUP('Customer Names'!A418,'Customer Names'!A418:F2752,1,FALSE)</f>
        <v>Id417</v>
      </c>
      <c r="B418" s="11" t="str">
        <f>VLOOKUP('Customer Names'!B418,'Customer Names'!B418:G2752,5,FALSE)</f>
        <v>Angela</v>
      </c>
      <c r="C418" s="11">
        <f>VLOOKUP($A418,'Medical Examinations'!$A418:$O2752,2,FALSE)</f>
        <v>19.68</v>
      </c>
      <c r="D418" s="11">
        <f>VLOOKUP($A418,'Medical Examinations'!$A418:$O2752,3,FALSE)</f>
        <v>5.74</v>
      </c>
      <c r="E418" s="11" t="str">
        <f>VLOOKUP($A418,'Medical Examinations'!$A418:$P2752,14,FALSE)</f>
        <v>No</v>
      </c>
      <c r="F418" s="11" t="str">
        <f>VLOOKUP($A418,'Medical Examinations'!$A418:$O2752,5,FALSE)</f>
        <v>No</v>
      </c>
      <c r="G418" s="11" t="str">
        <f>VLOOKUP($A418,'Medical Examinations'!$A418:$O2752,6,FALSE)</f>
        <v>No</v>
      </c>
      <c r="H418" s="11">
        <f>VLOOKUP($A418,'Medical Examinations'!$A418:$P2752,13,FALSE)</f>
        <v>0</v>
      </c>
      <c r="I418" s="11" t="str">
        <f>VLOOKUP($A418,'Medical Examinations'!$A418:$P2752,16,FALSE)</f>
        <v>Yes</v>
      </c>
      <c r="J418" s="11" t="str">
        <f>VLOOKUP($A418,'Medical Examinations'!$A418:$P2752,11,FALSE)</f>
        <v>Normal Weight</v>
      </c>
      <c r="K418" s="11" t="str">
        <f>VLOOKUP($A418,'Medical Examinations'!$A418:$P2752,12,FALSE)</f>
        <v>Prediabetes</v>
      </c>
      <c r="L418" s="11" t="str">
        <f>VLOOKUP($A418,'Hospitalisation Details'!$K418:$S2760,7,FALSE)</f>
        <v>9 Sep 1994</v>
      </c>
      <c r="M418" s="17">
        <f>VLOOKUP($A418,'Hospitalisation Details'!$K418:$S2760,9,FALSE)</f>
        <v>24817.25</v>
      </c>
      <c r="N418" s="11" t="str">
        <f>VLOOKUP($A418,'Hospitalisation Details'!$K418:$S2760,4,FALSE)</f>
        <v>Tier - 2</v>
      </c>
      <c r="O418" s="11" t="str">
        <f>VLOOKUP($A418,'Hospitalisation Details'!$K418:$S2760,5,FALSE)</f>
        <v>Tier - 2</v>
      </c>
      <c r="P418" s="11" t="str">
        <f>VLOOKUP($A418,'Hospitalisation Details'!$K418:$S2760,6,FALSE)</f>
        <v>R1011</v>
      </c>
      <c r="Q418" s="36">
        <f ca="1">VLOOKUP($A418,'Hospitalisation Details'!$K418:$S2760,8,FALSE)</f>
        <v>30</v>
      </c>
    </row>
    <row r="419" spans="1:17" x14ac:dyDescent="0.3">
      <c r="A419" s="14" t="str">
        <f>VLOOKUP('Customer Names'!A419,'Customer Names'!A419:F2753,1,FALSE)</f>
        <v>Id418</v>
      </c>
      <c r="B419" s="11" t="str">
        <f>VLOOKUP('Customer Names'!B419,'Customer Names'!B419:G2753,5,FALSE)</f>
        <v>Allison</v>
      </c>
      <c r="C419" s="11">
        <f>VLOOKUP($A419,'Medical Examinations'!$A419:$O2753,2,FALSE)</f>
        <v>18.100000000000001</v>
      </c>
      <c r="D419" s="11">
        <f>VLOOKUP($A419,'Medical Examinations'!$A419:$O2753,3,FALSE)</f>
        <v>6.33</v>
      </c>
      <c r="E419" s="11" t="str">
        <f>VLOOKUP($A419,'Medical Examinations'!$A419:$P2753,14,FALSE)</f>
        <v>No</v>
      </c>
      <c r="F419" s="11" t="str">
        <f>VLOOKUP($A419,'Medical Examinations'!$A419:$O2753,5,FALSE)</f>
        <v>No</v>
      </c>
      <c r="G419" s="11" t="str">
        <f>VLOOKUP($A419,'Medical Examinations'!$A419:$O2753,6,FALSE)</f>
        <v>No</v>
      </c>
      <c r="H419" s="11">
        <f>VLOOKUP($A419,'Medical Examinations'!$A419:$P2753,13,FALSE)</f>
        <v>1</v>
      </c>
      <c r="I419" s="11" t="str">
        <f>VLOOKUP($A419,'Medical Examinations'!$A419:$P2753,16,FALSE)</f>
        <v>Yes</v>
      </c>
      <c r="J419" s="11" t="str">
        <f>VLOOKUP($A419,'Medical Examinations'!$A419:$P2753,11,FALSE)</f>
        <v>Underweight</v>
      </c>
      <c r="K419" s="11" t="str">
        <f>VLOOKUP($A419,'Medical Examinations'!$A419:$P2753,12,FALSE)</f>
        <v>Prediabetes</v>
      </c>
      <c r="L419" s="11" t="str">
        <f>VLOOKUP($A419,'Hospitalisation Details'!$K419:$S2761,7,FALSE)</f>
        <v>11 Oct 1992</v>
      </c>
      <c r="M419" s="17">
        <f>VLOOKUP($A419,'Hospitalisation Details'!$K419:$S2761,9,FALSE)</f>
        <v>24795.040000000001</v>
      </c>
      <c r="N419" s="11" t="str">
        <f>VLOOKUP($A419,'Hospitalisation Details'!$K419:$S2761,4,FALSE)</f>
        <v>Tier - 2</v>
      </c>
      <c r="O419" s="11" t="str">
        <f>VLOOKUP($A419,'Hospitalisation Details'!$K419:$S2761,5,FALSE)</f>
        <v>Tier - 3</v>
      </c>
      <c r="P419" s="11" t="str">
        <f>VLOOKUP($A419,'Hospitalisation Details'!$K419:$S2761,6,FALSE)</f>
        <v>R1011</v>
      </c>
      <c r="Q419" s="36">
        <f ca="1">VLOOKUP($A419,'Hospitalisation Details'!$K419:$S2761,8,FALSE)</f>
        <v>32</v>
      </c>
    </row>
    <row r="420" spans="1:17" x14ac:dyDescent="0.3">
      <c r="A420" s="14" t="str">
        <f>VLOOKUP('Customer Names'!A420,'Customer Names'!A420:F2754,1,FALSE)</f>
        <v>Id419</v>
      </c>
      <c r="B420" s="11" t="str">
        <f>VLOOKUP('Customer Names'!B420,'Customer Names'!B420:G2754,5,FALSE)</f>
        <v>Caitlin O</v>
      </c>
      <c r="C420" s="11">
        <f>VLOOKUP($A420,'Medical Examinations'!$A420:$O2754,2,FALSE)</f>
        <v>29.64</v>
      </c>
      <c r="D420" s="11">
        <f>VLOOKUP($A420,'Medical Examinations'!$A420:$O2754,3,FALSE)</f>
        <v>4.28</v>
      </c>
      <c r="E420" s="11" t="str">
        <f>VLOOKUP($A420,'Medical Examinations'!$A420:$P2754,14,FALSE)</f>
        <v>Yes</v>
      </c>
      <c r="F420" s="11" t="str">
        <f>VLOOKUP($A420,'Medical Examinations'!$A420:$O2754,5,FALSE)</f>
        <v>No</v>
      </c>
      <c r="G420" s="11" t="str">
        <f>VLOOKUP($A420,'Medical Examinations'!$A420:$O2754,6,FALSE)</f>
        <v>No</v>
      </c>
      <c r="H420" s="11">
        <f>VLOOKUP($A420,'Medical Examinations'!$A420:$P2754,13,FALSE)</f>
        <v>0</v>
      </c>
      <c r="I420" s="11" t="str">
        <f>VLOOKUP($A420,'Medical Examinations'!$A420:$P2754,16,FALSE)</f>
        <v>No</v>
      </c>
      <c r="J420" s="11" t="str">
        <f>VLOOKUP($A420,'Medical Examinations'!$A420:$P2754,11,FALSE)</f>
        <v>Overweight</v>
      </c>
      <c r="K420" s="11" t="str">
        <f>VLOOKUP($A420,'Medical Examinations'!$A420:$P2754,12,FALSE)</f>
        <v>Normal</v>
      </c>
      <c r="L420" s="11" t="str">
        <f>VLOOKUP($A420,'Hospitalisation Details'!$K420:$S2762,7,FALSE)</f>
        <v>28 Aug 1996</v>
      </c>
      <c r="M420" s="17">
        <f>VLOOKUP($A420,'Hospitalisation Details'!$K420:$S2762,9,FALSE)</f>
        <v>24671.66</v>
      </c>
      <c r="N420" s="11" t="str">
        <f>VLOOKUP($A420,'Hospitalisation Details'!$K420:$S2762,4,FALSE)</f>
        <v>Tier - 2</v>
      </c>
      <c r="O420" s="11" t="str">
        <f>VLOOKUP($A420,'Hospitalisation Details'!$K420:$S2762,5,FALSE)</f>
        <v>Tier - 1</v>
      </c>
      <c r="P420" s="11" t="str">
        <f>VLOOKUP($A420,'Hospitalisation Details'!$K420:$S2762,6,FALSE)</f>
        <v>R1024</v>
      </c>
      <c r="Q420" s="36">
        <f ca="1">VLOOKUP($A420,'Hospitalisation Details'!$K420:$S2762,8,FALSE)</f>
        <v>28</v>
      </c>
    </row>
    <row r="421" spans="1:17" x14ac:dyDescent="0.3">
      <c r="A421" s="14" t="str">
        <f>VLOOKUP('Customer Names'!A421,'Customer Names'!A421:F2755,1,FALSE)</f>
        <v>Id420</v>
      </c>
      <c r="B421" s="11" t="str">
        <f>VLOOKUP('Customer Names'!B421,'Customer Names'!B421:G2755,5,FALSE)</f>
        <v>Tracy M</v>
      </c>
      <c r="C421" s="11">
        <f>VLOOKUP($A421,'Medical Examinations'!$A421:$O2755,2,FALSE)</f>
        <v>25.3</v>
      </c>
      <c r="D421" s="11">
        <f>VLOOKUP($A421,'Medical Examinations'!$A421:$O2755,3,FALSE)</f>
        <v>9.4700000000000006</v>
      </c>
      <c r="E421" s="11" t="str">
        <f>VLOOKUP($A421,'Medical Examinations'!$A421:$P2755,14,FALSE)</f>
        <v>Yes</v>
      </c>
      <c r="F421" s="11" t="str">
        <f>VLOOKUP($A421,'Medical Examinations'!$A421:$O2755,5,FALSE)</f>
        <v>No</v>
      </c>
      <c r="G421" s="11" t="str">
        <f>VLOOKUP($A421,'Medical Examinations'!$A421:$O2755,6,FALSE)</f>
        <v>No</v>
      </c>
      <c r="H421" s="11">
        <f>VLOOKUP($A421,'Medical Examinations'!$A421:$P2755,13,FALSE)</f>
        <v>2</v>
      </c>
      <c r="I421" s="11" t="str">
        <f>VLOOKUP($A421,'Medical Examinations'!$A421:$P2755,16,FALSE)</f>
        <v>Yes</v>
      </c>
      <c r="J421" s="11" t="str">
        <f>VLOOKUP($A421,'Medical Examinations'!$A421:$P2755,11,FALSE)</f>
        <v>Overweight</v>
      </c>
      <c r="K421" s="11" t="str">
        <f>VLOOKUP($A421,'Medical Examinations'!$A421:$P2755,12,FALSE)</f>
        <v>Diabetes</v>
      </c>
      <c r="L421" s="11" t="str">
        <f>VLOOKUP($A421,'Hospitalisation Details'!$K421:$S2763,7,FALSE)</f>
        <v>12 Jun 1970</v>
      </c>
      <c r="M421" s="17">
        <f>VLOOKUP($A421,'Hospitalisation Details'!$K421:$S2763,9,FALSE)</f>
        <v>24667.42</v>
      </c>
      <c r="N421" s="11" t="str">
        <f>VLOOKUP($A421,'Hospitalisation Details'!$K421:$S2763,4,FALSE)</f>
        <v>Tier - 2</v>
      </c>
      <c r="O421" s="11" t="str">
        <f>VLOOKUP($A421,'Hospitalisation Details'!$K421:$S2763,5,FALSE)</f>
        <v>Tier - 3</v>
      </c>
      <c r="P421" s="11" t="str">
        <f>VLOOKUP($A421,'Hospitalisation Details'!$K421:$S2763,6,FALSE)</f>
        <v>R1013</v>
      </c>
      <c r="Q421" s="36">
        <f ca="1">VLOOKUP($A421,'Hospitalisation Details'!$K421:$S2763,8,FALSE)</f>
        <v>54</v>
      </c>
    </row>
    <row r="422" spans="1:17" x14ac:dyDescent="0.3">
      <c r="A422" s="14" t="str">
        <f>VLOOKUP('Customer Names'!A422,'Customer Names'!A422:F2756,1,FALSE)</f>
        <v>Id421</v>
      </c>
      <c r="B422" s="11" t="str">
        <f>VLOOKUP('Customer Names'!B422,'Customer Names'!B422:G2756,5,FALSE)</f>
        <v>Dustin M</v>
      </c>
      <c r="C422" s="11">
        <f>VLOOKUP($A422,'Medical Examinations'!$A422:$O2756,2,FALSE)</f>
        <v>27.6</v>
      </c>
      <c r="D422" s="11">
        <f>VLOOKUP($A422,'Medical Examinations'!$A422:$O2756,3,FALSE)</f>
        <v>4.8499999999999996</v>
      </c>
      <c r="E422" s="11" t="str">
        <f>VLOOKUP($A422,'Medical Examinations'!$A422:$P2756,14,FALSE)</f>
        <v>Yes</v>
      </c>
      <c r="F422" s="11" t="str">
        <f>VLOOKUP($A422,'Medical Examinations'!$A422:$O2756,5,FALSE)</f>
        <v>No</v>
      </c>
      <c r="G422" s="11" t="str">
        <f>VLOOKUP($A422,'Medical Examinations'!$A422:$O2756,6,FALSE)</f>
        <v>No</v>
      </c>
      <c r="H422" s="11">
        <f>VLOOKUP($A422,'Medical Examinations'!$A422:$P2756,13,FALSE)</f>
        <v>0</v>
      </c>
      <c r="I422" s="11" t="str">
        <f>VLOOKUP($A422,'Medical Examinations'!$A422:$P2756,16,FALSE)</f>
        <v>No</v>
      </c>
      <c r="J422" s="11" t="str">
        <f>VLOOKUP($A422,'Medical Examinations'!$A422:$P2756,11,FALSE)</f>
        <v>Overweight</v>
      </c>
      <c r="K422" s="11" t="str">
        <f>VLOOKUP($A422,'Medical Examinations'!$A422:$P2756,12,FALSE)</f>
        <v>Normal</v>
      </c>
      <c r="L422" s="11" t="str">
        <f>VLOOKUP($A422,'Hospitalisation Details'!$K422:$S2764,7,FALSE)</f>
        <v>12 Oct 1976</v>
      </c>
      <c r="M422" s="17">
        <f>VLOOKUP($A422,'Hospitalisation Details'!$K422:$S2764,9,FALSE)</f>
        <v>24603.05</v>
      </c>
      <c r="N422" s="11" t="str">
        <f>VLOOKUP($A422,'Hospitalisation Details'!$K422:$S2764,4,FALSE)</f>
        <v>Tier - 2</v>
      </c>
      <c r="O422" s="11" t="str">
        <f>VLOOKUP($A422,'Hospitalisation Details'!$K422:$S2764,5,FALSE)</f>
        <v>Tier - 2</v>
      </c>
      <c r="P422" s="11" t="str">
        <f>VLOOKUP($A422,'Hospitalisation Details'!$K422:$S2764,6,FALSE)</f>
        <v>R1011</v>
      </c>
      <c r="Q422" s="36">
        <f ca="1">VLOOKUP($A422,'Hospitalisation Details'!$K422:$S2764,8,FALSE)</f>
        <v>48</v>
      </c>
    </row>
    <row r="423" spans="1:17" x14ac:dyDescent="0.3">
      <c r="A423" s="14" t="str">
        <f>VLOOKUP('Customer Names'!A423,'Customer Names'!A423:F2757,1,FALSE)</f>
        <v>Id422</v>
      </c>
      <c r="B423" s="11" t="str">
        <f>VLOOKUP('Customer Names'!B423,'Customer Names'!B423:G2757,5,FALSE)</f>
        <v>Jenny</v>
      </c>
      <c r="C423" s="11">
        <f>VLOOKUP($A423,'Medical Examinations'!$A423:$O2757,2,FALSE)</f>
        <v>27.645</v>
      </c>
      <c r="D423" s="11">
        <f>VLOOKUP($A423,'Medical Examinations'!$A423:$O2757,3,FALSE)</f>
        <v>11.03</v>
      </c>
      <c r="E423" s="11" t="str">
        <f>VLOOKUP($A423,'Medical Examinations'!$A423:$P2757,14,FALSE)</f>
        <v>Yes</v>
      </c>
      <c r="F423" s="11" t="str">
        <f>VLOOKUP($A423,'Medical Examinations'!$A423:$O2757,5,FALSE)</f>
        <v>No</v>
      </c>
      <c r="G423" s="11" t="str">
        <f>VLOOKUP($A423,'Medical Examinations'!$A423:$O2757,6,FALSE)</f>
        <v>No</v>
      </c>
      <c r="H423" s="11">
        <f>VLOOKUP($A423,'Medical Examinations'!$A423:$P2757,13,FALSE)</f>
        <v>1</v>
      </c>
      <c r="I423" s="11" t="str">
        <f>VLOOKUP($A423,'Medical Examinations'!$A423:$P2757,16,FALSE)</f>
        <v>Yes</v>
      </c>
      <c r="J423" s="11" t="str">
        <f>VLOOKUP($A423,'Medical Examinations'!$A423:$P2757,11,FALSE)</f>
        <v>Overweight</v>
      </c>
      <c r="K423" s="11" t="str">
        <f>VLOOKUP($A423,'Medical Examinations'!$A423:$P2757,12,FALSE)</f>
        <v>Diabetes</v>
      </c>
      <c r="L423" s="11" t="str">
        <f>VLOOKUP($A423,'Hospitalisation Details'!$K423:$S2765,7,FALSE)</f>
        <v>13 Jun 1975</v>
      </c>
      <c r="M423" s="17">
        <f>VLOOKUP($A423,'Hospitalisation Details'!$K423:$S2765,9,FALSE)</f>
        <v>24535.7</v>
      </c>
      <c r="N423" s="11" t="str">
        <f>VLOOKUP($A423,'Hospitalisation Details'!$K423:$S2765,4,FALSE)</f>
        <v>Tier - 2</v>
      </c>
      <c r="O423" s="11" t="str">
        <f>VLOOKUP($A423,'Hospitalisation Details'!$K423:$S2765,5,FALSE)</f>
        <v>Tier - 2</v>
      </c>
      <c r="P423" s="11" t="str">
        <f>VLOOKUP($A423,'Hospitalisation Details'!$K423:$S2765,6,FALSE)</f>
        <v>R1012</v>
      </c>
      <c r="Q423" s="36">
        <f ca="1">VLOOKUP($A423,'Hospitalisation Details'!$K423:$S2765,8,FALSE)</f>
        <v>49</v>
      </c>
    </row>
    <row r="424" spans="1:17" x14ac:dyDescent="0.3">
      <c r="A424" s="14" t="str">
        <f>VLOOKUP('Customer Names'!A424,'Customer Names'!A424:F2758,1,FALSE)</f>
        <v>Id423</v>
      </c>
      <c r="B424" s="11" t="str">
        <f>VLOOKUP('Customer Names'!B424,'Customer Names'!B424:G2758,5,FALSE)</f>
        <v>Emily</v>
      </c>
      <c r="C424" s="11">
        <f>VLOOKUP($A424,'Medical Examinations'!$A424:$O2758,2,FALSE)</f>
        <v>27.6</v>
      </c>
      <c r="D424" s="11">
        <f>VLOOKUP($A424,'Medical Examinations'!$A424:$O2758,3,FALSE)</f>
        <v>5.22</v>
      </c>
      <c r="E424" s="11" t="str">
        <f>VLOOKUP($A424,'Medical Examinations'!$A424:$P2758,14,FALSE)</f>
        <v>No</v>
      </c>
      <c r="F424" s="11" t="str">
        <f>VLOOKUP($A424,'Medical Examinations'!$A424:$O2758,5,FALSE)</f>
        <v>No</v>
      </c>
      <c r="G424" s="11" t="str">
        <f>VLOOKUP($A424,'Medical Examinations'!$A424:$O2758,6,FALSE)</f>
        <v>No</v>
      </c>
      <c r="H424" s="11">
        <f>VLOOKUP($A424,'Medical Examinations'!$A424:$P2758,13,FALSE)</f>
        <v>2</v>
      </c>
      <c r="I424" s="11" t="str">
        <f>VLOOKUP($A424,'Medical Examinations'!$A424:$P2758,16,FALSE)</f>
        <v>Yes</v>
      </c>
      <c r="J424" s="11" t="str">
        <f>VLOOKUP($A424,'Medical Examinations'!$A424:$P2758,11,FALSE)</f>
        <v>Overweight</v>
      </c>
      <c r="K424" s="11" t="str">
        <f>VLOOKUP($A424,'Medical Examinations'!$A424:$P2758,12,FALSE)</f>
        <v>Normal</v>
      </c>
      <c r="L424" s="11" t="str">
        <f>VLOOKUP($A424,'Hospitalisation Details'!$K424:$S2766,7,FALSE)</f>
        <v>14 Sep 1972</v>
      </c>
      <c r="M424" s="17">
        <f>VLOOKUP($A424,'Hospitalisation Details'!$K424:$S2766,9,FALSE)</f>
        <v>24520.26</v>
      </c>
      <c r="N424" s="11" t="str">
        <f>VLOOKUP($A424,'Hospitalisation Details'!$K424:$S2766,4,FALSE)</f>
        <v>Tier - 2</v>
      </c>
      <c r="O424" s="11" t="str">
        <f>VLOOKUP($A424,'Hospitalisation Details'!$K424:$S2766,5,FALSE)</f>
        <v>Tier - 3</v>
      </c>
      <c r="P424" s="11" t="str">
        <f>VLOOKUP($A424,'Hospitalisation Details'!$K424:$S2766,6,FALSE)</f>
        <v>R1011</v>
      </c>
      <c r="Q424" s="36">
        <f ca="1">VLOOKUP($A424,'Hospitalisation Details'!$K424:$S2766,8,FALSE)</f>
        <v>52</v>
      </c>
    </row>
    <row r="425" spans="1:17" x14ac:dyDescent="0.3">
      <c r="A425" s="14" t="str">
        <f>VLOOKUP('Customer Names'!A425,'Customer Names'!A425:F2759,1,FALSE)</f>
        <v>Id424</v>
      </c>
      <c r="B425" s="11" t="str">
        <f>VLOOKUP('Customer Names'!B425,'Customer Names'!B425:G2759,5,FALSE)</f>
        <v>Fabienne</v>
      </c>
      <c r="C425" s="11">
        <f>VLOOKUP($A425,'Medical Examinations'!$A425:$O2759,2,FALSE)</f>
        <v>25.08</v>
      </c>
      <c r="D425" s="11">
        <f>VLOOKUP($A425,'Medical Examinations'!$A425:$O2759,3,FALSE)</f>
        <v>9.52</v>
      </c>
      <c r="E425" s="11" t="str">
        <f>VLOOKUP($A425,'Medical Examinations'!$A425:$P2759,14,FALSE)</f>
        <v>Yes</v>
      </c>
      <c r="F425" s="11" t="str">
        <f>VLOOKUP($A425,'Medical Examinations'!$A425:$O2759,5,FALSE)</f>
        <v>No</v>
      </c>
      <c r="G425" s="11" t="str">
        <f>VLOOKUP($A425,'Medical Examinations'!$A425:$O2759,6,FALSE)</f>
        <v>No</v>
      </c>
      <c r="H425" s="11">
        <f>VLOOKUP($A425,'Medical Examinations'!$A425:$P2759,13,FALSE)</f>
        <v>2</v>
      </c>
      <c r="I425" s="11" t="str">
        <f>VLOOKUP($A425,'Medical Examinations'!$A425:$P2759,16,FALSE)</f>
        <v>No</v>
      </c>
      <c r="J425" s="11" t="str">
        <f>VLOOKUP($A425,'Medical Examinations'!$A425:$P2759,11,FALSE)</f>
        <v>Overweight</v>
      </c>
      <c r="K425" s="11" t="str">
        <f>VLOOKUP($A425,'Medical Examinations'!$A425:$P2759,12,FALSE)</f>
        <v>Diabetes</v>
      </c>
      <c r="L425" s="11" t="str">
        <f>VLOOKUP($A425,'Hospitalisation Details'!$K425:$S2767,7,FALSE)</f>
        <v>21 Oct 1961</v>
      </c>
      <c r="M425" s="17">
        <f>VLOOKUP($A425,'Hospitalisation Details'!$K425:$S2767,9,FALSE)</f>
        <v>24513.09</v>
      </c>
      <c r="N425" s="11" t="str">
        <f>VLOOKUP($A425,'Hospitalisation Details'!$K425:$S2767,4,FALSE)</f>
        <v>Tier - 2</v>
      </c>
      <c r="O425" s="11" t="str">
        <f>VLOOKUP($A425,'Hospitalisation Details'!$K425:$S2767,5,FALSE)</f>
        <v>Tier - 2</v>
      </c>
      <c r="P425" s="11" t="str">
        <f>VLOOKUP($A425,'Hospitalisation Details'!$K425:$S2767,6,FALSE)</f>
        <v>R1013</v>
      </c>
      <c r="Q425" s="36">
        <f ca="1">VLOOKUP($A425,'Hospitalisation Details'!$K425:$S2767,8,FALSE)</f>
        <v>63</v>
      </c>
    </row>
    <row r="426" spans="1:17" x14ac:dyDescent="0.3">
      <c r="A426" s="14" t="str">
        <f>VLOOKUP('Customer Names'!A426,'Customer Names'!A426:F2760,1,FALSE)</f>
        <v>Id425</v>
      </c>
      <c r="B426" s="11" t="str">
        <f>VLOOKUP('Customer Names'!B426,'Customer Names'!B426:G2760,5,FALSE)</f>
        <v>Jordan</v>
      </c>
      <c r="C426" s="11">
        <f>VLOOKUP($A426,'Medical Examinations'!$A426:$O2760,2,FALSE)</f>
        <v>30.02</v>
      </c>
      <c r="D426" s="11">
        <f>VLOOKUP($A426,'Medical Examinations'!$A426:$O2760,3,FALSE)</f>
        <v>11.09</v>
      </c>
      <c r="E426" s="11" t="str">
        <f>VLOOKUP($A426,'Medical Examinations'!$A426:$P2760,14,FALSE)</f>
        <v>No</v>
      </c>
      <c r="F426" s="11" t="str">
        <f>VLOOKUP($A426,'Medical Examinations'!$A426:$O2760,5,FALSE)</f>
        <v>No</v>
      </c>
      <c r="G426" s="11" t="str">
        <f>VLOOKUP($A426,'Medical Examinations'!$A426:$O2760,6,FALSE)</f>
        <v>No</v>
      </c>
      <c r="H426" s="11">
        <f>VLOOKUP($A426,'Medical Examinations'!$A426:$P2760,13,FALSE)</f>
        <v>0</v>
      </c>
      <c r="I426" s="11" t="str">
        <f>VLOOKUP($A426,'Medical Examinations'!$A426:$P2760,16,FALSE)</f>
        <v>No</v>
      </c>
      <c r="J426" s="11" t="str">
        <f>VLOOKUP($A426,'Medical Examinations'!$A426:$P2760,11,FALSE)</f>
        <v>Obesity</v>
      </c>
      <c r="K426" s="11" t="str">
        <f>VLOOKUP($A426,'Medical Examinations'!$A426:$P2760,12,FALSE)</f>
        <v>Diabetes</v>
      </c>
      <c r="L426" s="11" t="str">
        <f>VLOOKUP($A426,'Hospitalisation Details'!$K426:$S2768,7,FALSE)</f>
        <v>6 Jul 1968</v>
      </c>
      <c r="M426" s="17">
        <f>VLOOKUP($A426,'Hospitalisation Details'!$K426:$S2768,9,FALSE)</f>
        <v>24476.48</v>
      </c>
      <c r="N426" s="11" t="str">
        <f>VLOOKUP($A426,'Hospitalisation Details'!$K426:$S2768,4,FALSE)</f>
        <v>Tier - 2</v>
      </c>
      <c r="O426" s="11" t="str">
        <f>VLOOKUP($A426,'Hospitalisation Details'!$K426:$S2768,5,FALSE)</f>
        <v>Tier - 2</v>
      </c>
      <c r="P426" s="11" t="str">
        <f>VLOOKUP($A426,'Hospitalisation Details'!$K426:$S2768,6,FALSE)</f>
        <v>R1012</v>
      </c>
      <c r="Q426" s="36">
        <f ca="1">VLOOKUP($A426,'Hospitalisation Details'!$K426:$S2768,8,FALSE)</f>
        <v>56</v>
      </c>
    </row>
    <row r="427" spans="1:17" x14ac:dyDescent="0.3">
      <c r="A427" s="14" t="str">
        <f>VLOOKUP('Customer Names'!A427,'Customer Names'!A427:F2761,1,FALSE)</f>
        <v>Id426</v>
      </c>
      <c r="B427" s="11" t="str">
        <f>VLOOKUP('Customer Names'!B427,'Customer Names'!B427:G2761,5,FALSE)</f>
        <v>Matt</v>
      </c>
      <c r="C427" s="11">
        <f>VLOOKUP($A427,'Medical Examinations'!$A427:$O2761,2,FALSE)</f>
        <v>27.36</v>
      </c>
      <c r="D427" s="11">
        <f>VLOOKUP($A427,'Medical Examinations'!$A427:$O2761,3,FALSE)</f>
        <v>9.4499999999999993</v>
      </c>
      <c r="E427" s="11" t="str">
        <f>VLOOKUP($A427,'Medical Examinations'!$A427:$P2761,14,FALSE)</f>
        <v>Yes</v>
      </c>
      <c r="F427" s="11" t="str">
        <f>VLOOKUP($A427,'Medical Examinations'!$A427:$O2761,5,FALSE)</f>
        <v>No</v>
      </c>
      <c r="G427" s="11" t="str">
        <f>VLOOKUP($A427,'Medical Examinations'!$A427:$O2761,6,FALSE)</f>
        <v>No</v>
      </c>
      <c r="H427" s="11">
        <f>VLOOKUP($A427,'Medical Examinations'!$A427:$P2761,13,FALSE)</f>
        <v>2</v>
      </c>
      <c r="I427" s="11" t="str">
        <f>VLOOKUP($A427,'Medical Examinations'!$A427:$P2761,16,FALSE)</f>
        <v>Yes</v>
      </c>
      <c r="J427" s="11" t="str">
        <f>VLOOKUP($A427,'Medical Examinations'!$A427:$P2761,11,FALSE)</f>
        <v>Overweight</v>
      </c>
      <c r="K427" s="11" t="str">
        <f>VLOOKUP($A427,'Medical Examinations'!$A427:$P2761,12,FALSE)</f>
        <v>Diabetes</v>
      </c>
      <c r="L427" s="11" t="str">
        <f>VLOOKUP($A427,'Hospitalisation Details'!$K427:$S2769,7,FALSE)</f>
        <v>30 Nov 1970</v>
      </c>
      <c r="M427" s="17">
        <f>VLOOKUP($A427,'Hospitalisation Details'!$K427:$S2769,9,FALSE)</f>
        <v>24393.62</v>
      </c>
      <c r="N427" s="11" t="str">
        <f>VLOOKUP($A427,'Hospitalisation Details'!$K427:$S2769,4,FALSE)</f>
        <v>Tier - 2</v>
      </c>
      <c r="O427" s="11" t="str">
        <f>VLOOKUP($A427,'Hospitalisation Details'!$K427:$S2769,5,FALSE)</f>
        <v>Tier - 3</v>
      </c>
      <c r="P427" s="11" t="str">
        <f>VLOOKUP($A427,'Hospitalisation Details'!$K427:$S2769,6,FALSE)</f>
        <v>R1012</v>
      </c>
      <c r="Q427" s="36">
        <f ca="1">VLOOKUP($A427,'Hospitalisation Details'!$K427:$S2769,8,FALSE)</f>
        <v>54</v>
      </c>
    </row>
    <row r="428" spans="1:17" x14ac:dyDescent="0.3">
      <c r="A428" s="14" t="str">
        <f>VLOOKUP('Customer Names'!A428,'Customer Names'!A428:F2762,1,FALSE)</f>
        <v>Id427</v>
      </c>
      <c r="B428" s="11" t="str">
        <f>VLOOKUP('Customer Names'!B428,'Customer Names'!B428:G2762,5,FALSE)</f>
        <v>Taryn L</v>
      </c>
      <c r="C428" s="11">
        <f>VLOOKUP($A428,'Medical Examinations'!$A428:$O2762,2,FALSE)</f>
        <v>22.2</v>
      </c>
      <c r="D428" s="11">
        <f>VLOOKUP($A428,'Medical Examinations'!$A428:$O2762,3,FALSE)</f>
        <v>5.51</v>
      </c>
      <c r="E428" s="11" t="str">
        <f>VLOOKUP($A428,'Medical Examinations'!$A428:$P2762,14,FALSE)</f>
        <v>No</v>
      </c>
      <c r="F428" s="11" t="str">
        <f>VLOOKUP($A428,'Medical Examinations'!$A428:$O2762,5,FALSE)</f>
        <v>No</v>
      </c>
      <c r="G428" s="11" t="str">
        <f>VLOOKUP($A428,'Medical Examinations'!$A428:$O2762,6,FALSE)</f>
        <v>No</v>
      </c>
      <c r="H428" s="11">
        <f>VLOOKUP($A428,'Medical Examinations'!$A428:$P2762,13,FALSE)</f>
        <v>0</v>
      </c>
      <c r="I428" s="11" t="str">
        <f>VLOOKUP($A428,'Medical Examinations'!$A428:$P2762,16,FALSE)</f>
        <v>Yes</v>
      </c>
      <c r="J428" s="11" t="str">
        <f>VLOOKUP($A428,'Medical Examinations'!$A428:$P2762,11,FALSE)</f>
        <v>Normal Weight</v>
      </c>
      <c r="K428" s="11" t="str">
        <f>VLOOKUP($A428,'Medical Examinations'!$A428:$P2762,12,FALSE)</f>
        <v>Normal</v>
      </c>
      <c r="L428" s="11" t="str">
        <f>VLOOKUP($A428,'Hospitalisation Details'!$K428:$S2770,7,FALSE)</f>
        <v>7 Oct 1999</v>
      </c>
      <c r="M428" s="17">
        <f>VLOOKUP($A428,'Hospitalisation Details'!$K428:$S2770,9,FALSE)</f>
        <v>24387.74</v>
      </c>
      <c r="N428" s="11" t="str">
        <f>VLOOKUP($A428,'Hospitalisation Details'!$K428:$S2770,4,FALSE)</f>
        <v>Tier - 2</v>
      </c>
      <c r="O428" s="11" t="str">
        <f>VLOOKUP($A428,'Hospitalisation Details'!$K428:$S2770,5,FALSE)</f>
        <v>Tier - 1</v>
      </c>
      <c r="P428" s="11" t="str">
        <f>VLOOKUP($A428,'Hospitalisation Details'!$K428:$S2770,6,FALSE)</f>
        <v>R1011</v>
      </c>
      <c r="Q428" s="36">
        <f ca="1">VLOOKUP($A428,'Hospitalisation Details'!$K428:$S2770,8,FALSE)</f>
        <v>25</v>
      </c>
    </row>
    <row r="429" spans="1:17" x14ac:dyDescent="0.3">
      <c r="A429" s="14" t="str">
        <f>VLOOKUP('Customer Names'!A429,'Customer Names'!A429:F2763,1,FALSE)</f>
        <v>Id428</v>
      </c>
      <c r="B429" s="11" t="str">
        <f>VLOOKUP('Customer Names'!B429,'Customer Names'!B429:G2763,5,FALSE)</f>
        <v>Temima</v>
      </c>
      <c r="C429" s="11">
        <f>VLOOKUP($A429,'Medical Examinations'!$A429:$O2763,2,FALSE)</f>
        <v>25.71</v>
      </c>
      <c r="D429" s="11">
        <f>VLOOKUP($A429,'Medical Examinations'!$A429:$O2763,3,FALSE)</f>
        <v>4.18</v>
      </c>
      <c r="E429" s="11" t="str">
        <f>VLOOKUP($A429,'Medical Examinations'!$A429:$P2763,14,FALSE)</f>
        <v>No</v>
      </c>
      <c r="F429" s="11" t="str">
        <f>VLOOKUP($A429,'Medical Examinations'!$A429:$O2763,5,FALSE)</f>
        <v>Yes</v>
      </c>
      <c r="G429" s="11" t="str">
        <f>VLOOKUP($A429,'Medical Examinations'!$A429:$O2763,6,FALSE)</f>
        <v>No</v>
      </c>
      <c r="H429" s="11">
        <f>VLOOKUP($A429,'Medical Examinations'!$A429:$P2763,13,FALSE)</f>
        <v>1</v>
      </c>
      <c r="I429" s="11" t="str">
        <f>VLOOKUP($A429,'Medical Examinations'!$A429:$P2763,16,FALSE)</f>
        <v>Yes</v>
      </c>
      <c r="J429" s="11" t="str">
        <f>VLOOKUP($A429,'Medical Examinations'!$A429:$P2763,11,FALSE)</f>
        <v>Overweight</v>
      </c>
      <c r="K429" s="11" t="str">
        <f>VLOOKUP($A429,'Medical Examinations'!$A429:$P2763,12,FALSE)</f>
        <v>Normal</v>
      </c>
      <c r="L429" s="11" t="str">
        <f>VLOOKUP($A429,'Hospitalisation Details'!$K429:$S2771,7,FALSE)</f>
        <v>3 Aug 2004</v>
      </c>
      <c r="M429" s="17">
        <f>VLOOKUP($A429,'Hospitalisation Details'!$K429:$S2771,9,FALSE)</f>
        <v>24294.02</v>
      </c>
      <c r="N429" s="11" t="str">
        <f>VLOOKUP($A429,'Hospitalisation Details'!$K429:$S2771,4,FALSE)</f>
        <v>Tier - 2</v>
      </c>
      <c r="O429" s="11" t="str">
        <f>VLOOKUP($A429,'Hospitalisation Details'!$K429:$S2771,5,FALSE)</f>
        <v>Tier - 1</v>
      </c>
      <c r="P429" s="11" t="str">
        <f>VLOOKUP($A429,'Hospitalisation Details'!$K429:$S2771,6,FALSE)</f>
        <v>R1011</v>
      </c>
      <c r="Q429" s="36">
        <f ca="1">VLOOKUP($A429,'Hospitalisation Details'!$K429:$S2771,8,FALSE)</f>
        <v>20</v>
      </c>
    </row>
    <row r="430" spans="1:17" x14ac:dyDescent="0.3">
      <c r="A430" s="14" t="str">
        <f>VLOOKUP('Customer Names'!A430,'Customer Names'!A430:F2764,1,FALSE)</f>
        <v>Id429</v>
      </c>
      <c r="B430" s="11" t="str">
        <f>VLOOKUP('Customer Names'!B430,'Customer Names'!B430:G2764,5,FALSE)</f>
        <v>Jennifer</v>
      </c>
      <c r="C430" s="11">
        <f>VLOOKUP($A430,'Medical Examinations'!$A430:$O2764,2,FALSE)</f>
        <v>41.91</v>
      </c>
      <c r="D430" s="11">
        <f>VLOOKUP($A430,'Medical Examinations'!$A430:$O2764,3,FALSE)</f>
        <v>5.98</v>
      </c>
      <c r="E430" s="11" t="str">
        <f>VLOOKUP($A430,'Medical Examinations'!$A430:$P2764,14,FALSE)</f>
        <v>Yes</v>
      </c>
      <c r="F430" s="11" t="str">
        <f>VLOOKUP($A430,'Medical Examinations'!$A430:$O2764,5,FALSE)</f>
        <v>No</v>
      </c>
      <c r="G430" s="11" t="str">
        <f>VLOOKUP($A430,'Medical Examinations'!$A430:$O2764,6,FALSE)</f>
        <v>No</v>
      </c>
      <c r="H430" s="11">
        <f>VLOOKUP($A430,'Medical Examinations'!$A430:$P2764,13,FALSE)</f>
        <v>1</v>
      </c>
      <c r="I430" s="11" t="str">
        <f>VLOOKUP($A430,'Medical Examinations'!$A430:$P2764,16,FALSE)</f>
        <v>No</v>
      </c>
      <c r="J430" s="11" t="str">
        <f>VLOOKUP($A430,'Medical Examinations'!$A430:$P2764,11,FALSE)</f>
        <v>Obesity</v>
      </c>
      <c r="K430" s="11" t="str">
        <f>VLOOKUP($A430,'Medical Examinations'!$A430:$P2764,12,FALSE)</f>
        <v>Prediabetes</v>
      </c>
      <c r="L430" s="11" t="str">
        <f>VLOOKUP($A430,'Hospitalisation Details'!$K430:$S2772,7,FALSE)</f>
        <v>16 Dec 1964</v>
      </c>
      <c r="M430" s="17">
        <f>VLOOKUP($A430,'Hospitalisation Details'!$K430:$S2772,9,FALSE)</f>
        <v>24227.34</v>
      </c>
      <c r="N430" s="11" t="str">
        <f>VLOOKUP($A430,'Hospitalisation Details'!$K430:$S2772,4,FALSE)</f>
        <v>Tier - 2</v>
      </c>
      <c r="O430" s="11" t="str">
        <f>VLOOKUP($A430,'Hospitalisation Details'!$K430:$S2772,5,FALSE)</f>
        <v>Tier - 1</v>
      </c>
      <c r="P430" s="11" t="str">
        <f>VLOOKUP($A430,'Hospitalisation Details'!$K430:$S2772,6,FALSE)</f>
        <v>R1013</v>
      </c>
      <c r="Q430" s="36">
        <f ca="1">VLOOKUP($A430,'Hospitalisation Details'!$K430:$S2772,8,FALSE)</f>
        <v>60</v>
      </c>
    </row>
    <row r="431" spans="1:17" x14ac:dyDescent="0.3">
      <c r="A431" s="14" t="str">
        <f>VLOOKUP('Customer Names'!A431,'Customer Names'!A431:F2765,1,FALSE)</f>
        <v>Id430</v>
      </c>
      <c r="B431" s="11" t="str">
        <f>VLOOKUP('Customer Names'!B431,'Customer Names'!B431:G2765,5,FALSE)</f>
        <v>Serena M</v>
      </c>
      <c r="C431" s="11">
        <f>VLOOKUP($A431,'Medical Examinations'!$A431:$O2765,2,FALSE)</f>
        <v>25.85</v>
      </c>
      <c r="D431" s="11">
        <f>VLOOKUP($A431,'Medical Examinations'!$A431:$O2765,3,FALSE)</f>
        <v>10.16</v>
      </c>
      <c r="E431" s="11" t="str">
        <f>VLOOKUP($A431,'Medical Examinations'!$A431:$P2765,14,FALSE)</f>
        <v>No</v>
      </c>
      <c r="F431" s="11" t="str">
        <f>VLOOKUP($A431,'Medical Examinations'!$A431:$O2765,5,FALSE)</f>
        <v>No</v>
      </c>
      <c r="G431" s="11" t="str">
        <f>VLOOKUP($A431,'Medical Examinations'!$A431:$O2765,6,FALSE)</f>
        <v>No</v>
      </c>
      <c r="H431" s="11">
        <f>VLOOKUP($A431,'Medical Examinations'!$A431:$P2765,13,FALSE)</f>
        <v>0</v>
      </c>
      <c r="I431" s="11" t="str">
        <f>VLOOKUP($A431,'Medical Examinations'!$A431:$P2765,16,FALSE)</f>
        <v>Yes</v>
      </c>
      <c r="J431" s="11" t="str">
        <f>VLOOKUP($A431,'Medical Examinations'!$A431:$P2765,11,FALSE)</f>
        <v>Overweight</v>
      </c>
      <c r="K431" s="11" t="str">
        <f>VLOOKUP($A431,'Medical Examinations'!$A431:$P2765,12,FALSE)</f>
        <v>Diabetes</v>
      </c>
      <c r="L431" s="11" t="str">
        <f>VLOOKUP($A431,'Hospitalisation Details'!$K431:$S2773,7,FALSE)</f>
        <v>10 Sep 1974</v>
      </c>
      <c r="M431" s="17">
        <f>VLOOKUP($A431,'Hospitalisation Details'!$K431:$S2773,9,FALSE)</f>
        <v>24180.93</v>
      </c>
      <c r="N431" s="11" t="str">
        <f>VLOOKUP($A431,'Hospitalisation Details'!$K431:$S2773,4,FALSE)</f>
        <v>Tier - 2</v>
      </c>
      <c r="O431" s="11" t="str">
        <f>VLOOKUP($A431,'Hospitalisation Details'!$K431:$S2773,5,FALSE)</f>
        <v>Tier - 1</v>
      </c>
      <c r="P431" s="11" t="str">
        <f>VLOOKUP($A431,'Hospitalisation Details'!$K431:$S2773,6,FALSE)</f>
        <v>R1013</v>
      </c>
      <c r="Q431" s="36">
        <f ca="1">VLOOKUP($A431,'Hospitalisation Details'!$K431:$S2773,8,FALSE)</f>
        <v>50</v>
      </c>
    </row>
    <row r="432" spans="1:17" x14ac:dyDescent="0.3">
      <c r="A432" s="14" t="str">
        <f>VLOOKUP('Customer Names'!A432,'Customer Names'!A432:F2766,1,FALSE)</f>
        <v>Id431</v>
      </c>
      <c r="B432" s="11" t="str">
        <f>VLOOKUP('Customer Names'!B432,'Customer Names'!B432:G2766,5,FALSE)</f>
        <v>Victoria M</v>
      </c>
      <c r="C432" s="11">
        <f>VLOOKUP($A432,'Medical Examinations'!$A432:$O2766,2,FALSE)</f>
        <v>23.844999999999999</v>
      </c>
      <c r="D432" s="11">
        <f>VLOOKUP($A432,'Medical Examinations'!$A432:$O2766,3,FALSE)</f>
        <v>11.71</v>
      </c>
      <c r="E432" s="11" t="str">
        <f>VLOOKUP($A432,'Medical Examinations'!$A432:$P2766,14,FALSE)</f>
        <v>No</v>
      </c>
      <c r="F432" s="11" t="str">
        <f>VLOOKUP($A432,'Medical Examinations'!$A432:$O2766,5,FALSE)</f>
        <v>No</v>
      </c>
      <c r="G432" s="11" t="str">
        <f>VLOOKUP($A432,'Medical Examinations'!$A432:$O2766,6,FALSE)</f>
        <v>No</v>
      </c>
      <c r="H432" s="11">
        <f>VLOOKUP($A432,'Medical Examinations'!$A432:$P2766,13,FALSE)</f>
        <v>2</v>
      </c>
      <c r="I432" s="11" t="str">
        <f>VLOOKUP($A432,'Medical Examinations'!$A432:$P2766,16,FALSE)</f>
        <v>Yes</v>
      </c>
      <c r="J432" s="11" t="str">
        <f>VLOOKUP($A432,'Medical Examinations'!$A432:$P2766,11,FALSE)</f>
        <v>Normal Weight</v>
      </c>
      <c r="K432" s="11" t="str">
        <f>VLOOKUP($A432,'Medical Examinations'!$A432:$P2766,12,FALSE)</f>
        <v>Diabetes</v>
      </c>
      <c r="L432" s="11" t="str">
        <f>VLOOKUP($A432,'Hospitalisation Details'!$K432:$S2774,7,FALSE)</f>
        <v>13 Jun 1973</v>
      </c>
      <c r="M432" s="17">
        <f>VLOOKUP($A432,'Hospitalisation Details'!$K432:$S2774,9,FALSE)</f>
        <v>24106.91</v>
      </c>
      <c r="N432" s="11" t="str">
        <f>VLOOKUP($A432,'Hospitalisation Details'!$K432:$S2774,4,FALSE)</f>
        <v>Tier - 2</v>
      </c>
      <c r="O432" s="11" t="str">
        <f>VLOOKUP($A432,'Hospitalisation Details'!$K432:$S2774,5,FALSE)</f>
        <v>Tier - 2</v>
      </c>
      <c r="P432" s="11" t="str">
        <f>VLOOKUP($A432,'Hospitalisation Details'!$K432:$S2774,6,FALSE)</f>
        <v>R1024</v>
      </c>
      <c r="Q432" s="36">
        <f ca="1">VLOOKUP($A432,'Hospitalisation Details'!$K432:$S2774,8,FALSE)</f>
        <v>51</v>
      </c>
    </row>
    <row r="433" spans="1:17" x14ac:dyDescent="0.3">
      <c r="A433" s="14" t="str">
        <f>VLOOKUP('Customer Names'!A433,'Customer Names'!A433:F2767,1,FALSE)</f>
        <v>Id432</v>
      </c>
      <c r="B433" s="11" t="str">
        <f>VLOOKUP('Customer Names'!B433,'Customer Names'!B433:G2767,5,FALSE)</f>
        <v>Phoebe</v>
      </c>
      <c r="C433" s="11">
        <f>VLOOKUP($A433,'Medical Examinations'!$A433:$O2767,2,FALSE)</f>
        <v>30.59</v>
      </c>
      <c r="D433" s="11">
        <f>VLOOKUP($A433,'Medical Examinations'!$A433:$O2767,3,FALSE)</f>
        <v>5.23</v>
      </c>
      <c r="E433" s="11" t="str">
        <f>VLOOKUP($A433,'Medical Examinations'!$A433:$P2767,14,FALSE)</f>
        <v>No</v>
      </c>
      <c r="F433" s="11" t="str">
        <f>VLOOKUP($A433,'Medical Examinations'!$A433:$O2767,5,FALSE)</f>
        <v>No</v>
      </c>
      <c r="G433" s="11" t="str">
        <f>VLOOKUP($A433,'Medical Examinations'!$A433:$O2767,6,FALSE)</f>
        <v>Yes</v>
      </c>
      <c r="H433" s="11">
        <f>VLOOKUP($A433,'Medical Examinations'!$A433:$P2767,13,FALSE)</f>
        <v>1</v>
      </c>
      <c r="I433" s="11" t="str">
        <f>VLOOKUP($A433,'Medical Examinations'!$A433:$P2767,16,FALSE)</f>
        <v>No</v>
      </c>
      <c r="J433" s="11" t="str">
        <f>VLOOKUP($A433,'Medical Examinations'!$A433:$P2767,11,FALSE)</f>
        <v>Obesity</v>
      </c>
      <c r="K433" s="11" t="str">
        <f>VLOOKUP($A433,'Medical Examinations'!$A433:$P2767,12,FALSE)</f>
        <v>Normal</v>
      </c>
      <c r="L433" s="11" t="str">
        <f>VLOOKUP($A433,'Hospitalisation Details'!$K433:$S2775,7,FALSE)</f>
        <v>30 Dec 2003</v>
      </c>
      <c r="M433" s="17">
        <f>VLOOKUP($A433,'Hospitalisation Details'!$K433:$S2775,9,FALSE)</f>
        <v>24059.68</v>
      </c>
      <c r="N433" s="11" t="str">
        <f>VLOOKUP($A433,'Hospitalisation Details'!$K433:$S2775,4,FALSE)</f>
        <v>Tier - 2</v>
      </c>
      <c r="O433" s="11" t="str">
        <f>VLOOKUP($A433,'Hospitalisation Details'!$K433:$S2775,5,FALSE)</f>
        <v>Tier - 2</v>
      </c>
      <c r="P433" s="11" t="str">
        <f>VLOOKUP($A433,'Hospitalisation Details'!$K433:$S2775,6,FALSE)</f>
        <v>R1012</v>
      </c>
      <c r="Q433" s="36">
        <f ca="1">VLOOKUP($A433,'Hospitalisation Details'!$K433:$S2775,8,FALSE)</f>
        <v>21</v>
      </c>
    </row>
    <row r="434" spans="1:17" x14ac:dyDescent="0.3">
      <c r="A434" s="14" t="str">
        <f>VLOOKUP('Customer Names'!A434,'Customer Names'!A434:F2768,1,FALSE)</f>
        <v>Id433</v>
      </c>
      <c r="B434" s="11" t="str">
        <f>VLOOKUP('Customer Names'!B434,'Customer Names'!B434:G2768,5,FALSE)</f>
        <v>Corey</v>
      </c>
      <c r="C434" s="11">
        <f>VLOOKUP($A434,'Medical Examinations'!$A434:$O2768,2,FALSE)</f>
        <v>24.795000000000002</v>
      </c>
      <c r="D434" s="11">
        <f>VLOOKUP($A434,'Medical Examinations'!$A434:$O2768,3,FALSE)</f>
        <v>6.85</v>
      </c>
      <c r="E434" s="11" t="str">
        <f>VLOOKUP($A434,'Medical Examinations'!$A434:$P2768,14,FALSE)</f>
        <v>No</v>
      </c>
      <c r="F434" s="11" t="str">
        <f>VLOOKUP($A434,'Medical Examinations'!$A434:$O2768,5,FALSE)</f>
        <v>No</v>
      </c>
      <c r="G434" s="11" t="str">
        <f>VLOOKUP($A434,'Medical Examinations'!$A434:$O2768,6,FALSE)</f>
        <v>No</v>
      </c>
      <c r="H434" s="11">
        <f>VLOOKUP($A434,'Medical Examinations'!$A434:$P2768,13,FALSE)</f>
        <v>0</v>
      </c>
      <c r="I434" s="11" t="str">
        <f>VLOOKUP($A434,'Medical Examinations'!$A434:$P2768,16,FALSE)</f>
        <v>Yes</v>
      </c>
      <c r="J434" s="11" t="str">
        <f>VLOOKUP($A434,'Medical Examinations'!$A434:$P2768,11,FALSE)</f>
        <v>Normal Weight</v>
      </c>
      <c r="K434" s="11" t="str">
        <f>VLOOKUP($A434,'Medical Examinations'!$A434:$P2768,12,FALSE)</f>
        <v>Diabetes</v>
      </c>
      <c r="L434" s="11" t="str">
        <f>VLOOKUP($A434,'Hospitalisation Details'!$K434:$S2776,7,FALSE)</f>
        <v>10 Jul 1971</v>
      </c>
      <c r="M434" s="17">
        <f>VLOOKUP($A434,'Hospitalisation Details'!$K434:$S2776,9,FALSE)</f>
        <v>23967.38</v>
      </c>
      <c r="N434" s="11" t="str">
        <f>VLOOKUP($A434,'Hospitalisation Details'!$K434:$S2776,4,FALSE)</f>
        <v>Tier - 2</v>
      </c>
      <c r="O434" s="11" t="str">
        <f>VLOOKUP($A434,'Hospitalisation Details'!$K434:$S2776,5,FALSE)</f>
        <v>Tier - 2</v>
      </c>
      <c r="P434" s="11" t="str">
        <f>VLOOKUP($A434,'Hospitalisation Details'!$K434:$S2776,6,FALSE)</f>
        <v>R1012</v>
      </c>
      <c r="Q434" s="36">
        <f ca="1">VLOOKUP($A434,'Hospitalisation Details'!$K434:$S2776,8,FALSE)</f>
        <v>53</v>
      </c>
    </row>
    <row r="435" spans="1:17" x14ac:dyDescent="0.3">
      <c r="A435" s="14" t="str">
        <f>VLOOKUP('Customer Names'!A435,'Customer Names'!A435:F2769,1,FALSE)</f>
        <v>Id434</v>
      </c>
      <c r="B435" s="11" t="str">
        <f>VLOOKUP('Customer Names'!B435,'Customer Names'!B435:G2769,5,FALSE)</f>
        <v>Rebecca</v>
      </c>
      <c r="C435" s="11">
        <f>VLOOKUP($A435,'Medical Examinations'!$A435:$O2769,2,FALSE)</f>
        <v>24.13</v>
      </c>
      <c r="D435" s="11">
        <f>VLOOKUP($A435,'Medical Examinations'!$A435:$O2769,3,FALSE)</f>
        <v>7.05</v>
      </c>
      <c r="E435" s="11" t="str">
        <f>VLOOKUP($A435,'Medical Examinations'!$A435:$P2769,14,FALSE)</f>
        <v>Yes</v>
      </c>
      <c r="F435" s="11" t="str">
        <f>VLOOKUP($A435,'Medical Examinations'!$A435:$O2769,5,FALSE)</f>
        <v>No</v>
      </c>
      <c r="G435" s="11" t="str">
        <f>VLOOKUP($A435,'Medical Examinations'!$A435:$O2769,6,FALSE)</f>
        <v>No</v>
      </c>
      <c r="H435" s="11">
        <f>VLOOKUP($A435,'Medical Examinations'!$A435:$P2769,13,FALSE)</f>
        <v>2</v>
      </c>
      <c r="I435" s="11" t="str">
        <f>VLOOKUP($A435,'Medical Examinations'!$A435:$P2769,16,FALSE)</f>
        <v>Yes</v>
      </c>
      <c r="J435" s="11" t="str">
        <f>VLOOKUP($A435,'Medical Examinations'!$A435:$P2769,11,FALSE)</f>
        <v>Normal Weight</v>
      </c>
      <c r="K435" s="11" t="str">
        <f>VLOOKUP($A435,'Medical Examinations'!$A435:$P2769,12,FALSE)</f>
        <v>Diabetes</v>
      </c>
      <c r="L435" s="11" t="str">
        <f>VLOOKUP($A435,'Hospitalisation Details'!$K435:$S2777,7,FALSE)</f>
        <v>8 Aug 1970</v>
      </c>
      <c r="M435" s="17">
        <f>VLOOKUP($A435,'Hospitalisation Details'!$K435:$S2777,9,FALSE)</f>
        <v>23887.66</v>
      </c>
      <c r="N435" s="11" t="str">
        <f>VLOOKUP($A435,'Hospitalisation Details'!$K435:$S2777,4,FALSE)</f>
        <v>Tier - 2</v>
      </c>
      <c r="O435" s="11" t="str">
        <f>VLOOKUP($A435,'Hospitalisation Details'!$K435:$S2777,5,FALSE)</f>
        <v>Tier - 3</v>
      </c>
      <c r="P435" s="11" t="str">
        <f>VLOOKUP($A435,'Hospitalisation Details'!$K435:$S2777,6,FALSE)</f>
        <v>R1012</v>
      </c>
      <c r="Q435" s="36">
        <f ca="1">VLOOKUP($A435,'Hospitalisation Details'!$K435:$S2777,8,FALSE)</f>
        <v>54</v>
      </c>
    </row>
    <row r="436" spans="1:17" x14ac:dyDescent="0.3">
      <c r="A436" s="14" t="str">
        <f>VLOOKUP('Customer Names'!A436,'Customer Names'!A436:F2770,1,FALSE)</f>
        <v>Id435</v>
      </c>
      <c r="B436" s="11" t="str">
        <f>VLOOKUP('Customer Names'!B436,'Customer Names'!B436:G2770,5,FALSE)</f>
        <v>Nicholas D</v>
      </c>
      <c r="C436" s="11">
        <f>VLOOKUP($A436,'Medical Examinations'!$A436:$O2770,2,FALSE)</f>
        <v>25.84</v>
      </c>
      <c r="D436" s="11">
        <f>VLOOKUP($A436,'Medical Examinations'!$A436:$O2770,3,FALSE)</f>
        <v>11.64</v>
      </c>
      <c r="E436" s="11" t="str">
        <f>VLOOKUP($A436,'Medical Examinations'!$A436:$P2770,14,FALSE)</f>
        <v>No</v>
      </c>
      <c r="F436" s="11" t="str">
        <f>VLOOKUP($A436,'Medical Examinations'!$A436:$O2770,5,FALSE)</f>
        <v>No</v>
      </c>
      <c r="G436" s="11" t="str">
        <f>VLOOKUP($A436,'Medical Examinations'!$A436:$O2770,6,FALSE)</f>
        <v>No</v>
      </c>
      <c r="H436" s="11">
        <f>VLOOKUP($A436,'Medical Examinations'!$A436:$P2770,13,FALSE)</f>
        <v>2</v>
      </c>
      <c r="I436" s="11" t="str">
        <f>VLOOKUP($A436,'Medical Examinations'!$A436:$P2770,16,FALSE)</f>
        <v>Yes</v>
      </c>
      <c r="J436" s="11" t="str">
        <f>VLOOKUP($A436,'Medical Examinations'!$A436:$P2770,11,FALSE)</f>
        <v>Overweight</v>
      </c>
      <c r="K436" s="11" t="str">
        <f>VLOOKUP($A436,'Medical Examinations'!$A436:$P2770,12,FALSE)</f>
        <v>Diabetes</v>
      </c>
      <c r="L436" s="11" t="str">
        <f>VLOOKUP($A436,'Hospitalisation Details'!$K436:$S2778,7,FALSE)</f>
        <v>27 Jun 1973</v>
      </c>
      <c r="M436" s="17">
        <f>VLOOKUP($A436,'Hospitalisation Details'!$K436:$S2778,9,FALSE)</f>
        <v>23807.24</v>
      </c>
      <c r="N436" s="11" t="str">
        <f>VLOOKUP($A436,'Hospitalisation Details'!$K436:$S2778,4,FALSE)</f>
        <v>Tier - 2</v>
      </c>
      <c r="O436" s="11" t="str">
        <f>VLOOKUP($A436,'Hospitalisation Details'!$K436:$S2778,5,FALSE)</f>
        <v>Tier - 3</v>
      </c>
      <c r="P436" s="11" t="str">
        <f>VLOOKUP($A436,'Hospitalisation Details'!$K436:$S2778,6,FALSE)</f>
        <v>R1012</v>
      </c>
      <c r="Q436" s="36">
        <f ca="1">VLOOKUP($A436,'Hospitalisation Details'!$K436:$S2778,8,FALSE)</f>
        <v>51</v>
      </c>
    </row>
    <row r="437" spans="1:17" x14ac:dyDescent="0.3">
      <c r="A437" s="14" t="str">
        <f>VLOOKUP('Customer Names'!A437,'Customer Names'!A437:F2771,1,FALSE)</f>
        <v>Id436</v>
      </c>
      <c r="B437" s="11" t="str">
        <f>VLOOKUP('Customer Names'!B437,'Customer Names'!B437:G2771,5,FALSE)</f>
        <v>Christian</v>
      </c>
      <c r="C437" s="11">
        <f>VLOOKUP($A437,'Medical Examinations'!$A437:$O2771,2,FALSE)</f>
        <v>28</v>
      </c>
      <c r="D437" s="11">
        <f>VLOOKUP($A437,'Medical Examinations'!$A437:$O2771,3,FALSE)</f>
        <v>10.52</v>
      </c>
      <c r="E437" s="11" t="str">
        <f>VLOOKUP($A437,'Medical Examinations'!$A437:$P2771,14,FALSE)</f>
        <v>No</v>
      </c>
      <c r="F437" s="11" t="str">
        <f>VLOOKUP($A437,'Medical Examinations'!$A437:$O2771,5,FALSE)</f>
        <v>No</v>
      </c>
      <c r="G437" s="11" t="str">
        <f>VLOOKUP($A437,'Medical Examinations'!$A437:$O2771,6,FALSE)</f>
        <v>No</v>
      </c>
      <c r="H437" s="11">
        <f>VLOOKUP($A437,'Medical Examinations'!$A437:$P2771,13,FALSE)</f>
        <v>0</v>
      </c>
      <c r="I437" s="11" t="str">
        <f>VLOOKUP($A437,'Medical Examinations'!$A437:$P2771,16,FALSE)</f>
        <v>Yes</v>
      </c>
      <c r="J437" s="11" t="str">
        <f>VLOOKUP($A437,'Medical Examinations'!$A437:$P2771,11,FALSE)</f>
        <v>Overweight</v>
      </c>
      <c r="K437" s="11" t="str">
        <f>VLOOKUP($A437,'Medical Examinations'!$A437:$P2771,12,FALSE)</f>
        <v>Diabetes</v>
      </c>
      <c r="L437" s="11" t="str">
        <f>VLOOKUP($A437,'Hospitalisation Details'!$K437:$S2779,7,FALSE)</f>
        <v>2 Jun 1974</v>
      </c>
      <c r="M437" s="17">
        <f>VLOOKUP($A437,'Hospitalisation Details'!$K437:$S2779,9,FALSE)</f>
        <v>23568.27</v>
      </c>
      <c r="N437" s="11" t="str">
        <f>VLOOKUP($A437,'Hospitalisation Details'!$K437:$S2779,4,FALSE)</f>
        <v>Tier - 2</v>
      </c>
      <c r="O437" s="11" t="str">
        <f>VLOOKUP($A437,'Hospitalisation Details'!$K437:$S2779,5,FALSE)</f>
        <v>Tier - 2</v>
      </c>
      <c r="P437" s="11" t="str">
        <f>VLOOKUP($A437,'Hospitalisation Details'!$K437:$S2779,6,FALSE)</f>
        <v>R1011</v>
      </c>
      <c r="Q437" s="36">
        <f ca="1">VLOOKUP($A437,'Hospitalisation Details'!$K437:$S2779,8,FALSE)</f>
        <v>50</v>
      </c>
    </row>
    <row r="438" spans="1:17" x14ac:dyDescent="0.3">
      <c r="A438" s="14" t="str">
        <f>VLOOKUP('Customer Names'!A438,'Customer Names'!A438:F2772,1,FALSE)</f>
        <v>Id437</v>
      </c>
      <c r="B438" s="11" t="str">
        <f>VLOOKUP('Customer Names'!B438,'Customer Names'!B438:G2772,5,FALSE)</f>
        <v>Jonathon S</v>
      </c>
      <c r="C438" s="11">
        <f>VLOOKUP($A438,'Medical Examinations'!$A438:$O2772,2,FALSE)</f>
        <v>34.1</v>
      </c>
      <c r="D438" s="11">
        <f>VLOOKUP($A438,'Medical Examinations'!$A438:$O2772,3,FALSE)</f>
        <v>4.01</v>
      </c>
      <c r="E438" s="11" t="str">
        <f>VLOOKUP($A438,'Medical Examinations'!$A438:$P2772,14,FALSE)</f>
        <v>Yes</v>
      </c>
      <c r="F438" s="11" t="str">
        <f>VLOOKUP($A438,'Medical Examinations'!$A438:$O2772,5,FALSE)</f>
        <v>No</v>
      </c>
      <c r="G438" s="11" t="str">
        <f>VLOOKUP($A438,'Medical Examinations'!$A438:$O2772,6,FALSE)</f>
        <v>Yes</v>
      </c>
      <c r="H438" s="11">
        <f>VLOOKUP($A438,'Medical Examinations'!$A438:$P2772,13,FALSE)</f>
        <v>1</v>
      </c>
      <c r="I438" s="11" t="str">
        <f>VLOOKUP($A438,'Medical Examinations'!$A438:$P2772,16,FALSE)</f>
        <v>No</v>
      </c>
      <c r="J438" s="11" t="str">
        <f>VLOOKUP($A438,'Medical Examinations'!$A438:$P2772,11,FALSE)</f>
        <v>Obesity</v>
      </c>
      <c r="K438" s="11" t="str">
        <f>VLOOKUP($A438,'Medical Examinations'!$A438:$P2772,12,FALSE)</f>
        <v>Normal</v>
      </c>
      <c r="L438" s="11" t="str">
        <f>VLOOKUP($A438,'Hospitalisation Details'!$K438:$S2780,7,FALSE)</f>
        <v>26 Aug 1983</v>
      </c>
      <c r="M438" s="17">
        <f>VLOOKUP($A438,'Hospitalisation Details'!$K438:$S2780,9,FALSE)</f>
        <v>23563.02</v>
      </c>
      <c r="N438" s="11" t="str">
        <f>VLOOKUP($A438,'Hospitalisation Details'!$K438:$S2780,4,FALSE)</f>
        <v>Tier - 2</v>
      </c>
      <c r="O438" s="11" t="str">
        <f>VLOOKUP($A438,'Hospitalisation Details'!$K438:$S2780,5,FALSE)</f>
        <v>Tier - 2</v>
      </c>
      <c r="P438" s="11" t="str">
        <f>VLOOKUP($A438,'Hospitalisation Details'!$K438:$S2780,6,FALSE)</f>
        <v>R1013</v>
      </c>
      <c r="Q438" s="36">
        <f ca="1">VLOOKUP($A438,'Hospitalisation Details'!$K438:$S2780,8,FALSE)</f>
        <v>41</v>
      </c>
    </row>
    <row r="439" spans="1:17" x14ac:dyDescent="0.3">
      <c r="A439" s="14" t="str">
        <f>VLOOKUP('Customer Names'!A439,'Customer Names'!A439:F2773,1,FALSE)</f>
        <v>Id438</v>
      </c>
      <c r="B439" s="11" t="str">
        <f>VLOOKUP('Customer Names'!B439,'Customer Names'!B439:G2773,5,FALSE)</f>
        <v>Caroline</v>
      </c>
      <c r="C439" s="11">
        <f>VLOOKUP($A439,'Medical Examinations'!$A439:$O2773,2,FALSE)</f>
        <v>26.125</v>
      </c>
      <c r="D439" s="11">
        <f>VLOOKUP($A439,'Medical Examinations'!$A439:$O2773,3,FALSE)</f>
        <v>8.56</v>
      </c>
      <c r="E439" s="11" t="str">
        <f>VLOOKUP($A439,'Medical Examinations'!$A439:$P2773,14,FALSE)</f>
        <v>Yes</v>
      </c>
      <c r="F439" s="11" t="str">
        <f>VLOOKUP($A439,'Medical Examinations'!$A439:$O2773,5,FALSE)</f>
        <v>No</v>
      </c>
      <c r="G439" s="11" t="str">
        <f>VLOOKUP($A439,'Medical Examinations'!$A439:$O2773,6,FALSE)</f>
        <v>No</v>
      </c>
      <c r="H439" s="11">
        <f>VLOOKUP($A439,'Medical Examinations'!$A439:$P2773,13,FALSE)</f>
        <v>1</v>
      </c>
      <c r="I439" s="11" t="str">
        <f>VLOOKUP($A439,'Medical Examinations'!$A439:$P2773,16,FALSE)</f>
        <v>Yes</v>
      </c>
      <c r="J439" s="11" t="str">
        <f>VLOOKUP($A439,'Medical Examinations'!$A439:$P2773,11,FALSE)</f>
        <v>Overweight</v>
      </c>
      <c r="K439" s="11" t="str">
        <f>VLOOKUP($A439,'Medical Examinations'!$A439:$P2773,12,FALSE)</f>
        <v>Diabetes</v>
      </c>
      <c r="L439" s="11" t="str">
        <f>VLOOKUP($A439,'Hospitalisation Details'!$K439:$S2781,7,FALSE)</f>
        <v>13 Nov 1975</v>
      </c>
      <c r="M439" s="17">
        <f>VLOOKUP($A439,'Hospitalisation Details'!$K439:$S2781,9,FALSE)</f>
        <v>23401.31</v>
      </c>
      <c r="N439" s="11" t="str">
        <f>VLOOKUP($A439,'Hospitalisation Details'!$K439:$S2781,4,FALSE)</f>
        <v>Tier - 2</v>
      </c>
      <c r="O439" s="11" t="str">
        <f>VLOOKUP($A439,'Hospitalisation Details'!$K439:$S2781,5,FALSE)</f>
        <v>Tier - 3</v>
      </c>
      <c r="P439" s="11" t="str">
        <f>VLOOKUP($A439,'Hospitalisation Details'!$K439:$S2781,6,FALSE)</f>
        <v>R1024</v>
      </c>
      <c r="Q439" s="36">
        <f ca="1">VLOOKUP($A439,'Hospitalisation Details'!$K439:$S2781,8,FALSE)</f>
        <v>49</v>
      </c>
    </row>
    <row r="440" spans="1:17" x14ac:dyDescent="0.3">
      <c r="A440" s="14" t="str">
        <f>VLOOKUP('Customer Names'!A440,'Customer Names'!A440:F2774,1,FALSE)</f>
        <v>Id439</v>
      </c>
      <c r="B440" s="11" t="str">
        <f>VLOOKUP('Customer Names'!B440,'Customer Names'!B440:G2774,5,FALSE)</f>
        <v>Joshua D</v>
      </c>
      <c r="C440" s="11">
        <f>VLOOKUP($A440,'Medical Examinations'!$A440:$O2774,2,FALSE)</f>
        <v>25.6</v>
      </c>
      <c r="D440" s="11">
        <f>VLOOKUP($A440,'Medical Examinations'!$A440:$O2774,3,FALSE)</f>
        <v>10.5</v>
      </c>
      <c r="E440" s="11" t="str">
        <f>VLOOKUP($A440,'Medical Examinations'!$A440:$P2774,14,FALSE)</f>
        <v>No</v>
      </c>
      <c r="F440" s="11" t="str">
        <f>VLOOKUP($A440,'Medical Examinations'!$A440:$O2774,5,FALSE)</f>
        <v>No</v>
      </c>
      <c r="G440" s="11" t="str">
        <f>VLOOKUP($A440,'Medical Examinations'!$A440:$O2774,6,FALSE)</f>
        <v>No</v>
      </c>
      <c r="H440" s="11">
        <f>VLOOKUP($A440,'Medical Examinations'!$A440:$P2774,13,FALSE)</f>
        <v>2</v>
      </c>
      <c r="I440" s="11" t="str">
        <f>VLOOKUP($A440,'Medical Examinations'!$A440:$P2774,16,FALSE)</f>
        <v>Yes</v>
      </c>
      <c r="J440" s="11" t="str">
        <f>VLOOKUP($A440,'Medical Examinations'!$A440:$P2774,11,FALSE)</f>
        <v>Overweight</v>
      </c>
      <c r="K440" s="11" t="str">
        <f>VLOOKUP($A440,'Medical Examinations'!$A440:$P2774,12,FALSE)</f>
        <v>Diabetes</v>
      </c>
      <c r="L440" s="11" t="str">
        <f>VLOOKUP($A440,'Hospitalisation Details'!$K440:$S2782,7,FALSE)</f>
        <v>22 Oct 1973</v>
      </c>
      <c r="M440" s="17">
        <f>VLOOKUP($A440,'Hospitalisation Details'!$K440:$S2782,9,FALSE)</f>
        <v>23306.55</v>
      </c>
      <c r="N440" s="11" t="str">
        <f>VLOOKUP($A440,'Hospitalisation Details'!$K440:$S2782,4,FALSE)</f>
        <v>Tier - 2</v>
      </c>
      <c r="O440" s="11" t="str">
        <f>VLOOKUP($A440,'Hospitalisation Details'!$K440:$S2782,5,FALSE)</f>
        <v>Tier - 2</v>
      </c>
      <c r="P440" s="11" t="str">
        <f>VLOOKUP($A440,'Hospitalisation Details'!$K440:$S2782,6,FALSE)</f>
        <v>R1011</v>
      </c>
      <c r="Q440" s="36">
        <f ca="1">VLOOKUP($A440,'Hospitalisation Details'!$K440:$S2782,8,FALSE)</f>
        <v>51</v>
      </c>
    </row>
    <row r="441" spans="1:17" x14ac:dyDescent="0.3">
      <c r="A441" s="14" t="str">
        <f>VLOOKUP('Customer Names'!A441,'Customer Names'!A441:F2775,1,FALSE)</f>
        <v>Id440</v>
      </c>
      <c r="B441" s="11" t="str">
        <f>VLOOKUP('Customer Names'!B441,'Customer Names'!B441:G2775,5,FALSE)</f>
        <v>Nichole</v>
      </c>
      <c r="C441" s="11">
        <f>VLOOKUP($A441,'Medical Examinations'!$A441:$O2775,2,FALSE)</f>
        <v>24.32</v>
      </c>
      <c r="D441" s="11">
        <f>VLOOKUP($A441,'Medical Examinations'!$A441:$O2775,3,FALSE)</f>
        <v>6.39</v>
      </c>
      <c r="E441" s="11" t="str">
        <f>VLOOKUP($A441,'Medical Examinations'!$A441:$P2775,14,FALSE)</f>
        <v>No</v>
      </c>
      <c r="F441" s="11" t="str">
        <f>VLOOKUP($A441,'Medical Examinations'!$A441:$O2775,5,FALSE)</f>
        <v>No</v>
      </c>
      <c r="G441" s="11" t="str">
        <f>VLOOKUP($A441,'Medical Examinations'!$A441:$O2775,6,FALSE)</f>
        <v>No</v>
      </c>
      <c r="H441" s="11">
        <f>VLOOKUP($A441,'Medical Examinations'!$A441:$P2775,13,FALSE)</f>
        <v>0</v>
      </c>
      <c r="I441" s="11" t="str">
        <f>VLOOKUP($A441,'Medical Examinations'!$A441:$P2775,16,FALSE)</f>
        <v>No</v>
      </c>
      <c r="J441" s="11" t="str">
        <f>VLOOKUP($A441,'Medical Examinations'!$A441:$P2775,11,FALSE)</f>
        <v>Normal Weight</v>
      </c>
      <c r="K441" s="11" t="str">
        <f>VLOOKUP($A441,'Medical Examinations'!$A441:$P2775,12,FALSE)</f>
        <v>Prediabetes</v>
      </c>
      <c r="L441" s="11" t="str">
        <f>VLOOKUP($A441,'Hospitalisation Details'!$K441:$S2783,7,FALSE)</f>
        <v>3 Oct 1994</v>
      </c>
      <c r="M441" s="17">
        <f>VLOOKUP($A441,'Hospitalisation Details'!$K441:$S2783,9,FALSE)</f>
        <v>23288.93</v>
      </c>
      <c r="N441" s="11" t="str">
        <f>VLOOKUP($A441,'Hospitalisation Details'!$K441:$S2783,4,FALSE)</f>
        <v>Tier - 2</v>
      </c>
      <c r="O441" s="11" t="str">
        <f>VLOOKUP($A441,'Hospitalisation Details'!$K441:$S2783,5,FALSE)</f>
        <v>Tier - 3</v>
      </c>
      <c r="P441" s="11" t="str">
        <f>VLOOKUP($A441,'Hospitalisation Details'!$K441:$S2783,6,FALSE)</f>
        <v>R1024</v>
      </c>
      <c r="Q441" s="36">
        <f ca="1">VLOOKUP($A441,'Hospitalisation Details'!$K441:$S2783,8,FALSE)</f>
        <v>30</v>
      </c>
    </row>
    <row r="442" spans="1:17" x14ac:dyDescent="0.3">
      <c r="A442" s="14" t="str">
        <f>VLOOKUP('Customer Names'!A442,'Customer Names'!A442:F2776,1,FALSE)</f>
        <v>Id441</v>
      </c>
      <c r="B442" s="11" t="str">
        <f>VLOOKUP('Customer Names'!B442,'Customer Names'!B442:G2776,5,FALSE)</f>
        <v>Denise M</v>
      </c>
      <c r="C442" s="11">
        <f>VLOOKUP($A442,'Medical Examinations'!$A442:$O2776,2,FALSE)</f>
        <v>22.88</v>
      </c>
      <c r="D442" s="11">
        <f>VLOOKUP($A442,'Medical Examinations'!$A442:$O2776,3,FALSE)</f>
        <v>5.71</v>
      </c>
      <c r="E442" s="11" t="str">
        <f>VLOOKUP($A442,'Medical Examinations'!$A442:$P2776,14,FALSE)</f>
        <v>Yes</v>
      </c>
      <c r="F442" s="11" t="str">
        <f>VLOOKUP($A442,'Medical Examinations'!$A442:$O2776,5,FALSE)</f>
        <v>No</v>
      </c>
      <c r="G442" s="11" t="str">
        <f>VLOOKUP($A442,'Medical Examinations'!$A442:$O2776,6,FALSE)</f>
        <v>Yes</v>
      </c>
      <c r="H442" s="11">
        <f>VLOOKUP($A442,'Medical Examinations'!$A442:$P2776,13,FALSE)</f>
        <v>1</v>
      </c>
      <c r="I442" s="11" t="str">
        <f>VLOOKUP($A442,'Medical Examinations'!$A442:$P2776,16,FALSE)</f>
        <v>Yes</v>
      </c>
      <c r="J442" s="11" t="str">
        <f>VLOOKUP($A442,'Medical Examinations'!$A442:$P2776,11,FALSE)</f>
        <v>Normal Weight</v>
      </c>
      <c r="K442" s="11" t="str">
        <f>VLOOKUP($A442,'Medical Examinations'!$A442:$P2776,12,FALSE)</f>
        <v>Prediabetes</v>
      </c>
      <c r="L442" s="11" t="str">
        <f>VLOOKUP($A442,'Hospitalisation Details'!$K442:$S2784,7,FALSE)</f>
        <v>14 Nov 1969</v>
      </c>
      <c r="M442" s="17">
        <f>VLOOKUP($A442,'Hospitalisation Details'!$K442:$S2784,9,FALSE)</f>
        <v>23244.79</v>
      </c>
      <c r="N442" s="11" t="str">
        <f>VLOOKUP($A442,'Hospitalisation Details'!$K442:$S2784,4,FALSE)</f>
        <v>Tier - 2</v>
      </c>
      <c r="O442" s="11" t="str">
        <f>VLOOKUP($A442,'Hospitalisation Details'!$K442:$S2784,5,FALSE)</f>
        <v>Tier - 3</v>
      </c>
      <c r="P442" s="11" t="str">
        <f>VLOOKUP($A442,'Hospitalisation Details'!$K442:$S2784,6,FALSE)</f>
        <v>R1013</v>
      </c>
      <c r="Q442" s="36">
        <f ca="1">VLOOKUP($A442,'Hospitalisation Details'!$K442:$S2784,8,FALSE)</f>
        <v>55</v>
      </c>
    </row>
    <row r="443" spans="1:17" x14ac:dyDescent="0.3">
      <c r="A443" s="14" t="str">
        <f>VLOOKUP('Customer Names'!A443,'Customer Names'!A443:F2777,1,FALSE)</f>
        <v>Id442</v>
      </c>
      <c r="B443" s="11" t="str">
        <f>VLOOKUP('Customer Names'!B443,'Customer Names'!B443:G2777,5,FALSE)</f>
        <v>Peter R</v>
      </c>
      <c r="C443" s="11">
        <f>VLOOKUP($A443,'Medical Examinations'!$A443:$O2777,2,FALSE)</f>
        <v>24.984999999999999</v>
      </c>
      <c r="D443" s="11">
        <f>VLOOKUP($A443,'Medical Examinations'!$A443:$O2777,3,FALSE)</f>
        <v>4.43</v>
      </c>
      <c r="E443" s="11" t="str">
        <f>VLOOKUP($A443,'Medical Examinations'!$A443:$P2777,14,FALSE)</f>
        <v>Yes</v>
      </c>
      <c r="F443" s="11" t="str">
        <f>VLOOKUP($A443,'Medical Examinations'!$A443:$O2777,5,FALSE)</f>
        <v>No</v>
      </c>
      <c r="G443" s="11" t="str">
        <f>VLOOKUP($A443,'Medical Examinations'!$A443:$O2777,6,FALSE)</f>
        <v>Yes</v>
      </c>
      <c r="H443" s="11">
        <f>VLOOKUP($A443,'Medical Examinations'!$A443:$P2777,13,FALSE)</f>
        <v>1</v>
      </c>
      <c r="I443" s="11" t="str">
        <f>VLOOKUP($A443,'Medical Examinations'!$A443:$P2777,16,FALSE)</f>
        <v>No</v>
      </c>
      <c r="J443" s="11" t="str">
        <f>VLOOKUP($A443,'Medical Examinations'!$A443:$P2777,11,FALSE)</f>
        <v>Overweight</v>
      </c>
      <c r="K443" s="11" t="str">
        <f>VLOOKUP($A443,'Medical Examinations'!$A443:$P2777,12,FALSE)</f>
        <v>Normal</v>
      </c>
      <c r="L443" s="11" t="str">
        <f>VLOOKUP($A443,'Hospitalisation Details'!$K443:$S2785,7,FALSE)</f>
        <v>7 Aug 1997</v>
      </c>
      <c r="M443" s="17">
        <f>VLOOKUP($A443,'Hospitalisation Details'!$K443:$S2785,9,FALSE)</f>
        <v>23241.47</v>
      </c>
      <c r="N443" s="11" t="str">
        <f>VLOOKUP($A443,'Hospitalisation Details'!$K443:$S2785,4,FALSE)</f>
        <v>Tier - 2</v>
      </c>
      <c r="O443" s="11" t="str">
        <f>VLOOKUP($A443,'Hospitalisation Details'!$K443:$S2785,5,FALSE)</f>
        <v>Tier - 3</v>
      </c>
      <c r="P443" s="11" t="str">
        <f>VLOOKUP($A443,'Hospitalisation Details'!$K443:$S2785,6,FALSE)</f>
        <v>R1018</v>
      </c>
      <c r="Q443" s="36">
        <f ca="1">VLOOKUP($A443,'Hospitalisation Details'!$K443:$S2785,8,FALSE)</f>
        <v>27</v>
      </c>
    </row>
    <row r="444" spans="1:17" x14ac:dyDescent="0.3">
      <c r="A444" s="14" t="str">
        <f>VLOOKUP('Customer Names'!A444,'Customer Names'!A444:F2778,1,FALSE)</f>
        <v>Id443</v>
      </c>
      <c r="B444" s="11" t="str">
        <f>VLOOKUP('Customer Names'!B444,'Customer Names'!B444:G2778,5,FALSE)</f>
        <v>Johnson K</v>
      </c>
      <c r="C444" s="11">
        <f>VLOOKUP($A444,'Medical Examinations'!$A444:$O2778,2,FALSE)</f>
        <v>33.1</v>
      </c>
      <c r="D444" s="11">
        <f>VLOOKUP($A444,'Medical Examinations'!$A444:$O2778,3,FALSE)</f>
        <v>5.52</v>
      </c>
      <c r="E444" s="11" t="str">
        <f>VLOOKUP($A444,'Medical Examinations'!$A444:$P2778,14,FALSE)</f>
        <v>No</v>
      </c>
      <c r="F444" s="11" t="str">
        <f>VLOOKUP($A444,'Medical Examinations'!$A444:$O2778,5,FALSE)</f>
        <v>No</v>
      </c>
      <c r="G444" s="11" t="str">
        <f>VLOOKUP($A444,'Medical Examinations'!$A444:$O2778,6,FALSE)</f>
        <v>Yes</v>
      </c>
      <c r="H444" s="11">
        <f>VLOOKUP($A444,'Medical Examinations'!$A444:$P2778,13,FALSE)</f>
        <v>1</v>
      </c>
      <c r="I444" s="11" t="str">
        <f>VLOOKUP($A444,'Medical Examinations'!$A444:$P2778,16,FALSE)</f>
        <v>No</v>
      </c>
      <c r="J444" s="11" t="str">
        <f>VLOOKUP($A444,'Medical Examinations'!$A444:$P2778,11,FALSE)</f>
        <v>Obesity</v>
      </c>
      <c r="K444" s="11" t="str">
        <f>VLOOKUP($A444,'Medical Examinations'!$A444:$P2778,12,FALSE)</f>
        <v>Normal</v>
      </c>
      <c r="L444" s="11" t="str">
        <f>VLOOKUP($A444,'Hospitalisation Details'!$K444:$S2786,7,FALSE)</f>
        <v>14 Dec 2003</v>
      </c>
      <c r="M444" s="17">
        <f>VLOOKUP($A444,'Hospitalisation Details'!$K444:$S2786,9,FALSE)</f>
        <v>23082.959999999999</v>
      </c>
      <c r="N444" s="11" t="str">
        <f>VLOOKUP($A444,'Hospitalisation Details'!$K444:$S2786,4,FALSE)</f>
        <v>Tier - 2</v>
      </c>
      <c r="O444" s="11" t="str">
        <f>VLOOKUP($A444,'Hospitalisation Details'!$K444:$S2786,5,FALSE)</f>
        <v>Tier - 2</v>
      </c>
      <c r="P444" s="11" t="str">
        <f>VLOOKUP($A444,'Hospitalisation Details'!$K444:$S2786,6,FALSE)</f>
        <v>R1011</v>
      </c>
      <c r="Q444" s="36">
        <f ca="1">VLOOKUP($A444,'Hospitalisation Details'!$K444:$S2786,8,FALSE)</f>
        <v>21</v>
      </c>
    </row>
    <row r="445" spans="1:17" x14ac:dyDescent="0.3">
      <c r="A445" s="14" t="str">
        <f>VLOOKUP('Customer Names'!A445,'Customer Names'!A445:F2779,1,FALSE)</f>
        <v>Id444</v>
      </c>
      <c r="B445" s="11" t="str">
        <f>VLOOKUP('Customer Names'!B445,'Customer Names'!B445:G2779,5,FALSE)</f>
        <v>Katherine</v>
      </c>
      <c r="C445" s="11">
        <f>VLOOKUP($A445,'Medical Examinations'!$A445:$O2779,2,FALSE)</f>
        <v>27.83</v>
      </c>
      <c r="D445" s="11">
        <f>VLOOKUP($A445,'Medical Examinations'!$A445:$O2779,3,FALSE)</f>
        <v>9.1999999999999993</v>
      </c>
      <c r="E445" s="11" t="str">
        <f>VLOOKUP($A445,'Medical Examinations'!$A445:$P2779,14,FALSE)</f>
        <v>Yes</v>
      </c>
      <c r="F445" s="11" t="str">
        <f>VLOOKUP($A445,'Medical Examinations'!$A445:$O2779,5,FALSE)</f>
        <v>No</v>
      </c>
      <c r="G445" s="11" t="str">
        <f>VLOOKUP($A445,'Medical Examinations'!$A445:$O2779,6,FALSE)</f>
        <v>No</v>
      </c>
      <c r="H445" s="11">
        <f>VLOOKUP($A445,'Medical Examinations'!$A445:$P2779,13,FALSE)</f>
        <v>1</v>
      </c>
      <c r="I445" s="11" t="str">
        <f>VLOOKUP($A445,'Medical Examinations'!$A445:$P2779,16,FALSE)</f>
        <v>Yes</v>
      </c>
      <c r="J445" s="11" t="str">
        <f>VLOOKUP($A445,'Medical Examinations'!$A445:$P2779,11,FALSE)</f>
        <v>Overweight</v>
      </c>
      <c r="K445" s="11" t="str">
        <f>VLOOKUP($A445,'Medical Examinations'!$A445:$P2779,12,FALSE)</f>
        <v>Diabetes</v>
      </c>
      <c r="L445" s="11" t="str">
        <f>VLOOKUP($A445,'Hospitalisation Details'!$K445:$S2787,7,FALSE)</f>
        <v>9 Sep 1975</v>
      </c>
      <c r="M445" s="17">
        <f>VLOOKUP($A445,'Hospitalisation Details'!$K445:$S2787,9,FALSE)</f>
        <v>23065.42</v>
      </c>
      <c r="N445" s="11" t="str">
        <f>VLOOKUP($A445,'Hospitalisation Details'!$K445:$S2787,4,FALSE)</f>
        <v>Tier - 2</v>
      </c>
      <c r="O445" s="11" t="str">
        <f>VLOOKUP($A445,'Hospitalisation Details'!$K445:$S2787,5,FALSE)</f>
        <v>Tier - 2</v>
      </c>
      <c r="P445" s="11" t="str">
        <f>VLOOKUP($A445,'Hospitalisation Details'!$K445:$S2787,6,FALSE)</f>
        <v>R1013</v>
      </c>
      <c r="Q445" s="36">
        <f ca="1">VLOOKUP($A445,'Hospitalisation Details'!$K445:$S2787,8,FALSE)</f>
        <v>49</v>
      </c>
    </row>
    <row r="446" spans="1:17" x14ac:dyDescent="0.3">
      <c r="A446" s="14" t="str">
        <f>VLOOKUP('Customer Names'!A446,'Customer Names'!A446:F2780,1,FALSE)</f>
        <v>Id445</v>
      </c>
      <c r="B446" s="11" t="str">
        <f>VLOOKUP('Customer Names'!B446,'Customer Names'!B446:G2780,5,FALSE)</f>
        <v>Lynda</v>
      </c>
      <c r="C446" s="11">
        <f>VLOOKUP($A446,'Medical Examinations'!$A446:$O2780,2,FALSE)</f>
        <v>30.875</v>
      </c>
      <c r="D446" s="11">
        <f>VLOOKUP($A446,'Medical Examinations'!$A446:$O2780,3,FALSE)</f>
        <v>10.97</v>
      </c>
      <c r="E446" s="11" t="str">
        <f>VLOOKUP($A446,'Medical Examinations'!$A446:$P2780,14,FALSE)</f>
        <v>Yes</v>
      </c>
      <c r="F446" s="11" t="str">
        <f>VLOOKUP($A446,'Medical Examinations'!$A446:$O2780,5,FALSE)</f>
        <v>No</v>
      </c>
      <c r="G446" s="11" t="str">
        <f>VLOOKUP($A446,'Medical Examinations'!$A446:$O2780,6,FALSE)</f>
        <v>No</v>
      </c>
      <c r="H446" s="11">
        <f>VLOOKUP($A446,'Medical Examinations'!$A446:$P2780,13,FALSE)</f>
        <v>2</v>
      </c>
      <c r="I446" s="11" t="str">
        <f>VLOOKUP($A446,'Medical Examinations'!$A446:$P2780,16,FALSE)</f>
        <v>No</v>
      </c>
      <c r="J446" s="11" t="str">
        <f>VLOOKUP($A446,'Medical Examinations'!$A446:$P2780,11,FALSE)</f>
        <v>Obesity</v>
      </c>
      <c r="K446" s="11" t="str">
        <f>VLOOKUP($A446,'Medical Examinations'!$A446:$P2780,12,FALSE)</f>
        <v>Diabetes</v>
      </c>
      <c r="L446" s="11" t="str">
        <f>VLOOKUP($A446,'Hospitalisation Details'!$K446:$S2788,7,FALSE)</f>
        <v>9 Nov 1970</v>
      </c>
      <c r="M446" s="17">
        <f>VLOOKUP($A446,'Hospitalisation Details'!$K446:$S2788,9,FALSE)</f>
        <v>23045.57</v>
      </c>
      <c r="N446" s="11" t="str">
        <f>VLOOKUP($A446,'Hospitalisation Details'!$K446:$S2788,4,FALSE)</f>
        <v>Tier - 2</v>
      </c>
      <c r="O446" s="11" t="str">
        <f>VLOOKUP($A446,'Hospitalisation Details'!$K446:$S2788,5,FALSE)</f>
        <v>Tier - 2</v>
      </c>
      <c r="P446" s="11" t="str">
        <f>VLOOKUP($A446,'Hospitalisation Details'!$K446:$S2788,6,FALSE)</f>
        <v>R1024</v>
      </c>
      <c r="Q446" s="36">
        <f ca="1">VLOOKUP($A446,'Hospitalisation Details'!$K446:$S2788,8,FALSE)</f>
        <v>54</v>
      </c>
    </row>
    <row r="447" spans="1:17" x14ac:dyDescent="0.3">
      <c r="A447" s="14" t="str">
        <f>VLOOKUP('Customer Names'!A447,'Customer Names'!A447:F2781,1,FALSE)</f>
        <v>Id446</v>
      </c>
      <c r="B447" s="11" t="str">
        <f>VLOOKUP('Customer Names'!B447,'Customer Names'!B447:G2781,5,FALSE)</f>
        <v>Anthony</v>
      </c>
      <c r="C447" s="11">
        <f>VLOOKUP($A447,'Medical Examinations'!$A447:$O2781,2,FALSE)</f>
        <v>27.265000000000001</v>
      </c>
      <c r="D447" s="11">
        <f>VLOOKUP($A447,'Medical Examinations'!$A447:$O2781,3,FALSE)</f>
        <v>4.25</v>
      </c>
      <c r="E447" s="11" t="str">
        <f>VLOOKUP($A447,'Medical Examinations'!$A447:$P2781,14,FALSE)</f>
        <v>No</v>
      </c>
      <c r="F447" s="11" t="str">
        <f>VLOOKUP($A447,'Medical Examinations'!$A447:$O2781,5,FALSE)</f>
        <v>No</v>
      </c>
      <c r="G447" s="11" t="str">
        <f>VLOOKUP($A447,'Medical Examinations'!$A447:$O2781,6,FALSE)</f>
        <v>Yes</v>
      </c>
      <c r="H447" s="11">
        <f>VLOOKUP($A447,'Medical Examinations'!$A447:$P2781,13,FALSE)</f>
        <v>1</v>
      </c>
      <c r="I447" s="11" t="str">
        <f>VLOOKUP($A447,'Medical Examinations'!$A447:$P2781,16,FALSE)</f>
        <v>No</v>
      </c>
      <c r="J447" s="11" t="str">
        <f>VLOOKUP($A447,'Medical Examinations'!$A447:$P2781,11,FALSE)</f>
        <v>Overweight</v>
      </c>
      <c r="K447" s="11" t="str">
        <f>VLOOKUP($A447,'Medical Examinations'!$A447:$P2781,12,FALSE)</f>
        <v>Normal</v>
      </c>
      <c r="L447" s="11" t="str">
        <f>VLOOKUP($A447,'Hospitalisation Details'!$K447:$S2789,7,FALSE)</f>
        <v>25 Jul 2003</v>
      </c>
      <c r="M447" s="17">
        <f>VLOOKUP($A447,'Hospitalisation Details'!$K447:$S2789,9,FALSE)</f>
        <v>22493.66</v>
      </c>
      <c r="N447" s="11" t="str">
        <f>VLOOKUP($A447,'Hospitalisation Details'!$K447:$S2789,4,FALSE)</f>
        <v>Tier - 2</v>
      </c>
      <c r="O447" s="11" t="str">
        <f>VLOOKUP($A447,'Hospitalisation Details'!$K447:$S2789,5,FALSE)</f>
        <v>Tier - 1</v>
      </c>
      <c r="P447" s="11" t="str">
        <f>VLOOKUP($A447,'Hospitalisation Details'!$K447:$S2789,6,FALSE)</f>
        <v>R1012</v>
      </c>
      <c r="Q447" s="36">
        <f ca="1">VLOOKUP($A447,'Hospitalisation Details'!$K447:$S2789,8,FALSE)</f>
        <v>21</v>
      </c>
    </row>
    <row r="448" spans="1:17" x14ac:dyDescent="0.3">
      <c r="A448" s="14" t="str">
        <f>VLOOKUP('Customer Names'!A448,'Customer Names'!A448:F2782,1,FALSE)</f>
        <v>Id447</v>
      </c>
      <c r="B448" s="11" t="str">
        <f>VLOOKUP('Customer Names'!B448,'Customer Names'!B448:G2782,5,FALSE)</f>
        <v>Linnea C</v>
      </c>
      <c r="C448" s="11">
        <f>VLOOKUP($A448,'Medical Examinations'!$A448:$O2782,2,FALSE)</f>
        <v>26.7</v>
      </c>
      <c r="D448" s="11">
        <f>VLOOKUP($A448,'Medical Examinations'!$A448:$O2782,3,FALSE)</f>
        <v>5.23</v>
      </c>
      <c r="E448" s="11" t="str">
        <f>VLOOKUP($A448,'Medical Examinations'!$A448:$P2782,14,FALSE)</f>
        <v>No</v>
      </c>
      <c r="F448" s="11" t="str">
        <f>VLOOKUP($A448,'Medical Examinations'!$A448:$O2782,5,FALSE)</f>
        <v>No</v>
      </c>
      <c r="G448" s="11" t="str">
        <f>VLOOKUP($A448,'Medical Examinations'!$A448:$O2782,6,FALSE)</f>
        <v>Yes</v>
      </c>
      <c r="H448" s="11">
        <f>VLOOKUP($A448,'Medical Examinations'!$A448:$P2782,13,FALSE)</f>
        <v>1</v>
      </c>
      <c r="I448" s="11" t="str">
        <f>VLOOKUP($A448,'Medical Examinations'!$A448:$P2782,16,FALSE)</f>
        <v>Yes</v>
      </c>
      <c r="J448" s="11" t="str">
        <f>VLOOKUP($A448,'Medical Examinations'!$A448:$P2782,11,FALSE)</f>
        <v>Overweight</v>
      </c>
      <c r="K448" s="11" t="str">
        <f>VLOOKUP($A448,'Medical Examinations'!$A448:$P2782,12,FALSE)</f>
        <v>Normal</v>
      </c>
      <c r="L448" s="11" t="str">
        <f>VLOOKUP($A448,'Hospitalisation Details'!$K448:$S2790,7,FALSE)</f>
        <v>14 Nov 1979</v>
      </c>
      <c r="M448" s="17">
        <f>VLOOKUP($A448,'Hospitalisation Details'!$K448:$S2790,9,FALSE)</f>
        <v>22478.6</v>
      </c>
      <c r="N448" s="11" t="str">
        <f>VLOOKUP($A448,'Hospitalisation Details'!$K448:$S2790,4,FALSE)</f>
        <v>Tier - 3</v>
      </c>
      <c r="O448" s="11" t="str">
        <f>VLOOKUP($A448,'Hospitalisation Details'!$K448:$S2790,5,FALSE)</f>
        <v>Tier - 2</v>
      </c>
      <c r="P448" s="11" t="str">
        <f>VLOOKUP($A448,'Hospitalisation Details'!$K448:$S2790,6,FALSE)</f>
        <v>R1011</v>
      </c>
      <c r="Q448" s="36">
        <f ca="1">VLOOKUP($A448,'Hospitalisation Details'!$K448:$S2790,8,FALSE)</f>
        <v>45</v>
      </c>
    </row>
    <row r="449" spans="1:17" x14ac:dyDescent="0.3">
      <c r="A449" s="14" t="str">
        <f>VLOOKUP('Customer Names'!A449,'Customer Names'!A449:F2783,1,FALSE)</f>
        <v>Id448</v>
      </c>
      <c r="B449" s="11" t="str">
        <f>VLOOKUP('Customer Names'!B449,'Customer Names'!B449:G2783,5,FALSE)</f>
        <v>Massimiliano A</v>
      </c>
      <c r="C449" s="11">
        <f>VLOOKUP($A449,'Medical Examinations'!$A449:$O2783,2,FALSE)</f>
        <v>29.925000000000001</v>
      </c>
      <c r="D449" s="11">
        <f>VLOOKUP($A449,'Medical Examinations'!$A449:$O2783,3,FALSE)</f>
        <v>5.96</v>
      </c>
      <c r="E449" s="11" t="str">
        <f>VLOOKUP($A449,'Medical Examinations'!$A449:$P2783,14,FALSE)</f>
        <v>Yes</v>
      </c>
      <c r="F449" s="11" t="str">
        <f>VLOOKUP($A449,'Medical Examinations'!$A449:$O2783,5,FALSE)</f>
        <v>No</v>
      </c>
      <c r="G449" s="11" t="str">
        <f>VLOOKUP($A449,'Medical Examinations'!$A449:$O2783,6,FALSE)</f>
        <v>Yes</v>
      </c>
      <c r="H449" s="11">
        <f>VLOOKUP($A449,'Medical Examinations'!$A449:$P2783,13,FALSE)</f>
        <v>1</v>
      </c>
      <c r="I449" s="11" t="str">
        <f>VLOOKUP($A449,'Medical Examinations'!$A449:$P2783,16,FALSE)</f>
        <v>Yes</v>
      </c>
      <c r="J449" s="11" t="str">
        <f>VLOOKUP($A449,'Medical Examinations'!$A449:$P2783,11,FALSE)</f>
        <v>Obesity</v>
      </c>
      <c r="K449" s="11" t="str">
        <f>VLOOKUP($A449,'Medical Examinations'!$A449:$P2783,12,FALSE)</f>
        <v>Prediabetes</v>
      </c>
      <c r="L449" s="11" t="str">
        <f>VLOOKUP($A449,'Hospitalisation Details'!$K449:$S2791,7,FALSE)</f>
        <v>21 Dec 1983</v>
      </c>
      <c r="M449" s="17">
        <f>VLOOKUP($A449,'Hospitalisation Details'!$K449:$S2791,9,FALSE)</f>
        <v>22462.04</v>
      </c>
      <c r="N449" s="11" t="str">
        <f>VLOOKUP($A449,'Hospitalisation Details'!$K449:$S2791,4,FALSE)</f>
        <v>Tier - 3</v>
      </c>
      <c r="O449" s="11" t="str">
        <f>VLOOKUP($A449,'Hospitalisation Details'!$K449:$S2791,5,FALSE)</f>
        <v>Tier - 1</v>
      </c>
      <c r="P449" s="11" t="str">
        <f>VLOOKUP($A449,'Hospitalisation Details'!$K449:$S2791,6,FALSE)</f>
        <v>R1019</v>
      </c>
      <c r="Q449" s="36">
        <f ca="1">VLOOKUP($A449,'Hospitalisation Details'!$K449:$S2791,8,FALSE)</f>
        <v>41</v>
      </c>
    </row>
    <row r="450" spans="1:17" x14ac:dyDescent="0.3">
      <c r="A450" s="14" t="str">
        <f>VLOOKUP('Customer Names'!A450,'Customer Names'!A450:F2784,1,FALSE)</f>
        <v>Id449</v>
      </c>
      <c r="B450" s="11" t="str">
        <f>VLOOKUP('Customer Names'!B450,'Customer Names'!B450:G2784,5,FALSE)</f>
        <v>James M</v>
      </c>
      <c r="C450" s="11">
        <f>VLOOKUP($A450,'Medical Examinations'!$A450:$O2784,2,FALSE)</f>
        <v>19.95</v>
      </c>
      <c r="D450" s="11">
        <f>VLOOKUP($A450,'Medical Examinations'!$A450:$O2784,3,FALSE)</f>
        <v>4.29</v>
      </c>
      <c r="E450" s="11" t="str">
        <f>VLOOKUP($A450,'Medical Examinations'!$A450:$P2784,14,FALSE)</f>
        <v>Yes</v>
      </c>
      <c r="F450" s="11" t="str">
        <f>VLOOKUP($A450,'Medical Examinations'!$A450:$O2784,5,FALSE)</f>
        <v>No</v>
      </c>
      <c r="G450" s="11" t="str">
        <f>VLOOKUP($A450,'Medical Examinations'!$A450:$O2784,6,FALSE)</f>
        <v>No</v>
      </c>
      <c r="H450" s="11">
        <f>VLOOKUP($A450,'Medical Examinations'!$A450:$P2784,13,FALSE)</f>
        <v>2</v>
      </c>
      <c r="I450" s="11" t="str">
        <f>VLOOKUP($A450,'Medical Examinations'!$A450:$P2784,16,FALSE)</f>
        <v>Yes</v>
      </c>
      <c r="J450" s="11" t="str">
        <f>VLOOKUP($A450,'Medical Examinations'!$A450:$P2784,11,FALSE)</f>
        <v>Normal Weight</v>
      </c>
      <c r="K450" s="11" t="str">
        <f>VLOOKUP($A450,'Medical Examinations'!$A450:$P2784,12,FALSE)</f>
        <v>Normal</v>
      </c>
      <c r="L450" s="11" t="str">
        <f>VLOOKUP($A450,'Hospitalisation Details'!$K450:$S2792,7,FALSE)</f>
        <v>18 Aug 1966</v>
      </c>
      <c r="M450" s="17">
        <f>VLOOKUP($A450,'Hospitalisation Details'!$K450:$S2792,9,FALSE)</f>
        <v>22412.65</v>
      </c>
      <c r="N450" s="11" t="str">
        <f>VLOOKUP($A450,'Hospitalisation Details'!$K450:$S2792,4,FALSE)</f>
        <v>Tier - 3</v>
      </c>
      <c r="O450" s="11" t="str">
        <f>VLOOKUP($A450,'Hospitalisation Details'!$K450:$S2792,5,FALSE)</f>
        <v>Tier - 3</v>
      </c>
      <c r="P450" s="11" t="str">
        <f>VLOOKUP($A450,'Hospitalisation Details'!$K450:$S2792,6,FALSE)</f>
        <v>R1014</v>
      </c>
      <c r="Q450" s="36">
        <f ca="1">VLOOKUP($A450,'Hospitalisation Details'!$K450:$S2792,8,FALSE)</f>
        <v>58</v>
      </c>
    </row>
    <row r="451" spans="1:17" x14ac:dyDescent="0.3">
      <c r="A451" s="14" t="str">
        <f>VLOOKUP('Customer Names'!A451,'Customer Names'!A451:F2785,1,FALSE)</f>
        <v>Id450</v>
      </c>
      <c r="B451" s="11" t="str">
        <f>VLOOKUP('Customer Names'!B451,'Customer Names'!B451:G2785,5,FALSE)</f>
        <v>Lauren</v>
      </c>
      <c r="C451" s="11">
        <f>VLOOKUP($A451,'Medical Examinations'!$A451:$O2785,2,FALSE)</f>
        <v>24.225000000000001</v>
      </c>
      <c r="D451" s="11">
        <f>VLOOKUP($A451,'Medical Examinations'!$A451:$O2785,3,FALSE)</f>
        <v>4.09</v>
      </c>
      <c r="E451" s="11" t="str">
        <f>VLOOKUP($A451,'Medical Examinations'!$A451:$P2785,14,FALSE)</f>
        <v>No</v>
      </c>
      <c r="F451" s="11" t="str">
        <f>VLOOKUP($A451,'Medical Examinations'!$A451:$O2785,5,FALSE)</f>
        <v>No</v>
      </c>
      <c r="G451" s="11" t="str">
        <f>VLOOKUP($A451,'Medical Examinations'!$A451:$O2785,6,FALSE)</f>
        <v>No</v>
      </c>
      <c r="H451" s="11">
        <f>VLOOKUP($A451,'Medical Examinations'!$A451:$P2785,13,FALSE)</f>
        <v>0</v>
      </c>
      <c r="I451" s="11" t="str">
        <f>VLOOKUP($A451,'Medical Examinations'!$A451:$P2785,16,FALSE)</f>
        <v>No</v>
      </c>
      <c r="J451" s="11" t="str">
        <f>VLOOKUP($A451,'Medical Examinations'!$A451:$P2785,11,FALSE)</f>
        <v>Normal Weight</v>
      </c>
      <c r="K451" s="11" t="str">
        <f>VLOOKUP($A451,'Medical Examinations'!$A451:$P2785,12,FALSE)</f>
        <v>Normal</v>
      </c>
      <c r="L451" s="11" t="str">
        <f>VLOOKUP($A451,'Hospitalisation Details'!$K451:$S2793,7,FALSE)</f>
        <v>26 Aug 1999</v>
      </c>
      <c r="M451" s="17">
        <f>VLOOKUP($A451,'Hospitalisation Details'!$K451:$S2793,9,FALSE)</f>
        <v>22395.74</v>
      </c>
      <c r="N451" s="11" t="str">
        <f>VLOOKUP($A451,'Hospitalisation Details'!$K451:$S2793,4,FALSE)</f>
        <v>Tier - 3</v>
      </c>
      <c r="O451" s="11" t="str">
        <f>VLOOKUP($A451,'Hospitalisation Details'!$K451:$S2793,5,FALSE)</f>
        <v>Tier - 2</v>
      </c>
      <c r="P451" s="11" t="str">
        <f>VLOOKUP($A451,'Hospitalisation Details'!$K451:$S2793,6,FALSE)</f>
        <v>R1024</v>
      </c>
      <c r="Q451" s="36">
        <f ca="1">VLOOKUP($A451,'Hospitalisation Details'!$K451:$S2793,8,FALSE)</f>
        <v>25</v>
      </c>
    </row>
    <row r="452" spans="1:17" x14ac:dyDescent="0.3">
      <c r="A452" s="14" t="str">
        <f>VLOOKUP('Customer Names'!A452,'Customer Names'!A452:F2786,1,FALSE)</f>
        <v>Id451</v>
      </c>
      <c r="B452" s="11" t="str">
        <f>VLOOKUP('Customer Names'!B452,'Customer Names'!B452:G2786,5,FALSE)</f>
        <v>Michele V</v>
      </c>
      <c r="C452" s="11">
        <f>VLOOKUP($A452,'Medical Examinations'!$A452:$O2786,2,FALSE)</f>
        <v>28.12</v>
      </c>
      <c r="D452" s="11">
        <f>VLOOKUP($A452,'Medical Examinations'!$A452:$O2786,3,FALSE)</f>
        <v>4.88</v>
      </c>
      <c r="E452" s="11" t="str">
        <f>VLOOKUP($A452,'Medical Examinations'!$A452:$P2786,14,FALSE)</f>
        <v>No</v>
      </c>
      <c r="F452" s="11" t="str">
        <f>VLOOKUP($A452,'Medical Examinations'!$A452:$O2786,5,FALSE)</f>
        <v>No</v>
      </c>
      <c r="G452" s="11" t="str">
        <f>VLOOKUP($A452,'Medical Examinations'!$A452:$O2786,6,FALSE)</f>
        <v>No</v>
      </c>
      <c r="H452" s="11">
        <f>VLOOKUP($A452,'Medical Examinations'!$A452:$P2786,13,FALSE)</f>
        <v>0</v>
      </c>
      <c r="I452" s="11" t="str">
        <f>VLOOKUP($A452,'Medical Examinations'!$A452:$P2786,16,FALSE)</f>
        <v>Yes</v>
      </c>
      <c r="J452" s="11" t="str">
        <f>VLOOKUP($A452,'Medical Examinations'!$A452:$P2786,11,FALSE)</f>
        <v>Overweight</v>
      </c>
      <c r="K452" s="11" t="str">
        <f>VLOOKUP($A452,'Medical Examinations'!$A452:$P2786,12,FALSE)</f>
        <v>Normal</v>
      </c>
      <c r="L452" s="11" t="str">
        <f>VLOOKUP($A452,'Hospitalisation Details'!$K452:$S2794,7,FALSE)</f>
        <v>27 Dec 1982</v>
      </c>
      <c r="M452" s="17">
        <f>VLOOKUP($A452,'Hospitalisation Details'!$K452:$S2794,9,FALSE)</f>
        <v>22331.57</v>
      </c>
      <c r="N452" s="11" t="str">
        <f>VLOOKUP($A452,'Hospitalisation Details'!$K452:$S2794,4,FALSE)</f>
        <v>Tier - 2</v>
      </c>
      <c r="O452" s="11" t="str">
        <f>VLOOKUP($A452,'Hospitalisation Details'!$K452:$S2794,5,FALSE)</f>
        <v>Tier - 3</v>
      </c>
      <c r="P452" s="11" t="str">
        <f>VLOOKUP($A452,'Hospitalisation Details'!$K452:$S2794,6,FALSE)</f>
        <v>R1024</v>
      </c>
      <c r="Q452" s="36">
        <f ca="1">VLOOKUP($A452,'Hospitalisation Details'!$K452:$S2794,8,FALSE)</f>
        <v>42</v>
      </c>
    </row>
    <row r="453" spans="1:17" x14ac:dyDescent="0.3">
      <c r="A453" s="14" t="str">
        <f>VLOOKUP('Customer Names'!A453,'Customer Names'!A453:F2787,1,FALSE)</f>
        <v>Id452</v>
      </c>
      <c r="B453" s="11" t="str">
        <f>VLOOKUP('Customer Names'!B453,'Customer Names'!B453:G2787,5,FALSE)</f>
        <v>Xiao</v>
      </c>
      <c r="C453" s="11">
        <f>VLOOKUP($A453,'Medical Examinations'!$A453:$O2787,2,FALSE)</f>
        <v>23.21</v>
      </c>
      <c r="D453" s="11">
        <f>VLOOKUP($A453,'Medical Examinations'!$A453:$O2787,3,FALSE)</f>
        <v>6.76</v>
      </c>
      <c r="E453" s="11" t="str">
        <f>VLOOKUP($A453,'Medical Examinations'!$A453:$P2787,14,FALSE)</f>
        <v>No</v>
      </c>
      <c r="F453" s="11" t="str">
        <f>VLOOKUP($A453,'Medical Examinations'!$A453:$O2787,5,FALSE)</f>
        <v>No</v>
      </c>
      <c r="G453" s="11" t="str">
        <f>VLOOKUP($A453,'Medical Examinations'!$A453:$O2787,6,FALSE)</f>
        <v>No</v>
      </c>
      <c r="H453" s="11">
        <f>VLOOKUP($A453,'Medical Examinations'!$A453:$P2787,13,FALSE)</f>
        <v>0</v>
      </c>
      <c r="I453" s="11" t="str">
        <f>VLOOKUP($A453,'Medical Examinations'!$A453:$P2787,16,FALSE)</f>
        <v>Yes</v>
      </c>
      <c r="J453" s="11" t="str">
        <f>VLOOKUP($A453,'Medical Examinations'!$A453:$P2787,11,FALSE)</f>
        <v>Normal Weight</v>
      </c>
      <c r="K453" s="11" t="str">
        <f>VLOOKUP($A453,'Medical Examinations'!$A453:$P2787,12,FALSE)</f>
        <v>Diabetes</v>
      </c>
      <c r="L453" s="11" t="str">
        <f>VLOOKUP($A453,'Hospitalisation Details'!$K453:$S2795,7,FALSE)</f>
        <v>16 Jun 1971</v>
      </c>
      <c r="M453" s="17">
        <f>VLOOKUP($A453,'Hospitalisation Details'!$K453:$S2795,9,FALSE)</f>
        <v>22218.11</v>
      </c>
      <c r="N453" s="11" t="str">
        <f>VLOOKUP($A453,'Hospitalisation Details'!$K453:$S2795,4,FALSE)</f>
        <v>Tier - 2</v>
      </c>
      <c r="O453" s="11" t="str">
        <f>VLOOKUP($A453,'Hospitalisation Details'!$K453:$S2795,5,FALSE)</f>
        <v>Tier - 3</v>
      </c>
      <c r="P453" s="11" t="str">
        <f>VLOOKUP($A453,'Hospitalisation Details'!$K453:$S2795,6,FALSE)</f>
        <v>R1013</v>
      </c>
      <c r="Q453" s="36">
        <f ca="1">VLOOKUP($A453,'Hospitalisation Details'!$K453:$S2795,8,FALSE)</f>
        <v>53</v>
      </c>
    </row>
    <row r="454" spans="1:17" x14ac:dyDescent="0.3">
      <c r="A454" s="14" t="str">
        <f>VLOOKUP('Customer Names'!A454,'Customer Names'!A454:F2788,1,FALSE)</f>
        <v>Id453</v>
      </c>
      <c r="B454" s="11" t="str">
        <f>VLOOKUP('Customer Names'!B454,'Customer Names'!B454:G2788,5,FALSE)</f>
        <v>Harper L</v>
      </c>
      <c r="C454" s="11">
        <f>VLOOKUP($A454,'Medical Examinations'!$A454:$O2788,2,FALSE)</f>
        <v>23.98</v>
      </c>
      <c r="D454" s="11">
        <f>VLOOKUP($A454,'Medical Examinations'!$A454:$O2788,3,FALSE)</f>
        <v>10.67</v>
      </c>
      <c r="E454" s="11" t="str">
        <f>VLOOKUP($A454,'Medical Examinations'!$A454:$P2788,14,FALSE)</f>
        <v>No</v>
      </c>
      <c r="F454" s="11" t="str">
        <f>VLOOKUP($A454,'Medical Examinations'!$A454:$O2788,5,FALSE)</f>
        <v>No</v>
      </c>
      <c r="G454" s="11" t="str">
        <f>VLOOKUP($A454,'Medical Examinations'!$A454:$O2788,6,FALSE)</f>
        <v>No</v>
      </c>
      <c r="H454" s="11">
        <f>VLOOKUP($A454,'Medical Examinations'!$A454:$P2788,13,FALSE)</f>
        <v>0</v>
      </c>
      <c r="I454" s="11" t="str">
        <f>VLOOKUP($A454,'Medical Examinations'!$A454:$P2788,16,FALSE)</f>
        <v>No</v>
      </c>
      <c r="J454" s="11" t="str">
        <f>VLOOKUP($A454,'Medical Examinations'!$A454:$P2788,11,FALSE)</f>
        <v>Normal Weight</v>
      </c>
      <c r="K454" s="11" t="str">
        <f>VLOOKUP($A454,'Medical Examinations'!$A454:$P2788,12,FALSE)</f>
        <v>Diabetes</v>
      </c>
      <c r="L454" s="11" t="str">
        <f>VLOOKUP($A454,'Hospitalisation Details'!$K454:$S2796,7,FALSE)</f>
        <v>24 Aug 1965</v>
      </c>
      <c r="M454" s="17">
        <f>VLOOKUP($A454,'Hospitalisation Details'!$K454:$S2796,9,FALSE)</f>
        <v>22192.44</v>
      </c>
      <c r="N454" s="11" t="str">
        <f>VLOOKUP($A454,'Hospitalisation Details'!$K454:$S2796,4,FALSE)</f>
        <v>Tier - 3</v>
      </c>
      <c r="O454" s="11" t="str">
        <f>VLOOKUP($A454,'Hospitalisation Details'!$K454:$S2796,5,FALSE)</f>
        <v>Tier - 1</v>
      </c>
      <c r="P454" s="11" t="str">
        <f>VLOOKUP($A454,'Hospitalisation Details'!$K454:$S2796,6,FALSE)</f>
        <v>R1013</v>
      </c>
      <c r="Q454" s="36">
        <f ca="1">VLOOKUP($A454,'Hospitalisation Details'!$K454:$S2796,8,FALSE)</f>
        <v>59</v>
      </c>
    </row>
    <row r="455" spans="1:17" x14ac:dyDescent="0.3">
      <c r="A455" s="14" t="str">
        <f>VLOOKUP('Customer Names'!A455,'Customer Names'!A455:F2789,1,FALSE)</f>
        <v>Id454</v>
      </c>
      <c r="B455" s="11" t="str">
        <f>VLOOKUP('Customer Names'!B455,'Customer Names'!B455:G2789,5,FALSE)</f>
        <v>Nick</v>
      </c>
      <c r="C455" s="11">
        <f>VLOOKUP($A455,'Medical Examinations'!$A455:$O2789,2,FALSE)</f>
        <v>30</v>
      </c>
      <c r="D455" s="11">
        <f>VLOOKUP($A455,'Medical Examinations'!$A455:$O2789,3,FALSE)</f>
        <v>6.21</v>
      </c>
      <c r="E455" s="11" t="str">
        <f>VLOOKUP($A455,'Medical Examinations'!$A455:$P2789,14,FALSE)</f>
        <v>No</v>
      </c>
      <c r="F455" s="11" t="str">
        <f>VLOOKUP($A455,'Medical Examinations'!$A455:$O2789,5,FALSE)</f>
        <v>No</v>
      </c>
      <c r="G455" s="11" t="str">
        <f>VLOOKUP($A455,'Medical Examinations'!$A455:$O2789,6,FALSE)</f>
        <v>No</v>
      </c>
      <c r="H455" s="11">
        <f>VLOOKUP($A455,'Medical Examinations'!$A455:$P2789,13,FALSE)</f>
        <v>0</v>
      </c>
      <c r="I455" s="11" t="str">
        <f>VLOOKUP($A455,'Medical Examinations'!$A455:$P2789,16,FALSE)</f>
        <v>Yes</v>
      </c>
      <c r="J455" s="11" t="str">
        <f>VLOOKUP($A455,'Medical Examinations'!$A455:$P2789,11,FALSE)</f>
        <v>Obesity</v>
      </c>
      <c r="K455" s="11" t="str">
        <f>VLOOKUP($A455,'Medical Examinations'!$A455:$P2789,12,FALSE)</f>
        <v>Prediabetes</v>
      </c>
      <c r="L455" s="11" t="str">
        <f>VLOOKUP($A455,'Hospitalisation Details'!$K455:$S2797,7,FALSE)</f>
        <v>12 Sep 1980</v>
      </c>
      <c r="M455" s="17">
        <f>VLOOKUP($A455,'Hospitalisation Details'!$K455:$S2797,9,FALSE)</f>
        <v>22144.03</v>
      </c>
      <c r="N455" s="11" t="str">
        <f>VLOOKUP($A455,'Hospitalisation Details'!$K455:$S2797,4,FALSE)</f>
        <v>Tier - 2</v>
      </c>
      <c r="O455" s="11" t="str">
        <f>VLOOKUP($A455,'Hospitalisation Details'!$K455:$S2797,5,FALSE)</f>
        <v>Tier - 2</v>
      </c>
      <c r="P455" s="11" t="str">
        <f>VLOOKUP($A455,'Hospitalisation Details'!$K455:$S2797,6,FALSE)</f>
        <v>R1011</v>
      </c>
      <c r="Q455" s="36">
        <f ca="1">VLOOKUP($A455,'Hospitalisation Details'!$K455:$S2797,8,FALSE)</f>
        <v>44</v>
      </c>
    </row>
    <row r="456" spans="1:17" x14ac:dyDescent="0.3">
      <c r="A456" s="14" t="str">
        <f>VLOOKUP('Customer Names'!A456,'Customer Names'!A456:F2790,1,FALSE)</f>
        <v>Id455</v>
      </c>
      <c r="B456" s="11" t="str">
        <f>VLOOKUP('Customer Names'!B456,'Customer Names'!B456:G2790,5,FALSE)</f>
        <v>Scott</v>
      </c>
      <c r="C456" s="11">
        <f>VLOOKUP($A456,'Medical Examinations'!$A456:$O2790,2,FALSE)</f>
        <v>17.350000000000001</v>
      </c>
      <c r="D456" s="11">
        <f>VLOOKUP($A456,'Medical Examinations'!$A456:$O2790,3,FALSE)</f>
        <v>5.03</v>
      </c>
      <c r="E456" s="11" t="str">
        <f>VLOOKUP($A456,'Medical Examinations'!$A456:$P2790,14,FALSE)</f>
        <v>Yes</v>
      </c>
      <c r="F456" s="11" t="str">
        <f>VLOOKUP($A456,'Medical Examinations'!$A456:$O2790,5,FALSE)</f>
        <v>No</v>
      </c>
      <c r="G456" s="11" t="str">
        <f>VLOOKUP($A456,'Medical Examinations'!$A456:$O2790,6,FALSE)</f>
        <v>No</v>
      </c>
      <c r="H456" s="11">
        <f>VLOOKUP($A456,'Medical Examinations'!$A456:$P2790,13,FALSE)</f>
        <v>0</v>
      </c>
      <c r="I456" s="11" t="str">
        <f>VLOOKUP($A456,'Medical Examinations'!$A456:$P2790,16,FALSE)</f>
        <v>Yes</v>
      </c>
      <c r="J456" s="11" t="str">
        <f>VLOOKUP($A456,'Medical Examinations'!$A456:$P2790,11,FALSE)</f>
        <v>Underweight</v>
      </c>
      <c r="K456" s="11" t="str">
        <f>VLOOKUP($A456,'Medical Examinations'!$A456:$P2790,12,FALSE)</f>
        <v>Normal</v>
      </c>
      <c r="L456" s="11" t="str">
        <f>VLOOKUP($A456,'Hospitalisation Details'!$K456:$S2798,7,FALSE)</f>
        <v>28 Aug 2001</v>
      </c>
      <c r="M456" s="17">
        <f>VLOOKUP($A456,'Hospitalisation Details'!$K456:$S2798,9,FALSE)</f>
        <v>22097.62</v>
      </c>
      <c r="N456" s="11" t="str">
        <f>VLOOKUP($A456,'Hospitalisation Details'!$K456:$S2798,4,FALSE)</f>
        <v>Tier - 3</v>
      </c>
      <c r="O456" s="11" t="str">
        <f>VLOOKUP($A456,'Hospitalisation Details'!$K456:$S2798,5,FALSE)</f>
        <v>Tier - 1</v>
      </c>
      <c r="P456" s="11" t="str">
        <f>VLOOKUP($A456,'Hospitalisation Details'!$K456:$S2798,6,FALSE)</f>
        <v>R1011</v>
      </c>
      <c r="Q456" s="36">
        <f ca="1">VLOOKUP($A456,'Hospitalisation Details'!$K456:$S2798,8,FALSE)</f>
        <v>23</v>
      </c>
    </row>
    <row r="457" spans="1:17" x14ac:dyDescent="0.3">
      <c r="A457" s="14" t="str">
        <f>VLOOKUP('Customer Names'!A457,'Customer Names'!A457:F2791,1,FALSE)</f>
        <v>Id456</v>
      </c>
      <c r="B457" s="11" t="str">
        <f>VLOOKUP('Customer Names'!B457,'Customer Names'!B457:G2791,5,FALSE)</f>
        <v>Wilson</v>
      </c>
      <c r="C457" s="11">
        <f>VLOOKUP($A457,'Medical Examinations'!$A457:$O2791,2,FALSE)</f>
        <v>22.704999999999998</v>
      </c>
      <c r="D457" s="11">
        <f>VLOOKUP($A457,'Medical Examinations'!$A457:$O2791,3,FALSE)</f>
        <v>5.27</v>
      </c>
      <c r="E457" s="11" t="str">
        <f>VLOOKUP($A457,'Medical Examinations'!$A457:$P2791,14,FALSE)</f>
        <v>No</v>
      </c>
      <c r="F457" s="11" t="str">
        <f>VLOOKUP($A457,'Medical Examinations'!$A457:$O2791,5,FALSE)</f>
        <v>No</v>
      </c>
      <c r="G457" s="11" t="str">
        <f>VLOOKUP($A457,'Medical Examinations'!$A457:$O2791,6,FALSE)</f>
        <v>No</v>
      </c>
      <c r="H457" s="11">
        <f>VLOOKUP($A457,'Medical Examinations'!$A457:$P2791,13,FALSE)</f>
        <v>0</v>
      </c>
      <c r="I457" s="11" t="str">
        <f>VLOOKUP($A457,'Medical Examinations'!$A457:$P2791,16,FALSE)</f>
        <v>No</v>
      </c>
      <c r="J457" s="11" t="str">
        <f>VLOOKUP($A457,'Medical Examinations'!$A457:$P2791,11,FALSE)</f>
        <v>Normal Weight</v>
      </c>
      <c r="K457" s="11" t="str">
        <f>VLOOKUP($A457,'Medical Examinations'!$A457:$P2791,12,FALSE)</f>
        <v>Normal</v>
      </c>
      <c r="L457" s="11" t="str">
        <f>VLOOKUP($A457,'Hospitalisation Details'!$K457:$S2799,7,FALSE)</f>
        <v>14 Oct 1989</v>
      </c>
      <c r="M457" s="17">
        <f>VLOOKUP($A457,'Hospitalisation Details'!$K457:$S2799,9,FALSE)</f>
        <v>21984.47</v>
      </c>
      <c r="N457" s="11" t="str">
        <f>VLOOKUP($A457,'Hospitalisation Details'!$K457:$S2799,4,FALSE)</f>
        <v>Tier - 3</v>
      </c>
      <c r="O457" s="11" t="str">
        <f>VLOOKUP($A457,'Hospitalisation Details'!$K457:$S2799,5,FALSE)</f>
        <v>Tier - 1</v>
      </c>
      <c r="P457" s="11" t="str">
        <f>VLOOKUP($A457,'Hospitalisation Details'!$K457:$S2799,6,FALSE)</f>
        <v>R1012</v>
      </c>
      <c r="Q457" s="36">
        <f ca="1">VLOOKUP($A457,'Hospitalisation Details'!$K457:$S2799,8,FALSE)</f>
        <v>35</v>
      </c>
    </row>
    <row r="458" spans="1:17" x14ac:dyDescent="0.3">
      <c r="A458" s="14" t="str">
        <f>VLOOKUP('Customer Names'!A458,'Customer Names'!A458:F2792,1,FALSE)</f>
        <v>Id457</v>
      </c>
      <c r="B458" s="11" t="str">
        <f>VLOOKUP('Customer Names'!B458,'Customer Names'!B458:G2792,5,FALSE)</f>
        <v>Lee</v>
      </c>
      <c r="C458" s="11">
        <f>VLOOKUP($A458,'Medical Examinations'!$A458:$O2792,2,FALSE)</f>
        <v>25.41</v>
      </c>
      <c r="D458" s="11">
        <f>VLOOKUP($A458,'Medical Examinations'!$A458:$O2792,3,FALSE)</f>
        <v>10.53</v>
      </c>
      <c r="E458" s="11" t="str">
        <f>VLOOKUP($A458,'Medical Examinations'!$A458:$P2792,14,FALSE)</f>
        <v>Yes</v>
      </c>
      <c r="F458" s="11" t="str">
        <f>VLOOKUP($A458,'Medical Examinations'!$A458:$O2792,5,FALSE)</f>
        <v>No</v>
      </c>
      <c r="G458" s="11" t="str">
        <f>VLOOKUP($A458,'Medical Examinations'!$A458:$O2792,6,FALSE)</f>
        <v>No</v>
      </c>
      <c r="H458" s="11">
        <f>VLOOKUP($A458,'Medical Examinations'!$A458:$P2792,13,FALSE)</f>
        <v>1</v>
      </c>
      <c r="I458" s="11" t="str">
        <f>VLOOKUP($A458,'Medical Examinations'!$A458:$P2792,16,FALSE)</f>
        <v>Yes</v>
      </c>
      <c r="J458" s="11" t="str">
        <f>VLOOKUP($A458,'Medical Examinations'!$A458:$P2792,11,FALSE)</f>
        <v>Overweight</v>
      </c>
      <c r="K458" s="11" t="str">
        <f>VLOOKUP($A458,'Medical Examinations'!$A458:$P2792,12,FALSE)</f>
        <v>Diabetes</v>
      </c>
      <c r="L458" s="11" t="str">
        <f>VLOOKUP($A458,'Hospitalisation Details'!$K458:$S2800,7,FALSE)</f>
        <v>19 Dec 1975</v>
      </c>
      <c r="M458" s="17">
        <f>VLOOKUP($A458,'Hospitalisation Details'!$K458:$S2800,9,FALSE)</f>
        <v>21978.68</v>
      </c>
      <c r="N458" s="11" t="str">
        <f>VLOOKUP($A458,'Hospitalisation Details'!$K458:$S2800,4,FALSE)</f>
        <v>Tier - 3</v>
      </c>
      <c r="O458" s="11" t="str">
        <f>VLOOKUP($A458,'Hospitalisation Details'!$K458:$S2800,5,FALSE)</f>
        <v>Tier - 3</v>
      </c>
      <c r="P458" s="11" t="str">
        <f>VLOOKUP($A458,'Hospitalisation Details'!$K458:$S2800,6,FALSE)</f>
        <v>R1013</v>
      </c>
      <c r="Q458" s="36">
        <f ca="1">VLOOKUP($A458,'Hospitalisation Details'!$K458:$S2800,8,FALSE)</f>
        <v>49</v>
      </c>
    </row>
    <row r="459" spans="1:17" x14ac:dyDescent="0.3">
      <c r="A459" s="14" t="str">
        <f>VLOOKUP('Customer Names'!A459,'Customer Names'!A459:F2793,1,FALSE)</f>
        <v>Id458</v>
      </c>
      <c r="B459" s="11" t="str">
        <f>VLOOKUP('Customer Names'!B459,'Customer Names'!B459:G2793,5,FALSE)</f>
        <v>Shizhong</v>
      </c>
      <c r="C459" s="11">
        <f>VLOOKUP($A459,'Medical Examinations'!$A459:$O2793,2,FALSE)</f>
        <v>18.23</v>
      </c>
      <c r="D459" s="11">
        <f>VLOOKUP($A459,'Medical Examinations'!$A459:$O2793,3,FALSE)</f>
        <v>5.78</v>
      </c>
      <c r="E459" s="11" t="str">
        <f>VLOOKUP($A459,'Medical Examinations'!$A459:$P2793,14,FALSE)</f>
        <v>No</v>
      </c>
      <c r="F459" s="11" t="str">
        <f>VLOOKUP($A459,'Medical Examinations'!$A459:$O2793,5,FALSE)</f>
        <v>No</v>
      </c>
      <c r="G459" s="11" t="str">
        <f>VLOOKUP($A459,'Medical Examinations'!$A459:$O2793,6,FALSE)</f>
        <v>Yes</v>
      </c>
      <c r="H459" s="11">
        <f>VLOOKUP($A459,'Medical Examinations'!$A459:$P2793,13,FALSE)</f>
        <v>1</v>
      </c>
      <c r="I459" s="11" t="str">
        <f>VLOOKUP($A459,'Medical Examinations'!$A459:$P2793,16,FALSE)</f>
        <v>Yes</v>
      </c>
      <c r="J459" s="11" t="str">
        <f>VLOOKUP($A459,'Medical Examinations'!$A459:$P2793,11,FALSE)</f>
        <v>Underweight</v>
      </c>
      <c r="K459" s="11" t="str">
        <f>VLOOKUP($A459,'Medical Examinations'!$A459:$P2793,12,FALSE)</f>
        <v>Prediabetes</v>
      </c>
      <c r="L459" s="11" t="str">
        <f>VLOOKUP($A459,'Hospitalisation Details'!$K459:$S2801,7,FALSE)</f>
        <v>28 Sep 2003</v>
      </c>
      <c r="M459" s="17">
        <f>VLOOKUP($A459,'Hospitalisation Details'!$K459:$S2801,9,FALSE)</f>
        <v>21882.400000000001</v>
      </c>
      <c r="N459" s="11" t="str">
        <f>VLOOKUP($A459,'Hospitalisation Details'!$K459:$S2801,4,FALSE)</f>
        <v>Tier - 2</v>
      </c>
      <c r="O459" s="11" t="str">
        <f>VLOOKUP($A459,'Hospitalisation Details'!$K459:$S2801,5,FALSE)</f>
        <v>Tier - 1</v>
      </c>
      <c r="P459" s="11" t="str">
        <f>VLOOKUP($A459,'Hospitalisation Details'!$K459:$S2801,6,FALSE)</f>
        <v>R1011</v>
      </c>
      <c r="Q459" s="36">
        <f ca="1">VLOOKUP($A459,'Hospitalisation Details'!$K459:$S2801,8,FALSE)</f>
        <v>21</v>
      </c>
    </row>
    <row r="460" spans="1:17" x14ac:dyDescent="0.3">
      <c r="A460" s="14" t="str">
        <f>VLOOKUP('Customer Names'!A460,'Customer Names'!A460:F2794,1,FALSE)</f>
        <v>Id459</v>
      </c>
      <c r="B460" s="11" t="str">
        <f>VLOOKUP('Customer Names'!B460,'Customer Names'!B460:G2794,5,FALSE)</f>
        <v>Marie-Claire</v>
      </c>
      <c r="C460" s="11">
        <f>VLOOKUP($A460,'Medical Examinations'!$A460:$O2794,2,FALSE)</f>
        <v>24.7</v>
      </c>
      <c r="D460" s="11">
        <f>VLOOKUP($A460,'Medical Examinations'!$A460:$O2794,3,FALSE)</f>
        <v>4.3600000000000003</v>
      </c>
      <c r="E460" s="11" t="str">
        <f>VLOOKUP($A460,'Medical Examinations'!$A460:$P2794,14,FALSE)</f>
        <v>No</v>
      </c>
      <c r="F460" s="11" t="str">
        <f>VLOOKUP($A460,'Medical Examinations'!$A460:$O2794,5,FALSE)</f>
        <v>No</v>
      </c>
      <c r="G460" s="11" t="str">
        <f>VLOOKUP($A460,'Medical Examinations'!$A460:$O2794,6,FALSE)</f>
        <v>Yes</v>
      </c>
      <c r="H460" s="11">
        <f>VLOOKUP($A460,'Medical Examinations'!$A460:$P2794,13,FALSE)</f>
        <v>1</v>
      </c>
      <c r="I460" s="11" t="str">
        <f>VLOOKUP($A460,'Medical Examinations'!$A460:$P2794,16,FALSE)</f>
        <v>Yes</v>
      </c>
      <c r="J460" s="11" t="str">
        <f>VLOOKUP($A460,'Medical Examinations'!$A460:$P2794,11,FALSE)</f>
        <v>Normal Weight</v>
      </c>
      <c r="K460" s="11" t="str">
        <f>VLOOKUP($A460,'Medical Examinations'!$A460:$P2794,12,FALSE)</f>
        <v>Normal</v>
      </c>
      <c r="L460" s="11" t="str">
        <f>VLOOKUP($A460,'Hospitalisation Details'!$K460:$S2802,7,FALSE)</f>
        <v>17 Aug 1979</v>
      </c>
      <c r="M460" s="17">
        <f>VLOOKUP($A460,'Hospitalisation Details'!$K460:$S2802,9,FALSE)</f>
        <v>21880.82</v>
      </c>
      <c r="N460" s="11" t="str">
        <f>VLOOKUP($A460,'Hospitalisation Details'!$K460:$S2802,4,FALSE)</f>
        <v>Tier - 3</v>
      </c>
      <c r="O460" s="11" t="str">
        <f>VLOOKUP($A460,'Hospitalisation Details'!$K460:$S2802,5,FALSE)</f>
        <v>Tier - 1</v>
      </c>
      <c r="P460" s="11" t="str">
        <f>VLOOKUP($A460,'Hospitalisation Details'!$K460:$S2802,6,FALSE)</f>
        <v>R1012</v>
      </c>
      <c r="Q460" s="36">
        <f ca="1">VLOOKUP($A460,'Hospitalisation Details'!$K460:$S2802,8,FALSE)</f>
        <v>45</v>
      </c>
    </row>
    <row r="461" spans="1:17" x14ac:dyDescent="0.3">
      <c r="A461" s="14" t="str">
        <f>VLOOKUP('Customer Names'!A461,'Customer Names'!A461:F2795,1,FALSE)</f>
        <v>Id460</v>
      </c>
      <c r="B461" s="11" t="str">
        <f>VLOOKUP('Customer Names'!B461,'Customer Names'!B461:G2795,5,FALSE)</f>
        <v>Todd J</v>
      </c>
      <c r="C461" s="11">
        <f>VLOOKUP($A461,'Medical Examinations'!$A461:$O2795,2,FALSE)</f>
        <v>37.4</v>
      </c>
      <c r="D461" s="11">
        <f>VLOOKUP($A461,'Medical Examinations'!$A461:$O2795,3,FALSE)</f>
        <v>9.7200000000000006</v>
      </c>
      <c r="E461" s="11" t="str">
        <f>VLOOKUP($A461,'Medical Examinations'!$A461:$P2795,14,FALSE)</f>
        <v>Yes</v>
      </c>
      <c r="F461" s="11" t="str">
        <f>VLOOKUP($A461,'Medical Examinations'!$A461:$O2795,5,FALSE)</f>
        <v>No</v>
      </c>
      <c r="G461" s="11" t="str">
        <f>VLOOKUP($A461,'Medical Examinations'!$A461:$O2795,6,FALSE)</f>
        <v>Yes</v>
      </c>
      <c r="H461" s="11">
        <f>VLOOKUP($A461,'Medical Examinations'!$A461:$P2795,13,FALSE)</f>
        <v>1</v>
      </c>
      <c r="I461" s="11" t="str">
        <f>VLOOKUP($A461,'Medical Examinations'!$A461:$P2795,16,FALSE)</f>
        <v>No</v>
      </c>
      <c r="J461" s="11" t="str">
        <f>VLOOKUP($A461,'Medical Examinations'!$A461:$P2795,11,FALSE)</f>
        <v>Obesity</v>
      </c>
      <c r="K461" s="11" t="str">
        <f>VLOOKUP($A461,'Medical Examinations'!$A461:$P2795,12,FALSE)</f>
        <v>Diabetes</v>
      </c>
      <c r="L461" s="11" t="str">
        <f>VLOOKUP($A461,'Hospitalisation Details'!$K461:$S2803,7,FALSE)</f>
        <v>27 Aug 1963</v>
      </c>
      <c r="M461" s="17">
        <f>VLOOKUP($A461,'Hospitalisation Details'!$K461:$S2803,9,FALSE)</f>
        <v>21797</v>
      </c>
      <c r="N461" s="11" t="str">
        <f>VLOOKUP($A461,'Hospitalisation Details'!$K461:$S2803,4,FALSE)</f>
        <v>Tier - 3</v>
      </c>
      <c r="O461" s="11" t="str">
        <f>VLOOKUP($A461,'Hospitalisation Details'!$K461:$S2803,5,FALSE)</f>
        <v>Tier - 1</v>
      </c>
      <c r="P461" s="11" t="str">
        <f>VLOOKUP($A461,'Hospitalisation Details'!$K461:$S2803,6,FALSE)</f>
        <v>R1011</v>
      </c>
      <c r="Q461" s="36">
        <f ca="1">VLOOKUP($A461,'Hospitalisation Details'!$K461:$S2803,8,FALSE)</f>
        <v>61</v>
      </c>
    </row>
    <row r="462" spans="1:17" x14ac:dyDescent="0.3">
      <c r="A462" s="14" t="str">
        <f>VLOOKUP('Customer Names'!A462,'Customer Names'!A462:F2796,1,FALSE)</f>
        <v>Id461</v>
      </c>
      <c r="B462" s="11" t="str">
        <f>VLOOKUP('Customer Names'!B462,'Customer Names'!B462:G2796,5,FALSE)</f>
        <v>Carolyn</v>
      </c>
      <c r="C462" s="11">
        <f>VLOOKUP($A462,'Medical Examinations'!$A462:$O2796,2,FALSE)</f>
        <v>26.885000000000002</v>
      </c>
      <c r="D462" s="11">
        <f>VLOOKUP($A462,'Medical Examinations'!$A462:$O2796,3,FALSE)</f>
        <v>5.18</v>
      </c>
      <c r="E462" s="11" t="str">
        <f>VLOOKUP($A462,'Medical Examinations'!$A462:$P2796,14,FALSE)</f>
        <v>No</v>
      </c>
      <c r="F462" s="11" t="str">
        <f>VLOOKUP($A462,'Medical Examinations'!$A462:$O2796,5,FALSE)</f>
        <v>No</v>
      </c>
      <c r="G462" s="11" t="str">
        <f>VLOOKUP($A462,'Medical Examinations'!$A462:$O2796,6,FALSE)</f>
        <v>Yes</v>
      </c>
      <c r="H462" s="11">
        <f>VLOOKUP($A462,'Medical Examinations'!$A462:$P2796,13,FALSE)</f>
        <v>1</v>
      </c>
      <c r="I462" s="11" t="str">
        <f>VLOOKUP($A462,'Medical Examinations'!$A462:$P2796,16,FALSE)</f>
        <v>Yes</v>
      </c>
      <c r="J462" s="11" t="str">
        <f>VLOOKUP($A462,'Medical Examinations'!$A462:$P2796,11,FALSE)</f>
        <v>Overweight</v>
      </c>
      <c r="K462" s="11" t="str">
        <f>VLOOKUP($A462,'Medical Examinations'!$A462:$P2796,12,FALSE)</f>
        <v>Normal</v>
      </c>
      <c r="L462" s="11" t="str">
        <f>VLOOKUP($A462,'Hospitalisation Details'!$K462:$S2804,7,FALSE)</f>
        <v>28 Sep 1979</v>
      </c>
      <c r="M462" s="17">
        <f>VLOOKUP($A462,'Hospitalisation Details'!$K462:$S2804,9,FALSE)</f>
        <v>21774.32</v>
      </c>
      <c r="N462" s="11" t="str">
        <f>VLOOKUP($A462,'Hospitalisation Details'!$K462:$S2804,4,FALSE)</f>
        <v>Tier - 3</v>
      </c>
      <c r="O462" s="11" t="str">
        <f>VLOOKUP($A462,'Hospitalisation Details'!$K462:$S2804,5,FALSE)</f>
        <v>Tier - 2</v>
      </c>
      <c r="P462" s="11" t="str">
        <f>VLOOKUP($A462,'Hospitalisation Details'!$K462:$S2804,6,FALSE)</f>
        <v>R1012</v>
      </c>
      <c r="Q462" s="36">
        <f ca="1">VLOOKUP($A462,'Hospitalisation Details'!$K462:$S2804,8,FALSE)</f>
        <v>45</v>
      </c>
    </row>
    <row r="463" spans="1:17" x14ac:dyDescent="0.3">
      <c r="A463" s="14" t="str">
        <f>VLOOKUP('Customer Names'!A463,'Customer Names'!A463:F2797,1,FALSE)</f>
        <v>Id462</v>
      </c>
      <c r="B463" s="11" t="str">
        <f>VLOOKUP('Customer Names'!B463,'Customer Names'!B463:G2797,5,FALSE)</f>
        <v>Lindsey</v>
      </c>
      <c r="C463" s="11">
        <f>VLOOKUP($A463,'Medical Examinations'!$A463:$O2797,2,FALSE)</f>
        <v>25.27</v>
      </c>
      <c r="D463" s="11">
        <f>VLOOKUP($A463,'Medical Examinations'!$A463:$O2797,3,FALSE)</f>
        <v>5.29</v>
      </c>
      <c r="E463" s="11" t="str">
        <f>VLOOKUP($A463,'Medical Examinations'!$A463:$P2797,14,FALSE)</f>
        <v>No</v>
      </c>
      <c r="F463" s="11" t="str">
        <f>VLOOKUP($A463,'Medical Examinations'!$A463:$O2797,5,FALSE)</f>
        <v>No</v>
      </c>
      <c r="G463" s="11" t="str">
        <f>VLOOKUP($A463,'Medical Examinations'!$A463:$O2797,6,FALSE)</f>
        <v>Yes</v>
      </c>
      <c r="H463" s="11">
        <f>VLOOKUP($A463,'Medical Examinations'!$A463:$P2797,13,FALSE)</f>
        <v>1</v>
      </c>
      <c r="I463" s="11" t="str">
        <f>VLOOKUP($A463,'Medical Examinations'!$A463:$P2797,16,FALSE)</f>
        <v>Yes</v>
      </c>
      <c r="J463" s="11" t="str">
        <f>VLOOKUP($A463,'Medical Examinations'!$A463:$P2797,11,FALSE)</f>
        <v>Overweight</v>
      </c>
      <c r="K463" s="11" t="str">
        <f>VLOOKUP($A463,'Medical Examinations'!$A463:$P2797,12,FALSE)</f>
        <v>Normal</v>
      </c>
      <c r="L463" s="11" t="str">
        <f>VLOOKUP($A463,'Hospitalisation Details'!$K463:$S2805,7,FALSE)</f>
        <v>20 Sep 1979</v>
      </c>
      <c r="M463" s="17">
        <f>VLOOKUP($A463,'Hospitalisation Details'!$K463:$S2805,9,FALSE)</f>
        <v>21771.34</v>
      </c>
      <c r="N463" s="11" t="str">
        <f>VLOOKUP($A463,'Hospitalisation Details'!$K463:$S2805,4,FALSE)</f>
        <v>Tier - 3</v>
      </c>
      <c r="O463" s="11" t="str">
        <f>VLOOKUP($A463,'Hospitalisation Details'!$K463:$S2805,5,FALSE)</f>
        <v>Tier - 1</v>
      </c>
      <c r="P463" s="11" t="str">
        <f>VLOOKUP($A463,'Hospitalisation Details'!$K463:$S2805,6,FALSE)</f>
        <v>R1024</v>
      </c>
      <c r="Q463" s="36">
        <f ca="1">VLOOKUP($A463,'Hospitalisation Details'!$K463:$S2805,8,FALSE)</f>
        <v>45</v>
      </c>
    </row>
    <row r="464" spans="1:17" x14ac:dyDescent="0.3">
      <c r="A464" s="14" t="str">
        <f>VLOOKUP('Customer Names'!A464,'Customer Names'!A464:F2798,1,FALSE)</f>
        <v>Id463</v>
      </c>
      <c r="B464" s="11" t="str">
        <f>VLOOKUP('Customer Names'!B464,'Customer Names'!B464:G2798,5,FALSE)</f>
        <v>Marissa D</v>
      </c>
      <c r="C464" s="11">
        <f>VLOOKUP($A464,'Medical Examinations'!$A464:$O2798,2,FALSE)</f>
        <v>23.655000000000001</v>
      </c>
      <c r="D464" s="11">
        <f>VLOOKUP($A464,'Medical Examinations'!$A464:$O2798,3,FALSE)</f>
        <v>4.8600000000000003</v>
      </c>
      <c r="E464" s="11" t="str">
        <f>VLOOKUP($A464,'Medical Examinations'!$A464:$P2798,14,FALSE)</f>
        <v>Yes</v>
      </c>
      <c r="F464" s="11" t="str">
        <f>VLOOKUP($A464,'Medical Examinations'!$A464:$O2798,5,FALSE)</f>
        <v>No</v>
      </c>
      <c r="G464" s="11" t="str">
        <f>VLOOKUP($A464,'Medical Examinations'!$A464:$O2798,6,FALSE)</f>
        <v>No</v>
      </c>
      <c r="H464" s="11">
        <f>VLOOKUP($A464,'Medical Examinations'!$A464:$P2798,13,FALSE)</f>
        <v>0</v>
      </c>
      <c r="I464" s="11" t="str">
        <f>VLOOKUP($A464,'Medical Examinations'!$A464:$P2798,16,FALSE)</f>
        <v>Yes</v>
      </c>
      <c r="J464" s="11" t="str">
        <f>VLOOKUP($A464,'Medical Examinations'!$A464:$P2798,11,FALSE)</f>
        <v>Normal Weight</v>
      </c>
      <c r="K464" s="11" t="str">
        <f>VLOOKUP($A464,'Medical Examinations'!$A464:$P2798,12,FALSE)</f>
        <v>Normal</v>
      </c>
      <c r="L464" s="11" t="str">
        <f>VLOOKUP($A464,'Hospitalisation Details'!$K464:$S2806,7,FALSE)</f>
        <v>18 Jul 1976</v>
      </c>
      <c r="M464" s="17">
        <f>VLOOKUP($A464,'Hospitalisation Details'!$K464:$S2806,9,FALSE)</f>
        <v>21677.279999999999</v>
      </c>
      <c r="N464" s="11" t="str">
        <f>VLOOKUP($A464,'Hospitalisation Details'!$K464:$S2806,4,FALSE)</f>
        <v>Tier - 3</v>
      </c>
      <c r="O464" s="11" t="str">
        <f>VLOOKUP($A464,'Hospitalisation Details'!$K464:$S2806,5,FALSE)</f>
        <v>Tier - 1</v>
      </c>
      <c r="P464" s="11" t="str">
        <f>VLOOKUP($A464,'Hospitalisation Details'!$K464:$S2806,6,FALSE)</f>
        <v>R1012</v>
      </c>
      <c r="Q464" s="36">
        <f ca="1">VLOOKUP($A464,'Hospitalisation Details'!$K464:$S2806,8,FALSE)</f>
        <v>48</v>
      </c>
    </row>
    <row r="465" spans="1:17" x14ac:dyDescent="0.3">
      <c r="A465" s="14" t="str">
        <f>VLOOKUP('Customer Names'!A465,'Customer Names'!A465:F2799,1,FALSE)</f>
        <v>Id464</v>
      </c>
      <c r="B465" s="11" t="str">
        <f>VLOOKUP('Customer Names'!B465,'Customer Names'!B465:G2799,5,FALSE)</f>
        <v>Jean Luc</v>
      </c>
      <c r="C465" s="11">
        <f>VLOOKUP($A465,'Medical Examinations'!$A465:$O2799,2,FALSE)</f>
        <v>55.05</v>
      </c>
      <c r="D465" s="11">
        <f>VLOOKUP($A465,'Medical Examinations'!$A465:$O2799,3,FALSE)</f>
        <v>7.66</v>
      </c>
      <c r="E465" s="11" t="str">
        <f>VLOOKUP($A465,'Medical Examinations'!$A465:$P2799,14,FALSE)</f>
        <v>No</v>
      </c>
      <c r="F465" s="11" t="str">
        <f>VLOOKUP($A465,'Medical Examinations'!$A465:$O2799,5,FALSE)</f>
        <v>No</v>
      </c>
      <c r="G465" s="11" t="str">
        <f>VLOOKUP($A465,'Medical Examinations'!$A465:$O2799,6,FALSE)</f>
        <v>No</v>
      </c>
      <c r="H465" s="11">
        <f>VLOOKUP($A465,'Medical Examinations'!$A465:$P2799,13,FALSE)</f>
        <v>0</v>
      </c>
      <c r="I465" s="11" t="str">
        <f>VLOOKUP($A465,'Medical Examinations'!$A465:$P2799,16,FALSE)</f>
        <v>No</v>
      </c>
      <c r="J465" s="11" t="str">
        <f>VLOOKUP($A465,'Medical Examinations'!$A465:$P2799,11,FALSE)</f>
        <v>Obesity</v>
      </c>
      <c r="K465" s="11" t="str">
        <f>VLOOKUP($A465,'Medical Examinations'!$A465:$P2799,12,FALSE)</f>
        <v>Diabetes</v>
      </c>
      <c r="L465" s="11" t="str">
        <f>VLOOKUP($A465,'Hospitalisation Details'!$K465:$S2807,7,FALSE)</f>
        <v>16 Nov 1962</v>
      </c>
      <c r="M465" s="17">
        <f>VLOOKUP($A465,'Hospitalisation Details'!$K465:$S2807,9,FALSE)</f>
        <v>21661.16</v>
      </c>
      <c r="N465" s="11" t="str">
        <f>VLOOKUP($A465,'Hospitalisation Details'!$K465:$S2807,4,FALSE)</f>
        <v>Tier - 2</v>
      </c>
      <c r="O465" s="11" t="str">
        <f>VLOOKUP($A465,'Hospitalisation Details'!$K465:$S2807,5,FALSE)</f>
        <v>Tier - 2</v>
      </c>
      <c r="P465" s="11" t="str">
        <f>VLOOKUP($A465,'Hospitalisation Details'!$K465:$S2807,6,FALSE)</f>
        <v>R1012</v>
      </c>
      <c r="Q465" s="36">
        <f ca="1">VLOOKUP($A465,'Hospitalisation Details'!$K465:$S2807,8,FALSE)</f>
        <v>62</v>
      </c>
    </row>
    <row r="466" spans="1:17" x14ac:dyDescent="0.3">
      <c r="A466" s="14" t="str">
        <f>VLOOKUP('Customer Names'!A466,'Customer Names'!A466:F2800,1,FALSE)</f>
        <v>Id465</v>
      </c>
      <c r="B466" s="11" t="str">
        <f>VLOOKUP('Customer Names'!B466,'Customer Names'!B466:G2800,5,FALSE)</f>
        <v>Danielle</v>
      </c>
      <c r="C466" s="11">
        <f>VLOOKUP($A466,'Medical Examinations'!$A466:$O2800,2,FALSE)</f>
        <v>24.89</v>
      </c>
      <c r="D466" s="11">
        <f>VLOOKUP($A466,'Medical Examinations'!$A466:$O2800,3,FALSE)</f>
        <v>6.1</v>
      </c>
      <c r="E466" s="11" t="str">
        <f>VLOOKUP($A466,'Medical Examinations'!$A466:$P2800,14,FALSE)</f>
        <v>Yes</v>
      </c>
      <c r="F466" s="11" t="str">
        <f>VLOOKUP($A466,'Medical Examinations'!$A466:$O2800,5,FALSE)</f>
        <v>No</v>
      </c>
      <c r="G466" s="11" t="str">
        <f>VLOOKUP($A466,'Medical Examinations'!$A466:$O2800,6,FALSE)</f>
        <v>Yes</v>
      </c>
      <c r="H466" s="11">
        <f>VLOOKUP($A466,'Medical Examinations'!$A466:$P2800,13,FALSE)</f>
        <v>1</v>
      </c>
      <c r="I466" s="11" t="str">
        <f>VLOOKUP($A466,'Medical Examinations'!$A466:$P2800,16,FALSE)</f>
        <v>Yes</v>
      </c>
      <c r="J466" s="11" t="str">
        <f>VLOOKUP($A466,'Medical Examinations'!$A466:$P2800,11,FALSE)</f>
        <v>Normal Weight</v>
      </c>
      <c r="K466" s="11" t="str">
        <f>VLOOKUP($A466,'Medical Examinations'!$A466:$P2800,12,FALSE)</f>
        <v>Prediabetes</v>
      </c>
      <c r="L466" s="11" t="str">
        <f>VLOOKUP($A466,'Hospitalisation Details'!$K466:$S2808,7,FALSE)</f>
        <v>25 Dec 1983</v>
      </c>
      <c r="M466" s="17">
        <f>VLOOKUP($A466,'Hospitalisation Details'!$K466:$S2808,9,FALSE)</f>
        <v>21659.93</v>
      </c>
      <c r="N466" s="11" t="str">
        <f>VLOOKUP($A466,'Hospitalisation Details'!$K466:$S2808,4,FALSE)</f>
        <v>Tier - 3</v>
      </c>
      <c r="O466" s="11" t="str">
        <f>VLOOKUP($A466,'Hospitalisation Details'!$K466:$S2808,5,FALSE)</f>
        <v>Tier - 3</v>
      </c>
      <c r="P466" s="11" t="str">
        <f>VLOOKUP($A466,'Hospitalisation Details'!$K466:$S2808,6,FALSE)</f>
        <v>R1024</v>
      </c>
      <c r="Q466" s="36">
        <f ca="1">VLOOKUP($A466,'Hospitalisation Details'!$K466:$S2808,8,FALSE)</f>
        <v>41</v>
      </c>
    </row>
    <row r="467" spans="1:17" x14ac:dyDescent="0.3">
      <c r="A467" s="14" t="str">
        <f>VLOOKUP('Customer Names'!A467,'Customer Names'!A467:F2801,1,FALSE)</f>
        <v>Id466</v>
      </c>
      <c r="B467" s="11" t="str">
        <f>VLOOKUP('Customer Names'!B467,'Customer Names'!B467:G2801,5,FALSE)</f>
        <v>Jim</v>
      </c>
      <c r="C467" s="11">
        <f>VLOOKUP($A467,'Medical Examinations'!$A467:$O2801,2,FALSE)</f>
        <v>18.715</v>
      </c>
      <c r="D467" s="11">
        <f>VLOOKUP($A467,'Medical Examinations'!$A467:$O2801,3,FALSE)</f>
        <v>4.4400000000000004</v>
      </c>
      <c r="E467" s="11" t="str">
        <f>VLOOKUP($A467,'Medical Examinations'!$A467:$P2801,14,FALSE)</f>
        <v>No</v>
      </c>
      <c r="F467" s="11" t="str">
        <f>VLOOKUP($A467,'Medical Examinations'!$A467:$O2801,5,FALSE)</f>
        <v>No</v>
      </c>
      <c r="G467" s="11" t="str">
        <f>VLOOKUP($A467,'Medical Examinations'!$A467:$O2801,6,FALSE)</f>
        <v>No</v>
      </c>
      <c r="H467" s="11">
        <f>VLOOKUP($A467,'Medical Examinations'!$A467:$P2801,13,FALSE)</f>
        <v>0</v>
      </c>
      <c r="I467" s="11" t="str">
        <f>VLOOKUP($A467,'Medical Examinations'!$A467:$P2801,16,FALSE)</f>
        <v>No</v>
      </c>
      <c r="J467" s="11" t="str">
        <f>VLOOKUP($A467,'Medical Examinations'!$A467:$P2801,11,FALSE)</f>
        <v>Normal Weight</v>
      </c>
      <c r="K467" s="11" t="str">
        <f>VLOOKUP($A467,'Medical Examinations'!$A467:$P2801,12,FALSE)</f>
        <v>Normal</v>
      </c>
      <c r="L467" s="11" t="str">
        <f>VLOOKUP($A467,'Hospitalisation Details'!$K467:$S2809,7,FALSE)</f>
        <v>12 Jun 1999</v>
      </c>
      <c r="M467" s="17">
        <f>VLOOKUP($A467,'Hospitalisation Details'!$K467:$S2809,9,FALSE)</f>
        <v>21595.38</v>
      </c>
      <c r="N467" s="11" t="str">
        <f>VLOOKUP($A467,'Hospitalisation Details'!$K467:$S2809,4,FALSE)</f>
        <v>Tier - 2</v>
      </c>
      <c r="O467" s="11" t="str">
        <f>VLOOKUP($A467,'Hospitalisation Details'!$K467:$S2809,5,FALSE)</f>
        <v>Tier - 3</v>
      </c>
      <c r="P467" s="11" t="str">
        <f>VLOOKUP($A467,'Hospitalisation Details'!$K467:$S2809,6,FALSE)</f>
        <v>R1012</v>
      </c>
      <c r="Q467" s="36">
        <f ca="1">VLOOKUP($A467,'Hospitalisation Details'!$K467:$S2809,8,FALSE)</f>
        <v>25</v>
      </c>
    </row>
    <row r="468" spans="1:17" x14ac:dyDescent="0.3">
      <c r="A468" s="14" t="str">
        <f>VLOOKUP('Customer Names'!A468,'Customer Names'!A468:F2802,1,FALSE)</f>
        <v>Id467</v>
      </c>
      <c r="B468" s="11" t="str">
        <f>VLOOKUP('Customer Names'!B468,'Customer Names'!B468:G2802,5,FALSE)</f>
        <v>Matthew T</v>
      </c>
      <c r="C468" s="11">
        <f>VLOOKUP($A468,'Medical Examinations'!$A468:$O2802,2,FALSE)</f>
        <v>28.12</v>
      </c>
      <c r="D468" s="11">
        <f>VLOOKUP($A468,'Medical Examinations'!$A468:$O2802,3,FALSE)</f>
        <v>6.15</v>
      </c>
      <c r="E468" s="11" t="str">
        <f>VLOOKUP($A468,'Medical Examinations'!$A468:$P2802,14,FALSE)</f>
        <v>No</v>
      </c>
      <c r="F468" s="11" t="str">
        <f>VLOOKUP($A468,'Medical Examinations'!$A468:$O2802,5,FALSE)</f>
        <v>No</v>
      </c>
      <c r="G468" s="11" t="str">
        <f>VLOOKUP($A468,'Medical Examinations'!$A468:$O2802,6,FALSE)</f>
        <v>No</v>
      </c>
      <c r="H468" s="11">
        <f>VLOOKUP($A468,'Medical Examinations'!$A468:$P2802,13,FALSE)</f>
        <v>0</v>
      </c>
      <c r="I468" s="11" t="str">
        <f>VLOOKUP($A468,'Medical Examinations'!$A468:$P2802,16,FALSE)</f>
        <v>Yes</v>
      </c>
      <c r="J468" s="11" t="str">
        <f>VLOOKUP($A468,'Medical Examinations'!$A468:$P2802,11,FALSE)</f>
        <v>Overweight</v>
      </c>
      <c r="K468" s="11" t="str">
        <f>VLOOKUP($A468,'Medical Examinations'!$A468:$P2802,12,FALSE)</f>
        <v>Prediabetes</v>
      </c>
      <c r="L468" s="11" t="str">
        <f>VLOOKUP($A468,'Hospitalisation Details'!$K468:$S2810,7,FALSE)</f>
        <v>21 Nov 1990</v>
      </c>
      <c r="M468" s="17">
        <f>VLOOKUP($A468,'Hospitalisation Details'!$K468:$S2810,9,FALSE)</f>
        <v>21472.48</v>
      </c>
      <c r="N468" s="11" t="str">
        <f>VLOOKUP($A468,'Hospitalisation Details'!$K468:$S2810,4,FALSE)</f>
        <v>Tier - 2</v>
      </c>
      <c r="O468" s="11" t="str">
        <f>VLOOKUP($A468,'Hospitalisation Details'!$K468:$S2810,5,FALSE)</f>
        <v>Tier - 2</v>
      </c>
      <c r="P468" s="11" t="str">
        <f>VLOOKUP($A468,'Hospitalisation Details'!$K468:$S2810,6,FALSE)</f>
        <v>R1012</v>
      </c>
      <c r="Q468" s="36">
        <f ca="1">VLOOKUP($A468,'Hospitalisation Details'!$K468:$S2810,8,FALSE)</f>
        <v>34</v>
      </c>
    </row>
    <row r="469" spans="1:17" x14ac:dyDescent="0.3">
      <c r="A469" s="14" t="str">
        <f>VLOOKUP('Customer Names'!A469,'Customer Names'!A469:F2803,1,FALSE)</f>
        <v>Id468</v>
      </c>
      <c r="B469" s="11" t="str">
        <f>VLOOKUP('Customer Names'!B469,'Customer Names'!B469:G2803,5,FALSE)</f>
        <v>Rachel L</v>
      </c>
      <c r="C469" s="11">
        <f>VLOOKUP($A469,'Medical Examinations'!$A469:$O2803,2,FALSE)</f>
        <v>26.6</v>
      </c>
      <c r="D469" s="11">
        <f>VLOOKUP($A469,'Medical Examinations'!$A469:$O2803,3,FALSE)</f>
        <v>4.53</v>
      </c>
      <c r="E469" s="11" t="str">
        <f>VLOOKUP($A469,'Medical Examinations'!$A469:$P2803,14,FALSE)</f>
        <v>No</v>
      </c>
      <c r="F469" s="11" t="str">
        <f>VLOOKUP($A469,'Medical Examinations'!$A469:$O2803,5,FALSE)</f>
        <v>No</v>
      </c>
      <c r="G469" s="11" t="str">
        <f>VLOOKUP($A469,'Medical Examinations'!$A469:$O2803,6,FALSE)</f>
        <v>No</v>
      </c>
      <c r="H469" s="11">
        <f>VLOOKUP($A469,'Medical Examinations'!$A469:$P2803,13,FALSE)</f>
        <v>0</v>
      </c>
      <c r="I469" s="11" t="str">
        <f>VLOOKUP($A469,'Medical Examinations'!$A469:$P2803,16,FALSE)</f>
        <v>Yes</v>
      </c>
      <c r="J469" s="11" t="str">
        <f>VLOOKUP($A469,'Medical Examinations'!$A469:$P2803,11,FALSE)</f>
        <v>Overweight</v>
      </c>
      <c r="K469" s="11" t="str">
        <f>VLOOKUP($A469,'Medical Examinations'!$A469:$P2803,12,FALSE)</f>
        <v>Normal</v>
      </c>
      <c r="L469" s="11" t="str">
        <f>VLOOKUP($A469,'Hospitalisation Details'!$K469:$S2811,7,FALSE)</f>
        <v>4 Sep 1980</v>
      </c>
      <c r="M469" s="17">
        <f>VLOOKUP($A469,'Hospitalisation Details'!$K469:$S2811,9,FALSE)</f>
        <v>21348.71</v>
      </c>
      <c r="N469" s="11" t="str">
        <f>VLOOKUP($A469,'Hospitalisation Details'!$K469:$S2811,4,FALSE)</f>
        <v>Tier - 2</v>
      </c>
      <c r="O469" s="11" t="str">
        <f>VLOOKUP($A469,'Hospitalisation Details'!$K469:$S2811,5,FALSE)</f>
        <v>Tier - 1</v>
      </c>
      <c r="P469" s="11" t="str">
        <f>VLOOKUP($A469,'Hospitalisation Details'!$K469:$S2811,6,FALSE)</f>
        <v>R1012</v>
      </c>
      <c r="Q469" s="36">
        <f ca="1">VLOOKUP($A469,'Hospitalisation Details'!$K469:$S2811,8,FALSE)</f>
        <v>44</v>
      </c>
    </row>
    <row r="470" spans="1:17" x14ac:dyDescent="0.3">
      <c r="A470" s="14" t="str">
        <f>VLOOKUP('Customer Names'!A470,'Customer Names'!A470:F2804,1,FALSE)</f>
        <v>Id469</v>
      </c>
      <c r="B470" s="11" t="str">
        <f>VLOOKUP('Customer Names'!B470,'Customer Names'!B470:G2804,5,FALSE)</f>
        <v>Corina</v>
      </c>
      <c r="C470" s="11">
        <f>VLOOKUP($A470,'Medical Examinations'!$A470:$O2804,2,FALSE)</f>
        <v>30.114999999999998</v>
      </c>
      <c r="D470" s="11">
        <f>VLOOKUP($A470,'Medical Examinations'!$A470:$O2804,3,FALSE)</f>
        <v>5.48</v>
      </c>
      <c r="E470" s="11" t="str">
        <f>VLOOKUP($A470,'Medical Examinations'!$A470:$P2804,14,FALSE)</f>
        <v>No</v>
      </c>
      <c r="F470" s="11" t="str">
        <f>VLOOKUP($A470,'Medical Examinations'!$A470:$O2804,5,FALSE)</f>
        <v>Yes</v>
      </c>
      <c r="G470" s="11" t="str">
        <f>VLOOKUP($A470,'Medical Examinations'!$A470:$O2804,6,FALSE)</f>
        <v>No</v>
      </c>
      <c r="H470" s="11">
        <f>VLOOKUP($A470,'Medical Examinations'!$A470:$P2804,13,FALSE)</f>
        <v>1</v>
      </c>
      <c r="I470" s="11" t="str">
        <f>VLOOKUP($A470,'Medical Examinations'!$A470:$P2804,16,FALSE)</f>
        <v>No</v>
      </c>
      <c r="J470" s="11" t="str">
        <f>VLOOKUP($A470,'Medical Examinations'!$A470:$P2804,11,FALSE)</f>
        <v>Obesity</v>
      </c>
      <c r="K470" s="11" t="str">
        <f>VLOOKUP($A470,'Medical Examinations'!$A470:$P2804,12,FALSE)</f>
        <v>Normal</v>
      </c>
      <c r="L470" s="11" t="str">
        <f>VLOOKUP($A470,'Hospitalisation Details'!$K470:$S2812,7,FALSE)</f>
        <v>4 Aug 2004</v>
      </c>
      <c r="M470" s="17">
        <f>VLOOKUP($A470,'Hospitalisation Details'!$K470:$S2812,9,FALSE)</f>
        <v>21344.85</v>
      </c>
      <c r="N470" s="11" t="str">
        <f>VLOOKUP($A470,'Hospitalisation Details'!$K470:$S2812,4,FALSE)</f>
        <v>Tier - 3</v>
      </c>
      <c r="O470" s="11" t="str">
        <f>VLOOKUP($A470,'Hospitalisation Details'!$K470:$S2812,5,FALSE)</f>
        <v>Tier - 1</v>
      </c>
      <c r="P470" s="11" t="str">
        <f>VLOOKUP($A470,'Hospitalisation Details'!$K470:$S2812,6,FALSE)</f>
        <v>R1024</v>
      </c>
      <c r="Q470" s="36">
        <f ca="1">VLOOKUP($A470,'Hospitalisation Details'!$K470:$S2812,8,FALSE)</f>
        <v>20</v>
      </c>
    </row>
    <row r="471" spans="1:17" x14ac:dyDescent="0.3">
      <c r="A471" s="14" t="str">
        <f>VLOOKUP('Customer Names'!A471,'Customer Names'!A471:F2805,1,FALSE)</f>
        <v>Id470</v>
      </c>
      <c r="B471" s="11" t="str">
        <f>VLOOKUP('Customer Names'!B471,'Customer Names'!B471:G2805,5,FALSE)</f>
        <v>Guannan</v>
      </c>
      <c r="C471" s="11">
        <f>VLOOKUP($A471,'Medical Examinations'!$A471:$O2805,2,FALSE)</f>
        <v>24.605</v>
      </c>
      <c r="D471" s="11">
        <f>VLOOKUP($A471,'Medical Examinations'!$A471:$O2805,3,FALSE)</f>
        <v>5.48</v>
      </c>
      <c r="E471" s="11" t="str">
        <f>VLOOKUP($A471,'Medical Examinations'!$A471:$P2805,14,FALSE)</f>
        <v>No</v>
      </c>
      <c r="F471" s="11" t="str">
        <f>VLOOKUP($A471,'Medical Examinations'!$A471:$O2805,5,FALSE)</f>
        <v>No</v>
      </c>
      <c r="G471" s="11" t="str">
        <f>VLOOKUP($A471,'Medical Examinations'!$A471:$O2805,6,FALSE)</f>
        <v>No</v>
      </c>
      <c r="H471" s="11">
        <f>VLOOKUP($A471,'Medical Examinations'!$A471:$P2805,13,FALSE)</f>
        <v>0</v>
      </c>
      <c r="I471" s="11" t="str">
        <f>VLOOKUP($A471,'Medical Examinations'!$A471:$P2805,16,FALSE)</f>
        <v>Yes</v>
      </c>
      <c r="J471" s="11" t="str">
        <f>VLOOKUP($A471,'Medical Examinations'!$A471:$P2805,11,FALSE)</f>
        <v>Normal Weight</v>
      </c>
      <c r="K471" s="11" t="str">
        <f>VLOOKUP($A471,'Medical Examinations'!$A471:$P2805,12,FALSE)</f>
        <v>Normal</v>
      </c>
      <c r="L471" s="11" t="str">
        <f>VLOOKUP($A471,'Hospitalisation Details'!$K471:$S2813,7,FALSE)</f>
        <v>10 Dec 1980</v>
      </c>
      <c r="M471" s="17">
        <f>VLOOKUP($A471,'Hospitalisation Details'!$K471:$S2813,9,FALSE)</f>
        <v>21259.38</v>
      </c>
      <c r="N471" s="11" t="str">
        <f>VLOOKUP($A471,'Hospitalisation Details'!$K471:$S2813,4,FALSE)</f>
        <v>Tier - 3</v>
      </c>
      <c r="O471" s="11" t="str">
        <f>VLOOKUP($A471,'Hospitalisation Details'!$K471:$S2813,5,FALSE)</f>
        <v>Tier - 3</v>
      </c>
      <c r="P471" s="11" t="str">
        <f>VLOOKUP($A471,'Hospitalisation Details'!$K471:$S2813,6,FALSE)</f>
        <v>R1019</v>
      </c>
      <c r="Q471" s="36">
        <f ca="1">VLOOKUP($A471,'Hospitalisation Details'!$K471:$S2813,8,FALSE)</f>
        <v>44</v>
      </c>
    </row>
    <row r="472" spans="1:17" x14ac:dyDescent="0.3">
      <c r="A472" s="14" t="str">
        <f>VLOOKUP('Customer Names'!A472,'Customer Names'!A472:F2806,1,FALSE)</f>
        <v>Id471</v>
      </c>
      <c r="B472" s="11" t="str">
        <f>VLOOKUP('Customer Names'!B472,'Customer Names'!B472:G2806,5,FALSE)</f>
        <v>Don</v>
      </c>
      <c r="C472" s="11">
        <f>VLOOKUP($A472,'Medical Examinations'!$A472:$O2806,2,FALSE)</f>
        <v>29.6</v>
      </c>
      <c r="D472" s="11">
        <f>VLOOKUP($A472,'Medical Examinations'!$A472:$O2806,3,FALSE)</f>
        <v>8.1</v>
      </c>
      <c r="E472" s="11" t="str">
        <f>VLOOKUP($A472,'Medical Examinations'!$A472:$P2806,14,FALSE)</f>
        <v>No</v>
      </c>
      <c r="F472" s="11" t="str">
        <f>VLOOKUP($A472,'Medical Examinations'!$A472:$O2806,5,FALSE)</f>
        <v>No</v>
      </c>
      <c r="G472" s="11" t="str">
        <f>VLOOKUP($A472,'Medical Examinations'!$A472:$O2806,6,FALSE)</f>
        <v>No</v>
      </c>
      <c r="H472" s="11">
        <f>VLOOKUP($A472,'Medical Examinations'!$A472:$P2806,13,FALSE)</f>
        <v>0</v>
      </c>
      <c r="I472" s="11" t="str">
        <f>VLOOKUP($A472,'Medical Examinations'!$A472:$P2806,16,FALSE)</f>
        <v>No</v>
      </c>
      <c r="J472" s="11" t="str">
        <f>VLOOKUP($A472,'Medical Examinations'!$A472:$P2806,11,FALSE)</f>
        <v>Overweight</v>
      </c>
      <c r="K472" s="11" t="str">
        <f>VLOOKUP($A472,'Medical Examinations'!$A472:$P2806,12,FALSE)</f>
        <v>Diabetes</v>
      </c>
      <c r="L472" s="11" t="str">
        <f>VLOOKUP($A472,'Hospitalisation Details'!$K472:$S2814,7,FALSE)</f>
        <v>3 Sep 1974</v>
      </c>
      <c r="M472" s="17">
        <f>VLOOKUP($A472,'Hospitalisation Details'!$K472:$S2814,9,FALSE)</f>
        <v>21232.18</v>
      </c>
      <c r="N472" s="11" t="str">
        <f>VLOOKUP($A472,'Hospitalisation Details'!$K472:$S2814,4,FALSE)</f>
        <v>Tier - 3</v>
      </c>
      <c r="O472" s="11" t="str">
        <f>VLOOKUP($A472,'Hospitalisation Details'!$K472:$S2814,5,FALSE)</f>
        <v>Tier - 2</v>
      </c>
      <c r="P472" s="11" t="str">
        <f>VLOOKUP($A472,'Hospitalisation Details'!$K472:$S2814,6,FALSE)</f>
        <v>R1011</v>
      </c>
      <c r="Q472" s="36">
        <f ca="1">VLOOKUP($A472,'Hospitalisation Details'!$K472:$S2814,8,FALSE)</f>
        <v>50</v>
      </c>
    </row>
    <row r="473" spans="1:17" x14ac:dyDescent="0.3">
      <c r="A473" s="14" t="str">
        <f>VLOOKUP('Customer Names'!A473,'Customer Names'!A473:F2807,1,FALSE)</f>
        <v>Id472</v>
      </c>
      <c r="B473" s="11" t="str">
        <f>VLOOKUP('Customer Names'!B473,'Customer Names'!B473:G2807,5,FALSE)</f>
        <v>Chris</v>
      </c>
      <c r="C473" s="11">
        <f>VLOOKUP($A473,'Medical Examinations'!$A473:$O2807,2,FALSE)</f>
        <v>24.42</v>
      </c>
      <c r="D473" s="11">
        <f>VLOOKUP($A473,'Medical Examinations'!$A473:$O2807,3,FALSE)</f>
        <v>7.16</v>
      </c>
      <c r="E473" s="11" t="str">
        <f>VLOOKUP($A473,'Medical Examinations'!$A473:$P2807,14,FALSE)</f>
        <v>No</v>
      </c>
      <c r="F473" s="11" t="str">
        <f>VLOOKUP($A473,'Medical Examinations'!$A473:$O2807,5,FALSE)</f>
        <v>No</v>
      </c>
      <c r="G473" s="11" t="str">
        <f>VLOOKUP($A473,'Medical Examinations'!$A473:$O2807,6,FALSE)</f>
        <v>No</v>
      </c>
      <c r="H473" s="11">
        <f>VLOOKUP($A473,'Medical Examinations'!$A473:$P2807,13,FALSE)</f>
        <v>0</v>
      </c>
      <c r="I473" s="11" t="str">
        <f>VLOOKUP($A473,'Medical Examinations'!$A473:$P2807,16,FALSE)</f>
        <v>Yes</v>
      </c>
      <c r="J473" s="11" t="str">
        <f>VLOOKUP($A473,'Medical Examinations'!$A473:$P2807,11,FALSE)</f>
        <v>Normal Weight</v>
      </c>
      <c r="K473" s="11" t="str">
        <f>VLOOKUP($A473,'Medical Examinations'!$A473:$P2807,12,FALSE)</f>
        <v>Diabetes</v>
      </c>
      <c r="L473" s="11" t="str">
        <f>VLOOKUP($A473,'Hospitalisation Details'!$K473:$S2815,7,FALSE)</f>
        <v>14 Oct 1974</v>
      </c>
      <c r="M473" s="17">
        <f>VLOOKUP($A473,'Hospitalisation Details'!$K473:$S2815,9,FALSE)</f>
        <v>21223.68</v>
      </c>
      <c r="N473" s="11" t="str">
        <f>VLOOKUP($A473,'Hospitalisation Details'!$K473:$S2815,4,FALSE)</f>
        <v>Tier - 3</v>
      </c>
      <c r="O473" s="11" t="str">
        <f>VLOOKUP($A473,'Hospitalisation Details'!$K473:$S2815,5,FALSE)</f>
        <v>Tier - 2</v>
      </c>
      <c r="P473" s="11" t="str">
        <f>VLOOKUP($A473,'Hospitalisation Details'!$K473:$S2815,6,FALSE)</f>
        <v>R1013</v>
      </c>
      <c r="Q473" s="36">
        <f ca="1">VLOOKUP($A473,'Hospitalisation Details'!$K473:$S2815,8,FALSE)</f>
        <v>50</v>
      </c>
    </row>
    <row r="474" spans="1:17" x14ac:dyDescent="0.3">
      <c r="A474" s="14" t="str">
        <f>VLOOKUP('Customer Names'!A474,'Customer Names'!A474:F2808,1,FALSE)</f>
        <v>Id473</v>
      </c>
      <c r="B474" s="11" t="str">
        <f>VLOOKUP('Customer Names'!B474,'Customer Names'!B474:G2808,5,FALSE)</f>
        <v>Gavin V</v>
      </c>
      <c r="C474" s="11">
        <f>VLOOKUP($A474,'Medical Examinations'!$A474:$O2808,2,FALSE)</f>
        <v>20.9</v>
      </c>
      <c r="D474" s="11">
        <f>VLOOKUP($A474,'Medical Examinations'!$A474:$O2808,3,FALSE)</f>
        <v>4.55</v>
      </c>
      <c r="E474" s="11" t="str">
        <f>VLOOKUP($A474,'Medical Examinations'!$A474:$P2808,14,FALSE)</f>
        <v>Yes</v>
      </c>
      <c r="F474" s="11" t="str">
        <f>VLOOKUP($A474,'Medical Examinations'!$A474:$O2808,5,FALSE)</f>
        <v>No</v>
      </c>
      <c r="G474" s="11" t="str">
        <f>VLOOKUP($A474,'Medical Examinations'!$A474:$O2808,6,FALSE)</f>
        <v>Yes</v>
      </c>
      <c r="H474" s="11">
        <f>VLOOKUP($A474,'Medical Examinations'!$A474:$P2808,13,FALSE)</f>
        <v>1</v>
      </c>
      <c r="I474" s="11" t="str">
        <f>VLOOKUP($A474,'Medical Examinations'!$A474:$P2808,16,FALSE)</f>
        <v>Yes</v>
      </c>
      <c r="J474" s="11" t="str">
        <f>VLOOKUP($A474,'Medical Examinations'!$A474:$P2808,11,FALSE)</f>
        <v>Normal Weight</v>
      </c>
      <c r="K474" s="11" t="str">
        <f>VLOOKUP($A474,'Medical Examinations'!$A474:$P2808,12,FALSE)</f>
        <v>Normal</v>
      </c>
      <c r="L474" s="11" t="str">
        <f>VLOOKUP($A474,'Hospitalisation Details'!$K474:$S2816,7,FALSE)</f>
        <v>26 Aug 1969</v>
      </c>
      <c r="M474" s="17">
        <f>VLOOKUP($A474,'Hospitalisation Details'!$K474:$S2816,9,FALSE)</f>
        <v>21195.82</v>
      </c>
      <c r="N474" s="11" t="str">
        <f>VLOOKUP($A474,'Hospitalisation Details'!$K474:$S2816,4,FALSE)</f>
        <v>Tier - 3</v>
      </c>
      <c r="O474" s="11" t="str">
        <f>VLOOKUP($A474,'Hospitalisation Details'!$K474:$S2816,5,FALSE)</f>
        <v>Tier - 1</v>
      </c>
      <c r="P474" s="11" t="str">
        <f>VLOOKUP($A474,'Hospitalisation Details'!$K474:$S2816,6,FALSE)</f>
        <v>R1013</v>
      </c>
      <c r="Q474" s="36">
        <f ca="1">VLOOKUP($A474,'Hospitalisation Details'!$K474:$S2816,8,FALSE)</f>
        <v>55</v>
      </c>
    </row>
    <row r="475" spans="1:17" x14ac:dyDescent="0.3">
      <c r="A475" s="14" t="str">
        <f>VLOOKUP('Customer Names'!A475,'Customer Names'!A475:F2809,1,FALSE)</f>
        <v>Id474</v>
      </c>
      <c r="B475" s="11" t="str">
        <f>VLOOKUP('Customer Names'!B475,'Customer Names'!B475:G2809,5,FALSE)</f>
        <v>David</v>
      </c>
      <c r="C475" s="11">
        <f>VLOOKUP($A475,'Medical Examinations'!$A475:$O2809,2,FALSE)</f>
        <v>22.895</v>
      </c>
      <c r="D475" s="11">
        <f>VLOOKUP($A475,'Medical Examinations'!$A475:$O2809,3,FALSE)</f>
        <v>6.03</v>
      </c>
      <c r="E475" s="11" t="str">
        <f>VLOOKUP($A475,'Medical Examinations'!$A475:$P2809,14,FALSE)</f>
        <v>No</v>
      </c>
      <c r="F475" s="11" t="str">
        <f>VLOOKUP($A475,'Medical Examinations'!$A475:$O2809,5,FALSE)</f>
        <v>No</v>
      </c>
      <c r="G475" s="11" t="str">
        <f>VLOOKUP($A475,'Medical Examinations'!$A475:$O2809,6,FALSE)</f>
        <v>No</v>
      </c>
      <c r="H475" s="11">
        <f>VLOOKUP($A475,'Medical Examinations'!$A475:$P2809,13,FALSE)</f>
        <v>0</v>
      </c>
      <c r="I475" s="11" t="str">
        <f>VLOOKUP($A475,'Medical Examinations'!$A475:$P2809,16,FALSE)</f>
        <v>Yes</v>
      </c>
      <c r="J475" s="11" t="str">
        <f>VLOOKUP($A475,'Medical Examinations'!$A475:$P2809,11,FALSE)</f>
        <v>Normal Weight</v>
      </c>
      <c r="K475" s="11" t="str">
        <f>VLOOKUP($A475,'Medical Examinations'!$A475:$P2809,12,FALSE)</f>
        <v>Prediabetes</v>
      </c>
      <c r="L475" s="11" t="str">
        <f>VLOOKUP($A475,'Hospitalisation Details'!$K475:$S2817,7,FALSE)</f>
        <v>23 Nov 1977</v>
      </c>
      <c r="M475" s="17">
        <f>VLOOKUP($A475,'Hospitalisation Details'!$K475:$S2817,9,FALSE)</f>
        <v>21098.55</v>
      </c>
      <c r="N475" s="11" t="str">
        <f>VLOOKUP($A475,'Hospitalisation Details'!$K475:$S2817,4,FALSE)</f>
        <v>Tier - 3</v>
      </c>
      <c r="O475" s="11" t="str">
        <f>VLOOKUP($A475,'Hospitalisation Details'!$K475:$S2817,5,FALSE)</f>
        <v>Tier - 3</v>
      </c>
      <c r="P475" s="11" t="str">
        <f>VLOOKUP($A475,'Hospitalisation Details'!$K475:$S2817,6,FALSE)</f>
        <v>R1012</v>
      </c>
      <c r="Q475" s="36">
        <f ca="1">VLOOKUP($A475,'Hospitalisation Details'!$K475:$S2817,8,FALSE)</f>
        <v>47</v>
      </c>
    </row>
    <row r="476" spans="1:17" x14ac:dyDescent="0.3">
      <c r="A476" s="14" t="str">
        <f>VLOOKUP('Customer Names'!A476,'Customer Names'!A476:F2810,1,FALSE)</f>
        <v>Id475</v>
      </c>
      <c r="B476" s="11" t="str">
        <f>VLOOKUP('Customer Names'!B476,'Customer Names'!B476:G2810,5,FALSE)</f>
        <v>Jatin</v>
      </c>
      <c r="C476" s="11">
        <f>VLOOKUP($A476,'Medical Examinations'!$A476:$O2810,2,FALSE)</f>
        <v>28.3</v>
      </c>
      <c r="D476" s="11">
        <f>VLOOKUP($A476,'Medical Examinations'!$A476:$O2810,3,FALSE)</f>
        <v>5.47</v>
      </c>
      <c r="E476" s="11" t="str">
        <f>VLOOKUP($A476,'Medical Examinations'!$A476:$P2810,14,FALSE)</f>
        <v>Yes</v>
      </c>
      <c r="F476" s="11" t="str">
        <f>VLOOKUP($A476,'Medical Examinations'!$A476:$O2810,5,FALSE)</f>
        <v>No</v>
      </c>
      <c r="G476" s="11" t="str">
        <f>VLOOKUP($A476,'Medical Examinations'!$A476:$O2810,6,FALSE)</f>
        <v>Yes</v>
      </c>
      <c r="H476" s="11">
        <f>VLOOKUP($A476,'Medical Examinations'!$A476:$P2810,13,FALSE)</f>
        <v>1</v>
      </c>
      <c r="I476" s="11" t="str">
        <f>VLOOKUP($A476,'Medical Examinations'!$A476:$P2810,16,FALSE)</f>
        <v>Yes</v>
      </c>
      <c r="J476" s="11" t="str">
        <f>VLOOKUP($A476,'Medical Examinations'!$A476:$P2810,11,FALSE)</f>
        <v>Overweight</v>
      </c>
      <c r="K476" s="11" t="str">
        <f>VLOOKUP($A476,'Medical Examinations'!$A476:$P2810,12,FALSE)</f>
        <v>Normal</v>
      </c>
      <c r="L476" s="11" t="str">
        <f>VLOOKUP($A476,'Hospitalisation Details'!$K476:$S2818,7,FALSE)</f>
        <v>2 Jul 1983</v>
      </c>
      <c r="M476" s="17">
        <f>VLOOKUP($A476,'Hospitalisation Details'!$K476:$S2818,9,FALSE)</f>
        <v>21082.16</v>
      </c>
      <c r="N476" s="11" t="str">
        <f>VLOOKUP($A476,'Hospitalisation Details'!$K476:$S2818,4,FALSE)</f>
        <v>Tier - 3</v>
      </c>
      <c r="O476" s="11" t="str">
        <f>VLOOKUP($A476,'Hospitalisation Details'!$K476:$S2818,5,FALSE)</f>
        <v>Tier - 2</v>
      </c>
      <c r="P476" s="11" t="str">
        <f>VLOOKUP($A476,'Hospitalisation Details'!$K476:$S2818,6,FALSE)</f>
        <v>R1011</v>
      </c>
      <c r="Q476" s="36">
        <f ca="1">VLOOKUP($A476,'Hospitalisation Details'!$K476:$S2818,8,FALSE)</f>
        <v>41</v>
      </c>
    </row>
    <row r="477" spans="1:17" x14ac:dyDescent="0.3">
      <c r="A477" s="14" t="str">
        <f>VLOOKUP('Customer Names'!A477,'Customer Names'!A477:F2811,1,FALSE)</f>
        <v>Id476</v>
      </c>
      <c r="B477" s="11" t="str">
        <f>VLOOKUP('Customer Names'!B477,'Customer Names'!B477:G2811,5,FALSE)</f>
        <v>J P</v>
      </c>
      <c r="C477" s="11">
        <f>VLOOKUP($A477,'Medical Examinations'!$A477:$O2811,2,FALSE)</f>
        <v>54.3</v>
      </c>
      <c r="D477" s="11">
        <f>VLOOKUP($A477,'Medical Examinations'!$A477:$O2811,3,FALSE)</f>
        <v>4.1500000000000004</v>
      </c>
      <c r="E477" s="11" t="str">
        <f>VLOOKUP($A477,'Medical Examinations'!$A477:$P2811,14,FALSE)</f>
        <v>Yes</v>
      </c>
      <c r="F477" s="11" t="str">
        <f>VLOOKUP($A477,'Medical Examinations'!$A477:$O2811,5,FALSE)</f>
        <v>No</v>
      </c>
      <c r="G477" s="11" t="str">
        <f>VLOOKUP($A477,'Medical Examinations'!$A477:$O2811,6,FALSE)</f>
        <v>No</v>
      </c>
      <c r="H477" s="11">
        <f>VLOOKUP($A477,'Medical Examinations'!$A477:$P2811,13,FALSE)</f>
        <v>1</v>
      </c>
      <c r="I477" s="11" t="str">
        <f>VLOOKUP($A477,'Medical Examinations'!$A477:$P2811,16,FALSE)</f>
        <v>No</v>
      </c>
      <c r="J477" s="11" t="str">
        <f>VLOOKUP($A477,'Medical Examinations'!$A477:$P2811,11,FALSE)</f>
        <v>Obesity</v>
      </c>
      <c r="K477" s="11" t="str">
        <f>VLOOKUP($A477,'Medical Examinations'!$A477:$P2811,12,FALSE)</f>
        <v>Normal</v>
      </c>
      <c r="L477" s="11" t="str">
        <f>VLOOKUP($A477,'Hospitalisation Details'!$K477:$S2819,7,FALSE)</f>
        <v>19 Nov 1964</v>
      </c>
      <c r="M477" s="17">
        <f>VLOOKUP($A477,'Hospitalisation Details'!$K477:$S2819,9,FALSE)</f>
        <v>20893.060000000001</v>
      </c>
      <c r="N477" s="11" t="str">
        <f>VLOOKUP($A477,'Hospitalisation Details'!$K477:$S2819,4,FALSE)</f>
        <v>Tier - 2</v>
      </c>
      <c r="O477" s="11" t="str">
        <f>VLOOKUP($A477,'Hospitalisation Details'!$K477:$S2819,5,FALSE)</f>
        <v>Tier - 3</v>
      </c>
      <c r="P477" s="11" t="str">
        <f>VLOOKUP($A477,'Hospitalisation Details'!$K477:$S2819,6,FALSE)</f>
        <v>R1012</v>
      </c>
      <c r="Q477" s="36">
        <f ca="1">VLOOKUP($A477,'Hospitalisation Details'!$K477:$S2819,8,FALSE)</f>
        <v>60</v>
      </c>
    </row>
    <row r="478" spans="1:17" x14ac:dyDescent="0.3">
      <c r="A478" s="14" t="str">
        <f>VLOOKUP('Customer Names'!A478,'Customer Names'!A478:F2812,1,FALSE)</f>
        <v>Id477</v>
      </c>
      <c r="B478" s="11" t="str">
        <f>VLOOKUP('Customer Names'!B478,'Customer Names'!B478:G2812,5,FALSE)</f>
        <v>Angela M</v>
      </c>
      <c r="C478" s="11">
        <f>VLOOKUP($A478,'Medical Examinations'!$A478:$O2812,2,FALSE)</f>
        <v>33.344999999999999</v>
      </c>
      <c r="D478" s="11">
        <f>VLOOKUP($A478,'Medical Examinations'!$A478:$O2812,3,FALSE)</f>
        <v>11.32</v>
      </c>
      <c r="E478" s="11" t="str">
        <f>VLOOKUP($A478,'Medical Examinations'!$A478:$P2812,14,FALSE)</f>
        <v>Yes</v>
      </c>
      <c r="F478" s="11" t="str">
        <f>VLOOKUP($A478,'Medical Examinations'!$A478:$O2812,5,FALSE)</f>
        <v>No</v>
      </c>
      <c r="G478" s="11" t="str">
        <f>VLOOKUP($A478,'Medical Examinations'!$A478:$O2812,6,FALSE)</f>
        <v>No</v>
      </c>
      <c r="H478" s="11">
        <f>VLOOKUP($A478,'Medical Examinations'!$A478:$P2812,13,FALSE)</f>
        <v>1</v>
      </c>
      <c r="I478" s="11" t="str">
        <f>VLOOKUP($A478,'Medical Examinations'!$A478:$P2812,16,FALSE)</f>
        <v>No</v>
      </c>
      <c r="J478" s="11" t="str">
        <f>VLOOKUP($A478,'Medical Examinations'!$A478:$P2812,11,FALSE)</f>
        <v>Obesity</v>
      </c>
      <c r="K478" s="11" t="str">
        <f>VLOOKUP($A478,'Medical Examinations'!$A478:$P2812,12,FALSE)</f>
        <v>Diabetes</v>
      </c>
      <c r="L478" s="11" t="str">
        <f>VLOOKUP($A478,'Hospitalisation Details'!$K478:$S2820,7,FALSE)</f>
        <v>8 Dec 1975</v>
      </c>
      <c r="M478" s="17">
        <f>VLOOKUP($A478,'Hospitalisation Details'!$K478:$S2820,9,FALSE)</f>
        <v>20878.78</v>
      </c>
      <c r="N478" s="11" t="str">
        <f>VLOOKUP($A478,'Hospitalisation Details'!$K478:$S2820,4,FALSE)</f>
        <v>Tier - 2</v>
      </c>
      <c r="O478" s="11" t="str">
        <f>VLOOKUP($A478,'Hospitalisation Details'!$K478:$S2820,5,FALSE)</f>
        <v>Tier - 1</v>
      </c>
      <c r="P478" s="11" t="str">
        <f>VLOOKUP($A478,'Hospitalisation Details'!$K478:$S2820,6,FALSE)</f>
        <v>R1024</v>
      </c>
      <c r="Q478" s="36">
        <f ca="1">VLOOKUP($A478,'Hospitalisation Details'!$K478:$S2820,8,FALSE)</f>
        <v>49</v>
      </c>
    </row>
    <row r="479" spans="1:17" x14ac:dyDescent="0.3">
      <c r="A479" s="14" t="str">
        <f>VLOOKUP('Customer Names'!A479,'Customer Names'!A479:F2813,1,FALSE)</f>
        <v>Id478</v>
      </c>
      <c r="B479" s="11" t="str">
        <f>VLOOKUP('Customer Names'!B479,'Customer Names'!B479:G2813,5,FALSE)</f>
        <v>Blake K</v>
      </c>
      <c r="C479" s="11">
        <f>VLOOKUP($A479,'Medical Examinations'!$A479:$O2813,2,FALSE)</f>
        <v>33</v>
      </c>
      <c r="D479" s="11">
        <f>VLOOKUP($A479,'Medical Examinations'!$A479:$O2813,3,FALSE)</f>
        <v>9.51</v>
      </c>
      <c r="E479" s="11" t="str">
        <f>VLOOKUP($A479,'Medical Examinations'!$A479:$P2813,14,FALSE)</f>
        <v>Yes</v>
      </c>
      <c r="F479" s="11" t="str">
        <f>VLOOKUP($A479,'Medical Examinations'!$A479:$O2813,5,FALSE)</f>
        <v>No</v>
      </c>
      <c r="G479" s="11" t="str">
        <f>VLOOKUP($A479,'Medical Examinations'!$A479:$O2813,6,FALSE)</f>
        <v>No</v>
      </c>
      <c r="H479" s="11">
        <f>VLOOKUP($A479,'Medical Examinations'!$A479:$P2813,13,FALSE)</f>
        <v>0</v>
      </c>
      <c r="I479" s="11" t="str">
        <f>VLOOKUP($A479,'Medical Examinations'!$A479:$P2813,16,FALSE)</f>
        <v>No</v>
      </c>
      <c r="J479" s="11" t="str">
        <f>VLOOKUP($A479,'Medical Examinations'!$A479:$P2813,11,FALSE)</f>
        <v>Obesity</v>
      </c>
      <c r="K479" s="11" t="str">
        <f>VLOOKUP($A479,'Medical Examinations'!$A479:$P2813,12,FALSE)</f>
        <v>Diabetes</v>
      </c>
      <c r="L479" s="11" t="str">
        <f>VLOOKUP($A479,'Hospitalisation Details'!$K479:$S2821,7,FALSE)</f>
        <v>8 Sep 1967</v>
      </c>
      <c r="M479" s="17">
        <f>VLOOKUP($A479,'Hospitalisation Details'!$K479:$S2821,9,FALSE)</f>
        <v>20781.490000000002</v>
      </c>
      <c r="N479" s="11" t="str">
        <f>VLOOKUP($A479,'Hospitalisation Details'!$K479:$S2821,4,FALSE)</f>
        <v>Tier - 2</v>
      </c>
      <c r="O479" s="11" t="str">
        <f>VLOOKUP($A479,'Hospitalisation Details'!$K479:$S2821,5,FALSE)</f>
        <v>Tier - 3</v>
      </c>
      <c r="P479" s="11" t="str">
        <f>VLOOKUP($A479,'Hospitalisation Details'!$K479:$S2821,6,FALSE)</f>
        <v>R1013</v>
      </c>
      <c r="Q479" s="36">
        <f ca="1">VLOOKUP($A479,'Hospitalisation Details'!$K479:$S2821,8,FALSE)</f>
        <v>57</v>
      </c>
    </row>
    <row r="480" spans="1:17" x14ac:dyDescent="0.3">
      <c r="A480" s="14" t="str">
        <f>VLOOKUP('Customer Names'!A480,'Customer Names'!A480:F2814,1,FALSE)</f>
        <v>Id479</v>
      </c>
      <c r="B480" s="11" t="str">
        <f>VLOOKUP('Customer Names'!B480,'Customer Names'!B480:G2814,5,FALSE)</f>
        <v>Brian T</v>
      </c>
      <c r="C480" s="11">
        <f>VLOOKUP($A480,'Medical Examinations'!$A480:$O2814,2,FALSE)</f>
        <v>28.024999999999999</v>
      </c>
      <c r="D480" s="11">
        <f>VLOOKUP($A480,'Medical Examinations'!$A480:$O2814,3,FALSE)</f>
        <v>7.67</v>
      </c>
      <c r="E480" s="11" t="str">
        <f>VLOOKUP($A480,'Medical Examinations'!$A480:$P2814,14,FALSE)</f>
        <v>Yes</v>
      </c>
      <c r="F480" s="11" t="str">
        <f>VLOOKUP($A480,'Medical Examinations'!$A480:$O2814,5,FALSE)</f>
        <v>No</v>
      </c>
      <c r="G480" s="11" t="str">
        <f>VLOOKUP($A480,'Medical Examinations'!$A480:$O2814,6,FALSE)</f>
        <v>No</v>
      </c>
      <c r="H480" s="11">
        <f>VLOOKUP($A480,'Medical Examinations'!$A480:$P2814,13,FALSE)</f>
        <v>1</v>
      </c>
      <c r="I480" s="11" t="str">
        <f>VLOOKUP($A480,'Medical Examinations'!$A480:$P2814,16,FALSE)</f>
        <v>Yes</v>
      </c>
      <c r="J480" s="11" t="str">
        <f>VLOOKUP($A480,'Medical Examinations'!$A480:$P2814,11,FALSE)</f>
        <v>Overweight</v>
      </c>
      <c r="K480" s="11" t="str">
        <f>VLOOKUP($A480,'Medical Examinations'!$A480:$P2814,12,FALSE)</f>
        <v>Diabetes</v>
      </c>
      <c r="L480" s="11" t="str">
        <f>VLOOKUP($A480,'Hospitalisation Details'!$K480:$S2822,7,FALSE)</f>
        <v>4 Aug 1986</v>
      </c>
      <c r="M480" s="17">
        <f>VLOOKUP($A480,'Hospitalisation Details'!$K480:$S2822,9,FALSE)</f>
        <v>20773.63</v>
      </c>
      <c r="N480" s="11" t="str">
        <f>VLOOKUP($A480,'Hospitalisation Details'!$K480:$S2822,4,FALSE)</f>
        <v>Tier - 2</v>
      </c>
      <c r="O480" s="11" t="str">
        <f>VLOOKUP($A480,'Hospitalisation Details'!$K480:$S2822,5,FALSE)</f>
        <v>Tier - 3</v>
      </c>
      <c r="P480" s="11" t="str">
        <f>VLOOKUP($A480,'Hospitalisation Details'!$K480:$S2822,6,FALSE)</f>
        <v>R1017</v>
      </c>
      <c r="Q480" s="36">
        <f ca="1">VLOOKUP($A480,'Hospitalisation Details'!$K480:$S2822,8,FALSE)</f>
        <v>38</v>
      </c>
    </row>
    <row r="481" spans="1:17" x14ac:dyDescent="0.3">
      <c r="A481" s="14" t="str">
        <f>VLOOKUP('Customer Names'!A481,'Customer Names'!A481:F2815,1,FALSE)</f>
        <v>Id480</v>
      </c>
      <c r="B481" s="11" t="str">
        <f>VLOOKUP('Customer Names'!B481,'Customer Names'!B481:G2815,5,FALSE)</f>
        <v>Damon</v>
      </c>
      <c r="C481" s="11">
        <f>VLOOKUP($A481,'Medical Examinations'!$A481:$O2815,2,FALSE)</f>
        <v>28.69</v>
      </c>
      <c r="D481" s="11">
        <f>VLOOKUP($A481,'Medical Examinations'!$A481:$O2815,3,FALSE)</f>
        <v>6.23</v>
      </c>
      <c r="E481" s="11" t="str">
        <f>VLOOKUP($A481,'Medical Examinations'!$A481:$P2815,14,FALSE)</f>
        <v>No</v>
      </c>
      <c r="F481" s="11" t="str">
        <f>VLOOKUP($A481,'Medical Examinations'!$A481:$O2815,5,FALSE)</f>
        <v>No</v>
      </c>
      <c r="G481" s="11" t="str">
        <f>VLOOKUP($A481,'Medical Examinations'!$A481:$O2815,6,FALSE)</f>
        <v>No</v>
      </c>
      <c r="H481" s="11">
        <f>VLOOKUP($A481,'Medical Examinations'!$A481:$P2815,13,FALSE)</f>
        <v>1</v>
      </c>
      <c r="I481" s="11" t="str">
        <f>VLOOKUP($A481,'Medical Examinations'!$A481:$P2815,16,FALSE)</f>
        <v>Yes</v>
      </c>
      <c r="J481" s="11" t="str">
        <f>VLOOKUP($A481,'Medical Examinations'!$A481:$P2815,11,FALSE)</f>
        <v>Overweight</v>
      </c>
      <c r="K481" s="11" t="str">
        <f>VLOOKUP($A481,'Medical Examinations'!$A481:$P2815,12,FALSE)</f>
        <v>Prediabetes</v>
      </c>
      <c r="L481" s="11" t="str">
        <f>VLOOKUP($A481,'Hospitalisation Details'!$K481:$S2823,7,FALSE)</f>
        <v>14 Sep 1992</v>
      </c>
      <c r="M481" s="17">
        <f>VLOOKUP($A481,'Hospitalisation Details'!$K481:$S2823,9,FALSE)</f>
        <v>20745.990000000002</v>
      </c>
      <c r="N481" s="11" t="str">
        <f>VLOOKUP($A481,'Hospitalisation Details'!$K481:$S2823,4,FALSE)</f>
        <v>Tier - 3</v>
      </c>
      <c r="O481" s="11" t="str">
        <f>VLOOKUP($A481,'Hospitalisation Details'!$K481:$S2823,5,FALSE)</f>
        <v>Tier - 1</v>
      </c>
      <c r="P481" s="11" t="str">
        <f>VLOOKUP($A481,'Hospitalisation Details'!$K481:$S2823,6,FALSE)</f>
        <v>R1012</v>
      </c>
      <c r="Q481" s="36">
        <f ca="1">VLOOKUP($A481,'Hospitalisation Details'!$K481:$S2823,8,FALSE)</f>
        <v>32</v>
      </c>
    </row>
    <row r="482" spans="1:17" x14ac:dyDescent="0.3">
      <c r="A482" s="14" t="str">
        <f>VLOOKUP('Customer Names'!A482,'Customer Names'!A482:F2816,1,FALSE)</f>
        <v>Id481</v>
      </c>
      <c r="B482" s="11" t="str">
        <f>VLOOKUP('Customer Names'!B482,'Customer Names'!B482:G2816,5,FALSE)</f>
        <v>Jeffrey</v>
      </c>
      <c r="C482" s="11">
        <f>VLOOKUP($A482,'Medical Examinations'!$A482:$O2816,2,FALSE)</f>
        <v>40.28</v>
      </c>
      <c r="D482" s="11">
        <f>VLOOKUP($A482,'Medical Examinations'!$A482:$O2816,3,FALSE)</f>
        <v>8.9</v>
      </c>
      <c r="E482" s="11" t="str">
        <f>VLOOKUP($A482,'Medical Examinations'!$A482:$P2816,14,FALSE)</f>
        <v>No</v>
      </c>
      <c r="F482" s="11" t="str">
        <f>VLOOKUP($A482,'Medical Examinations'!$A482:$O2816,5,FALSE)</f>
        <v>No</v>
      </c>
      <c r="G482" s="11" t="str">
        <f>VLOOKUP($A482,'Medical Examinations'!$A482:$O2816,6,FALSE)</f>
        <v>No</v>
      </c>
      <c r="H482" s="11">
        <f>VLOOKUP($A482,'Medical Examinations'!$A482:$P2816,13,FALSE)</f>
        <v>0</v>
      </c>
      <c r="I482" s="11" t="str">
        <f>VLOOKUP($A482,'Medical Examinations'!$A482:$P2816,16,FALSE)</f>
        <v>No</v>
      </c>
      <c r="J482" s="11" t="str">
        <f>VLOOKUP($A482,'Medical Examinations'!$A482:$P2816,11,FALSE)</f>
        <v>Obesity</v>
      </c>
      <c r="K482" s="11" t="str">
        <f>VLOOKUP($A482,'Medical Examinations'!$A482:$P2816,12,FALSE)</f>
        <v>Diabetes</v>
      </c>
      <c r="L482" s="11" t="str">
        <f>VLOOKUP($A482,'Hospitalisation Details'!$K482:$S2824,7,FALSE)</f>
        <v>1 Aug 1965</v>
      </c>
      <c r="M482" s="17">
        <f>VLOOKUP($A482,'Hospitalisation Details'!$K482:$S2824,9,FALSE)</f>
        <v>20709.02</v>
      </c>
      <c r="N482" s="11" t="str">
        <f>VLOOKUP($A482,'Hospitalisation Details'!$K482:$S2824,4,FALSE)</f>
        <v>Tier - 3</v>
      </c>
      <c r="O482" s="11" t="str">
        <f>VLOOKUP($A482,'Hospitalisation Details'!$K482:$S2824,5,FALSE)</f>
        <v>Tier - 2</v>
      </c>
      <c r="P482" s="11" t="str">
        <f>VLOOKUP($A482,'Hospitalisation Details'!$K482:$S2824,6,FALSE)</f>
        <v>R1019</v>
      </c>
      <c r="Q482" s="36">
        <f ca="1">VLOOKUP($A482,'Hospitalisation Details'!$K482:$S2824,8,FALSE)</f>
        <v>59</v>
      </c>
    </row>
    <row r="483" spans="1:17" x14ac:dyDescent="0.3">
      <c r="A483" s="14" t="str">
        <f>VLOOKUP('Customer Names'!A483,'Customer Names'!A483:F2817,1,FALSE)</f>
        <v>Id482</v>
      </c>
      <c r="B483" s="11" t="str">
        <f>VLOOKUP('Customer Names'!B483,'Customer Names'!B483:G2817,5,FALSE)</f>
        <v>Malcolm J</v>
      </c>
      <c r="C483" s="11">
        <f>VLOOKUP($A483,'Medical Examinations'!$A483:$O2817,2,FALSE)</f>
        <v>37.299999999999997</v>
      </c>
      <c r="D483" s="11">
        <f>VLOOKUP($A483,'Medical Examinations'!$A483:$O2817,3,FALSE)</f>
        <v>7.79</v>
      </c>
      <c r="E483" s="11" t="str">
        <f>VLOOKUP($A483,'Medical Examinations'!$A483:$P2817,14,FALSE)</f>
        <v>Yes</v>
      </c>
      <c r="F483" s="11" t="str">
        <f>VLOOKUP($A483,'Medical Examinations'!$A483:$O2817,5,FALSE)</f>
        <v>No</v>
      </c>
      <c r="G483" s="11" t="str">
        <f>VLOOKUP($A483,'Medical Examinations'!$A483:$O2817,6,FALSE)</f>
        <v>No</v>
      </c>
      <c r="H483" s="11">
        <f>VLOOKUP($A483,'Medical Examinations'!$A483:$P2817,13,FALSE)</f>
        <v>0</v>
      </c>
      <c r="I483" s="11" t="str">
        <f>VLOOKUP($A483,'Medical Examinations'!$A483:$P2817,16,FALSE)</f>
        <v>No</v>
      </c>
      <c r="J483" s="11" t="str">
        <f>VLOOKUP($A483,'Medical Examinations'!$A483:$P2817,11,FALSE)</f>
        <v>Obesity</v>
      </c>
      <c r="K483" s="11" t="str">
        <f>VLOOKUP($A483,'Medical Examinations'!$A483:$P2817,12,FALSE)</f>
        <v>Diabetes</v>
      </c>
      <c r="L483" s="11" t="str">
        <f>VLOOKUP($A483,'Hospitalisation Details'!$K483:$S2825,7,FALSE)</f>
        <v>17 Dec 1967</v>
      </c>
      <c r="M483" s="17">
        <f>VLOOKUP($A483,'Hospitalisation Details'!$K483:$S2825,9,FALSE)</f>
        <v>20630.28</v>
      </c>
      <c r="N483" s="11" t="str">
        <f>VLOOKUP($A483,'Hospitalisation Details'!$K483:$S2825,4,FALSE)</f>
        <v>Tier - 2</v>
      </c>
      <c r="O483" s="11" t="str">
        <f>VLOOKUP($A483,'Hospitalisation Details'!$K483:$S2825,5,FALSE)</f>
        <v>Tier - 3</v>
      </c>
      <c r="P483" s="11" t="str">
        <f>VLOOKUP($A483,'Hospitalisation Details'!$K483:$S2825,6,FALSE)</f>
        <v>R1011</v>
      </c>
      <c r="Q483" s="36">
        <f ca="1">VLOOKUP($A483,'Hospitalisation Details'!$K483:$S2825,8,FALSE)</f>
        <v>57</v>
      </c>
    </row>
    <row r="484" spans="1:17" x14ac:dyDescent="0.3">
      <c r="A484" s="14" t="str">
        <f>VLOOKUP('Customer Names'!A484,'Customer Names'!A484:F2818,1,FALSE)</f>
        <v>Id483</v>
      </c>
      <c r="B484" s="11" t="str">
        <f>VLOOKUP('Customer Names'!B484,'Customer Names'!B484:G2818,5,FALSE)</f>
        <v>Margaret B</v>
      </c>
      <c r="C484" s="11">
        <f>VLOOKUP($A484,'Medical Examinations'!$A484:$O2818,2,FALSE)</f>
        <v>54.47</v>
      </c>
      <c r="D484" s="11">
        <f>VLOOKUP($A484,'Medical Examinations'!$A484:$O2818,3,FALSE)</f>
        <v>4.49</v>
      </c>
      <c r="E484" s="11" t="str">
        <f>VLOOKUP($A484,'Medical Examinations'!$A484:$P2818,14,FALSE)</f>
        <v>Yes</v>
      </c>
      <c r="F484" s="11" t="str">
        <f>VLOOKUP($A484,'Medical Examinations'!$A484:$O2818,5,FALSE)</f>
        <v>No</v>
      </c>
      <c r="G484" s="11" t="str">
        <f>VLOOKUP($A484,'Medical Examinations'!$A484:$O2818,6,FALSE)</f>
        <v>No</v>
      </c>
      <c r="H484" s="11">
        <f>VLOOKUP($A484,'Medical Examinations'!$A484:$P2818,13,FALSE)</f>
        <v>2</v>
      </c>
      <c r="I484" s="11" t="str">
        <f>VLOOKUP($A484,'Medical Examinations'!$A484:$P2818,16,FALSE)</f>
        <v>No</v>
      </c>
      <c r="J484" s="11" t="str">
        <f>VLOOKUP($A484,'Medical Examinations'!$A484:$P2818,11,FALSE)</f>
        <v>Obesity</v>
      </c>
      <c r="K484" s="11" t="str">
        <f>VLOOKUP($A484,'Medical Examinations'!$A484:$P2818,12,FALSE)</f>
        <v>Normal</v>
      </c>
      <c r="L484" s="11" t="str">
        <f>VLOOKUP($A484,'Hospitalisation Details'!$K484:$S2826,7,FALSE)</f>
        <v>9 Jul 1966</v>
      </c>
      <c r="M484" s="17">
        <f>VLOOKUP($A484,'Hospitalisation Details'!$K484:$S2826,9,FALSE)</f>
        <v>20568.32</v>
      </c>
      <c r="N484" s="11" t="str">
        <f>VLOOKUP($A484,'Hospitalisation Details'!$K484:$S2826,4,FALSE)</f>
        <v>Tier - 3</v>
      </c>
      <c r="O484" s="11" t="str">
        <f>VLOOKUP($A484,'Hospitalisation Details'!$K484:$S2826,5,FALSE)</f>
        <v>Tier - 2</v>
      </c>
      <c r="P484" s="11" t="str">
        <f>VLOOKUP($A484,'Hospitalisation Details'!$K484:$S2826,6,FALSE)</f>
        <v>R1012</v>
      </c>
      <c r="Q484" s="36">
        <f ca="1">VLOOKUP($A484,'Hospitalisation Details'!$K484:$S2826,8,FALSE)</f>
        <v>58</v>
      </c>
    </row>
    <row r="485" spans="1:17" x14ac:dyDescent="0.3">
      <c r="A485" s="14" t="str">
        <f>VLOOKUP('Customer Names'!A485,'Customer Names'!A485:F2819,1,FALSE)</f>
        <v>Id484</v>
      </c>
      <c r="B485" s="11" t="str">
        <f>VLOOKUP('Customer Names'!B485,'Customer Names'!B485:G2819,5,FALSE)</f>
        <v>Helen</v>
      </c>
      <c r="C485" s="11">
        <f>VLOOKUP($A485,'Medical Examinations'!$A485:$O2819,2,FALSE)</f>
        <v>38.06</v>
      </c>
      <c r="D485" s="11">
        <f>VLOOKUP($A485,'Medical Examinations'!$A485:$O2819,3,FALSE)</f>
        <v>5.24</v>
      </c>
      <c r="E485" s="11" t="str">
        <f>VLOOKUP($A485,'Medical Examinations'!$A485:$P2819,14,FALSE)</f>
        <v>Yes</v>
      </c>
      <c r="F485" s="11" t="str">
        <f>VLOOKUP($A485,'Medical Examinations'!$A485:$O2819,5,FALSE)</f>
        <v>No</v>
      </c>
      <c r="G485" s="11" t="str">
        <f>VLOOKUP($A485,'Medical Examinations'!$A485:$O2819,6,FALSE)</f>
        <v>Yes</v>
      </c>
      <c r="H485" s="11">
        <f>VLOOKUP($A485,'Medical Examinations'!$A485:$P2819,13,FALSE)</f>
        <v>1</v>
      </c>
      <c r="I485" s="11" t="str">
        <f>VLOOKUP($A485,'Medical Examinations'!$A485:$P2819,16,FALSE)</f>
        <v>No</v>
      </c>
      <c r="J485" s="11" t="str">
        <f>VLOOKUP($A485,'Medical Examinations'!$A485:$P2819,11,FALSE)</f>
        <v>Obesity</v>
      </c>
      <c r="K485" s="11" t="str">
        <f>VLOOKUP($A485,'Medical Examinations'!$A485:$P2819,12,FALSE)</f>
        <v>Normal</v>
      </c>
      <c r="L485" s="11" t="str">
        <f>VLOOKUP($A485,'Hospitalisation Details'!$K485:$S2827,7,FALSE)</f>
        <v>13 Oct 1969</v>
      </c>
      <c r="M485" s="17">
        <f>VLOOKUP($A485,'Hospitalisation Details'!$K485:$S2827,9,FALSE)</f>
        <v>20463</v>
      </c>
      <c r="N485" s="11" t="str">
        <f>VLOOKUP($A485,'Hospitalisation Details'!$K485:$S2827,4,FALSE)</f>
        <v>Tier - 2</v>
      </c>
      <c r="O485" s="11" t="str">
        <f>VLOOKUP($A485,'Hospitalisation Details'!$K485:$S2827,5,FALSE)</f>
        <v>Tier - 2</v>
      </c>
      <c r="P485" s="11" t="str">
        <f>VLOOKUP($A485,'Hospitalisation Details'!$K485:$S2827,6,FALSE)</f>
        <v>R1013</v>
      </c>
      <c r="Q485" s="36">
        <f ca="1">VLOOKUP($A485,'Hospitalisation Details'!$K485:$S2827,8,FALSE)</f>
        <v>55</v>
      </c>
    </row>
    <row r="486" spans="1:17" x14ac:dyDescent="0.3">
      <c r="A486" s="14" t="str">
        <f>VLOOKUP('Customer Names'!A486,'Customer Names'!A486:F2820,1,FALSE)</f>
        <v>Id485</v>
      </c>
      <c r="B486" s="11" t="str">
        <f>VLOOKUP('Customer Names'!B486,'Customer Names'!B486:G2820,5,FALSE)</f>
        <v>Matthew</v>
      </c>
      <c r="C486" s="11">
        <f>VLOOKUP($A486,'Medical Examinations'!$A486:$O2820,2,FALSE)</f>
        <v>51.47</v>
      </c>
      <c r="D486" s="11">
        <f>VLOOKUP($A486,'Medical Examinations'!$A486:$O2820,3,FALSE)</f>
        <v>9.6</v>
      </c>
      <c r="E486" s="11" t="str">
        <f>VLOOKUP($A486,'Medical Examinations'!$A486:$P2820,14,FALSE)</f>
        <v>No</v>
      </c>
      <c r="F486" s="11" t="str">
        <f>VLOOKUP($A486,'Medical Examinations'!$A486:$O2820,5,FALSE)</f>
        <v>No</v>
      </c>
      <c r="G486" s="11" t="str">
        <f>VLOOKUP($A486,'Medical Examinations'!$A486:$O2820,6,FALSE)</f>
        <v>No</v>
      </c>
      <c r="H486" s="11">
        <f>VLOOKUP($A486,'Medical Examinations'!$A486:$P2820,13,FALSE)</f>
        <v>0</v>
      </c>
      <c r="I486" s="11" t="str">
        <f>VLOOKUP($A486,'Medical Examinations'!$A486:$P2820,16,FALSE)</f>
        <v>No</v>
      </c>
      <c r="J486" s="11" t="str">
        <f>VLOOKUP($A486,'Medical Examinations'!$A486:$P2820,11,FALSE)</f>
        <v>Obesity</v>
      </c>
      <c r="K486" s="11" t="str">
        <f>VLOOKUP($A486,'Medical Examinations'!$A486:$P2820,12,FALSE)</f>
        <v>Diabetes</v>
      </c>
      <c r="L486" s="11" t="str">
        <f>VLOOKUP($A486,'Hospitalisation Details'!$K486:$S2828,7,FALSE)</f>
        <v>18 Oct 1962</v>
      </c>
      <c r="M486" s="17">
        <f>VLOOKUP($A486,'Hospitalisation Details'!$K486:$S2828,9,FALSE)</f>
        <v>20446.849999999999</v>
      </c>
      <c r="N486" s="11" t="str">
        <f>VLOOKUP($A486,'Hospitalisation Details'!$K486:$S2828,4,FALSE)</f>
        <v>Tier - 2</v>
      </c>
      <c r="O486" s="11" t="str">
        <f>VLOOKUP($A486,'Hospitalisation Details'!$K486:$S2828,5,FALSE)</f>
        <v>Tier - 1</v>
      </c>
      <c r="P486" s="11" t="str">
        <f>VLOOKUP($A486,'Hospitalisation Details'!$K486:$S2828,6,FALSE)</f>
        <v>R1012</v>
      </c>
      <c r="Q486" s="36">
        <f ca="1">VLOOKUP($A486,'Hospitalisation Details'!$K486:$S2828,8,FALSE)</f>
        <v>62</v>
      </c>
    </row>
    <row r="487" spans="1:17" x14ac:dyDescent="0.3">
      <c r="A487" s="14" t="str">
        <f>VLOOKUP('Customer Names'!A487,'Customer Names'!A487:F2821,1,FALSE)</f>
        <v>Id486</v>
      </c>
      <c r="B487" s="11" t="str">
        <f>VLOOKUP('Customer Names'!B487,'Customer Names'!B487:G2821,5,FALSE)</f>
        <v>Jeff</v>
      </c>
      <c r="C487" s="11">
        <f>VLOOKUP($A487,'Medical Examinations'!$A487:$O2821,2,FALSE)</f>
        <v>29.8</v>
      </c>
      <c r="D487" s="11">
        <f>VLOOKUP($A487,'Medical Examinations'!$A487:$O2821,3,FALSE)</f>
        <v>5.78</v>
      </c>
      <c r="E487" s="11" t="str">
        <f>VLOOKUP($A487,'Medical Examinations'!$A487:$P2821,14,FALSE)</f>
        <v>Yes</v>
      </c>
      <c r="F487" s="11" t="str">
        <f>VLOOKUP($A487,'Medical Examinations'!$A487:$O2821,5,FALSE)</f>
        <v>No</v>
      </c>
      <c r="G487" s="11" t="str">
        <f>VLOOKUP($A487,'Medical Examinations'!$A487:$O2821,6,FALSE)</f>
        <v>No</v>
      </c>
      <c r="H487" s="11">
        <f>VLOOKUP($A487,'Medical Examinations'!$A487:$P2821,13,FALSE)</f>
        <v>0</v>
      </c>
      <c r="I487" s="11" t="str">
        <f>VLOOKUP($A487,'Medical Examinations'!$A487:$P2821,16,FALSE)</f>
        <v>No</v>
      </c>
      <c r="J487" s="11" t="str">
        <f>VLOOKUP($A487,'Medical Examinations'!$A487:$P2821,11,FALSE)</f>
        <v>Overweight</v>
      </c>
      <c r="K487" s="11" t="str">
        <f>VLOOKUP($A487,'Medical Examinations'!$A487:$P2821,12,FALSE)</f>
        <v>Prediabetes</v>
      </c>
      <c r="L487" s="11" t="str">
        <f>VLOOKUP($A487,'Hospitalisation Details'!$K487:$S2829,7,FALSE)</f>
        <v>12 Jul 1985</v>
      </c>
      <c r="M487" s="17">
        <f>VLOOKUP($A487,'Hospitalisation Details'!$K487:$S2829,9,FALSE)</f>
        <v>20420.599999999999</v>
      </c>
      <c r="N487" s="11" t="str">
        <f>VLOOKUP($A487,'Hospitalisation Details'!$K487:$S2829,4,FALSE)</f>
        <v>Tier - 3</v>
      </c>
      <c r="O487" s="11" t="str">
        <f>VLOOKUP($A487,'Hospitalisation Details'!$K487:$S2829,5,FALSE)</f>
        <v>Tier - 2</v>
      </c>
      <c r="P487" s="11" t="str">
        <f>VLOOKUP($A487,'Hospitalisation Details'!$K487:$S2829,6,FALSE)</f>
        <v>R1011</v>
      </c>
      <c r="Q487" s="36">
        <f ca="1">VLOOKUP($A487,'Hospitalisation Details'!$K487:$S2829,8,FALSE)</f>
        <v>39</v>
      </c>
    </row>
    <row r="488" spans="1:17" x14ac:dyDescent="0.3">
      <c r="A488" s="14" t="str">
        <f>VLOOKUP('Customer Names'!A488,'Customer Names'!A488:F2822,1,FALSE)</f>
        <v>Id487</v>
      </c>
      <c r="B488" s="11" t="str">
        <f>VLOOKUP('Customer Names'!B488,'Customer Names'!B488:G2822,5,FALSE)</f>
        <v>Tara R</v>
      </c>
      <c r="C488" s="11">
        <f>VLOOKUP($A488,'Medical Examinations'!$A488:$O2822,2,FALSE)</f>
        <v>49.77</v>
      </c>
      <c r="D488" s="11">
        <f>VLOOKUP($A488,'Medical Examinations'!$A488:$O2822,3,FALSE)</f>
        <v>7.02</v>
      </c>
      <c r="E488" s="11" t="str">
        <f>VLOOKUP($A488,'Medical Examinations'!$A488:$P2822,14,FALSE)</f>
        <v>No</v>
      </c>
      <c r="F488" s="11" t="str">
        <f>VLOOKUP($A488,'Medical Examinations'!$A488:$O2822,5,FALSE)</f>
        <v>No</v>
      </c>
      <c r="G488" s="11" t="str">
        <f>VLOOKUP($A488,'Medical Examinations'!$A488:$O2822,6,FALSE)</f>
        <v>No</v>
      </c>
      <c r="H488" s="11">
        <f>VLOOKUP($A488,'Medical Examinations'!$A488:$P2822,13,FALSE)</f>
        <v>0</v>
      </c>
      <c r="I488" s="11" t="str">
        <f>VLOOKUP($A488,'Medical Examinations'!$A488:$P2822,16,FALSE)</f>
        <v>No</v>
      </c>
      <c r="J488" s="11" t="str">
        <f>VLOOKUP($A488,'Medical Examinations'!$A488:$P2822,11,FALSE)</f>
        <v>Obesity</v>
      </c>
      <c r="K488" s="11" t="str">
        <f>VLOOKUP($A488,'Medical Examinations'!$A488:$P2822,12,FALSE)</f>
        <v>Diabetes</v>
      </c>
      <c r="L488" s="11" t="str">
        <f>VLOOKUP($A488,'Hospitalisation Details'!$K488:$S2830,7,FALSE)</f>
        <v>2 Jul 1962</v>
      </c>
      <c r="M488" s="17">
        <f>VLOOKUP($A488,'Hospitalisation Details'!$K488:$S2830,9,FALSE)</f>
        <v>20354.5</v>
      </c>
      <c r="N488" s="11" t="str">
        <f>VLOOKUP($A488,'Hospitalisation Details'!$K488:$S2830,4,FALSE)</f>
        <v>Tier - 3</v>
      </c>
      <c r="O488" s="11" t="str">
        <f>VLOOKUP($A488,'Hospitalisation Details'!$K488:$S2830,5,FALSE)</f>
        <v>Tier - 2</v>
      </c>
      <c r="P488" s="11" t="str">
        <f>VLOOKUP($A488,'Hospitalisation Details'!$K488:$S2830,6,FALSE)</f>
        <v>R1026</v>
      </c>
      <c r="Q488" s="36">
        <f ca="1">VLOOKUP($A488,'Hospitalisation Details'!$K488:$S2830,8,FALSE)</f>
        <v>62</v>
      </c>
    </row>
    <row r="489" spans="1:17" x14ac:dyDescent="0.3">
      <c r="A489" s="14" t="str">
        <f>VLOOKUP('Customer Names'!A489,'Customer Names'!A489:F2823,1,FALSE)</f>
        <v>Id488</v>
      </c>
      <c r="B489" s="11" t="str">
        <f>VLOOKUP('Customer Names'!B489,'Customer Names'!B489:G2823,5,FALSE)</f>
        <v>Kristin</v>
      </c>
      <c r="C489" s="11">
        <f>VLOOKUP($A489,'Medical Examinations'!$A489:$O2823,2,FALSE)</f>
        <v>25.555</v>
      </c>
      <c r="D489" s="11">
        <f>VLOOKUP($A489,'Medical Examinations'!$A489:$O2823,3,FALSE)</f>
        <v>4.09</v>
      </c>
      <c r="E489" s="11" t="str">
        <f>VLOOKUP($A489,'Medical Examinations'!$A489:$P2823,14,FALSE)</f>
        <v>Yes</v>
      </c>
      <c r="F489" s="11" t="str">
        <f>VLOOKUP($A489,'Medical Examinations'!$A489:$O2823,5,FALSE)</f>
        <v>No</v>
      </c>
      <c r="G489" s="11" t="str">
        <f>VLOOKUP($A489,'Medical Examinations'!$A489:$O2823,6,FALSE)</f>
        <v>No</v>
      </c>
      <c r="H489" s="11">
        <f>VLOOKUP($A489,'Medical Examinations'!$A489:$P2823,13,FALSE)</f>
        <v>0</v>
      </c>
      <c r="I489" s="11" t="str">
        <f>VLOOKUP($A489,'Medical Examinations'!$A489:$P2823,16,FALSE)</f>
        <v>Yes</v>
      </c>
      <c r="J489" s="11" t="str">
        <f>VLOOKUP($A489,'Medical Examinations'!$A489:$P2823,11,FALSE)</f>
        <v>Overweight</v>
      </c>
      <c r="K489" s="11" t="str">
        <f>VLOOKUP($A489,'Medical Examinations'!$A489:$P2823,12,FALSE)</f>
        <v>Normal</v>
      </c>
      <c r="L489" s="11" t="str">
        <f>VLOOKUP($A489,'Hospitalisation Details'!$K489:$S2831,7,FALSE)</f>
        <v>17 Sep 1985</v>
      </c>
      <c r="M489" s="17">
        <f>VLOOKUP($A489,'Hospitalisation Details'!$K489:$S2831,9,FALSE)</f>
        <v>20296.86</v>
      </c>
      <c r="N489" s="11" t="str">
        <f>VLOOKUP($A489,'Hospitalisation Details'!$K489:$S2831,4,FALSE)</f>
        <v>Tier - 3</v>
      </c>
      <c r="O489" s="11" t="str">
        <f>VLOOKUP($A489,'Hospitalisation Details'!$K489:$S2831,5,FALSE)</f>
        <v>Tier - 1</v>
      </c>
      <c r="P489" s="11" t="str">
        <f>VLOOKUP($A489,'Hospitalisation Details'!$K489:$S2831,6,FALSE)</f>
        <v>R1024</v>
      </c>
      <c r="Q489" s="36">
        <f ca="1">VLOOKUP($A489,'Hospitalisation Details'!$K489:$S2831,8,FALSE)</f>
        <v>39</v>
      </c>
    </row>
    <row r="490" spans="1:17" x14ac:dyDescent="0.3">
      <c r="A490" s="14" t="str">
        <f>VLOOKUP('Customer Names'!A490,'Customer Names'!A490:F2824,1,FALSE)</f>
        <v>Id489</v>
      </c>
      <c r="B490" s="11" t="str">
        <f>VLOOKUP('Customer Names'!B490,'Customer Names'!B490:G2824,5,FALSE)</f>
        <v>Timothy</v>
      </c>
      <c r="C490" s="11">
        <f>VLOOKUP($A490,'Medical Examinations'!$A490:$O2824,2,FALSE)</f>
        <v>29.64</v>
      </c>
      <c r="D490" s="11">
        <f>VLOOKUP($A490,'Medical Examinations'!$A490:$O2824,3,FALSE)</f>
        <v>4.93</v>
      </c>
      <c r="E490" s="11" t="str">
        <f>VLOOKUP($A490,'Medical Examinations'!$A490:$P2824,14,FALSE)</f>
        <v>No</v>
      </c>
      <c r="F490" s="11" t="str">
        <f>VLOOKUP($A490,'Medical Examinations'!$A490:$O2824,5,FALSE)</f>
        <v>No</v>
      </c>
      <c r="G490" s="11" t="str">
        <f>VLOOKUP($A490,'Medical Examinations'!$A490:$O2824,6,FALSE)</f>
        <v>Yes</v>
      </c>
      <c r="H490" s="11">
        <f>VLOOKUP($A490,'Medical Examinations'!$A490:$P2824,13,FALSE)</f>
        <v>1</v>
      </c>
      <c r="I490" s="11" t="str">
        <f>VLOOKUP($A490,'Medical Examinations'!$A490:$P2824,16,FALSE)</f>
        <v>No</v>
      </c>
      <c r="J490" s="11" t="str">
        <f>VLOOKUP($A490,'Medical Examinations'!$A490:$P2824,11,FALSE)</f>
        <v>Overweight</v>
      </c>
      <c r="K490" s="11" t="str">
        <f>VLOOKUP($A490,'Medical Examinations'!$A490:$P2824,12,FALSE)</f>
        <v>Normal</v>
      </c>
      <c r="L490" s="11" t="str">
        <f>VLOOKUP($A490,'Hospitalisation Details'!$K490:$S2832,7,FALSE)</f>
        <v>7 Sep 1993</v>
      </c>
      <c r="M490" s="17">
        <f>VLOOKUP($A490,'Hospitalisation Details'!$K490:$S2832,9,FALSE)</f>
        <v>20277.810000000001</v>
      </c>
      <c r="N490" s="11" t="str">
        <f>VLOOKUP($A490,'Hospitalisation Details'!$K490:$S2832,4,FALSE)</f>
        <v>Tier - 3</v>
      </c>
      <c r="O490" s="11" t="str">
        <f>VLOOKUP($A490,'Hospitalisation Details'!$K490:$S2832,5,FALSE)</f>
        <v>Tier - 3</v>
      </c>
      <c r="P490" s="11" t="str">
        <f>VLOOKUP($A490,'Hospitalisation Details'!$K490:$S2832,6,FALSE)</f>
        <v>R1016</v>
      </c>
      <c r="Q490" s="36">
        <f ca="1">VLOOKUP($A490,'Hospitalisation Details'!$K490:$S2832,8,FALSE)</f>
        <v>31</v>
      </c>
    </row>
    <row r="491" spans="1:17" x14ac:dyDescent="0.3">
      <c r="A491" s="14" t="str">
        <f>VLOOKUP('Customer Names'!A491,'Customer Names'!A491:F2825,1,FALSE)</f>
        <v>Id490</v>
      </c>
      <c r="B491" s="11" t="str">
        <f>VLOOKUP('Customer Names'!B491,'Customer Names'!B491:G2825,5,FALSE)</f>
        <v>Scott</v>
      </c>
      <c r="C491" s="11">
        <f>VLOOKUP($A491,'Medical Examinations'!$A491:$O2825,2,FALSE)</f>
        <v>53.93</v>
      </c>
      <c r="D491" s="11">
        <f>VLOOKUP($A491,'Medical Examinations'!$A491:$O2825,3,FALSE)</f>
        <v>5.34</v>
      </c>
      <c r="E491" s="11" t="str">
        <f>VLOOKUP($A491,'Medical Examinations'!$A491:$P2825,14,FALSE)</f>
        <v>Yes</v>
      </c>
      <c r="F491" s="11" t="str">
        <f>VLOOKUP($A491,'Medical Examinations'!$A491:$O2825,5,FALSE)</f>
        <v>No</v>
      </c>
      <c r="G491" s="11" t="str">
        <f>VLOOKUP($A491,'Medical Examinations'!$A491:$O2825,6,FALSE)</f>
        <v>No</v>
      </c>
      <c r="H491" s="11">
        <f>VLOOKUP($A491,'Medical Examinations'!$A491:$P2825,13,FALSE)</f>
        <v>2</v>
      </c>
      <c r="I491" s="11" t="str">
        <f>VLOOKUP($A491,'Medical Examinations'!$A491:$P2825,16,FALSE)</f>
        <v>No</v>
      </c>
      <c r="J491" s="11" t="str">
        <f>VLOOKUP($A491,'Medical Examinations'!$A491:$P2825,11,FALSE)</f>
        <v>Obesity</v>
      </c>
      <c r="K491" s="11" t="str">
        <f>VLOOKUP($A491,'Medical Examinations'!$A491:$P2825,12,FALSE)</f>
        <v>Normal</v>
      </c>
      <c r="L491" s="11" t="str">
        <f>VLOOKUP($A491,'Hospitalisation Details'!$K491:$S2833,7,FALSE)</f>
        <v>22 Aug 1966</v>
      </c>
      <c r="M491" s="17">
        <f>VLOOKUP($A491,'Hospitalisation Details'!$K491:$S2833,9,FALSE)</f>
        <v>20253.84</v>
      </c>
      <c r="N491" s="11" t="str">
        <f>VLOOKUP($A491,'Hospitalisation Details'!$K491:$S2833,4,FALSE)</f>
        <v>Tier - 2</v>
      </c>
      <c r="O491" s="11" t="str">
        <f>VLOOKUP($A491,'Hospitalisation Details'!$K491:$S2833,5,FALSE)</f>
        <v>Tier - 3</v>
      </c>
      <c r="P491" s="11" t="str">
        <f>VLOOKUP($A491,'Hospitalisation Details'!$K491:$S2833,6,FALSE)</f>
        <v>R1012</v>
      </c>
      <c r="Q491" s="36">
        <f ca="1">VLOOKUP($A491,'Hospitalisation Details'!$K491:$S2833,8,FALSE)</f>
        <v>58</v>
      </c>
    </row>
    <row r="492" spans="1:17" x14ac:dyDescent="0.3">
      <c r="A492" s="14" t="str">
        <f>VLOOKUP('Customer Names'!A492,'Customer Names'!A492:F2826,1,FALSE)</f>
        <v>Id491</v>
      </c>
      <c r="B492" s="11" t="str">
        <f>VLOOKUP('Customer Names'!B492,'Customer Names'!B492:G2826,5,FALSE)</f>
        <v>Carly E</v>
      </c>
      <c r="C492" s="11">
        <f>VLOOKUP($A492,'Medical Examinations'!$A492:$O2826,2,FALSE)</f>
        <v>28.024999999999999</v>
      </c>
      <c r="D492" s="11">
        <f>VLOOKUP($A492,'Medical Examinations'!$A492:$O2826,3,FALSE)</f>
        <v>5.65</v>
      </c>
      <c r="E492" s="11" t="str">
        <f>VLOOKUP($A492,'Medical Examinations'!$A492:$P2826,14,FALSE)</f>
        <v>No</v>
      </c>
      <c r="F492" s="11" t="str">
        <f>VLOOKUP($A492,'Medical Examinations'!$A492:$O2826,5,FALSE)</f>
        <v>No</v>
      </c>
      <c r="G492" s="11" t="str">
        <f>VLOOKUP($A492,'Medical Examinations'!$A492:$O2826,6,FALSE)</f>
        <v>No</v>
      </c>
      <c r="H492" s="11">
        <f>VLOOKUP($A492,'Medical Examinations'!$A492:$P2826,13,FALSE)</f>
        <v>1</v>
      </c>
      <c r="I492" s="11" t="str">
        <f>VLOOKUP($A492,'Medical Examinations'!$A492:$P2826,16,FALSE)</f>
        <v>Yes</v>
      </c>
      <c r="J492" s="11" t="str">
        <f>VLOOKUP($A492,'Medical Examinations'!$A492:$P2826,11,FALSE)</f>
        <v>Overweight</v>
      </c>
      <c r="K492" s="11" t="str">
        <f>VLOOKUP($A492,'Medical Examinations'!$A492:$P2826,12,FALSE)</f>
        <v>Normal</v>
      </c>
      <c r="L492" s="11" t="str">
        <f>VLOOKUP($A492,'Hospitalisation Details'!$K492:$S2834,7,FALSE)</f>
        <v>17 Oct 1987</v>
      </c>
      <c r="M492" s="17">
        <f>VLOOKUP($A492,'Hospitalisation Details'!$K492:$S2834,9,FALSE)</f>
        <v>20234.849999999999</v>
      </c>
      <c r="N492" s="11" t="str">
        <f>VLOOKUP($A492,'Hospitalisation Details'!$K492:$S2834,4,FALSE)</f>
        <v>Tier - 2</v>
      </c>
      <c r="O492" s="11" t="str">
        <f>VLOOKUP($A492,'Hospitalisation Details'!$K492:$S2834,5,FALSE)</f>
        <v>Tier - 3</v>
      </c>
      <c r="P492" s="11" t="str">
        <f>VLOOKUP($A492,'Hospitalisation Details'!$K492:$S2834,6,FALSE)</f>
        <v>R1012</v>
      </c>
      <c r="Q492" s="36">
        <f ca="1">VLOOKUP($A492,'Hospitalisation Details'!$K492:$S2834,8,FALSE)</f>
        <v>37</v>
      </c>
    </row>
    <row r="493" spans="1:17" x14ac:dyDescent="0.3">
      <c r="A493" s="14" t="str">
        <f>VLOOKUP('Customer Names'!A493,'Customer Names'!A493:F2827,1,FALSE)</f>
        <v>Id492</v>
      </c>
      <c r="B493" s="11" t="str">
        <f>VLOOKUP('Customer Names'!B493,'Customer Names'!B493:G2827,5,FALSE)</f>
        <v>Lisa</v>
      </c>
      <c r="C493" s="11">
        <f>VLOOKUP($A493,'Medical Examinations'!$A493:$O2827,2,FALSE)</f>
        <v>27.5</v>
      </c>
      <c r="D493" s="11">
        <f>VLOOKUP($A493,'Medical Examinations'!$A493:$O2827,3,FALSE)</f>
        <v>4.49</v>
      </c>
      <c r="E493" s="11" t="str">
        <f>VLOOKUP($A493,'Medical Examinations'!$A493:$P2827,14,FALSE)</f>
        <v>No</v>
      </c>
      <c r="F493" s="11" t="str">
        <f>VLOOKUP($A493,'Medical Examinations'!$A493:$O2827,5,FALSE)</f>
        <v>No</v>
      </c>
      <c r="G493" s="11" t="str">
        <f>VLOOKUP($A493,'Medical Examinations'!$A493:$O2827,6,FALSE)</f>
        <v>No</v>
      </c>
      <c r="H493" s="11">
        <f>VLOOKUP($A493,'Medical Examinations'!$A493:$P2827,13,FALSE)</f>
        <v>0</v>
      </c>
      <c r="I493" s="11" t="str">
        <f>VLOOKUP($A493,'Medical Examinations'!$A493:$P2827,16,FALSE)</f>
        <v>No</v>
      </c>
      <c r="J493" s="11" t="str">
        <f>VLOOKUP($A493,'Medical Examinations'!$A493:$P2827,11,FALSE)</f>
        <v>Overweight</v>
      </c>
      <c r="K493" s="11" t="str">
        <f>VLOOKUP($A493,'Medical Examinations'!$A493:$P2827,12,FALSE)</f>
        <v>Normal</v>
      </c>
      <c r="L493" s="11" t="str">
        <f>VLOOKUP($A493,'Hospitalisation Details'!$K493:$S2835,7,FALSE)</f>
        <v>8 Jun 1994</v>
      </c>
      <c r="M493" s="17">
        <f>VLOOKUP($A493,'Hospitalisation Details'!$K493:$S2835,9,FALSE)</f>
        <v>20177.669999999998</v>
      </c>
      <c r="N493" s="11" t="str">
        <f>VLOOKUP($A493,'Hospitalisation Details'!$K493:$S2835,4,FALSE)</f>
        <v>Tier - 2</v>
      </c>
      <c r="O493" s="11" t="str">
        <f>VLOOKUP($A493,'Hospitalisation Details'!$K493:$S2835,5,FALSE)</f>
        <v>Tier - 1</v>
      </c>
      <c r="P493" s="11" t="str">
        <f>VLOOKUP($A493,'Hospitalisation Details'!$K493:$S2835,6,FALSE)</f>
        <v>R1011</v>
      </c>
      <c r="Q493" s="36">
        <f ca="1">VLOOKUP($A493,'Hospitalisation Details'!$K493:$S2835,8,FALSE)</f>
        <v>30</v>
      </c>
    </row>
    <row r="494" spans="1:17" x14ac:dyDescent="0.3">
      <c r="A494" s="14" t="str">
        <f>VLOOKUP('Customer Names'!A494,'Customer Names'!A494:F2828,1,FALSE)</f>
        <v>Id493</v>
      </c>
      <c r="B494" s="11" t="str">
        <f>VLOOKUP('Customer Names'!B494,'Customer Names'!B494:G2828,5,FALSE)</f>
        <v>Stacey</v>
      </c>
      <c r="C494" s="11">
        <f>VLOOKUP($A494,'Medical Examinations'!$A494:$O2828,2,FALSE)</f>
        <v>21.8</v>
      </c>
      <c r="D494" s="11">
        <f>VLOOKUP($A494,'Medical Examinations'!$A494:$O2828,3,FALSE)</f>
        <v>10.55</v>
      </c>
      <c r="E494" s="11" t="str">
        <f>VLOOKUP($A494,'Medical Examinations'!$A494:$P2828,14,FALSE)</f>
        <v>No</v>
      </c>
      <c r="F494" s="11" t="str">
        <f>VLOOKUP($A494,'Medical Examinations'!$A494:$O2828,5,FALSE)</f>
        <v>No</v>
      </c>
      <c r="G494" s="11" t="str">
        <f>VLOOKUP($A494,'Medical Examinations'!$A494:$O2828,6,FALSE)</f>
        <v>No</v>
      </c>
      <c r="H494" s="11">
        <f>VLOOKUP($A494,'Medical Examinations'!$A494:$P2828,13,FALSE)</f>
        <v>0</v>
      </c>
      <c r="I494" s="11" t="str">
        <f>VLOOKUP($A494,'Medical Examinations'!$A494:$P2828,16,FALSE)</f>
        <v>Yes</v>
      </c>
      <c r="J494" s="11" t="str">
        <f>VLOOKUP($A494,'Medical Examinations'!$A494:$P2828,11,FALSE)</f>
        <v>Normal Weight</v>
      </c>
      <c r="K494" s="11" t="str">
        <f>VLOOKUP($A494,'Medical Examinations'!$A494:$P2828,12,FALSE)</f>
        <v>Diabetes</v>
      </c>
      <c r="L494" s="11" t="str">
        <f>VLOOKUP($A494,'Hospitalisation Details'!$K494:$S2836,7,FALSE)</f>
        <v>9 Jul 2002</v>
      </c>
      <c r="M494" s="17">
        <f>VLOOKUP($A494,'Hospitalisation Details'!$K494:$S2836,9,FALSE)</f>
        <v>20167.34</v>
      </c>
      <c r="N494" s="11" t="str">
        <f>VLOOKUP($A494,'Hospitalisation Details'!$K494:$S2836,4,FALSE)</f>
        <v>Tier - 3</v>
      </c>
      <c r="O494" s="11" t="str">
        <f>VLOOKUP($A494,'Hospitalisation Details'!$K494:$S2836,5,FALSE)</f>
        <v>Tier - 3</v>
      </c>
      <c r="P494" s="11" t="str">
        <f>VLOOKUP($A494,'Hospitalisation Details'!$K494:$S2836,6,FALSE)</f>
        <v>R1011</v>
      </c>
      <c r="Q494" s="36">
        <f ca="1">VLOOKUP($A494,'Hospitalisation Details'!$K494:$S2836,8,FALSE)</f>
        <v>22</v>
      </c>
    </row>
    <row r="495" spans="1:17" x14ac:dyDescent="0.3">
      <c r="A495" s="14" t="str">
        <f>VLOOKUP('Customer Names'!A495,'Customer Names'!A495:F2829,1,FALSE)</f>
        <v>Id494</v>
      </c>
      <c r="B495" s="11" t="str">
        <f>VLOOKUP('Customer Names'!B495,'Customer Names'!B495:G2829,5,FALSE)</f>
        <v>Louis</v>
      </c>
      <c r="C495" s="11">
        <f>VLOOKUP($A495,'Medical Examinations'!$A495:$O2829,2,FALSE)</f>
        <v>26.41</v>
      </c>
      <c r="D495" s="11">
        <f>VLOOKUP($A495,'Medical Examinations'!$A495:$O2829,3,FALSE)</f>
        <v>4.92</v>
      </c>
      <c r="E495" s="11" t="str">
        <f>VLOOKUP($A495,'Medical Examinations'!$A495:$P2829,14,FALSE)</f>
        <v>Yes</v>
      </c>
      <c r="F495" s="11" t="str">
        <f>VLOOKUP($A495,'Medical Examinations'!$A495:$O2829,5,FALSE)</f>
        <v>No</v>
      </c>
      <c r="G495" s="11" t="str">
        <f>VLOOKUP($A495,'Medical Examinations'!$A495:$O2829,6,FALSE)</f>
        <v>Yes</v>
      </c>
      <c r="H495" s="11">
        <f>VLOOKUP($A495,'Medical Examinations'!$A495:$P2829,13,FALSE)</f>
        <v>1</v>
      </c>
      <c r="I495" s="11" t="str">
        <f>VLOOKUP($A495,'Medical Examinations'!$A495:$P2829,16,FALSE)</f>
        <v>Yes</v>
      </c>
      <c r="J495" s="11" t="str">
        <f>VLOOKUP($A495,'Medical Examinations'!$A495:$P2829,11,FALSE)</f>
        <v>Overweight</v>
      </c>
      <c r="K495" s="11" t="str">
        <f>VLOOKUP($A495,'Medical Examinations'!$A495:$P2829,12,FALSE)</f>
        <v>Normal</v>
      </c>
      <c r="L495" s="11" t="str">
        <f>VLOOKUP($A495,'Hospitalisation Details'!$K495:$S2837,7,FALSE)</f>
        <v>6 Oct 1983</v>
      </c>
      <c r="M495" s="17">
        <f>VLOOKUP($A495,'Hospitalisation Details'!$K495:$S2837,9,FALSE)</f>
        <v>20149.32</v>
      </c>
      <c r="N495" s="11" t="str">
        <f>VLOOKUP($A495,'Hospitalisation Details'!$K495:$S2837,4,FALSE)</f>
        <v>Tier - 2</v>
      </c>
      <c r="O495" s="11" t="str">
        <f>VLOOKUP($A495,'Hospitalisation Details'!$K495:$S2837,5,FALSE)</f>
        <v>Tier - 1</v>
      </c>
      <c r="P495" s="11" t="str">
        <f>VLOOKUP($A495,'Hospitalisation Details'!$K495:$S2837,6,FALSE)</f>
        <v>R1016</v>
      </c>
      <c r="Q495" s="36">
        <f ca="1">VLOOKUP($A495,'Hospitalisation Details'!$K495:$S2837,8,FALSE)</f>
        <v>41</v>
      </c>
    </row>
    <row r="496" spans="1:17" x14ac:dyDescent="0.3">
      <c r="A496" s="14" t="str">
        <f>VLOOKUP('Customer Names'!A496,'Customer Names'!A496:F2830,1,FALSE)</f>
        <v>Id495</v>
      </c>
      <c r="B496" s="11" t="str">
        <f>VLOOKUP('Customer Names'!B496,'Customer Names'!B496:G2830,5,FALSE)</f>
        <v>Brian R</v>
      </c>
      <c r="C496" s="11">
        <f>VLOOKUP($A496,'Medical Examinations'!$A496:$O2830,2,FALSE)</f>
        <v>27.835000000000001</v>
      </c>
      <c r="D496" s="11">
        <f>VLOOKUP($A496,'Medical Examinations'!$A496:$O2830,3,FALSE)</f>
        <v>5.9</v>
      </c>
      <c r="E496" s="11" t="str">
        <f>VLOOKUP($A496,'Medical Examinations'!$A496:$P2830,14,FALSE)</f>
        <v>Yes</v>
      </c>
      <c r="F496" s="11" t="str">
        <f>VLOOKUP($A496,'Medical Examinations'!$A496:$O2830,5,FALSE)</f>
        <v>No</v>
      </c>
      <c r="G496" s="11" t="str">
        <f>VLOOKUP($A496,'Medical Examinations'!$A496:$O2830,6,FALSE)</f>
        <v>No</v>
      </c>
      <c r="H496" s="11">
        <f>VLOOKUP($A496,'Medical Examinations'!$A496:$P2830,13,FALSE)</f>
        <v>1</v>
      </c>
      <c r="I496" s="11" t="str">
        <f>VLOOKUP($A496,'Medical Examinations'!$A496:$P2830,16,FALSE)</f>
        <v>Yes</v>
      </c>
      <c r="J496" s="11" t="str">
        <f>VLOOKUP($A496,'Medical Examinations'!$A496:$P2830,11,FALSE)</f>
        <v>Overweight</v>
      </c>
      <c r="K496" s="11" t="str">
        <f>VLOOKUP($A496,'Medical Examinations'!$A496:$P2830,12,FALSE)</f>
        <v>Prediabetes</v>
      </c>
      <c r="L496" s="11" t="str">
        <f>VLOOKUP($A496,'Hospitalisation Details'!$K496:$S2838,7,FALSE)</f>
        <v>25 Jul 1988</v>
      </c>
      <c r="M496" s="17">
        <f>VLOOKUP($A496,'Hospitalisation Details'!$K496:$S2838,9,FALSE)</f>
        <v>20009.63</v>
      </c>
      <c r="N496" s="11" t="str">
        <f>VLOOKUP($A496,'Hospitalisation Details'!$K496:$S2838,4,FALSE)</f>
        <v>Tier - 2</v>
      </c>
      <c r="O496" s="11" t="str">
        <f>VLOOKUP($A496,'Hospitalisation Details'!$K496:$S2838,5,FALSE)</f>
        <v>Tier - 1</v>
      </c>
      <c r="P496" s="11" t="str">
        <f>VLOOKUP($A496,'Hospitalisation Details'!$K496:$S2838,6,FALSE)</f>
        <v>R1012</v>
      </c>
      <c r="Q496" s="36">
        <f ca="1">VLOOKUP($A496,'Hospitalisation Details'!$K496:$S2838,8,FALSE)</f>
        <v>36</v>
      </c>
    </row>
    <row r="497" spans="1:17" x14ac:dyDescent="0.3">
      <c r="A497" s="14" t="str">
        <f>VLOOKUP('Customer Names'!A497,'Customer Names'!A497:F2831,1,FALSE)</f>
        <v>Id496</v>
      </c>
      <c r="B497" s="11" t="str">
        <f>VLOOKUP('Customer Names'!B497,'Customer Names'!B497:G2831,5,FALSE)</f>
        <v>Jessica</v>
      </c>
      <c r="C497" s="11">
        <f>VLOOKUP($A497,'Medical Examinations'!$A497:$O2831,2,FALSE)</f>
        <v>51.74</v>
      </c>
      <c r="D497" s="11">
        <f>VLOOKUP($A497,'Medical Examinations'!$A497:$O2831,3,FALSE)</f>
        <v>4.9800000000000004</v>
      </c>
      <c r="E497" s="11" t="str">
        <f>VLOOKUP($A497,'Medical Examinations'!$A497:$P2831,14,FALSE)</f>
        <v>Yes</v>
      </c>
      <c r="F497" s="11" t="str">
        <f>VLOOKUP($A497,'Medical Examinations'!$A497:$O2831,5,FALSE)</f>
        <v>No</v>
      </c>
      <c r="G497" s="11" t="str">
        <f>VLOOKUP($A497,'Medical Examinations'!$A497:$O2831,6,FALSE)</f>
        <v>No</v>
      </c>
      <c r="H497" s="11">
        <f>VLOOKUP($A497,'Medical Examinations'!$A497:$P2831,13,FALSE)</f>
        <v>2</v>
      </c>
      <c r="I497" s="11" t="str">
        <f>VLOOKUP($A497,'Medical Examinations'!$A497:$P2831,16,FALSE)</f>
        <v>No</v>
      </c>
      <c r="J497" s="11" t="str">
        <f>VLOOKUP($A497,'Medical Examinations'!$A497:$P2831,11,FALSE)</f>
        <v>Obesity</v>
      </c>
      <c r="K497" s="11" t="str">
        <f>VLOOKUP($A497,'Medical Examinations'!$A497:$P2831,12,FALSE)</f>
        <v>Normal</v>
      </c>
      <c r="L497" s="11" t="str">
        <f>VLOOKUP($A497,'Hospitalisation Details'!$K497:$S2839,7,FALSE)</f>
        <v>10 Aug 1966</v>
      </c>
      <c r="M497" s="17">
        <f>VLOOKUP($A497,'Hospitalisation Details'!$K497:$S2839,9,FALSE)</f>
        <v>19995.29</v>
      </c>
      <c r="N497" s="11" t="str">
        <f>VLOOKUP($A497,'Hospitalisation Details'!$K497:$S2839,4,FALSE)</f>
        <v>Tier - 1</v>
      </c>
      <c r="O497" s="11" t="str">
        <f>VLOOKUP($A497,'Hospitalisation Details'!$K497:$S2839,5,FALSE)</f>
        <v>Tier - 3</v>
      </c>
      <c r="P497" s="11" t="str">
        <f>VLOOKUP($A497,'Hospitalisation Details'!$K497:$S2839,6,FALSE)</f>
        <v>R1026</v>
      </c>
      <c r="Q497" s="36">
        <f ca="1">VLOOKUP($A497,'Hospitalisation Details'!$K497:$S2839,8,FALSE)</f>
        <v>58</v>
      </c>
    </row>
    <row r="498" spans="1:17" x14ac:dyDescent="0.3">
      <c r="A498" s="14" t="str">
        <f>VLOOKUP('Customer Names'!A498,'Customer Names'!A498:F2832,1,FALSE)</f>
        <v>Id497</v>
      </c>
      <c r="B498" s="11" t="str">
        <f>VLOOKUP('Customer Names'!B498,'Customer Names'!B498:G2832,5,FALSE)</f>
        <v>Dawn M</v>
      </c>
      <c r="C498" s="11">
        <f>VLOOKUP($A498,'Medical Examinations'!$A498:$O2832,2,FALSE)</f>
        <v>23.37</v>
      </c>
      <c r="D498" s="11">
        <f>VLOOKUP($A498,'Medical Examinations'!$A498:$O2832,3,FALSE)</f>
        <v>5.8</v>
      </c>
      <c r="E498" s="11" t="str">
        <f>VLOOKUP($A498,'Medical Examinations'!$A498:$P2832,14,FALSE)</f>
        <v>No</v>
      </c>
      <c r="F498" s="11" t="str">
        <f>VLOOKUP($A498,'Medical Examinations'!$A498:$O2832,5,FALSE)</f>
        <v>No</v>
      </c>
      <c r="G498" s="11" t="str">
        <f>VLOOKUP($A498,'Medical Examinations'!$A498:$O2832,6,FALSE)</f>
        <v>No</v>
      </c>
      <c r="H498" s="11">
        <f>VLOOKUP($A498,'Medical Examinations'!$A498:$P2832,13,FALSE)</f>
        <v>0</v>
      </c>
      <c r="I498" s="11" t="str">
        <f>VLOOKUP($A498,'Medical Examinations'!$A498:$P2832,16,FALSE)</f>
        <v>Yes</v>
      </c>
      <c r="J498" s="11" t="str">
        <f>VLOOKUP($A498,'Medical Examinations'!$A498:$P2832,11,FALSE)</f>
        <v>Normal Weight</v>
      </c>
      <c r="K498" s="11" t="str">
        <f>VLOOKUP($A498,'Medical Examinations'!$A498:$P2832,12,FALSE)</f>
        <v>Prediabetes</v>
      </c>
      <c r="L498" s="11" t="str">
        <f>VLOOKUP($A498,'Hospitalisation Details'!$K498:$S2840,7,FALSE)</f>
        <v>9 Oct 1980</v>
      </c>
      <c r="M498" s="17">
        <f>VLOOKUP($A498,'Hospitalisation Details'!$K498:$S2840,9,FALSE)</f>
        <v>19964.75</v>
      </c>
      <c r="N498" s="11" t="str">
        <f>VLOOKUP($A498,'Hospitalisation Details'!$K498:$S2840,4,FALSE)</f>
        <v>Tier - 1</v>
      </c>
      <c r="O498" s="11" t="str">
        <f>VLOOKUP($A498,'Hospitalisation Details'!$K498:$S2840,5,FALSE)</f>
        <v>Tier - 2</v>
      </c>
      <c r="P498" s="11" t="str">
        <f>VLOOKUP($A498,'Hospitalisation Details'!$K498:$S2840,6,FALSE)</f>
        <v>R1024</v>
      </c>
      <c r="Q498" s="36">
        <f ca="1">VLOOKUP($A498,'Hospitalisation Details'!$K498:$S2840,8,FALSE)</f>
        <v>44</v>
      </c>
    </row>
    <row r="499" spans="1:17" x14ac:dyDescent="0.3">
      <c r="A499" s="14" t="str">
        <f>VLOOKUP('Customer Names'!A499,'Customer Names'!A499:F2833,1,FALSE)</f>
        <v>Id498</v>
      </c>
      <c r="B499" s="11" t="str">
        <f>VLOOKUP('Customer Names'!B499,'Customer Names'!B499:G2833,5,FALSE)</f>
        <v>Chris</v>
      </c>
      <c r="C499" s="11">
        <f>VLOOKUP($A499,'Medical Examinations'!$A499:$O2833,2,FALSE)</f>
        <v>29.7</v>
      </c>
      <c r="D499" s="11">
        <f>VLOOKUP($A499,'Medical Examinations'!$A499:$O2833,3,FALSE)</f>
        <v>6.21</v>
      </c>
      <c r="E499" s="11" t="str">
        <f>VLOOKUP($A499,'Medical Examinations'!$A499:$P2833,14,FALSE)</f>
        <v>Yes</v>
      </c>
      <c r="F499" s="11" t="str">
        <f>VLOOKUP($A499,'Medical Examinations'!$A499:$O2833,5,FALSE)</f>
        <v>No</v>
      </c>
      <c r="G499" s="11" t="str">
        <f>VLOOKUP($A499,'Medical Examinations'!$A499:$O2833,6,FALSE)</f>
        <v>Yes</v>
      </c>
      <c r="H499" s="11">
        <f>VLOOKUP($A499,'Medical Examinations'!$A499:$P2833,13,FALSE)</f>
        <v>1</v>
      </c>
      <c r="I499" s="11" t="str">
        <f>VLOOKUP($A499,'Medical Examinations'!$A499:$P2833,16,FALSE)</f>
        <v>Yes</v>
      </c>
      <c r="J499" s="11" t="str">
        <f>VLOOKUP($A499,'Medical Examinations'!$A499:$P2833,11,FALSE)</f>
        <v>Overweight</v>
      </c>
      <c r="K499" s="11" t="str">
        <f>VLOOKUP($A499,'Medical Examinations'!$A499:$P2833,12,FALSE)</f>
        <v>Prediabetes</v>
      </c>
      <c r="L499" s="11" t="str">
        <f>VLOOKUP($A499,'Hospitalisation Details'!$K499:$S2841,7,FALSE)</f>
        <v>18 Oct 1997</v>
      </c>
      <c r="M499" s="17">
        <f>VLOOKUP($A499,'Hospitalisation Details'!$K499:$S2841,9,FALSE)</f>
        <v>19933.46</v>
      </c>
      <c r="N499" s="11" t="str">
        <f>VLOOKUP($A499,'Hospitalisation Details'!$K499:$S2841,4,FALSE)</f>
        <v>Tier - 1</v>
      </c>
      <c r="O499" s="11" t="str">
        <f>VLOOKUP($A499,'Hospitalisation Details'!$K499:$S2841,5,FALSE)</f>
        <v>Tier - 3</v>
      </c>
      <c r="P499" s="11" t="str">
        <f>VLOOKUP($A499,'Hospitalisation Details'!$K499:$S2841,6,FALSE)</f>
        <v>R1011</v>
      </c>
      <c r="Q499" s="36">
        <f ca="1">VLOOKUP($A499,'Hospitalisation Details'!$K499:$S2841,8,FALSE)</f>
        <v>27</v>
      </c>
    </row>
    <row r="500" spans="1:17" x14ac:dyDescent="0.3">
      <c r="A500" s="14" t="str">
        <f>VLOOKUP('Customer Names'!A500,'Customer Names'!A500:F2834,1,FALSE)</f>
        <v>Id499</v>
      </c>
      <c r="B500" s="11" t="str">
        <f>VLOOKUP('Customer Names'!B500,'Customer Names'!B500:G2834,5,FALSE)</f>
        <v>Karen</v>
      </c>
      <c r="C500" s="11">
        <f>VLOOKUP($A500,'Medical Examinations'!$A500:$O2834,2,FALSE)</f>
        <v>20.045000000000002</v>
      </c>
      <c r="D500" s="11">
        <f>VLOOKUP($A500,'Medical Examinations'!$A500:$O2834,3,FALSE)</f>
        <v>6.17</v>
      </c>
      <c r="E500" s="11" t="str">
        <f>VLOOKUP($A500,'Medical Examinations'!$A500:$P2834,14,FALSE)</f>
        <v>No</v>
      </c>
      <c r="F500" s="11" t="str">
        <f>VLOOKUP($A500,'Medical Examinations'!$A500:$O2834,5,FALSE)</f>
        <v>No</v>
      </c>
      <c r="G500" s="11" t="str">
        <f>VLOOKUP($A500,'Medical Examinations'!$A500:$O2834,6,FALSE)</f>
        <v>Yes</v>
      </c>
      <c r="H500" s="11">
        <f>VLOOKUP($A500,'Medical Examinations'!$A500:$P2834,13,FALSE)</f>
        <v>1</v>
      </c>
      <c r="I500" s="11" t="str">
        <f>VLOOKUP($A500,'Medical Examinations'!$A500:$P2834,16,FALSE)</f>
        <v>Yes</v>
      </c>
      <c r="J500" s="11" t="str">
        <f>VLOOKUP($A500,'Medical Examinations'!$A500:$P2834,11,FALSE)</f>
        <v>Normal Weight</v>
      </c>
      <c r="K500" s="11" t="str">
        <f>VLOOKUP($A500,'Medical Examinations'!$A500:$P2834,12,FALSE)</f>
        <v>Prediabetes</v>
      </c>
      <c r="L500" s="11" t="str">
        <f>VLOOKUP($A500,'Hospitalisation Details'!$K500:$S2842,7,FALSE)</f>
        <v>30 Oct 1979</v>
      </c>
      <c r="M500" s="17">
        <f>VLOOKUP($A500,'Hospitalisation Details'!$K500:$S2842,9,FALSE)</f>
        <v>19798.05</v>
      </c>
      <c r="N500" s="11" t="str">
        <f>VLOOKUP($A500,'Hospitalisation Details'!$K500:$S2842,4,FALSE)</f>
        <v>Tier - 1</v>
      </c>
      <c r="O500" s="11" t="str">
        <f>VLOOKUP($A500,'Hospitalisation Details'!$K500:$S2842,5,FALSE)</f>
        <v>Tier - 1</v>
      </c>
      <c r="P500" s="11" t="str">
        <f>VLOOKUP($A500,'Hospitalisation Details'!$K500:$S2842,6,FALSE)</f>
        <v>R1024</v>
      </c>
      <c r="Q500" s="36">
        <f ca="1">VLOOKUP($A500,'Hospitalisation Details'!$K500:$S2842,8,FALSE)</f>
        <v>45</v>
      </c>
    </row>
    <row r="501" spans="1:17" x14ac:dyDescent="0.3">
      <c r="A501" s="14" t="str">
        <f>VLOOKUP('Customer Names'!A501,'Customer Names'!A501:F2835,1,FALSE)</f>
        <v>Id500</v>
      </c>
      <c r="B501" s="11" t="str">
        <f>VLOOKUP('Customer Names'!B501,'Customer Names'!B501:G2835,5,FALSE)</f>
        <v>Jessica</v>
      </c>
      <c r="C501" s="11">
        <f>VLOOKUP($A501,'Medical Examinations'!$A501:$O2835,2,FALSE)</f>
        <v>27.83</v>
      </c>
      <c r="D501" s="11">
        <f>VLOOKUP($A501,'Medical Examinations'!$A501:$O2835,3,FALSE)</f>
        <v>5.36</v>
      </c>
      <c r="E501" s="11" t="str">
        <f>VLOOKUP($A501,'Medical Examinations'!$A501:$P2835,14,FALSE)</f>
        <v>No</v>
      </c>
      <c r="F501" s="11" t="str">
        <f>VLOOKUP($A501,'Medical Examinations'!$A501:$O2835,5,FALSE)</f>
        <v>No</v>
      </c>
      <c r="G501" s="11" t="str">
        <f>VLOOKUP($A501,'Medical Examinations'!$A501:$O2835,6,FALSE)</f>
        <v>No</v>
      </c>
      <c r="H501" s="11">
        <f>VLOOKUP($A501,'Medical Examinations'!$A501:$P2835,13,FALSE)</f>
        <v>2</v>
      </c>
      <c r="I501" s="11" t="str">
        <f>VLOOKUP($A501,'Medical Examinations'!$A501:$P2835,16,FALSE)</f>
        <v>No</v>
      </c>
      <c r="J501" s="11" t="str">
        <f>VLOOKUP($A501,'Medical Examinations'!$A501:$P2835,11,FALSE)</f>
        <v>Overweight</v>
      </c>
      <c r="K501" s="11" t="str">
        <f>VLOOKUP($A501,'Medical Examinations'!$A501:$P2835,12,FALSE)</f>
        <v>Normal</v>
      </c>
      <c r="L501" s="11" t="str">
        <f>VLOOKUP($A501,'Hospitalisation Details'!$K501:$S2843,7,FALSE)</f>
        <v>14 Jun 1972</v>
      </c>
      <c r="M501" s="17">
        <f>VLOOKUP($A501,'Hospitalisation Details'!$K501:$S2843,9,FALSE)</f>
        <v>19749.38</v>
      </c>
      <c r="N501" s="11" t="str">
        <f>VLOOKUP($A501,'Hospitalisation Details'!$K501:$S2843,4,FALSE)</f>
        <v>Tier - 1</v>
      </c>
      <c r="O501" s="11" t="str">
        <f>VLOOKUP($A501,'Hospitalisation Details'!$K501:$S2843,5,FALSE)</f>
        <v>Tier - 3</v>
      </c>
      <c r="P501" s="11" t="str">
        <f>VLOOKUP($A501,'Hospitalisation Details'!$K501:$S2843,6,FALSE)</f>
        <v>R1013</v>
      </c>
      <c r="Q501" s="36">
        <f ca="1">VLOOKUP($A501,'Hospitalisation Details'!$K501:$S2843,8,FALSE)</f>
        <v>52</v>
      </c>
    </row>
    <row r="502" spans="1:17" x14ac:dyDescent="0.3">
      <c r="A502" s="14" t="str">
        <f>VLOOKUP('Customer Names'!A502,'Customer Names'!A502:F2836,1,FALSE)</f>
        <v>Id501</v>
      </c>
      <c r="B502" s="11" t="str">
        <f>VLOOKUP('Customer Names'!B502,'Customer Names'!B502:G2836,5,FALSE)</f>
        <v>Mathieu</v>
      </c>
      <c r="C502" s="11">
        <f>VLOOKUP($A502,'Medical Examinations'!$A502:$O2836,2,FALSE)</f>
        <v>28.93</v>
      </c>
      <c r="D502" s="11">
        <f>VLOOKUP($A502,'Medical Examinations'!$A502:$O2836,3,FALSE)</f>
        <v>5.2</v>
      </c>
      <c r="E502" s="11" t="str">
        <f>VLOOKUP($A502,'Medical Examinations'!$A502:$P2836,14,FALSE)</f>
        <v>No</v>
      </c>
      <c r="F502" s="11" t="str">
        <f>VLOOKUP($A502,'Medical Examinations'!$A502:$O2836,5,FALSE)</f>
        <v>No</v>
      </c>
      <c r="G502" s="11" t="str">
        <f>VLOOKUP($A502,'Medical Examinations'!$A502:$O2836,6,FALSE)</f>
        <v>No</v>
      </c>
      <c r="H502" s="11">
        <f>VLOOKUP($A502,'Medical Examinations'!$A502:$P2836,13,FALSE)</f>
        <v>0</v>
      </c>
      <c r="I502" s="11" t="str">
        <f>VLOOKUP($A502,'Medical Examinations'!$A502:$P2836,16,FALSE)</f>
        <v>Yes</v>
      </c>
      <c r="J502" s="11" t="str">
        <f>VLOOKUP($A502,'Medical Examinations'!$A502:$P2836,11,FALSE)</f>
        <v>Overweight</v>
      </c>
      <c r="K502" s="11" t="str">
        <f>VLOOKUP($A502,'Medical Examinations'!$A502:$P2836,12,FALSE)</f>
        <v>Normal</v>
      </c>
      <c r="L502" s="11" t="str">
        <f>VLOOKUP($A502,'Hospitalisation Details'!$K502:$S2844,7,FALSE)</f>
        <v>8 Aug 1990</v>
      </c>
      <c r="M502" s="17">
        <f>VLOOKUP($A502,'Hospitalisation Details'!$K502:$S2844,9,FALSE)</f>
        <v>19719.689999999999</v>
      </c>
      <c r="N502" s="11" t="str">
        <f>VLOOKUP($A502,'Hospitalisation Details'!$K502:$S2844,4,FALSE)</f>
        <v>Tier - 1</v>
      </c>
      <c r="O502" s="11" t="str">
        <f>VLOOKUP($A502,'Hospitalisation Details'!$K502:$S2844,5,FALSE)</f>
        <v>Tier - 2</v>
      </c>
      <c r="P502" s="11" t="str">
        <f>VLOOKUP($A502,'Hospitalisation Details'!$K502:$S2844,6,FALSE)</f>
        <v>R1013</v>
      </c>
      <c r="Q502" s="36">
        <f ca="1">VLOOKUP($A502,'Hospitalisation Details'!$K502:$S2844,8,FALSE)</f>
        <v>34</v>
      </c>
    </row>
    <row r="503" spans="1:17" x14ac:dyDescent="0.3">
      <c r="A503" s="14" t="str">
        <f>VLOOKUP('Customer Names'!A503,'Customer Names'!A503:F2837,1,FALSE)</f>
        <v>Id502</v>
      </c>
      <c r="B503" s="11" t="str">
        <f>VLOOKUP('Customer Names'!B503,'Customer Names'!B503:G2837,5,FALSE)</f>
        <v>Kam S</v>
      </c>
      <c r="C503" s="11">
        <f>VLOOKUP($A503,'Medical Examinations'!$A503:$O2837,2,FALSE)</f>
        <v>33.82</v>
      </c>
      <c r="D503" s="11">
        <f>VLOOKUP($A503,'Medical Examinations'!$A503:$O2837,3,FALSE)</f>
        <v>5.42</v>
      </c>
      <c r="E503" s="11" t="str">
        <f>VLOOKUP($A503,'Medical Examinations'!$A503:$P2837,14,FALSE)</f>
        <v>No</v>
      </c>
      <c r="F503" s="11" t="str">
        <f>VLOOKUP($A503,'Medical Examinations'!$A503:$O2837,5,FALSE)</f>
        <v>No</v>
      </c>
      <c r="G503" s="11" t="str">
        <f>VLOOKUP($A503,'Medical Examinations'!$A503:$O2837,6,FALSE)</f>
        <v>No</v>
      </c>
      <c r="H503" s="11">
        <f>VLOOKUP($A503,'Medical Examinations'!$A503:$P2837,13,FALSE)</f>
        <v>0</v>
      </c>
      <c r="I503" s="11" t="str">
        <f>VLOOKUP($A503,'Medical Examinations'!$A503:$P2837,16,FALSE)</f>
        <v>No</v>
      </c>
      <c r="J503" s="11" t="str">
        <f>VLOOKUP($A503,'Medical Examinations'!$A503:$P2837,11,FALSE)</f>
        <v>Obesity</v>
      </c>
      <c r="K503" s="11" t="str">
        <f>VLOOKUP($A503,'Medical Examinations'!$A503:$P2837,12,FALSE)</f>
        <v>Normal</v>
      </c>
      <c r="L503" s="11" t="str">
        <f>VLOOKUP($A503,'Hospitalisation Details'!$K503:$S2845,7,FALSE)</f>
        <v>27 Aug 1994</v>
      </c>
      <c r="M503" s="17">
        <f>VLOOKUP($A503,'Hospitalisation Details'!$K503:$S2845,9,FALSE)</f>
        <v>19673.34</v>
      </c>
      <c r="N503" s="11" t="str">
        <f>VLOOKUP($A503,'Hospitalisation Details'!$K503:$S2845,4,FALSE)</f>
        <v>Tier - 1</v>
      </c>
      <c r="O503" s="11" t="str">
        <f>VLOOKUP($A503,'Hospitalisation Details'!$K503:$S2845,5,FALSE)</f>
        <v>Tier - 2</v>
      </c>
      <c r="P503" s="11" t="str">
        <f>VLOOKUP($A503,'Hospitalisation Details'!$K503:$S2845,6,FALSE)</f>
        <v>R1012</v>
      </c>
      <c r="Q503" s="36">
        <f ca="1">VLOOKUP($A503,'Hospitalisation Details'!$K503:$S2845,8,FALSE)</f>
        <v>30</v>
      </c>
    </row>
    <row r="504" spans="1:17" x14ac:dyDescent="0.3">
      <c r="A504" s="14" t="str">
        <f>VLOOKUP('Customer Names'!A504,'Customer Names'!A504:F2838,1,FALSE)</f>
        <v>Id503</v>
      </c>
      <c r="B504" s="11" t="str">
        <f>VLOOKUP('Customer Names'!B504,'Customer Names'!B504:G2838,5,FALSE)</f>
        <v>Valerie A</v>
      </c>
      <c r="C504" s="11">
        <f>VLOOKUP($A504,'Medical Examinations'!$A504:$O2838,2,FALSE)</f>
        <v>20.234999999999999</v>
      </c>
      <c r="D504" s="11">
        <f>VLOOKUP($A504,'Medical Examinations'!$A504:$O2838,3,FALSE)</f>
        <v>6.84</v>
      </c>
      <c r="E504" s="11" t="str">
        <f>VLOOKUP($A504,'Medical Examinations'!$A504:$P2838,14,FALSE)</f>
        <v>No</v>
      </c>
      <c r="F504" s="11" t="str">
        <f>VLOOKUP($A504,'Medical Examinations'!$A504:$O2838,5,FALSE)</f>
        <v>No</v>
      </c>
      <c r="G504" s="11" t="str">
        <f>VLOOKUP($A504,'Medical Examinations'!$A504:$O2838,6,FALSE)</f>
        <v>No</v>
      </c>
      <c r="H504" s="11">
        <f>VLOOKUP($A504,'Medical Examinations'!$A504:$P2838,13,FALSE)</f>
        <v>0</v>
      </c>
      <c r="I504" s="11" t="str">
        <f>VLOOKUP($A504,'Medical Examinations'!$A504:$P2838,16,FALSE)</f>
        <v>Yes</v>
      </c>
      <c r="J504" s="11" t="str">
        <f>VLOOKUP($A504,'Medical Examinations'!$A504:$P2838,11,FALSE)</f>
        <v>Normal Weight</v>
      </c>
      <c r="K504" s="11" t="str">
        <f>VLOOKUP($A504,'Medical Examinations'!$A504:$P2838,12,FALSE)</f>
        <v>Diabetes</v>
      </c>
      <c r="L504" s="11" t="str">
        <f>VLOOKUP($A504,'Hospitalisation Details'!$K504:$S2846,7,FALSE)</f>
        <v>24 Sep 1978</v>
      </c>
      <c r="M504" s="17">
        <f>VLOOKUP($A504,'Hospitalisation Details'!$K504:$S2846,9,FALSE)</f>
        <v>19594.810000000001</v>
      </c>
      <c r="N504" s="11" t="str">
        <f>VLOOKUP($A504,'Hospitalisation Details'!$K504:$S2846,4,FALSE)</f>
        <v>Tier - 1</v>
      </c>
      <c r="O504" s="11" t="str">
        <f>VLOOKUP($A504,'Hospitalisation Details'!$K504:$S2846,5,FALSE)</f>
        <v>Tier - 1</v>
      </c>
      <c r="P504" s="11" t="str">
        <f>VLOOKUP($A504,'Hospitalisation Details'!$K504:$S2846,6,FALSE)</f>
        <v>R1024</v>
      </c>
      <c r="Q504" s="36">
        <f ca="1">VLOOKUP($A504,'Hospitalisation Details'!$K504:$S2846,8,FALSE)</f>
        <v>46</v>
      </c>
    </row>
    <row r="505" spans="1:17" x14ac:dyDescent="0.3">
      <c r="A505" s="14" t="str">
        <f>VLOOKUP('Customer Names'!A505,'Customer Names'!A505:F2839,1,FALSE)</f>
        <v>Id504</v>
      </c>
      <c r="B505" s="11" t="str">
        <f>VLOOKUP('Customer Names'!B505,'Customer Names'!B505:G2839,5,FALSE)</f>
        <v>Freya R</v>
      </c>
      <c r="C505" s="11">
        <f>VLOOKUP($A505,'Medical Examinations'!$A505:$O2839,2,FALSE)</f>
        <v>49.2</v>
      </c>
      <c r="D505" s="11">
        <f>VLOOKUP($A505,'Medical Examinations'!$A505:$O2839,3,FALSE)</f>
        <v>10.9</v>
      </c>
      <c r="E505" s="11" t="str">
        <f>VLOOKUP($A505,'Medical Examinations'!$A505:$P2839,14,FALSE)</f>
        <v>Yes</v>
      </c>
      <c r="F505" s="11" t="str">
        <f>VLOOKUP($A505,'Medical Examinations'!$A505:$O2839,5,FALSE)</f>
        <v>No</v>
      </c>
      <c r="G505" s="11" t="str">
        <f>VLOOKUP($A505,'Medical Examinations'!$A505:$O2839,6,FALSE)</f>
        <v>Yes</v>
      </c>
      <c r="H505" s="11">
        <f>VLOOKUP($A505,'Medical Examinations'!$A505:$P2839,13,FALSE)</f>
        <v>1</v>
      </c>
      <c r="I505" s="11" t="str">
        <f>VLOOKUP($A505,'Medical Examinations'!$A505:$P2839,16,FALSE)</f>
        <v>No</v>
      </c>
      <c r="J505" s="11" t="str">
        <f>VLOOKUP($A505,'Medical Examinations'!$A505:$P2839,11,FALSE)</f>
        <v>Obesity</v>
      </c>
      <c r="K505" s="11" t="str">
        <f>VLOOKUP($A505,'Medical Examinations'!$A505:$P2839,12,FALSE)</f>
        <v>Diabetes</v>
      </c>
      <c r="L505" s="11" t="str">
        <f>VLOOKUP($A505,'Hospitalisation Details'!$K505:$S2847,7,FALSE)</f>
        <v>14 Jul 1963</v>
      </c>
      <c r="M505" s="17">
        <f>VLOOKUP($A505,'Hospitalisation Details'!$K505:$S2847,9,FALSE)</f>
        <v>19551.34</v>
      </c>
      <c r="N505" s="11" t="str">
        <f>VLOOKUP($A505,'Hospitalisation Details'!$K505:$S2847,4,FALSE)</f>
        <v>Tier - 1</v>
      </c>
      <c r="O505" s="11" t="str">
        <f>VLOOKUP($A505,'Hospitalisation Details'!$K505:$S2847,5,FALSE)</f>
        <v>Tier - 3</v>
      </c>
      <c r="P505" s="11" t="str">
        <f>VLOOKUP($A505,'Hospitalisation Details'!$K505:$S2847,6,FALSE)</f>
        <v>R1012</v>
      </c>
      <c r="Q505" s="36">
        <f ca="1">VLOOKUP($A505,'Hospitalisation Details'!$K505:$S2847,8,FALSE)</f>
        <v>61</v>
      </c>
    </row>
    <row r="506" spans="1:17" x14ac:dyDescent="0.3">
      <c r="A506" s="14" t="str">
        <f>VLOOKUP('Customer Names'!A506,'Customer Names'!A506:F2840,1,FALSE)</f>
        <v>Id505</v>
      </c>
      <c r="B506" s="11" t="str">
        <f>VLOOKUP('Customer Names'!B506,'Customer Names'!B506:G2840,5,FALSE)</f>
        <v>Jennifer</v>
      </c>
      <c r="C506" s="11">
        <f>VLOOKUP($A506,'Medical Examinations'!$A506:$O2840,2,FALSE)</f>
        <v>26.4</v>
      </c>
      <c r="D506" s="11">
        <f>VLOOKUP($A506,'Medical Examinations'!$A506:$O2840,3,FALSE)</f>
        <v>4.87</v>
      </c>
      <c r="E506" s="11" t="str">
        <f>VLOOKUP($A506,'Medical Examinations'!$A506:$P2840,14,FALSE)</f>
        <v>Yes</v>
      </c>
      <c r="F506" s="11" t="str">
        <f>VLOOKUP($A506,'Medical Examinations'!$A506:$O2840,5,FALSE)</f>
        <v>No</v>
      </c>
      <c r="G506" s="11" t="str">
        <f>VLOOKUP($A506,'Medical Examinations'!$A506:$O2840,6,FALSE)</f>
        <v>No</v>
      </c>
      <c r="H506" s="11">
        <f>VLOOKUP($A506,'Medical Examinations'!$A506:$P2840,13,FALSE)</f>
        <v>0</v>
      </c>
      <c r="I506" s="11" t="str">
        <f>VLOOKUP($A506,'Medical Examinations'!$A506:$P2840,16,FALSE)</f>
        <v>Yes</v>
      </c>
      <c r="J506" s="11" t="str">
        <f>VLOOKUP($A506,'Medical Examinations'!$A506:$P2840,11,FALSE)</f>
        <v>Overweight</v>
      </c>
      <c r="K506" s="11" t="str">
        <f>VLOOKUP($A506,'Medical Examinations'!$A506:$P2840,12,FALSE)</f>
        <v>Normal</v>
      </c>
      <c r="L506" s="11" t="str">
        <f>VLOOKUP($A506,'Hospitalisation Details'!$K506:$S2848,7,FALSE)</f>
        <v>17 Sep 1985</v>
      </c>
      <c r="M506" s="17">
        <f>VLOOKUP($A506,'Hospitalisation Details'!$K506:$S2848,9,FALSE)</f>
        <v>19539.240000000002</v>
      </c>
      <c r="N506" s="11" t="str">
        <f>VLOOKUP($A506,'Hospitalisation Details'!$K506:$S2848,4,FALSE)</f>
        <v>Tier - 1</v>
      </c>
      <c r="O506" s="11" t="str">
        <f>VLOOKUP($A506,'Hospitalisation Details'!$K506:$S2848,5,FALSE)</f>
        <v>Tier - 1</v>
      </c>
      <c r="P506" s="11" t="str">
        <f>VLOOKUP($A506,'Hospitalisation Details'!$K506:$S2848,6,FALSE)</f>
        <v>R1013</v>
      </c>
      <c r="Q506" s="36">
        <f ca="1">VLOOKUP($A506,'Hospitalisation Details'!$K506:$S2848,8,FALSE)</f>
        <v>39</v>
      </c>
    </row>
    <row r="507" spans="1:17" x14ac:dyDescent="0.3">
      <c r="A507" s="14" t="str">
        <f>VLOOKUP('Customer Names'!A507,'Customer Names'!A507:F2841,1,FALSE)</f>
        <v>Id506</v>
      </c>
      <c r="B507" s="11" t="str">
        <f>VLOOKUP('Customer Names'!B507,'Customer Names'!B507:G2841,5,FALSE)</f>
        <v>Kara</v>
      </c>
      <c r="C507" s="11">
        <f>VLOOKUP($A507,'Medical Examinations'!$A507:$O2841,2,FALSE)</f>
        <v>28.38</v>
      </c>
      <c r="D507" s="11">
        <f>VLOOKUP($A507,'Medical Examinations'!$A507:$O2841,3,FALSE)</f>
        <v>6.07</v>
      </c>
      <c r="E507" s="11" t="str">
        <f>VLOOKUP($A507,'Medical Examinations'!$A507:$P2841,14,FALSE)</f>
        <v>No</v>
      </c>
      <c r="F507" s="11" t="str">
        <f>VLOOKUP($A507,'Medical Examinations'!$A507:$O2841,5,FALSE)</f>
        <v>No</v>
      </c>
      <c r="G507" s="11" t="str">
        <f>VLOOKUP($A507,'Medical Examinations'!$A507:$O2841,6,FALSE)</f>
        <v>No</v>
      </c>
      <c r="H507" s="11">
        <f>VLOOKUP($A507,'Medical Examinations'!$A507:$P2841,13,FALSE)</f>
        <v>1</v>
      </c>
      <c r="I507" s="11" t="str">
        <f>VLOOKUP($A507,'Medical Examinations'!$A507:$P2841,16,FALSE)</f>
        <v>Yes</v>
      </c>
      <c r="J507" s="11" t="str">
        <f>VLOOKUP($A507,'Medical Examinations'!$A507:$P2841,11,FALSE)</f>
        <v>Overweight</v>
      </c>
      <c r="K507" s="11" t="str">
        <f>VLOOKUP($A507,'Medical Examinations'!$A507:$P2841,12,FALSE)</f>
        <v>Prediabetes</v>
      </c>
      <c r="L507" s="11" t="str">
        <f>VLOOKUP($A507,'Hospitalisation Details'!$K507:$S2849,7,FALSE)</f>
        <v>19 Aug 1992</v>
      </c>
      <c r="M507" s="17">
        <f>VLOOKUP($A507,'Hospitalisation Details'!$K507:$S2849,9,FALSE)</f>
        <v>19521.97</v>
      </c>
      <c r="N507" s="11" t="str">
        <f>VLOOKUP($A507,'Hospitalisation Details'!$K507:$S2849,4,FALSE)</f>
        <v>Tier - 1</v>
      </c>
      <c r="O507" s="11" t="str">
        <f>VLOOKUP($A507,'Hospitalisation Details'!$K507:$S2849,5,FALSE)</f>
        <v>Tier - 2</v>
      </c>
      <c r="P507" s="11" t="str">
        <f>VLOOKUP($A507,'Hospitalisation Details'!$K507:$S2849,6,FALSE)</f>
        <v>R1013</v>
      </c>
      <c r="Q507" s="36">
        <f ca="1">VLOOKUP($A507,'Hospitalisation Details'!$K507:$S2849,8,FALSE)</f>
        <v>32</v>
      </c>
    </row>
    <row r="508" spans="1:17" x14ac:dyDescent="0.3">
      <c r="A508" s="14" t="str">
        <f>VLOOKUP('Customer Names'!A508,'Customer Names'!A508:F2842,1,FALSE)</f>
        <v>Id507</v>
      </c>
      <c r="B508" s="11" t="str">
        <f>VLOOKUP('Customer Names'!B508,'Customer Names'!B508:G2842,5,FALSE)</f>
        <v>Bradley A</v>
      </c>
      <c r="C508" s="11">
        <f>VLOOKUP($A508,'Medical Examinations'!$A508:$O2842,2,FALSE)</f>
        <v>24.64</v>
      </c>
      <c r="D508" s="11">
        <f>VLOOKUP($A508,'Medical Examinations'!$A508:$O2842,3,FALSE)</f>
        <v>4.33</v>
      </c>
      <c r="E508" s="11" t="str">
        <f>VLOOKUP($A508,'Medical Examinations'!$A508:$P2842,14,FALSE)</f>
        <v>No</v>
      </c>
      <c r="F508" s="11" t="str">
        <f>VLOOKUP($A508,'Medical Examinations'!$A508:$O2842,5,FALSE)</f>
        <v>No</v>
      </c>
      <c r="G508" s="11" t="str">
        <f>VLOOKUP($A508,'Medical Examinations'!$A508:$O2842,6,FALSE)</f>
        <v>No</v>
      </c>
      <c r="H508" s="11">
        <f>VLOOKUP($A508,'Medical Examinations'!$A508:$P2842,13,FALSE)</f>
        <v>0</v>
      </c>
      <c r="I508" s="11" t="str">
        <f>VLOOKUP($A508,'Medical Examinations'!$A508:$P2842,16,FALSE)</f>
        <v>Yes</v>
      </c>
      <c r="J508" s="11" t="str">
        <f>VLOOKUP($A508,'Medical Examinations'!$A508:$P2842,11,FALSE)</f>
        <v>Normal Weight</v>
      </c>
      <c r="K508" s="11" t="str">
        <f>VLOOKUP($A508,'Medical Examinations'!$A508:$P2842,12,FALSE)</f>
        <v>Normal</v>
      </c>
      <c r="L508" s="11" t="str">
        <f>VLOOKUP($A508,'Hospitalisation Details'!$K508:$S2850,7,FALSE)</f>
        <v>8 Nov 1980</v>
      </c>
      <c r="M508" s="17">
        <f>VLOOKUP($A508,'Hospitalisation Details'!$K508:$S2850,9,FALSE)</f>
        <v>19515.54</v>
      </c>
      <c r="N508" s="11" t="str">
        <f>VLOOKUP($A508,'Hospitalisation Details'!$K508:$S2850,4,FALSE)</f>
        <v>Tier - 1</v>
      </c>
      <c r="O508" s="11" t="str">
        <f>VLOOKUP($A508,'Hospitalisation Details'!$K508:$S2850,5,FALSE)</f>
        <v>Tier - 1</v>
      </c>
      <c r="P508" s="11" t="str">
        <f>VLOOKUP($A508,'Hospitalisation Details'!$K508:$S2850,6,FALSE)</f>
        <v>R1013</v>
      </c>
      <c r="Q508" s="36">
        <f ca="1">VLOOKUP($A508,'Hospitalisation Details'!$K508:$S2850,8,FALSE)</f>
        <v>44</v>
      </c>
    </row>
    <row r="509" spans="1:17" x14ac:dyDescent="0.3">
      <c r="A509" s="14" t="str">
        <f>VLOOKUP('Customer Names'!A509,'Customer Names'!A509:F2843,1,FALSE)</f>
        <v>Id508</v>
      </c>
      <c r="B509" s="11" t="str">
        <f>VLOOKUP('Customer Names'!B509,'Customer Names'!B509:G2843,5,FALSE)</f>
        <v>Brendan</v>
      </c>
      <c r="C509" s="11">
        <f>VLOOKUP($A509,'Medical Examinations'!$A509:$O2843,2,FALSE)</f>
        <v>39.71</v>
      </c>
      <c r="D509" s="11">
        <f>VLOOKUP($A509,'Medical Examinations'!$A509:$O2843,3,FALSE)</f>
        <v>5.83</v>
      </c>
      <c r="E509" s="11" t="str">
        <f>VLOOKUP($A509,'Medical Examinations'!$A509:$P2843,14,FALSE)</f>
        <v>No</v>
      </c>
      <c r="F509" s="11" t="str">
        <f>VLOOKUP($A509,'Medical Examinations'!$A509:$O2843,5,FALSE)</f>
        <v>No</v>
      </c>
      <c r="G509" s="11" t="str">
        <f>VLOOKUP($A509,'Medical Examinations'!$A509:$O2843,6,FALSE)</f>
        <v>No</v>
      </c>
      <c r="H509" s="11">
        <f>VLOOKUP($A509,'Medical Examinations'!$A509:$P2843,13,FALSE)</f>
        <v>1</v>
      </c>
      <c r="I509" s="11" t="str">
        <f>VLOOKUP($A509,'Medical Examinations'!$A509:$P2843,16,FALSE)</f>
        <v>No</v>
      </c>
      <c r="J509" s="11" t="str">
        <f>VLOOKUP($A509,'Medical Examinations'!$A509:$P2843,11,FALSE)</f>
        <v>Obesity</v>
      </c>
      <c r="K509" s="11" t="str">
        <f>VLOOKUP($A509,'Medical Examinations'!$A509:$P2843,12,FALSE)</f>
        <v>Prediabetes</v>
      </c>
      <c r="L509" s="11" t="str">
        <f>VLOOKUP($A509,'Hospitalisation Details'!$K509:$S2851,7,FALSE)</f>
        <v>30 Nov 1987</v>
      </c>
      <c r="M509" s="17">
        <f>VLOOKUP($A509,'Hospitalisation Details'!$K509:$S2851,9,FALSE)</f>
        <v>19496.72</v>
      </c>
      <c r="N509" s="11" t="str">
        <f>VLOOKUP($A509,'Hospitalisation Details'!$K509:$S2851,4,FALSE)</f>
        <v>Tier - 1</v>
      </c>
      <c r="O509" s="11" t="str">
        <f>VLOOKUP($A509,'Hospitalisation Details'!$K509:$S2851,5,FALSE)</f>
        <v>Tier - 3</v>
      </c>
      <c r="P509" s="11" t="str">
        <f>VLOOKUP($A509,'Hospitalisation Details'!$K509:$S2851,6,FALSE)</f>
        <v>R1019</v>
      </c>
      <c r="Q509" s="36">
        <f ca="1">VLOOKUP($A509,'Hospitalisation Details'!$K509:$S2851,8,FALSE)</f>
        <v>37</v>
      </c>
    </row>
    <row r="510" spans="1:17" x14ac:dyDescent="0.3">
      <c r="A510" s="14" t="str">
        <f>VLOOKUP('Customer Names'!A510,'Customer Names'!A510:F2844,1,FALSE)</f>
        <v>Id509</v>
      </c>
      <c r="B510" s="11" t="str">
        <f>VLOOKUP('Customer Names'!B510,'Customer Names'!B510:G2844,5,FALSE)</f>
        <v>Amber R</v>
      </c>
      <c r="C510" s="11">
        <f>VLOOKUP($A510,'Medical Examinations'!$A510:$O2844,2,FALSE)</f>
        <v>22.22</v>
      </c>
      <c r="D510" s="11">
        <f>VLOOKUP($A510,'Medical Examinations'!$A510:$O2844,3,FALSE)</f>
        <v>5.5</v>
      </c>
      <c r="E510" s="11" t="str">
        <f>VLOOKUP($A510,'Medical Examinations'!$A510:$P2844,14,FALSE)</f>
        <v>No</v>
      </c>
      <c r="F510" s="11" t="str">
        <f>VLOOKUP($A510,'Medical Examinations'!$A510:$O2844,5,FALSE)</f>
        <v>No</v>
      </c>
      <c r="G510" s="11" t="str">
        <f>VLOOKUP($A510,'Medical Examinations'!$A510:$O2844,6,FALSE)</f>
        <v>No</v>
      </c>
      <c r="H510" s="11">
        <f>VLOOKUP($A510,'Medical Examinations'!$A510:$P2844,13,FALSE)</f>
        <v>0</v>
      </c>
      <c r="I510" s="11" t="str">
        <f>VLOOKUP($A510,'Medical Examinations'!$A510:$P2844,16,FALSE)</f>
        <v>Yes</v>
      </c>
      <c r="J510" s="11" t="str">
        <f>VLOOKUP($A510,'Medical Examinations'!$A510:$P2844,11,FALSE)</f>
        <v>Normal Weight</v>
      </c>
      <c r="K510" s="11" t="str">
        <f>VLOOKUP($A510,'Medical Examinations'!$A510:$P2844,12,FALSE)</f>
        <v>Normal</v>
      </c>
      <c r="L510" s="11" t="str">
        <f>VLOOKUP($A510,'Hospitalisation Details'!$K510:$S2852,7,FALSE)</f>
        <v>15 Dec 1982</v>
      </c>
      <c r="M510" s="17">
        <f>VLOOKUP($A510,'Hospitalisation Details'!$K510:$S2852,9,FALSE)</f>
        <v>19444.27</v>
      </c>
      <c r="N510" s="11" t="str">
        <f>VLOOKUP($A510,'Hospitalisation Details'!$K510:$S2852,4,FALSE)</f>
        <v>Tier - 1</v>
      </c>
      <c r="O510" s="11" t="str">
        <f>VLOOKUP($A510,'Hospitalisation Details'!$K510:$S2852,5,FALSE)</f>
        <v>Tier - 1</v>
      </c>
      <c r="P510" s="11" t="str">
        <f>VLOOKUP($A510,'Hospitalisation Details'!$K510:$S2852,6,FALSE)</f>
        <v>R1013</v>
      </c>
      <c r="Q510" s="36">
        <f ca="1">VLOOKUP($A510,'Hospitalisation Details'!$K510:$S2852,8,FALSE)</f>
        <v>42</v>
      </c>
    </row>
    <row r="511" spans="1:17" x14ac:dyDescent="0.3">
      <c r="A511" s="14" t="str">
        <f>VLOOKUP('Customer Names'!A511,'Customer Names'!A511:F2845,1,FALSE)</f>
        <v>Id510</v>
      </c>
      <c r="B511" s="11" t="str">
        <f>VLOOKUP('Customer Names'!B511,'Customer Names'!B511:G2845,5,FALSE)</f>
        <v>Sean K</v>
      </c>
      <c r="C511" s="11">
        <f>VLOOKUP($A511,'Medical Examinations'!$A511:$O2845,2,FALSE)</f>
        <v>33.344999999999999</v>
      </c>
      <c r="D511" s="11">
        <f>VLOOKUP($A511,'Medical Examinations'!$A511:$O2845,3,FALSE)</f>
        <v>4.79</v>
      </c>
      <c r="E511" s="11" t="str">
        <f>VLOOKUP($A511,'Medical Examinations'!$A511:$P2845,14,FALSE)</f>
        <v>No</v>
      </c>
      <c r="F511" s="11" t="str">
        <f>VLOOKUP($A511,'Medical Examinations'!$A511:$O2845,5,FALSE)</f>
        <v>No</v>
      </c>
      <c r="G511" s="11" t="str">
        <f>VLOOKUP($A511,'Medical Examinations'!$A511:$O2845,6,FALSE)</f>
        <v>Yes</v>
      </c>
      <c r="H511" s="11">
        <f>VLOOKUP($A511,'Medical Examinations'!$A511:$P2845,13,FALSE)</f>
        <v>1</v>
      </c>
      <c r="I511" s="11" t="str">
        <f>VLOOKUP($A511,'Medical Examinations'!$A511:$P2845,16,FALSE)</f>
        <v>No</v>
      </c>
      <c r="J511" s="11" t="str">
        <f>VLOOKUP($A511,'Medical Examinations'!$A511:$P2845,11,FALSE)</f>
        <v>Obesity</v>
      </c>
      <c r="K511" s="11" t="str">
        <f>VLOOKUP($A511,'Medical Examinations'!$A511:$P2845,12,FALSE)</f>
        <v>Normal</v>
      </c>
      <c r="L511" s="11" t="str">
        <f>VLOOKUP($A511,'Hospitalisation Details'!$K511:$S2853,7,FALSE)</f>
        <v>6 Sep 1993</v>
      </c>
      <c r="M511" s="17">
        <f>VLOOKUP($A511,'Hospitalisation Details'!$K511:$S2853,9,FALSE)</f>
        <v>19442.349999999999</v>
      </c>
      <c r="N511" s="11" t="str">
        <f>VLOOKUP($A511,'Hospitalisation Details'!$K511:$S2853,4,FALSE)</f>
        <v>Tier - 1</v>
      </c>
      <c r="O511" s="11" t="str">
        <f>VLOOKUP($A511,'Hospitalisation Details'!$K511:$S2853,5,FALSE)</f>
        <v>Tier - 3</v>
      </c>
      <c r="P511" s="11" t="str">
        <f>VLOOKUP($A511,'Hospitalisation Details'!$K511:$S2853,6,FALSE)</f>
        <v>R1012</v>
      </c>
      <c r="Q511" s="36">
        <f ca="1">VLOOKUP($A511,'Hospitalisation Details'!$K511:$S2853,8,FALSE)</f>
        <v>31</v>
      </c>
    </row>
    <row r="512" spans="1:17" x14ac:dyDescent="0.3">
      <c r="A512" s="14" t="str">
        <f>VLOOKUP('Customer Names'!A512,'Customer Names'!A512:F2846,1,FALSE)</f>
        <v>Id511</v>
      </c>
      <c r="B512" s="11" t="str">
        <f>VLOOKUP('Customer Names'!B512,'Customer Names'!B512:G2846,5,FALSE)</f>
        <v>Rick</v>
      </c>
      <c r="C512" s="11">
        <f>VLOOKUP($A512,'Medical Examinations'!$A512:$O2846,2,FALSE)</f>
        <v>24.42</v>
      </c>
      <c r="D512" s="11">
        <f>VLOOKUP($A512,'Medical Examinations'!$A512:$O2846,3,FALSE)</f>
        <v>5.81</v>
      </c>
      <c r="E512" s="11" t="str">
        <f>VLOOKUP($A512,'Medical Examinations'!$A512:$P2846,14,FALSE)</f>
        <v>No</v>
      </c>
      <c r="F512" s="11" t="str">
        <f>VLOOKUP($A512,'Medical Examinations'!$A512:$O2846,5,FALSE)</f>
        <v>No</v>
      </c>
      <c r="G512" s="11" t="str">
        <f>VLOOKUP($A512,'Medical Examinations'!$A512:$O2846,6,FALSE)</f>
        <v>No</v>
      </c>
      <c r="H512" s="11">
        <f>VLOOKUP($A512,'Medical Examinations'!$A512:$P2846,13,FALSE)</f>
        <v>1</v>
      </c>
      <c r="I512" s="11" t="str">
        <f>VLOOKUP($A512,'Medical Examinations'!$A512:$P2846,16,FALSE)</f>
        <v>Yes</v>
      </c>
      <c r="J512" s="11" t="str">
        <f>VLOOKUP($A512,'Medical Examinations'!$A512:$P2846,11,FALSE)</f>
        <v>Normal Weight</v>
      </c>
      <c r="K512" s="11" t="str">
        <f>VLOOKUP($A512,'Medical Examinations'!$A512:$P2846,12,FALSE)</f>
        <v>Prediabetes</v>
      </c>
      <c r="L512" s="11" t="str">
        <f>VLOOKUP($A512,'Hospitalisation Details'!$K512:$S2854,7,FALSE)</f>
        <v>30 Jun 1987</v>
      </c>
      <c r="M512" s="17">
        <f>VLOOKUP($A512,'Hospitalisation Details'!$K512:$S2854,9,FALSE)</f>
        <v>19362</v>
      </c>
      <c r="N512" s="11" t="str">
        <f>VLOOKUP($A512,'Hospitalisation Details'!$K512:$S2854,4,FALSE)</f>
        <v>Tier - 1</v>
      </c>
      <c r="O512" s="11" t="str">
        <f>VLOOKUP($A512,'Hospitalisation Details'!$K512:$S2854,5,FALSE)</f>
        <v>Tier - 3</v>
      </c>
      <c r="P512" s="11" t="str">
        <f>VLOOKUP($A512,'Hospitalisation Details'!$K512:$S2854,6,FALSE)</f>
        <v>R1013</v>
      </c>
      <c r="Q512" s="36">
        <f ca="1">VLOOKUP($A512,'Hospitalisation Details'!$K512:$S2854,8,FALSE)</f>
        <v>37</v>
      </c>
    </row>
    <row r="513" spans="1:17" x14ac:dyDescent="0.3">
      <c r="A513" s="14" t="str">
        <f>VLOOKUP('Customer Names'!A513,'Customer Names'!A513:F2847,1,FALSE)</f>
        <v>Id512</v>
      </c>
      <c r="B513" s="11" t="str">
        <f>VLOOKUP('Customer Names'!B513,'Customer Names'!B513:G2847,5,FALSE)</f>
        <v>Matthew</v>
      </c>
      <c r="C513" s="11">
        <f>VLOOKUP($A513,'Medical Examinations'!$A513:$O2847,2,FALSE)</f>
        <v>29.81</v>
      </c>
      <c r="D513" s="11">
        <f>VLOOKUP($A513,'Medical Examinations'!$A513:$O2847,3,FALSE)</f>
        <v>5.58</v>
      </c>
      <c r="E513" s="11" t="str">
        <f>VLOOKUP($A513,'Medical Examinations'!$A513:$P2847,14,FALSE)</f>
        <v>No</v>
      </c>
      <c r="F513" s="11" t="str">
        <f>VLOOKUP($A513,'Medical Examinations'!$A513:$O2847,5,FALSE)</f>
        <v>No</v>
      </c>
      <c r="G513" s="11" t="str">
        <f>VLOOKUP($A513,'Medical Examinations'!$A513:$O2847,6,FALSE)</f>
        <v>No</v>
      </c>
      <c r="H513" s="11">
        <f>VLOOKUP($A513,'Medical Examinations'!$A513:$P2847,13,FALSE)</f>
        <v>0</v>
      </c>
      <c r="I513" s="11" t="str">
        <f>VLOOKUP($A513,'Medical Examinations'!$A513:$P2847,16,FALSE)</f>
        <v>Yes</v>
      </c>
      <c r="J513" s="11" t="str">
        <f>VLOOKUP($A513,'Medical Examinations'!$A513:$P2847,11,FALSE)</f>
        <v>Overweight</v>
      </c>
      <c r="K513" s="11" t="str">
        <f>VLOOKUP($A513,'Medical Examinations'!$A513:$P2847,12,FALSE)</f>
        <v>Normal</v>
      </c>
      <c r="L513" s="11" t="str">
        <f>VLOOKUP($A513,'Hospitalisation Details'!$K513:$S2855,7,FALSE)</f>
        <v>24 Aug 1991</v>
      </c>
      <c r="M513" s="17">
        <f>VLOOKUP($A513,'Hospitalisation Details'!$K513:$S2855,9,FALSE)</f>
        <v>19350.37</v>
      </c>
      <c r="N513" s="11" t="str">
        <f>VLOOKUP($A513,'Hospitalisation Details'!$K513:$S2855,4,FALSE)</f>
        <v>Tier - 1</v>
      </c>
      <c r="O513" s="11" t="str">
        <f>VLOOKUP($A513,'Hospitalisation Details'!$K513:$S2855,5,FALSE)</f>
        <v>Tier - 3</v>
      </c>
      <c r="P513" s="11" t="str">
        <f>VLOOKUP($A513,'Hospitalisation Details'!$K513:$S2855,6,FALSE)</f>
        <v>R1013</v>
      </c>
      <c r="Q513" s="36">
        <f ca="1">VLOOKUP($A513,'Hospitalisation Details'!$K513:$S2855,8,FALSE)</f>
        <v>33</v>
      </c>
    </row>
    <row r="514" spans="1:17" x14ac:dyDescent="0.3">
      <c r="A514" s="14" t="str">
        <f>VLOOKUP('Customer Names'!A514,'Customer Names'!A514:F2848,1,FALSE)</f>
        <v>Id513</v>
      </c>
      <c r="B514" s="11" t="str">
        <f>VLOOKUP('Customer Names'!B514,'Customer Names'!B514:G2848,5,FALSE)</f>
        <v>Brady</v>
      </c>
      <c r="C514" s="11">
        <f>VLOOKUP($A514,'Medical Examinations'!$A514:$O2848,2,FALSE)</f>
        <v>51.18</v>
      </c>
      <c r="D514" s="11">
        <f>VLOOKUP($A514,'Medical Examinations'!$A514:$O2848,3,FALSE)</f>
        <v>4.4000000000000004</v>
      </c>
      <c r="E514" s="11" t="str">
        <f>VLOOKUP($A514,'Medical Examinations'!$A514:$P2848,14,FALSE)</f>
        <v>Yes</v>
      </c>
      <c r="F514" s="11" t="str">
        <f>VLOOKUP($A514,'Medical Examinations'!$A514:$O2848,5,FALSE)</f>
        <v>No</v>
      </c>
      <c r="G514" s="11" t="str">
        <f>VLOOKUP($A514,'Medical Examinations'!$A514:$O2848,6,FALSE)</f>
        <v>No</v>
      </c>
      <c r="H514" s="11">
        <f>VLOOKUP($A514,'Medical Examinations'!$A514:$P2848,13,FALSE)</f>
        <v>2</v>
      </c>
      <c r="I514" s="11" t="str">
        <f>VLOOKUP($A514,'Medical Examinations'!$A514:$P2848,16,FALSE)</f>
        <v>No</v>
      </c>
      <c r="J514" s="11" t="str">
        <f>VLOOKUP($A514,'Medical Examinations'!$A514:$P2848,11,FALSE)</f>
        <v>Obesity</v>
      </c>
      <c r="K514" s="11" t="str">
        <f>VLOOKUP($A514,'Medical Examinations'!$A514:$P2848,12,FALSE)</f>
        <v>Normal</v>
      </c>
      <c r="L514" s="11" t="str">
        <f>VLOOKUP($A514,'Hospitalisation Details'!$K514:$S2856,7,FALSE)</f>
        <v>15 Nov 1966</v>
      </c>
      <c r="M514" s="17">
        <f>VLOOKUP($A514,'Hospitalisation Details'!$K514:$S2856,9,FALSE)</f>
        <v>19321.060000000001</v>
      </c>
      <c r="N514" s="11" t="str">
        <f>VLOOKUP($A514,'Hospitalisation Details'!$K514:$S2856,4,FALSE)</f>
        <v>Tier - 1</v>
      </c>
      <c r="O514" s="11" t="str">
        <f>VLOOKUP($A514,'Hospitalisation Details'!$K514:$S2856,5,FALSE)</f>
        <v>Tier - 1</v>
      </c>
      <c r="P514" s="11" t="str">
        <f>VLOOKUP($A514,'Hospitalisation Details'!$K514:$S2856,6,FALSE)</f>
        <v>R1012</v>
      </c>
      <c r="Q514" s="36">
        <f ca="1">VLOOKUP($A514,'Hospitalisation Details'!$K514:$S2856,8,FALSE)</f>
        <v>58</v>
      </c>
    </row>
    <row r="515" spans="1:17" x14ac:dyDescent="0.3">
      <c r="A515" s="14" t="str">
        <f>VLOOKUP('Customer Names'!A515,'Customer Names'!A515:F2849,1,FALSE)</f>
        <v>Id514</v>
      </c>
      <c r="B515" s="11" t="str">
        <f>VLOOKUP('Customer Names'!B515,'Customer Names'!B515:G2849,5,FALSE)</f>
        <v>Kameko</v>
      </c>
      <c r="C515" s="11">
        <f>VLOOKUP($A515,'Medical Examinations'!$A515:$O2849,2,FALSE)</f>
        <v>51.37</v>
      </c>
      <c r="D515" s="11">
        <f>VLOOKUP($A515,'Medical Examinations'!$A515:$O2849,3,FALSE)</f>
        <v>8.18</v>
      </c>
      <c r="E515" s="11" t="str">
        <f>VLOOKUP($A515,'Medical Examinations'!$A515:$P2849,14,FALSE)</f>
        <v>Yes</v>
      </c>
      <c r="F515" s="11" t="str">
        <f>VLOOKUP($A515,'Medical Examinations'!$A515:$O2849,5,FALSE)</f>
        <v>No</v>
      </c>
      <c r="G515" s="11" t="str">
        <f>VLOOKUP($A515,'Medical Examinations'!$A515:$O2849,6,FALSE)</f>
        <v>No</v>
      </c>
      <c r="H515" s="11">
        <f>VLOOKUP($A515,'Medical Examinations'!$A515:$P2849,13,FALSE)</f>
        <v>0</v>
      </c>
      <c r="I515" s="11" t="str">
        <f>VLOOKUP($A515,'Medical Examinations'!$A515:$P2849,16,FALSE)</f>
        <v>No</v>
      </c>
      <c r="J515" s="11" t="str">
        <f>VLOOKUP($A515,'Medical Examinations'!$A515:$P2849,11,FALSE)</f>
        <v>Obesity</v>
      </c>
      <c r="K515" s="11" t="str">
        <f>VLOOKUP($A515,'Medical Examinations'!$A515:$P2849,12,FALSE)</f>
        <v>Diabetes</v>
      </c>
      <c r="L515" s="11" t="str">
        <f>VLOOKUP($A515,'Hospitalisation Details'!$K515:$S2857,7,FALSE)</f>
        <v>29 Jul 1967</v>
      </c>
      <c r="M515" s="17">
        <f>VLOOKUP($A515,'Hospitalisation Details'!$K515:$S2857,9,FALSE)</f>
        <v>19259.96</v>
      </c>
      <c r="N515" s="11" t="str">
        <f>VLOOKUP($A515,'Hospitalisation Details'!$K515:$S2857,4,FALSE)</f>
        <v>Tier - 1</v>
      </c>
      <c r="O515" s="11" t="str">
        <f>VLOOKUP($A515,'Hospitalisation Details'!$K515:$S2857,5,FALSE)</f>
        <v>Tier - 1</v>
      </c>
      <c r="P515" s="11" t="str">
        <f>VLOOKUP($A515,'Hospitalisation Details'!$K515:$S2857,6,FALSE)</f>
        <v>R1012</v>
      </c>
      <c r="Q515" s="36">
        <f ca="1">VLOOKUP($A515,'Hospitalisation Details'!$K515:$S2857,8,FALSE)</f>
        <v>57</v>
      </c>
    </row>
    <row r="516" spans="1:17" x14ac:dyDescent="0.3">
      <c r="A516" s="14" t="str">
        <f>VLOOKUP('Customer Names'!A516,'Customer Names'!A516:F2850,1,FALSE)</f>
        <v>Id515</v>
      </c>
      <c r="B516" s="11" t="str">
        <f>VLOOKUP('Customer Names'!B516,'Customer Names'!B516:G2850,5,FALSE)</f>
        <v>Jeremy A</v>
      </c>
      <c r="C516" s="11">
        <f>VLOOKUP($A516,'Medical Examinations'!$A516:$O2850,2,FALSE)</f>
        <v>36.19</v>
      </c>
      <c r="D516" s="11">
        <f>VLOOKUP($A516,'Medical Examinations'!$A516:$O2850,3,FALSE)</f>
        <v>5.52</v>
      </c>
      <c r="E516" s="11" t="str">
        <f>VLOOKUP($A516,'Medical Examinations'!$A516:$P2850,14,FALSE)</f>
        <v>Yes</v>
      </c>
      <c r="F516" s="11" t="str">
        <f>VLOOKUP($A516,'Medical Examinations'!$A516:$O2850,5,FALSE)</f>
        <v>No</v>
      </c>
      <c r="G516" s="11" t="str">
        <f>VLOOKUP($A516,'Medical Examinations'!$A516:$O2850,6,FALSE)</f>
        <v>No</v>
      </c>
      <c r="H516" s="11">
        <f>VLOOKUP($A516,'Medical Examinations'!$A516:$P2850,13,FALSE)</f>
        <v>0</v>
      </c>
      <c r="I516" s="11" t="str">
        <f>VLOOKUP($A516,'Medical Examinations'!$A516:$P2850,16,FALSE)</f>
        <v>No</v>
      </c>
      <c r="J516" s="11" t="str">
        <f>VLOOKUP($A516,'Medical Examinations'!$A516:$P2850,11,FALSE)</f>
        <v>Obesity</v>
      </c>
      <c r="K516" s="11" t="str">
        <f>VLOOKUP($A516,'Medical Examinations'!$A516:$P2850,12,FALSE)</f>
        <v>Normal</v>
      </c>
      <c r="L516" s="11" t="str">
        <f>VLOOKUP($A516,'Hospitalisation Details'!$K516:$S2858,7,FALSE)</f>
        <v>28 Dec 1985</v>
      </c>
      <c r="M516" s="17">
        <f>VLOOKUP($A516,'Hospitalisation Details'!$K516:$S2858,9,FALSE)</f>
        <v>19214.71</v>
      </c>
      <c r="N516" s="11" t="str">
        <f>VLOOKUP($A516,'Hospitalisation Details'!$K516:$S2858,4,FALSE)</f>
        <v>Tier - 1</v>
      </c>
      <c r="O516" s="11" t="str">
        <f>VLOOKUP($A516,'Hospitalisation Details'!$K516:$S2858,5,FALSE)</f>
        <v>Tier - 3</v>
      </c>
      <c r="P516" s="11" t="str">
        <f>VLOOKUP($A516,'Hospitalisation Details'!$K516:$S2858,6,FALSE)</f>
        <v>R1013</v>
      </c>
      <c r="Q516" s="36">
        <f ca="1">VLOOKUP($A516,'Hospitalisation Details'!$K516:$S2858,8,FALSE)</f>
        <v>39</v>
      </c>
    </row>
    <row r="517" spans="1:17" x14ac:dyDescent="0.3">
      <c r="A517" s="14" t="str">
        <f>VLOOKUP('Customer Names'!A517,'Customer Names'!A517:F2851,1,FALSE)</f>
        <v>Id516</v>
      </c>
      <c r="B517" s="11" t="str">
        <f>VLOOKUP('Customer Names'!B517,'Customer Names'!B517:G2851,5,FALSE)</f>
        <v>Daniel</v>
      </c>
      <c r="C517" s="11">
        <f>VLOOKUP($A517,'Medical Examinations'!$A517:$O2851,2,FALSE)</f>
        <v>25.9</v>
      </c>
      <c r="D517" s="11">
        <f>VLOOKUP($A517,'Medical Examinations'!$A517:$O2851,3,FALSE)</f>
        <v>4.84</v>
      </c>
      <c r="E517" s="11" t="str">
        <f>VLOOKUP($A517,'Medical Examinations'!$A517:$P2851,14,FALSE)</f>
        <v>No</v>
      </c>
      <c r="F517" s="11" t="str">
        <f>VLOOKUP($A517,'Medical Examinations'!$A517:$O2851,5,FALSE)</f>
        <v>No</v>
      </c>
      <c r="G517" s="11" t="str">
        <f>VLOOKUP($A517,'Medical Examinations'!$A517:$O2851,6,FALSE)</f>
        <v>No</v>
      </c>
      <c r="H517" s="11">
        <f>VLOOKUP($A517,'Medical Examinations'!$A517:$P2851,13,FALSE)</f>
        <v>0</v>
      </c>
      <c r="I517" s="11" t="str">
        <f>VLOOKUP($A517,'Medical Examinations'!$A517:$P2851,16,FALSE)</f>
        <v>Yes</v>
      </c>
      <c r="J517" s="11" t="str">
        <f>VLOOKUP($A517,'Medical Examinations'!$A517:$P2851,11,FALSE)</f>
        <v>Overweight</v>
      </c>
      <c r="K517" s="11" t="str">
        <f>VLOOKUP($A517,'Medical Examinations'!$A517:$P2851,12,FALSE)</f>
        <v>Normal</v>
      </c>
      <c r="L517" s="11" t="str">
        <f>VLOOKUP($A517,'Hospitalisation Details'!$K517:$S2859,7,FALSE)</f>
        <v>16 Sep 1991</v>
      </c>
      <c r="M517" s="17">
        <f>VLOOKUP($A517,'Hospitalisation Details'!$K517:$S2859,9,FALSE)</f>
        <v>19199.939999999999</v>
      </c>
      <c r="N517" s="11" t="str">
        <f>VLOOKUP($A517,'Hospitalisation Details'!$K517:$S2859,4,FALSE)</f>
        <v>Tier - 1</v>
      </c>
      <c r="O517" s="11" t="str">
        <f>VLOOKUP($A517,'Hospitalisation Details'!$K517:$S2859,5,FALSE)</f>
        <v>Tier - 3</v>
      </c>
      <c r="P517" s="11" t="str">
        <f>VLOOKUP($A517,'Hospitalisation Details'!$K517:$S2859,6,FALSE)</f>
        <v>R1011</v>
      </c>
      <c r="Q517" s="36">
        <f ca="1">VLOOKUP($A517,'Hospitalisation Details'!$K517:$S2859,8,FALSE)</f>
        <v>33</v>
      </c>
    </row>
    <row r="518" spans="1:17" x14ac:dyDescent="0.3">
      <c r="A518" s="14" t="str">
        <f>VLOOKUP('Customer Names'!A518,'Customer Names'!A518:F2852,1,FALSE)</f>
        <v>Id517</v>
      </c>
      <c r="B518" s="11" t="str">
        <f>VLOOKUP('Customer Names'!B518,'Customer Names'!B518:G2852,5,FALSE)</f>
        <v>Amanda</v>
      </c>
      <c r="C518" s="11">
        <f>VLOOKUP($A518,'Medical Examinations'!$A518:$O2852,2,FALSE)</f>
        <v>35.72</v>
      </c>
      <c r="D518" s="11">
        <f>VLOOKUP($A518,'Medical Examinations'!$A518:$O2852,3,FALSE)</f>
        <v>4.08</v>
      </c>
      <c r="E518" s="11" t="str">
        <f>VLOOKUP($A518,'Medical Examinations'!$A518:$P2852,14,FALSE)</f>
        <v>No</v>
      </c>
      <c r="F518" s="11" t="str">
        <f>VLOOKUP($A518,'Medical Examinations'!$A518:$O2852,5,FALSE)</f>
        <v>No</v>
      </c>
      <c r="G518" s="11" t="str">
        <f>VLOOKUP($A518,'Medical Examinations'!$A518:$O2852,6,FALSE)</f>
        <v>Yes</v>
      </c>
      <c r="H518" s="11">
        <f>VLOOKUP($A518,'Medical Examinations'!$A518:$P2852,13,FALSE)</f>
        <v>1</v>
      </c>
      <c r="I518" s="11" t="str">
        <f>VLOOKUP($A518,'Medical Examinations'!$A518:$P2852,16,FALSE)</f>
        <v>No</v>
      </c>
      <c r="J518" s="11" t="str">
        <f>VLOOKUP($A518,'Medical Examinations'!$A518:$P2852,11,FALSE)</f>
        <v>Obesity</v>
      </c>
      <c r="K518" s="11" t="str">
        <f>VLOOKUP($A518,'Medical Examinations'!$A518:$P2852,12,FALSE)</f>
        <v>Normal</v>
      </c>
      <c r="L518" s="11" t="str">
        <f>VLOOKUP($A518,'Hospitalisation Details'!$K518:$S2860,7,FALSE)</f>
        <v>2 Jul 1979</v>
      </c>
      <c r="M518" s="17">
        <f>VLOOKUP($A518,'Hospitalisation Details'!$K518:$S2860,9,FALSE)</f>
        <v>19144.580000000002</v>
      </c>
      <c r="N518" s="11" t="str">
        <f>VLOOKUP($A518,'Hospitalisation Details'!$K518:$S2860,4,FALSE)</f>
        <v>Tier - 1</v>
      </c>
      <c r="O518" s="11" t="str">
        <f>VLOOKUP($A518,'Hospitalisation Details'!$K518:$S2860,5,FALSE)</f>
        <v>Tier - 1</v>
      </c>
      <c r="P518" s="11" t="str">
        <f>VLOOKUP($A518,'Hospitalisation Details'!$K518:$S2860,6,FALSE)</f>
        <v>R1024</v>
      </c>
      <c r="Q518" s="36">
        <f ca="1">VLOOKUP($A518,'Hospitalisation Details'!$K518:$S2860,8,FALSE)</f>
        <v>45</v>
      </c>
    </row>
    <row r="519" spans="1:17" x14ac:dyDescent="0.3">
      <c r="A519" s="14" t="str">
        <f>VLOOKUP('Customer Names'!A519,'Customer Names'!A519:F2853,1,FALSE)</f>
        <v>Id518</v>
      </c>
      <c r="B519" s="11" t="str">
        <f>VLOOKUP('Customer Names'!B519,'Customer Names'!B519:G2853,5,FALSE)</f>
        <v>Karen</v>
      </c>
      <c r="C519" s="11">
        <f>VLOOKUP($A519,'Medical Examinations'!$A519:$O2853,2,FALSE)</f>
        <v>27.94</v>
      </c>
      <c r="D519" s="11">
        <f>VLOOKUP($A519,'Medical Examinations'!$A519:$O2853,3,FALSE)</f>
        <v>4.4800000000000004</v>
      </c>
      <c r="E519" s="11" t="str">
        <f>VLOOKUP($A519,'Medical Examinations'!$A519:$P2853,14,FALSE)</f>
        <v>No</v>
      </c>
      <c r="F519" s="11" t="str">
        <f>VLOOKUP($A519,'Medical Examinations'!$A519:$O2853,5,FALSE)</f>
        <v>No</v>
      </c>
      <c r="G519" s="11" t="str">
        <f>VLOOKUP($A519,'Medical Examinations'!$A519:$O2853,6,FALSE)</f>
        <v>Yes</v>
      </c>
      <c r="H519" s="11">
        <f>VLOOKUP($A519,'Medical Examinations'!$A519:$P2853,13,FALSE)</f>
        <v>1</v>
      </c>
      <c r="I519" s="11" t="str">
        <f>VLOOKUP($A519,'Medical Examinations'!$A519:$P2853,16,FALSE)</f>
        <v>Yes</v>
      </c>
      <c r="J519" s="11" t="str">
        <f>VLOOKUP($A519,'Medical Examinations'!$A519:$P2853,11,FALSE)</f>
        <v>Overweight</v>
      </c>
      <c r="K519" s="11" t="str">
        <f>VLOOKUP($A519,'Medical Examinations'!$A519:$P2853,12,FALSE)</f>
        <v>Normal</v>
      </c>
      <c r="L519" s="11" t="str">
        <f>VLOOKUP($A519,'Hospitalisation Details'!$K519:$S2861,7,FALSE)</f>
        <v>28 Sep 1993</v>
      </c>
      <c r="M519" s="17">
        <f>VLOOKUP($A519,'Hospitalisation Details'!$K519:$S2861,9,FALSE)</f>
        <v>19107.78</v>
      </c>
      <c r="N519" s="11" t="str">
        <f>VLOOKUP($A519,'Hospitalisation Details'!$K519:$S2861,4,FALSE)</f>
        <v>Tier - 1</v>
      </c>
      <c r="O519" s="11" t="str">
        <f>VLOOKUP($A519,'Hospitalisation Details'!$K519:$S2861,5,FALSE)</f>
        <v>Tier - 2</v>
      </c>
      <c r="P519" s="11" t="str">
        <f>VLOOKUP($A519,'Hospitalisation Details'!$K519:$S2861,6,FALSE)</f>
        <v>R1013</v>
      </c>
      <c r="Q519" s="36">
        <f ca="1">VLOOKUP($A519,'Hospitalisation Details'!$K519:$S2861,8,FALSE)</f>
        <v>31</v>
      </c>
    </row>
    <row r="520" spans="1:17" x14ac:dyDescent="0.3">
      <c r="A520" s="14" t="str">
        <f>VLOOKUP('Customer Names'!A520,'Customer Names'!A520:F2854,1,FALSE)</f>
        <v>Id519</v>
      </c>
      <c r="B520" s="11" t="str">
        <f>VLOOKUP('Customer Names'!B520,'Customer Names'!B520:G2854,5,FALSE)</f>
        <v>Gregory</v>
      </c>
      <c r="C520" s="11">
        <f>VLOOKUP($A520,'Medical Examinations'!$A520:$O2854,2,FALSE)</f>
        <v>27.1</v>
      </c>
      <c r="D520" s="11">
        <f>VLOOKUP($A520,'Medical Examinations'!$A520:$O2854,3,FALSE)</f>
        <v>5.73</v>
      </c>
      <c r="E520" s="11" t="str">
        <f>VLOOKUP($A520,'Medical Examinations'!$A520:$P2854,14,FALSE)</f>
        <v>No</v>
      </c>
      <c r="F520" s="11" t="str">
        <f>VLOOKUP($A520,'Medical Examinations'!$A520:$O2854,5,FALSE)</f>
        <v>No</v>
      </c>
      <c r="G520" s="11" t="str">
        <f>VLOOKUP($A520,'Medical Examinations'!$A520:$O2854,6,FALSE)</f>
        <v>No</v>
      </c>
      <c r="H520" s="11">
        <f>VLOOKUP($A520,'Medical Examinations'!$A520:$P2854,13,FALSE)</f>
        <v>0</v>
      </c>
      <c r="I520" s="11" t="str">
        <f>VLOOKUP($A520,'Medical Examinations'!$A520:$P2854,16,FALSE)</f>
        <v>Yes</v>
      </c>
      <c r="J520" s="11" t="str">
        <f>VLOOKUP($A520,'Medical Examinations'!$A520:$P2854,11,FALSE)</f>
        <v>Overweight</v>
      </c>
      <c r="K520" s="11" t="str">
        <f>VLOOKUP($A520,'Medical Examinations'!$A520:$P2854,12,FALSE)</f>
        <v>Prediabetes</v>
      </c>
      <c r="L520" s="11" t="str">
        <f>VLOOKUP($A520,'Hospitalisation Details'!$K520:$S2862,7,FALSE)</f>
        <v>5 Jun 1989</v>
      </c>
      <c r="M520" s="17">
        <f>VLOOKUP($A520,'Hospitalisation Details'!$K520:$S2862,9,FALSE)</f>
        <v>19040.88</v>
      </c>
      <c r="N520" s="11" t="str">
        <f>VLOOKUP($A520,'Hospitalisation Details'!$K520:$S2862,4,FALSE)</f>
        <v>Tier - 1</v>
      </c>
      <c r="O520" s="11" t="str">
        <f>VLOOKUP($A520,'Hospitalisation Details'!$K520:$S2862,5,FALSE)</f>
        <v>Tier - 3</v>
      </c>
      <c r="P520" s="11" t="str">
        <f>VLOOKUP($A520,'Hospitalisation Details'!$K520:$S2862,6,FALSE)</f>
        <v>R1011</v>
      </c>
      <c r="Q520" s="36">
        <f ca="1">VLOOKUP($A520,'Hospitalisation Details'!$K520:$S2862,8,FALSE)</f>
        <v>35</v>
      </c>
    </row>
    <row r="521" spans="1:17" x14ac:dyDescent="0.3">
      <c r="A521" s="14" t="str">
        <f>VLOOKUP('Customer Names'!A521,'Customer Names'!A521:F2855,1,FALSE)</f>
        <v>Id520</v>
      </c>
      <c r="B521" s="11" t="str">
        <f>VLOOKUP('Customer Names'!B521,'Customer Names'!B521:G2855,5,FALSE)</f>
        <v>Sabine</v>
      </c>
      <c r="C521" s="11">
        <f>VLOOKUP($A521,'Medical Examinations'!$A521:$O2855,2,FALSE)</f>
        <v>18.3</v>
      </c>
      <c r="D521" s="11">
        <f>VLOOKUP($A521,'Medical Examinations'!$A521:$O2855,3,FALSE)</f>
        <v>5.46</v>
      </c>
      <c r="E521" s="11" t="str">
        <f>VLOOKUP($A521,'Medical Examinations'!$A521:$P2855,14,FALSE)</f>
        <v>Yes</v>
      </c>
      <c r="F521" s="11" t="str">
        <f>VLOOKUP($A521,'Medical Examinations'!$A521:$O2855,5,FALSE)</f>
        <v>No</v>
      </c>
      <c r="G521" s="11" t="str">
        <f>VLOOKUP($A521,'Medical Examinations'!$A521:$O2855,6,FALSE)</f>
        <v>Yes</v>
      </c>
      <c r="H521" s="11">
        <f>VLOOKUP($A521,'Medical Examinations'!$A521:$P2855,13,FALSE)</f>
        <v>1</v>
      </c>
      <c r="I521" s="11" t="str">
        <f>VLOOKUP($A521,'Medical Examinations'!$A521:$P2855,16,FALSE)</f>
        <v>Yes</v>
      </c>
      <c r="J521" s="11" t="str">
        <f>VLOOKUP($A521,'Medical Examinations'!$A521:$P2855,11,FALSE)</f>
        <v>Underweight</v>
      </c>
      <c r="K521" s="11" t="str">
        <f>VLOOKUP($A521,'Medical Examinations'!$A521:$P2855,12,FALSE)</f>
        <v>Normal</v>
      </c>
      <c r="L521" s="11" t="str">
        <f>VLOOKUP($A521,'Hospitalisation Details'!$K521:$S2863,7,FALSE)</f>
        <v>19 Dec 1983</v>
      </c>
      <c r="M521" s="17">
        <f>VLOOKUP($A521,'Hospitalisation Details'!$K521:$S2863,9,FALSE)</f>
        <v>19023.259999999998</v>
      </c>
      <c r="N521" s="11" t="str">
        <f>VLOOKUP($A521,'Hospitalisation Details'!$K521:$S2863,4,FALSE)</f>
        <v>Tier - 1</v>
      </c>
      <c r="O521" s="11" t="str">
        <f>VLOOKUP($A521,'Hospitalisation Details'!$K521:$S2863,5,FALSE)</f>
        <v>Tier - 3</v>
      </c>
      <c r="P521" s="11" t="str">
        <f>VLOOKUP($A521,'Hospitalisation Details'!$K521:$S2863,6,FALSE)</f>
        <v>R1011</v>
      </c>
      <c r="Q521" s="36">
        <f ca="1">VLOOKUP($A521,'Hospitalisation Details'!$K521:$S2863,8,FALSE)</f>
        <v>41</v>
      </c>
    </row>
    <row r="522" spans="1:17" x14ac:dyDescent="0.3">
      <c r="A522" s="14" t="str">
        <f>VLOOKUP('Customer Names'!A522,'Customer Names'!A522:F2856,1,FALSE)</f>
        <v>Id521</v>
      </c>
      <c r="B522" s="11" t="str">
        <f>VLOOKUP('Customer Names'!B522,'Customer Names'!B522:G2856,5,FALSE)</f>
        <v>Joseph</v>
      </c>
      <c r="C522" s="11">
        <f>VLOOKUP($A522,'Medical Examinations'!$A522:$O2856,2,FALSE)</f>
        <v>25.3</v>
      </c>
      <c r="D522" s="11">
        <f>VLOOKUP($A522,'Medical Examinations'!$A522:$O2856,3,FALSE)</f>
        <v>5.0199999999999996</v>
      </c>
      <c r="E522" s="11" t="str">
        <f>VLOOKUP($A522,'Medical Examinations'!$A522:$P2856,14,FALSE)</f>
        <v>Yes</v>
      </c>
      <c r="F522" s="11" t="str">
        <f>VLOOKUP($A522,'Medical Examinations'!$A522:$O2856,5,FALSE)</f>
        <v>No</v>
      </c>
      <c r="G522" s="11" t="str">
        <f>VLOOKUP($A522,'Medical Examinations'!$A522:$O2856,6,FALSE)</f>
        <v>No</v>
      </c>
      <c r="H522" s="11">
        <f>VLOOKUP($A522,'Medical Examinations'!$A522:$P2856,13,FALSE)</f>
        <v>1</v>
      </c>
      <c r="I522" s="11" t="str">
        <f>VLOOKUP($A522,'Medical Examinations'!$A522:$P2856,16,FALSE)</f>
        <v>Yes</v>
      </c>
      <c r="J522" s="11" t="str">
        <f>VLOOKUP($A522,'Medical Examinations'!$A522:$P2856,11,FALSE)</f>
        <v>Overweight</v>
      </c>
      <c r="K522" s="11" t="str">
        <f>VLOOKUP($A522,'Medical Examinations'!$A522:$P2856,12,FALSE)</f>
        <v>Normal</v>
      </c>
      <c r="L522" s="11" t="str">
        <f>VLOOKUP($A522,'Hospitalisation Details'!$K522:$S2864,7,FALSE)</f>
        <v>24 Oct 1988</v>
      </c>
      <c r="M522" s="17">
        <f>VLOOKUP($A522,'Hospitalisation Details'!$K522:$S2864,9,FALSE)</f>
        <v>18972.5</v>
      </c>
      <c r="N522" s="11" t="str">
        <f>VLOOKUP($A522,'Hospitalisation Details'!$K522:$S2864,4,FALSE)</f>
        <v>Tier - 1</v>
      </c>
      <c r="O522" s="11" t="str">
        <f>VLOOKUP($A522,'Hospitalisation Details'!$K522:$S2864,5,FALSE)</f>
        <v>Tier - 3</v>
      </c>
      <c r="P522" s="11" t="str">
        <f>VLOOKUP($A522,'Hospitalisation Details'!$K522:$S2864,6,FALSE)</f>
        <v>R1013</v>
      </c>
      <c r="Q522" s="36">
        <f ca="1">VLOOKUP($A522,'Hospitalisation Details'!$K522:$S2864,8,FALSE)</f>
        <v>36</v>
      </c>
    </row>
    <row r="523" spans="1:17" x14ac:dyDescent="0.3">
      <c r="A523" s="14" t="str">
        <f>VLOOKUP('Customer Names'!A523,'Customer Names'!A523:F2857,1,FALSE)</f>
        <v>Id522</v>
      </c>
      <c r="B523" s="11" t="str">
        <f>VLOOKUP('Customer Names'!B523,'Customer Names'!B523:G2857,5,FALSE)</f>
        <v>Adam</v>
      </c>
      <c r="C523" s="11">
        <f>VLOOKUP($A523,'Medical Examinations'!$A523:$O2857,2,FALSE)</f>
        <v>38.83</v>
      </c>
      <c r="D523" s="11">
        <f>VLOOKUP($A523,'Medical Examinations'!$A523:$O2857,3,FALSE)</f>
        <v>6.36</v>
      </c>
      <c r="E523" s="11" t="str">
        <f>VLOOKUP($A523,'Medical Examinations'!$A523:$P2857,14,FALSE)</f>
        <v>No</v>
      </c>
      <c r="F523" s="11" t="str">
        <f>VLOOKUP($A523,'Medical Examinations'!$A523:$O2857,5,FALSE)</f>
        <v>No</v>
      </c>
      <c r="G523" s="11" t="str">
        <f>VLOOKUP($A523,'Medical Examinations'!$A523:$O2857,6,FALSE)</f>
        <v>No</v>
      </c>
      <c r="H523" s="11">
        <f>VLOOKUP($A523,'Medical Examinations'!$A523:$P2857,13,FALSE)</f>
        <v>1</v>
      </c>
      <c r="I523" s="11" t="str">
        <f>VLOOKUP($A523,'Medical Examinations'!$A523:$P2857,16,FALSE)</f>
        <v>No</v>
      </c>
      <c r="J523" s="11" t="str">
        <f>VLOOKUP($A523,'Medical Examinations'!$A523:$P2857,11,FALSE)</f>
        <v>Obesity</v>
      </c>
      <c r="K523" s="11" t="str">
        <f>VLOOKUP($A523,'Medical Examinations'!$A523:$P2857,12,FALSE)</f>
        <v>Prediabetes</v>
      </c>
      <c r="L523" s="11" t="str">
        <f>VLOOKUP($A523,'Hospitalisation Details'!$K523:$S2865,7,FALSE)</f>
        <v>30 Nov 1992</v>
      </c>
      <c r="M523" s="17">
        <f>VLOOKUP($A523,'Hospitalisation Details'!$K523:$S2865,9,FALSE)</f>
        <v>18963.169999999998</v>
      </c>
      <c r="N523" s="11" t="str">
        <f>VLOOKUP($A523,'Hospitalisation Details'!$K523:$S2865,4,FALSE)</f>
        <v>Tier - 1</v>
      </c>
      <c r="O523" s="11" t="str">
        <f>VLOOKUP($A523,'Hospitalisation Details'!$K523:$S2865,5,FALSE)</f>
        <v>Tier - 1</v>
      </c>
      <c r="P523" s="11" t="str">
        <f>VLOOKUP($A523,'Hospitalisation Details'!$K523:$S2865,6,FALSE)</f>
        <v>R1013</v>
      </c>
      <c r="Q523" s="36">
        <f ca="1">VLOOKUP($A523,'Hospitalisation Details'!$K523:$S2865,8,FALSE)</f>
        <v>32</v>
      </c>
    </row>
    <row r="524" spans="1:17" x14ac:dyDescent="0.3">
      <c r="A524" s="14" t="str">
        <f>VLOOKUP('Customer Names'!A524,'Customer Names'!A524:F2858,1,FALSE)</f>
        <v>Id523</v>
      </c>
      <c r="B524" s="11" t="str">
        <f>VLOOKUP('Customer Names'!B524,'Customer Names'!B524:G2858,5,FALSE)</f>
        <v>Karolyn A</v>
      </c>
      <c r="C524" s="11">
        <f>VLOOKUP($A524,'Medical Examinations'!$A524:$O2858,2,FALSE)</f>
        <v>27.6</v>
      </c>
      <c r="D524" s="11">
        <f>VLOOKUP($A524,'Medical Examinations'!$A524:$O2858,3,FALSE)</f>
        <v>5.36</v>
      </c>
      <c r="E524" s="11" t="str">
        <f>VLOOKUP($A524,'Medical Examinations'!$A524:$P2858,14,FALSE)</f>
        <v>No</v>
      </c>
      <c r="F524" s="11" t="str">
        <f>VLOOKUP($A524,'Medical Examinations'!$A524:$O2858,5,FALSE)</f>
        <v>No</v>
      </c>
      <c r="G524" s="11" t="str">
        <f>VLOOKUP($A524,'Medical Examinations'!$A524:$O2858,6,FALSE)</f>
        <v>No</v>
      </c>
      <c r="H524" s="11">
        <f>VLOOKUP($A524,'Medical Examinations'!$A524:$P2858,13,FALSE)</f>
        <v>1</v>
      </c>
      <c r="I524" s="11" t="str">
        <f>VLOOKUP($A524,'Medical Examinations'!$A524:$P2858,16,FALSE)</f>
        <v>No</v>
      </c>
      <c r="J524" s="11" t="str">
        <f>VLOOKUP($A524,'Medical Examinations'!$A524:$P2858,11,FALSE)</f>
        <v>Overweight</v>
      </c>
      <c r="K524" s="11" t="str">
        <f>VLOOKUP($A524,'Medical Examinations'!$A524:$P2858,12,FALSE)</f>
        <v>Normal</v>
      </c>
      <c r="L524" s="11" t="str">
        <f>VLOOKUP($A524,'Hospitalisation Details'!$K524:$S2866,7,FALSE)</f>
        <v>6 Aug 1998</v>
      </c>
      <c r="M524" s="17">
        <f>VLOOKUP($A524,'Hospitalisation Details'!$K524:$S2866,9,FALSE)</f>
        <v>18955.22</v>
      </c>
      <c r="N524" s="11" t="str">
        <f>VLOOKUP($A524,'Hospitalisation Details'!$K524:$S2866,4,FALSE)</f>
        <v>Tier - 1</v>
      </c>
      <c r="O524" s="11" t="str">
        <f>VLOOKUP($A524,'Hospitalisation Details'!$K524:$S2866,5,FALSE)</f>
        <v>Tier - 3</v>
      </c>
      <c r="P524" s="11" t="str">
        <f>VLOOKUP($A524,'Hospitalisation Details'!$K524:$S2866,6,FALSE)</f>
        <v>R1011</v>
      </c>
      <c r="Q524" s="36">
        <f ca="1">VLOOKUP($A524,'Hospitalisation Details'!$K524:$S2866,8,FALSE)</f>
        <v>26</v>
      </c>
    </row>
    <row r="525" spans="1:17" x14ac:dyDescent="0.3">
      <c r="A525" s="14" t="str">
        <f>VLOOKUP('Customer Names'!A525,'Customer Names'!A525:F2859,1,FALSE)</f>
        <v>Id524</v>
      </c>
      <c r="B525" s="11" t="str">
        <f>VLOOKUP('Customer Names'!B525,'Customer Names'!B525:G2859,5,FALSE)</f>
        <v>Anita L</v>
      </c>
      <c r="C525" s="11">
        <f>VLOOKUP($A525,'Medical Examinations'!$A525:$O2859,2,FALSE)</f>
        <v>46.4</v>
      </c>
      <c r="D525" s="11">
        <f>VLOOKUP($A525,'Medical Examinations'!$A525:$O2859,3,FALSE)</f>
        <v>8.3699999999999992</v>
      </c>
      <c r="E525" s="11" t="str">
        <f>VLOOKUP($A525,'Medical Examinations'!$A525:$P2859,14,FALSE)</f>
        <v>Yes</v>
      </c>
      <c r="F525" s="11" t="str">
        <f>VLOOKUP($A525,'Medical Examinations'!$A525:$O2859,5,FALSE)</f>
        <v>No</v>
      </c>
      <c r="G525" s="11" t="str">
        <f>VLOOKUP($A525,'Medical Examinations'!$A525:$O2859,6,FALSE)</f>
        <v>Yes</v>
      </c>
      <c r="H525" s="11">
        <f>VLOOKUP($A525,'Medical Examinations'!$A525:$P2859,13,FALSE)</f>
        <v>1</v>
      </c>
      <c r="I525" s="11" t="str">
        <f>VLOOKUP($A525,'Medical Examinations'!$A525:$P2859,16,FALSE)</f>
        <v>No</v>
      </c>
      <c r="J525" s="11" t="str">
        <f>VLOOKUP($A525,'Medical Examinations'!$A525:$P2859,11,FALSE)</f>
        <v>Obesity</v>
      </c>
      <c r="K525" s="11" t="str">
        <f>VLOOKUP($A525,'Medical Examinations'!$A525:$P2859,12,FALSE)</f>
        <v>Diabetes</v>
      </c>
      <c r="L525" s="11" t="str">
        <f>VLOOKUP($A525,'Hospitalisation Details'!$K525:$S2867,7,FALSE)</f>
        <v>20 Oct 1963</v>
      </c>
      <c r="M525" s="17">
        <f>VLOOKUP($A525,'Hospitalisation Details'!$K525:$S2867,9,FALSE)</f>
        <v>18954.560000000001</v>
      </c>
      <c r="N525" s="11" t="str">
        <f>VLOOKUP($A525,'Hospitalisation Details'!$K525:$S2867,4,FALSE)</f>
        <v>Tier - 1</v>
      </c>
      <c r="O525" s="11" t="str">
        <f>VLOOKUP($A525,'Hospitalisation Details'!$K525:$S2867,5,FALSE)</f>
        <v>Tier - 1</v>
      </c>
      <c r="P525" s="11" t="str">
        <f>VLOOKUP($A525,'Hospitalisation Details'!$K525:$S2867,6,FALSE)</f>
        <v>R1026</v>
      </c>
      <c r="Q525" s="36">
        <f ca="1">VLOOKUP($A525,'Hospitalisation Details'!$K525:$S2867,8,FALSE)</f>
        <v>61</v>
      </c>
    </row>
    <row r="526" spans="1:17" x14ac:dyDescent="0.3">
      <c r="A526" s="14" t="str">
        <f>VLOOKUP('Customer Names'!A526,'Customer Names'!A526:F2860,1,FALSE)</f>
        <v>Id525</v>
      </c>
      <c r="B526" s="11" t="str">
        <f>VLOOKUP('Customer Names'!B526,'Customer Names'!B526:G2860,5,FALSE)</f>
        <v>Laura E</v>
      </c>
      <c r="C526" s="11">
        <f>VLOOKUP($A526,'Medical Examinations'!$A526:$O2860,2,FALSE)</f>
        <v>51.92</v>
      </c>
      <c r="D526" s="11">
        <f>VLOOKUP($A526,'Medical Examinations'!$A526:$O2860,3,FALSE)</f>
        <v>5.18</v>
      </c>
      <c r="E526" s="11" t="str">
        <f>VLOOKUP($A526,'Medical Examinations'!$A526:$P2860,14,FALSE)</f>
        <v>Yes</v>
      </c>
      <c r="F526" s="11" t="str">
        <f>VLOOKUP($A526,'Medical Examinations'!$A526:$O2860,5,FALSE)</f>
        <v>No</v>
      </c>
      <c r="G526" s="11" t="str">
        <f>VLOOKUP($A526,'Medical Examinations'!$A526:$O2860,6,FALSE)</f>
        <v>Yes</v>
      </c>
      <c r="H526" s="11">
        <f>VLOOKUP($A526,'Medical Examinations'!$A526:$P2860,13,FALSE)</f>
        <v>1</v>
      </c>
      <c r="I526" s="11" t="str">
        <f>VLOOKUP($A526,'Medical Examinations'!$A526:$P2860,16,FALSE)</f>
        <v>No</v>
      </c>
      <c r="J526" s="11" t="str">
        <f>VLOOKUP($A526,'Medical Examinations'!$A526:$P2860,11,FALSE)</f>
        <v>Obesity</v>
      </c>
      <c r="K526" s="11" t="str">
        <f>VLOOKUP($A526,'Medical Examinations'!$A526:$P2860,12,FALSE)</f>
        <v>Normal</v>
      </c>
      <c r="L526" s="11" t="str">
        <f>VLOOKUP($A526,'Hospitalisation Details'!$K526:$S2868,7,FALSE)</f>
        <v>3 Aug 1969</v>
      </c>
      <c r="M526" s="17">
        <f>VLOOKUP($A526,'Hospitalisation Details'!$K526:$S2868,9,FALSE)</f>
        <v>18932.810000000001</v>
      </c>
      <c r="N526" s="11" t="str">
        <f>VLOOKUP($A526,'Hospitalisation Details'!$K526:$S2868,4,FALSE)</f>
        <v>Tier - 1</v>
      </c>
      <c r="O526" s="11" t="str">
        <f>VLOOKUP($A526,'Hospitalisation Details'!$K526:$S2868,5,FALSE)</f>
        <v>Tier - 3</v>
      </c>
      <c r="P526" s="11" t="str">
        <f>VLOOKUP($A526,'Hospitalisation Details'!$K526:$S2868,6,FALSE)</f>
        <v>R1012</v>
      </c>
      <c r="Q526" s="36">
        <f ca="1">VLOOKUP($A526,'Hospitalisation Details'!$K526:$S2868,8,FALSE)</f>
        <v>55</v>
      </c>
    </row>
    <row r="527" spans="1:17" x14ac:dyDescent="0.3">
      <c r="A527" s="14" t="str">
        <f>VLOOKUP('Customer Names'!A527,'Customer Names'!A527:F2861,1,FALSE)</f>
        <v>Id526</v>
      </c>
      <c r="B527" s="11" t="str">
        <f>VLOOKUP('Customer Names'!B527,'Customer Names'!B527:G2861,5,FALSE)</f>
        <v>Sarah</v>
      </c>
      <c r="C527" s="11">
        <f>VLOOKUP($A527,'Medical Examinations'!$A527:$O2861,2,FALSE)</f>
        <v>32.395000000000003</v>
      </c>
      <c r="D527" s="11">
        <f>VLOOKUP($A527,'Medical Examinations'!$A527:$O2861,3,FALSE)</f>
        <v>5.68</v>
      </c>
      <c r="E527" s="11" t="str">
        <f>VLOOKUP($A527,'Medical Examinations'!$A527:$P2861,14,FALSE)</f>
        <v>Yes</v>
      </c>
      <c r="F527" s="11" t="str">
        <f>VLOOKUP($A527,'Medical Examinations'!$A527:$O2861,5,FALSE)</f>
        <v>No</v>
      </c>
      <c r="G527" s="11" t="str">
        <f>VLOOKUP($A527,'Medical Examinations'!$A527:$O2861,6,FALSE)</f>
        <v>No</v>
      </c>
      <c r="H527" s="11">
        <f>VLOOKUP($A527,'Medical Examinations'!$A527:$P2861,13,FALSE)</f>
        <v>1</v>
      </c>
      <c r="I527" s="11" t="str">
        <f>VLOOKUP($A527,'Medical Examinations'!$A527:$P2861,16,FALSE)</f>
        <v>No</v>
      </c>
      <c r="J527" s="11" t="str">
        <f>VLOOKUP($A527,'Medical Examinations'!$A527:$P2861,11,FALSE)</f>
        <v>Obesity</v>
      </c>
      <c r="K527" s="11" t="str">
        <f>VLOOKUP($A527,'Medical Examinations'!$A527:$P2861,12,FALSE)</f>
        <v>Normal</v>
      </c>
      <c r="L527" s="11" t="str">
        <f>VLOOKUP($A527,'Hospitalisation Details'!$K527:$S2869,7,FALSE)</f>
        <v>27 Sep 1995</v>
      </c>
      <c r="M527" s="17">
        <f>VLOOKUP($A527,'Hospitalisation Details'!$K527:$S2869,9,FALSE)</f>
        <v>18903.490000000002</v>
      </c>
      <c r="N527" s="11" t="str">
        <f>VLOOKUP($A527,'Hospitalisation Details'!$K527:$S2869,4,FALSE)</f>
        <v>Tier - 1</v>
      </c>
      <c r="O527" s="11" t="str">
        <f>VLOOKUP($A527,'Hospitalisation Details'!$K527:$S2869,5,FALSE)</f>
        <v>Tier - 2</v>
      </c>
      <c r="P527" s="11" t="str">
        <f>VLOOKUP($A527,'Hospitalisation Details'!$K527:$S2869,6,FALSE)</f>
        <v>R1024</v>
      </c>
      <c r="Q527" s="36">
        <f ca="1">VLOOKUP($A527,'Hospitalisation Details'!$K527:$S2869,8,FALSE)</f>
        <v>29</v>
      </c>
    </row>
    <row r="528" spans="1:17" x14ac:dyDescent="0.3">
      <c r="A528" s="14" t="str">
        <f>VLOOKUP('Customer Names'!A528,'Customer Names'!A528:F2862,1,FALSE)</f>
        <v>Id527</v>
      </c>
      <c r="B528" s="11" t="str">
        <f>VLOOKUP('Customer Names'!B528,'Customer Names'!B528:G2862,5,FALSE)</f>
        <v>Ashley E</v>
      </c>
      <c r="C528" s="11">
        <f>VLOOKUP($A528,'Medical Examinations'!$A528:$O2862,2,FALSE)</f>
        <v>46.19</v>
      </c>
      <c r="D528" s="11">
        <f>VLOOKUP($A528,'Medical Examinations'!$A528:$O2862,3,FALSE)</f>
        <v>7.31</v>
      </c>
      <c r="E528" s="11" t="str">
        <f>VLOOKUP($A528,'Medical Examinations'!$A528:$P2862,14,FALSE)</f>
        <v>Yes</v>
      </c>
      <c r="F528" s="11" t="str">
        <f>VLOOKUP($A528,'Medical Examinations'!$A528:$O2862,5,FALSE)</f>
        <v>No</v>
      </c>
      <c r="G528" s="11" t="str">
        <f>VLOOKUP($A528,'Medical Examinations'!$A528:$O2862,6,FALSE)</f>
        <v>Yes</v>
      </c>
      <c r="H528" s="11">
        <f>VLOOKUP($A528,'Medical Examinations'!$A528:$P2862,13,FALSE)</f>
        <v>1</v>
      </c>
      <c r="I528" s="11" t="str">
        <f>VLOOKUP($A528,'Medical Examinations'!$A528:$P2862,16,FALSE)</f>
        <v>No</v>
      </c>
      <c r="J528" s="11" t="str">
        <f>VLOOKUP($A528,'Medical Examinations'!$A528:$P2862,11,FALSE)</f>
        <v>Obesity</v>
      </c>
      <c r="K528" s="11" t="str">
        <f>VLOOKUP($A528,'Medical Examinations'!$A528:$P2862,12,FALSE)</f>
        <v>Diabetes</v>
      </c>
      <c r="L528" s="11" t="str">
        <f>VLOOKUP($A528,'Hospitalisation Details'!$K528:$S2870,7,FALSE)</f>
        <v>6 Dec 1963</v>
      </c>
      <c r="M528" s="17">
        <f>VLOOKUP($A528,'Hospitalisation Details'!$K528:$S2870,9,FALSE)</f>
        <v>18883.330000000002</v>
      </c>
      <c r="N528" s="11" t="str">
        <f>VLOOKUP($A528,'Hospitalisation Details'!$K528:$S2870,4,FALSE)</f>
        <v>Tier - 1</v>
      </c>
      <c r="O528" s="11" t="str">
        <f>VLOOKUP($A528,'Hospitalisation Details'!$K528:$S2870,5,FALSE)</f>
        <v>Tier - 1</v>
      </c>
      <c r="P528" s="11" t="str">
        <f>VLOOKUP($A528,'Hospitalisation Details'!$K528:$S2870,6,FALSE)</f>
        <v>R1026</v>
      </c>
      <c r="Q528" s="36">
        <f ca="1">VLOOKUP($A528,'Hospitalisation Details'!$K528:$S2870,8,FALSE)</f>
        <v>61</v>
      </c>
    </row>
    <row r="529" spans="1:17" x14ac:dyDescent="0.3">
      <c r="A529" s="14" t="str">
        <f>VLOOKUP('Customer Names'!A529,'Customer Names'!A529:F2863,1,FALSE)</f>
        <v>Id528</v>
      </c>
      <c r="B529" s="11" t="str">
        <f>VLOOKUP('Customer Names'!B529,'Customer Names'!B529:G2863,5,FALSE)</f>
        <v>Lindsey</v>
      </c>
      <c r="C529" s="11">
        <f>VLOOKUP($A529,'Medical Examinations'!$A529:$O2863,2,FALSE)</f>
        <v>27.93</v>
      </c>
      <c r="D529" s="11">
        <f>VLOOKUP($A529,'Medical Examinations'!$A529:$O2863,3,FALSE)</f>
        <v>4.67</v>
      </c>
      <c r="E529" s="11" t="str">
        <f>VLOOKUP($A529,'Medical Examinations'!$A529:$P2863,14,FALSE)</f>
        <v>No</v>
      </c>
      <c r="F529" s="11" t="str">
        <f>VLOOKUP($A529,'Medical Examinations'!$A529:$O2863,5,FALSE)</f>
        <v>No</v>
      </c>
      <c r="G529" s="11" t="str">
        <f>VLOOKUP($A529,'Medical Examinations'!$A529:$O2863,6,FALSE)</f>
        <v>Yes</v>
      </c>
      <c r="H529" s="11">
        <f>VLOOKUP($A529,'Medical Examinations'!$A529:$P2863,13,FALSE)</f>
        <v>1</v>
      </c>
      <c r="I529" s="11" t="str">
        <f>VLOOKUP($A529,'Medical Examinations'!$A529:$P2863,16,FALSE)</f>
        <v>No</v>
      </c>
      <c r="J529" s="11" t="str">
        <f>VLOOKUP($A529,'Medical Examinations'!$A529:$P2863,11,FALSE)</f>
        <v>Overweight</v>
      </c>
      <c r="K529" s="11" t="str">
        <f>VLOOKUP($A529,'Medical Examinations'!$A529:$P2863,12,FALSE)</f>
        <v>Normal</v>
      </c>
      <c r="L529" s="11" t="str">
        <f>VLOOKUP($A529,'Hospitalisation Details'!$K529:$S2871,7,FALSE)</f>
        <v>24 Jul 2003</v>
      </c>
      <c r="M529" s="17">
        <f>VLOOKUP($A529,'Hospitalisation Details'!$K529:$S2871,9,FALSE)</f>
        <v>18838.7</v>
      </c>
      <c r="N529" s="11" t="str">
        <f>VLOOKUP($A529,'Hospitalisation Details'!$K529:$S2871,4,FALSE)</f>
        <v>Tier - 1</v>
      </c>
      <c r="O529" s="11" t="str">
        <f>VLOOKUP($A529,'Hospitalisation Details'!$K529:$S2871,5,FALSE)</f>
        <v>Tier - 3</v>
      </c>
      <c r="P529" s="11" t="str">
        <f>VLOOKUP($A529,'Hospitalisation Details'!$K529:$S2871,6,FALSE)</f>
        <v>R1012</v>
      </c>
      <c r="Q529" s="36">
        <f ca="1">VLOOKUP($A529,'Hospitalisation Details'!$K529:$S2871,8,FALSE)</f>
        <v>21</v>
      </c>
    </row>
    <row r="530" spans="1:17" x14ac:dyDescent="0.3">
      <c r="A530" s="14" t="str">
        <f>VLOOKUP('Customer Names'!A530,'Customer Names'!A530:F2864,1,FALSE)</f>
        <v>Id529</v>
      </c>
      <c r="B530" s="11" t="str">
        <f>VLOOKUP('Customer Names'!B530,'Customer Names'!B530:G2864,5,FALSE)</f>
        <v>Alan</v>
      </c>
      <c r="C530" s="11">
        <f>VLOOKUP($A530,'Medical Examinations'!$A530:$O2864,2,FALSE)</f>
        <v>45.62</v>
      </c>
      <c r="D530" s="11">
        <f>VLOOKUP($A530,'Medical Examinations'!$A530:$O2864,3,FALSE)</f>
        <v>6.87</v>
      </c>
      <c r="E530" s="11" t="str">
        <f>VLOOKUP($A530,'Medical Examinations'!$A530:$P2864,14,FALSE)</f>
        <v>No</v>
      </c>
      <c r="F530" s="11" t="str">
        <f>VLOOKUP($A530,'Medical Examinations'!$A530:$O2864,5,FALSE)</f>
        <v>No</v>
      </c>
      <c r="G530" s="11" t="str">
        <f>VLOOKUP($A530,'Medical Examinations'!$A530:$O2864,6,FALSE)</f>
        <v>No</v>
      </c>
      <c r="H530" s="11">
        <f>VLOOKUP($A530,'Medical Examinations'!$A530:$P2864,13,FALSE)</f>
        <v>0</v>
      </c>
      <c r="I530" s="11" t="str">
        <f>VLOOKUP($A530,'Medical Examinations'!$A530:$P2864,16,FALSE)</f>
        <v>No</v>
      </c>
      <c r="J530" s="11" t="str">
        <f>VLOOKUP($A530,'Medical Examinations'!$A530:$P2864,11,FALSE)</f>
        <v>Obesity</v>
      </c>
      <c r="K530" s="11" t="str">
        <f>VLOOKUP($A530,'Medical Examinations'!$A530:$P2864,12,FALSE)</f>
        <v>Diabetes</v>
      </c>
      <c r="L530" s="11" t="str">
        <f>VLOOKUP($A530,'Hospitalisation Details'!$K530:$S2872,7,FALSE)</f>
        <v>18 Dec 1962</v>
      </c>
      <c r="M530" s="17">
        <f>VLOOKUP($A530,'Hospitalisation Details'!$K530:$S2872,9,FALSE)</f>
        <v>18815.53</v>
      </c>
      <c r="N530" s="11" t="str">
        <f>VLOOKUP($A530,'Hospitalisation Details'!$K530:$S2872,4,FALSE)</f>
        <v>Tier - 1</v>
      </c>
      <c r="O530" s="11" t="str">
        <f>VLOOKUP($A530,'Hospitalisation Details'!$K530:$S2872,5,FALSE)</f>
        <v>Tier - 1</v>
      </c>
      <c r="P530" s="11" t="str">
        <f>VLOOKUP($A530,'Hospitalisation Details'!$K530:$S2872,6,FALSE)</f>
        <v>R1023</v>
      </c>
      <c r="Q530" s="36">
        <f ca="1">VLOOKUP($A530,'Hospitalisation Details'!$K530:$S2872,8,FALSE)</f>
        <v>62</v>
      </c>
    </row>
    <row r="531" spans="1:17" x14ac:dyDescent="0.3">
      <c r="A531" s="14" t="str">
        <f>VLOOKUP('Customer Names'!A531,'Customer Names'!A531:F2865,1,FALSE)</f>
        <v>Id530</v>
      </c>
      <c r="B531" s="11" t="str">
        <f>VLOOKUP('Customer Names'!B531,'Customer Names'!B531:G2865,5,FALSE)</f>
        <v>Dan R</v>
      </c>
      <c r="C531" s="11">
        <f>VLOOKUP($A531,'Medical Examinations'!$A531:$O2865,2,FALSE)</f>
        <v>35.31</v>
      </c>
      <c r="D531" s="11">
        <f>VLOOKUP($A531,'Medical Examinations'!$A531:$O2865,3,FALSE)</f>
        <v>5.87</v>
      </c>
      <c r="E531" s="11" t="str">
        <f>VLOOKUP($A531,'Medical Examinations'!$A531:$P2865,14,FALSE)</f>
        <v>No</v>
      </c>
      <c r="F531" s="11" t="str">
        <f>VLOOKUP($A531,'Medical Examinations'!$A531:$O2865,5,FALSE)</f>
        <v>No</v>
      </c>
      <c r="G531" s="11" t="str">
        <f>VLOOKUP($A531,'Medical Examinations'!$A531:$O2865,6,FALSE)</f>
        <v>Yes</v>
      </c>
      <c r="H531" s="11">
        <f>VLOOKUP($A531,'Medical Examinations'!$A531:$P2865,13,FALSE)</f>
        <v>1</v>
      </c>
      <c r="I531" s="11" t="str">
        <f>VLOOKUP($A531,'Medical Examinations'!$A531:$P2865,16,FALSE)</f>
        <v>No</v>
      </c>
      <c r="J531" s="11" t="str">
        <f>VLOOKUP($A531,'Medical Examinations'!$A531:$P2865,11,FALSE)</f>
        <v>Obesity</v>
      </c>
      <c r="K531" s="11" t="str">
        <f>VLOOKUP($A531,'Medical Examinations'!$A531:$P2865,12,FALSE)</f>
        <v>Prediabetes</v>
      </c>
      <c r="L531" s="11" t="str">
        <f>VLOOKUP($A531,'Hospitalisation Details'!$K531:$S2873,7,FALSE)</f>
        <v>15 Oct 1979</v>
      </c>
      <c r="M531" s="17">
        <f>VLOOKUP($A531,'Hospitalisation Details'!$K531:$S2873,9,FALSE)</f>
        <v>18806.150000000001</v>
      </c>
      <c r="N531" s="11" t="str">
        <f>VLOOKUP($A531,'Hospitalisation Details'!$K531:$S2873,4,FALSE)</f>
        <v>Tier - 1</v>
      </c>
      <c r="O531" s="11" t="str">
        <f>VLOOKUP($A531,'Hospitalisation Details'!$K531:$S2873,5,FALSE)</f>
        <v>Tier - 2</v>
      </c>
      <c r="P531" s="11" t="str">
        <f>VLOOKUP($A531,'Hospitalisation Details'!$K531:$S2873,6,FALSE)</f>
        <v>R1013</v>
      </c>
      <c r="Q531" s="36">
        <f ca="1">VLOOKUP($A531,'Hospitalisation Details'!$K531:$S2873,8,FALSE)</f>
        <v>45</v>
      </c>
    </row>
    <row r="532" spans="1:17" x14ac:dyDescent="0.3">
      <c r="A532" s="14" t="str">
        <f>VLOOKUP('Customer Names'!A532,'Customer Names'!A532:F2866,1,FALSE)</f>
        <v>Id531</v>
      </c>
      <c r="B532" s="11" t="str">
        <f>VLOOKUP('Customer Names'!B532,'Customer Names'!B532:G2866,5,FALSE)</f>
        <v>Katie</v>
      </c>
      <c r="C532" s="11">
        <f>VLOOKUP($A532,'Medical Examinations'!$A532:$O2866,2,FALSE)</f>
        <v>30.4</v>
      </c>
      <c r="D532" s="11">
        <f>VLOOKUP($A532,'Medical Examinations'!$A532:$O2866,3,FALSE)</f>
        <v>4.07</v>
      </c>
      <c r="E532" s="11" t="str">
        <f>VLOOKUP($A532,'Medical Examinations'!$A532:$P2866,14,FALSE)</f>
        <v>Yes</v>
      </c>
      <c r="F532" s="11" t="str">
        <f>VLOOKUP($A532,'Medical Examinations'!$A532:$O2866,5,FALSE)</f>
        <v>No</v>
      </c>
      <c r="G532" s="11" t="str">
        <f>VLOOKUP($A532,'Medical Examinations'!$A532:$O2866,6,FALSE)</f>
        <v>No</v>
      </c>
      <c r="H532" s="11">
        <f>VLOOKUP($A532,'Medical Examinations'!$A532:$P2866,13,FALSE)</f>
        <v>1</v>
      </c>
      <c r="I532" s="11" t="str">
        <f>VLOOKUP($A532,'Medical Examinations'!$A532:$P2866,16,FALSE)</f>
        <v>No</v>
      </c>
      <c r="J532" s="11" t="str">
        <f>VLOOKUP($A532,'Medical Examinations'!$A532:$P2866,11,FALSE)</f>
        <v>Obesity</v>
      </c>
      <c r="K532" s="11" t="str">
        <f>VLOOKUP($A532,'Medical Examinations'!$A532:$P2866,12,FALSE)</f>
        <v>Normal</v>
      </c>
      <c r="L532" s="11" t="str">
        <f>VLOOKUP($A532,'Hospitalisation Details'!$K532:$S2874,7,FALSE)</f>
        <v>28 Nov 1995</v>
      </c>
      <c r="M532" s="17">
        <f>VLOOKUP($A532,'Hospitalisation Details'!$K532:$S2874,9,FALSE)</f>
        <v>18804.75</v>
      </c>
      <c r="N532" s="11" t="str">
        <f>VLOOKUP($A532,'Hospitalisation Details'!$K532:$S2874,4,FALSE)</f>
        <v>Tier - 1</v>
      </c>
      <c r="O532" s="11" t="str">
        <f>VLOOKUP($A532,'Hospitalisation Details'!$K532:$S2874,5,FALSE)</f>
        <v>Tier - 1</v>
      </c>
      <c r="P532" s="11" t="str">
        <f>VLOOKUP($A532,'Hospitalisation Details'!$K532:$S2874,6,FALSE)</f>
        <v>R1012</v>
      </c>
      <c r="Q532" s="36">
        <f ca="1">VLOOKUP($A532,'Hospitalisation Details'!$K532:$S2874,8,FALSE)</f>
        <v>29</v>
      </c>
    </row>
    <row r="533" spans="1:17" x14ac:dyDescent="0.3">
      <c r="A533" s="14" t="str">
        <f>VLOOKUP('Customer Names'!A533,'Customer Names'!A533:F2867,1,FALSE)</f>
        <v>Id532</v>
      </c>
      <c r="B533" s="11" t="str">
        <f>VLOOKUP('Customer Names'!B533,'Customer Names'!B533:G2867,5,FALSE)</f>
        <v>Eric</v>
      </c>
      <c r="C533" s="11">
        <f>VLOOKUP($A533,'Medical Examinations'!$A533:$O2867,2,FALSE)</f>
        <v>20.13</v>
      </c>
      <c r="D533" s="11">
        <f>VLOOKUP($A533,'Medical Examinations'!$A533:$O2867,3,FALSE)</f>
        <v>6.47</v>
      </c>
      <c r="E533" s="11" t="str">
        <f>VLOOKUP($A533,'Medical Examinations'!$A533:$P2867,14,FALSE)</f>
        <v>No</v>
      </c>
      <c r="F533" s="11" t="str">
        <f>VLOOKUP($A533,'Medical Examinations'!$A533:$O2867,5,FALSE)</f>
        <v>No</v>
      </c>
      <c r="G533" s="11" t="str">
        <f>VLOOKUP($A533,'Medical Examinations'!$A533:$O2867,6,FALSE)</f>
        <v>Yes</v>
      </c>
      <c r="H533" s="11">
        <f>VLOOKUP($A533,'Medical Examinations'!$A533:$P2867,13,FALSE)</f>
        <v>1</v>
      </c>
      <c r="I533" s="11" t="str">
        <f>VLOOKUP($A533,'Medical Examinations'!$A533:$P2867,16,FALSE)</f>
        <v>Yes</v>
      </c>
      <c r="J533" s="11" t="str">
        <f>VLOOKUP($A533,'Medical Examinations'!$A533:$P2867,11,FALSE)</f>
        <v>Normal Weight</v>
      </c>
      <c r="K533" s="11" t="str">
        <f>VLOOKUP($A533,'Medical Examinations'!$A533:$P2867,12,FALSE)</f>
        <v>Diabetes</v>
      </c>
      <c r="L533" s="11" t="str">
        <f>VLOOKUP($A533,'Hospitalisation Details'!$K533:$S2875,7,FALSE)</f>
        <v>19 Nov 1979</v>
      </c>
      <c r="M533" s="17">
        <f>VLOOKUP($A533,'Hospitalisation Details'!$K533:$S2875,9,FALSE)</f>
        <v>18767.740000000002</v>
      </c>
      <c r="N533" s="11" t="str">
        <f>VLOOKUP($A533,'Hospitalisation Details'!$K533:$S2875,4,FALSE)</f>
        <v>Tier - 1</v>
      </c>
      <c r="O533" s="11" t="str">
        <f>VLOOKUP($A533,'Hospitalisation Details'!$K533:$S2875,5,FALSE)</f>
        <v>Tier - 1</v>
      </c>
      <c r="P533" s="11" t="str">
        <f>VLOOKUP($A533,'Hospitalisation Details'!$K533:$S2875,6,FALSE)</f>
        <v>R1013</v>
      </c>
      <c r="Q533" s="36">
        <f ca="1">VLOOKUP($A533,'Hospitalisation Details'!$K533:$S2875,8,FALSE)</f>
        <v>45</v>
      </c>
    </row>
    <row r="534" spans="1:17" x14ac:dyDescent="0.3">
      <c r="A534" s="14" t="str">
        <f>VLOOKUP('Customer Names'!A534,'Customer Names'!A534:F2868,1,FALSE)</f>
        <v>Id533</v>
      </c>
      <c r="B534" s="11" t="str">
        <f>VLOOKUP('Customer Names'!B534,'Customer Names'!B534:G2868,5,FALSE)</f>
        <v>Cathryn</v>
      </c>
      <c r="C534" s="11">
        <f>VLOOKUP($A534,'Medical Examinations'!$A534:$O2868,2,FALSE)</f>
        <v>23.655000000000001</v>
      </c>
      <c r="D534" s="11">
        <f>VLOOKUP($A534,'Medical Examinations'!$A534:$O2868,3,FALSE)</f>
        <v>5.14</v>
      </c>
      <c r="E534" s="11" t="str">
        <f>VLOOKUP($A534,'Medical Examinations'!$A534:$P2868,14,FALSE)</f>
        <v>No</v>
      </c>
      <c r="F534" s="11" t="str">
        <f>VLOOKUP($A534,'Medical Examinations'!$A534:$O2868,5,FALSE)</f>
        <v>No</v>
      </c>
      <c r="G534" s="11" t="str">
        <f>VLOOKUP($A534,'Medical Examinations'!$A534:$O2868,6,FALSE)</f>
        <v>No</v>
      </c>
      <c r="H534" s="11">
        <f>VLOOKUP($A534,'Medical Examinations'!$A534:$P2868,13,FALSE)</f>
        <v>1</v>
      </c>
      <c r="I534" s="11" t="str">
        <f>VLOOKUP($A534,'Medical Examinations'!$A534:$P2868,16,FALSE)</f>
        <v>Yes</v>
      </c>
      <c r="J534" s="11" t="str">
        <f>VLOOKUP($A534,'Medical Examinations'!$A534:$P2868,11,FALSE)</f>
        <v>Normal Weight</v>
      </c>
      <c r="K534" s="11" t="str">
        <f>VLOOKUP($A534,'Medical Examinations'!$A534:$P2868,12,FALSE)</f>
        <v>Normal</v>
      </c>
      <c r="L534" s="11" t="str">
        <f>VLOOKUP($A534,'Hospitalisation Details'!$K534:$S2876,7,FALSE)</f>
        <v>27 Dec 1992</v>
      </c>
      <c r="M534" s="17">
        <f>VLOOKUP($A534,'Hospitalisation Details'!$K534:$S2876,9,FALSE)</f>
        <v>18765.88</v>
      </c>
      <c r="N534" s="11" t="str">
        <f>VLOOKUP($A534,'Hospitalisation Details'!$K534:$S2876,4,FALSE)</f>
        <v>Tier - 1</v>
      </c>
      <c r="O534" s="11" t="str">
        <f>VLOOKUP($A534,'Hospitalisation Details'!$K534:$S2876,5,FALSE)</f>
        <v>Tier - 2</v>
      </c>
      <c r="P534" s="11" t="str">
        <f>VLOOKUP($A534,'Hospitalisation Details'!$K534:$S2876,6,FALSE)</f>
        <v>R1012</v>
      </c>
      <c r="Q534" s="36">
        <f ca="1">VLOOKUP($A534,'Hospitalisation Details'!$K534:$S2876,8,FALSE)</f>
        <v>32</v>
      </c>
    </row>
    <row r="535" spans="1:17" x14ac:dyDescent="0.3">
      <c r="A535" s="14" t="str">
        <f>VLOOKUP('Customer Names'!A535,'Customer Names'!A535:F2869,1,FALSE)</f>
        <v>Id534</v>
      </c>
      <c r="B535" s="11" t="str">
        <f>VLOOKUP('Customer Names'!B535,'Customer Names'!B535:G2869,5,FALSE)</f>
        <v>Brendan</v>
      </c>
      <c r="C535" s="11">
        <f>VLOOKUP($A535,'Medical Examinations'!$A535:$O2869,2,FALSE)</f>
        <v>49.05</v>
      </c>
      <c r="D535" s="11">
        <f>VLOOKUP($A535,'Medical Examinations'!$A535:$O2869,3,FALSE)</f>
        <v>9.77</v>
      </c>
      <c r="E535" s="11" t="str">
        <f>VLOOKUP($A535,'Medical Examinations'!$A535:$P2869,14,FALSE)</f>
        <v>Yes</v>
      </c>
      <c r="F535" s="11" t="str">
        <f>VLOOKUP($A535,'Medical Examinations'!$A535:$O2869,5,FALSE)</f>
        <v>No</v>
      </c>
      <c r="G535" s="11" t="str">
        <f>VLOOKUP($A535,'Medical Examinations'!$A535:$O2869,6,FALSE)</f>
        <v>No</v>
      </c>
      <c r="H535" s="11">
        <f>VLOOKUP($A535,'Medical Examinations'!$A535:$P2869,13,FALSE)</f>
        <v>0</v>
      </c>
      <c r="I535" s="11" t="str">
        <f>VLOOKUP($A535,'Medical Examinations'!$A535:$P2869,16,FALSE)</f>
        <v>No</v>
      </c>
      <c r="J535" s="11" t="str">
        <f>VLOOKUP($A535,'Medical Examinations'!$A535:$P2869,11,FALSE)</f>
        <v>Obesity</v>
      </c>
      <c r="K535" s="11" t="str">
        <f>VLOOKUP($A535,'Medical Examinations'!$A535:$P2869,12,FALSE)</f>
        <v>Diabetes</v>
      </c>
      <c r="L535" s="11" t="str">
        <f>VLOOKUP($A535,'Hospitalisation Details'!$K535:$S2877,7,FALSE)</f>
        <v>30 Aug 1967</v>
      </c>
      <c r="M535" s="17">
        <f>VLOOKUP($A535,'Hospitalisation Details'!$K535:$S2877,9,FALSE)</f>
        <v>18694.689999999999</v>
      </c>
      <c r="N535" s="11" t="str">
        <f>VLOOKUP($A535,'Hospitalisation Details'!$K535:$S2877,4,FALSE)</f>
        <v>Tier - 1</v>
      </c>
      <c r="O535" s="11" t="str">
        <f>VLOOKUP($A535,'Hospitalisation Details'!$K535:$S2877,5,FALSE)</f>
        <v>Tier - 1</v>
      </c>
      <c r="P535" s="11" t="str">
        <f>VLOOKUP($A535,'Hospitalisation Details'!$K535:$S2877,6,FALSE)</f>
        <v>R1023</v>
      </c>
      <c r="Q535" s="36">
        <f ca="1">VLOOKUP($A535,'Hospitalisation Details'!$K535:$S2877,8,FALSE)</f>
        <v>57</v>
      </c>
    </row>
    <row r="536" spans="1:17" x14ac:dyDescent="0.3">
      <c r="A536" s="14" t="str">
        <f>VLOOKUP('Customer Names'!A536,'Customer Names'!A536:F2870,1,FALSE)</f>
        <v>Id535</v>
      </c>
      <c r="B536" s="11" t="str">
        <f>VLOOKUP('Customer Names'!B536,'Customer Names'!B536:G2870,5,FALSE)</f>
        <v>Shauna</v>
      </c>
      <c r="C536" s="11">
        <f>VLOOKUP($A536,'Medical Examinations'!$A536:$O2870,2,FALSE)</f>
        <v>51.94</v>
      </c>
      <c r="D536" s="11">
        <f>VLOOKUP($A536,'Medical Examinations'!$A536:$O2870,3,FALSE)</f>
        <v>8.8000000000000007</v>
      </c>
      <c r="E536" s="11" t="str">
        <f>VLOOKUP($A536,'Medical Examinations'!$A536:$P2870,14,FALSE)</f>
        <v>Yes</v>
      </c>
      <c r="F536" s="11" t="str">
        <f>VLOOKUP($A536,'Medical Examinations'!$A536:$O2870,5,FALSE)</f>
        <v>No</v>
      </c>
      <c r="G536" s="11" t="str">
        <f>VLOOKUP($A536,'Medical Examinations'!$A536:$O2870,6,FALSE)</f>
        <v>No</v>
      </c>
      <c r="H536" s="11">
        <f>VLOOKUP($A536,'Medical Examinations'!$A536:$P2870,13,FALSE)</f>
        <v>2</v>
      </c>
      <c r="I536" s="11" t="str">
        <f>VLOOKUP($A536,'Medical Examinations'!$A536:$P2870,16,FALSE)</f>
        <v>No</v>
      </c>
      <c r="J536" s="11" t="str">
        <f>VLOOKUP($A536,'Medical Examinations'!$A536:$P2870,11,FALSE)</f>
        <v>Obesity</v>
      </c>
      <c r="K536" s="11" t="str">
        <f>VLOOKUP($A536,'Medical Examinations'!$A536:$P2870,12,FALSE)</f>
        <v>Diabetes</v>
      </c>
      <c r="L536" s="11" t="str">
        <f>VLOOKUP($A536,'Hospitalisation Details'!$K536:$S2878,7,FALSE)</f>
        <v>17 Oct 1970</v>
      </c>
      <c r="M536" s="17">
        <f>VLOOKUP($A536,'Hospitalisation Details'!$K536:$S2878,9,FALSE)</f>
        <v>18682.740000000002</v>
      </c>
      <c r="N536" s="11" t="str">
        <f>VLOOKUP($A536,'Hospitalisation Details'!$K536:$S2878,4,FALSE)</f>
        <v>Tier - 1</v>
      </c>
      <c r="O536" s="11" t="str">
        <f>VLOOKUP($A536,'Hospitalisation Details'!$K536:$S2878,5,FALSE)</f>
        <v>Tier - 3</v>
      </c>
      <c r="P536" s="11" t="str">
        <f>VLOOKUP($A536,'Hospitalisation Details'!$K536:$S2878,6,FALSE)</f>
        <v>R1012</v>
      </c>
      <c r="Q536" s="36">
        <f ca="1">VLOOKUP($A536,'Hospitalisation Details'!$K536:$S2878,8,FALSE)</f>
        <v>54</v>
      </c>
    </row>
    <row r="537" spans="1:17" x14ac:dyDescent="0.3">
      <c r="A537" s="14" t="str">
        <f>VLOOKUP('Customer Names'!A537,'Customer Names'!A537:F2871,1,FALSE)</f>
        <v>Id536</v>
      </c>
      <c r="B537" s="11" t="str">
        <f>VLOOKUP('Customer Names'!B537,'Customer Names'!B537:G2871,5,FALSE)</f>
        <v>Terence</v>
      </c>
      <c r="C537" s="11">
        <f>VLOOKUP($A537,'Medical Examinations'!$A537:$O2871,2,FALSE)</f>
        <v>29.83</v>
      </c>
      <c r="D537" s="11">
        <f>VLOOKUP($A537,'Medical Examinations'!$A537:$O2871,3,FALSE)</f>
        <v>5.84</v>
      </c>
      <c r="E537" s="11" t="str">
        <f>VLOOKUP($A537,'Medical Examinations'!$A537:$P2871,14,FALSE)</f>
        <v>No</v>
      </c>
      <c r="F537" s="11" t="str">
        <f>VLOOKUP($A537,'Medical Examinations'!$A537:$O2871,5,FALSE)</f>
        <v>No</v>
      </c>
      <c r="G537" s="11" t="str">
        <f>VLOOKUP($A537,'Medical Examinations'!$A537:$O2871,6,FALSE)</f>
        <v>No</v>
      </c>
      <c r="H537" s="11">
        <f>VLOOKUP($A537,'Medical Examinations'!$A537:$P2871,13,FALSE)</f>
        <v>1</v>
      </c>
      <c r="I537" s="11" t="str">
        <f>VLOOKUP($A537,'Medical Examinations'!$A537:$P2871,16,FALSE)</f>
        <v>Yes</v>
      </c>
      <c r="J537" s="11" t="str">
        <f>VLOOKUP($A537,'Medical Examinations'!$A537:$P2871,11,FALSE)</f>
        <v>Overweight</v>
      </c>
      <c r="K537" s="11" t="str">
        <f>VLOOKUP($A537,'Medical Examinations'!$A537:$P2871,12,FALSE)</f>
        <v>Prediabetes</v>
      </c>
      <c r="L537" s="11" t="str">
        <f>VLOOKUP($A537,'Hospitalisation Details'!$K537:$S2879,7,FALSE)</f>
        <v>23 Sep 1998</v>
      </c>
      <c r="M537" s="17">
        <f>VLOOKUP($A537,'Hospitalisation Details'!$K537:$S2879,9,FALSE)</f>
        <v>18648.419999999998</v>
      </c>
      <c r="N537" s="11" t="str">
        <f>VLOOKUP($A537,'Hospitalisation Details'!$K537:$S2879,4,FALSE)</f>
        <v>Tier - 1</v>
      </c>
      <c r="O537" s="11" t="str">
        <f>VLOOKUP($A537,'Hospitalisation Details'!$K537:$S2879,5,FALSE)</f>
        <v>Tier - 1</v>
      </c>
      <c r="P537" s="11" t="str">
        <f>VLOOKUP($A537,'Hospitalisation Details'!$K537:$S2879,6,FALSE)</f>
        <v>R1019</v>
      </c>
      <c r="Q537" s="36">
        <f ca="1">VLOOKUP($A537,'Hospitalisation Details'!$K537:$S2879,8,FALSE)</f>
        <v>26</v>
      </c>
    </row>
    <row r="538" spans="1:17" x14ac:dyDescent="0.3">
      <c r="A538" s="14" t="str">
        <f>VLOOKUP('Customer Names'!A538,'Customer Names'!A538:F2872,1,FALSE)</f>
        <v>Id537</v>
      </c>
      <c r="B538" s="11" t="str">
        <f>VLOOKUP('Customer Names'!B538,'Customer Names'!B538:G2872,5,FALSE)</f>
        <v>Marisol</v>
      </c>
      <c r="C538" s="11">
        <f>VLOOKUP($A538,'Medical Examinations'!$A538:$O2872,2,FALSE)</f>
        <v>22.6</v>
      </c>
      <c r="D538" s="11">
        <f>VLOOKUP($A538,'Medical Examinations'!$A538:$O2872,3,FALSE)</f>
        <v>10.43</v>
      </c>
      <c r="E538" s="11" t="str">
        <f>VLOOKUP($A538,'Medical Examinations'!$A538:$P2872,14,FALSE)</f>
        <v>Yes</v>
      </c>
      <c r="F538" s="11" t="str">
        <f>VLOOKUP($A538,'Medical Examinations'!$A538:$O2872,5,FALSE)</f>
        <v>No</v>
      </c>
      <c r="G538" s="11" t="str">
        <f>VLOOKUP($A538,'Medical Examinations'!$A538:$O2872,6,FALSE)</f>
        <v>No</v>
      </c>
      <c r="H538" s="11">
        <f>VLOOKUP($A538,'Medical Examinations'!$A538:$P2872,13,FALSE)</f>
        <v>1</v>
      </c>
      <c r="I538" s="11" t="str">
        <f>VLOOKUP($A538,'Medical Examinations'!$A538:$P2872,16,FALSE)</f>
        <v>Yes</v>
      </c>
      <c r="J538" s="11" t="str">
        <f>VLOOKUP($A538,'Medical Examinations'!$A538:$P2872,11,FALSE)</f>
        <v>Normal Weight</v>
      </c>
      <c r="K538" s="11" t="str">
        <f>VLOOKUP($A538,'Medical Examinations'!$A538:$P2872,12,FALSE)</f>
        <v>Diabetes</v>
      </c>
      <c r="L538" s="11" t="str">
        <f>VLOOKUP($A538,'Hospitalisation Details'!$K538:$S2880,7,FALSE)</f>
        <v>12 Aug 1986</v>
      </c>
      <c r="M538" s="17">
        <f>VLOOKUP($A538,'Hospitalisation Details'!$K538:$S2880,9,FALSE)</f>
        <v>18608.259999999998</v>
      </c>
      <c r="N538" s="11" t="str">
        <f>VLOOKUP($A538,'Hospitalisation Details'!$K538:$S2880,4,FALSE)</f>
        <v>Tier - 1</v>
      </c>
      <c r="O538" s="11" t="str">
        <f>VLOOKUP($A538,'Hospitalisation Details'!$K538:$S2880,5,FALSE)</f>
        <v>Tier - 3</v>
      </c>
      <c r="P538" s="11" t="str">
        <f>VLOOKUP($A538,'Hospitalisation Details'!$K538:$S2880,6,FALSE)</f>
        <v>R1011</v>
      </c>
      <c r="Q538" s="36">
        <f ca="1">VLOOKUP($A538,'Hospitalisation Details'!$K538:$S2880,8,FALSE)</f>
        <v>38</v>
      </c>
    </row>
    <row r="539" spans="1:17" x14ac:dyDescent="0.3">
      <c r="A539" s="14" t="str">
        <f>VLOOKUP('Customer Names'!A539,'Customer Names'!A539:F2873,1,FALSE)</f>
        <v>Id538</v>
      </c>
      <c r="B539" s="11" t="str">
        <f>VLOOKUP('Customer Names'!B539,'Customer Names'!B539:G2873,5,FALSE)</f>
        <v>Lindsay</v>
      </c>
      <c r="C539" s="11">
        <f>VLOOKUP($A539,'Medical Examinations'!$A539:$O2873,2,FALSE)</f>
        <v>46.69</v>
      </c>
      <c r="D539" s="11">
        <f>VLOOKUP($A539,'Medical Examinations'!$A539:$O2873,3,FALSE)</f>
        <v>4.25</v>
      </c>
      <c r="E539" s="11" t="str">
        <f>VLOOKUP($A539,'Medical Examinations'!$A539:$P2873,14,FALSE)</f>
        <v>Yes</v>
      </c>
      <c r="F539" s="11" t="str">
        <f>VLOOKUP($A539,'Medical Examinations'!$A539:$O2873,5,FALSE)</f>
        <v>No</v>
      </c>
      <c r="G539" s="11" t="str">
        <f>VLOOKUP($A539,'Medical Examinations'!$A539:$O2873,6,FALSE)</f>
        <v>No</v>
      </c>
      <c r="H539" s="11">
        <f>VLOOKUP($A539,'Medical Examinations'!$A539:$P2873,13,FALSE)</f>
        <v>1</v>
      </c>
      <c r="I539" s="11" t="str">
        <f>VLOOKUP($A539,'Medical Examinations'!$A539:$P2873,16,FALSE)</f>
        <v>No</v>
      </c>
      <c r="J539" s="11" t="str">
        <f>VLOOKUP($A539,'Medical Examinations'!$A539:$P2873,11,FALSE)</f>
        <v>Obesity</v>
      </c>
      <c r="K539" s="11" t="str">
        <f>VLOOKUP($A539,'Medical Examinations'!$A539:$P2873,12,FALSE)</f>
        <v>Normal</v>
      </c>
      <c r="L539" s="11" t="str">
        <f>VLOOKUP($A539,'Hospitalisation Details'!$K539:$S2881,7,FALSE)</f>
        <v>26 Sep 1964</v>
      </c>
      <c r="M539" s="17">
        <f>VLOOKUP($A539,'Hospitalisation Details'!$K539:$S2881,9,FALSE)</f>
        <v>18443.11</v>
      </c>
      <c r="N539" s="11" t="str">
        <f>VLOOKUP($A539,'Hospitalisation Details'!$K539:$S2881,4,FALSE)</f>
        <v>Tier - 1</v>
      </c>
      <c r="O539" s="11" t="str">
        <f>VLOOKUP($A539,'Hospitalisation Details'!$K539:$S2881,5,FALSE)</f>
        <v>Tier - 2</v>
      </c>
      <c r="P539" s="11" t="str">
        <f>VLOOKUP($A539,'Hospitalisation Details'!$K539:$S2881,6,FALSE)</f>
        <v>R1012</v>
      </c>
      <c r="Q539" s="36">
        <f ca="1">VLOOKUP($A539,'Hospitalisation Details'!$K539:$S2881,8,FALSE)</f>
        <v>60</v>
      </c>
    </row>
    <row r="540" spans="1:17" x14ac:dyDescent="0.3">
      <c r="A540" s="14" t="str">
        <f>VLOOKUP('Customer Names'!A540,'Customer Names'!A540:F2874,1,FALSE)</f>
        <v>Id539</v>
      </c>
      <c r="B540" s="11" t="str">
        <f>VLOOKUP('Customer Names'!B540,'Customer Names'!B540:G2874,5,FALSE)</f>
        <v>Katie</v>
      </c>
      <c r="C540" s="11">
        <f>VLOOKUP($A540,'Medical Examinations'!$A540:$O2874,2,FALSE)</f>
        <v>28.49</v>
      </c>
      <c r="D540" s="11">
        <f>VLOOKUP($A540,'Medical Examinations'!$A540:$O2874,3,FALSE)</f>
        <v>4.8899999999999997</v>
      </c>
      <c r="E540" s="11" t="str">
        <f>VLOOKUP($A540,'Medical Examinations'!$A540:$P2874,14,FALSE)</f>
        <v>No</v>
      </c>
      <c r="F540" s="11" t="str">
        <f>VLOOKUP($A540,'Medical Examinations'!$A540:$O2874,5,FALSE)</f>
        <v>No</v>
      </c>
      <c r="G540" s="11" t="str">
        <f>VLOOKUP($A540,'Medical Examinations'!$A540:$O2874,6,FALSE)</f>
        <v>No</v>
      </c>
      <c r="H540" s="11">
        <f>VLOOKUP($A540,'Medical Examinations'!$A540:$P2874,13,FALSE)</f>
        <v>0</v>
      </c>
      <c r="I540" s="11" t="str">
        <f>VLOOKUP($A540,'Medical Examinations'!$A540:$P2874,16,FALSE)</f>
        <v>Yes</v>
      </c>
      <c r="J540" s="11" t="str">
        <f>VLOOKUP($A540,'Medical Examinations'!$A540:$P2874,11,FALSE)</f>
        <v>Overweight</v>
      </c>
      <c r="K540" s="11" t="str">
        <f>VLOOKUP($A540,'Medical Examinations'!$A540:$P2874,12,FALSE)</f>
        <v>Normal</v>
      </c>
      <c r="L540" s="11" t="str">
        <f>VLOOKUP($A540,'Hospitalisation Details'!$K540:$S2882,7,FALSE)</f>
        <v>15 Dec 1999</v>
      </c>
      <c r="M540" s="17">
        <f>VLOOKUP($A540,'Hospitalisation Details'!$K540:$S2882,9,FALSE)</f>
        <v>18328.240000000002</v>
      </c>
      <c r="N540" s="11" t="str">
        <f>VLOOKUP($A540,'Hospitalisation Details'!$K540:$S2882,4,FALSE)</f>
        <v>Tier - 1</v>
      </c>
      <c r="O540" s="11" t="str">
        <f>VLOOKUP($A540,'Hospitalisation Details'!$K540:$S2882,5,FALSE)</f>
        <v>Tier - 2</v>
      </c>
      <c r="P540" s="11" t="str">
        <f>VLOOKUP($A540,'Hospitalisation Details'!$K540:$S2882,6,FALSE)</f>
        <v>R1013</v>
      </c>
      <c r="Q540" s="36">
        <f ca="1">VLOOKUP($A540,'Hospitalisation Details'!$K540:$S2882,8,FALSE)</f>
        <v>25</v>
      </c>
    </row>
    <row r="541" spans="1:17" x14ac:dyDescent="0.3">
      <c r="A541" s="14" t="str">
        <f>VLOOKUP('Customer Names'!A541,'Customer Names'!A541:F2875,1,FALSE)</f>
        <v>Id540</v>
      </c>
      <c r="B541" s="11" t="str">
        <f>VLOOKUP('Customer Names'!B541,'Customer Names'!B541:G2875,5,FALSE)</f>
        <v>Daniel</v>
      </c>
      <c r="C541" s="11">
        <f>VLOOKUP($A541,'Medical Examinations'!$A541:$O2875,2,FALSE)</f>
        <v>28.5</v>
      </c>
      <c r="D541" s="11">
        <f>VLOOKUP($A541,'Medical Examinations'!$A541:$O2875,3,FALSE)</f>
        <v>5.55</v>
      </c>
      <c r="E541" s="11" t="str">
        <f>VLOOKUP($A541,'Medical Examinations'!$A541:$P2875,14,FALSE)</f>
        <v>Yes</v>
      </c>
      <c r="F541" s="11" t="str">
        <f>VLOOKUP($A541,'Medical Examinations'!$A541:$O2875,5,FALSE)</f>
        <v>No</v>
      </c>
      <c r="G541" s="11" t="str">
        <f>VLOOKUP($A541,'Medical Examinations'!$A541:$O2875,6,FALSE)</f>
        <v>No</v>
      </c>
      <c r="H541" s="11">
        <f>VLOOKUP($A541,'Medical Examinations'!$A541:$P2875,13,FALSE)</f>
        <v>1</v>
      </c>
      <c r="I541" s="11" t="str">
        <f>VLOOKUP($A541,'Medical Examinations'!$A541:$P2875,16,FALSE)</f>
        <v>Yes</v>
      </c>
      <c r="J541" s="11" t="str">
        <f>VLOOKUP($A541,'Medical Examinations'!$A541:$P2875,11,FALSE)</f>
        <v>Overweight</v>
      </c>
      <c r="K541" s="11" t="str">
        <f>VLOOKUP($A541,'Medical Examinations'!$A541:$P2875,12,FALSE)</f>
        <v>Normal</v>
      </c>
      <c r="L541" s="11" t="str">
        <f>VLOOKUP($A541,'Hospitalisation Details'!$K541:$S2883,7,FALSE)</f>
        <v>4 Jul 1995</v>
      </c>
      <c r="M541" s="17">
        <f>VLOOKUP($A541,'Hospitalisation Details'!$K541:$S2883,9,FALSE)</f>
        <v>18310.740000000002</v>
      </c>
      <c r="N541" s="11" t="str">
        <f>VLOOKUP($A541,'Hospitalisation Details'!$K541:$S2883,4,FALSE)</f>
        <v>Tier - 1</v>
      </c>
      <c r="O541" s="11" t="str">
        <f>VLOOKUP($A541,'Hospitalisation Details'!$K541:$S2883,5,FALSE)</f>
        <v>Tier - 3</v>
      </c>
      <c r="P541" s="11" t="str">
        <f>VLOOKUP($A541,'Hospitalisation Details'!$K541:$S2883,6,FALSE)</f>
        <v>R1012</v>
      </c>
      <c r="Q541" s="36">
        <f ca="1">VLOOKUP($A541,'Hospitalisation Details'!$K541:$S2883,8,FALSE)</f>
        <v>29</v>
      </c>
    </row>
    <row r="542" spans="1:17" x14ac:dyDescent="0.3">
      <c r="A542" s="14" t="str">
        <f>VLOOKUP('Customer Names'!A542,'Customer Names'!A542:F2876,1,FALSE)</f>
        <v>Id541</v>
      </c>
      <c r="B542" s="11" t="str">
        <f>VLOOKUP('Customer Names'!B542,'Customer Names'!B542:G2876,5,FALSE)</f>
        <v>Brett W</v>
      </c>
      <c r="C542" s="11">
        <f>VLOOKUP($A542,'Medical Examinations'!$A542:$O2876,2,FALSE)</f>
        <v>24.4</v>
      </c>
      <c r="D542" s="11">
        <f>VLOOKUP($A542,'Medical Examinations'!$A542:$O2876,3,FALSE)</f>
        <v>4.5199999999999996</v>
      </c>
      <c r="E542" s="11" t="str">
        <f>VLOOKUP($A542,'Medical Examinations'!$A542:$P2876,14,FALSE)</f>
        <v>No</v>
      </c>
      <c r="F542" s="11" t="str">
        <f>VLOOKUP($A542,'Medical Examinations'!$A542:$O2876,5,FALSE)</f>
        <v>No</v>
      </c>
      <c r="G542" s="11" t="str">
        <f>VLOOKUP($A542,'Medical Examinations'!$A542:$O2876,6,FALSE)</f>
        <v>No</v>
      </c>
      <c r="H542" s="11">
        <f>VLOOKUP($A542,'Medical Examinations'!$A542:$P2876,13,FALSE)</f>
        <v>1</v>
      </c>
      <c r="I542" s="11" t="str">
        <f>VLOOKUP($A542,'Medical Examinations'!$A542:$P2876,16,FALSE)</f>
        <v>Yes</v>
      </c>
      <c r="J542" s="11" t="str">
        <f>VLOOKUP($A542,'Medical Examinations'!$A542:$P2876,11,FALSE)</f>
        <v>Normal Weight</v>
      </c>
      <c r="K542" s="11" t="str">
        <f>VLOOKUP($A542,'Medical Examinations'!$A542:$P2876,12,FALSE)</f>
        <v>Normal</v>
      </c>
      <c r="L542" s="11" t="str">
        <f>VLOOKUP($A542,'Hospitalisation Details'!$K542:$S2884,7,FALSE)</f>
        <v>25 Dec 1992</v>
      </c>
      <c r="M542" s="17">
        <f>VLOOKUP($A542,'Hospitalisation Details'!$K542:$S2884,9,FALSE)</f>
        <v>18259.22</v>
      </c>
      <c r="N542" s="11" t="str">
        <f>VLOOKUP($A542,'Hospitalisation Details'!$K542:$S2884,4,FALSE)</f>
        <v>Tier - 1</v>
      </c>
      <c r="O542" s="11" t="str">
        <f>VLOOKUP($A542,'Hospitalisation Details'!$K542:$S2884,5,FALSE)</f>
        <v>Tier - 3</v>
      </c>
      <c r="P542" s="11" t="str">
        <f>VLOOKUP($A542,'Hospitalisation Details'!$K542:$S2884,6,FALSE)</f>
        <v>R1011</v>
      </c>
      <c r="Q542" s="36">
        <f ca="1">VLOOKUP($A542,'Hospitalisation Details'!$K542:$S2884,8,FALSE)</f>
        <v>32</v>
      </c>
    </row>
    <row r="543" spans="1:17" x14ac:dyDescent="0.3">
      <c r="A543" s="14" t="str">
        <f>VLOOKUP('Customer Names'!A543,'Customer Names'!A543:F2877,1,FALSE)</f>
        <v>Id542</v>
      </c>
      <c r="B543" s="11" t="str">
        <f>VLOOKUP('Customer Names'!B543,'Customer Names'!B543:G2877,5,FALSE)</f>
        <v>Dylan J</v>
      </c>
      <c r="C543" s="11">
        <f>VLOOKUP($A543,'Medical Examinations'!$A543:$O2877,2,FALSE)</f>
        <v>29.15</v>
      </c>
      <c r="D543" s="11">
        <f>VLOOKUP($A543,'Medical Examinations'!$A543:$O2877,3,FALSE)</f>
        <v>4.45</v>
      </c>
      <c r="E543" s="11" t="str">
        <f>VLOOKUP($A543,'Medical Examinations'!$A543:$P2877,14,FALSE)</f>
        <v>Yes</v>
      </c>
      <c r="F543" s="11" t="str">
        <f>VLOOKUP($A543,'Medical Examinations'!$A543:$O2877,5,FALSE)</f>
        <v>No</v>
      </c>
      <c r="G543" s="11" t="str">
        <f>VLOOKUP($A543,'Medical Examinations'!$A543:$O2877,6,FALSE)</f>
        <v>No</v>
      </c>
      <c r="H543" s="11">
        <f>VLOOKUP($A543,'Medical Examinations'!$A543:$P2877,13,FALSE)</f>
        <v>1</v>
      </c>
      <c r="I543" s="11" t="str">
        <f>VLOOKUP($A543,'Medical Examinations'!$A543:$P2877,16,FALSE)</f>
        <v>Yes</v>
      </c>
      <c r="J543" s="11" t="str">
        <f>VLOOKUP($A543,'Medical Examinations'!$A543:$P2877,11,FALSE)</f>
        <v>Overweight</v>
      </c>
      <c r="K543" s="11" t="str">
        <f>VLOOKUP($A543,'Medical Examinations'!$A543:$P2877,12,FALSE)</f>
        <v>Normal</v>
      </c>
      <c r="L543" s="11" t="str">
        <f>VLOOKUP($A543,'Hospitalisation Details'!$K543:$S2885,7,FALSE)</f>
        <v>3 Aug 1995</v>
      </c>
      <c r="M543" s="17">
        <f>VLOOKUP($A543,'Hospitalisation Details'!$K543:$S2885,9,FALSE)</f>
        <v>18246.5</v>
      </c>
      <c r="N543" s="11" t="str">
        <f>VLOOKUP($A543,'Hospitalisation Details'!$K543:$S2885,4,FALSE)</f>
        <v>Tier - 1</v>
      </c>
      <c r="O543" s="11" t="str">
        <f>VLOOKUP($A543,'Hospitalisation Details'!$K543:$S2885,5,FALSE)</f>
        <v>Tier - 1</v>
      </c>
      <c r="P543" s="11" t="str">
        <f>VLOOKUP($A543,'Hospitalisation Details'!$K543:$S2885,6,FALSE)</f>
        <v>R1013</v>
      </c>
      <c r="Q543" s="36">
        <f ca="1">VLOOKUP($A543,'Hospitalisation Details'!$K543:$S2885,8,FALSE)</f>
        <v>29</v>
      </c>
    </row>
    <row r="544" spans="1:17" x14ac:dyDescent="0.3">
      <c r="A544" s="14" t="str">
        <f>VLOOKUP('Customer Names'!A544,'Customer Names'!A544:F2878,1,FALSE)</f>
        <v>Id543</v>
      </c>
      <c r="B544" s="11" t="str">
        <f>VLOOKUP('Customer Names'!B544,'Customer Names'!B544:G2878,5,FALSE)</f>
        <v>Elizabeth</v>
      </c>
      <c r="C544" s="11">
        <f>VLOOKUP($A544,'Medical Examinations'!$A544:$O2878,2,FALSE)</f>
        <v>27.28</v>
      </c>
      <c r="D544" s="11">
        <f>VLOOKUP($A544,'Medical Examinations'!$A544:$O2878,3,FALSE)</f>
        <v>4.72</v>
      </c>
      <c r="E544" s="11" t="str">
        <f>VLOOKUP($A544,'Medical Examinations'!$A544:$P2878,14,FALSE)</f>
        <v>No</v>
      </c>
      <c r="F544" s="11" t="str">
        <f>VLOOKUP($A544,'Medical Examinations'!$A544:$O2878,5,FALSE)</f>
        <v>Yes</v>
      </c>
      <c r="G544" s="11" t="str">
        <f>VLOOKUP($A544,'Medical Examinations'!$A544:$O2878,6,FALSE)</f>
        <v>No</v>
      </c>
      <c r="H544" s="11">
        <f>VLOOKUP($A544,'Medical Examinations'!$A544:$P2878,13,FALSE)</f>
        <v>1</v>
      </c>
      <c r="I544" s="11" t="str">
        <f>VLOOKUP($A544,'Medical Examinations'!$A544:$P2878,16,FALSE)</f>
        <v>Yes</v>
      </c>
      <c r="J544" s="11" t="str">
        <f>VLOOKUP($A544,'Medical Examinations'!$A544:$P2878,11,FALSE)</f>
        <v>Overweight</v>
      </c>
      <c r="K544" s="11" t="str">
        <f>VLOOKUP($A544,'Medical Examinations'!$A544:$P2878,12,FALSE)</f>
        <v>Normal</v>
      </c>
      <c r="L544" s="11" t="str">
        <f>VLOOKUP($A544,'Hospitalisation Details'!$K544:$S2886,7,FALSE)</f>
        <v>10 Sep 2004</v>
      </c>
      <c r="M544" s="17">
        <f>VLOOKUP($A544,'Hospitalisation Details'!$K544:$S2886,9,FALSE)</f>
        <v>18223.45</v>
      </c>
      <c r="N544" s="11" t="str">
        <f>VLOOKUP($A544,'Hospitalisation Details'!$K544:$S2886,4,FALSE)</f>
        <v>Tier - 1</v>
      </c>
      <c r="O544" s="11" t="str">
        <f>VLOOKUP($A544,'Hospitalisation Details'!$K544:$S2886,5,FALSE)</f>
        <v>Tier - 3</v>
      </c>
      <c r="P544" s="11" t="str">
        <f>VLOOKUP($A544,'Hospitalisation Details'!$K544:$S2886,6,FALSE)</f>
        <v>R1013</v>
      </c>
      <c r="Q544" s="36">
        <f ca="1">VLOOKUP($A544,'Hospitalisation Details'!$K544:$S2886,8,FALSE)</f>
        <v>20</v>
      </c>
    </row>
    <row r="545" spans="1:17" x14ac:dyDescent="0.3">
      <c r="A545" s="14" t="str">
        <f>VLOOKUP('Customer Names'!A545,'Customer Names'!A545:F2879,1,FALSE)</f>
        <v>Id544</v>
      </c>
      <c r="B545" s="11" t="str">
        <f>VLOOKUP('Customer Names'!B545,'Customer Names'!B545:G2879,5,FALSE)</f>
        <v>Brooke M</v>
      </c>
      <c r="C545" s="11">
        <f>VLOOKUP($A545,'Medical Examinations'!$A545:$O2879,2,FALSE)</f>
        <v>32.229999999999997</v>
      </c>
      <c r="D545" s="11">
        <f>VLOOKUP($A545,'Medical Examinations'!$A545:$O2879,3,FALSE)</f>
        <v>4.6500000000000004</v>
      </c>
      <c r="E545" s="11" t="str">
        <f>VLOOKUP($A545,'Medical Examinations'!$A545:$P2879,14,FALSE)</f>
        <v>Yes</v>
      </c>
      <c r="F545" s="11" t="str">
        <f>VLOOKUP($A545,'Medical Examinations'!$A545:$O2879,5,FALSE)</f>
        <v>No</v>
      </c>
      <c r="G545" s="11" t="str">
        <f>VLOOKUP($A545,'Medical Examinations'!$A545:$O2879,6,FALSE)</f>
        <v>Yes</v>
      </c>
      <c r="H545" s="11">
        <f>VLOOKUP($A545,'Medical Examinations'!$A545:$P2879,13,FALSE)</f>
        <v>1</v>
      </c>
      <c r="I545" s="11" t="str">
        <f>VLOOKUP($A545,'Medical Examinations'!$A545:$P2879,16,FALSE)</f>
        <v>No</v>
      </c>
      <c r="J545" s="11" t="str">
        <f>VLOOKUP($A545,'Medical Examinations'!$A545:$P2879,11,FALSE)</f>
        <v>Obesity</v>
      </c>
      <c r="K545" s="11" t="str">
        <f>VLOOKUP($A545,'Medical Examinations'!$A545:$P2879,12,FALSE)</f>
        <v>Normal</v>
      </c>
      <c r="L545" s="11" t="str">
        <f>VLOOKUP($A545,'Hospitalisation Details'!$K545:$S2887,7,FALSE)</f>
        <v>15 Jun 1997</v>
      </c>
      <c r="M545" s="17">
        <f>VLOOKUP($A545,'Hospitalisation Details'!$K545:$S2887,9,FALSE)</f>
        <v>18218.16</v>
      </c>
      <c r="N545" s="11" t="str">
        <f>VLOOKUP($A545,'Hospitalisation Details'!$K545:$S2887,4,FALSE)</f>
        <v>Tier - 1</v>
      </c>
      <c r="O545" s="11" t="str">
        <f>VLOOKUP($A545,'Hospitalisation Details'!$K545:$S2887,5,FALSE)</f>
        <v>Tier - 1</v>
      </c>
      <c r="P545" s="11" t="str">
        <f>VLOOKUP($A545,'Hospitalisation Details'!$K545:$S2887,6,FALSE)</f>
        <v>R1013</v>
      </c>
      <c r="Q545" s="36">
        <f ca="1">VLOOKUP($A545,'Hospitalisation Details'!$K545:$S2887,8,FALSE)</f>
        <v>27</v>
      </c>
    </row>
    <row r="546" spans="1:17" x14ac:dyDescent="0.3">
      <c r="A546" s="14" t="str">
        <f>VLOOKUP('Customer Names'!A546,'Customer Names'!A546:F2880,1,FALSE)</f>
        <v>Id545</v>
      </c>
      <c r="B546" s="11" t="str">
        <f>VLOOKUP('Customer Names'!B546,'Customer Names'!B546:G2880,5,FALSE)</f>
        <v>Teiko</v>
      </c>
      <c r="C546" s="11">
        <f>VLOOKUP($A546,'Medical Examinations'!$A546:$O2880,2,FALSE)</f>
        <v>44.2</v>
      </c>
      <c r="D546" s="11">
        <f>VLOOKUP($A546,'Medical Examinations'!$A546:$O2880,3,FALSE)</f>
        <v>11.34</v>
      </c>
      <c r="E546" s="11" t="str">
        <f>VLOOKUP($A546,'Medical Examinations'!$A546:$P2880,14,FALSE)</f>
        <v>Yes</v>
      </c>
      <c r="F546" s="11" t="str">
        <f>VLOOKUP($A546,'Medical Examinations'!$A546:$O2880,5,FALSE)</f>
        <v>No</v>
      </c>
      <c r="G546" s="11" t="str">
        <f>VLOOKUP($A546,'Medical Examinations'!$A546:$O2880,6,FALSE)</f>
        <v>Yes</v>
      </c>
      <c r="H546" s="11">
        <f>VLOOKUP($A546,'Medical Examinations'!$A546:$P2880,13,FALSE)</f>
        <v>1</v>
      </c>
      <c r="I546" s="11" t="str">
        <f>VLOOKUP($A546,'Medical Examinations'!$A546:$P2880,16,FALSE)</f>
        <v>No</v>
      </c>
      <c r="J546" s="11" t="str">
        <f>VLOOKUP($A546,'Medical Examinations'!$A546:$P2880,11,FALSE)</f>
        <v>Obesity</v>
      </c>
      <c r="K546" s="11" t="str">
        <f>VLOOKUP($A546,'Medical Examinations'!$A546:$P2880,12,FALSE)</f>
        <v>Diabetes</v>
      </c>
      <c r="L546" s="11" t="str">
        <f>VLOOKUP($A546,'Hospitalisation Details'!$K546:$S2888,7,FALSE)</f>
        <v>4 Jul 1963</v>
      </c>
      <c r="M546" s="17">
        <f>VLOOKUP($A546,'Hospitalisation Details'!$K546:$S2888,9,FALSE)</f>
        <v>18208.34</v>
      </c>
      <c r="N546" s="11" t="str">
        <f>VLOOKUP($A546,'Hospitalisation Details'!$K546:$S2888,4,FALSE)</f>
        <v>Tier - 1</v>
      </c>
      <c r="O546" s="11" t="str">
        <f>VLOOKUP($A546,'Hospitalisation Details'!$K546:$S2888,5,FALSE)</f>
        <v>Tier - 2</v>
      </c>
      <c r="P546" s="11" t="str">
        <f>VLOOKUP($A546,'Hospitalisation Details'!$K546:$S2888,6,FALSE)</f>
        <v>R1026</v>
      </c>
      <c r="Q546" s="36">
        <f ca="1">VLOOKUP($A546,'Hospitalisation Details'!$K546:$S2888,8,FALSE)</f>
        <v>61</v>
      </c>
    </row>
    <row r="547" spans="1:17" x14ac:dyDescent="0.3">
      <c r="A547" s="14" t="str">
        <f>VLOOKUP('Customer Names'!A547,'Customer Names'!A547:F2881,1,FALSE)</f>
        <v>Id546</v>
      </c>
      <c r="B547" s="11" t="str">
        <f>VLOOKUP('Customer Names'!B547,'Customer Names'!B547:G2881,5,FALSE)</f>
        <v>Zachary</v>
      </c>
      <c r="C547" s="11">
        <f>VLOOKUP($A547,'Medical Examinations'!$A547:$O2881,2,FALSE)</f>
        <v>29.734999999999999</v>
      </c>
      <c r="D547" s="11">
        <f>VLOOKUP($A547,'Medical Examinations'!$A547:$O2881,3,FALSE)</f>
        <v>4.53</v>
      </c>
      <c r="E547" s="11" t="str">
        <f>VLOOKUP($A547,'Medical Examinations'!$A547:$P2881,14,FALSE)</f>
        <v>No</v>
      </c>
      <c r="F547" s="11" t="str">
        <f>VLOOKUP($A547,'Medical Examinations'!$A547:$O2881,5,FALSE)</f>
        <v>No</v>
      </c>
      <c r="G547" s="11" t="str">
        <f>VLOOKUP($A547,'Medical Examinations'!$A547:$O2881,6,FALSE)</f>
        <v>Yes</v>
      </c>
      <c r="H547" s="11">
        <f>VLOOKUP($A547,'Medical Examinations'!$A547:$P2881,13,FALSE)</f>
        <v>1</v>
      </c>
      <c r="I547" s="11" t="str">
        <f>VLOOKUP($A547,'Medical Examinations'!$A547:$P2881,16,FALSE)</f>
        <v>No</v>
      </c>
      <c r="J547" s="11" t="str">
        <f>VLOOKUP($A547,'Medical Examinations'!$A547:$P2881,11,FALSE)</f>
        <v>Overweight</v>
      </c>
      <c r="K547" s="11" t="str">
        <f>VLOOKUP($A547,'Medical Examinations'!$A547:$P2881,12,FALSE)</f>
        <v>Normal</v>
      </c>
      <c r="L547" s="11" t="str">
        <f>VLOOKUP($A547,'Hospitalisation Details'!$K547:$S2889,7,FALSE)</f>
        <v>12 Jul 1993</v>
      </c>
      <c r="M547" s="17">
        <f>VLOOKUP($A547,'Hospitalisation Details'!$K547:$S2889,9,FALSE)</f>
        <v>18157.88</v>
      </c>
      <c r="N547" s="11" t="str">
        <f>VLOOKUP($A547,'Hospitalisation Details'!$K547:$S2889,4,FALSE)</f>
        <v>Tier - 1</v>
      </c>
      <c r="O547" s="11" t="str">
        <f>VLOOKUP($A547,'Hospitalisation Details'!$K547:$S2889,5,FALSE)</f>
        <v>Tier - 1</v>
      </c>
      <c r="P547" s="11" t="str">
        <f>VLOOKUP($A547,'Hospitalisation Details'!$K547:$S2889,6,FALSE)</f>
        <v>R1012</v>
      </c>
      <c r="Q547" s="36">
        <f ca="1">VLOOKUP($A547,'Hospitalisation Details'!$K547:$S2889,8,FALSE)</f>
        <v>31</v>
      </c>
    </row>
    <row r="548" spans="1:17" x14ac:dyDescent="0.3">
      <c r="A548" s="14" t="str">
        <f>VLOOKUP('Customer Names'!A548,'Customer Names'!A548:F2882,1,FALSE)</f>
        <v>Id547</v>
      </c>
      <c r="B548" s="11" t="str">
        <f>VLOOKUP('Customer Names'!B548,'Customer Names'!B548:G2882,5,FALSE)</f>
        <v>Johannah</v>
      </c>
      <c r="C548" s="11">
        <f>VLOOKUP($A548,'Medical Examinations'!$A548:$O2882,2,FALSE)</f>
        <v>28.31</v>
      </c>
      <c r="D548" s="11">
        <f>VLOOKUP($A548,'Medical Examinations'!$A548:$O2882,3,FALSE)</f>
        <v>6.35</v>
      </c>
      <c r="E548" s="11" t="str">
        <f>VLOOKUP($A548,'Medical Examinations'!$A548:$P2882,14,FALSE)</f>
        <v>No</v>
      </c>
      <c r="F548" s="11" t="str">
        <f>VLOOKUP($A548,'Medical Examinations'!$A548:$O2882,5,FALSE)</f>
        <v>No</v>
      </c>
      <c r="G548" s="11" t="str">
        <f>VLOOKUP($A548,'Medical Examinations'!$A548:$O2882,6,FALSE)</f>
        <v>No</v>
      </c>
      <c r="H548" s="11">
        <f>VLOOKUP($A548,'Medical Examinations'!$A548:$P2882,13,FALSE)</f>
        <v>0</v>
      </c>
      <c r="I548" s="11" t="str">
        <f>VLOOKUP($A548,'Medical Examinations'!$A548:$P2882,16,FALSE)</f>
        <v>Yes</v>
      </c>
      <c r="J548" s="11" t="str">
        <f>VLOOKUP($A548,'Medical Examinations'!$A548:$P2882,11,FALSE)</f>
        <v>Overweight</v>
      </c>
      <c r="K548" s="11" t="str">
        <f>VLOOKUP($A548,'Medical Examinations'!$A548:$P2882,12,FALSE)</f>
        <v>Prediabetes</v>
      </c>
      <c r="L548" s="11" t="str">
        <f>VLOOKUP($A548,'Hospitalisation Details'!$K548:$S2890,7,FALSE)</f>
        <v>24 Oct 1999</v>
      </c>
      <c r="M548" s="17">
        <f>VLOOKUP($A548,'Hospitalisation Details'!$K548:$S2890,9,FALSE)</f>
        <v>18033.97</v>
      </c>
      <c r="N548" s="11" t="str">
        <f>VLOOKUP($A548,'Hospitalisation Details'!$K548:$S2890,4,FALSE)</f>
        <v>Tier - 1</v>
      </c>
      <c r="O548" s="11" t="str">
        <f>VLOOKUP($A548,'Hospitalisation Details'!$K548:$S2890,5,FALSE)</f>
        <v>Tier - 1</v>
      </c>
      <c r="P548" s="11" t="str">
        <f>VLOOKUP($A548,'Hospitalisation Details'!$K548:$S2890,6,FALSE)</f>
        <v>R1012</v>
      </c>
      <c r="Q548" s="36">
        <f ca="1">VLOOKUP($A548,'Hospitalisation Details'!$K548:$S2890,8,FALSE)</f>
        <v>25</v>
      </c>
    </row>
    <row r="549" spans="1:17" x14ac:dyDescent="0.3">
      <c r="A549" s="14" t="str">
        <f>VLOOKUP('Customer Names'!A549,'Customer Names'!A549:F2883,1,FALSE)</f>
        <v>Id548</v>
      </c>
      <c r="B549" s="11" t="str">
        <f>VLOOKUP('Customer Names'!B549,'Customer Names'!B549:G2883,5,FALSE)</f>
        <v>Ryan A</v>
      </c>
      <c r="C549" s="11">
        <f>VLOOKUP($A549,'Medical Examinations'!$A549:$O2883,2,FALSE)</f>
        <v>46.62</v>
      </c>
      <c r="D549" s="11">
        <f>VLOOKUP($A549,'Medical Examinations'!$A549:$O2883,3,FALSE)</f>
        <v>8.51</v>
      </c>
      <c r="E549" s="11" t="str">
        <f>VLOOKUP($A549,'Medical Examinations'!$A549:$P2883,14,FALSE)</f>
        <v>No</v>
      </c>
      <c r="F549" s="11" t="str">
        <f>VLOOKUP($A549,'Medical Examinations'!$A549:$O2883,5,FALSE)</f>
        <v>No</v>
      </c>
      <c r="G549" s="11" t="str">
        <f>VLOOKUP($A549,'Medical Examinations'!$A549:$O2883,6,FALSE)</f>
        <v>No</v>
      </c>
      <c r="H549" s="11">
        <f>VLOOKUP($A549,'Medical Examinations'!$A549:$P2883,13,FALSE)</f>
        <v>0</v>
      </c>
      <c r="I549" s="11" t="str">
        <f>VLOOKUP($A549,'Medical Examinations'!$A549:$P2883,16,FALSE)</f>
        <v>No</v>
      </c>
      <c r="J549" s="11" t="str">
        <f>VLOOKUP($A549,'Medical Examinations'!$A549:$P2883,11,FALSE)</f>
        <v>Obesity</v>
      </c>
      <c r="K549" s="11" t="str">
        <f>VLOOKUP($A549,'Medical Examinations'!$A549:$P2883,12,FALSE)</f>
        <v>Diabetes</v>
      </c>
      <c r="L549" s="11" t="str">
        <f>VLOOKUP($A549,'Hospitalisation Details'!$K549:$S2891,7,FALSE)</f>
        <v>17 Oct 1965</v>
      </c>
      <c r="M549" s="17">
        <f>VLOOKUP($A549,'Hospitalisation Details'!$K549:$S2891,9,FALSE)</f>
        <v>18031.189999999999</v>
      </c>
      <c r="N549" s="11" t="str">
        <f>VLOOKUP($A549,'Hospitalisation Details'!$K549:$S2891,4,FALSE)</f>
        <v>Tier - 1</v>
      </c>
      <c r="O549" s="11" t="str">
        <f>VLOOKUP($A549,'Hospitalisation Details'!$K549:$S2891,5,FALSE)</f>
        <v>Tier - 2</v>
      </c>
      <c r="P549" s="11" t="str">
        <f>VLOOKUP($A549,'Hospitalisation Details'!$K549:$S2891,6,FALSE)</f>
        <v>R1012</v>
      </c>
      <c r="Q549" s="36">
        <f ca="1">VLOOKUP($A549,'Hospitalisation Details'!$K549:$S2891,8,FALSE)</f>
        <v>59</v>
      </c>
    </row>
    <row r="550" spans="1:17" x14ac:dyDescent="0.3">
      <c r="A550" s="14" t="str">
        <f>VLOOKUP('Customer Names'!A550,'Customer Names'!A550:F2884,1,FALSE)</f>
        <v>Id549</v>
      </c>
      <c r="B550" s="11" t="str">
        <f>VLOOKUP('Customer Names'!B550,'Customer Names'!B550:G2884,5,FALSE)</f>
        <v>Andres Sr</v>
      </c>
      <c r="C550" s="11">
        <f>VLOOKUP($A550,'Medical Examinations'!$A550:$O2884,2,FALSE)</f>
        <v>51.75</v>
      </c>
      <c r="D550" s="11">
        <f>VLOOKUP($A550,'Medical Examinations'!$A550:$O2884,3,FALSE)</f>
        <v>8.59</v>
      </c>
      <c r="E550" s="11" t="str">
        <f>VLOOKUP($A550,'Medical Examinations'!$A550:$P2884,14,FALSE)</f>
        <v>Yes</v>
      </c>
      <c r="F550" s="11" t="str">
        <f>VLOOKUP($A550,'Medical Examinations'!$A550:$O2884,5,FALSE)</f>
        <v>No</v>
      </c>
      <c r="G550" s="11" t="str">
        <f>VLOOKUP($A550,'Medical Examinations'!$A550:$O2884,6,FALSE)</f>
        <v>No</v>
      </c>
      <c r="H550" s="11">
        <f>VLOOKUP($A550,'Medical Examinations'!$A550:$P2884,13,FALSE)</f>
        <v>1</v>
      </c>
      <c r="I550" s="11" t="str">
        <f>VLOOKUP($A550,'Medical Examinations'!$A550:$P2884,16,FALSE)</f>
        <v>No</v>
      </c>
      <c r="J550" s="11" t="str">
        <f>VLOOKUP($A550,'Medical Examinations'!$A550:$P2884,11,FALSE)</f>
        <v>Obesity</v>
      </c>
      <c r="K550" s="11" t="str">
        <f>VLOOKUP($A550,'Medical Examinations'!$A550:$P2884,12,FALSE)</f>
        <v>Diabetes</v>
      </c>
      <c r="L550" s="11" t="str">
        <f>VLOOKUP($A550,'Hospitalisation Details'!$K550:$S2892,7,FALSE)</f>
        <v>27 Jun 1975</v>
      </c>
      <c r="M550" s="17">
        <f>VLOOKUP($A550,'Hospitalisation Details'!$K550:$S2892,9,FALSE)</f>
        <v>18031.16</v>
      </c>
      <c r="N550" s="11" t="str">
        <f>VLOOKUP($A550,'Hospitalisation Details'!$K550:$S2892,4,FALSE)</f>
        <v>Tier - 1</v>
      </c>
      <c r="O550" s="11" t="str">
        <f>VLOOKUP($A550,'Hospitalisation Details'!$K550:$S2892,5,FALSE)</f>
        <v>Tier - 3</v>
      </c>
      <c r="P550" s="11" t="str">
        <f>VLOOKUP($A550,'Hospitalisation Details'!$K550:$S2892,6,FALSE)</f>
        <v>R1023</v>
      </c>
      <c r="Q550" s="36">
        <f ca="1">VLOOKUP($A550,'Hospitalisation Details'!$K550:$S2892,8,FALSE)</f>
        <v>49</v>
      </c>
    </row>
    <row r="551" spans="1:17" x14ac:dyDescent="0.3">
      <c r="A551" s="14" t="str">
        <f>VLOOKUP('Customer Names'!A551,'Customer Names'!A551:F2885,1,FALSE)</f>
        <v>Id550</v>
      </c>
      <c r="B551" s="11" t="str">
        <f>VLOOKUP('Customer Names'!B551,'Customer Names'!B551:G2885,5,FALSE)</f>
        <v>Bryan</v>
      </c>
      <c r="C551" s="11">
        <f>VLOOKUP($A551,'Medical Examinations'!$A551:$O2885,2,FALSE)</f>
        <v>25.7</v>
      </c>
      <c r="D551" s="11">
        <f>VLOOKUP($A551,'Medical Examinations'!$A551:$O2885,3,FALSE)</f>
        <v>4.13</v>
      </c>
      <c r="E551" s="11" t="str">
        <f>VLOOKUP($A551,'Medical Examinations'!$A551:$P2885,14,FALSE)</f>
        <v>Yes</v>
      </c>
      <c r="F551" s="11" t="str">
        <f>VLOOKUP($A551,'Medical Examinations'!$A551:$O2885,5,FALSE)</f>
        <v>No</v>
      </c>
      <c r="G551" s="11" t="str">
        <f>VLOOKUP($A551,'Medical Examinations'!$A551:$O2885,6,FALSE)</f>
        <v>No</v>
      </c>
      <c r="H551" s="11">
        <f>VLOOKUP($A551,'Medical Examinations'!$A551:$P2885,13,FALSE)</f>
        <v>0</v>
      </c>
      <c r="I551" s="11" t="str">
        <f>VLOOKUP($A551,'Medical Examinations'!$A551:$P2885,16,FALSE)</f>
        <v>Yes</v>
      </c>
      <c r="J551" s="11" t="str">
        <f>VLOOKUP($A551,'Medical Examinations'!$A551:$P2885,11,FALSE)</f>
        <v>Overweight</v>
      </c>
      <c r="K551" s="11" t="str">
        <f>VLOOKUP($A551,'Medical Examinations'!$A551:$P2885,12,FALSE)</f>
        <v>Normal</v>
      </c>
      <c r="L551" s="11" t="str">
        <f>VLOOKUP($A551,'Hospitalisation Details'!$K551:$S2893,7,FALSE)</f>
        <v>28 Sep 2001</v>
      </c>
      <c r="M551" s="17">
        <f>VLOOKUP($A551,'Hospitalisation Details'!$K551:$S2893,9,FALSE)</f>
        <v>17942.11</v>
      </c>
      <c r="N551" s="11" t="str">
        <f>VLOOKUP($A551,'Hospitalisation Details'!$K551:$S2893,4,FALSE)</f>
        <v>Tier - 1</v>
      </c>
      <c r="O551" s="11" t="str">
        <f>VLOOKUP($A551,'Hospitalisation Details'!$K551:$S2893,5,FALSE)</f>
        <v>Tier - 2</v>
      </c>
      <c r="P551" s="11" t="str">
        <f>VLOOKUP($A551,'Hospitalisation Details'!$K551:$S2893,6,FALSE)</f>
        <v>R1011</v>
      </c>
      <c r="Q551" s="36">
        <f ca="1">VLOOKUP($A551,'Hospitalisation Details'!$K551:$S2893,8,FALSE)</f>
        <v>23</v>
      </c>
    </row>
    <row r="552" spans="1:17" x14ac:dyDescent="0.3">
      <c r="A552" s="14" t="str">
        <f>VLOOKUP('Customer Names'!A552,'Customer Names'!A552:F2886,1,FALSE)</f>
        <v>Id551</v>
      </c>
      <c r="B552" s="11" t="str">
        <f>VLOOKUP('Customer Names'!B552,'Customer Names'!B552:G2886,5,FALSE)</f>
        <v>Lizette</v>
      </c>
      <c r="C552" s="11">
        <f>VLOOKUP($A552,'Medical Examinations'!$A552:$O2886,2,FALSE)</f>
        <v>31.79</v>
      </c>
      <c r="D552" s="11">
        <f>VLOOKUP($A552,'Medical Examinations'!$A552:$O2886,3,FALSE)</f>
        <v>4.55</v>
      </c>
      <c r="E552" s="11" t="str">
        <f>VLOOKUP($A552,'Medical Examinations'!$A552:$P2886,14,FALSE)</f>
        <v>No</v>
      </c>
      <c r="F552" s="11" t="str">
        <f>VLOOKUP($A552,'Medical Examinations'!$A552:$O2886,5,FALSE)</f>
        <v>No</v>
      </c>
      <c r="G552" s="11" t="str">
        <f>VLOOKUP($A552,'Medical Examinations'!$A552:$O2886,6,FALSE)</f>
        <v>No</v>
      </c>
      <c r="H552" s="11">
        <f>VLOOKUP($A552,'Medical Examinations'!$A552:$P2886,13,FALSE)</f>
        <v>0</v>
      </c>
      <c r="I552" s="11" t="str">
        <f>VLOOKUP($A552,'Medical Examinations'!$A552:$P2886,16,FALSE)</f>
        <v>No</v>
      </c>
      <c r="J552" s="11" t="str">
        <f>VLOOKUP($A552,'Medical Examinations'!$A552:$P2886,11,FALSE)</f>
        <v>Obesity</v>
      </c>
      <c r="K552" s="11" t="str">
        <f>VLOOKUP($A552,'Medical Examinations'!$A552:$P2886,12,FALSE)</f>
        <v>Normal</v>
      </c>
      <c r="L552" s="11" t="str">
        <f>VLOOKUP($A552,'Hospitalisation Details'!$K552:$S2894,7,FALSE)</f>
        <v>17 Oct 1977</v>
      </c>
      <c r="M552" s="17">
        <f>VLOOKUP($A552,'Hospitalisation Details'!$K552:$S2894,9,FALSE)</f>
        <v>17929.3</v>
      </c>
      <c r="N552" s="11" t="str">
        <f>VLOOKUP($A552,'Hospitalisation Details'!$K552:$S2894,4,FALSE)</f>
        <v>Tier - 1</v>
      </c>
      <c r="O552" s="11" t="str">
        <f>VLOOKUP($A552,'Hospitalisation Details'!$K552:$S2894,5,FALSE)</f>
        <v>Tier - 2</v>
      </c>
      <c r="P552" s="11" t="str">
        <f>VLOOKUP($A552,'Hospitalisation Details'!$K552:$S2894,6,FALSE)</f>
        <v>R1013</v>
      </c>
      <c r="Q552" s="36">
        <f ca="1">VLOOKUP($A552,'Hospitalisation Details'!$K552:$S2894,8,FALSE)</f>
        <v>47</v>
      </c>
    </row>
    <row r="553" spans="1:17" x14ac:dyDescent="0.3">
      <c r="A553" s="14" t="str">
        <f>VLOOKUP('Customer Names'!A553,'Customer Names'!A553:F2887,1,FALSE)</f>
        <v>Id552</v>
      </c>
      <c r="B553" s="11" t="str">
        <f>VLOOKUP('Customer Names'!B553,'Customer Names'!B553:G2887,5,FALSE)</f>
        <v>Don</v>
      </c>
      <c r="C553" s="11">
        <f>VLOOKUP($A553,'Medical Examinations'!$A553:$O2887,2,FALSE)</f>
        <v>24.795000000000002</v>
      </c>
      <c r="D553" s="11">
        <f>VLOOKUP($A553,'Medical Examinations'!$A553:$O2887,3,FALSE)</f>
        <v>4.5199999999999996</v>
      </c>
      <c r="E553" s="11" t="str">
        <f>VLOOKUP($A553,'Medical Examinations'!$A553:$P2887,14,FALSE)</f>
        <v>No</v>
      </c>
      <c r="F553" s="11" t="str">
        <f>VLOOKUP($A553,'Medical Examinations'!$A553:$O2887,5,FALSE)</f>
        <v>No</v>
      </c>
      <c r="G553" s="11" t="str">
        <f>VLOOKUP($A553,'Medical Examinations'!$A553:$O2887,6,FALSE)</f>
        <v>No</v>
      </c>
      <c r="H553" s="11">
        <f>VLOOKUP($A553,'Medical Examinations'!$A553:$P2887,13,FALSE)</f>
        <v>0</v>
      </c>
      <c r="I553" s="11" t="str">
        <f>VLOOKUP($A553,'Medical Examinations'!$A553:$P2887,16,FALSE)</f>
        <v>Yes</v>
      </c>
      <c r="J553" s="11" t="str">
        <f>VLOOKUP($A553,'Medical Examinations'!$A553:$P2887,11,FALSE)</f>
        <v>Normal Weight</v>
      </c>
      <c r="K553" s="11" t="str">
        <f>VLOOKUP($A553,'Medical Examinations'!$A553:$P2887,12,FALSE)</f>
        <v>Normal</v>
      </c>
      <c r="L553" s="11" t="str">
        <f>VLOOKUP($A553,'Hospitalisation Details'!$K553:$S2895,7,FALSE)</f>
        <v>4 Dec 1989</v>
      </c>
      <c r="M553" s="17">
        <f>VLOOKUP($A553,'Hospitalisation Details'!$K553:$S2895,9,FALSE)</f>
        <v>17904.53</v>
      </c>
      <c r="N553" s="11" t="str">
        <f>VLOOKUP($A553,'Hospitalisation Details'!$K553:$S2895,4,FALSE)</f>
        <v>Tier - 1</v>
      </c>
      <c r="O553" s="11" t="str">
        <f>VLOOKUP($A553,'Hospitalisation Details'!$K553:$S2895,5,FALSE)</f>
        <v>Tier - 2</v>
      </c>
      <c r="P553" s="11" t="str">
        <f>VLOOKUP($A553,'Hospitalisation Details'!$K553:$S2895,6,FALSE)</f>
        <v>R1017</v>
      </c>
      <c r="Q553" s="36">
        <f ca="1">VLOOKUP($A553,'Hospitalisation Details'!$K553:$S2895,8,FALSE)</f>
        <v>35</v>
      </c>
    </row>
    <row r="554" spans="1:17" x14ac:dyDescent="0.3">
      <c r="A554" s="14" t="str">
        <f>VLOOKUP('Customer Names'!A554,'Customer Names'!A554:F2888,1,FALSE)</f>
        <v>Id553</v>
      </c>
      <c r="B554" s="11" t="str">
        <f>VLOOKUP('Customer Names'!B554,'Customer Names'!B554:G2888,5,FALSE)</f>
        <v>Jeb</v>
      </c>
      <c r="C554" s="11">
        <f>VLOOKUP($A554,'Medical Examinations'!$A554:$O2888,2,FALSE)</f>
        <v>53.98</v>
      </c>
      <c r="D554" s="11">
        <f>VLOOKUP($A554,'Medical Examinations'!$A554:$O2888,3,FALSE)</f>
        <v>5.07</v>
      </c>
      <c r="E554" s="11" t="str">
        <f>VLOOKUP($A554,'Medical Examinations'!$A554:$P2888,14,FALSE)</f>
        <v>No</v>
      </c>
      <c r="F554" s="11" t="str">
        <f>VLOOKUP($A554,'Medical Examinations'!$A554:$O2888,5,FALSE)</f>
        <v>No</v>
      </c>
      <c r="G554" s="11" t="str">
        <f>VLOOKUP($A554,'Medical Examinations'!$A554:$O2888,6,FALSE)</f>
        <v>Yes</v>
      </c>
      <c r="H554" s="11">
        <f>VLOOKUP($A554,'Medical Examinations'!$A554:$P2888,13,FALSE)</f>
        <v>1</v>
      </c>
      <c r="I554" s="11" t="str">
        <f>VLOOKUP($A554,'Medical Examinations'!$A554:$P2888,16,FALSE)</f>
        <v>No</v>
      </c>
      <c r="J554" s="11" t="str">
        <f>VLOOKUP($A554,'Medical Examinations'!$A554:$P2888,11,FALSE)</f>
        <v>Obesity</v>
      </c>
      <c r="K554" s="11" t="str">
        <f>VLOOKUP($A554,'Medical Examinations'!$A554:$P2888,12,FALSE)</f>
        <v>Normal</v>
      </c>
      <c r="L554" s="11" t="str">
        <f>VLOOKUP($A554,'Hospitalisation Details'!$K554:$S2896,7,FALSE)</f>
        <v>12 Nov 1979</v>
      </c>
      <c r="M554" s="17">
        <f>VLOOKUP($A554,'Hospitalisation Details'!$K554:$S2896,9,FALSE)</f>
        <v>17882.669999999998</v>
      </c>
      <c r="N554" s="11" t="str">
        <f>VLOOKUP($A554,'Hospitalisation Details'!$K554:$S2896,4,FALSE)</f>
        <v>Tier - 1</v>
      </c>
      <c r="O554" s="11" t="str">
        <f>VLOOKUP($A554,'Hospitalisation Details'!$K554:$S2896,5,FALSE)</f>
        <v>Tier - 3</v>
      </c>
      <c r="P554" s="11" t="str">
        <f>VLOOKUP($A554,'Hospitalisation Details'!$K554:$S2896,6,FALSE)</f>
        <v>R1012</v>
      </c>
      <c r="Q554" s="36">
        <f ca="1">VLOOKUP($A554,'Hospitalisation Details'!$K554:$S2896,8,FALSE)</f>
        <v>45</v>
      </c>
    </row>
    <row r="555" spans="1:17" x14ac:dyDescent="0.3">
      <c r="A555" s="14" t="str">
        <f>VLOOKUP('Customer Names'!A555,'Customer Names'!A555:F2889,1,FALSE)</f>
        <v>Id554</v>
      </c>
      <c r="B555" s="11" t="str">
        <f>VLOOKUP('Customer Names'!B555,'Customer Names'!B555:G2889,5,FALSE)</f>
        <v>Amy R</v>
      </c>
      <c r="C555" s="11">
        <f>VLOOKUP($A555,'Medical Examinations'!$A555:$O2889,2,FALSE)</f>
        <v>41.325000000000003</v>
      </c>
      <c r="D555" s="11">
        <f>VLOOKUP($A555,'Medical Examinations'!$A555:$O2889,3,FALSE)</f>
        <v>4.04</v>
      </c>
      <c r="E555" s="11" t="str">
        <f>VLOOKUP($A555,'Medical Examinations'!$A555:$P2889,14,FALSE)</f>
        <v>Yes</v>
      </c>
      <c r="F555" s="11" t="str">
        <f>VLOOKUP($A555,'Medical Examinations'!$A555:$O2889,5,FALSE)</f>
        <v>No</v>
      </c>
      <c r="G555" s="11" t="str">
        <f>VLOOKUP($A555,'Medical Examinations'!$A555:$O2889,6,FALSE)</f>
        <v>Yes</v>
      </c>
      <c r="H555" s="11">
        <f>VLOOKUP($A555,'Medical Examinations'!$A555:$P2889,13,FALSE)</f>
        <v>1</v>
      </c>
      <c r="I555" s="11" t="str">
        <f>VLOOKUP($A555,'Medical Examinations'!$A555:$P2889,16,FALSE)</f>
        <v>No</v>
      </c>
      <c r="J555" s="11" t="str">
        <f>VLOOKUP($A555,'Medical Examinations'!$A555:$P2889,11,FALSE)</f>
        <v>Obesity</v>
      </c>
      <c r="K555" s="11" t="str">
        <f>VLOOKUP($A555,'Medical Examinations'!$A555:$P2889,12,FALSE)</f>
        <v>Normal</v>
      </c>
      <c r="L555" s="11" t="str">
        <f>VLOOKUP($A555,'Hospitalisation Details'!$K555:$S2897,7,FALSE)</f>
        <v>26 Aug 1997</v>
      </c>
      <c r="M555" s="17">
        <f>VLOOKUP($A555,'Hospitalisation Details'!$K555:$S2897,9,FALSE)</f>
        <v>17878.900000000001</v>
      </c>
      <c r="N555" s="11" t="str">
        <f>VLOOKUP($A555,'Hospitalisation Details'!$K555:$S2897,4,FALSE)</f>
        <v>Tier - 1</v>
      </c>
      <c r="O555" s="11" t="str">
        <f>VLOOKUP($A555,'Hospitalisation Details'!$K555:$S2897,5,FALSE)</f>
        <v>Tier - 2</v>
      </c>
      <c r="P555" s="11" t="str">
        <f>VLOOKUP($A555,'Hospitalisation Details'!$K555:$S2897,6,FALSE)</f>
        <v>R1024</v>
      </c>
      <c r="Q555" s="36">
        <f ca="1">VLOOKUP($A555,'Hospitalisation Details'!$K555:$S2897,8,FALSE)</f>
        <v>27</v>
      </c>
    </row>
    <row r="556" spans="1:17" x14ac:dyDescent="0.3">
      <c r="A556" s="14" t="str">
        <f>VLOOKUP('Customer Names'!A556,'Customer Names'!A556:F2890,1,FALSE)</f>
        <v>Id555</v>
      </c>
      <c r="B556" s="11" t="str">
        <f>VLOOKUP('Customer Names'!B556,'Customer Names'!B556:G2890,5,FALSE)</f>
        <v>Brian</v>
      </c>
      <c r="C556" s="11">
        <f>VLOOKUP($A556,'Medical Examinations'!$A556:$O2890,2,FALSE)</f>
        <v>51.65</v>
      </c>
      <c r="D556" s="11">
        <f>VLOOKUP($A556,'Medical Examinations'!$A556:$O2890,3,FALSE)</f>
        <v>5.3</v>
      </c>
      <c r="E556" s="11" t="str">
        <f>VLOOKUP($A556,'Medical Examinations'!$A556:$P2890,14,FALSE)</f>
        <v>Yes</v>
      </c>
      <c r="F556" s="11" t="str">
        <f>VLOOKUP($A556,'Medical Examinations'!$A556:$O2890,5,FALSE)</f>
        <v>No</v>
      </c>
      <c r="G556" s="11" t="str">
        <f>VLOOKUP($A556,'Medical Examinations'!$A556:$O2890,6,FALSE)</f>
        <v>No</v>
      </c>
      <c r="H556" s="11">
        <f>VLOOKUP($A556,'Medical Examinations'!$A556:$P2890,13,FALSE)</f>
        <v>0</v>
      </c>
      <c r="I556" s="11" t="str">
        <f>VLOOKUP($A556,'Medical Examinations'!$A556:$P2890,16,FALSE)</f>
        <v>No</v>
      </c>
      <c r="J556" s="11" t="str">
        <f>VLOOKUP($A556,'Medical Examinations'!$A556:$P2890,11,FALSE)</f>
        <v>Obesity</v>
      </c>
      <c r="K556" s="11" t="str">
        <f>VLOOKUP($A556,'Medical Examinations'!$A556:$P2890,12,FALSE)</f>
        <v>Normal</v>
      </c>
      <c r="L556" s="11" t="str">
        <f>VLOOKUP($A556,'Hospitalisation Details'!$K556:$S2898,7,FALSE)</f>
        <v>12 Dec 1976</v>
      </c>
      <c r="M556" s="17">
        <f>VLOOKUP($A556,'Hospitalisation Details'!$K556:$S2898,9,FALSE)</f>
        <v>17862.919999999998</v>
      </c>
      <c r="N556" s="11" t="str">
        <f>VLOOKUP($A556,'Hospitalisation Details'!$K556:$S2898,4,FALSE)</f>
        <v>Tier - 1</v>
      </c>
      <c r="O556" s="11" t="str">
        <f>VLOOKUP($A556,'Hospitalisation Details'!$K556:$S2898,5,FALSE)</f>
        <v>Tier - 2</v>
      </c>
      <c r="P556" s="11" t="str">
        <f>VLOOKUP($A556,'Hospitalisation Details'!$K556:$S2898,6,FALSE)</f>
        <v>R1012</v>
      </c>
      <c r="Q556" s="36">
        <f ca="1">VLOOKUP($A556,'Hospitalisation Details'!$K556:$S2898,8,FALSE)</f>
        <v>48</v>
      </c>
    </row>
    <row r="557" spans="1:17" x14ac:dyDescent="0.3">
      <c r="A557" s="14" t="str">
        <f>VLOOKUP('Customer Names'!A557,'Customer Names'!A557:F2891,1,FALSE)</f>
        <v>Id556</v>
      </c>
      <c r="B557" s="11" t="str">
        <f>VLOOKUP('Customer Names'!B557,'Customer Names'!B557:G2891,5,FALSE)</f>
        <v>Mike G</v>
      </c>
      <c r="C557" s="11">
        <f>VLOOKUP($A557,'Medical Examinations'!$A557:$O2891,2,FALSE)</f>
        <v>44.52</v>
      </c>
      <c r="D557" s="11">
        <f>VLOOKUP($A557,'Medical Examinations'!$A557:$O2891,3,FALSE)</f>
        <v>8.64</v>
      </c>
      <c r="E557" s="11" t="str">
        <f>VLOOKUP($A557,'Medical Examinations'!$A557:$P2891,14,FALSE)</f>
        <v>Yes</v>
      </c>
      <c r="F557" s="11" t="str">
        <f>VLOOKUP($A557,'Medical Examinations'!$A557:$O2891,5,FALSE)</f>
        <v>No</v>
      </c>
      <c r="G557" s="11" t="str">
        <f>VLOOKUP($A557,'Medical Examinations'!$A557:$O2891,6,FALSE)</f>
        <v>Yes</v>
      </c>
      <c r="H557" s="11">
        <f>VLOOKUP($A557,'Medical Examinations'!$A557:$P2891,13,FALSE)</f>
        <v>1</v>
      </c>
      <c r="I557" s="11" t="str">
        <f>VLOOKUP($A557,'Medical Examinations'!$A557:$P2891,16,FALSE)</f>
        <v>No</v>
      </c>
      <c r="J557" s="11" t="str">
        <f>VLOOKUP($A557,'Medical Examinations'!$A557:$P2891,11,FALSE)</f>
        <v>Obesity</v>
      </c>
      <c r="K557" s="11" t="str">
        <f>VLOOKUP($A557,'Medical Examinations'!$A557:$P2891,12,FALSE)</f>
        <v>Diabetes</v>
      </c>
      <c r="L557" s="11" t="str">
        <f>VLOOKUP($A557,'Hospitalisation Details'!$K557:$S2899,7,FALSE)</f>
        <v>8 Dec 1963</v>
      </c>
      <c r="M557" s="17">
        <f>VLOOKUP($A557,'Hospitalisation Details'!$K557:$S2899,9,FALSE)</f>
        <v>17832.599999999999</v>
      </c>
      <c r="N557" s="11" t="str">
        <f>VLOOKUP($A557,'Hospitalisation Details'!$K557:$S2899,4,FALSE)</f>
        <v>Tier - 1</v>
      </c>
      <c r="O557" s="11" t="str">
        <f>VLOOKUP($A557,'Hospitalisation Details'!$K557:$S2899,5,FALSE)</f>
        <v>Tier - 2</v>
      </c>
      <c r="P557" s="11" t="str">
        <f>VLOOKUP($A557,'Hospitalisation Details'!$K557:$S2899,6,FALSE)</f>
        <v>R1012</v>
      </c>
      <c r="Q557" s="36">
        <f ca="1">VLOOKUP($A557,'Hospitalisation Details'!$K557:$S2899,8,FALSE)</f>
        <v>61</v>
      </c>
    </row>
    <row r="558" spans="1:17" x14ac:dyDescent="0.3">
      <c r="A558" s="14" t="str">
        <f>VLOOKUP('Customer Names'!A558,'Customer Names'!A558:F2892,1,FALSE)</f>
        <v>Id557</v>
      </c>
      <c r="B558" s="11" t="str">
        <f>VLOOKUP('Customer Names'!B558,'Customer Names'!B558:G2892,5,FALSE)</f>
        <v>Simonezitrone Sr</v>
      </c>
      <c r="C558" s="11">
        <f>VLOOKUP($A558,'Medical Examinations'!$A558:$O2892,2,FALSE)</f>
        <v>53.29</v>
      </c>
      <c r="D558" s="11">
        <f>VLOOKUP($A558,'Medical Examinations'!$A558:$O2892,3,FALSE)</f>
        <v>4.03</v>
      </c>
      <c r="E558" s="11" t="str">
        <f>VLOOKUP($A558,'Medical Examinations'!$A558:$P2892,14,FALSE)</f>
        <v>No</v>
      </c>
      <c r="F558" s="11" t="str">
        <f>VLOOKUP($A558,'Medical Examinations'!$A558:$O2892,5,FALSE)</f>
        <v>No</v>
      </c>
      <c r="G558" s="11" t="str">
        <f>VLOOKUP($A558,'Medical Examinations'!$A558:$O2892,6,FALSE)</f>
        <v>Yes</v>
      </c>
      <c r="H558" s="11">
        <f>VLOOKUP($A558,'Medical Examinations'!$A558:$P2892,13,FALSE)</f>
        <v>1</v>
      </c>
      <c r="I558" s="11" t="str">
        <f>VLOOKUP($A558,'Medical Examinations'!$A558:$P2892,16,FALSE)</f>
        <v>No</v>
      </c>
      <c r="J558" s="11" t="str">
        <f>VLOOKUP($A558,'Medical Examinations'!$A558:$P2892,11,FALSE)</f>
        <v>Obesity</v>
      </c>
      <c r="K558" s="11" t="str">
        <f>VLOOKUP($A558,'Medical Examinations'!$A558:$P2892,12,FALSE)</f>
        <v>Normal</v>
      </c>
      <c r="L558" s="11" t="str">
        <f>VLOOKUP($A558,'Hospitalisation Details'!$K558:$S2900,7,FALSE)</f>
        <v>10 Oct 1979</v>
      </c>
      <c r="M558" s="17">
        <f>VLOOKUP($A558,'Hospitalisation Details'!$K558:$S2900,9,FALSE)</f>
        <v>17779.939999999999</v>
      </c>
      <c r="N558" s="11" t="str">
        <f>VLOOKUP($A558,'Hospitalisation Details'!$K558:$S2900,4,FALSE)</f>
        <v>Tier - 1</v>
      </c>
      <c r="O558" s="11" t="str">
        <f>VLOOKUP($A558,'Hospitalisation Details'!$K558:$S2900,5,FALSE)</f>
        <v>Tier - 2</v>
      </c>
      <c r="P558" s="11" t="str">
        <f>VLOOKUP($A558,'Hospitalisation Details'!$K558:$S2900,6,FALSE)</f>
        <v>R1012</v>
      </c>
      <c r="Q558" s="36">
        <f ca="1">VLOOKUP($A558,'Hospitalisation Details'!$K558:$S2900,8,FALSE)</f>
        <v>45</v>
      </c>
    </row>
    <row r="559" spans="1:17" x14ac:dyDescent="0.3">
      <c r="A559" s="14" t="str">
        <f>VLOOKUP('Customer Names'!A559,'Customer Names'!A559:F2893,1,FALSE)</f>
        <v>Id558</v>
      </c>
      <c r="B559" s="11" t="str">
        <f>VLOOKUP('Customer Names'!B559,'Customer Names'!B559:G2893,5,FALSE)</f>
        <v>Nicholas</v>
      </c>
      <c r="C559" s="11">
        <f>VLOOKUP($A559,'Medical Examinations'!$A559:$O2893,2,FALSE)</f>
        <v>46.63</v>
      </c>
      <c r="D559" s="11">
        <f>VLOOKUP($A559,'Medical Examinations'!$A559:$O2893,3,FALSE)</f>
        <v>4.26</v>
      </c>
      <c r="E559" s="11" t="str">
        <f>VLOOKUP($A559,'Medical Examinations'!$A559:$P2893,14,FALSE)</f>
        <v>Yes</v>
      </c>
      <c r="F559" s="11" t="str">
        <f>VLOOKUP($A559,'Medical Examinations'!$A559:$O2893,5,FALSE)</f>
        <v>No</v>
      </c>
      <c r="G559" s="11" t="str">
        <f>VLOOKUP($A559,'Medical Examinations'!$A559:$O2893,6,FALSE)</f>
        <v>No</v>
      </c>
      <c r="H559" s="11">
        <f>VLOOKUP($A559,'Medical Examinations'!$A559:$P2893,13,FALSE)</f>
        <v>2</v>
      </c>
      <c r="I559" s="11" t="str">
        <f>VLOOKUP($A559,'Medical Examinations'!$A559:$P2893,16,FALSE)</f>
        <v>No</v>
      </c>
      <c r="J559" s="11" t="str">
        <f>VLOOKUP($A559,'Medical Examinations'!$A559:$P2893,11,FALSE)</f>
        <v>Obesity</v>
      </c>
      <c r="K559" s="11" t="str">
        <f>VLOOKUP($A559,'Medical Examinations'!$A559:$P2893,12,FALSE)</f>
        <v>Normal</v>
      </c>
      <c r="L559" s="11" t="str">
        <f>VLOOKUP($A559,'Hospitalisation Details'!$K559:$S2901,7,FALSE)</f>
        <v>21 Jun 1966</v>
      </c>
      <c r="M559" s="17">
        <f>VLOOKUP($A559,'Hospitalisation Details'!$K559:$S2901,9,FALSE)</f>
        <v>17777.73</v>
      </c>
      <c r="N559" s="11" t="str">
        <f>VLOOKUP($A559,'Hospitalisation Details'!$K559:$S2901,4,FALSE)</f>
        <v>Tier - 1</v>
      </c>
      <c r="O559" s="11" t="str">
        <f>VLOOKUP($A559,'Hospitalisation Details'!$K559:$S2901,5,FALSE)</f>
        <v>Tier - 3</v>
      </c>
      <c r="P559" s="11" t="str">
        <f>VLOOKUP($A559,'Hospitalisation Details'!$K559:$S2901,6,FALSE)</f>
        <v>R1012</v>
      </c>
      <c r="Q559" s="36">
        <f ca="1">VLOOKUP($A559,'Hospitalisation Details'!$K559:$S2901,8,FALSE)</f>
        <v>58</v>
      </c>
    </row>
    <row r="560" spans="1:17" x14ac:dyDescent="0.3">
      <c r="A560" s="14" t="str">
        <f>VLOOKUP('Customer Names'!A560,'Customer Names'!A560:F2894,1,FALSE)</f>
        <v>Id559</v>
      </c>
      <c r="B560" s="11" t="str">
        <f>VLOOKUP('Customer Names'!B560,'Customer Names'!B560:G2894,5,FALSE)</f>
        <v>Angela M</v>
      </c>
      <c r="C560" s="11">
        <f>VLOOKUP($A560,'Medical Examinations'!$A560:$O2894,2,FALSE)</f>
        <v>28.88</v>
      </c>
      <c r="D560" s="11">
        <f>VLOOKUP($A560,'Medical Examinations'!$A560:$O2894,3,FALSE)</f>
        <v>5.35</v>
      </c>
      <c r="E560" s="11" t="str">
        <f>VLOOKUP($A560,'Medical Examinations'!$A560:$P2894,14,FALSE)</f>
        <v>No</v>
      </c>
      <c r="F560" s="11" t="str">
        <f>VLOOKUP($A560,'Medical Examinations'!$A560:$O2894,5,FALSE)</f>
        <v>No</v>
      </c>
      <c r="G560" s="11" t="str">
        <f>VLOOKUP($A560,'Medical Examinations'!$A560:$O2894,6,FALSE)</f>
        <v>Yes</v>
      </c>
      <c r="H560" s="11">
        <f>VLOOKUP($A560,'Medical Examinations'!$A560:$P2894,13,FALSE)</f>
        <v>1</v>
      </c>
      <c r="I560" s="11" t="str">
        <f>VLOOKUP($A560,'Medical Examinations'!$A560:$P2894,16,FALSE)</f>
        <v>Yes</v>
      </c>
      <c r="J560" s="11" t="str">
        <f>VLOOKUP($A560,'Medical Examinations'!$A560:$P2894,11,FALSE)</f>
        <v>Overweight</v>
      </c>
      <c r="K560" s="11" t="str">
        <f>VLOOKUP($A560,'Medical Examinations'!$A560:$P2894,12,FALSE)</f>
        <v>Normal</v>
      </c>
      <c r="L560" s="11" t="str">
        <f>VLOOKUP($A560,'Hospitalisation Details'!$K560:$S2902,7,FALSE)</f>
        <v>14 Jul 2003</v>
      </c>
      <c r="M560" s="17">
        <f>VLOOKUP($A560,'Hospitalisation Details'!$K560:$S2902,9,FALSE)</f>
        <v>17748.509999999998</v>
      </c>
      <c r="N560" s="11" t="str">
        <f>VLOOKUP($A560,'Hospitalisation Details'!$K560:$S2902,4,FALSE)</f>
        <v>Tier - 1</v>
      </c>
      <c r="O560" s="11" t="str">
        <f>VLOOKUP($A560,'Hospitalisation Details'!$K560:$S2902,5,FALSE)</f>
        <v>Tier - 1</v>
      </c>
      <c r="P560" s="11" t="str">
        <f>VLOOKUP($A560,'Hospitalisation Details'!$K560:$S2902,6,FALSE)</f>
        <v>R1012</v>
      </c>
      <c r="Q560" s="36">
        <f ca="1">VLOOKUP($A560,'Hospitalisation Details'!$K560:$S2902,8,FALSE)</f>
        <v>21</v>
      </c>
    </row>
    <row r="561" spans="1:17" x14ac:dyDescent="0.3">
      <c r="A561" s="14" t="str">
        <f>VLOOKUP('Customer Names'!A561,'Customer Names'!A561:F2895,1,FALSE)</f>
        <v>Id560</v>
      </c>
      <c r="B561" s="11" t="str">
        <f>VLOOKUP('Customer Names'!B561,'Customer Names'!B561:G2895,5,FALSE)</f>
        <v>Oz</v>
      </c>
      <c r="C561" s="11">
        <f>VLOOKUP($A561,'Medical Examinations'!$A561:$O2895,2,FALSE)</f>
        <v>23.98</v>
      </c>
      <c r="D561" s="11">
        <f>VLOOKUP($A561,'Medical Examinations'!$A561:$O2895,3,FALSE)</f>
        <v>4.9000000000000004</v>
      </c>
      <c r="E561" s="11" t="str">
        <f>VLOOKUP($A561,'Medical Examinations'!$A561:$P2895,14,FALSE)</f>
        <v>No</v>
      </c>
      <c r="F561" s="11" t="str">
        <f>VLOOKUP($A561,'Medical Examinations'!$A561:$O2895,5,FALSE)</f>
        <v>No</v>
      </c>
      <c r="G561" s="11" t="str">
        <f>VLOOKUP($A561,'Medical Examinations'!$A561:$O2895,6,FALSE)</f>
        <v>No</v>
      </c>
      <c r="H561" s="11">
        <f>VLOOKUP($A561,'Medical Examinations'!$A561:$P2895,13,FALSE)</f>
        <v>0</v>
      </c>
      <c r="I561" s="11" t="str">
        <f>VLOOKUP($A561,'Medical Examinations'!$A561:$P2895,16,FALSE)</f>
        <v>Unknown</v>
      </c>
      <c r="J561" s="11" t="str">
        <f>VLOOKUP($A561,'Medical Examinations'!$A561:$P2895,11,FALSE)</f>
        <v>Normal Weight</v>
      </c>
      <c r="K561" s="11" t="str">
        <f>VLOOKUP($A561,'Medical Examinations'!$A561:$P2895,12,FALSE)</f>
        <v>Normal</v>
      </c>
      <c r="L561" s="11" t="str">
        <f>VLOOKUP($A561,'Hospitalisation Details'!$K561:$S2903,7,FALSE)</f>
        <v>1 Jul 1994</v>
      </c>
      <c r="M561" s="17">
        <f>VLOOKUP($A561,'Hospitalisation Details'!$K561:$S2903,9,FALSE)</f>
        <v>17663.14</v>
      </c>
      <c r="N561" s="11" t="str">
        <f>VLOOKUP($A561,'Hospitalisation Details'!$K561:$S2903,4,FALSE)</f>
        <v>Tier - 1</v>
      </c>
      <c r="O561" s="11" t="str">
        <f>VLOOKUP($A561,'Hospitalisation Details'!$K561:$S2903,5,FALSE)</f>
        <v>Tier - 3</v>
      </c>
      <c r="P561" s="11" t="str">
        <f>VLOOKUP($A561,'Hospitalisation Details'!$K561:$S2903,6,FALSE)</f>
        <v>R1013</v>
      </c>
      <c r="Q561" s="36">
        <f ca="1">VLOOKUP($A561,'Hospitalisation Details'!$K561:$S2903,8,FALSE)</f>
        <v>30</v>
      </c>
    </row>
    <row r="562" spans="1:17" x14ac:dyDescent="0.3">
      <c r="A562" s="14" t="str">
        <f>VLOOKUP('Customer Names'!A562,'Customer Names'!A562:F2896,1,FALSE)</f>
        <v>Id561</v>
      </c>
      <c r="B562" s="11" t="str">
        <f>VLOOKUP('Customer Names'!B562,'Customer Names'!B562:G2896,5,FALSE)</f>
        <v>Erin M</v>
      </c>
      <c r="C562" s="11">
        <f>VLOOKUP($A562,'Medical Examinations'!$A562:$O2896,2,FALSE)</f>
        <v>23.65</v>
      </c>
      <c r="D562" s="11">
        <f>VLOOKUP($A562,'Medical Examinations'!$A562:$O2896,3,FALSE)</f>
        <v>4.5</v>
      </c>
      <c r="E562" s="11" t="str">
        <f>VLOOKUP($A562,'Medical Examinations'!$A562:$P2896,14,FALSE)</f>
        <v>No</v>
      </c>
      <c r="F562" s="11" t="str">
        <f>VLOOKUP($A562,'Medical Examinations'!$A562:$O2896,5,FALSE)</f>
        <v>No</v>
      </c>
      <c r="G562" s="11" t="str">
        <f>VLOOKUP($A562,'Medical Examinations'!$A562:$O2896,6,FALSE)</f>
        <v>No</v>
      </c>
      <c r="H562" s="11">
        <f>VLOOKUP($A562,'Medical Examinations'!$A562:$P2896,13,FALSE)</f>
        <v>0</v>
      </c>
      <c r="I562" s="11" t="str">
        <f>VLOOKUP($A562,'Medical Examinations'!$A562:$P2896,16,FALSE)</f>
        <v>No</v>
      </c>
      <c r="J562" s="11" t="str">
        <f>VLOOKUP($A562,'Medical Examinations'!$A562:$P2896,11,FALSE)</f>
        <v>Normal Weight</v>
      </c>
      <c r="K562" s="11" t="str">
        <f>VLOOKUP($A562,'Medical Examinations'!$A562:$P2896,12,FALSE)</f>
        <v>Normal</v>
      </c>
      <c r="L562" s="11" t="str">
        <f>VLOOKUP($A562,'Hospitalisation Details'!$K562:$S2904,7,FALSE)</f>
        <v>25 Oct 1990</v>
      </c>
      <c r="M562" s="17">
        <f>VLOOKUP($A562,'Hospitalisation Details'!$K562:$S2904,9,FALSE)</f>
        <v>17626.240000000002</v>
      </c>
      <c r="N562" s="11" t="str">
        <f>VLOOKUP($A562,'Hospitalisation Details'!$K562:$S2904,4,FALSE)</f>
        <v>Tier - 1</v>
      </c>
      <c r="O562" s="11" t="str">
        <f>VLOOKUP($A562,'Hospitalisation Details'!$K562:$S2904,5,FALSE)</f>
        <v>Tier - 3</v>
      </c>
      <c r="P562" s="11" t="str">
        <f>VLOOKUP($A562,'Hospitalisation Details'!$K562:$S2904,6,FALSE)</f>
        <v>R1013</v>
      </c>
      <c r="Q562" s="36">
        <f ca="1">VLOOKUP($A562,'Hospitalisation Details'!$K562:$S2904,8,FALSE)</f>
        <v>34</v>
      </c>
    </row>
    <row r="563" spans="1:17" x14ac:dyDescent="0.3">
      <c r="A563" s="14" t="str">
        <f>VLOOKUP('Customer Names'!A563,'Customer Names'!A563:F2897,1,FALSE)</f>
        <v>Id562</v>
      </c>
      <c r="B563" s="11" t="str">
        <f>VLOOKUP('Customer Names'!B563,'Customer Names'!B563:G2897,5,FALSE)</f>
        <v>Bobby E</v>
      </c>
      <c r="C563" s="11">
        <f>VLOOKUP($A563,'Medical Examinations'!$A563:$O2897,2,FALSE)</f>
        <v>49.09</v>
      </c>
      <c r="D563" s="11">
        <f>VLOOKUP($A563,'Medical Examinations'!$A563:$O2897,3,FALSE)</f>
        <v>8.3800000000000008</v>
      </c>
      <c r="E563" s="11" t="str">
        <f>VLOOKUP($A563,'Medical Examinations'!$A563:$P2897,14,FALSE)</f>
        <v>Yes</v>
      </c>
      <c r="F563" s="11" t="str">
        <f>VLOOKUP($A563,'Medical Examinations'!$A563:$O2897,5,FALSE)</f>
        <v>No</v>
      </c>
      <c r="G563" s="11" t="str">
        <f>VLOOKUP($A563,'Medical Examinations'!$A563:$O2897,6,FALSE)</f>
        <v>No</v>
      </c>
      <c r="H563" s="11">
        <f>VLOOKUP($A563,'Medical Examinations'!$A563:$P2897,13,FALSE)</f>
        <v>2</v>
      </c>
      <c r="I563" s="11" t="str">
        <f>VLOOKUP($A563,'Medical Examinations'!$A563:$P2897,16,FALSE)</f>
        <v>No</v>
      </c>
      <c r="J563" s="11" t="str">
        <f>VLOOKUP($A563,'Medical Examinations'!$A563:$P2897,11,FALSE)</f>
        <v>Obesity</v>
      </c>
      <c r="K563" s="11" t="str">
        <f>VLOOKUP($A563,'Medical Examinations'!$A563:$P2897,12,FALSE)</f>
        <v>Diabetes</v>
      </c>
      <c r="L563" s="11" t="str">
        <f>VLOOKUP($A563,'Hospitalisation Details'!$K563:$S2905,7,FALSE)</f>
        <v>26 Jul 1970</v>
      </c>
      <c r="M563" s="17">
        <f>VLOOKUP($A563,'Hospitalisation Details'!$K563:$S2905,9,FALSE)</f>
        <v>17584.72</v>
      </c>
      <c r="N563" s="11" t="str">
        <f>VLOOKUP($A563,'Hospitalisation Details'!$K563:$S2905,4,FALSE)</f>
        <v>Tier - 1</v>
      </c>
      <c r="O563" s="11" t="str">
        <f>VLOOKUP($A563,'Hospitalisation Details'!$K563:$S2905,5,FALSE)</f>
        <v>Tier - 3</v>
      </c>
      <c r="P563" s="11" t="str">
        <f>VLOOKUP($A563,'Hospitalisation Details'!$K563:$S2905,6,FALSE)</f>
        <v>R1012</v>
      </c>
      <c r="Q563" s="36">
        <f ca="1">VLOOKUP($A563,'Hospitalisation Details'!$K563:$S2905,8,FALSE)</f>
        <v>54</v>
      </c>
    </row>
    <row r="564" spans="1:17" x14ac:dyDescent="0.3">
      <c r="A564" s="14" t="str">
        <f>VLOOKUP('Customer Names'!A564,'Customer Names'!A564:F2898,1,FALSE)</f>
        <v>Id563</v>
      </c>
      <c r="B564" s="11" t="str">
        <f>VLOOKUP('Customer Names'!B564,'Customer Names'!B564:G2898,5,FALSE)</f>
        <v>Daniel P</v>
      </c>
      <c r="C564" s="11">
        <f>VLOOKUP($A564,'Medical Examinations'!$A564:$O2898,2,FALSE)</f>
        <v>28.024999999999999</v>
      </c>
      <c r="D564" s="11">
        <f>VLOOKUP($A564,'Medical Examinations'!$A564:$O2898,3,FALSE)</f>
        <v>7.03</v>
      </c>
      <c r="E564" s="11" t="str">
        <f>VLOOKUP($A564,'Medical Examinations'!$A564:$P2898,14,FALSE)</f>
        <v>No</v>
      </c>
      <c r="F564" s="11" t="str">
        <f>VLOOKUP($A564,'Medical Examinations'!$A564:$O2898,5,FALSE)</f>
        <v>No</v>
      </c>
      <c r="G564" s="11" t="str">
        <f>VLOOKUP($A564,'Medical Examinations'!$A564:$O2898,6,FALSE)</f>
        <v>No</v>
      </c>
      <c r="H564" s="11">
        <f>VLOOKUP($A564,'Medical Examinations'!$A564:$P2898,13,FALSE)</f>
        <v>0</v>
      </c>
      <c r="I564" s="11" t="str">
        <f>VLOOKUP($A564,'Medical Examinations'!$A564:$P2898,16,FALSE)</f>
        <v>Yes</v>
      </c>
      <c r="J564" s="11" t="str">
        <f>VLOOKUP($A564,'Medical Examinations'!$A564:$P2898,11,FALSE)</f>
        <v>Overweight</v>
      </c>
      <c r="K564" s="11" t="str">
        <f>VLOOKUP($A564,'Medical Examinations'!$A564:$P2898,12,FALSE)</f>
        <v>Diabetes</v>
      </c>
      <c r="L564" s="11" t="str">
        <f>VLOOKUP($A564,'Hospitalisation Details'!$K564:$S2906,7,FALSE)</f>
        <v>25 Aug 2002</v>
      </c>
      <c r="M564" s="17">
        <f>VLOOKUP($A564,'Hospitalisation Details'!$K564:$S2906,9,FALSE)</f>
        <v>17560.38</v>
      </c>
      <c r="N564" s="11" t="str">
        <f>VLOOKUP($A564,'Hospitalisation Details'!$K564:$S2906,4,FALSE)</f>
        <v>Tier - 1</v>
      </c>
      <c r="O564" s="11" t="str">
        <f>VLOOKUP($A564,'Hospitalisation Details'!$K564:$S2906,5,FALSE)</f>
        <v>Tier - 1</v>
      </c>
      <c r="P564" s="11" t="str">
        <f>VLOOKUP($A564,'Hospitalisation Details'!$K564:$S2906,6,FALSE)</f>
        <v>R1012</v>
      </c>
      <c r="Q564" s="36">
        <f ca="1">VLOOKUP($A564,'Hospitalisation Details'!$K564:$S2906,8,FALSE)</f>
        <v>22</v>
      </c>
    </row>
    <row r="565" spans="1:17" x14ac:dyDescent="0.3">
      <c r="A565" s="14" t="str">
        <f>VLOOKUP('Customer Names'!A565,'Customer Names'!A565:F2899,1,FALSE)</f>
        <v>Id564</v>
      </c>
      <c r="B565" s="11" t="str">
        <f>VLOOKUP('Customer Names'!B565,'Customer Names'!B565:G2899,5,FALSE)</f>
        <v>Marie E</v>
      </c>
      <c r="C565" s="11">
        <f>VLOOKUP($A565,'Medical Examinations'!$A565:$O2899,2,FALSE)</f>
        <v>43.32</v>
      </c>
      <c r="D565" s="11">
        <f>VLOOKUP($A565,'Medical Examinations'!$A565:$O2899,3,FALSE)</f>
        <v>8.75</v>
      </c>
      <c r="E565" s="11" t="str">
        <f>VLOOKUP($A565,'Medical Examinations'!$A565:$P2899,14,FALSE)</f>
        <v>Yes</v>
      </c>
      <c r="F565" s="11" t="str">
        <f>VLOOKUP($A565,'Medical Examinations'!$A565:$O2899,5,FALSE)</f>
        <v>No</v>
      </c>
      <c r="G565" s="11" t="str">
        <f>VLOOKUP($A565,'Medical Examinations'!$A565:$O2899,6,FALSE)</f>
        <v>Yes</v>
      </c>
      <c r="H565" s="11">
        <f>VLOOKUP($A565,'Medical Examinations'!$A565:$P2899,13,FALSE)</f>
        <v>1</v>
      </c>
      <c r="I565" s="11" t="str">
        <f>VLOOKUP($A565,'Medical Examinations'!$A565:$P2899,16,FALSE)</f>
        <v>No</v>
      </c>
      <c r="J565" s="11" t="str">
        <f>VLOOKUP($A565,'Medical Examinations'!$A565:$P2899,11,FALSE)</f>
        <v>Obesity</v>
      </c>
      <c r="K565" s="11" t="str">
        <f>VLOOKUP($A565,'Medical Examinations'!$A565:$P2899,12,FALSE)</f>
        <v>Diabetes</v>
      </c>
      <c r="L565" s="11" t="str">
        <f>VLOOKUP($A565,'Hospitalisation Details'!$K565:$S2907,7,FALSE)</f>
        <v>16 Nov 1963</v>
      </c>
      <c r="M565" s="17">
        <f>VLOOKUP($A565,'Hospitalisation Details'!$K565:$S2907,9,FALSE)</f>
        <v>17556.88</v>
      </c>
      <c r="N565" s="11" t="str">
        <f>VLOOKUP($A565,'Hospitalisation Details'!$K565:$S2907,4,FALSE)</f>
        <v>Tier - 1</v>
      </c>
      <c r="O565" s="11" t="str">
        <f>VLOOKUP($A565,'Hospitalisation Details'!$K565:$S2907,5,FALSE)</f>
        <v>Tier - 2</v>
      </c>
      <c r="P565" s="11" t="str">
        <f>VLOOKUP($A565,'Hospitalisation Details'!$K565:$S2907,6,FALSE)</f>
        <v>R1012</v>
      </c>
      <c r="Q565" s="36">
        <f ca="1">VLOOKUP($A565,'Hospitalisation Details'!$K565:$S2907,8,FALSE)</f>
        <v>61</v>
      </c>
    </row>
    <row r="566" spans="1:17" x14ac:dyDescent="0.3">
      <c r="A566" s="14" t="str">
        <f>VLOOKUP('Customer Names'!A566,'Customer Names'!A566:F2900,1,FALSE)</f>
        <v>Id565</v>
      </c>
      <c r="B566" s="11" t="str">
        <f>VLOOKUP('Customer Names'!B566,'Customer Names'!B566:G2900,5,FALSE)</f>
        <v>Katie</v>
      </c>
      <c r="C566" s="11">
        <f>VLOOKUP($A566,'Medical Examinations'!$A566:$O2900,2,FALSE)</f>
        <v>45.92</v>
      </c>
      <c r="D566" s="11">
        <f>VLOOKUP($A566,'Medical Examinations'!$A566:$O2900,3,FALSE)</f>
        <v>9.51</v>
      </c>
      <c r="E566" s="11" t="str">
        <f>VLOOKUP($A566,'Medical Examinations'!$A566:$P2900,14,FALSE)</f>
        <v>No</v>
      </c>
      <c r="F566" s="11" t="str">
        <f>VLOOKUP($A566,'Medical Examinations'!$A566:$O2900,5,FALSE)</f>
        <v>No</v>
      </c>
      <c r="G566" s="11" t="str">
        <f>VLOOKUP($A566,'Medical Examinations'!$A566:$O2900,6,FALSE)</f>
        <v>No</v>
      </c>
      <c r="H566" s="11">
        <f>VLOOKUP($A566,'Medical Examinations'!$A566:$P2900,13,FALSE)</f>
        <v>0</v>
      </c>
      <c r="I566" s="11" t="str">
        <f>VLOOKUP($A566,'Medical Examinations'!$A566:$P2900,16,FALSE)</f>
        <v>No</v>
      </c>
      <c r="J566" s="11" t="str">
        <f>VLOOKUP($A566,'Medical Examinations'!$A566:$P2900,11,FALSE)</f>
        <v>Obesity</v>
      </c>
      <c r="K566" s="11" t="str">
        <f>VLOOKUP($A566,'Medical Examinations'!$A566:$P2900,12,FALSE)</f>
        <v>Diabetes</v>
      </c>
      <c r="L566" s="11" t="str">
        <f>VLOOKUP($A566,'Hospitalisation Details'!$K566:$S2908,7,FALSE)</f>
        <v>12 Jul 1968</v>
      </c>
      <c r="M566" s="17">
        <f>VLOOKUP($A566,'Hospitalisation Details'!$K566:$S2908,9,FALSE)</f>
        <v>17507.47</v>
      </c>
      <c r="N566" s="11" t="str">
        <f>VLOOKUP($A566,'Hospitalisation Details'!$K566:$S2908,4,FALSE)</f>
        <v>Tier - 1</v>
      </c>
      <c r="O566" s="11" t="str">
        <f>VLOOKUP($A566,'Hospitalisation Details'!$K566:$S2908,5,FALSE)</f>
        <v>Tier - 1</v>
      </c>
      <c r="P566" s="11" t="str">
        <f>VLOOKUP($A566,'Hospitalisation Details'!$K566:$S2908,6,FALSE)</f>
        <v>R1026</v>
      </c>
      <c r="Q566" s="36">
        <f ca="1">VLOOKUP($A566,'Hospitalisation Details'!$K566:$S2908,8,FALSE)</f>
        <v>56</v>
      </c>
    </row>
    <row r="567" spans="1:17" x14ac:dyDescent="0.3">
      <c r="A567" s="14" t="str">
        <f>VLOOKUP('Customer Names'!A567,'Customer Names'!A567:F2901,1,FALSE)</f>
        <v>Id566</v>
      </c>
      <c r="B567" s="11" t="str">
        <f>VLOOKUP('Customer Names'!B567,'Customer Names'!B567:G2901,5,FALSE)</f>
        <v>Eric D</v>
      </c>
      <c r="C567" s="11">
        <f>VLOOKUP($A567,'Medical Examinations'!$A567:$O2901,2,FALSE)</f>
        <v>44.03</v>
      </c>
      <c r="D567" s="11">
        <f>VLOOKUP($A567,'Medical Examinations'!$A567:$O2901,3,FALSE)</f>
        <v>9.36</v>
      </c>
      <c r="E567" s="11" t="str">
        <f>VLOOKUP($A567,'Medical Examinations'!$A567:$P2901,14,FALSE)</f>
        <v>No</v>
      </c>
      <c r="F567" s="11" t="str">
        <f>VLOOKUP($A567,'Medical Examinations'!$A567:$O2901,5,FALSE)</f>
        <v>No</v>
      </c>
      <c r="G567" s="11" t="str">
        <f>VLOOKUP($A567,'Medical Examinations'!$A567:$O2901,6,FALSE)</f>
        <v>No</v>
      </c>
      <c r="H567" s="11">
        <f>VLOOKUP($A567,'Medical Examinations'!$A567:$P2901,13,FALSE)</f>
        <v>0</v>
      </c>
      <c r="I567" s="11" t="str">
        <f>VLOOKUP($A567,'Medical Examinations'!$A567:$P2901,16,FALSE)</f>
        <v>No</v>
      </c>
      <c r="J567" s="11" t="str">
        <f>VLOOKUP($A567,'Medical Examinations'!$A567:$P2901,11,FALSE)</f>
        <v>Obesity</v>
      </c>
      <c r="K567" s="11" t="str">
        <f>VLOOKUP($A567,'Medical Examinations'!$A567:$P2901,12,FALSE)</f>
        <v>Diabetes</v>
      </c>
      <c r="L567" s="11" t="str">
        <f>VLOOKUP($A567,'Hospitalisation Details'!$K567:$S2909,7,FALSE)</f>
        <v>16 Jun 1965</v>
      </c>
      <c r="M567" s="17">
        <f>VLOOKUP($A567,'Hospitalisation Details'!$K567:$S2909,9,FALSE)</f>
        <v>17505.650000000001</v>
      </c>
      <c r="N567" s="11" t="str">
        <f>VLOOKUP($A567,'Hospitalisation Details'!$K567:$S2909,4,FALSE)</f>
        <v>Tier - 1</v>
      </c>
      <c r="O567" s="11" t="str">
        <f>VLOOKUP($A567,'Hospitalisation Details'!$K567:$S2909,5,FALSE)</f>
        <v>Tier - 2</v>
      </c>
      <c r="P567" s="11" t="str">
        <f>VLOOKUP($A567,'Hospitalisation Details'!$K567:$S2909,6,FALSE)</f>
        <v>R1023</v>
      </c>
      <c r="Q567" s="36">
        <f ca="1">VLOOKUP($A567,'Hospitalisation Details'!$K567:$S2909,8,FALSE)</f>
        <v>59</v>
      </c>
    </row>
    <row r="568" spans="1:17" x14ac:dyDescent="0.3">
      <c r="A568" s="14" t="str">
        <f>VLOOKUP('Customer Names'!A568,'Customer Names'!A568:F2902,1,FALSE)</f>
        <v>Id567</v>
      </c>
      <c r="B568" s="11" t="str">
        <f>VLOOKUP('Customer Names'!B568,'Customer Names'!B568:G2902,5,FALSE)</f>
        <v>Tara</v>
      </c>
      <c r="C568" s="11">
        <f>VLOOKUP($A568,'Medical Examinations'!$A568:$O2902,2,FALSE)</f>
        <v>24.6</v>
      </c>
      <c r="D568" s="11">
        <f>VLOOKUP($A568,'Medical Examinations'!$A568:$O2902,3,FALSE)</f>
        <v>4.8099999999999996</v>
      </c>
      <c r="E568" s="11" t="str">
        <f>VLOOKUP($A568,'Medical Examinations'!$A568:$P2902,14,FALSE)</f>
        <v>No</v>
      </c>
      <c r="F568" s="11" t="str">
        <f>VLOOKUP($A568,'Medical Examinations'!$A568:$O2902,5,FALSE)</f>
        <v>No</v>
      </c>
      <c r="G568" s="11" t="str">
        <f>VLOOKUP($A568,'Medical Examinations'!$A568:$O2902,6,FALSE)</f>
        <v>No</v>
      </c>
      <c r="H568" s="11">
        <f>VLOOKUP($A568,'Medical Examinations'!$A568:$P2902,13,FALSE)</f>
        <v>0</v>
      </c>
      <c r="I568" s="11" t="str">
        <f>VLOOKUP($A568,'Medical Examinations'!$A568:$P2902,16,FALSE)</f>
        <v>Yes</v>
      </c>
      <c r="J568" s="11" t="str">
        <f>VLOOKUP($A568,'Medical Examinations'!$A568:$P2902,11,FALSE)</f>
        <v>Normal Weight</v>
      </c>
      <c r="K568" s="11" t="str">
        <f>VLOOKUP($A568,'Medical Examinations'!$A568:$P2902,12,FALSE)</f>
        <v>Normal</v>
      </c>
      <c r="L568" s="11" t="str">
        <f>VLOOKUP($A568,'Hospitalisation Details'!$K568:$S2910,7,FALSE)</f>
        <v>29 Dec 1990</v>
      </c>
      <c r="M568" s="17">
        <f>VLOOKUP($A568,'Hospitalisation Details'!$K568:$S2910,9,FALSE)</f>
        <v>17496.310000000001</v>
      </c>
      <c r="N568" s="11" t="str">
        <f>VLOOKUP($A568,'Hospitalisation Details'!$K568:$S2910,4,FALSE)</f>
        <v>Tier - 1</v>
      </c>
      <c r="O568" s="11" t="str">
        <f>VLOOKUP($A568,'Hospitalisation Details'!$K568:$S2910,5,FALSE)</f>
        <v>Tier - 2</v>
      </c>
      <c r="P568" s="11" t="str">
        <f>VLOOKUP($A568,'Hospitalisation Details'!$K568:$S2910,6,FALSE)</f>
        <v>R1011</v>
      </c>
      <c r="Q568" s="36">
        <f ca="1">VLOOKUP($A568,'Hospitalisation Details'!$K568:$S2910,8,FALSE)</f>
        <v>34</v>
      </c>
    </row>
    <row r="569" spans="1:17" x14ac:dyDescent="0.3">
      <c r="A569" s="14" t="str">
        <f>VLOOKUP('Customer Names'!A569,'Customer Names'!A569:F2903,1,FALSE)</f>
        <v>Id568</v>
      </c>
      <c r="B569" s="11" t="str">
        <f>VLOOKUP('Customer Names'!B569,'Customer Names'!B569:G2903,5,FALSE)</f>
        <v>Haley L</v>
      </c>
      <c r="C569" s="11">
        <f>VLOOKUP($A569,'Medical Examinations'!$A569:$O2903,2,FALSE)</f>
        <v>49.15</v>
      </c>
      <c r="D569" s="11">
        <f>VLOOKUP($A569,'Medical Examinations'!$A569:$O2903,3,FALSE)</f>
        <v>8.08</v>
      </c>
      <c r="E569" s="11" t="str">
        <f>VLOOKUP($A569,'Medical Examinations'!$A569:$P2903,14,FALSE)</f>
        <v>No</v>
      </c>
      <c r="F569" s="11" t="str">
        <f>VLOOKUP($A569,'Medical Examinations'!$A569:$O2903,5,FALSE)</f>
        <v>No</v>
      </c>
      <c r="G569" s="11" t="str">
        <f>VLOOKUP($A569,'Medical Examinations'!$A569:$O2903,6,FALSE)</f>
        <v>No</v>
      </c>
      <c r="H569" s="11">
        <f>VLOOKUP($A569,'Medical Examinations'!$A569:$P2903,13,FALSE)</f>
        <v>0</v>
      </c>
      <c r="I569" s="11" t="str">
        <f>VLOOKUP($A569,'Medical Examinations'!$A569:$P2903,16,FALSE)</f>
        <v>No</v>
      </c>
      <c r="J569" s="11" t="str">
        <f>VLOOKUP($A569,'Medical Examinations'!$A569:$P2903,11,FALSE)</f>
        <v>Obesity</v>
      </c>
      <c r="K569" s="11" t="str">
        <f>VLOOKUP($A569,'Medical Examinations'!$A569:$P2903,12,FALSE)</f>
        <v>Diabetes</v>
      </c>
      <c r="L569" s="11" t="str">
        <f>VLOOKUP($A569,'Hospitalisation Details'!$K569:$S2911,7,FALSE)</f>
        <v>8 Jun 1971</v>
      </c>
      <c r="M569" s="17">
        <f>VLOOKUP($A569,'Hospitalisation Details'!$K569:$S2911,9,FALSE)</f>
        <v>17479.53</v>
      </c>
      <c r="N569" s="11" t="str">
        <f>VLOOKUP($A569,'Hospitalisation Details'!$K569:$S2911,4,FALSE)</f>
        <v>Tier - 1</v>
      </c>
      <c r="O569" s="11" t="str">
        <f>VLOOKUP($A569,'Hospitalisation Details'!$K569:$S2911,5,FALSE)</f>
        <v>Tier - 1</v>
      </c>
      <c r="P569" s="11" t="str">
        <f>VLOOKUP($A569,'Hospitalisation Details'!$K569:$S2911,6,FALSE)</f>
        <v>R1012</v>
      </c>
      <c r="Q569" s="36">
        <f ca="1">VLOOKUP($A569,'Hospitalisation Details'!$K569:$S2911,8,FALSE)</f>
        <v>53</v>
      </c>
    </row>
    <row r="570" spans="1:17" x14ac:dyDescent="0.3">
      <c r="A570" s="14" t="str">
        <f>VLOOKUP('Customer Names'!A570,'Customer Names'!A570:F2904,1,FALSE)</f>
        <v>Id569</v>
      </c>
      <c r="B570" s="11" t="str">
        <f>VLOOKUP('Customer Names'!B570,'Customer Names'!B570:G2904,5,FALSE)</f>
        <v>Kayla B</v>
      </c>
      <c r="C570" s="11">
        <f>VLOOKUP($A570,'Medical Examinations'!$A570:$O2904,2,FALSE)</f>
        <v>28.31</v>
      </c>
      <c r="D570" s="11">
        <f>VLOOKUP($A570,'Medical Examinations'!$A570:$O2904,3,FALSE)</f>
        <v>6.29</v>
      </c>
      <c r="E570" s="11" t="str">
        <f>VLOOKUP($A570,'Medical Examinations'!$A570:$P2904,14,FALSE)</f>
        <v>No</v>
      </c>
      <c r="F570" s="11" t="str">
        <f>VLOOKUP($A570,'Medical Examinations'!$A570:$O2904,5,FALSE)</f>
        <v>No</v>
      </c>
      <c r="G570" s="11" t="str">
        <f>VLOOKUP($A570,'Medical Examinations'!$A570:$O2904,6,FALSE)</f>
        <v>Yes</v>
      </c>
      <c r="H570" s="11">
        <f>VLOOKUP($A570,'Medical Examinations'!$A570:$P2904,13,FALSE)</f>
        <v>1</v>
      </c>
      <c r="I570" s="11" t="str">
        <f>VLOOKUP($A570,'Medical Examinations'!$A570:$P2904,16,FALSE)</f>
        <v>Yes</v>
      </c>
      <c r="J570" s="11" t="str">
        <f>VLOOKUP($A570,'Medical Examinations'!$A570:$P2904,11,FALSE)</f>
        <v>Overweight</v>
      </c>
      <c r="K570" s="11" t="str">
        <f>VLOOKUP($A570,'Medical Examinations'!$A570:$P2904,12,FALSE)</f>
        <v>Prediabetes</v>
      </c>
      <c r="L570" s="11" t="str">
        <f>VLOOKUP($A570,'Hospitalisation Details'!$K570:$S2912,7,FALSE)</f>
        <v>2 Nov 2003</v>
      </c>
      <c r="M570" s="17">
        <f>VLOOKUP($A570,'Hospitalisation Details'!$K570:$S2912,9,FALSE)</f>
        <v>17468.98</v>
      </c>
      <c r="N570" s="11" t="str">
        <f>VLOOKUP($A570,'Hospitalisation Details'!$K570:$S2912,4,FALSE)</f>
        <v>Tier - 2</v>
      </c>
      <c r="O570" s="11" t="str">
        <f>VLOOKUP($A570,'Hospitalisation Details'!$K570:$S2912,5,FALSE)</f>
        <v>Tier - 1</v>
      </c>
      <c r="P570" s="11" t="str">
        <f>VLOOKUP($A570,'Hospitalisation Details'!$K570:$S2912,6,FALSE)</f>
        <v>R1012</v>
      </c>
      <c r="Q570" s="36">
        <f ca="1">VLOOKUP($A570,'Hospitalisation Details'!$K570:$S2912,8,FALSE)</f>
        <v>21</v>
      </c>
    </row>
    <row r="571" spans="1:17" x14ac:dyDescent="0.3">
      <c r="A571" s="14" t="str">
        <f>VLOOKUP('Customer Names'!A571,'Customer Names'!A571:F2905,1,FALSE)</f>
        <v>Id570</v>
      </c>
      <c r="B571" s="11" t="str">
        <f>VLOOKUP('Customer Names'!B571,'Customer Names'!B571:G2905,5,FALSE)</f>
        <v>Mark D</v>
      </c>
      <c r="C571" s="11">
        <f>VLOOKUP($A571,'Medical Examinations'!$A571:$O2905,2,FALSE)</f>
        <v>22.99</v>
      </c>
      <c r="D571" s="11">
        <f>VLOOKUP($A571,'Medical Examinations'!$A571:$O2905,3,FALSE)</f>
        <v>6.29</v>
      </c>
      <c r="E571" s="11" t="str">
        <f>VLOOKUP($A571,'Medical Examinations'!$A571:$P2905,14,FALSE)</f>
        <v>No</v>
      </c>
      <c r="F571" s="11" t="str">
        <f>VLOOKUP($A571,'Medical Examinations'!$A571:$O2905,5,FALSE)</f>
        <v>No</v>
      </c>
      <c r="G571" s="11" t="str">
        <f>VLOOKUP($A571,'Medical Examinations'!$A571:$O2905,6,FALSE)</f>
        <v>No</v>
      </c>
      <c r="H571" s="11">
        <f>VLOOKUP($A571,'Medical Examinations'!$A571:$P2905,13,FALSE)</f>
        <v>1</v>
      </c>
      <c r="I571" s="11" t="str">
        <f>VLOOKUP($A571,'Medical Examinations'!$A571:$P2905,16,FALSE)</f>
        <v>Yes</v>
      </c>
      <c r="J571" s="11" t="str">
        <f>VLOOKUP($A571,'Medical Examinations'!$A571:$P2905,11,FALSE)</f>
        <v>Normal Weight</v>
      </c>
      <c r="K571" s="11" t="str">
        <f>VLOOKUP($A571,'Medical Examinations'!$A571:$P2905,12,FALSE)</f>
        <v>Prediabetes</v>
      </c>
      <c r="L571" s="11" t="str">
        <f>VLOOKUP($A571,'Hospitalisation Details'!$K571:$S2913,7,FALSE)</f>
        <v>18 Oct 1992</v>
      </c>
      <c r="M571" s="17">
        <f>VLOOKUP($A571,'Hospitalisation Details'!$K571:$S2913,9,FALSE)</f>
        <v>17361.77</v>
      </c>
      <c r="N571" s="11" t="str">
        <f>VLOOKUP($A571,'Hospitalisation Details'!$K571:$S2913,4,FALSE)</f>
        <v>Tier - 2</v>
      </c>
      <c r="O571" s="11" t="str">
        <f>VLOOKUP($A571,'Hospitalisation Details'!$K571:$S2913,5,FALSE)</f>
        <v>Tier - 1</v>
      </c>
      <c r="P571" s="11" t="str">
        <f>VLOOKUP($A571,'Hospitalisation Details'!$K571:$S2913,6,FALSE)</f>
        <v>R1012</v>
      </c>
      <c r="Q571" s="36">
        <f ca="1">VLOOKUP($A571,'Hospitalisation Details'!$K571:$S2913,8,FALSE)</f>
        <v>32</v>
      </c>
    </row>
    <row r="572" spans="1:17" x14ac:dyDescent="0.3">
      <c r="A572" s="14" t="str">
        <f>VLOOKUP('Customer Names'!A572,'Customer Names'!A572:F2906,1,FALSE)</f>
        <v>Id571</v>
      </c>
      <c r="B572" s="11" t="str">
        <f>VLOOKUP('Customer Names'!B572,'Customer Names'!B572:G2906,5,FALSE)</f>
        <v>Patrick J</v>
      </c>
      <c r="C572" s="11">
        <f>VLOOKUP($A572,'Medical Examinations'!$A572:$O2906,2,FALSE)</f>
        <v>29.07</v>
      </c>
      <c r="D572" s="11">
        <f>VLOOKUP($A572,'Medical Examinations'!$A572:$O2906,3,FALSE)</f>
        <v>5.12</v>
      </c>
      <c r="E572" s="11" t="str">
        <f>VLOOKUP($A572,'Medical Examinations'!$A572:$P2906,14,FALSE)</f>
        <v>No</v>
      </c>
      <c r="F572" s="11" t="str">
        <f>VLOOKUP($A572,'Medical Examinations'!$A572:$O2906,5,FALSE)</f>
        <v>No</v>
      </c>
      <c r="G572" s="11" t="str">
        <f>VLOOKUP($A572,'Medical Examinations'!$A572:$O2906,6,FALSE)</f>
        <v>Yes</v>
      </c>
      <c r="H572" s="11">
        <f>VLOOKUP($A572,'Medical Examinations'!$A572:$P2906,13,FALSE)</f>
        <v>1</v>
      </c>
      <c r="I572" s="11" t="str">
        <f>VLOOKUP($A572,'Medical Examinations'!$A572:$P2906,16,FALSE)</f>
        <v>Yes</v>
      </c>
      <c r="J572" s="11" t="str">
        <f>VLOOKUP($A572,'Medical Examinations'!$A572:$P2906,11,FALSE)</f>
        <v>Overweight</v>
      </c>
      <c r="K572" s="11" t="str">
        <f>VLOOKUP($A572,'Medical Examinations'!$A572:$P2906,12,FALSE)</f>
        <v>Normal</v>
      </c>
      <c r="L572" s="11" t="str">
        <f>VLOOKUP($A572,'Hospitalisation Details'!$K572:$S2914,7,FALSE)</f>
        <v>1 Nov 2003</v>
      </c>
      <c r="M572" s="17">
        <f>VLOOKUP($A572,'Hospitalisation Details'!$K572:$S2914,9,FALSE)</f>
        <v>17352.68</v>
      </c>
      <c r="N572" s="11" t="str">
        <f>VLOOKUP($A572,'Hospitalisation Details'!$K572:$S2914,4,FALSE)</f>
        <v>Tier - 2</v>
      </c>
      <c r="O572" s="11" t="str">
        <f>VLOOKUP($A572,'Hospitalisation Details'!$K572:$S2914,5,FALSE)</f>
        <v>Tier - 3</v>
      </c>
      <c r="P572" s="11" t="str">
        <f>VLOOKUP($A572,'Hospitalisation Details'!$K572:$S2914,6,FALSE)</f>
        <v>R1012</v>
      </c>
      <c r="Q572" s="36">
        <f ca="1">VLOOKUP($A572,'Hospitalisation Details'!$K572:$S2914,8,FALSE)</f>
        <v>21</v>
      </c>
    </row>
    <row r="573" spans="1:17" x14ac:dyDescent="0.3">
      <c r="A573" s="14" t="str">
        <f>VLOOKUP('Customer Names'!A573,'Customer Names'!A573:F2907,1,FALSE)</f>
        <v>Id572</v>
      </c>
      <c r="B573" s="11" t="str">
        <f>VLOOKUP('Customer Names'!B573,'Customer Names'!B573:G2907,5,FALSE)</f>
        <v>Alejandro</v>
      </c>
      <c r="C573" s="11">
        <f>VLOOKUP($A573,'Medical Examinations'!$A573:$O2907,2,FALSE)</f>
        <v>42.02</v>
      </c>
      <c r="D573" s="11">
        <f>VLOOKUP($A573,'Medical Examinations'!$A573:$O2907,3,FALSE)</f>
        <v>9.9499999999999993</v>
      </c>
      <c r="E573" s="11" t="str">
        <f>VLOOKUP($A573,'Medical Examinations'!$A573:$P2907,14,FALSE)</f>
        <v>Yes</v>
      </c>
      <c r="F573" s="11" t="str">
        <f>VLOOKUP($A573,'Medical Examinations'!$A573:$O2907,5,FALSE)</f>
        <v>No</v>
      </c>
      <c r="G573" s="11" t="str">
        <f>VLOOKUP($A573,'Medical Examinations'!$A573:$O2907,6,FALSE)</f>
        <v>Yes</v>
      </c>
      <c r="H573" s="11">
        <f>VLOOKUP($A573,'Medical Examinations'!$A573:$P2907,13,FALSE)</f>
        <v>1</v>
      </c>
      <c r="I573" s="11" t="str">
        <f>VLOOKUP($A573,'Medical Examinations'!$A573:$P2907,16,FALSE)</f>
        <v>No</v>
      </c>
      <c r="J573" s="11" t="str">
        <f>VLOOKUP($A573,'Medical Examinations'!$A573:$P2907,11,FALSE)</f>
        <v>Obesity</v>
      </c>
      <c r="K573" s="11" t="str">
        <f>VLOOKUP($A573,'Medical Examinations'!$A573:$P2907,12,FALSE)</f>
        <v>Diabetes</v>
      </c>
      <c r="L573" s="11" t="str">
        <f>VLOOKUP($A573,'Hospitalisation Details'!$K573:$S2915,7,FALSE)</f>
        <v>12 Jul 1963</v>
      </c>
      <c r="M573" s="17">
        <f>VLOOKUP($A573,'Hospitalisation Details'!$K573:$S2915,9,FALSE)</f>
        <v>17337.580000000002</v>
      </c>
      <c r="N573" s="11" t="str">
        <f>VLOOKUP($A573,'Hospitalisation Details'!$K573:$S2915,4,FALSE)</f>
        <v>Tier - 2</v>
      </c>
      <c r="O573" s="11" t="str">
        <f>VLOOKUP($A573,'Hospitalisation Details'!$K573:$S2915,5,FALSE)</f>
        <v>Tier - 3</v>
      </c>
      <c r="P573" s="11" t="str">
        <f>VLOOKUP($A573,'Hospitalisation Details'!$K573:$S2915,6,FALSE)</f>
        <v>R1023</v>
      </c>
      <c r="Q573" s="36">
        <f ca="1">VLOOKUP($A573,'Hospitalisation Details'!$K573:$S2915,8,FALSE)</f>
        <v>61</v>
      </c>
    </row>
    <row r="574" spans="1:17" x14ac:dyDescent="0.3">
      <c r="A574" s="14" t="str">
        <f>VLOOKUP('Customer Names'!A574,'Customer Names'!A574:F2908,1,FALSE)</f>
        <v>Id573</v>
      </c>
      <c r="B574" s="11" t="str">
        <f>VLOOKUP('Customer Names'!B574,'Customer Names'!B574:G2908,5,FALSE)</f>
        <v>Beth A</v>
      </c>
      <c r="C574" s="11">
        <f>VLOOKUP($A574,'Medical Examinations'!$A574:$O2908,2,FALSE)</f>
        <v>49.07</v>
      </c>
      <c r="D574" s="11">
        <f>VLOOKUP($A574,'Medical Examinations'!$A574:$O2908,3,FALSE)</f>
        <v>9.08</v>
      </c>
      <c r="E574" s="11" t="str">
        <f>VLOOKUP($A574,'Medical Examinations'!$A574:$P2908,14,FALSE)</f>
        <v>Yes</v>
      </c>
      <c r="F574" s="11" t="str">
        <f>VLOOKUP($A574,'Medical Examinations'!$A574:$O2908,5,FALSE)</f>
        <v>No</v>
      </c>
      <c r="G574" s="11" t="str">
        <f>VLOOKUP($A574,'Medical Examinations'!$A574:$O2908,6,FALSE)</f>
        <v>No</v>
      </c>
      <c r="H574" s="11">
        <f>VLOOKUP($A574,'Medical Examinations'!$A574:$P2908,13,FALSE)</f>
        <v>1</v>
      </c>
      <c r="I574" s="11" t="str">
        <f>VLOOKUP($A574,'Medical Examinations'!$A574:$P2908,16,FALSE)</f>
        <v>No</v>
      </c>
      <c r="J574" s="11" t="str">
        <f>VLOOKUP($A574,'Medical Examinations'!$A574:$P2908,11,FALSE)</f>
        <v>Obesity</v>
      </c>
      <c r="K574" s="11" t="str">
        <f>VLOOKUP($A574,'Medical Examinations'!$A574:$P2908,12,FALSE)</f>
        <v>Diabetes</v>
      </c>
      <c r="L574" s="11" t="str">
        <f>VLOOKUP($A574,'Hospitalisation Details'!$K574:$S2916,7,FALSE)</f>
        <v>25 Aug 1975</v>
      </c>
      <c r="M574" s="17">
        <f>VLOOKUP($A574,'Hospitalisation Details'!$K574:$S2916,9,FALSE)</f>
        <v>17253.43</v>
      </c>
      <c r="N574" s="11" t="str">
        <f>VLOOKUP($A574,'Hospitalisation Details'!$K574:$S2916,4,FALSE)</f>
        <v>Tier - 2</v>
      </c>
      <c r="O574" s="11" t="str">
        <f>VLOOKUP($A574,'Hospitalisation Details'!$K574:$S2916,5,FALSE)</f>
        <v>Tier - 3</v>
      </c>
      <c r="P574" s="11" t="str">
        <f>VLOOKUP($A574,'Hospitalisation Details'!$K574:$S2916,6,FALSE)</f>
        <v>R1026</v>
      </c>
      <c r="Q574" s="36">
        <f ca="1">VLOOKUP($A574,'Hospitalisation Details'!$K574:$S2916,8,FALSE)</f>
        <v>49</v>
      </c>
    </row>
    <row r="575" spans="1:17" x14ac:dyDescent="0.3">
      <c r="A575" s="14" t="str">
        <f>VLOOKUP('Customer Names'!A575,'Customer Names'!A575:F2909,1,FALSE)</f>
        <v>Id574</v>
      </c>
      <c r="B575" s="11" t="str">
        <f>VLOOKUP('Customer Names'!B575,'Customer Names'!B575:G2909,5,FALSE)</f>
        <v>Jason R</v>
      </c>
      <c r="C575" s="11">
        <f>VLOOKUP($A575,'Medical Examinations'!$A575:$O2909,2,FALSE)</f>
        <v>19.8</v>
      </c>
      <c r="D575" s="11">
        <f>VLOOKUP($A575,'Medical Examinations'!$A575:$O2909,3,FALSE)</f>
        <v>4.82</v>
      </c>
      <c r="E575" s="11" t="str">
        <f>VLOOKUP($A575,'Medical Examinations'!$A575:$P2909,14,FALSE)</f>
        <v>No</v>
      </c>
      <c r="F575" s="11" t="str">
        <f>VLOOKUP($A575,'Medical Examinations'!$A575:$O2909,5,FALSE)</f>
        <v>No</v>
      </c>
      <c r="G575" s="11" t="str">
        <f>VLOOKUP($A575,'Medical Examinations'!$A575:$O2909,6,FALSE)</f>
        <v>No</v>
      </c>
      <c r="H575" s="11">
        <f>VLOOKUP($A575,'Medical Examinations'!$A575:$P2909,13,FALSE)</f>
        <v>0</v>
      </c>
      <c r="I575" s="11" t="str">
        <f>VLOOKUP($A575,'Medical Examinations'!$A575:$P2909,16,FALSE)</f>
        <v>Yes</v>
      </c>
      <c r="J575" s="11" t="str">
        <f>VLOOKUP($A575,'Medical Examinations'!$A575:$P2909,11,FALSE)</f>
        <v>Normal Weight</v>
      </c>
      <c r="K575" s="11" t="str">
        <f>VLOOKUP($A575,'Medical Examinations'!$A575:$P2909,12,FALSE)</f>
        <v>Normal</v>
      </c>
      <c r="L575" s="11" t="str">
        <f>VLOOKUP($A575,'Hospitalisation Details'!$K575:$S2917,7,FALSE)</f>
        <v>22 Oct 1982</v>
      </c>
      <c r="M575" s="17">
        <f>VLOOKUP($A575,'Hospitalisation Details'!$K575:$S2917,9,FALSE)</f>
        <v>17179.52</v>
      </c>
      <c r="N575" s="11" t="str">
        <f>VLOOKUP($A575,'Hospitalisation Details'!$K575:$S2917,4,FALSE)</f>
        <v>Tier - 2</v>
      </c>
      <c r="O575" s="11" t="str">
        <f>VLOOKUP($A575,'Hospitalisation Details'!$K575:$S2917,5,FALSE)</f>
        <v>Tier - 1</v>
      </c>
      <c r="P575" s="11" t="str">
        <f>VLOOKUP($A575,'Hospitalisation Details'!$K575:$S2917,6,FALSE)</f>
        <v>R1013</v>
      </c>
      <c r="Q575" s="36">
        <f ca="1">VLOOKUP($A575,'Hospitalisation Details'!$K575:$S2917,8,FALSE)</f>
        <v>42</v>
      </c>
    </row>
    <row r="576" spans="1:17" x14ac:dyDescent="0.3">
      <c r="A576" s="14" t="str">
        <f>VLOOKUP('Customer Names'!A576,'Customer Names'!A576:F2910,1,FALSE)</f>
        <v>Id575</v>
      </c>
      <c r="B576" s="11" t="str">
        <f>VLOOKUP('Customer Names'!B576,'Customer Names'!B576:G2910,5,FALSE)</f>
        <v>Yoshinori</v>
      </c>
      <c r="C576" s="11">
        <f>VLOOKUP($A576,'Medical Examinations'!$A576:$O2910,2,FALSE)</f>
        <v>27.36</v>
      </c>
      <c r="D576" s="11">
        <f>VLOOKUP($A576,'Medical Examinations'!$A576:$O2910,3,FALSE)</f>
        <v>4.6500000000000004</v>
      </c>
      <c r="E576" s="11" t="str">
        <f>VLOOKUP($A576,'Medical Examinations'!$A576:$P2910,14,FALSE)</f>
        <v>No</v>
      </c>
      <c r="F576" s="11" t="str">
        <f>VLOOKUP($A576,'Medical Examinations'!$A576:$O2910,5,FALSE)</f>
        <v>Yes</v>
      </c>
      <c r="G576" s="11" t="str">
        <f>VLOOKUP($A576,'Medical Examinations'!$A576:$O2910,6,FALSE)</f>
        <v>No</v>
      </c>
      <c r="H576" s="11">
        <f>VLOOKUP($A576,'Medical Examinations'!$A576:$P2910,13,FALSE)</f>
        <v>1</v>
      </c>
      <c r="I576" s="11" t="str">
        <f>VLOOKUP($A576,'Medical Examinations'!$A576:$P2910,16,FALSE)</f>
        <v>Yes</v>
      </c>
      <c r="J576" s="11" t="str">
        <f>VLOOKUP($A576,'Medical Examinations'!$A576:$P2910,11,FALSE)</f>
        <v>Overweight</v>
      </c>
      <c r="K576" s="11" t="str">
        <f>VLOOKUP($A576,'Medical Examinations'!$A576:$P2910,12,FALSE)</f>
        <v>Normal</v>
      </c>
      <c r="L576" s="11" t="str">
        <f>VLOOKUP($A576,'Hospitalisation Details'!$K576:$S2918,7,FALSE)</f>
        <v>18 Aug 2004</v>
      </c>
      <c r="M576" s="17">
        <f>VLOOKUP($A576,'Hospitalisation Details'!$K576:$S2918,9,FALSE)</f>
        <v>17178.68</v>
      </c>
      <c r="N576" s="11" t="str">
        <f>VLOOKUP($A576,'Hospitalisation Details'!$K576:$S2918,4,FALSE)</f>
        <v>Tier - 2</v>
      </c>
      <c r="O576" s="11" t="str">
        <f>VLOOKUP($A576,'Hospitalisation Details'!$K576:$S2918,5,FALSE)</f>
        <v>Tier - 2</v>
      </c>
      <c r="P576" s="11" t="str">
        <f>VLOOKUP($A576,'Hospitalisation Details'!$K576:$S2918,6,FALSE)</f>
        <v>R1019</v>
      </c>
      <c r="Q576" s="36">
        <f ca="1">VLOOKUP($A576,'Hospitalisation Details'!$K576:$S2918,8,FALSE)</f>
        <v>20</v>
      </c>
    </row>
    <row r="577" spans="1:17" x14ac:dyDescent="0.3">
      <c r="A577" s="14" t="str">
        <f>VLOOKUP('Customer Names'!A577,'Customer Names'!A577:F2911,1,FALSE)</f>
        <v>Id576</v>
      </c>
      <c r="B577" s="11" t="str">
        <f>VLOOKUP('Customer Names'!B577,'Customer Names'!B577:G2911,5,FALSE)</f>
        <v>Adrienne G</v>
      </c>
      <c r="C577" s="11">
        <f>VLOOKUP($A577,'Medical Examinations'!$A577:$O2911,2,FALSE)</f>
        <v>42.95</v>
      </c>
      <c r="D577" s="11">
        <f>VLOOKUP($A577,'Medical Examinations'!$A577:$O2911,3,FALSE)</f>
        <v>5.16</v>
      </c>
      <c r="E577" s="11" t="str">
        <f>VLOOKUP($A577,'Medical Examinations'!$A577:$P2911,14,FALSE)</f>
        <v>Yes</v>
      </c>
      <c r="F577" s="11" t="str">
        <f>VLOOKUP($A577,'Medical Examinations'!$A577:$O2911,5,FALSE)</f>
        <v>No</v>
      </c>
      <c r="G577" s="11" t="str">
        <f>VLOOKUP($A577,'Medical Examinations'!$A577:$O2911,6,FALSE)</f>
        <v>No</v>
      </c>
      <c r="H577" s="11">
        <f>VLOOKUP($A577,'Medical Examinations'!$A577:$P2911,13,FALSE)</f>
        <v>1</v>
      </c>
      <c r="I577" s="11" t="str">
        <f>VLOOKUP($A577,'Medical Examinations'!$A577:$P2911,16,FALSE)</f>
        <v>No</v>
      </c>
      <c r="J577" s="11" t="str">
        <f>VLOOKUP($A577,'Medical Examinations'!$A577:$P2911,11,FALSE)</f>
        <v>Obesity</v>
      </c>
      <c r="K577" s="11" t="str">
        <f>VLOOKUP($A577,'Medical Examinations'!$A577:$P2911,12,FALSE)</f>
        <v>Normal</v>
      </c>
      <c r="L577" s="11" t="str">
        <f>VLOOKUP($A577,'Hospitalisation Details'!$K577:$S2919,7,FALSE)</f>
        <v>7 Jun 1964</v>
      </c>
      <c r="M577" s="17">
        <f>VLOOKUP($A577,'Hospitalisation Details'!$K577:$S2919,9,FALSE)</f>
        <v>17174.52</v>
      </c>
      <c r="N577" s="11" t="str">
        <f>VLOOKUP($A577,'Hospitalisation Details'!$K577:$S2919,4,FALSE)</f>
        <v>Tier - 2</v>
      </c>
      <c r="O577" s="11" t="str">
        <f>VLOOKUP($A577,'Hospitalisation Details'!$K577:$S2919,5,FALSE)</f>
        <v>Tier - 2</v>
      </c>
      <c r="P577" s="11" t="str">
        <f>VLOOKUP($A577,'Hospitalisation Details'!$K577:$S2919,6,FALSE)</f>
        <v>R1012</v>
      </c>
      <c r="Q577" s="36">
        <f ca="1">VLOOKUP($A577,'Hospitalisation Details'!$K577:$S2919,8,FALSE)</f>
        <v>60</v>
      </c>
    </row>
    <row r="578" spans="1:17" x14ac:dyDescent="0.3">
      <c r="A578" s="14" t="str">
        <f>VLOOKUP('Customer Names'!A578,'Customer Names'!A578:F2912,1,FALSE)</f>
        <v>Id577</v>
      </c>
      <c r="B578" s="11" t="str">
        <f>VLOOKUP('Customer Names'!B578,'Customer Names'!B578:G2912,5,FALSE)</f>
        <v>Meredith</v>
      </c>
      <c r="C578" s="11">
        <f>VLOOKUP($A578,'Medical Examinations'!$A578:$O2912,2,FALSE)</f>
        <v>42.66</v>
      </c>
      <c r="D578" s="11">
        <f>VLOOKUP($A578,'Medical Examinations'!$A578:$O2912,3,FALSE)</f>
        <v>10.44</v>
      </c>
      <c r="E578" s="11" t="str">
        <f>VLOOKUP($A578,'Medical Examinations'!$A578:$P2912,14,FALSE)</f>
        <v>No</v>
      </c>
      <c r="F578" s="11" t="str">
        <f>VLOOKUP($A578,'Medical Examinations'!$A578:$O2912,5,FALSE)</f>
        <v>No</v>
      </c>
      <c r="G578" s="11" t="str">
        <f>VLOOKUP($A578,'Medical Examinations'!$A578:$O2912,6,FALSE)</f>
        <v>No</v>
      </c>
      <c r="H578" s="11">
        <f>VLOOKUP($A578,'Medical Examinations'!$A578:$P2912,13,FALSE)</f>
        <v>0</v>
      </c>
      <c r="I578" s="11" t="str">
        <f>VLOOKUP($A578,'Medical Examinations'!$A578:$P2912,16,FALSE)</f>
        <v>No</v>
      </c>
      <c r="J578" s="11" t="str">
        <f>VLOOKUP($A578,'Medical Examinations'!$A578:$P2912,11,FALSE)</f>
        <v>Obesity</v>
      </c>
      <c r="K578" s="11" t="str">
        <f>VLOOKUP($A578,'Medical Examinations'!$A578:$P2912,12,FALSE)</f>
        <v>Diabetes</v>
      </c>
      <c r="L578" s="11" t="str">
        <f>VLOOKUP($A578,'Hospitalisation Details'!$K578:$S2920,7,FALSE)</f>
        <v>16 Sep 1965</v>
      </c>
      <c r="M578" s="17">
        <f>VLOOKUP($A578,'Hospitalisation Details'!$K578:$S2920,9,FALSE)</f>
        <v>17172.27</v>
      </c>
      <c r="N578" s="11" t="str">
        <f>VLOOKUP($A578,'Hospitalisation Details'!$K578:$S2920,4,FALSE)</f>
        <v>Tier - 2</v>
      </c>
      <c r="O578" s="11" t="str">
        <f>VLOOKUP($A578,'Hospitalisation Details'!$K578:$S2920,5,FALSE)</f>
        <v>Tier - 2</v>
      </c>
      <c r="P578" s="11" t="str">
        <f>VLOOKUP($A578,'Hospitalisation Details'!$K578:$S2920,6,FALSE)</f>
        <v>R1026</v>
      </c>
      <c r="Q578" s="36">
        <f ca="1">VLOOKUP($A578,'Hospitalisation Details'!$K578:$S2920,8,FALSE)</f>
        <v>59</v>
      </c>
    </row>
    <row r="579" spans="1:17" x14ac:dyDescent="0.3">
      <c r="A579" s="14" t="str">
        <f>VLOOKUP('Customer Names'!A579,'Customer Names'!A579:F2913,1,FALSE)</f>
        <v>Id578</v>
      </c>
      <c r="B579" s="11" t="str">
        <f>VLOOKUP('Customer Names'!B579,'Customer Names'!B579:G2913,5,FALSE)</f>
        <v>Junyong</v>
      </c>
      <c r="C579" s="11">
        <f>VLOOKUP($A579,'Medical Examinations'!$A579:$O2913,2,FALSE)</f>
        <v>33.630000000000003</v>
      </c>
      <c r="D579" s="11">
        <f>VLOOKUP($A579,'Medical Examinations'!$A579:$O2913,3,FALSE)</f>
        <v>5.69</v>
      </c>
      <c r="E579" s="11" t="str">
        <f>VLOOKUP($A579,'Medical Examinations'!$A579:$P2913,14,FALSE)</f>
        <v>No</v>
      </c>
      <c r="F579" s="11" t="str">
        <f>VLOOKUP($A579,'Medical Examinations'!$A579:$O2913,5,FALSE)</f>
        <v>No</v>
      </c>
      <c r="G579" s="11" t="str">
        <f>VLOOKUP($A579,'Medical Examinations'!$A579:$O2913,6,FALSE)</f>
        <v>No</v>
      </c>
      <c r="H579" s="11">
        <f>VLOOKUP($A579,'Medical Examinations'!$A579:$P2913,13,FALSE)</f>
        <v>1</v>
      </c>
      <c r="I579" s="11" t="str">
        <f>VLOOKUP($A579,'Medical Examinations'!$A579:$P2913,16,FALSE)</f>
        <v>No</v>
      </c>
      <c r="J579" s="11" t="str">
        <f>VLOOKUP($A579,'Medical Examinations'!$A579:$P2913,11,FALSE)</f>
        <v>Obesity</v>
      </c>
      <c r="K579" s="11" t="str">
        <f>VLOOKUP($A579,'Medical Examinations'!$A579:$P2913,12,FALSE)</f>
        <v>Normal</v>
      </c>
      <c r="L579" s="11" t="str">
        <f>VLOOKUP($A579,'Hospitalisation Details'!$K579:$S2921,7,FALSE)</f>
        <v>3 Jun 1998</v>
      </c>
      <c r="M579" s="17">
        <f>VLOOKUP($A579,'Hospitalisation Details'!$K579:$S2921,9,FALSE)</f>
        <v>17128.43</v>
      </c>
      <c r="N579" s="11" t="str">
        <f>VLOOKUP($A579,'Hospitalisation Details'!$K579:$S2921,4,FALSE)</f>
        <v>Tier - 2</v>
      </c>
      <c r="O579" s="11" t="str">
        <f>VLOOKUP($A579,'Hospitalisation Details'!$K579:$S2921,5,FALSE)</f>
        <v>Tier - 3</v>
      </c>
      <c r="P579" s="11" t="str">
        <f>VLOOKUP($A579,'Hospitalisation Details'!$K579:$S2921,6,FALSE)</f>
        <v>R1016</v>
      </c>
      <c r="Q579" s="36">
        <f ca="1">VLOOKUP($A579,'Hospitalisation Details'!$K579:$S2921,8,FALSE)</f>
        <v>26</v>
      </c>
    </row>
    <row r="580" spans="1:17" x14ac:dyDescent="0.3">
      <c r="A580" s="14" t="str">
        <f>VLOOKUP('Customer Names'!A580,'Customer Names'!A580:F2914,1,FALSE)</f>
        <v>Id579</v>
      </c>
      <c r="B580" s="11" t="str">
        <f>VLOOKUP('Customer Names'!B580,'Customer Names'!B580:G2914,5,FALSE)</f>
        <v>Kristen A</v>
      </c>
      <c r="C580" s="11">
        <f>VLOOKUP($A580,'Medical Examinations'!$A580:$O2914,2,FALSE)</f>
        <v>26.84</v>
      </c>
      <c r="D580" s="11">
        <f>VLOOKUP($A580,'Medical Examinations'!$A580:$O2914,3,FALSE)</f>
        <v>6.5</v>
      </c>
      <c r="E580" s="11" t="str">
        <f>VLOOKUP($A580,'Medical Examinations'!$A580:$P2914,14,FALSE)</f>
        <v>No</v>
      </c>
      <c r="F580" s="11" t="str">
        <f>VLOOKUP($A580,'Medical Examinations'!$A580:$O2914,5,FALSE)</f>
        <v>No</v>
      </c>
      <c r="G580" s="11" t="str">
        <f>VLOOKUP($A580,'Medical Examinations'!$A580:$O2914,6,FALSE)</f>
        <v>No</v>
      </c>
      <c r="H580" s="11">
        <f>VLOOKUP($A580,'Medical Examinations'!$A580:$P2914,13,FALSE)</f>
        <v>0</v>
      </c>
      <c r="I580" s="11" t="str">
        <f>VLOOKUP($A580,'Medical Examinations'!$A580:$P2914,16,FALSE)</f>
        <v>Yes</v>
      </c>
      <c r="J580" s="11" t="str">
        <f>VLOOKUP($A580,'Medical Examinations'!$A580:$P2914,11,FALSE)</f>
        <v>Overweight</v>
      </c>
      <c r="K580" s="11" t="str">
        <f>VLOOKUP($A580,'Medical Examinations'!$A580:$P2914,12,FALSE)</f>
        <v>Diabetes</v>
      </c>
      <c r="L580" s="11" t="str">
        <f>VLOOKUP($A580,'Hospitalisation Details'!$K580:$S2922,7,FALSE)</f>
        <v>28 Jun 2002</v>
      </c>
      <c r="M580" s="17">
        <f>VLOOKUP($A580,'Hospitalisation Details'!$K580:$S2922,9,FALSE)</f>
        <v>17085.27</v>
      </c>
      <c r="N580" s="11" t="str">
        <f>VLOOKUP($A580,'Hospitalisation Details'!$K580:$S2922,4,FALSE)</f>
        <v>Tier - 2</v>
      </c>
      <c r="O580" s="11" t="str">
        <f>VLOOKUP($A580,'Hospitalisation Details'!$K580:$S2922,5,FALSE)</f>
        <v>Tier - 3</v>
      </c>
      <c r="P580" s="11" t="str">
        <f>VLOOKUP($A580,'Hospitalisation Details'!$K580:$S2922,6,FALSE)</f>
        <v>R1013</v>
      </c>
      <c r="Q580" s="36">
        <f ca="1">VLOOKUP($A580,'Hospitalisation Details'!$K580:$S2922,8,FALSE)</f>
        <v>22</v>
      </c>
    </row>
    <row r="581" spans="1:17" x14ac:dyDescent="0.3">
      <c r="A581" s="14" t="str">
        <f>VLOOKUP('Customer Names'!A581,'Customer Names'!A581:F2915,1,FALSE)</f>
        <v>Id580</v>
      </c>
      <c r="B581" s="11" t="str">
        <f>VLOOKUP('Customer Names'!B581,'Customer Names'!B581:G2915,5,FALSE)</f>
        <v>Maria I</v>
      </c>
      <c r="C581" s="11">
        <f>VLOOKUP($A581,'Medical Examinations'!$A581:$O2915,2,FALSE)</f>
        <v>28.3</v>
      </c>
      <c r="D581" s="11">
        <f>VLOOKUP($A581,'Medical Examinations'!$A581:$O2915,3,FALSE)</f>
        <v>5.73</v>
      </c>
      <c r="E581" s="11" t="str">
        <f>VLOOKUP($A581,'Medical Examinations'!$A581:$P2915,14,FALSE)</f>
        <v>No</v>
      </c>
      <c r="F581" s="11" t="str">
        <f>VLOOKUP($A581,'Medical Examinations'!$A581:$O2915,5,FALSE)</f>
        <v>No</v>
      </c>
      <c r="G581" s="11" t="str">
        <f>VLOOKUP($A581,'Medical Examinations'!$A581:$O2915,6,FALSE)</f>
        <v>Yes</v>
      </c>
      <c r="H581" s="11">
        <f>VLOOKUP($A581,'Medical Examinations'!$A581:$P2915,13,FALSE)</f>
        <v>1</v>
      </c>
      <c r="I581" s="11" t="str">
        <f>VLOOKUP($A581,'Medical Examinations'!$A581:$P2915,16,FALSE)</f>
        <v>Yes</v>
      </c>
      <c r="J581" s="11" t="str">
        <f>VLOOKUP($A581,'Medical Examinations'!$A581:$P2915,11,FALSE)</f>
        <v>Overweight</v>
      </c>
      <c r="K581" s="11" t="str">
        <f>VLOOKUP($A581,'Medical Examinations'!$A581:$P2915,12,FALSE)</f>
        <v>Prediabetes</v>
      </c>
      <c r="L581" s="11" t="str">
        <f>VLOOKUP($A581,'Hospitalisation Details'!$K581:$S2923,7,FALSE)</f>
        <v>26 Dec 2003</v>
      </c>
      <c r="M581" s="17">
        <f>VLOOKUP($A581,'Hospitalisation Details'!$K581:$S2923,9,FALSE)</f>
        <v>17081.080000000002</v>
      </c>
      <c r="N581" s="11" t="str">
        <f>VLOOKUP($A581,'Hospitalisation Details'!$K581:$S2923,4,FALSE)</f>
        <v>Tier - 2</v>
      </c>
      <c r="O581" s="11" t="str">
        <f>VLOOKUP($A581,'Hospitalisation Details'!$K581:$S2923,5,FALSE)</f>
        <v>Tier - 2</v>
      </c>
      <c r="P581" s="11" t="str">
        <f>VLOOKUP($A581,'Hospitalisation Details'!$K581:$S2923,6,FALSE)</f>
        <v>R1011</v>
      </c>
      <c r="Q581" s="36">
        <f ca="1">VLOOKUP($A581,'Hospitalisation Details'!$K581:$S2923,8,FALSE)</f>
        <v>21</v>
      </c>
    </row>
    <row r="582" spans="1:17" x14ac:dyDescent="0.3">
      <c r="A582" s="14" t="str">
        <f>VLOOKUP('Customer Names'!A582,'Customer Names'!A582:F2916,1,FALSE)</f>
        <v>Id581</v>
      </c>
      <c r="B582" s="11" t="str">
        <f>VLOOKUP('Customer Names'!B582,'Customer Names'!B582:G2916,5,FALSE)</f>
        <v>Jonathan</v>
      </c>
      <c r="C582" s="11">
        <f>VLOOKUP($A582,'Medical Examinations'!$A582:$O2916,2,FALSE)</f>
        <v>27.06</v>
      </c>
      <c r="D582" s="11">
        <f>VLOOKUP($A582,'Medical Examinations'!$A582:$O2916,3,FALSE)</f>
        <v>5.74</v>
      </c>
      <c r="E582" s="11" t="str">
        <f>VLOOKUP($A582,'Medical Examinations'!$A582:$P2916,14,FALSE)</f>
        <v>Yes</v>
      </c>
      <c r="F582" s="11" t="str">
        <f>VLOOKUP($A582,'Medical Examinations'!$A582:$O2916,5,FALSE)</f>
        <v>No</v>
      </c>
      <c r="G582" s="11" t="str">
        <f>VLOOKUP($A582,'Medical Examinations'!$A582:$O2916,6,FALSE)</f>
        <v>No</v>
      </c>
      <c r="H582" s="11">
        <f>VLOOKUP($A582,'Medical Examinations'!$A582:$P2916,13,FALSE)</f>
        <v>0</v>
      </c>
      <c r="I582" s="11" t="str">
        <f>VLOOKUP($A582,'Medical Examinations'!$A582:$P2916,16,FALSE)</f>
        <v>Yes</v>
      </c>
      <c r="J582" s="11" t="str">
        <f>VLOOKUP($A582,'Medical Examinations'!$A582:$P2916,11,FALSE)</f>
        <v>Overweight</v>
      </c>
      <c r="K582" s="11" t="str">
        <f>VLOOKUP($A582,'Medical Examinations'!$A582:$P2916,12,FALSE)</f>
        <v>Prediabetes</v>
      </c>
      <c r="L582" s="11" t="str">
        <f>VLOOKUP($A582,'Hospitalisation Details'!$K582:$S2924,7,FALSE)</f>
        <v>10 Jun 1996</v>
      </c>
      <c r="M582" s="17">
        <f>VLOOKUP($A582,'Hospitalisation Details'!$K582:$S2924,9,FALSE)</f>
        <v>17043.34</v>
      </c>
      <c r="N582" s="11" t="str">
        <f>VLOOKUP($A582,'Hospitalisation Details'!$K582:$S2924,4,FALSE)</f>
        <v>Tier - 2</v>
      </c>
      <c r="O582" s="11" t="str">
        <f>VLOOKUP($A582,'Hospitalisation Details'!$K582:$S2924,5,FALSE)</f>
        <v>Tier - 3</v>
      </c>
      <c r="P582" s="11" t="str">
        <f>VLOOKUP($A582,'Hospitalisation Details'!$K582:$S2924,6,FALSE)</f>
        <v>R1013</v>
      </c>
      <c r="Q582" s="36">
        <f ca="1">VLOOKUP($A582,'Hospitalisation Details'!$K582:$S2924,8,FALSE)</f>
        <v>28</v>
      </c>
    </row>
    <row r="583" spans="1:17" x14ac:dyDescent="0.3">
      <c r="A583" s="14" t="str">
        <f>VLOOKUP('Customer Names'!A583,'Customer Names'!A583:F2917,1,FALSE)</f>
        <v>Id582</v>
      </c>
      <c r="B583" s="11" t="str">
        <f>VLOOKUP('Customer Names'!B583,'Customer Names'!B583:G2917,5,FALSE)</f>
        <v>Phil</v>
      </c>
      <c r="C583" s="11">
        <f>VLOOKUP($A583,'Medical Examinations'!$A583:$O2917,2,FALSE)</f>
        <v>47.13</v>
      </c>
      <c r="D583" s="11">
        <f>VLOOKUP($A583,'Medical Examinations'!$A583:$O2917,3,FALSE)</f>
        <v>8.6999999999999993</v>
      </c>
      <c r="E583" s="11" t="str">
        <f>VLOOKUP($A583,'Medical Examinations'!$A583:$P2917,14,FALSE)</f>
        <v>No</v>
      </c>
      <c r="F583" s="11" t="str">
        <f>VLOOKUP($A583,'Medical Examinations'!$A583:$O2917,5,FALSE)</f>
        <v>No</v>
      </c>
      <c r="G583" s="11" t="str">
        <f>VLOOKUP($A583,'Medical Examinations'!$A583:$O2917,6,FALSE)</f>
        <v>No</v>
      </c>
      <c r="H583" s="11">
        <f>VLOOKUP($A583,'Medical Examinations'!$A583:$P2917,13,FALSE)</f>
        <v>0</v>
      </c>
      <c r="I583" s="11" t="str">
        <f>VLOOKUP($A583,'Medical Examinations'!$A583:$P2917,16,FALSE)</f>
        <v>No</v>
      </c>
      <c r="J583" s="11" t="str">
        <f>VLOOKUP($A583,'Medical Examinations'!$A583:$P2917,11,FALSE)</f>
        <v>Obesity</v>
      </c>
      <c r="K583" s="11" t="str">
        <f>VLOOKUP($A583,'Medical Examinations'!$A583:$P2917,12,FALSE)</f>
        <v>Diabetes</v>
      </c>
      <c r="L583" s="11" t="str">
        <f>VLOOKUP($A583,'Hospitalisation Details'!$K583:$S2925,7,FALSE)</f>
        <v>22 Aug 1971</v>
      </c>
      <c r="M583" s="17">
        <f>VLOOKUP($A583,'Hospitalisation Details'!$K583:$S2925,9,FALSE)</f>
        <v>17016.009999999998</v>
      </c>
      <c r="N583" s="11" t="str">
        <f>VLOOKUP($A583,'Hospitalisation Details'!$K583:$S2925,4,FALSE)</f>
        <v>Tier - 2</v>
      </c>
      <c r="O583" s="11" t="str">
        <f>VLOOKUP($A583,'Hospitalisation Details'!$K583:$S2925,5,FALSE)</f>
        <v>Tier - 2</v>
      </c>
      <c r="P583" s="11" t="str">
        <f>VLOOKUP($A583,'Hospitalisation Details'!$K583:$S2925,6,FALSE)</f>
        <v>R1023</v>
      </c>
      <c r="Q583" s="36">
        <f ca="1">VLOOKUP($A583,'Hospitalisation Details'!$K583:$S2925,8,FALSE)</f>
        <v>53</v>
      </c>
    </row>
    <row r="584" spans="1:17" x14ac:dyDescent="0.3">
      <c r="A584" s="14" t="str">
        <f>VLOOKUP('Customer Names'!A584,'Customer Names'!A584:F2918,1,FALSE)</f>
        <v>Id583</v>
      </c>
      <c r="B584" s="11" t="str">
        <f>VLOOKUP('Customer Names'!B584,'Customer Names'!B584:G2918,5,FALSE)</f>
        <v>Benjamina C</v>
      </c>
      <c r="C584" s="11">
        <f>VLOOKUP($A584,'Medical Examinations'!$A584:$O2918,2,FALSE)</f>
        <v>51.72</v>
      </c>
      <c r="D584" s="11">
        <f>VLOOKUP($A584,'Medical Examinations'!$A584:$O2918,3,FALSE)</f>
        <v>5.09</v>
      </c>
      <c r="E584" s="11" t="str">
        <f>VLOOKUP($A584,'Medical Examinations'!$A584:$P2918,14,FALSE)</f>
        <v>No</v>
      </c>
      <c r="F584" s="11" t="str">
        <f>VLOOKUP($A584,'Medical Examinations'!$A584:$O2918,5,FALSE)</f>
        <v>No</v>
      </c>
      <c r="G584" s="11" t="str">
        <f>VLOOKUP($A584,'Medical Examinations'!$A584:$O2918,6,FALSE)</f>
        <v>No</v>
      </c>
      <c r="H584" s="11">
        <f>VLOOKUP($A584,'Medical Examinations'!$A584:$P2918,13,FALSE)</f>
        <v>0</v>
      </c>
      <c r="I584" s="11" t="str">
        <f>VLOOKUP($A584,'Medical Examinations'!$A584:$P2918,16,FALSE)</f>
        <v>No</v>
      </c>
      <c r="J584" s="11" t="str">
        <f>VLOOKUP($A584,'Medical Examinations'!$A584:$P2918,11,FALSE)</f>
        <v>Obesity</v>
      </c>
      <c r="K584" s="11" t="str">
        <f>VLOOKUP($A584,'Medical Examinations'!$A584:$P2918,12,FALSE)</f>
        <v>Normal</v>
      </c>
      <c r="L584" s="11" t="str">
        <f>VLOOKUP($A584,'Hospitalisation Details'!$K584:$S2926,7,FALSE)</f>
        <v>16 Jul 1980</v>
      </c>
      <c r="M584" s="17">
        <f>VLOOKUP($A584,'Hospitalisation Details'!$K584:$S2926,9,FALSE)</f>
        <v>16990.55</v>
      </c>
      <c r="N584" s="11" t="str">
        <f>VLOOKUP($A584,'Hospitalisation Details'!$K584:$S2926,4,FALSE)</f>
        <v>Tier - 2</v>
      </c>
      <c r="O584" s="11" t="str">
        <f>VLOOKUP($A584,'Hospitalisation Details'!$K584:$S2926,5,FALSE)</f>
        <v>Tier - 3</v>
      </c>
      <c r="P584" s="11" t="str">
        <f>VLOOKUP($A584,'Hospitalisation Details'!$K584:$S2926,6,FALSE)</f>
        <v>R1012</v>
      </c>
      <c r="Q584" s="36">
        <f ca="1">VLOOKUP($A584,'Hospitalisation Details'!$K584:$S2926,8,FALSE)</f>
        <v>44</v>
      </c>
    </row>
    <row r="585" spans="1:17" x14ac:dyDescent="0.3">
      <c r="A585" s="14" t="str">
        <f>VLOOKUP('Customer Names'!A585,'Customer Names'!A585:F2919,1,FALSE)</f>
        <v>Id584</v>
      </c>
      <c r="B585" s="11" t="str">
        <f>VLOOKUP('Customer Names'!B585,'Customer Names'!B585:G2919,5,FALSE)</f>
        <v>Christopher</v>
      </c>
      <c r="C585" s="11">
        <f>VLOOKUP($A585,'Medical Examinations'!$A585:$O2919,2,FALSE)</f>
        <v>48.59</v>
      </c>
      <c r="D585" s="11">
        <f>VLOOKUP($A585,'Medical Examinations'!$A585:$O2919,3,FALSE)</f>
        <v>5.57</v>
      </c>
      <c r="E585" s="11" t="str">
        <f>VLOOKUP($A585,'Medical Examinations'!$A585:$P2919,14,FALSE)</f>
        <v>No</v>
      </c>
      <c r="F585" s="11" t="str">
        <f>VLOOKUP($A585,'Medical Examinations'!$A585:$O2919,5,FALSE)</f>
        <v>No</v>
      </c>
      <c r="G585" s="11" t="str">
        <f>VLOOKUP($A585,'Medical Examinations'!$A585:$O2919,6,FALSE)</f>
        <v>No</v>
      </c>
      <c r="H585" s="11">
        <f>VLOOKUP($A585,'Medical Examinations'!$A585:$P2919,13,FALSE)</f>
        <v>0</v>
      </c>
      <c r="I585" s="11" t="str">
        <f>VLOOKUP($A585,'Medical Examinations'!$A585:$P2919,16,FALSE)</f>
        <v>No</v>
      </c>
      <c r="J585" s="11" t="str">
        <f>VLOOKUP($A585,'Medical Examinations'!$A585:$P2919,11,FALSE)</f>
        <v>Obesity</v>
      </c>
      <c r="K585" s="11" t="str">
        <f>VLOOKUP($A585,'Medical Examinations'!$A585:$P2919,12,FALSE)</f>
        <v>Normal</v>
      </c>
      <c r="L585" s="11" t="str">
        <f>VLOOKUP($A585,'Hospitalisation Details'!$K585:$S2927,7,FALSE)</f>
        <v>25 Aug 1977</v>
      </c>
      <c r="M585" s="17">
        <f>VLOOKUP($A585,'Hospitalisation Details'!$K585:$S2927,9,FALSE)</f>
        <v>16921.09</v>
      </c>
      <c r="N585" s="11" t="str">
        <f>VLOOKUP($A585,'Hospitalisation Details'!$K585:$S2927,4,FALSE)</f>
        <v>Tier - 2</v>
      </c>
      <c r="O585" s="11" t="str">
        <f>VLOOKUP($A585,'Hospitalisation Details'!$K585:$S2927,5,FALSE)</f>
        <v>Tier - 3</v>
      </c>
      <c r="P585" s="11" t="str">
        <f>VLOOKUP($A585,'Hospitalisation Details'!$K585:$S2927,6,FALSE)</f>
        <v>R1023</v>
      </c>
      <c r="Q585" s="36">
        <f ca="1">VLOOKUP($A585,'Hospitalisation Details'!$K585:$S2927,8,FALSE)</f>
        <v>47</v>
      </c>
    </row>
    <row r="586" spans="1:17" x14ac:dyDescent="0.3">
      <c r="A586" s="14" t="str">
        <f>VLOOKUP('Customer Names'!A586,'Customer Names'!A586:F2920,1,FALSE)</f>
        <v>Id585</v>
      </c>
      <c r="B586" s="11" t="str">
        <f>VLOOKUP('Customer Names'!B586,'Customer Names'!B586:G2920,5,FALSE)</f>
        <v>Alison B</v>
      </c>
      <c r="C586" s="11">
        <f>VLOOKUP($A586,'Medical Examinations'!$A586:$O2920,2,FALSE)</f>
        <v>45.18</v>
      </c>
      <c r="D586" s="11">
        <f>VLOOKUP($A586,'Medical Examinations'!$A586:$O2920,3,FALSE)</f>
        <v>10.87</v>
      </c>
      <c r="E586" s="11" t="str">
        <f>VLOOKUP($A586,'Medical Examinations'!$A586:$P2920,14,FALSE)</f>
        <v>No</v>
      </c>
      <c r="F586" s="11" t="str">
        <f>VLOOKUP($A586,'Medical Examinations'!$A586:$O2920,5,FALSE)</f>
        <v>No</v>
      </c>
      <c r="G586" s="11" t="str">
        <f>VLOOKUP($A586,'Medical Examinations'!$A586:$O2920,6,FALSE)</f>
        <v>No</v>
      </c>
      <c r="H586" s="11">
        <f>VLOOKUP($A586,'Medical Examinations'!$A586:$P2920,13,FALSE)</f>
        <v>0</v>
      </c>
      <c r="I586" s="11" t="str">
        <f>VLOOKUP($A586,'Medical Examinations'!$A586:$P2920,16,FALSE)</f>
        <v>No</v>
      </c>
      <c r="J586" s="11" t="str">
        <f>VLOOKUP($A586,'Medical Examinations'!$A586:$P2920,11,FALSE)</f>
        <v>Obesity</v>
      </c>
      <c r="K586" s="11" t="str">
        <f>VLOOKUP($A586,'Medical Examinations'!$A586:$P2920,12,FALSE)</f>
        <v>Diabetes</v>
      </c>
      <c r="L586" s="11" t="str">
        <f>VLOOKUP($A586,'Hospitalisation Details'!$K586:$S2928,7,FALSE)</f>
        <v>21 Oct 1968</v>
      </c>
      <c r="M586" s="17">
        <f>VLOOKUP($A586,'Hospitalisation Details'!$K586:$S2928,9,FALSE)</f>
        <v>16903.5</v>
      </c>
      <c r="N586" s="11" t="str">
        <f>VLOOKUP($A586,'Hospitalisation Details'!$K586:$S2928,4,FALSE)</f>
        <v>Tier - 2</v>
      </c>
      <c r="O586" s="11" t="str">
        <f>VLOOKUP($A586,'Hospitalisation Details'!$K586:$S2928,5,FALSE)</f>
        <v>Tier - 3</v>
      </c>
      <c r="P586" s="11" t="str">
        <f>VLOOKUP($A586,'Hospitalisation Details'!$K586:$S2928,6,FALSE)</f>
        <v>R1012</v>
      </c>
      <c r="Q586" s="36">
        <f ca="1">VLOOKUP($A586,'Hospitalisation Details'!$K586:$S2928,8,FALSE)</f>
        <v>56</v>
      </c>
    </row>
    <row r="587" spans="1:17" x14ac:dyDescent="0.3">
      <c r="A587" s="14" t="str">
        <f>VLOOKUP('Customer Names'!A587,'Customer Names'!A587:F2921,1,FALSE)</f>
        <v>Id586</v>
      </c>
      <c r="B587" s="11" t="str">
        <f>VLOOKUP('Customer Names'!B587,'Customer Names'!B587:G2921,5,FALSE)</f>
        <v>Caroline</v>
      </c>
      <c r="C587" s="11">
        <f>VLOOKUP($A587,'Medical Examinations'!$A587:$O2921,2,FALSE)</f>
        <v>27.9</v>
      </c>
      <c r="D587" s="11">
        <f>VLOOKUP($A587,'Medical Examinations'!$A587:$O2921,3,FALSE)</f>
        <v>6.02</v>
      </c>
      <c r="E587" s="11" t="str">
        <f>VLOOKUP($A587,'Medical Examinations'!$A587:$P2921,14,FALSE)</f>
        <v>No</v>
      </c>
      <c r="F587" s="11" t="str">
        <f>VLOOKUP($A587,'Medical Examinations'!$A587:$O2921,5,FALSE)</f>
        <v>No</v>
      </c>
      <c r="G587" s="11" t="str">
        <f>VLOOKUP($A587,'Medical Examinations'!$A587:$O2921,6,FALSE)</f>
        <v>Yes</v>
      </c>
      <c r="H587" s="11">
        <f>VLOOKUP($A587,'Medical Examinations'!$A587:$P2921,13,FALSE)</f>
        <v>1</v>
      </c>
      <c r="I587" s="11" t="str">
        <f>VLOOKUP($A587,'Medical Examinations'!$A587:$P2921,16,FALSE)</f>
        <v>Yes</v>
      </c>
      <c r="J587" s="11" t="str">
        <f>VLOOKUP($A587,'Medical Examinations'!$A587:$P2921,11,FALSE)</f>
        <v>Overweight</v>
      </c>
      <c r="K587" s="11" t="str">
        <f>VLOOKUP($A587,'Medical Examinations'!$A587:$P2921,12,FALSE)</f>
        <v>Prediabetes</v>
      </c>
      <c r="L587" s="11" t="str">
        <f>VLOOKUP($A587,'Hospitalisation Details'!$K587:$S2929,7,FALSE)</f>
        <v>10 Sep 2003</v>
      </c>
      <c r="M587" s="17">
        <f>VLOOKUP($A587,'Hospitalisation Details'!$K587:$S2929,9,FALSE)</f>
        <v>16884.919999999998</v>
      </c>
      <c r="N587" s="11" t="str">
        <f>VLOOKUP($A587,'Hospitalisation Details'!$K587:$S2929,4,FALSE)</f>
        <v>Tier - 2</v>
      </c>
      <c r="O587" s="11" t="str">
        <f>VLOOKUP($A587,'Hospitalisation Details'!$K587:$S2929,5,FALSE)</f>
        <v>Tier - 2</v>
      </c>
      <c r="P587" s="11" t="str">
        <f>VLOOKUP($A587,'Hospitalisation Details'!$K587:$S2929,6,FALSE)</f>
        <v>R1011</v>
      </c>
      <c r="Q587" s="36">
        <f ca="1">VLOOKUP($A587,'Hospitalisation Details'!$K587:$S2929,8,FALSE)</f>
        <v>21</v>
      </c>
    </row>
    <row r="588" spans="1:17" x14ac:dyDescent="0.3">
      <c r="A588" s="14" t="str">
        <f>VLOOKUP('Customer Names'!A588,'Customer Names'!A588:F2922,1,FALSE)</f>
        <v>Id587</v>
      </c>
      <c r="B588" s="11" t="str">
        <f>VLOOKUP('Customer Names'!B588,'Customer Names'!B588:G2922,5,FALSE)</f>
        <v>Alexis N</v>
      </c>
      <c r="C588" s="11">
        <f>VLOOKUP($A588,'Medical Examinations'!$A588:$O2922,2,FALSE)</f>
        <v>51.33</v>
      </c>
      <c r="D588" s="11">
        <f>VLOOKUP($A588,'Medical Examinations'!$A588:$O2922,3,FALSE)</f>
        <v>7</v>
      </c>
      <c r="E588" s="11" t="str">
        <f>VLOOKUP($A588,'Medical Examinations'!$A588:$P2922,14,FALSE)</f>
        <v>No</v>
      </c>
      <c r="F588" s="11" t="str">
        <f>VLOOKUP($A588,'Medical Examinations'!$A588:$O2922,5,FALSE)</f>
        <v>No</v>
      </c>
      <c r="G588" s="11" t="str">
        <f>VLOOKUP($A588,'Medical Examinations'!$A588:$O2922,6,FALSE)</f>
        <v>No</v>
      </c>
      <c r="H588" s="11">
        <f>VLOOKUP($A588,'Medical Examinations'!$A588:$P2922,13,FALSE)</f>
        <v>0</v>
      </c>
      <c r="I588" s="11" t="str">
        <f>VLOOKUP($A588,'Medical Examinations'!$A588:$P2922,16,FALSE)</f>
        <v>No</v>
      </c>
      <c r="J588" s="11" t="str">
        <f>VLOOKUP($A588,'Medical Examinations'!$A588:$P2922,11,FALSE)</f>
        <v>Obesity</v>
      </c>
      <c r="K588" s="11" t="str">
        <f>VLOOKUP($A588,'Medical Examinations'!$A588:$P2922,12,FALSE)</f>
        <v>Diabetes</v>
      </c>
      <c r="L588" s="11" t="str">
        <f>VLOOKUP($A588,'Hospitalisation Details'!$K588:$S2930,7,FALSE)</f>
        <v>8 Aug 1974</v>
      </c>
      <c r="M588" s="17">
        <f>VLOOKUP($A588,'Hospitalisation Details'!$K588:$S2930,9,FALSE)</f>
        <v>16841.32</v>
      </c>
      <c r="N588" s="11" t="str">
        <f>VLOOKUP($A588,'Hospitalisation Details'!$K588:$S2930,4,FALSE)</f>
        <v>Tier - 2</v>
      </c>
      <c r="O588" s="11" t="str">
        <f>VLOOKUP($A588,'Hospitalisation Details'!$K588:$S2930,5,FALSE)</f>
        <v>Tier - 3</v>
      </c>
      <c r="P588" s="11" t="str">
        <f>VLOOKUP($A588,'Hospitalisation Details'!$K588:$S2930,6,FALSE)</f>
        <v>R1011</v>
      </c>
      <c r="Q588" s="36">
        <f ca="1">VLOOKUP($A588,'Hospitalisation Details'!$K588:$S2930,8,FALSE)</f>
        <v>50</v>
      </c>
    </row>
    <row r="589" spans="1:17" x14ac:dyDescent="0.3">
      <c r="A589" s="14" t="str">
        <f>VLOOKUP('Customer Names'!A589,'Customer Names'!A589:F2923,1,FALSE)</f>
        <v>Id588</v>
      </c>
      <c r="B589" s="11" t="str">
        <f>VLOOKUP('Customer Names'!B589,'Customer Names'!B589:G2923,5,FALSE)</f>
        <v>Shanda L</v>
      </c>
      <c r="C589" s="11">
        <f>VLOOKUP($A589,'Medical Examinations'!$A589:$O2923,2,FALSE)</f>
        <v>30.59</v>
      </c>
      <c r="D589" s="11">
        <f>VLOOKUP($A589,'Medical Examinations'!$A589:$O2923,3,FALSE)</f>
        <v>5.56</v>
      </c>
      <c r="E589" s="11" t="str">
        <f>VLOOKUP($A589,'Medical Examinations'!$A589:$P2923,14,FALSE)</f>
        <v>Yes</v>
      </c>
      <c r="F589" s="11" t="str">
        <f>VLOOKUP($A589,'Medical Examinations'!$A589:$O2923,5,FALSE)</f>
        <v>No</v>
      </c>
      <c r="G589" s="11" t="str">
        <f>VLOOKUP($A589,'Medical Examinations'!$A589:$O2923,6,FALSE)</f>
        <v>No</v>
      </c>
      <c r="H589" s="11">
        <f>VLOOKUP($A589,'Medical Examinations'!$A589:$P2923,13,FALSE)</f>
        <v>1</v>
      </c>
      <c r="I589" s="11" t="str">
        <f>VLOOKUP($A589,'Medical Examinations'!$A589:$P2923,16,FALSE)</f>
        <v>No</v>
      </c>
      <c r="J589" s="11" t="str">
        <f>VLOOKUP($A589,'Medical Examinations'!$A589:$P2923,11,FALSE)</f>
        <v>Obesity</v>
      </c>
      <c r="K589" s="11" t="str">
        <f>VLOOKUP($A589,'Medical Examinations'!$A589:$P2923,12,FALSE)</f>
        <v>Normal</v>
      </c>
      <c r="L589" s="11" t="str">
        <f>VLOOKUP($A589,'Hospitalisation Details'!$K589:$S2931,7,FALSE)</f>
        <v>19 Oct 1995</v>
      </c>
      <c r="M589" s="17">
        <f>VLOOKUP($A589,'Hospitalisation Details'!$K589:$S2931,9,FALSE)</f>
        <v>16796.41</v>
      </c>
      <c r="N589" s="11" t="str">
        <f>VLOOKUP($A589,'Hospitalisation Details'!$K589:$S2931,4,FALSE)</f>
        <v>Tier - 2</v>
      </c>
      <c r="O589" s="11" t="str">
        <f>VLOOKUP($A589,'Hospitalisation Details'!$K589:$S2931,5,FALSE)</f>
        <v>Tier - 3</v>
      </c>
      <c r="P589" s="11" t="str">
        <f>VLOOKUP($A589,'Hospitalisation Details'!$K589:$S2931,6,FALSE)</f>
        <v>R1024</v>
      </c>
      <c r="Q589" s="36">
        <f ca="1">VLOOKUP($A589,'Hospitalisation Details'!$K589:$S2931,8,FALSE)</f>
        <v>29</v>
      </c>
    </row>
    <row r="590" spans="1:17" x14ac:dyDescent="0.3">
      <c r="A590" s="14" t="str">
        <f>VLOOKUP('Customer Names'!A590,'Customer Names'!A590:F2924,1,FALSE)</f>
        <v>Id589</v>
      </c>
      <c r="B590" s="11" t="str">
        <f>VLOOKUP('Customer Names'!B590,'Customer Names'!B590:G2924,5,FALSE)</f>
        <v>Lacey</v>
      </c>
      <c r="C590" s="11">
        <f>VLOOKUP($A590,'Medical Examinations'!$A590:$O2924,2,FALSE)</f>
        <v>39.229999999999997</v>
      </c>
      <c r="D590" s="11">
        <f>VLOOKUP($A590,'Medical Examinations'!$A590:$O2924,3,FALSE)</f>
        <v>8.4499999999999993</v>
      </c>
      <c r="E590" s="11" t="str">
        <f>VLOOKUP($A590,'Medical Examinations'!$A590:$P2924,14,FALSE)</f>
        <v>No</v>
      </c>
      <c r="F590" s="11" t="str">
        <f>VLOOKUP($A590,'Medical Examinations'!$A590:$O2924,5,FALSE)</f>
        <v>No</v>
      </c>
      <c r="G590" s="11" t="str">
        <f>VLOOKUP($A590,'Medical Examinations'!$A590:$O2924,6,FALSE)</f>
        <v>No</v>
      </c>
      <c r="H590" s="11">
        <f>VLOOKUP($A590,'Medical Examinations'!$A590:$P2924,13,FALSE)</f>
        <v>0</v>
      </c>
      <c r="I590" s="11" t="str">
        <f>VLOOKUP($A590,'Medical Examinations'!$A590:$P2924,16,FALSE)</f>
        <v>No</v>
      </c>
      <c r="J590" s="11" t="str">
        <f>VLOOKUP($A590,'Medical Examinations'!$A590:$P2924,11,FALSE)</f>
        <v>Obesity</v>
      </c>
      <c r="K590" s="11" t="str">
        <f>VLOOKUP($A590,'Medical Examinations'!$A590:$P2924,12,FALSE)</f>
        <v>Diabetes</v>
      </c>
      <c r="L590" s="11" t="str">
        <f>VLOOKUP($A590,'Hospitalisation Details'!$K590:$S2932,7,FALSE)</f>
        <v>29 Jul 1962</v>
      </c>
      <c r="M590" s="17">
        <f>VLOOKUP($A590,'Hospitalisation Details'!$K590:$S2932,9,FALSE)</f>
        <v>16779.400000000001</v>
      </c>
      <c r="N590" s="11" t="str">
        <f>VLOOKUP($A590,'Hospitalisation Details'!$K590:$S2932,4,FALSE)</f>
        <v>Tier - 2</v>
      </c>
      <c r="O590" s="11" t="str">
        <f>VLOOKUP($A590,'Hospitalisation Details'!$K590:$S2932,5,FALSE)</f>
        <v>Tier - 2</v>
      </c>
      <c r="P590" s="11" t="str">
        <f>VLOOKUP($A590,'Hospitalisation Details'!$K590:$S2932,6,FALSE)</f>
        <v>R1026</v>
      </c>
      <c r="Q590" s="36">
        <f ca="1">VLOOKUP($A590,'Hospitalisation Details'!$K590:$S2932,8,FALSE)</f>
        <v>62</v>
      </c>
    </row>
    <row r="591" spans="1:17" x14ac:dyDescent="0.3">
      <c r="A591" s="14" t="str">
        <f>VLOOKUP('Customer Names'!A591,'Customer Names'!A591:F2925,1,FALSE)</f>
        <v>Id590</v>
      </c>
      <c r="B591" s="11" t="str">
        <f>VLOOKUP('Customer Names'!B591,'Customer Names'!B591:G2925,5,FALSE)</f>
        <v>Laurette</v>
      </c>
      <c r="C591" s="11">
        <f>VLOOKUP($A591,'Medical Examinations'!$A591:$O2925,2,FALSE)</f>
        <v>19.094999999999999</v>
      </c>
      <c r="D591" s="11">
        <f>VLOOKUP($A591,'Medical Examinations'!$A591:$O2925,3,FALSE)</f>
        <v>6.19</v>
      </c>
      <c r="E591" s="11" t="str">
        <f>VLOOKUP($A591,'Medical Examinations'!$A591:$P2925,14,FALSE)</f>
        <v>No</v>
      </c>
      <c r="F591" s="11" t="str">
        <f>VLOOKUP($A591,'Medical Examinations'!$A591:$O2925,5,FALSE)</f>
        <v>No</v>
      </c>
      <c r="G591" s="11" t="str">
        <f>VLOOKUP($A591,'Medical Examinations'!$A591:$O2925,6,FALSE)</f>
        <v>No</v>
      </c>
      <c r="H591" s="11">
        <f>VLOOKUP($A591,'Medical Examinations'!$A591:$P2925,13,FALSE)</f>
        <v>0</v>
      </c>
      <c r="I591" s="11" t="str">
        <f>VLOOKUP($A591,'Medical Examinations'!$A591:$P2925,16,FALSE)</f>
        <v>Yes</v>
      </c>
      <c r="J591" s="11" t="str">
        <f>VLOOKUP($A591,'Medical Examinations'!$A591:$P2925,11,FALSE)</f>
        <v>Normal Weight</v>
      </c>
      <c r="K591" s="11" t="str">
        <f>VLOOKUP($A591,'Medical Examinations'!$A591:$P2925,12,FALSE)</f>
        <v>Prediabetes</v>
      </c>
      <c r="L591" s="11" t="str">
        <f>VLOOKUP($A591,'Hospitalisation Details'!$K591:$S2933,7,FALSE)</f>
        <v>23 Sep 1989</v>
      </c>
      <c r="M591" s="17">
        <f>VLOOKUP($A591,'Hospitalisation Details'!$K591:$S2933,9,FALSE)</f>
        <v>16776.3</v>
      </c>
      <c r="N591" s="11" t="str">
        <f>VLOOKUP($A591,'Hospitalisation Details'!$K591:$S2933,4,FALSE)</f>
        <v>Tier - 2</v>
      </c>
      <c r="O591" s="11" t="str">
        <f>VLOOKUP($A591,'Hospitalisation Details'!$K591:$S2933,5,FALSE)</f>
        <v>Tier - 2</v>
      </c>
      <c r="P591" s="11" t="str">
        <f>VLOOKUP($A591,'Hospitalisation Details'!$K591:$S2933,6,FALSE)</f>
        <v>R1024</v>
      </c>
      <c r="Q591" s="36">
        <f ca="1">VLOOKUP($A591,'Hospitalisation Details'!$K591:$S2933,8,FALSE)</f>
        <v>35</v>
      </c>
    </row>
    <row r="592" spans="1:17" x14ac:dyDescent="0.3">
      <c r="A592" s="14" t="str">
        <f>VLOOKUP('Customer Names'!A592,'Customer Names'!A592:F2926,1,FALSE)</f>
        <v>Id591</v>
      </c>
      <c r="B592" s="11" t="str">
        <f>VLOOKUP('Customer Names'!B592,'Customer Names'!B592:G2926,5,FALSE)</f>
        <v>Jason</v>
      </c>
      <c r="C592" s="11">
        <f>VLOOKUP($A592,'Medical Examinations'!$A592:$O2926,2,FALSE)</f>
        <v>49.72</v>
      </c>
      <c r="D592" s="11">
        <f>VLOOKUP($A592,'Medical Examinations'!$A592:$O2926,3,FALSE)</f>
        <v>7.71</v>
      </c>
      <c r="E592" s="11" t="str">
        <f>VLOOKUP($A592,'Medical Examinations'!$A592:$P2926,14,FALSE)</f>
        <v>No</v>
      </c>
      <c r="F592" s="11" t="str">
        <f>VLOOKUP($A592,'Medical Examinations'!$A592:$O2926,5,FALSE)</f>
        <v>No</v>
      </c>
      <c r="G592" s="11" t="str">
        <f>VLOOKUP($A592,'Medical Examinations'!$A592:$O2926,6,FALSE)</f>
        <v>No</v>
      </c>
      <c r="H592" s="11">
        <f>VLOOKUP($A592,'Medical Examinations'!$A592:$P2926,13,FALSE)</f>
        <v>0</v>
      </c>
      <c r="I592" s="11" t="str">
        <f>VLOOKUP($A592,'Medical Examinations'!$A592:$P2926,16,FALSE)</f>
        <v>No</v>
      </c>
      <c r="J592" s="11" t="str">
        <f>VLOOKUP($A592,'Medical Examinations'!$A592:$P2926,11,FALSE)</f>
        <v>Obesity</v>
      </c>
      <c r="K592" s="11" t="str">
        <f>VLOOKUP($A592,'Medical Examinations'!$A592:$P2926,12,FALSE)</f>
        <v>Diabetes</v>
      </c>
      <c r="L592" s="11" t="str">
        <f>VLOOKUP($A592,'Hospitalisation Details'!$K592:$S2934,7,FALSE)</f>
        <v>28 Aug 1974</v>
      </c>
      <c r="M592" s="17">
        <f>VLOOKUP($A592,'Hospitalisation Details'!$K592:$S2934,9,FALSE)</f>
        <v>16770.990000000002</v>
      </c>
      <c r="N592" s="11" t="str">
        <f>VLOOKUP($A592,'Hospitalisation Details'!$K592:$S2934,4,FALSE)</f>
        <v>Tier - 2</v>
      </c>
      <c r="O592" s="11" t="str">
        <f>VLOOKUP($A592,'Hospitalisation Details'!$K592:$S2934,5,FALSE)</f>
        <v>Tier - 1</v>
      </c>
      <c r="P592" s="11" t="str">
        <f>VLOOKUP($A592,'Hospitalisation Details'!$K592:$S2934,6,FALSE)</f>
        <v>R1012</v>
      </c>
      <c r="Q592" s="36">
        <f ca="1">VLOOKUP($A592,'Hospitalisation Details'!$K592:$S2934,8,FALSE)</f>
        <v>50</v>
      </c>
    </row>
    <row r="593" spans="1:17" x14ac:dyDescent="0.3">
      <c r="A593" s="14" t="str">
        <f>VLOOKUP('Customer Names'!A593,'Customer Names'!A593:F2927,1,FALSE)</f>
        <v>Id592</v>
      </c>
      <c r="B593" s="11" t="str">
        <f>VLOOKUP('Customer Names'!B593,'Customer Names'!B593:G2927,5,FALSE)</f>
        <v>Mary</v>
      </c>
      <c r="C593" s="11">
        <f>VLOOKUP($A593,'Medical Examinations'!$A593:$O2927,2,FALSE)</f>
        <v>21.754999999999999</v>
      </c>
      <c r="D593" s="11">
        <f>VLOOKUP($A593,'Medical Examinations'!$A593:$O2927,3,FALSE)</f>
        <v>4.63</v>
      </c>
      <c r="E593" s="11" t="str">
        <f>VLOOKUP($A593,'Medical Examinations'!$A593:$P2927,14,FALSE)</f>
        <v>No</v>
      </c>
      <c r="F593" s="11" t="str">
        <f>VLOOKUP($A593,'Medical Examinations'!$A593:$O2927,5,FALSE)</f>
        <v>No</v>
      </c>
      <c r="G593" s="11" t="str">
        <f>VLOOKUP($A593,'Medical Examinations'!$A593:$O2927,6,FALSE)</f>
        <v>Yes</v>
      </c>
      <c r="H593" s="11">
        <f>VLOOKUP($A593,'Medical Examinations'!$A593:$P2927,13,FALSE)</f>
        <v>1</v>
      </c>
      <c r="I593" s="11" t="str">
        <f>VLOOKUP($A593,'Medical Examinations'!$A593:$P2927,16,FALSE)</f>
        <v>Yes</v>
      </c>
      <c r="J593" s="11" t="str">
        <f>VLOOKUP($A593,'Medical Examinations'!$A593:$P2927,11,FALSE)</f>
        <v>Normal Weight</v>
      </c>
      <c r="K593" s="11" t="str">
        <f>VLOOKUP($A593,'Medical Examinations'!$A593:$P2927,12,FALSE)</f>
        <v>Normal</v>
      </c>
      <c r="L593" s="11" t="str">
        <f>VLOOKUP($A593,'Hospitalisation Details'!$K593:$S2935,7,FALSE)</f>
        <v>5 Nov 1993</v>
      </c>
      <c r="M593" s="17">
        <f>VLOOKUP($A593,'Hospitalisation Details'!$K593:$S2935,9,FALSE)</f>
        <v>16657.72</v>
      </c>
      <c r="N593" s="11" t="str">
        <f>VLOOKUP($A593,'Hospitalisation Details'!$K593:$S2935,4,FALSE)</f>
        <v>Tier - 2</v>
      </c>
      <c r="O593" s="11" t="str">
        <f>VLOOKUP($A593,'Hospitalisation Details'!$K593:$S2935,5,FALSE)</f>
        <v>Tier - 1</v>
      </c>
      <c r="P593" s="11" t="str">
        <f>VLOOKUP($A593,'Hospitalisation Details'!$K593:$S2935,6,FALSE)</f>
        <v>R1024</v>
      </c>
      <c r="Q593" s="36">
        <f ca="1">VLOOKUP($A593,'Hospitalisation Details'!$K593:$S2935,8,FALSE)</f>
        <v>31</v>
      </c>
    </row>
    <row r="594" spans="1:17" x14ac:dyDescent="0.3">
      <c r="A594" s="14" t="str">
        <f>VLOOKUP('Customer Names'!A594,'Customer Names'!A594:F2928,1,FALSE)</f>
        <v>Id593</v>
      </c>
      <c r="B594" s="11" t="str">
        <f>VLOOKUP('Customer Names'!B594,'Customer Names'!B594:G2928,5,FALSE)</f>
        <v>Kati A</v>
      </c>
      <c r="C594" s="11">
        <f>VLOOKUP($A594,'Medical Examinations'!$A594:$O2928,2,FALSE)</f>
        <v>48.39</v>
      </c>
      <c r="D594" s="11">
        <f>VLOOKUP($A594,'Medical Examinations'!$A594:$O2928,3,FALSE)</f>
        <v>4.6100000000000003</v>
      </c>
      <c r="E594" s="11" t="str">
        <f>VLOOKUP($A594,'Medical Examinations'!$A594:$P2928,14,FALSE)</f>
        <v>No</v>
      </c>
      <c r="F594" s="11" t="str">
        <f>VLOOKUP($A594,'Medical Examinations'!$A594:$O2928,5,FALSE)</f>
        <v>No</v>
      </c>
      <c r="G594" s="11" t="str">
        <f>VLOOKUP($A594,'Medical Examinations'!$A594:$O2928,6,FALSE)</f>
        <v>No</v>
      </c>
      <c r="H594" s="11">
        <f>VLOOKUP($A594,'Medical Examinations'!$A594:$P2928,13,FALSE)</f>
        <v>0</v>
      </c>
      <c r="I594" s="11" t="str">
        <f>VLOOKUP($A594,'Medical Examinations'!$A594:$P2928,16,FALSE)</f>
        <v>No</v>
      </c>
      <c r="J594" s="11" t="str">
        <f>VLOOKUP($A594,'Medical Examinations'!$A594:$P2928,11,FALSE)</f>
        <v>Obesity</v>
      </c>
      <c r="K594" s="11" t="str">
        <f>VLOOKUP($A594,'Medical Examinations'!$A594:$P2928,12,FALSE)</f>
        <v>Normal</v>
      </c>
      <c r="L594" s="11" t="str">
        <f>VLOOKUP($A594,'Hospitalisation Details'!$K594:$S2936,7,FALSE)</f>
        <v>25 Sep 1977</v>
      </c>
      <c r="M594" s="17">
        <f>VLOOKUP($A594,'Hospitalisation Details'!$K594:$S2936,9,FALSE)</f>
        <v>16631.61</v>
      </c>
      <c r="N594" s="11" t="str">
        <f>VLOOKUP($A594,'Hospitalisation Details'!$K594:$S2936,4,FALSE)</f>
        <v>Tier - 2</v>
      </c>
      <c r="O594" s="11" t="str">
        <f>VLOOKUP($A594,'Hospitalisation Details'!$K594:$S2936,5,FALSE)</f>
        <v>Tier - 1</v>
      </c>
      <c r="P594" s="11" t="str">
        <f>VLOOKUP($A594,'Hospitalisation Details'!$K594:$S2936,6,FALSE)</f>
        <v>R1012</v>
      </c>
      <c r="Q594" s="36">
        <f ca="1">VLOOKUP($A594,'Hospitalisation Details'!$K594:$S2936,8,FALSE)</f>
        <v>47</v>
      </c>
    </row>
    <row r="595" spans="1:17" x14ac:dyDescent="0.3">
      <c r="A595" s="14" t="str">
        <f>VLOOKUP('Customer Names'!A595,'Customer Names'!A595:F2929,1,FALSE)</f>
        <v>Id594</v>
      </c>
      <c r="B595" s="11" t="str">
        <f>VLOOKUP('Customer Names'!B595,'Customer Names'!B595:G2929,5,FALSE)</f>
        <v>Kelly J</v>
      </c>
      <c r="C595" s="11">
        <f>VLOOKUP($A595,'Medical Examinations'!$A595:$O2929,2,FALSE)</f>
        <v>47.15</v>
      </c>
      <c r="D595" s="11">
        <f>VLOOKUP($A595,'Medical Examinations'!$A595:$O2929,3,FALSE)</f>
        <v>9.5299999999999994</v>
      </c>
      <c r="E595" s="11" t="str">
        <f>VLOOKUP($A595,'Medical Examinations'!$A595:$P2929,14,FALSE)</f>
        <v>Yes</v>
      </c>
      <c r="F595" s="11" t="str">
        <f>VLOOKUP($A595,'Medical Examinations'!$A595:$O2929,5,FALSE)</f>
        <v>No</v>
      </c>
      <c r="G595" s="11" t="str">
        <f>VLOOKUP($A595,'Medical Examinations'!$A595:$O2929,6,FALSE)</f>
        <v>No</v>
      </c>
      <c r="H595" s="11">
        <f>VLOOKUP($A595,'Medical Examinations'!$A595:$P2929,13,FALSE)</f>
        <v>1</v>
      </c>
      <c r="I595" s="11" t="str">
        <f>VLOOKUP($A595,'Medical Examinations'!$A595:$P2929,16,FALSE)</f>
        <v>No</v>
      </c>
      <c r="J595" s="11" t="str">
        <f>VLOOKUP($A595,'Medical Examinations'!$A595:$P2929,11,FALSE)</f>
        <v>Obesity</v>
      </c>
      <c r="K595" s="11" t="str">
        <f>VLOOKUP($A595,'Medical Examinations'!$A595:$P2929,12,FALSE)</f>
        <v>Diabetes</v>
      </c>
      <c r="L595" s="11" t="str">
        <f>VLOOKUP($A595,'Hospitalisation Details'!$K595:$S2937,7,FALSE)</f>
        <v>24 Jul 1975</v>
      </c>
      <c r="M595" s="17">
        <f>VLOOKUP($A595,'Hospitalisation Details'!$K595:$S2937,9,FALSE)</f>
        <v>16602.18</v>
      </c>
      <c r="N595" s="11" t="str">
        <f>VLOOKUP($A595,'Hospitalisation Details'!$K595:$S2937,4,FALSE)</f>
        <v>Tier - 2</v>
      </c>
      <c r="O595" s="11" t="str">
        <f>VLOOKUP($A595,'Hospitalisation Details'!$K595:$S2937,5,FALSE)</f>
        <v>Tier - 1</v>
      </c>
      <c r="P595" s="11" t="str">
        <f>VLOOKUP($A595,'Hospitalisation Details'!$K595:$S2937,6,FALSE)</f>
        <v>R1026</v>
      </c>
      <c r="Q595" s="36">
        <f ca="1">VLOOKUP($A595,'Hospitalisation Details'!$K595:$S2937,8,FALSE)</f>
        <v>49</v>
      </c>
    </row>
    <row r="596" spans="1:17" x14ac:dyDescent="0.3">
      <c r="A596" s="14" t="str">
        <f>VLOOKUP('Customer Names'!A596,'Customer Names'!A596:F2930,1,FALSE)</f>
        <v>Id595</v>
      </c>
      <c r="B596" s="11" t="str">
        <f>VLOOKUP('Customer Names'!B596,'Customer Names'!B596:G2930,5,FALSE)</f>
        <v>Greer D</v>
      </c>
      <c r="C596" s="11">
        <f>VLOOKUP($A596,'Medical Examinations'!$A596:$O2930,2,FALSE)</f>
        <v>47.59</v>
      </c>
      <c r="D596" s="11">
        <f>VLOOKUP($A596,'Medical Examinations'!$A596:$O2930,3,FALSE)</f>
        <v>11.43</v>
      </c>
      <c r="E596" s="11" t="str">
        <f>VLOOKUP($A596,'Medical Examinations'!$A596:$P2930,14,FALSE)</f>
        <v>Yes</v>
      </c>
      <c r="F596" s="11" t="str">
        <f>VLOOKUP($A596,'Medical Examinations'!$A596:$O2930,5,FALSE)</f>
        <v>No</v>
      </c>
      <c r="G596" s="11" t="str">
        <f>VLOOKUP($A596,'Medical Examinations'!$A596:$O2930,6,FALSE)</f>
        <v>No</v>
      </c>
      <c r="H596" s="11">
        <f>VLOOKUP($A596,'Medical Examinations'!$A596:$P2930,13,FALSE)</f>
        <v>2</v>
      </c>
      <c r="I596" s="11" t="str">
        <f>VLOOKUP($A596,'Medical Examinations'!$A596:$P2930,16,FALSE)</f>
        <v>No</v>
      </c>
      <c r="J596" s="11" t="str">
        <f>VLOOKUP($A596,'Medical Examinations'!$A596:$P2930,11,FALSE)</f>
        <v>Obesity</v>
      </c>
      <c r="K596" s="11" t="str">
        <f>VLOOKUP($A596,'Medical Examinations'!$A596:$P2930,12,FALSE)</f>
        <v>Diabetes</v>
      </c>
      <c r="L596" s="11" t="str">
        <f>VLOOKUP($A596,'Hospitalisation Details'!$K596:$S2938,7,FALSE)</f>
        <v>10 Jul 1970</v>
      </c>
      <c r="M596" s="17">
        <f>VLOOKUP($A596,'Hospitalisation Details'!$K596:$S2938,9,FALSE)</f>
        <v>16600.16</v>
      </c>
      <c r="N596" s="11" t="str">
        <f>VLOOKUP($A596,'Hospitalisation Details'!$K596:$S2938,4,FALSE)</f>
        <v>Tier - 2</v>
      </c>
      <c r="O596" s="11" t="str">
        <f>VLOOKUP($A596,'Hospitalisation Details'!$K596:$S2938,5,FALSE)</f>
        <v>Tier - 2</v>
      </c>
      <c r="P596" s="11" t="str">
        <f>VLOOKUP($A596,'Hospitalisation Details'!$K596:$S2938,6,FALSE)</f>
        <v>R1011</v>
      </c>
      <c r="Q596" s="36">
        <f ca="1">VLOOKUP($A596,'Hospitalisation Details'!$K596:$S2938,8,FALSE)</f>
        <v>54</v>
      </c>
    </row>
    <row r="597" spans="1:17" x14ac:dyDescent="0.3">
      <c r="A597" s="14" t="str">
        <f>VLOOKUP('Customer Names'!A597,'Customer Names'!A597:F2931,1,FALSE)</f>
        <v>Id596</v>
      </c>
      <c r="B597" s="11" t="str">
        <f>VLOOKUP('Customer Names'!B597,'Customer Names'!B597:G2931,5,FALSE)</f>
        <v>Brent</v>
      </c>
      <c r="C597" s="11">
        <f>VLOOKUP($A597,'Medical Examinations'!$A597:$O2931,2,FALSE)</f>
        <v>39.81</v>
      </c>
      <c r="D597" s="11">
        <f>VLOOKUP($A597,'Medical Examinations'!$A597:$O2931,3,FALSE)</f>
        <v>7.65</v>
      </c>
      <c r="E597" s="11" t="str">
        <f>VLOOKUP($A597,'Medical Examinations'!$A597:$P2931,14,FALSE)</f>
        <v>Yes</v>
      </c>
      <c r="F597" s="11" t="str">
        <f>VLOOKUP($A597,'Medical Examinations'!$A597:$O2931,5,FALSE)</f>
        <v>No</v>
      </c>
      <c r="G597" s="11" t="str">
        <f>VLOOKUP($A597,'Medical Examinations'!$A597:$O2931,6,FALSE)</f>
        <v>Yes</v>
      </c>
      <c r="H597" s="11">
        <f>VLOOKUP($A597,'Medical Examinations'!$A597:$P2931,13,FALSE)</f>
        <v>1</v>
      </c>
      <c r="I597" s="11" t="str">
        <f>VLOOKUP($A597,'Medical Examinations'!$A597:$P2931,16,FALSE)</f>
        <v>No</v>
      </c>
      <c r="J597" s="11" t="str">
        <f>VLOOKUP($A597,'Medical Examinations'!$A597:$P2931,11,FALSE)</f>
        <v>Obesity</v>
      </c>
      <c r="K597" s="11" t="str">
        <f>VLOOKUP($A597,'Medical Examinations'!$A597:$P2931,12,FALSE)</f>
        <v>Diabetes</v>
      </c>
      <c r="L597" s="11" t="str">
        <f>VLOOKUP($A597,'Hospitalisation Details'!$K597:$S2939,7,FALSE)</f>
        <v>25 Jun 1963</v>
      </c>
      <c r="M597" s="17">
        <f>VLOOKUP($A597,'Hospitalisation Details'!$K597:$S2939,9,FALSE)</f>
        <v>16587.96</v>
      </c>
      <c r="N597" s="11" t="str">
        <f>VLOOKUP($A597,'Hospitalisation Details'!$K597:$S2939,4,FALSE)</f>
        <v>Tier - 2</v>
      </c>
      <c r="O597" s="11" t="str">
        <f>VLOOKUP($A597,'Hospitalisation Details'!$K597:$S2939,5,FALSE)</f>
        <v>Tier - 2</v>
      </c>
      <c r="P597" s="11" t="str">
        <f>VLOOKUP($A597,'Hospitalisation Details'!$K597:$S2939,6,FALSE)</f>
        <v>R1023</v>
      </c>
      <c r="Q597" s="36">
        <f ca="1">VLOOKUP($A597,'Hospitalisation Details'!$K597:$S2939,8,FALSE)</f>
        <v>61</v>
      </c>
    </row>
    <row r="598" spans="1:17" x14ac:dyDescent="0.3">
      <c r="A598" s="14" t="str">
        <f>VLOOKUP('Customer Names'!A598,'Customer Names'!A598:F2932,1,FALSE)</f>
        <v>Id597</v>
      </c>
      <c r="B598" s="11" t="str">
        <f>VLOOKUP('Customer Names'!B598,'Customer Names'!B598:G2932,5,FALSE)</f>
        <v>Eugene M</v>
      </c>
      <c r="C598" s="11">
        <f>VLOOKUP($A598,'Medical Examinations'!$A598:$O2932,2,FALSE)</f>
        <v>31.02</v>
      </c>
      <c r="D598" s="11">
        <f>VLOOKUP($A598,'Medical Examinations'!$A598:$O2932,3,FALSE)</f>
        <v>5.87</v>
      </c>
      <c r="E598" s="11" t="str">
        <f>VLOOKUP($A598,'Medical Examinations'!$A598:$P2932,14,FALSE)</f>
        <v>Yes</v>
      </c>
      <c r="F598" s="11" t="str">
        <f>VLOOKUP($A598,'Medical Examinations'!$A598:$O2932,5,FALSE)</f>
        <v>No</v>
      </c>
      <c r="G598" s="11" t="str">
        <f>VLOOKUP($A598,'Medical Examinations'!$A598:$O2932,6,FALSE)</f>
        <v>No</v>
      </c>
      <c r="H598" s="11">
        <f>VLOOKUP($A598,'Medical Examinations'!$A598:$P2932,13,FALSE)</f>
        <v>0</v>
      </c>
      <c r="I598" s="11" t="str">
        <f>VLOOKUP($A598,'Medical Examinations'!$A598:$P2932,16,FALSE)</f>
        <v>No</v>
      </c>
      <c r="J598" s="11" t="str">
        <f>VLOOKUP($A598,'Medical Examinations'!$A598:$P2932,11,FALSE)</f>
        <v>Obesity</v>
      </c>
      <c r="K598" s="11" t="str">
        <f>VLOOKUP($A598,'Medical Examinations'!$A598:$P2932,12,FALSE)</f>
        <v>Prediabetes</v>
      </c>
      <c r="L598" s="11" t="str">
        <f>VLOOKUP($A598,'Hospitalisation Details'!$K598:$S2940,7,FALSE)</f>
        <v>25 Jun 2001</v>
      </c>
      <c r="M598" s="17">
        <f>VLOOKUP($A598,'Hospitalisation Details'!$K598:$S2940,9,FALSE)</f>
        <v>16586.5</v>
      </c>
      <c r="N598" s="11" t="str">
        <f>VLOOKUP($A598,'Hospitalisation Details'!$K598:$S2940,4,FALSE)</f>
        <v>Tier - 2</v>
      </c>
      <c r="O598" s="11" t="str">
        <f>VLOOKUP($A598,'Hospitalisation Details'!$K598:$S2940,5,FALSE)</f>
        <v>Tier - 1</v>
      </c>
      <c r="P598" s="11" t="str">
        <f>VLOOKUP($A598,'Hospitalisation Details'!$K598:$S2940,6,FALSE)</f>
        <v>R1013</v>
      </c>
      <c r="Q598" s="36">
        <f ca="1">VLOOKUP($A598,'Hospitalisation Details'!$K598:$S2940,8,FALSE)</f>
        <v>23</v>
      </c>
    </row>
    <row r="599" spans="1:17" x14ac:dyDescent="0.3">
      <c r="A599" s="14" t="str">
        <f>VLOOKUP('Customer Names'!A599,'Customer Names'!A599:F2933,1,FALSE)</f>
        <v>Id598</v>
      </c>
      <c r="B599" s="11" t="str">
        <f>VLOOKUP('Customer Names'!B599,'Customer Names'!B599:G2933,5,FALSE)</f>
        <v>Erin D</v>
      </c>
      <c r="C599" s="11">
        <f>VLOOKUP($A599,'Medical Examinations'!$A599:$O2933,2,FALSE)</f>
        <v>24.75</v>
      </c>
      <c r="D599" s="11">
        <f>VLOOKUP($A599,'Medical Examinations'!$A599:$O2933,3,FALSE)</f>
        <v>4.3600000000000003</v>
      </c>
      <c r="E599" s="11" t="str">
        <f>VLOOKUP($A599,'Medical Examinations'!$A599:$P2933,14,FALSE)</f>
        <v>Yes</v>
      </c>
      <c r="F599" s="11" t="str">
        <f>VLOOKUP($A599,'Medical Examinations'!$A599:$O2933,5,FALSE)</f>
        <v>No</v>
      </c>
      <c r="G599" s="11" t="str">
        <f>VLOOKUP($A599,'Medical Examinations'!$A599:$O2933,6,FALSE)</f>
        <v>No</v>
      </c>
      <c r="H599" s="11">
        <f>VLOOKUP($A599,'Medical Examinations'!$A599:$P2933,13,FALSE)</f>
        <v>1</v>
      </c>
      <c r="I599" s="11" t="str">
        <f>VLOOKUP($A599,'Medical Examinations'!$A599:$P2933,16,FALSE)</f>
        <v>Yes</v>
      </c>
      <c r="J599" s="11" t="str">
        <f>VLOOKUP($A599,'Medical Examinations'!$A599:$P2933,11,FALSE)</f>
        <v>Normal Weight</v>
      </c>
      <c r="K599" s="11" t="str">
        <f>VLOOKUP($A599,'Medical Examinations'!$A599:$P2933,12,FALSE)</f>
        <v>Normal</v>
      </c>
      <c r="L599" s="11" t="str">
        <f>VLOOKUP($A599,'Hospitalisation Details'!$K599:$S2941,7,FALSE)</f>
        <v>23 Dec 1995</v>
      </c>
      <c r="M599" s="17">
        <f>VLOOKUP($A599,'Hospitalisation Details'!$K599:$S2941,9,FALSE)</f>
        <v>16577.78</v>
      </c>
      <c r="N599" s="11" t="str">
        <f>VLOOKUP($A599,'Hospitalisation Details'!$K599:$S2941,4,FALSE)</f>
        <v>Tier - 2</v>
      </c>
      <c r="O599" s="11" t="str">
        <f>VLOOKUP($A599,'Hospitalisation Details'!$K599:$S2941,5,FALSE)</f>
        <v>Tier - 1</v>
      </c>
      <c r="P599" s="11" t="str">
        <f>VLOOKUP($A599,'Hospitalisation Details'!$K599:$S2941,6,FALSE)</f>
        <v>R1013</v>
      </c>
      <c r="Q599" s="36">
        <f ca="1">VLOOKUP($A599,'Hospitalisation Details'!$K599:$S2941,8,FALSE)</f>
        <v>29</v>
      </c>
    </row>
    <row r="600" spans="1:17" x14ac:dyDescent="0.3">
      <c r="A600" s="14" t="str">
        <f>VLOOKUP('Customer Names'!A600,'Customer Names'!A600:F2934,1,FALSE)</f>
        <v>Id599</v>
      </c>
      <c r="B600" s="11" t="str">
        <f>VLOOKUP('Customer Names'!B600,'Customer Names'!B600:G2934,5,FALSE)</f>
        <v>Kamilla</v>
      </c>
      <c r="C600" s="11">
        <f>VLOOKUP($A600,'Medical Examinations'!$A600:$O2934,2,FALSE)</f>
        <v>30.114999999999998</v>
      </c>
      <c r="D600" s="11">
        <f>VLOOKUP($A600,'Medical Examinations'!$A600:$O2934,3,FALSE)</f>
        <v>10.119999999999999</v>
      </c>
      <c r="E600" s="11" t="str">
        <f>VLOOKUP($A600,'Medical Examinations'!$A600:$P2934,14,FALSE)</f>
        <v>No</v>
      </c>
      <c r="F600" s="11" t="str">
        <f>VLOOKUP($A600,'Medical Examinations'!$A600:$O2934,5,FALSE)</f>
        <v>No</v>
      </c>
      <c r="G600" s="11" t="str">
        <f>VLOOKUP($A600,'Medical Examinations'!$A600:$O2934,6,FALSE)</f>
        <v>No</v>
      </c>
      <c r="H600" s="11">
        <f>VLOOKUP($A600,'Medical Examinations'!$A600:$P2934,13,FALSE)</f>
        <v>3</v>
      </c>
      <c r="I600" s="11" t="str">
        <f>VLOOKUP($A600,'Medical Examinations'!$A600:$P2934,16,FALSE)</f>
        <v>No</v>
      </c>
      <c r="J600" s="11" t="str">
        <f>VLOOKUP($A600,'Medical Examinations'!$A600:$P2934,11,FALSE)</f>
        <v>Obesity</v>
      </c>
      <c r="K600" s="11" t="str">
        <f>VLOOKUP($A600,'Medical Examinations'!$A600:$P2934,12,FALSE)</f>
        <v>Diabetes</v>
      </c>
      <c r="L600" s="11" t="str">
        <f>VLOOKUP($A600,'Hospitalisation Details'!$K600:$S2942,7,FALSE)</f>
        <v>10 Oct 1958</v>
      </c>
      <c r="M600" s="17">
        <f>VLOOKUP($A600,'Hospitalisation Details'!$K600:$S2942,9,FALSE)</f>
        <v>16455.71</v>
      </c>
      <c r="N600" s="11" t="str">
        <f>VLOOKUP($A600,'Hospitalisation Details'!$K600:$S2942,4,FALSE)</f>
        <v>Tier - 2</v>
      </c>
      <c r="O600" s="11" t="str">
        <f>VLOOKUP($A600,'Hospitalisation Details'!$K600:$S2942,5,FALSE)</f>
        <v>Tier - 2</v>
      </c>
      <c r="P600" s="11" t="str">
        <f>VLOOKUP($A600,'Hospitalisation Details'!$K600:$S2942,6,FALSE)</f>
        <v>R1012</v>
      </c>
      <c r="Q600" s="36">
        <f ca="1">VLOOKUP($A600,'Hospitalisation Details'!$K600:$S2942,8,FALSE)</f>
        <v>66</v>
      </c>
    </row>
    <row r="601" spans="1:17" x14ac:dyDescent="0.3">
      <c r="A601" s="14" t="str">
        <f>VLOOKUP('Customer Names'!A601,'Customer Names'!A601:F2935,1,FALSE)</f>
        <v>Id600</v>
      </c>
      <c r="B601" s="11" t="str">
        <f>VLOOKUP('Customer Names'!B601,'Customer Names'!B601:G2935,5,FALSE)</f>
        <v>Wayne I</v>
      </c>
      <c r="C601" s="11">
        <f>VLOOKUP($A601,'Medical Examinations'!$A601:$O2935,2,FALSE)</f>
        <v>26.03</v>
      </c>
      <c r="D601" s="11">
        <f>VLOOKUP($A601,'Medical Examinations'!$A601:$O2935,3,FALSE)</f>
        <v>4.01</v>
      </c>
      <c r="E601" s="11" t="str">
        <f>VLOOKUP($A601,'Medical Examinations'!$A601:$P2935,14,FALSE)</f>
        <v>No</v>
      </c>
      <c r="F601" s="11" t="str">
        <f>VLOOKUP($A601,'Medical Examinations'!$A601:$O2935,5,FALSE)</f>
        <v>No</v>
      </c>
      <c r="G601" s="11" t="str">
        <f>VLOOKUP($A601,'Medical Examinations'!$A601:$O2935,6,FALSE)</f>
        <v>Yes</v>
      </c>
      <c r="H601" s="11">
        <f>VLOOKUP($A601,'Medical Examinations'!$A601:$P2935,13,FALSE)</f>
        <v>1</v>
      </c>
      <c r="I601" s="11" t="str">
        <f>VLOOKUP($A601,'Medical Examinations'!$A601:$P2935,16,FALSE)</f>
        <v>Yes</v>
      </c>
      <c r="J601" s="11" t="str">
        <f>VLOOKUP($A601,'Medical Examinations'!$A601:$P2935,11,FALSE)</f>
        <v>Overweight</v>
      </c>
      <c r="K601" s="11" t="str">
        <f>VLOOKUP($A601,'Medical Examinations'!$A601:$P2935,12,FALSE)</f>
        <v>Normal</v>
      </c>
      <c r="L601" s="11" t="str">
        <f>VLOOKUP($A601,'Hospitalisation Details'!$K601:$S2943,7,FALSE)</f>
        <v>20 Dec 2003</v>
      </c>
      <c r="M601" s="17">
        <f>VLOOKUP($A601,'Hospitalisation Details'!$K601:$S2943,9,FALSE)</f>
        <v>16450.89</v>
      </c>
      <c r="N601" s="11" t="str">
        <f>VLOOKUP($A601,'Hospitalisation Details'!$K601:$S2943,4,FALSE)</f>
        <v>Tier - 2</v>
      </c>
      <c r="O601" s="11" t="str">
        <f>VLOOKUP($A601,'Hospitalisation Details'!$K601:$S2943,5,FALSE)</f>
        <v>Tier - 1</v>
      </c>
      <c r="P601" s="11" t="str">
        <f>VLOOKUP($A601,'Hospitalisation Details'!$K601:$S2943,6,FALSE)</f>
        <v>R1012</v>
      </c>
      <c r="Q601" s="36">
        <f ca="1">VLOOKUP($A601,'Hospitalisation Details'!$K601:$S2943,8,FALSE)</f>
        <v>21</v>
      </c>
    </row>
    <row r="602" spans="1:17" x14ac:dyDescent="0.3">
      <c r="A602" s="14" t="str">
        <f>VLOOKUP('Customer Names'!A602,'Customer Names'!A602:F2936,1,FALSE)</f>
        <v>Id601</v>
      </c>
      <c r="B602" s="11" t="str">
        <f>VLOOKUP('Customer Names'!B602,'Customer Names'!B602:G2936,5,FALSE)</f>
        <v>Tracy L</v>
      </c>
      <c r="C602" s="11">
        <f>VLOOKUP($A602,'Medical Examinations'!$A602:$O2936,2,FALSE)</f>
        <v>20.045000000000002</v>
      </c>
      <c r="D602" s="11">
        <f>VLOOKUP($A602,'Medical Examinations'!$A602:$O2936,3,FALSE)</f>
        <v>4.7699999999999996</v>
      </c>
      <c r="E602" s="11" t="str">
        <f>VLOOKUP($A602,'Medical Examinations'!$A602:$P2936,14,FALSE)</f>
        <v>Yes</v>
      </c>
      <c r="F602" s="11" t="str">
        <f>VLOOKUP($A602,'Medical Examinations'!$A602:$O2936,5,FALSE)</f>
        <v>No</v>
      </c>
      <c r="G602" s="11" t="str">
        <f>VLOOKUP($A602,'Medical Examinations'!$A602:$O2936,6,FALSE)</f>
        <v>No</v>
      </c>
      <c r="H602" s="11">
        <f>VLOOKUP($A602,'Medical Examinations'!$A602:$P2936,13,FALSE)</f>
        <v>1</v>
      </c>
      <c r="I602" s="11" t="str">
        <f>VLOOKUP($A602,'Medical Examinations'!$A602:$P2936,16,FALSE)</f>
        <v>Yes</v>
      </c>
      <c r="J602" s="11" t="str">
        <f>VLOOKUP($A602,'Medical Examinations'!$A602:$P2936,11,FALSE)</f>
        <v>Normal Weight</v>
      </c>
      <c r="K602" s="11" t="str">
        <f>VLOOKUP($A602,'Medical Examinations'!$A602:$P2936,12,FALSE)</f>
        <v>Normal</v>
      </c>
      <c r="L602" s="11" t="str">
        <f>VLOOKUP($A602,'Hospitalisation Details'!$K602:$S2944,7,FALSE)</f>
        <v>28 Sep 1995</v>
      </c>
      <c r="M602" s="17">
        <f>VLOOKUP($A602,'Hospitalisation Details'!$K602:$S2944,9,FALSE)</f>
        <v>16420.490000000002</v>
      </c>
      <c r="N602" s="11" t="str">
        <f>VLOOKUP($A602,'Hospitalisation Details'!$K602:$S2944,4,FALSE)</f>
        <v>Tier - 2</v>
      </c>
      <c r="O602" s="11" t="str">
        <f>VLOOKUP($A602,'Hospitalisation Details'!$K602:$S2944,5,FALSE)</f>
        <v>Tier - 3</v>
      </c>
      <c r="P602" s="11" t="str">
        <f>VLOOKUP($A602,'Hospitalisation Details'!$K602:$S2944,6,FALSE)</f>
        <v>R1012</v>
      </c>
      <c r="Q602" s="36">
        <f ca="1">VLOOKUP($A602,'Hospitalisation Details'!$K602:$S2944,8,FALSE)</f>
        <v>29</v>
      </c>
    </row>
    <row r="603" spans="1:17" x14ac:dyDescent="0.3">
      <c r="A603" s="14" t="str">
        <f>VLOOKUP('Customer Names'!A603,'Customer Names'!A603:F2937,1,FALSE)</f>
        <v>Id602</v>
      </c>
      <c r="B603" s="11" t="str">
        <f>VLOOKUP('Customer Names'!B603,'Customer Names'!B603:G2937,5,FALSE)</f>
        <v>Heather</v>
      </c>
      <c r="C603" s="11">
        <f>VLOOKUP($A603,'Medical Examinations'!$A603:$O2937,2,FALSE)</f>
        <v>40.24</v>
      </c>
      <c r="D603" s="11">
        <f>VLOOKUP($A603,'Medical Examinations'!$A603:$O2937,3,FALSE)</f>
        <v>6.83</v>
      </c>
      <c r="E603" s="11" t="str">
        <f>VLOOKUP($A603,'Medical Examinations'!$A603:$P2937,14,FALSE)</f>
        <v>No</v>
      </c>
      <c r="F603" s="11" t="str">
        <f>VLOOKUP($A603,'Medical Examinations'!$A603:$O2937,5,FALSE)</f>
        <v>No</v>
      </c>
      <c r="G603" s="11" t="str">
        <f>VLOOKUP($A603,'Medical Examinations'!$A603:$O2937,6,FALSE)</f>
        <v>No</v>
      </c>
      <c r="H603" s="11">
        <f>VLOOKUP($A603,'Medical Examinations'!$A603:$P2937,13,FALSE)</f>
        <v>0</v>
      </c>
      <c r="I603" s="11" t="str">
        <f>VLOOKUP($A603,'Medical Examinations'!$A603:$P2937,16,FALSE)</f>
        <v>No</v>
      </c>
      <c r="J603" s="11" t="str">
        <f>VLOOKUP($A603,'Medical Examinations'!$A603:$P2937,11,FALSE)</f>
        <v>Obesity</v>
      </c>
      <c r="K603" s="11" t="str">
        <f>VLOOKUP($A603,'Medical Examinations'!$A603:$P2937,12,FALSE)</f>
        <v>Diabetes</v>
      </c>
      <c r="L603" s="11" t="str">
        <f>VLOOKUP($A603,'Hospitalisation Details'!$K603:$S2945,7,FALSE)</f>
        <v>5 Dec 1965</v>
      </c>
      <c r="M603" s="17">
        <f>VLOOKUP($A603,'Hospitalisation Details'!$K603:$S2945,9,FALSE)</f>
        <v>16351.42</v>
      </c>
      <c r="N603" s="11" t="str">
        <f>VLOOKUP($A603,'Hospitalisation Details'!$K603:$S2945,4,FALSE)</f>
        <v>Tier - 2</v>
      </c>
      <c r="O603" s="11" t="str">
        <f>VLOOKUP($A603,'Hospitalisation Details'!$K603:$S2945,5,FALSE)</f>
        <v>Tier - 3</v>
      </c>
      <c r="P603" s="11" t="str">
        <f>VLOOKUP($A603,'Hospitalisation Details'!$K603:$S2945,6,FALSE)</f>
        <v>R1026</v>
      </c>
      <c r="Q603" s="36">
        <f ca="1">VLOOKUP($A603,'Hospitalisation Details'!$K603:$S2945,8,FALSE)</f>
        <v>59</v>
      </c>
    </row>
    <row r="604" spans="1:17" x14ac:dyDescent="0.3">
      <c r="A604" s="14" t="str">
        <f>VLOOKUP('Customer Names'!A604,'Customer Names'!A604:F2938,1,FALSE)</f>
        <v>Id603</v>
      </c>
      <c r="B604" s="11" t="str">
        <f>VLOOKUP('Customer Names'!B604,'Customer Names'!B604:G2938,5,FALSE)</f>
        <v>Megan C</v>
      </c>
      <c r="C604" s="11">
        <f>VLOOKUP($A604,'Medical Examinations'!$A604:$O2938,2,FALSE)</f>
        <v>43.15</v>
      </c>
      <c r="D604" s="11">
        <f>VLOOKUP($A604,'Medical Examinations'!$A604:$O2938,3,FALSE)</f>
        <v>6.14</v>
      </c>
      <c r="E604" s="11" t="str">
        <f>VLOOKUP($A604,'Medical Examinations'!$A604:$P2938,14,FALSE)</f>
        <v>Yes</v>
      </c>
      <c r="F604" s="11" t="str">
        <f>VLOOKUP($A604,'Medical Examinations'!$A604:$O2938,5,FALSE)</f>
        <v>No</v>
      </c>
      <c r="G604" s="11" t="str">
        <f>VLOOKUP($A604,'Medical Examinations'!$A604:$O2938,6,FALSE)</f>
        <v>Yes</v>
      </c>
      <c r="H604" s="11">
        <f>VLOOKUP($A604,'Medical Examinations'!$A604:$P2938,13,FALSE)</f>
        <v>1</v>
      </c>
      <c r="I604" s="11" t="str">
        <f>VLOOKUP($A604,'Medical Examinations'!$A604:$P2938,16,FALSE)</f>
        <v>No</v>
      </c>
      <c r="J604" s="11" t="str">
        <f>VLOOKUP($A604,'Medical Examinations'!$A604:$P2938,11,FALSE)</f>
        <v>Obesity</v>
      </c>
      <c r="K604" s="11" t="str">
        <f>VLOOKUP($A604,'Medical Examinations'!$A604:$P2938,12,FALSE)</f>
        <v>Prediabetes</v>
      </c>
      <c r="L604" s="11" t="str">
        <f>VLOOKUP($A604,'Hospitalisation Details'!$K604:$S2946,7,FALSE)</f>
        <v>8 Aug 1969</v>
      </c>
      <c r="M604" s="17">
        <f>VLOOKUP($A604,'Hospitalisation Details'!$K604:$S2946,9,FALSE)</f>
        <v>16311.05</v>
      </c>
      <c r="N604" s="11" t="str">
        <f>VLOOKUP($A604,'Hospitalisation Details'!$K604:$S2946,4,FALSE)</f>
        <v>Tier - 2</v>
      </c>
      <c r="O604" s="11" t="str">
        <f>VLOOKUP($A604,'Hospitalisation Details'!$K604:$S2946,5,FALSE)</f>
        <v>Tier - 3</v>
      </c>
      <c r="P604" s="11" t="str">
        <f>VLOOKUP($A604,'Hospitalisation Details'!$K604:$S2946,6,FALSE)</f>
        <v>R1026</v>
      </c>
      <c r="Q604" s="36">
        <f ca="1">VLOOKUP($A604,'Hospitalisation Details'!$K604:$S2946,8,FALSE)</f>
        <v>55</v>
      </c>
    </row>
    <row r="605" spans="1:17" x14ac:dyDescent="0.3">
      <c r="A605" s="14" t="str">
        <f>VLOOKUP('Customer Names'!A605,'Customer Names'!A605:F2939,1,FALSE)</f>
        <v>Id604</v>
      </c>
      <c r="B605" s="11" t="str">
        <f>VLOOKUP('Customer Names'!B605,'Customer Names'!B605:G2939,5,FALSE)</f>
        <v>Jonathan</v>
      </c>
      <c r="C605" s="11">
        <f>VLOOKUP($A605,'Medical Examinations'!$A605:$O2939,2,FALSE)</f>
        <v>27.7</v>
      </c>
      <c r="D605" s="11">
        <f>VLOOKUP($A605,'Medical Examinations'!$A605:$O2939,3,FALSE)</f>
        <v>5.6</v>
      </c>
      <c r="E605" s="11" t="str">
        <f>VLOOKUP($A605,'Medical Examinations'!$A605:$P2939,14,FALSE)</f>
        <v>No</v>
      </c>
      <c r="F605" s="11" t="str">
        <f>VLOOKUP($A605,'Medical Examinations'!$A605:$O2939,5,FALSE)</f>
        <v>No</v>
      </c>
      <c r="G605" s="11" t="str">
        <f>VLOOKUP($A605,'Medical Examinations'!$A605:$O2939,6,FALSE)</f>
        <v>Yes</v>
      </c>
      <c r="H605" s="11">
        <f>VLOOKUP($A605,'Medical Examinations'!$A605:$P2939,13,FALSE)</f>
        <v>1</v>
      </c>
      <c r="I605" s="11" t="str">
        <f>VLOOKUP($A605,'Medical Examinations'!$A605:$P2939,16,FALSE)</f>
        <v>Yes</v>
      </c>
      <c r="J605" s="11" t="str">
        <f>VLOOKUP($A605,'Medical Examinations'!$A605:$P2939,11,FALSE)</f>
        <v>Overweight</v>
      </c>
      <c r="K605" s="11" t="str">
        <f>VLOOKUP($A605,'Medical Examinations'!$A605:$P2939,12,FALSE)</f>
        <v>Normal</v>
      </c>
      <c r="L605" s="11" t="str">
        <f>VLOOKUP($A605,'Hospitalisation Details'!$K605:$S2947,7,FALSE)</f>
        <v>24 Aug 2003</v>
      </c>
      <c r="M605" s="17">
        <f>VLOOKUP($A605,'Hospitalisation Details'!$K605:$S2947,9,FALSE)</f>
        <v>16297.85</v>
      </c>
      <c r="N605" s="11" t="str">
        <f>VLOOKUP($A605,'Hospitalisation Details'!$K605:$S2947,4,FALSE)</f>
        <v>Tier - 2</v>
      </c>
      <c r="O605" s="11" t="str">
        <f>VLOOKUP($A605,'Hospitalisation Details'!$K605:$S2947,5,FALSE)</f>
        <v>Tier - 3</v>
      </c>
      <c r="P605" s="11" t="str">
        <f>VLOOKUP($A605,'Hospitalisation Details'!$K605:$S2947,6,FALSE)</f>
        <v>R1011</v>
      </c>
      <c r="Q605" s="36">
        <f ca="1">VLOOKUP($A605,'Hospitalisation Details'!$K605:$S2947,8,FALSE)</f>
        <v>21</v>
      </c>
    </row>
    <row r="606" spans="1:17" x14ac:dyDescent="0.3">
      <c r="A606" s="14" t="str">
        <f>VLOOKUP('Customer Names'!A606,'Customer Names'!A606:F2940,1,FALSE)</f>
        <v>Id605</v>
      </c>
      <c r="B606" s="11" t="str">
        <f>VLOOKUP('Customer Names'!B606,'Customer Names'!B606:G2940,5,FALSE)</f>
        <v>Greg D</v>
      </c>
      <c r="C606" s="11">
        <f>VLOOKUP($A606,'Medical Examinations'!$A606:$O2940,2,FALSE)</f>
        <v>45.68</v>
      </c>
      <c r="D606" s="11">
        <f>VLOOKUP($A606,'Medical Examinations'!$A606:$O2940,3,FALSE)</f>
        <v>4.8</v>
      </c>
      <c r="E606" s="11" t="str">
        <f>VLOOKUP($A606,'Medical Examinations'!$A606:$P2940,14,FALSE)</f>
        <v>No</v>
      </c>
      <c r="F606" s="11" t="str">
        <f>VLOOKUP($A606,'Medical Examinations'!$A606:$O2940,5,FALSE)</f>
        <v>No</v>
      </c>
      <c r="G606" s="11" t="str">
        <f>VLOOKUP($A606,'Medical Examinations'!$A606:$O2940,6,FALSE)</f>
        <v>No</v>
      </c>
      <c r="H606" s="11">
        <f>VLOOKUP($A606,'Medical Examinations'!$A606:$P2940,13,FALSE)</f>
        <v>2</v>
      </c>
      <c r="I606" s="11" t="str">
        <f>VLOOKUP($A606,'Medical Examinations'!$A606:$P2940,16,FALSE)</f>
        <v>No</v>
      </c>
      <c r="J606" s="11" t="str">
        <f>VLOOKUP($A606,'Medical Examinations'!$A606:$P2940,11,FALSE)</f>
        <v>Obesity</v>
      </c>
      <c r="K606" s="11" t="str">
        <f>VLOOKUP($A606,'Medical Examinations'!$A606:$P2940,12,FALSE)</f>
        <v>Normal</v>
      </c>
      <c r="L606" s="11" t="str">
        <f>VLOOKUP($A606,'Hospitalisation Details'!$K606:$S2948,7,FALSE)</f>
        <v>30 Jul 1972</v>
      </c>
      <c r="M606" s="17">
        <f>VLOOKUP($A606,'Hospitalisation Details'!$K606:$S2948,9,FALSE)</f>
        <v>16267.32</v>
      </c>
      <c r="N606" s="11" t="str">
        <f>VLOOKUP($A606,'Hospitalisation Details'!$K606:$S2948,4,FALSE)</f>
        <v>Tier - 2</v>
      </c>
      <c r="O606" s="11" t="str">
        <f>VLOOKUP($A606,'Hospitalisation Details'!$K606:$S2948,5,FALSE)</f>
        <v>Tier - 2</v>
      </c>
      <c r="P606" s="11" t="str">
        <f>VLOOKUP($A606,'Hospitalisation Details'!$K606:$S2948,6,FALSE)</f>
        <v>R1023</v>
      </c>
      <c r="Q606" s="36">
        <f ca="1">VLOOKUP($A606,'Hospitalisation Details'!$K606:$S2948,8,FALSE)</f>
        <v>52</v>
      </c>
    </row>
    <row r="607" spans="1:17" x14ac:dyDescent="0.3">
      <c r="A607" s="14" t="str">
        <f>VLOOKUP('Customer Names'!A607,'Customer Names'!A607:F2941,1,FALSE)</f>
        <v>Id606</v>
      </c>
      <c r="B607" s="11" t="str">
        <f>VLOOKUP('Customer Names'!B607,'Customer Names'!B607:G2941,5,FALSE)</f>
        <v>Steven L</v>
      </c>
      <c r="C607" s="11">
        <f>VLOOKUP($A607,'Medical Examinations'!$A607:$O2941,2,FALSE)</f>
        <v>27.3</v>
      </c>
      <c r="D607" s="11">
        <f>VLOOKUP($A607,'Medical Examinations'!$A607:$O2941,3,FALSE)</f>
        <v>11.89</v>
      </c>
      <c r="E607" s="11" t="str">
        <f>VLOOKUP($A607,'Medical Examinations'!$A607:$P2941,14,FALSE)</f>
        <v>No</v>
      </c>
      <c r="F607" s="11" t="str">
        <f>VLOOKUP($A607,'Medical Examinations'!$A607:$O2941,5,FALSE)</f>
        <v>No</v>
      </c>
      <c r="G607" s="11" t="str">
        <f>VLOOKUP($A607,'Medical Examinations'!$A607:$O2941,6,FALSE)</f>
        <v>No</v>
      </c>
      <c r="H607" s="11">
        <f>VLOOKUP($A607,'Medical Examinations'!$A607:$P2941,13,FALSE)</f>
        <v>0</v>
      </c>
      <c r="I607" s="11" t="str">
        <f>VLOOKUP($A607,'Medical Examinations'!$A607:$P2941,16,FALSE)</f>
        <v>Yes</v>
      </c>
      <c r="J607" s="11" t="str">
        <f>VLOOKUP($A607,'Medical Examinations'!$A607:$P2941,11,FALSE)</f>
        <v>Overweight</v>
      </c>
      <c r="K607" s="11" t="str">
        <f>VLOOKUP($A607,'Medical Examinations'!$A607:$P2941,12,FALSE)</f>
        <v>Diabetes</v>
      </c>
      <c r="L607" s="11" t="str">
        <f>VLOOKUP($A607,'Hospitalisation Details'!$K607:$S2949,7,FALSE)</f>
        <v>8 Sep 2002</v>
      </c>
      <c r="M607" s="17">
        <f>VLOOKUP($A607,'Hospitalisation Details'!$K607:$S2949,9,FALSE)</f>
        <v>16232.85</v>
      </c>
      <c r="N607" s="11" t="str">
        <f>VLOOKUP($A607,'Hospitalisation Details'!$K607:$S2949,4,FALSE)</f>
        <v>Tier - 2</v>
      </c>
      <c r="O607" s="11" t="str">
        <f>VLOOKUP($A607,'Hospitalisation Details'!$K607:$S2949,5,FALSE)</f>
        <v>Tier - 1</v>
      </c>
      <c r="P607" s="11" t="str">
        <f>VLOOKUP($A607,'Hospitalisation Details'!$K607:$S2949,6,FALSE)</f>
        <v>R1011</v>
      </c>
      <c r="Q607" s="36">
        <f ca="1">VLOOKUP($A607,'Hospitalisation Details'!$K607:$S2949,8,FALSE)</f>
        <v>22</v>
      </c>
    </row>
    <row r="608" spans="1:17" x14ac:dyDescent="0.3">
      <c r="A608" s="14" t="str">
        <f>VLOOKUP('Customer Names'!A608,'Customer Names'!A608:F2942,1,FALSE)</f>
        <v>Id607</v>
      </c>
      <c r="B608" s="11" t="str">
        <f>VLOOKUP('Customer Names'!B608,'Customer Names'!B608:G2942,5,FALSE)</f>
        <v>Gianfilippo</v>
      </c>
      <c r="C608" s="11">
        <f>VLOOKUP($A608,'Medical Examinations'!$A608:$O2942,2,FALSE)</f>
        <v>54.45</v>
      </c>
      <c r="D608" s="11">
        <f>VLOOKUP($A608,'Medical Examinations'!$A608:$O2942,3,FALSE)</f>
        <v>4.7300000000000004</v>
      </c>
      <c r="E608" s="11" t="str">
        <f>VLOOKUP($A608,'Medical Examinations'!$A608:$P2942,14,FALSE)</f>
        <v>Yes</v>
      </c>
      <c r="F608" s="11" t="str">
        <f>VLOOKUP($A608,'Medical Examinations'!$A608:$O2942,5,FALSE)</f>
        <v>No</v>
      </c>
      <c r="G608" s="11" t="str">
        <f>VLOOKUP($A608,'Medical Examinations'!$A608:$O2942,6,FALSE)</f>
        <v>No</v>
      </c>
      <c r="H608" s="11">
        <f>VLOOKUP($A608,'Medical Examinations'!$A608:$P2942,13,FALSE)</f>
        <v>1</v>
      </c>
      <c r="I608" s="11" t="str">
        <f>VLOOKUP($A608,'Medical Examinations'!$A608:$P2942,16,FALSE)</f>
        <v>No</v>
      </c>
      <c r="J608" s="11" t="str">
        <f>VLOOKUP($A608,'Medical Examinations'!$A608:$P2942,11,FALSE)</f>
        <v>Obesity</v>
      </c>
      <c r="K608" s="11" t="str">
        <f>VLOOKUP($A608,'Medical Examinations'!$A608:$P2942,12,FALSE)</f>
        <v>Normal</v>
      </c>
      <c r="L608" s="11" t="str">
        <f>VLOOKUP($A608,'Hospitalisation Details'!$K608:$S2950,7,FALSE)</f>
        <v>21 Aug 1988</v>
      </c>
      <c r="M608" s="17">
        <f>VLOOKUP($A608,'Hospitalisation Details'!$K608:$S2950,9,FALSE)</f>
        <v>16205.88</v>
      </c>
      <c r="N608" s="11" t="str">
        <f>VLOOKUP($A608,'Hospitalisation Details'!$K608:$S2950,4,FALSE)</f>
        <v>Tier - 2</v>
      </c>
      <c r="O608" s="11" t="str">
        <f>VLOOKUP($A608,'Hospitalisation Details'!$K608:$S2950,5,FALSE)</f>
        <v>Tier - 1</v>
      </c>
      <c r="P608" s="11" t="str">
        <f>VLOOKUP($A608,'Hospitalisation Details'!$K608:$S2950,6,FALSE)</f>
        <v>R1012</v>
      </c>
      <c r="Q608" s="36">
        <f ca="1">VLOOKUP($A608,'Hospitalisation Details'!$K608:$S2950,8,FALSE)</f>
        <v>36</v>
      </c>
    </row>
    <row r="609" spans="1:17" x14ac:dyDescent="0.3">
      <c r="A609" s="14" t="str">
        <f>VLOOKUP('Customer Names'!A609,'Customer Names'!A609:F2943,1,FALSE)</f>
        <v>Id608</v>
      </c>
      <c r="B609" s="11" t="str">
        <f>VLOOKUP('Customer Names'!B609,'Customer Names'!B609:G2943,5,FALSE)</f>
        <v>Hector</v>
      </c>
      <c r="C609" s="11">
        <f>VLOOKUP($A609,'Medical Examinations'!$A609:$O2943,2,FALSE)</f>
        <v>54.43</v>
      </c>
      <c r="D609" s="11">
        <f>VLOOKUP($A609,'Medical Examinations'!$A609:$O2943,3,FALSE)</f>
        <v>4.6100000000000003</v>
      </c>
      <c r="E609" s="11" t="str">
        <f>VLOOKUP($A609,'Medical Examinations'!$A609:$P2943,14,FALSE)</f>
        <v>Yes</v>
      </c>
      <c r="F609" s="11" t="str">
        <f>VLOOKUP($A609,'Medical Examinations'!$A609:$O2943,5,FALSE)</f>
        <v>No</v>
      </c>
      <c r="G609" s="11" t="str">
        <f>VLOOKUP($A609,'Medical Examinations'!$A609:$O2943,6,FALSE)</f>
        <v>No</v>
      </c>
      <c r="H609" s="11">
        <f>VLOOKUP($A609,'Medical Examinations'!$A609:$P2943,13,FALSE)</f>
        <v>1</v>
      </c>
      <c r="I609" s="11" t="str">
        <f>VLOOKUP($A609,'Medical Examinations'!$A609:$P2943,16,FALSE)</f>
        <v>No</v>
      </c>
      <c r="J609" s="11" t="str">
        <f>VLOOKUP($A609,'Medical Examinations'!$A609:$P2943,11,FALSE)</f>
        <v>Obesity</v>
      </c>
      <c r="K609" s="11" t="str">
        <f>VLOOKUP($A609,'Medical Examinations'!$A609:$P2943,12,FALSE)</f>
        <v>Normal</v>
      </c>
      <c r="L609" s="11" t="str">
        <f>VLOOKUP($A609,'Hospitalisation Details'!$K609:$S2951,7,FALSE)</f>
        <v>6 Aug 1988</v>
      </c>
      <c r="M609" s="17">
        <f>VLOOKUP($A609,'Hospitalisation Details'!$K609:$S2951,9,FALSE)</f>
        <v>16199.1</v>
      </c>
      <c r="N609" s="11" t="str">
        <f>VLOOKUP($A609,'Hospitalisation Details'!$K609:$S2951,4,FALSE)</f>
        <v>Tier - 2</v>
      </c>
      <c r="O609" s="11" t="str">
        <f>VLOOKUP($A609,'Hospitalisation Details'!$K609:$S2951,5,FALSE)</f>
        <v>Tier - 2</v>
      </c>
      <c r="P609" s="11" t="str">
        <f>VLOOKUP($A609,'Hospitalisation Details'!$K609:$S2951,6,FALSE)</f>
        <v>R1012</v>
      </c>
      <c r="Q609" s="36">
        <f ca="1">VLOOKUP($A609,'Hospitalisation Details'!$K609:$S2951,8,FALSE)</f>
        <v>36</v>
      </c>
    </row>
    <row r="610" spans="1:17" x14ac:dyDescent="0.3">
      <c r="A610" s="14" t="str">
        <f>VLOOKUP('Customer Names'!A610,'Customer Names'!A610:F2944,1,FALSE)</f>
        <v>Id609</v>
      </c>
      <c r="B610" s="11" t="str">
        <f>VLOOKUP('Customer Names'!B610,'Customer Names'!B610:G2944,5,FALSE)</f>
        <v>Mark W</v>
      </c>
      <c r="C610" s="11">
        <f>VLOOKUP($A610,'Medical Examinations'!$A610:$O2944,2,FALSE)</f>
        <v>48.01</v>
      </c>
      <c r="D610" s="11">
        <f>VLOOKUP($A610,'Medical Examinations'!$A610:$O2944,3,FALSE)</f>
        <v>7.3</v>
      </c>
      <c r="E610" s="11" t="str">
        <f>VLOOKUP($A610,'Medical Examinations'!$A610:$P2944,14,FALSE)</f>
        <v>No</v>
      </c>
      <c r="F610" s="11" t="str">
        <f>VLOOKUP($A610,'Medical Examinations'!$A610:$O2944,5,FALSE)</f>
        <v>No</v>
      </c>
      <c r="G610" s="11" t="str">
        <f>VLOOKUP($A610,'Medical Examinations'!$A610:$O2944,6,FALSE)</f>
        <v>No</v>
      </c>
      <c r="H610" s="11">
        <f>VLOOKUP($A610,'Medical Examinations'!$A610:$P2944,13,FALSE)</f>
        <v>0</v>
      </c>
      <c r="I610" s="11" t="str">
        <f>VLOOKUP($A610,'Medical Examinations'!$A610:$P2944,16,FALSE)</f>
        <v>No</v>
      </c>
      <c r="J610" s="11" t="str">
        <f>VLOOKUP($A610,'Medical Examinations'!$A610:$P2944,11,FALSE)</f>
        <v>Obesity</v>
      </c>
      <c r="K610" s="11" t="str">
        <f>VLOOKUP($A610,'Medical Examinations'!$A610:$P2944,12,FALSE)</f>
        <v>Diabetes</v>
      </c>
      <c r="L610" s="11" t="str">
        <f>VLOOKUP($A610,'Hospitalisation Details'!$K610:$S2952,7,FALSE)</f>
        <v>11 Sep 1974</v>
      </c>
      <c r="M610" s="17">
        <f>VLOOKUP($A610,'Hospitalisation Details'!$K610:$S2952,9,FALSE)</f>
        <v>16190.97</v>
      </c>
      <c r="N610" s="11" t="str">
        <f>VLOOKUP($A610,'Hospitalisation Details'!$K610:$S2952,4,FALSE)</f>
        <v>Tier - 2</v>
      </c>
      <c r="O610" s="11" t="str">
        <f>VLOOKUP($A610,'Hospitalisation Details'!$K610:$S2952,5,FALSE)</f>
        <v>Tier - 3</v>
      </c>
      <c r="P610" s="11" t="str">
        <f>VLOOKUP($A610,'Hospitalisation Details'!$K610:$S2952,6,FALSE)</f>
        <v>R1012</v>
      </c>
      <c r="Q610" s="36">
        <f ca="1">VLOOKUP($A610,'Hospitalisation Details'!$K610:$S2952,8,FALSE)</f>
        <v>50</v>
      </c>
    </row>
    <row r="611" spans="1:17" x14ac:dyDescent="0.3">
      <c r="A611" s="14" t="str">
        <f>VLOOKUP('Customer Names'!A611,'Customer Names'!A611:F2945,1,FALSE)</f>
        <v>Id610</v>
      </c>
      <c r="B611" s="11" t="str">
        <f>VLOOKUP('Customer Names'!B611,'Customer Names'!B611:G2945,5,FALSE)</f>
        <v>Aubri</v>
      </c>
      <c r="C611" s="11">
        <f>VLOOKUP($A611,'Medical Examinations'!$A611:$O2945,2,FALSE)</f>
        <v>48.32</v>
      </c>
      <c r="D611" s="11">
        <f>VLOOKUP($A611,'Medical Examinations'!$A611:$O2945,3,FALSE)</f>
        <v>5.88</v>
      </c>
      <c r="E611" s="11" t="str">
        <f>VLOOKUP($A611,'Medical Examinations'!$A611:$P2945,14,FALSE)</f>
        <v>No</v>
      </c>
      <c r="F611" s="11" t="str">
        <f>VLOOKUP($A611,'Medical Examinations'!$A611:$O2945,5,FALSE)</f>
        <v>No</v>
      </c>
      <c r="G611" s="11" t="str">
        <f>VLOOKUP($A611,'Medical Examinations'!$A611:$O2945,6,FALSE)</f>
        <v>No</v>
      </c>
      <c r="H611" s="11">
        <f>VLOOKUP($A611,'Medical Examinations'!$A611:$P2945,13,FALSE)</f>
        <v>0</v>
      </c>
      <c r="I611" s="11" t="str">
        <f>VLOOKUP($A611,'Medical Examinations'!$A611:$P2945,16,FALSE)</f>
        <v>No</v>
      </c>
      <c r="J611" s="11" t="str">
        <f>VLOOKUP($A611,'Medical Examinations'!$A611:$P2945,11,FALSE)</f>
        <v>Obesity</v>
      </c>
      <c r="K611" s="11" t="str">
        <f>VLOOKUP($A611,'Medical Examinations'!$A611:$P2945,12,FALSE)</f>
        <v>Prediabetes</v>
      </c>
      <c r="L611" s="11" t="str">
        <f>VLOOKUP($A611,'Hospitalisation Details'!$K611:$S2953,7,FALSE)</f>
        <v>6 Jul 1982</v>
      </c>
      <c r="M611" s="17">
        <f>VLOOKUP($A611,'Hospitalisation Details'!$K611:$S2953,9,FALSE)</f>
        <v>16152.04</v>
      </c>
      <c r="N611" s="11" t="str">
        <f>VLOOKUP($A611,'Hospitalisation Details'!$K611:$S2953,4,FALSE)</f>
        <v>Tier - 2</v>
      </c>
      <c r="O611" s="11" t="str">
        <f>VLOOKUP($A611,'Hospitalisation Details'!$K611:$S2953,5,FALSE)</f>
        <v>Tier - 1</v>
      </c>
      <c r="P611" s="11" t="str">
        <f>VLOOKUP($A611,'Hospitalisation Details'!$K611:$S2953,6,FALSE)</f>
        <v>R1026</v>
      </c>
      <c r="Q611" s="36">
        <f ca="1">VLOOKUP($A611,'Hospitalisation Details'!$K611:$S2953,8,FALSE)</f>
        <v>42</v>
      </c>
    </row>
    <row r="612" spans="1:17" x14ac:dyDescent="0.3">
      <c r="A612" s="14" t="str">
        <f>VLOOKUP('Customer Names'!A612,'Customer Names'!A612:F2946,1,FALSE)</f>
        <v>Id611</v>
      </c>
      <c r="B612" s="11" t="str">
        <f>VLOOKUP('Customer Names'!B612,'Customer Names'!B612:G2946,5,FALSE)</f>
        <v>Justin</v>
      </c>
      <c r="C612" s="11">
        <f>VLOOKUP($A612,'Medical Examinations'!$A612:$O2946,2,FALSE)</f>
        <v>22.895</v>
      </c>
      <c r="D612" s="11">
        <f>VLOOKUP($A612,'Medical Examinations'!$A612:$O2946,3,FALSE)</f>
        <v>4.0599999999999996</v>
      </c>
      <c r="E612" s="11" t="str">
        <f>VLOOKUP($A612,'Medical Examinations'!$A612:$P2946,14,FALSE)</f>
        <v>No</v>
      </c>
      <c r="F612" s="11" t="str">
        <f>VLOOKUP($A612,'Medical Examinations'!$A612:$O2946,5,FALSE)</f>
        <v>No</v>
      </c>
      <c r="G612" s="11" t="str">
        <f>VLOOKUP($A612,'Medical Examinations'!$A612:$O2946,6,FALSE)</f>
        <v>Yes</v>
      </c>
      <c r="H612" s="11">
        <f>VLOOKUP($A612,'Medical Examinations'!$A612:$P2946,13,FALSE)</f>
        <v>1</v>
      </c>
      <c r="I612" s="11" t="str">
        <f>VLOOKUP($A612,'Medical Examinations'!$A612:$P2946,16,FALSE)</f>
        <v>Yes</v>
      </c>
      <c r="J612" s="11" t="str">
        <f>VLOOKUP($A612,'Medical Examinations'!$A612:$P2946,11,FALSE)</f>
        <v>Normal Weight</v>
      </c>
      <c r="K612" s="11" t="str">
        <f>VLOOKUP($A612,'Medical Examinations'!$A612:$P2946,12,FALSE)</f>
        <v>Normal</v>
      </c>
      <c r="L612" s="11" t="str">
        <f>VLOOKUP($A612,'Hospitalisation Details'!$K612:$S2954,7,FALSE)</f>
        <v>12 Dec 1993</v>
      </c>
      <c r="M612" s="17">
        <f>VLOOKUP($A612,'Hospitalisation Details'!$K612:$S2954,9,FALSE)</f>
        <v>16138.76</v>
      </c>
      <c r="N612" s="11" t="str">
        <f>VLOOKUP($A612,'Hospitalisation Details'!$K612:$S2954,4,FALSE)</f>
        <v>Tier - 2</v>
      </c>
      <c r="O612" s="11" t="str">
        <f>VLOOKUP($A612,'Hospitalisation Details'!$K612:$S2954,5,FALSE)</f>
        <v>Tier - 3</v>
      </c>
      <c r="P612" s="11" t="str">
        <f>VLOOKUP($A612,'Hospitalisation Details'!$K612:$S2954,6,FALSE)</f>
        <v>R1017</v>
      </c>
      <c r="Q612" s="36">
        <f ca="1">VLOOKUP($A612,'Hospitalisation Details'!$K612:$S2954,8,FALSE)</f>
        <v>31</v>
      </c>
    </row>
    <row r="613" spans="1:17" x14ac:dyDescent="0.3">
      <c r="A613" s="14" t="str">
        <f>VLOOKUP('Customer Names'!A613,'Customer Names'!A613:F2947,1,FALSE)</f>
        <v>Id612</v>
      </c>
      <c r="B613" s="11" t="str">
        <f>VLOOKUP('Customer Names'!B613,'Customer Names'!B613:G2947,5,FALSE)</f>
        <v>Megan A</v>
      </c>
      <c r="C613" s="11">
        <f>VLOOKUP($A613,'Medical Examinations'!$A613:$O2947,2,FALSE)</f>
        <v>54.85</v>
      </c>
      <c r="D613" s="11">
        <f>VLOOKUP($A613,'Medical Examinations'!$A613:$O2947,3,FALSE)</f>
        <v>4.9000000000000004</v>
      </c>
      <c r="E613" s="11" t="str">
        <f>VLOOKUP($A613,'Medical Examinations'!$A613:$P2947,14,FALSE)</f>
        <v>No</v>
      </c>
      <c r="F613" s="11" t="str">
        <f>VLOOKUP($A613,'Medical Examinations'!$A613:$O2947,5,FALSE)</f>
        <v>No</v>
      </c>
      <c r="G613" s="11" t="str">
        <f>VLOOKUP($A613,'Medical Examinations'!$A613:$O2947,6,FALSE)</f>
        <v>No</v>
      </c>
      <c r="H613" s="11">
        <f>VLOOKUP($A613,'Medical Examinations'!$A613:$P2947,13,FALSE)</f>
        <v>1</v>
      </c>
      <c r="I613" s="11" t="str">
        <f>VLOOKUP($A613,'Medical Examinations'!$A613:$P2947,16,FALSE)</f>
        <v>No</v>
      </c>
      <c r="J613" s="11" t="str">
        <f>VLOOKUP($A613,'Medical Examinations'!$A613:$P2947,11,FALSE)</f>
        <v>Obesity</v>
      </c>
      <c r="K613" s="11" t="str">
        <f>VLOOKUP($A613,'Medical Examinations'!$A613:$P2947,12,FALSE)</f>
        <v>Normal</v>
      </c>
      <c r="L613" s="11" t="str">
        <f>VLOOKUP($A613,'Hospitalisation Details'!$K613:$S2955,7,FALSE)</f>
        <v>6 Oct 1987</v>
      </c>
      <c r="M613" s="17">
        <f>VLOOKUP($A613,'Hospitalisation Details'!$K613:$S2955,9,FALSE)</f>
        <v>16122.65</v>
      </c>
      <c r="N613" s="11" t="str">
        <f>VLOOKUP($A613,'Hospitalisation Details'!$K613:$S2955,4,FALSE)</f>
        <v>Tier - 2</v>
      </c>
      <c r="O613" s="11" t="str">
        <f>VLOOKUP($A613,'Hospitalisation Details'!$K613:$S2955,5,FALSE)</f>
        <v>Tier - 1</v>
      </c>
      <c r="P613" s="11" t="str">
        <f>VLOOKUP($A613,'Hospitalisation Details'!$K613:$S2955,6,FALSE)</f>
        <v>R1011</v>
      </c>
      <c r="Q613" s="36">
        <f ca="1">VLOOKUP($A613,'Hospitalisation Details'!$K613:$S2955,8,FALSE)</f>
        <v>37</v>
      </c>
    </row>
    <row r="614" spans="1:17" x14ac:dyDescent="0.3">
      <c r="A614" s="14" t="str">
        <f>VLOOKUP('Customer Names'!A614,'Customer Names'!A614:F2948,1,FALSE)</f>
        <v>Id613</v>
      </c>
      <c r="B614" s="11" t="str">
        <f>VLOOKUP('Customer Names'!B614,'Customer Names'!B614:G2948,5,FALSE)</f>
        <v>Erika M</v>
      </c>
      <c r="C614" s="11">
        <f>VLOOKUP($A614,'Medical Examinations'!$A614:$O2948,2,FALSE)</f>
        <v>21.85</v>
      </c>
      <c r="D614" s="11">
        <f>VLOOKUP($A614,'Medical Examinations'!$A614:$O2948,3,FALSE)</f>
        <v>5.52</v>
      </c>
      <c r="E614" s="11" t="str">
        <f>VLOOKUP($A614,'Medical Examinations'!$A614:$P2948,14,FALSE)</f>
        <v>No</v>
      </c>
      <c r="F614" s="11" t="str">
        <f>VLOOKUP($A614,'Medical Examinations'!$A614:$O2948,5,FALSE)</f>
        <v>No</v>
      </c>
      <c r="G614" s="11" t="str">
        <f>VLOOKUP($A614,'Medical Examinations'!$A614:$O2948,6,FALSE)</f>
        <v>Yes</v>
      </c>
      <c r="H614" s="11">
        <f>VLOOKUP($A614,'Medical Examinations'!$A614:$P2948,13,FALSE)</f>
        <v>1</v>
      </c>
      <c r="I614" s="11" t="str">
        <f>VLOOKUP($A614,'Medical Examinations'!$A614:$P2948,16,FALSE)</f>
        <v>Yes</v>
      </c>
      <c r="J614" s="11" t="str">
        <f>VLOOKUP($A614,'Medical Examinations'!$A614:$P2948,11,FALSE)</f>
        <v>Normal Weight</v>
      </c>
      <c r="K614" s="11" t="str">
        <f>VLOOKUP($A614,'Medical Examinations'!$A614:$P2948,12,FALSE)</f>
        <v>Normal</v>
      </c>
      <c r="L614" s="11" t="str">
        <f>VLOOKUP($A614,'Hospitalisation Details'!$K614:$S2956,7,FALSE)</f>
        <v>8 Aug 1993</v>
      </c>
      <c r="M614" s="17">
        <f>VLOOKUP($A614,'Hospitalisation Details'!$K614:$S2956,9,FALSE)</f>
        <v>16115.3</v>
      </c>
      <c r="N614" s="11" t="str">
        <f>VLOOKUP($A614,'Hospitalisation Details'!$K614:$S2956,4,FALSE)</f>
        <v>Tier - 2</v>
      </c>
      <c r="O614" s="11" t="str">
        <f>VLOOKUP($A614,'Hospitalisation Details'!$K614:$S2956,5,FALSE)</f>
        <v>Tier - 1</v>
      </c>
      <c r="P614" s="11" t="str">
        <f>VLOOKUP($A614,'Hospitalisation Details'!$K614:$S2956,6,FALSE)</f>
        <v>R1024</v>
      </c>
      <c r="Q614" s="36">
        <f ca="1">VLOOKUP($A614,'Hospitalisation Details'!$K614:$S2956,8,FALSE)</f>
        <v>31</v>
      </c>
    </row>
    <row r="615" spans="1:17" x14ac:dyDescent="0.3">
      <c r="A615" s="14" t="str">
        <f>VLOOKUP('Customer Names'!A615,'Customer Names'!A615:F2949,1,FALSE)</f>
        <v>Id614</v>
      </c>
      <c r="B615" s="11" t="str">
        <f>VLOOKUP('Customer Names'!B615,'Customer Names'!B615:G2949,5,FALSE)</f>
        <v>Daniel G</v>
      </c>
      <c r="C615" s="11">
        <f>VLOOKUP($A615,'Medical Examinations'!$A615:$O2949,2,FALSE)</f>
        <v>51.86</v>
      </c>
      <c r="D615" s="11">
        <f>VLOOKUP($A615,'Medical Examinations'!$A615:$O2949,3,FALSE)</f>
        <v>5.2</v>
      </c>
      <c r="E615" s="11" t="str">
        <f>VLOOKUP($A615,'Medical Examinations'!$A615:$P2949,14,FALSE)</f>
        <v>Yes</v>
      </c>
      <c r="F615" s="11" t="str">
        <f>VLOOKUP($A615,'Medical Examinations'!$A615:$O2949,5,FALSE)</f>
        <v>No</v>
      </c>
      <c r="G615" s="11" t="str">
        <f>VLOOKUP($A615,'Medical Examinations'!$A615:$O2949,6,FALSE)</f>
        <v>No</v>
      </c>
      <c r="H615" s="11">
        <f>VLOOKUP($A615,'Medical Examinations'!$A615:$P2949,13,FALSE)</f>
        <v>0</v>
      </c>
      <c r="I615" s="11" t="str">
        <f>VLOOKUP($A615,'Medical Examinations'!$A615:$P2949,16,FALSE)</f>
        <v>No</v>
      </c>
      <c r="J615" s="11" t="str">
        <f>VLOOKUP($A615,'Medical Examinations'!$A615:$P2949,11,FALSE)</f>
        <v>Obesity</v>
      </c>
      <c r="K615" s="11" t="str">
        <f>VLOOKUP($A615,'Medical Examinations'!$A615:$P2949,12,FALSE)</f>
        <v>Normal</v>
      </c>
      <c r="L615" s="11" t="str">
        <f>VLOOKUP($A615,'Hospitalisation Details'!$K615:$S2957,7,FALSE)</f>
        <v>27 Aug 1985</v>
      </c>
      <c r="M615" s="17">
        <f>VLOOKUP($A615,'Hospitalisation Details'!$K615:$S2957,9,FALSE)</f>
        <v>16097.94</v>
      </c>
      <c r="N615" s="11" t="str">
        <f>VLOOKUP($A615,'Hospitalisation Details'!$K615:$S2957,4,FALSE)</f>
        <v>Tier - 2</v>
      </c>
      <c r="O615" s="11" t="str">
        <f>VLOOKUP($A615,'Hospitalisation Details'!$K615:$S2957,5,FALSE)</f>
        <v>Tier - 3</v>
      </c>
      <c r="P615" s="11" t="str">
        <f>VLOOKUP($A615,'Hospitalisation Details'!$K615:$S2957,6,FALSE)</f>
        <v>R1012</v>
      </c>
      <c r="Q615" s="36">
        <f ca="1">VLOOKUP($A615,'Hospitalisation Details'!$K615:$S2957,8,FALSE)</f>
        <v>39</v>
      </c>
    </row>
    <row r="616" spans="1:17" x14ac:dyDescent="0.3">
      <c r="A616" s="14" t="str">
        <f>VLOOKUP('Customer Names'!A616,'Customer Names'!A616:F2950,1,FALSE)</f>
        <v>Id615</v>
      </c>
      <c r="B616" s="11" t="str">
        <f>VLOOKUP('Customer Names'!B616,'Customer Names'!B616:G2950,5,FALSE)</f>
        <v>Devin C</v>
      </c>
      <c r="C616" s="11">
        <f>VLOOKUP($A616,'Medical Examinations'!$A616:$O2950,2,FALSE)</f>
        <v>39.049999999999997</v>
      </c>
      <c r="D616" s="11">
        <f>VLOOKUP($A616,'Medical Examinations'!$A616:$O2950,3,FALSE)</f>
        <v>7.59</v>
      </c>
      <c r="E616" s="11" t="str">
        <f>VLOOKUP($A616,'Medical Examinations'!$A616:$P2950,14,FALSE)</f>
        <v>No</v>
      </c>
      <c r="F616" s="11" t="str">
        <f>VLOOKUP($A616,'Medical Examinations'!$A616:$O2950,5,FALSE)</f>
        <v>No</v>
      </c>
      <c r="G616" s="11" t="str">
        <f>VLOOKUP($A616,'Medical Examinations'!$A616:$O2950,6,FALSE)</f>
        <v>No</v>
      </c>
      <c r="H616" s="11">
        <f>VLOOKUP($A616,'Medical Examinations'!$A616:$P2950,13,FALSE)</f>
        <v>3</v>
      </c>
      <c r="I616" s="11" t="str">
        <f>VLOOKUP($A616,'Medical Examinations'!$A616:$P2950,16,FALSE)</f>
        <v>No</v>
      </c>
      <c r="J616" s="11" t="str">
        <f>VLOOKUP($A616,'Medical Examinations'!$A616:$P2950,11,FALSE)</f>
        <v>Obesity</v>
      </c>
      <c r="K616" s="11" t="str">
        <f>VLOOKUP($A616,'Medical Examinations'!$A616:$P2950,12,FALSE)</f>
        <v>Diabetes</v>
      </c>
      <c r="L616" s="11" t="str">
        <f>VLOOKUP($A616,'Hospitalisation Details'!$K616:$S2958,7,FALSE)</f>
        <v>21 Jun 1958</v>
      </c>
      <c r="M616" s="17">
        <f>VLOOKUP($A616,'Hospitalisation Details'!$K616:$S2958,9,FALSE)</f>
        <v>16085.13</v>
      </c>
      <c r="N616" s="11" t="str">
        <f>VLOOKUP($A616,'Hospitalisation Details'!$K616:$S2958,4,FALSE)</f>
        <v>Tier - 2</v>
      </c>
      <c r="O616" s="11" t="str">
        <f>VLOOKUP($A616,'Hospitalisation Details'!$K616:$S2958,5,FALSE)</f>
        <v>Tier - 2</v>
      </c>
      <c r="P616" s="11" t="str">
        <f>VLOOKUP($A616,'Hospitalisation Details'!$K616:$S2958,6,FALSE)</f>
        <v>R1013</v>
      </c>
      <c r="Q616" s="36">
        <f ca="1">VLOOKUP($A616,'Hospitalisation Details'!$K616:$S2958,8,FALSE)</f>
        <v>66</v>
      </c>
    </row>
    <row r="617" spans="1:17" x14ac:dyDescent="0.3">
      <c r="A617" s="14" t="str">
        <f>VLOOKUP('Customer Names'!A617,'Customer Names'!A617:F2951,1,FALSE)</f>
        <v>Id616</v>
      </c>
      <c r="B617" s="11" t="str">
        <f>VLOOKUP('Customer Names'!B617,'Customer Names'!B617:G2951,5,FALSE)</f>
        <v>Louise A</v>
      </c>
      <c r="C617" s="11">
        <f>VLOOKUP($A617,'Medical Examinations'!$A617:$O2951,2,FALSE)</f>
        <v>31.824999999999999</v>
      </c>
      <c r="D617" s="11">
        <f>VLOOKUP($A617,'Medical Examinations'!$A617:$O2951,3,FALSE)</f>
        <v>8.2799999999999994</v>
      </c>
      <c r="E617" s="11" t="str">
        <f>VLOOKUP($A617,'Medical Examinations'!$A617:$P2951,14,FALSE)</f>
        <v>No</v>
      </c>
      <c r="F617" s="11" t="str">
        <f>VLOOKUP($A617,'Medical Examinations'!$A617:$O2951,5,FALSE)</f>
        <v>No</v>
      </c>
      <c r="G617" s="11" t="str">
        <f>VLOOKUP($A617,'Medical Examinations'!$A617:$O2951,6,FALSE)</f>
        <v>No</v>
      </c>
      <c r="H617" s="11">
        <f>VLOOKUP($A617,'Medical Examinations'!$A617:$P2951,13,FALSE)</f>
        <v>3</v>
      </c>
      <c r="I617" s="11" t="str">
        <f>VLOOKUP($A617,'Medical Examinations'!$A617:$P2951,16,FALSE)</f>
        <v>No</v>
      </c>
      <c r="J617" s="11" t="str">
        <f>VLOOKUP($A617,'Medical Examinations'!$A617:$P2951,11,FALSE)</f>
        <v>Obesity</v>
      </c>
      <c r="K617" s="11" t="str">
        <f>VLOOKUP($A617,'Medical Examinations'!$A617:$P2951,12,FALSE)</f>
        <v>Diabetes</v>
      </c>
      <c r="L617" s="11" t="str">
        <f>VLOOKUP($A617,'Hospitalisation Details'!$K617:$S2959,7,FALSE)</f>
        <v>22 Oct 1958</v>
      </c>
      <c r="M617" s="17">
        <f>VLOOKUP($A617,'Hospitalisation Details'!$K617:$S2959,9,FALSE)</f>
        <v>16069.08</v>
      </c>
      <c r="N617" s="11" t="str">
        <f>VLOOKUP($A617,'Hospitalisation Details'!$K617:$S2959,4,FALSE)</f>
        <v>Tier - 2</v>
      </c>
      <c r="O617" s="11" t="str">
        <f>VLOOKUP($A617,'Hospitalisation Details'!$K617:$S2959,5,FALSE)</f>
        <v>Tier - 2</v>
      </c>
      <c r="P617" s="11" t="str">
        <f>VLOOKUP($A617,'Hospitalisation Details'!$K617:$S2959,6,FALSE)</f>
        <v>R1024</v>
      </c>
      <c r="Q617" s="36">
        <f ca="1">VLOOKUP($A617,'Hospitalisation Details'!$K617:$S2959,8,FALSE)</f>
        <v>66</v>
      </c>
    </row>
    <row r="618" spans="1:17" x14ac:dyDescent="0.3">
      <c r="A618" s="14" t="str">
        <f>VLOOKUP('Customer Names'!A618,'Customer Names'!A618:F2952,1,FALSE)</f>
        <v>Id617</v>
      </c>
      <c r="B618" s="11" t="str">
        <f>VLOOKUP('Customer Names'!B618,'Customer Names'!B618:G2952,5,FALSE)</f>
        <v>Sarah</v>
      </c>
      <c r="C618" s="11">
        <f>VLOOKUP($A618,'Medical Examinations'!$A618:$O2952,2,FALSE)</f>
        <v>46.43</v>
      </c>
      <c r="D618" s="11">
        <f>VLOOKUP($A618,'Medical Examinations'!$A618:$O2952,3,FALSE)</f>
        <v>6.72</v>
      </c>
      <c r="E618" s="11" t="str">
        <f>VLOOKUP($A618,'Medical Examinations'!$A618:$P2952,14,FALSE)</f>
        <v>No</v>
      </c>
      <c r="F618" s="11" t="str">
        <f>VLOOKUP($A618,'Medical Examinations'!$A618:$O2952,5,FALSE)</f>
        <v>No</v>
      </c>
      <c r="G618" s="11" t="str">
        <f>VLOOKUP($A618,'Medical Examinations'!$A618:$O2952,6,FALSE)</f>
        <v>No</v>
      </c>
      <c r="H618" s="11">
        <f>VLOOKUP($A618,'Medical Examinations'!$A618:$P2952,13,FALSE)</f>
        <v>0</v>
      </c>
      <c r="I618" s="11" t="str">
        <f>VLOOKUP($A618,'Medical Examinations'!$A618:$P2952,16,FALSE)</f>
        <v>No</v>
      </c>
      <c r="J618" s="11" t="str">
        <f>VLOOKUP($A618,'Medical Examinations'!$A618:$P2952,11,FALSE)</f>
        <v>Obesity</v>
      </c>
      <c r="K618" s="11" t="str">
        <f>VLOOKUP($A618,'Medical Examinations'!$A618:$P2952,12,FALSE)</f>
        <v>Diabetes</v>
      </c>
      <c r="L618" s="11" t="str">
        <f>VLOOKUP($A618,'Hospitalisation Details'!$K618:$S2960,7,FALSE)</f>
        <v>16 Sep 1978</v>
      </c>
      <c r="M618" s="17">
        <f>VLOOKUP($A618,'Hospitalisation Details'!$K618:$S2960,9,FALSE)</f>
        <v>16062.89</v>
      </c>
      <c r="N618" s="11" t="str">
        <f>VLOOKUP($A618,'Hospitalisation Details'!$K618:$S2960,4,FALSE)</f>
        <v>Tier - 2</v>
      </c>
      <c r="O618" s="11" t="str">
        <f>VLOOKUP($A618,'Hospitalisation Details'!$K618:$S2960,5,FALSE)</f>
        <v>Tier - 2</v>
      </c>
      <c r="P618" s="11" t="str">
        <f>VLOOKUP($A618,'Hospitalisation Details'!$K618:$S2960,6,FALSE)</f>
        <v>R1026</v>
      </c>
      <c r="Q618" s="36">
        <f ca="1">VLOOKUP($A618,'Hospitalisation Details'!$K618:$S2960,8,FALSE)</f>
        <v>46</v>
      </c>
    </row>
    <row r="619" spans="1:17" x14ac:dyDescent="0.3">
      <c r="A619" s="14" t="str">
        <f>VLOOKUP('Customer Names'!A619,'Customer Names'!A619:F2953,1,FALSE)</f>
        <v>Id618</v>
      </c>
      <c r="B619" s="11" t="str">
        <f>VLOOKUP('Customer Names'!B619,'Customer Names'!B619:G2953,5,FALSE)</f>
        <v>Amy</v>
      </c>
      <c r="C619" s="11">
        <f>VLOOKUP($A619,'Medical Examinations'!$A619:$O2953,2,FALSE)</f>
        <v>53.63</v>
      </c>
      <c r="D619" s="11">
        <f>VLOOKUP($A619,'Medical Examinations'!$A619:$O2953,3,FALSE)</f>
        <v>5.47</v>
      </c>
      <c r="E619" s="11" t="str">
        <f>VLOOKUP($A619,'Medical Examinations'!$A619:$P2953,14,FALSE)</f>
        <v>Yes</v>
      </c>
      <c r="F619" s="11" t="str">
        <f>VLOOKUP($A619,'Medical Examinations'!$A619:$O2953,5,FALSE)</f>
        <v>No</v>
      </c>
      <c r="G619" s="11" t="str">
        <f>VLOOKUP($A619,'Medical Examinations'!$A619:$O2953,6,FALSE)</f>
        <v>No</v>
      </c>
      <c r="H619" s="11">
        <f>VLOOKUP($A619,'Medical Examinations'!$A619:$P2953,13,FALSE)</f>
        <v>1</v>
      </c>
      <c r="I619" s="11" t="str">
        <f>VLOOKUP($A619,'Medical Examinations'!$A619:$P2953,16,FALSE)</f>
        <v>No</v>
      </c>
      <c r="J619" s="11" t="str">
        <f>VLOOKUP($A619,'Medical Examinations'!$A619:$P2953,11,FALSE)</f>
        <v>Obesity</v>
      </c>
      <c r="K619" s="11" t="str">
        <f>VLOOKUP($A619,'Medical Examinations'!$A619:$P2953,12,FALSE)</f>
        <v>Normal</v>
      </c>
      <c r="L619" s="11" t="str">
        <f>VLOOKUP($A619,'Hospitalisation Details'!$K619:$S2961,7,FALSE)</f>
        <v>5 Dec 1988</v>
      </c>
      <c r="M619" s="17">
        <f>VLOOKUP($A619,'Hospitalisation Details'!$K619:$S2961,9,FALSE)</f>
        <v>16059.06</v>
      </c>
      <c r="N619" s="11" t="str">
        <f>VLOOKUP($A619,'Hospitalisation Details'!$K619:$S2961,4,FALSE)</f>
        <v>Tier - 2</v>
      </c>
      <c r="O619" s="11" t="str">
        <f>VLOOKUP($A619,'Hospitalisation Details'!$K619:$S2961,5,FALSE)</f>
        <v>Tier - 3</v>
      </c>
      <c r="P619" s="11" t="str">
        <f>VLOOKUP($A619,'Hospitalisation Details'!$K619:$S2961,6,FALSE)</f>
        <v>R1012</v>
      </c>
      <c r="Q619" s="36">
        <f ca="1">VLOOKUP($A619,'Hospitalisation Details'!$K619:$S2961,8,FALSE)</f>
        <v>36</v>
      </c>
    </row>
    <row r="620" spans="1:17" x14ac:dyDescent="0.3">
      <c r="A620" s="14" t="str">
        <f>VLOOKUP('Customer Names'!A620,'Customer Names'!A620:F2954,1,FALSE)</f>
        <v>Id619</v>
      </c>
      <c r="B620" s="11" t="str">
        <f>VLOOKUP('Customer Names'!B620,'Customer Names'!B620:G2954,5,FALSE)</f>
        <v>Brittany L</v>
      </c>
      <c r="C620" s="11">
        <f>VLOOKUP($A620,'Medical Examinations'!$A620:$O2954,2,FALSE)</f>
        <v>48.7</v>
      </c>
      <c r="D620" s="11">
        <f>VLOOKUP($A620,'Medical Examinations'!$A620:$O2954,3,FALSE)</f>
        <v>4.71</v>
      </c>
      <c r="E620" s="11" t="str">
        <f>VLOOKUP($A620,'Medical Examinations'!$A620:$P2954,14,FALSE)</f>
        <v>No</v>
      </c>
      <c r="F620" s="11" t="str">
        <f>VLOOKUP($A620,'Medical Examinations'!$A620:$O2954,5,FALSE)</f>
        <v>No</v>
      </c>
      <c r="G620" s="11" t="str">
        <f>VLOOKUP($A620,'Medical Examinations'!$A620:$O2954,6,FALSE)</f>
        <v>No</v>
      </c>
      <c r="H620" s="11">
        <f>VLOOKUP($A620,'Medical Examinations'!$A620:$P2954,13,FALSE)</f>
        <v>0</v>
      </c>
      <c r="I620" s="11" t="str">
        <f>VLOOKUP($A620,'Medical Examinations'!$A620:$P2954,16,FALSE)</f>
        <v>No</v>
      </c>
      <c r="J620" s="11" t="str">
        <f>VLOOKUP($A620,'Medical Examinations'!$A620:$P2954,11,FALSE)</f>
        <v>Obesity</v>
      </c>
      <c r="K620" s="11" t="str">
        <f>VLOOKUP($A620,'Medical Examinations'!$A620:$P2954,12,FALSE)</f>
        <v>Normal</v>
      </c>
      <c r="L620" s="11" t="str">
        <f>VLOOKUP($A620,'Hospitalisation Details'!$K620:$S2962,7,FALSE)</f>
        <v>19 Sep 1980</v>
      </c>
      <c r="M620" s="17">
        <f>VLOOKUP($A620,'Hospitalisation Details'!$K620:$S2962,9,FALSE)</f>
        <v>15966.19</v>
      </c>
      <c r="N620" s="11" t="str">
        <f>VLOOKUP($A620,'Hospitalisation Details'!$K620:$S2962,4,FALSE)</f>
        <v>Tier - 2</v>
      </c>
      <c r="O620" s="11" t="str">
        <f>VLOOKUP($A620,'Hospitalisation Details'!$K620:$S2962,5,FALSE)</f>
        <v>Tier - 2</v>
      </c>
      <c r="P620" s="11" t="str">
        <f>VLOOKUP($A620,'Hospitalisation Details'!$K620:$S2962,6,FALSE)</f>
        <v>R1012</v>
      </c>
      <c r="Q620" s="36">
        <f ca="1">VLOOKUP($A620,'Hospitalisation Details'!$K620:$S2962,8,FALSE)</f>
        <v>44</v>
      </c>
    </row>
    <row r="621" spans="1:17" x14ac:dyDescent="0.3">
      <c r="A621" s="14" t="str">
        <f>VLOOKUP('Customer Names'!A621,'Customer Names'!A621:F2955,1,FALSE)</f>
        <v>Id620</v>
      </c>
      <c r="B621" s="11" t="str">
        <f>VLOOKUP('Customer Names'!B621,'Customer Names'!B621:G2955,5,FALSE)</f>
        <v>Jessica L</v>
      </c>
      <c r="C621" s="11">
        <f>VLOOKUP($A621,'Medical Examinations'!$A621:$O2955,2,FALSE)</f>
        <v>48.81</v>
      </c>
      <c r="D621" s="11">
        <f>VLOOKUP($A621,'Medical Examinations'!$A621:$O2955,3,FALSE)</f>
        <v>5.49</v>
      </c>
      <c r="E621" s="11" t="str">
        <f>VLOOKUP($A621,'Medical Examinations'!$A621:$P2955,14,FALSE)</f>
        <v>No</v>
      </c>
      <c r="F621" s="11" t="str">
        <f>VLOOKUP($A621,'Medical Examinations'!$A621:$O2955,5,FALSE)</f>
        <v>No</v>
      </c>
      <c r="G621" s="11" t="str">
        <f>VLOOKUP($A621,'Medical Examinations'!$A621:$O2955,6,FALSE)</f>
        <v>No</v>
      </c>
      <c r="H621" s="11">
        <f>VLOOKUP($A621,'Medical Examinations'!$A621:$P2955,13,FALSE)</f>
        <v>0</v>
      </c>
      <c r="I621" s="11" t="str">
        <f>VLOOKUP($A621,'Medical Examinations'!$A621:$P2955,16,FALSE)</f>
        <v>No</v>
      </c>
      <c r="J621" s="11" t="str">
        <f>VLOOKUP($A621,'Medical Examinations'!$A621:$P2955,11,FALSE)</f>
        <v>Obesity</v>
      </c>
      <c r="K621" s="11" t="str">
        <f>VLOOKUP($A621,'Medical Examinations'!$A621:$P2955,12,FALSE)</f>
        <v>Normal</v>
      </c>
      <c r="L621" s="11" t="str">
        <f>VLOOKUP($A621,'Hospitalisation Details'!$K621:$S2963,7,FALSE)</f>
        <v>24 Jul 1982</v>
      </c>
      <c r="M621" s="17">
        <f>VLOOKUP($A621,'Hospitalisation Details'!$K621:$S2963,9,FALSE)</f>
        <v>15965.29</v>
      </c>
      <c r="N621" s="11" t="str">
        <f>VLOOKUP($A621,'Hospitalisation Details'!$K621:$S2963,4,FALSE)</f>
        <v>Tier - 2</v>
      </c>
      <c r="O621" s="11" t="str">
        <f>VLOOKUP($A621,'Hospitalisation Details'!$K621:$S2963,5,FALSE)</f>
        <v>Tier - 1</v>
      </c>
      <c r="P621" s="11" t="str">
        <f>VLOOKUP($A621,'Hospitalisation Details'!$K621:$S2963,6,FALSE)</f>
        <v>R1012</v>
      </c>
      <c r="Q621" s="36">
        <f ca="1">VLOOKUP($A621,'Hospitalisation Details'!$K621:$S2963,8,FALSE)</f>
        <v>42</v>
      </c>
    </row>
    <row r="622" spans="1:17" x14ac:dyDescent="0.3">
      <c r="A622" s="14" t="str">
        <f>VLOOKUP('Customer Names'!A622,'Customer Names'!A622:F2956,1,FALSE)</f>
        <v>Id621</v>
      </c>
      <c r="B622" s="11" t="str">
        <f>VLOOKUP('Customer Names'!B622,'Customer Names'!B622:G2956,5,FALSE)</f>
        <v>Kristina K</v>
      </c>
      <c r="C622" s="11">
        <f>VLOOKUP($A622,'Medical Examinations'!$A622:$O2956,2,FALSE)</f>
        <v>47.53</v>
      </c>
      <c r="D622" s="11">
        <f>VLOOKUP($A622,'Medical Examinations'!$A622:$O2956,3,FALSE)</f>
        <v>4.72</v>
      </c>
      <c r="E622" s="11" t="str">
        <f>VLOOKUP($A622,'Medical Examinations'!$A622:$P2956,14,FALSE)</f>
        <v>No</v>
      </c>
      <c r="F622" s="11" t="str">
        <f>VLOOKUP($A622,'Medical Examinations'!$A622:$O2956,5,FALSE)</f>
        <v>No</v>
      </c>
      <c r="G622" s="11" t="str">
        <f>VLOOKUP($A622,'Medical Examinations'!$A622:$O2956,6,FALSE)</f>
        <v>No</v>
      </c>
      <c r="H622" s="11">
        <f>VLOOKUP($A622,'Medical Examinations'!$A622:$P2956,13,FALSE)</f>
        <v>0</v>
      </c>
      <c r="I622" s="11" t="str">
        <f>VLOOKUP($A622,'Medical Examinations'!$A622:$P2956,16,FALSE)</f>
        <v>No</v>
      </c>
      <c r="J622" s="11" t="str">
        <f>VLOOKUP($A622,'Medical Examinations'!$A622:$P2956,11,FALSE)</f>
        <v>Obesity</v>
      </c>
      <c r="K622" s="11" t="str">
        <f>VLOOKUP($A622,'Medical Examinations'!$A622:$P2956,12,FALSE)</f>
        <v>Normal</v>
      </c>
      <c r="L622" s="11" t="str">
        <f>VLOOKUP($A622,'Hospitalisation Details'!$K622:$S2964,7,FALSE)</f>
        <v>12 Oct 1980</v>
      </c>
      <c r="M622" s="17">
        <f>VLOOKUP($A622,'Hospitalisation Details'!$K622:$S2964,9,FALSE)</f>
        <v>15922.29</v>
      </c>
      <c r="N622" s="11" t="str">
        <f>VLOOKUP($A622,'Hospitalisation Details'!$K622:$S2964,4,FALSE)</f>
        <v>Tier - 2</v>
      </c>
      <c r="O622" s="11" t="str">
        <f>VLOOKUP($A622,'Hospitalisation Details'!$K622:$S2964,5,FALSE)</f>
        <v>Tier - 3</v>
      </c>
      <c r="P622" s="11" t="str">
        <f>VLOOKUP($A622,'Hospitalisation Details'!$K622:$S2964,6,FALSE)</f>
        <v>R1026</v>
      </c>
      <c r="Q622" s="36">
        <f ca="1">VLOOKUP($A622,'Hospitalisation Details'!$K622:$S2964,8,FALSE)</f>
        <v>44</v>
      </c>
    </row>
    <row r="623" spans="1:17" x14ac:dyDescent="0.3">
      <c r="A623" s="14" t="str">
        <f>VLOOKUP('Customer Names'!A623,'Customer Names'!A623:F2957,1,FALSE)</f>
        <v>Id622</v>
      </c>
      <c r="B623" s="11" t="str">
        <f>VLOOKUP('Customer Names'!B623,'Customer Names'!B623:G2957,5,FALSE)</f>
        <v>Brad</v>
      </c>
      <c r="C623" s="11">
        <f>VLOOKUP($A623,'Medical Examinations'!$A623:$O2957,2,FALSE)</f>
        <v>36.85</v>
      </c>
      <c r="D623" s="11">
        <f>VLOOKUP($A623,'Medical Examinations'!$A623:$O2957,3,FALSE)</f>
        <v>6.7</v>
      </c>
      <c r="E623" s="11" t="str">
        <f>VLOOKUP($A623,'Medical Examinations'!$A623:$P2957,14,FALSE)</f>
        <v>No</v>
      </c>
      <c r="F623" s="11" t="str">
        <f>VLOOKUP($A623,'Medical Examinations'!$A623:$O2957,5,FALSE)</f>
        <v>No</v>
      </c>
      <c r="G623" s="11" t="str">
        <f>VLOOKUP($A623,'Medical Examinations'!$A623:$O2957,6,FALSE)</f>
        <v>No</v>
      </c>
      <c r="H623" s="11">
        <f>VLOOKUP($A623,'Medical Examinations'!$A623:$P2957,13,FALSE)</f>
        <v>0</v>
      </c>
      <c r="I623" s="11" t="str">
        <f>VLOOKUP($A623,'Medical Examinations'!$A623:$P2957,16,FALSE)</f>
        <v>No</v>
      </c>
      <c r="J623" s="11" t="str">
        <f>VLOOKUP($A623,'Medical Examinations'!$A623:$P2957,11,FALSE)</f>
        <v>Obesity</v>
      </c>
      <c r="K623" s="11" t="str">
        <f>VLOOKUP($A623,'Medical Examinations'!$A623:$P2957,12,FALSE)</f>
        <v>Diabetes</v>
      </c>
      <c r="L623" s="11" t="str">
        <f>VLOOKUP($A623,'Hospitalisation Details'!$K623:$S2965,7,FALSE)</f>
        <v>25 Dec 1962</v>
      </c>
      <c r="M623" s="17">
        <f>VLOOKUP($A623,'Hospitalisation Details'!$K623:$S2965,9,FALSE)</f>
        <v>15840.81</v>
      </c>
      <c r="N623" s="11" t="str">
        <f>VLOOKUP($A623,'Hospitalisation Details'!$K623:$S2965,4,FALSE)</f>
        <v>Tier - 2</v>
      </c>
      <c r="O623" s="11" t="str">
        <f>VLOOKUP($A623,'Hospitalisation Details'!$K623:$S2965,5,FALSE)</f>
        <v>Tier - 1</v>
      </c>
      <c r="P623" s="11" t="str">
        <f>VLOOKUP($A623,'Hospitalisation Details'!$K623:$S2965,6,FALSE)</f>
        <v>R1022</v>
      </c>
      <c r="Q623" s="36">
        <f ca="1">VLOOKUP($A623,'Hospitalisation Details'!$K623:$S2965,8,FALSE)</f>
        <v>62</v>
      </c>
    </row>
    <row r="624" spans="1:17" x14ac:dyDescent="0.3">
      <c r="A624" s="14" t="str">
        <f>VLOOKUP('Customer Names'!A624,'Customer Names'!A624:F2958,1,FALSE)</f>
        <v>Id623</v>
      </c>
      <c r="B624" s="11" t="str">
        <f>VLOOKUP('Customer Names'!B624,'Customer Names'!B624:G2958,5,FALSE)</f>
        <v>Margaret O</v>
      </c>
      <c r="C624" s="11">
        <f>VLOOKUP($A624,'Medical Examinations'!$A624:$O2958,2,FALSE)</f>
        <v>29.3</v>
      </c>
      <c r="D624" s="11">
        <f>VLOOKUP($A624,'Medical Examinations'!$A624:$O2958,3,FALSE)</f>
        <v>5.5</v>
      </c>
      <c r="E624" s="11" t="str">
        <f>VLOOKUP($A624,'Medical Examinations'!$A624:$P2958,14,FALSE)</f>
        <v>No</v>
      </c>
      <c r="F624" s="11" t="str">
        <f>VLOOKUP($A624,'Medical Examinations'!$A624:$O2958,5,FALSE)</f>
        <v>No</v>
      </c>
      <c r="G624" s="11" t="str">
        <f>VLOOKUP($A624,'Medical Examinations'!$A624:$O2958,6,FALSE)</f>
        <v>No</v>
      </c>
      <c r="H624" s="11">
        <f>VLOOKUP($A624,'Medical Examinations'!$A624:$P2958,13,FALSE)</f>
        <v>0</v>
      </c>
      <c r="I624" s="11" t="str">
        <f>VLOOKUP($A624,'Medical Examinations'!$A624:$P2958,16,FALSE)</f>
        <v>No</v>
      </c>
      <c r="J624" s="11" t="str">
        <f>VLOOKUP($A624,'Medical Examinations'!$A624:$P2958,11,FALSE)</f>
        <v>Overweight</v>
      </c>
      <c r="K624" s="11" t="str">
        <f>VLOOKUP($A624,'Medical Examinations'!$A624:$P2958,12,FALSE)</f>
        <v>Normal</v>
      </c>
      <c r="L624" s="11" t="str">
        <f>VLOOKUP($A624,'Hospitalisation Details'!$K624:$S2966,7,FALSE)</f>
        <v>11 Nov 1982</v>
      </c>
      <c r="M624" s="17">
        <f>VLOOKUP($A624,'Hospitalisation Details'!$K624:$S2966,9,FALSE)</f>
        <v>15828.82</v>
      </c>
      <c r="N624" s="11" t="str">
        <f>VLOOKUP($A624,'Hospitalisation Details'!$K624:$S2966,4,FALSE)</f>
        <v>Tier - 2</v>
      </c>
      <c r="O624" s="11" t="str">
        <f>VLOOKUP($A624,'Hospitalisation Details'!$K624:$S2966,5,FALSE)</f>
        <v>Tier - 3</v>
      </c>
      <c r="P624" s="11" t="str">
        <f>VLOOKUP($A624,'Hospitalisation Details'!$K624:$S2966,6,FALSE)</f>
        <v>R1011</v>
      </c>
      <c r="Q624" s="36">
        <f ca="1">VLOOKUP($A624,'Hospitalisation Details'!$K624:$S2966,8,FALSE)</f>
        <v>42</v>
      </c>
    </row>
    <row r="625" spans="1:17" x14ac:dyDescent="0.3">
      <c r="A625" s="14" t="str">
        <f>VLOOKUP('Customer Names'!A625,'Customer Names'!A625:F2959,1,FALSE)</f>
        <v>Id624</v>
      </c>
      <c r="B625" s="11" t="str">
        <f>VLOOKUP('Customer Names'!B625,'Customer Names'!B625:G2959,5,FALSE)</f>
        <v>Craig R</v>
      </c>
      <c r="C625" s="11">
        <f>VLOOKUP($A625,'Medical Examinations'!$A625:$O2959,2,FALSE)</f>
        <v>19.3</v>
      </c>
      <c r="D625" s="11">
        <f>VLOOKUP($A625,'Medical Examinations'!$A625:$O2959,3,FALSE)</f>
        <v>4.46</v>
      </c>
      <c r="E625" s="11" t="str">
        <f>VLOOKUP($A625,'Medical Examinations'!$A625:$P2959,14,FALSE)</f>
        <v>No</v>
      </c>
      <c r="F625" s="11" t="str">
        <f>VLOOKUP($A625,'Medical Examinations'!$A625:$O2959,5,FALSE)</f>
        <v>No</v>
      </c>
      <c r="G625" s="11" t="str">
        <f>VLOOKUP($A625,'Medical Examinations'!$A625:$O2959,6,FALSE)</f>
        <v>No</v>
      </c>
      <c r="H625" s="11">
        <f>VLOOKUP($A625,'Medical Examinations'!$A625:$P2959,13,FALSE)</f>
        <v>1</v>
      </c>
      <c r="I625" s="11" t="str">
        <f>VLOOKUP($A625,'Medical Examinations'!$A625:$P2959,16,FALSE)</f>
        <v>Yes</v>
      </c>
      <c r="J625" s="11" t="str">
        <f>VLOOKUP($A625,'Medical Examinations'!$A625:$P2959,11,FALSE)</f>
        <v>Normal Weight</v>
      </c>
      <c r="K625" s="11" t="str">
        <f>VLOOKUP($A625,'Medical Examinations'!$A625:$P2959,12,FALSE)</f>
        <v>Normal</v>
      </c>
      <c r="L625" s="11" t="str">
        <f>VLOOKUP($A625,'Hospitalisation Details'!$K625:$S2967,7,FALSE)</f>
        <v>26 Jun 1984</v>
      </c>
      <c r="M625" s="17">
        <f>VLOOKUP($A625,'Hospitalisation Details'!$K625:$S2967,9,FALSE)</f>
        <v>15820.7</v>
      </c>
      <c r="N625" s="11" t="str">
        <f>VLOOKUP($A625,'Hospitalisation Details'!$K625:$S2967,4,FALSE)</f>
        <v>Tier - 2</v>
      </c>
      <c r="O625" s="11" t="str">
        <f>VLOOKUP($A625,'Hospitalisation Details'!$K625:$S2967,5,FALSE)</f>
        <v>Tier - 3</v>
      </c>
      <c r="P625" s="11" t="str">
        <f>VLOOKUP($A625,'Hospitalisation Details'!$K625:$S2967,6,FALSE)</f>
        <v>R1011</v>
      </c>
      <c r="Q625" s="36">
        <f ca="1">VLOOKUP($A625,'Hospitalisation Details'!$K625:$S2967,8,FALSE)</f>
        <v>40</v>
      </c>
    </row>
    <row r="626" spans="1:17" x14ac:dyDescent="0.3">
      <c r="A626" s="14" t="str">
        <f>VLOOKUP('Customer Names'!A626,'Customer Names'!A626:F2960,1,FALSE)</f>
        <v>Id625</v>
      </c>
      <c r="B626" s="11" t="str">
        <f>VLOOKUP('Customer Names'!B626,'Customer Names'!B626:G2960,5,FALSE)</f>
        <v>Simo</v>
      </c>
      <c r="C626" s="11">
        <f>VLOOKUP($A626,'Medical Examinations'!$A626:$O2960,2,FALSE)</f>
        <v>24.13</v>
      </c>
      <c r="D626" s="11">
        <f>VLOOKUP($A626,'Medical Examinations'!$A626:$O2960,3,FALSE)</f>
        <v>5.29</v>
      </c>
      <c r="E626" s="11" t="str">
        <f>VLOOKUP($A626,'Medical Examinations'!$A626:$P2960,14,FALSE)</f>
        <v>Yes</v>
      </c>
      <c r="F626" s="11" t="str">
        <f>VLOOKUP($A626,'Medical Examinations'!$A626:$O2960,5,FALSE)</f>
        <v>No</v>
      </c>
      <c r="G626" s="11" t="str">
        <f>VLOOKUP($A626,'Medical Examinations'!$A626:$O2960,6,FALSE)</f>
        <v>Yes</v>
      </c>
      <c r="H626" s="11">
        <f>VLOOKUP($A626,'Medical Examinations'!$A626:$P2960,13,FALSE)</f>
        <v>1</v>
      </c>
      <c r="I626" s="11" t="str">
        <f>VLOOKUP($A626,'Medical Examinations'!$A626:$P2960,16,FALSE)</f>
        <v>Yes</v>
      </c>
      <c r="J626" s="11" t="str">
        <f>VLOOKUP($A626,'Medical Examinations'!$A626:$P2960,11,FALSE)</f>
        <v>Normal Weight</v>
      </c>
      <c r="K626" s="11" t="str">
        <f>VLOOKUP($A626,'Medical Examinations'!$A626:$P2960,12,FALSE)</f>
        <v>Normal</v>
      </c>
      <c r="L626" s="11" t="str">
        <f>VLOOKUP($A626,'Hospitalisation Details'!$K626:$S2968,7,FALSE)</f>
        <v>9 Oct 1997</v>
      </c>
      <c r="M626" s="17">
        <f>VLOOKUP($A626,'Hospitalisation Details'!$K626:$S2968,9,FALSE)</f>
        <v>15817.99</v>
      </c>
      <c r="N626" s="11" t="str">
        <f>VLOOKUP($A626,'Hospitalisation Details'!$K626:$S2968,4,FALSE)</f>
        <v>Tier - 2</v>
      </c>
      <c r="O626" s="11" t="str">
        <f>VLOOKUP($A626,'Hospitalisation Details'!$K626:$S2968,5,FALSE)</f>
        <v>Tier - 2</v>
      </c>
      <c r="P626" s="11" t="str">
        <f>VLOOKUP($A626,'Hospitalisation Details'!$K626:$S2968,6,FALSE)</f>
        <v>R1012</v>
      </c>
      <c r="Q626" s="36">
        <f ca="1">VLOOKUP($A626,'Hospitalisation Details'!$K626:$S2968,8,FALSE)</f>
        <v>27</v>
      </c>
    </row>
    <row r="627" spans="1:17" x14ac:dyDescent="0.3">
      <c r="A627" s="14" t="str">
        <f>VLOOKUP('Customer Names'!A627,'Customer Names'!A627:F2961,1,FALSE)</f>
        <v>Id626</v>
      </c>
      <c r="B627" s="11" t="str">
        <f>VLOOKUP('Customer Names'!B627,'Customer Names'!B627:G2961,5,FALSE)</f>
        <v>Christopher J</v>
      </c>
      <c r="C627" s="11">
        <f>VLOOKUP($A627,'Medical Examinations'!$A627:$O2961,2,FALSE)</f>
        <v>46.7</v>
      </c>
      <c r="D627" s="11">
        <f>VLOOKUP($A627,'Medical Examinations'!$A627:$O2961,3,FALSE)</f>
        <v>10.99</v>
      </c>
      <c r="E627" s="11" t="str">
        <f>VLOOKUP($A627,'Medical Examinations'!$A627:$P2961,14,FALSE)</f>
        <v>No</v>
      </c>
      <c r="F627" s="11" t="str">
        <f>VLOOKUP($A627,'Medical Examinations'!$A627:$O2961,5,FALSE)</f>
        <v>No</v>
      </c>
      <c r="G627" s="11" t="str">
        <f>VLOOKUP($A627,'Medical Examinations'!$A627:$O2961,6,FALSE)</f>
        <v>No</v>
      </c>
      <c r="H627" s="11">
        <f>VLOOKUP($A627,'Medical Examinations'!$A627:$P2961,13,FALSE)</f>
        <v>0</v>
      </c>
      <c r="I627" s="11" t="str">
        <f>VLOOKUP($A627,'Medical Examinations'!$A627:$P2961,16,FALSE)</f>
        <v>No</v>
      </c>
      <c r="J627" s="11" t="str">
        <f>VLOOKUP($A627,'Medical Examinations'!$A627:$P2961,11,FALSE)</f>
        <v>Obesity</v>
      </c>
      <c r="K627" s="11" t="str">
        <f>VLOOKUP($A627,'Medical Examinations'!$A627:$P2961,12,FALSE)</f>
        <v>Diabetes</v>
      </c>
      <c r="L627" s="11" t="str">
        <f>VLOOKUP($A627,'Hospitalisation Details'!$K627:$S2969,7,FALSE)</f>
        <v>29 Aug 1974</v>
      </c>
      <c r="M627" s="17">
        <f>VLOOKUP($A627,'Hospitalisation Details'!$K627:$S2969,9,FALSE)</f>
        <v>15746.62</v>
      </c>
      <c r="N627" s="11" t="str">
        <f>VLOOKUP($A627,'Hospitalisation Details'!$K627:$S2969,4,FALSE)</f>
        <v>Tier - 2</v>
      </c>
      <c r="O627" s="11" t="str">
        <f>VLOOKUP($A627,'Hospitalisation Details'!$K627:$S2969,5,FALSE)</f>
        <v>Tier - 1</v>
      </c>
      <c r="P627" s="11" t="str">
        <f>VLOOKUP($A627,'Hospitalisation Details'!$K627:$S2969,6,FALSE)</f>
        <v>R1012</v>
      </c>
      <c r="Q627" s="36">
        <f ca="1">VLOOKUP($A627,'Hospitalisation Details'!$K627:$S2969,8,FALSE)</f>
        <v>50</v>
      </c>
    </row>
    <row r="628" spans="1:17" x14ac:dyDescent="0.3">
      <c r="A628" s="14" t="str">
        <f>VLOOKUP('Customer Names'!A628,'Customer Names'!A628:F2962,1,FALSE)</f>
        <v>Id627</v>
      </c>
      <c r="B628" s="11" t="str">
        <f>VLOOKUP('Customer Names'!B628,'Customer Names'!B628:G2962,5,FALSE)</f>
        <v>Mario Sr</v>
      </c>
      <c r="C628" s="11">
        <f>VLOOKUP($A628,'Medical Examinations'!$A628:$O2962,2,FALSE)</f>
        <v>45.27</v>
      </c>
      <c r="D628" s="11">
        <f>VLOOKUP($A628,'Medical Examinations'!$A628:$O2962,3,FALSE)</f>
        <v>5.2</v>
      </c>
      <c r="E628" s="11" t="str">
        <f>VLOOKUP($A628,'Medical Examinations'!$A628:$P2962,14,FALSE)</f>
        <v>Yes</v>
      </c>
      <c r="F628" s="11" t="str">
        <f>VLOOKUP($A628,'Medical Examinations'!$A628:$O2962,5,FALSE)</f>
        <v>No</v>
      </c>
      <c r="G628" s="11" t="str">
        <f>VLOOKUP($A628,'Medical Examinations'!$A628:$O2962,6,FALSE)</f>
        <v>No</v>
      </c>
      <c r="H628" s="11">
        <f>VLOOKUP($A628,'Medical Examinations'!$A628:$P2962,13,FALSE)</f>
        <v>0</v>
      </c>
      <c r="I628" s="11" t="str">
        <f>VLOOKUP($A628,'Medical Examinations'!$A628:$P2962,16,FALSE)</f>
        <v>No</v>
      </c>
      <c r="J628" s="11" t="str">
        <f>VLOOKUP($A628,'Medical Examinations'!$A628:$P2962,11,FALSE)</f>
        <v>Obesity</v>
      </c>
      <c r="K628" s="11" t="str">
        <f>VLOOKUP($A628,'Medical Examinations'!$A628:$P2962,12,FALSE)</f>
        <v>Normal</v>
      </c>
      <c r="L628" s="11" t="str">
        <f>VLOOKUP($A628,'Hospitalisation Details'!$K628:$S2970,7,FALSE)</f>
        <v>20 Sep 1976</v>
      </c>
      <c r="M628" s="17">
        <f>VLOOKUP($A628,'Hospitalisation Details'!$K628:$S2970,9,FALSE)</f>
        <v>15698.86</v>
      </c>
      <c r="N628" s="11" t="str">
        <f>VLOOKUP($A628,'Hospitalisation Details'!$K628:$S2970,4,FALSE)</f>
        <v>Tier - 2</v>
      </c>
      <c r="O628" s="11" t="str">
        <f>VLOOKUP($A628,'Hospitalisation Details'!$K628:$S2970,5,FALSE)</f>
        <v>Tier - 2</v>
      </c>
      <c r="P628" s="11" t="str">
        <f>VLOOKUP($A628,'Hospitalisation Details'!$K628:$S2970,6,FALSE)</f>
        <v>R1012</v>
      </c>
      <c r="Q628" s="36">
        <f ca="1">VLOOKUP($A628,'Hospitalisation Details'!$K628:$S2970,8,FALSE)</f>
        <v>48</v>
      </c>
    </row>
    <row r="629" spans="1:17" x14ac:dyDescent="0.3">
      <c r="A629" s="14" t="str">
        <f>VLOOKUP('Customer Names'!A629,'Customer Names'!A629:F2963,1,FALSE)</f>
        <v>Id628</v>
      </c>
      <c r="B629" s="11" t="str">
        <f>VLOOKUP('Customer Names'!B629,'Customer Names'!B629:G2963,5,FALSE)</f>
        <v>Meghann R</v>
      </c>
      <c r="C629" s="11">
        <f>VLOOKUP($A629,'Medical Examinations'!$A629:$O2963,2,FALSE)</f>
        <v>44.29</v>
      </c>
      <c r="D629" s="11">
        <f>VLOOKUP($A629,'Medical Examinations'!$A629:$O2963,3,FALSE)</f>
        <v>9.66</v>
      </c>
      <c r="E629" s="11" t="str">
        <f>VLOOKUP($A629,'Medical Examinations'!$A629:$P2963,14,FALSE)</f>
        <v>No</v>
      </c>
      <c r="F629" s="11" t="str">
        <f>VLOOKUP($A629,'Medical Examinations'!$A629:$O2963,5,FALSE)</f>
        <v>No</v>
      </c>
      <c r="G629" s="11" t="str">
        <f>VLOOKUP($A629,'Medical Examinations'!$A629:$O2963,6,FALSE)</f>
        <v>No</v>
      </c>
      <c r="H629" s="11">
        <f>VLOOKUP($A629,'Medical Examinations'!$A629:$P2963,13,FALSE)</f>
        <v>2</v>
      </c>
      <c r="I629" s="11" t="str">
        <f>VLOOKUP($A629,'Medical Examinations'!$A629:$P2963,16,FALSE)</f>
        <v>No</v>
      </c>
      <c r="J629" s="11" t="str">
        <f>VLOOKUP($A629,'Medical Examinations'!$A629:$P2963,11,FALSE)</f>
        <v>Obesity</v>
      </c>
      <c r="K629" s="11" t="str">
        <f>VLOOKUP($A629,'Medical Examinations'!$A629:$P2963,12,FALSE)</f>
        <v>Diabetes</v>
      </c>
      <c r="L629" s="11" t="str">
        <f>VLOOKUP($A629,'Hospitalisation Details'!$K629:$S2971,7,FALSE)</f>
        <v>26 Jun 1973</v>
      </c>
      <c r="M629" s="17">
        <f>VLOOKUP($A629,'Hospitalisation Details'!$K629:$S2971,9,FALSE)</f>
        <v>15670.3</v>
      </c>
      <c r="N629" s="11" t="str">
        <f>VLOOKUP($A629,'Hospitalisation Details'!$K629:$S2971,4,FALSE)</f>
        <v>Tier - 2</v>
      </c>
      <c r="O629" s="11" t="str">
        <f>VLOOKUP($A629,'Hospitalisation Details'!$K629:$S2971,5,FALSE)</f>
        <v>Tier - 2</v>
      </c>
      <c r="P629" s="11" t="str">
        <f>VLOOKUP($A629,'Hospitalisation Details'!$K629:$S2971,6,FALSE)</f>
        <v>R1026</v>
      </c>
      <c r="Q629" s="36">
        <f ca="1">VLOOKUP($A629,'Hospitalisation Details'!$K629:$S2971,8,FALSE)</f>
        <v>51</v>
      </c>
    </row>
    <row r="630" spans="1:17" x14ac:dyDescent="0.3">
      <c r="A630" s="14" t="str">
        <f>VLOOKUP('Customer Names'!A630,'Customer Names'!A630:F2964,1,FALSE)</f>
        <v>Id629</v>
      </c>
      <c r="B630" s="11" t="str">
        <f>VLOOKUP('Customer Names'!B630,'Customer Names'!B630:G2964,5,FALSE)</f>
        <v>Scott M</v>
      </c>
      <c r="C630" s="11">
        <f>VLOOKUP($A630,'Medical Examinations'!$A630:$O2964,2,FALSE)</f>
        <v>54.59</v>
      </c>
      <c r="D630" s="11">
        <f>VLOOKUP($A630,'Medical Examinations'!$A630:$O2964,3,FALSE)</f>
        <v>4.22</v>
      </c>
      <c r="E630" s="11" t="str">
        <f>VLOOKUP($A630,'Medical Examinations'!$A630:$P2964,14,FALSE)</f>
        <v>Yes</v>
      </c>
      <c r="F630" s="11" t="str">
        <f>VLOOKUP($A630,'Medical Examinations'!$A630:$O2964,5,FALSE)</f>
        <v>No</v>
      </c>
      <c r="G630" s="11" t="str">
        <f>VLOOKUP($A630,'Medical Examinations'!$A630:$O2964,6,FALSE)</f>
        <v>No</v>
      </c>
      <c r="H630" s="11">
        <f>VLOOKUP($A630,'Medical Examinations'!$A630:$P2964,13,FALSE)</f>
        <v>1</v>
      </c>
      <c r="I630" s="11" t="str">
        <f>VLOOKUP($A630,'Medical Examinations'!$A630:$P2964,16,FALSE)</f>
        <v>No</v>
      </c>
      <c r="J630" s="11" t="str">
        <f>VLOOKUP($A630,'Medical Examinations'!$A630:$P2964,11,FALSE)</f>
        <v>Obesity</v>
      </c>
      <c r="K630" s="11" t="str">
        <f>VLOOKUP($A630,'Medical Examinations'!$A630:$P2964,12,FALSE)</f>
        <v>Normal</v>
      </c>
      <c r="L630" s="11" t="str">
        <f>VLOOKUP($A630,'Hospitalisation Details'!$K630:$S2972,7,FALSE)</f>
        <v>22 Dec 1988</v>
      </c>
      <c r="M630" s="17">
        <f>VLOOKUP($A630,'Hospitalisation Details'!$K630:$S2972,9,FALSE)</f>
        <v>15646.28</v>
      </c>
      <c r="N630" s="11" t="str">
        <f>VLOOKUP($A630,'Hospitalisation Details'!$K630:$S2972,4,FALSE)</f>
        <v>Tier - 2</v>
      </c>
      <c r="O630" s="11" t="str">
        <f>VLOOKUP($A630,'Hospitalisation Details'!$K630:$S2972,5,FALSE)</f>
        <v>Tier - 2</v>
      </c>
      <c r="P630" s="11" t="str">
        <f>VLOOKUP($A630,'Hospitalisation Details'!$K630:$S2972,6,FALSE)</f>
        <v>R1011</v>
      </c>
      <c r="Q630" s="36">
        <f ca="1">VLOOKUP($A630,'Hospitalisation Details'!$K630:$S2972,8,FALSE)</f>
        <v>36</v>
      </c>
    </row>
    <row r="631" spans="1:17" x14ac:dyDescent="0.3">
      <c r="A631" s="14" t="str">
        <f>VLOOKUP('Customer Names'!A631,'Customer Names'!A631:F2965,1,FALSE)</f>
        <v>Id630</v>
      </c>
      <c r="B631" s="11" t="str">
        <f>VLOOKUP('Customer Names'!B631,'Customer Names'!B631:G2965,5,FALSE)</f>
        <v>Caitlin E</v>
      </c>
      <c r="C631" s="11">
        <f>VLOOKUP($A631,'Medical Examinations'!$A631:$O2965,2,FALSE)</f>
        <v>32.965000000000003</v>
      </c>
      <c r="D631" s="11">
        <f>VLOOKUP($A631,'Medical Examinations'!$A631:$O2965,3,FALSE)</f>
        <v>11.78</v>
      </c>
      <c r="E631" s="11" t="str">
        <f>VLOOKUP($A631,'Medical Examinations'!$A631:$P2965,14,FALSE)</f>
        <v>No</v>
      </c>
      <c r="F631" s="11" t="str">
        <f>VLOOKUP($A631,'Medical Examinations'!$A631:$O2965,5,FALSE)</f>
        <v>No</v>
      </c>
      <c r="G631" s="11" t="str">
        <f>VLOOKUP($A631,'Medical Examinations'!$A631:$O2965,6,FALSE)</f>
        <v>No</v>
      </c>
      <c r="H631" s="11">
        <f>VLOOKUP($A631,'Medical Examinations'!$A631:$P2965,13,FALSE)</f>
        <v>0</v>
      </c>
      <c r="I631" s="11" t="str">
        <f>VLOOKUP($A631,'Medical Examinations'!$A631:$P2965,16,FALSE)</f>
        <v>No</v>
      </c>
      <c r="J631" s="11" t="str">
        <f>VLOOKUP($A631,'Medical Examinations'!$A631:$P2965,11,FALSE)</f>
        <v>Obesity</v>
      </c>
      <c r="K631" s="11" t="str">
        <f>VLOOKUP($A631,'Medical Examinations'!$A631:$P2965,12,FALSE)</f>
        <v>Diabetes</v>
      </c>
      <c r="L631" s="11" t="str">
        <f>VLOOKUP($A631,'Hospitalisation Details'!$K631:$S2973,7,FALSE)</f>
        <v>6 Jun 1960</v>
      </c>
      <c r="M631" s="17">
        <f>VLOOKUP($A631,'Hospitalisation Details'!$K631:$S2973,9,FALSE)</f>
        <v>15612.19</v>
      </c>
      <c r="N631" s="11" t="str">
        <f>VLOOKUP($A631,'Hospitalisation Details'!$K631:$S2973,4,FALSE)</f>
        <v>Tier - 2</v>
      </c>
      <c r="O631" s="11" t="str">
        <f>VLOOKUP($A631,'Hospitalisation Details'!$K631:$S2973,5,FALSE)</f>
        <v>Tier - 2</v>
      </c>
      <c r="P631" s="11" t="str">
        <f>VLOOKUP($A631,'Hospitalisation Details'!$K631:$S2973,6,FALSE)</f>
        <v>R1012</v>
      </c>
      <c r="Q631" s="36">
        <f ca="1">VLOOKUP($A631,'Hospitalisation Details'!$K631:$S2973,8,FALSE)</f>
        <v>64</v>
      </c>
    </row>
    <row r="632" spans="1:17" x14ac:dyDescent="0.3">
      <c r="A632" s="14" t="str">
        <f>VLOOKUP('Customer Names'!A632,'Customer Names'!A632:F2966,1,FALSE)</f>
        <v>Id631</v>
      </c>
      <c r="B632" s="11" t="str">
        <f>VLOOKUP('Customer Names'!B632,'Customer Names'!B632:G2966,5,FALSE)</f>
        <v>Samantha A</v>
      </c>
      <c r="C632" s="11">
        <f>VLOOKUP($A632,'Medical Examinations'!$A632:$O2966,2,FALSE)</f>
        <v>38.049999999999997</v>
      </c>
      <c r="D632" s="11">
        <f>VLOOKUP($A632,'Medical Examinations'!$A632:$O2966,3,FALSE)</f>
        <v>9.6199999999999992</v>
      </c>
      <c r="E632" s="11" t="str">
        <f>VLOOKUP($A632,'Medical Examinations'!$A632:$P2966,14,FALSE)</f>
        <v>No</v>
      </c>
      <c r="F632" s="11" t="str">
        <f>VLOOKUP($A632,'Medical Examinations'!$A632:$O2966,5,FALSE)</f>
        <v>No</v>
      </c>
      <c r="G632" s="11" t="str">
        <f>VLOOKUP($A632,'Medical Examinations'!$A632:$O2966,6,FALSE)</f>
        <v>No</v>
      </c>
      <c r="H632" s="11">
        <f>VLOOKUP($A632,'Medical Examinations'!$A632:$P2966,13,FALSE)</f>
        <v>0</v>
      </c>
      <c r="I632" s="11" t="str">
        <f>VLOOKUP($A632,'Medical Examinations'!$A632:$P2966,16,FALSE)</f>
        <v>No</v>
      </c>
      <c r="J632" s="11" t="str">
        <f>VLOOKUP($A632,'Medical Examinations'!$A632:$P2966,11,FALSE)</f>
        <v>Obesity</v>
      </c>
      <c r="K632" s="11" t="str">
        <f>VLOOKUP($A632,'Medical Examinations'!$A632:$P2966,12,FALSE)</f>
        <v>Diabetes</v>
      </c>
      <c r="L632" s="11" t="str">
        <f>VLOOKUP($A632,'Hospitalisation Details'!$K632:$S2974,7,FALSE)</f>
        <v>28 Oct 1965</v>
      </c>
      <c r="M632" s="17">
        <f>VLOOKUP($A632,'Hospitalisation Details'!$K632:$S2974,9,FALSE)</f>
        <v>15608.58</v>
      </c>
      <c r="N632" s="11" t="str">
        <f>VLOOKUP($A632,'Hospitalisation Details'!$K632:$S2974,4,FALSE)</f>
        <v>Tier - 2</v>
      </c>
      <c r="O632" s="11" t="str">
        <f>VLOOKUP($A632,'Hospitalisation Details'!$K632:$S2974,5,FALSE)</f>
        <v>Tier - 2</v>
      </c>
      <c r="P632" s="11" t="str">
        <f>VLOOKUP($A632,'Hospitalisation Details'!$K632:$S2974,6,FALSE)</f>
        <v>R1026</v>
      </c>
      <c r="Q632" s="36">
        <f ca="1">VLOOKUP($A632,'Hospitalisation Details'!$K632:$S2974,8,FALSE)</f>
        <v>59</v>
      </c>
    </row>
    <row r="633" spans="1:17" x14ac:dyDescent="0.3">
      <c r="A633" s="14" t="str">
        <f>VLOOKUP('Customer Names'!A633,'Customer Names'!A633:F2967,1,FALSE)</f>
        <v>Id632</v>
      </c>
      <c r="B633" s="11" t="str">
        <f>VLOOKUP('Customer Names'!B633,'Customer Names'!B633:G2967,5,FALSE)</f>
        <v>Erik</v>
      </c>
      <c r="C633" s="11">
        <f>VLOOKUP($A633,'Medical Examinations'!$A633:$O2967,2,FALSE)</f>
        <v>46.14</v>
      </c>
      <c r="D633" s="11">
        <f>VLOOKUP($A633,'Medical Examinations'!$A633:$O2967,3,FALSE)</f>
        <v>10.78</v>
      </c>
      <c r="E633" s="11" t="str">
        <f>VLOOKUP($A633,'Medical Examinations'!$A633:$P2967,14,FALSE)</f>
        <v>No</v>
      </c>
      <c r="F633" s="11" t="str">
        <f>VLOOKUP($A633,'Medical Examinations'!$A633:$O2967,5,FALSE)</f>
        <v>No</v>
      </c>
      <c r="G633" s="11" t="str">
        <f>VLOOKUP($A633,'Medical Examinations'!$A633:$O2967,6,FALSE)</f>
        <v>No</v>
      </c>
      <c r="H633" s="11">
        <f>VLOOKUP($A633,'Medical Examinations'!$A633:$P2967,13,FALSE)</f>
        <v>0</v>
      </c>
      <c r="I633" s="11" t="str">
        <f>VLOOKUP($A633,'Medical Examinations'!$A633:$P2967,16,FALSE)</f>
        <v>No</v>
      </c>
      <c r="J633" s="11" t="str">
        <f>VLOOKUP($A633,'Medical Examinations'!$A633:$P2967,11,FALSE)</f>
        <v>Obesity</v>
      </c>
      <c r="K633" s="11" t="str">
        <f>VLOOKUP($A633,'Medical Examinations'!$A633:$P2967,12,FALSE)</f>
        <v>Diabetes</v>
      </c>
      <c r="L633" s="11" t="str">
        <f>VLOOKUP($A633,'Hospitalisation Details'!$K633:$S2975,7,FALSE)</f>
        <v>30 Jul 1974</v>
      </c>
      <c r="M633" s="17">
        <f>VLOOKUP($A633,'Hospitalisation Details'!$K633:$S2975,9,FALSE)</f>
        <v>15556.67</v>
      </c>
      <c r="N633" s="11" t="str">
        <f>VLOOKUP($A633,'Hospitalisation Details'!$K633:$S2975,4,FALSE)</f>
        <v>Tier - 2</v>
      </c>
      <c r="O633" s="11" t="str">
        <f>VLOOKUP($A633,'Hospitalisation Details'!$K633:$S2975,5,FALSE)</f>
        <v>Tier - 2</v>
      </c>
      <c r="P633" s="11" t="str">
        <f>VLOOKUP($A633,'Hospitalisation Details'!$K633:$S2975,6,FALSE)</f>
        <v>R1012</v>
      </c>
      <c r="Q633" s="36">
        <f ca="1">VLOOKUP($A633,'Hospitalisation Details'!$K633:$S2975,8,FALSE)</f>
        <v>50</v>
      </c>
    </row>
    <row r="634" spans="1:17" x14ac:dyDescent="0.3">
      <c r="A634" s="14" t="str">
        <f>VLOOKUP('Customer Names'!A634,'Customer Names'!A634:F2968,1,FALSE)</f>
        <v>Id633</v>
      </c>
      <c r="B634" s="11" t="str">
        <f>VLOOKUP('Customer Names'!B634,'Customer Names'!B634:G2968,5,FALSE)</f>
        <v>Christopher</v>
      </c>
      <c r="C634" s="11">
        <f>VLOOKUP($A634,'Medical Examinations'!$A634:$O2968,2,FALSE)</f>
        <v>41.325000000000003</v>
      </c>
      <c r="D634" s="11">
        <f>VLOOKUP($A634,'Medical Examinations'!$A634:$O2968,3,FALSE)</f>
        <v>5.1100000000000003</v>
      </c>
      <c r="E634" s="11" t="str">
        <f>VLOOKUP($A634,'Medical Examinations'!$A634:$P2968,14,FALSE)</f>
        <v>Yes</v>
      </c>
      <c r="F634" s="11" t="str">
        <f>VLOOKUP($A634,'Medical Examinations'!$A634:$O2968,5,FALSE)</f>
        <v>No</v>
      </c>
      <c r="G634" s="11" t="str">
        <f>VLOOKUP($A634,'Medical Examinations'!$A634:$O2968,6,FALSE)</f>
        <v>No</v>
      </c>
      <c r="H634" s="11">
        <f>VLOOKUP($A634,'Medical Examinations'!$A634:$P2968,13,FALSE)</f>
        <v>2</v>
      </c>
      <c r="I634" s="11" t="str">
        <f>VLOOKUP($A634,'Medical Examinations'!$A634:$P2968,16,FALSE)</f>
        <v>No</v>
      </c>
      <c r="J634" s="11" t="str">
        <f>VLOOKUP($A634,'Medical Examinations'!$A634:$P2968,11,FALSE)</f>
        <v>Obesity</v>
      </c>
      <c r="K634" s="11" t="str">
        <f>VLOOKUP($A634,'Medical Examinations'!$A634:$P2968,12,FALSE)</f>
        <v>Normal</v>
      </c>
      <c r="L634" s="11" t="str">
        <f>VLOOKUP($A634,'Hospitalisation Details'!$K634:$S2976,7,FALSE)</f>
        <v>2 Oct 1959</v>
      </c>
      <c r="M634" s="17">
        <f>VLOOKUP($A634,'Hospitalisation Details'!$K634:$S2976,9,FALSE)</f>
        <v>15555.19</v>
      </c>
      <c r="N634" s="11" t="str">
        <f>VLOOKUP($A634,'Hospitalisation Details'!$K634:$S2976,4,FALSE)</f>
        <v>Tier - 2</v>
      </c>
      <c r="O634" s="11" t="str">
        <f>VLOOKUP($A634,'Hospitalisation Details'!$K634:$S2976,5,FALSE)</f>
        <v>Tier - 3</v>
      </c>
      <c r="P634" s="11" t="str">
        <f>VLOOKUP($A634,'Hospitalisation Details'!$K634:$S2976,6,FALSE)</f>
        <v>R1012</v>
      </c>
      <c r="Q634" s="36">
        <f ca="1">VLOOKUP($A634,'Hospitalisation Details'!$K634:$S2976,8,FALSE)</f>
        <v>65</v>
      </c>
    </row>
    <row r="635" spans="1:17" x14ac:dyDescent="0.3">
      <c r="A635" s="14" t="str">
        <f>VLOOKUP('Customer Names'!A635,'Customer Names'!A635:F2969,1,FALSE)</f>
        <v>Id634</v>
      </c>
      <c r="B635" s="11" t="str">
        <f>VLOOKUP('Customer Names'!B635,'Customer Names'!B635:G2969,5,FALSE)</f>
        <v>Maya</v>
      </c>
      <c r="C635" s="11">
        <f>VLOOKUP($A635,'Medical Examinations'!$A635:$O2969,2,FALSE)</f>
        <v>44.64</v>
      </c>
      <c r="D635" s="11">
        <f>VLOOKUP($A635,'Medical Examinations'!$A635:$O2969,3,FALSE)</f>
        <v>7.18</v>
      </c>
      <c r="E635" s="11" t="str">
        <f>VLOOKUP($A635,'Medical Examinations'!$A635:$P2969,14,FALSE)</f>
        <v>No</v>
      </c>
      <c r="F635" s="11" t="str">
        <f>VLOOKUP($A635,'Medical Examinations'!$A635:$O2969,5,FALSE)</f>
        <v>No</v>
      </c>
      <c r="G635" s="11" t="str">
        <f>VLOOKUP($A635,'Medical Examinations'!$A635:$O2969,6,FALSE)</f>
        <v>No</v>
      </c>
      <c r="H635" s="11">
        <f>VLOOKUP($A635,'Medical Examinations'!$A635:$P2969,13,FALSE)</f>
        <v>0</v>
      </c>
      <c r="I635" s="11" t="str">
        <f>VLOOKUP($A635,'Medical Examinations'!$A635:$P2969,16,FALSE)</f>
        <v>No</v>
      </c>
      <c r="J635" s="11" t="str">
        <f>VLOOKUP($A635,'Medical Examinations'!$A635:$P2969,11,FALSE)</f>
        <v>Obesity</v>
      </c>
      <c r="K635" s="11" t="str">
        <f>VLOOKUP($A635,'Medical Examinations'!$A635:$P2969,12,FALSE)</f>
        <v>Diabetes</v>
      </c>
      <c r="L635" s="11" t="str">
        <f>VLOOKUP($A635,'Hospitalisation Details'!$K635:$S2977,7,FALSE)</f>
        <v>28 Jun 1974</v>
      </c>
      <c r="M635" s="17">
        <f>VLOOKUP($A635,'Hospitalisation Details'!$K635:$S2977,9,FALSE)</f>
        <v>15532.16</v>
      </c>
      <c r="N635" s="11" t="str">
        <f>VLOOKUP($A635,'Hospitalisation Details'!$K635:$S2977,4,FALSE)</f>
        <v>Tier - 2</v>
      </c>
      <c r="O635" s="11" t="str">
        <f>VLOOKUP($A635,'Hospitalisation Details'!$K635:$S2977,5,FALSE)</f>
        <v>Tier - 2</v>
      </c>
      <c r="P635" s="11" t="str">
        <f>VLOOKUP($A635,'Hospitalisation Details'!$K635:$S2977,6,FALSE)</f>
        <v>R1026</v>
      </c>
      <c r="Q635" s="36">
        <f ca="1">VLOOKUP($A635,'Hospitalisation Details'!$K635:$S2977,8,FALSE)</f>
        <v>50</v>
      </c>
    </row>
    <row r="636" spans="1:17" x14ac:dyDescent="0.3">
      <c r="A636" s="14" t="str">
        <f>VLOOKUP('Customer Names'!A636,'Customer Names'!A636:F2970,1,FALSE)</f>
        <v>Id635</v>
      </c>
      <c r="B636" s="11" t="str">
        <f>VLOOKUP('Customer Names'!B636,'Customer Names'!B636:G2970,5,FALSE)</f>
        <v>Zachary T</v>
      </c>
      <c r="C636" s="11">
        <f>VLOOKUP($A636,'Medical Examinations'!$A636:$O2970,2,FALSE)</f>
        <v>25.175000000000001</v>
      </c>
      <c r="D636" s="11">
        <f>VLOOKUP($A636,'Medical Examinations'!$A636:$O2970,3,FALSE)</f>
        <v>4.96</v>
      </c>
      <c r="E636" s="11" t="str">
        <f>VLOOKUP($A636,'Medical Examinations'!$A636:$P2970,14,FALSE)</f>
        <v>No</v>
      </c>
      <c r="F636" s="11" t="str">
        <f>VLOOKUP($A636,'Medical Examinations'!$A636:$O2970,5,FALSE)</f>
        <v>Yes</v>
      </c>
      <c r="G636" s="11" t="str">
        <f>VLOOKUP($A636,'Medical Examinations'!$A636:$O2970,6,FALSE)</f>
        <v>No</v>
      </c>
      <c r="H636" s="11">
        <f>VLOOKUP($A636,'Medical Examinations'!$A636:$P2970,13,FALSE)</f>
        <v>1</v>
      </c>
      <c r="I636" s="11" t="str">
        <f>VLOOKUP($A636,'Medical Examinations'!$A636:$P2970,16,FALSE)</f>
        <v>Unknown</v>
      </c>
      <c r="J636" s="11" t="str">
        <f>VLOOKUP($A636,'Medical Examinations'!$A636:$P2970,11,FALSE)</f>
        <v>Overweight</v>
      </c>
      <c r="K636" s="11" t="str">
        <f>VLOOKUP($A636,'Medical Examinations'!$A636:$P2970,12,FALSE)</f>
        <v>Normal</v>
      </c>
      <c r="L636" s="11" t="str">
        <f>VLOOKUP($A636,'Hospitalisation Details'!$K636:$S2978,7,FALSE)</f>
        <v>17 Jul 2004</v>
      </c>
      <c r="M636" s="17">
        <f>VLOOKUP($A636,'Hospitalisation Details'!$K636:$S2978,9,FALSE)</f>
        <v>15518.18</v>
      </c>
      <c r="N636" s="11" t="str">
        <f>VLOOKUP($A636,'Hospitalisation Details'!$K636:$S2978,4,FALSE)</f>
        <v>Tier - 2</v>
      </c>
      <c r="O636" s="11" t="str">
        <f>VLOOKUP($A636,'Hospitalisation Details'!$K636:$S2978,5,FALSE)</f>
        <v>Tier - 3</v>
      </c>
      <c r="P636" s="11" t="str">
        <f>VLOOKUP($A636,'Hospitalisation Details'!$K636:$S2978,6,FALSE)</f>
        <v>R1015</v>
      </c>
      <c r="Q636" s="36">
        <f ca="1">VLOOKUP($A636,'Hospitalisation Details'!$K636:$S2978,8,FALSE)</f>
        <v>20</v>
      </c>
    </row>
    <row r="637" spans="1:17" x14ac:dyDescent="0.3">
      <c r="A637" s="14" t="str">
        <f>VLOOKUP('Customer Names'!A637,'Customer Names'!A637:F2971,1,FALSE)</f>
        <v>Id636</v>
      </c>
      <c r="B637" s="11" t="str">
        <f>VLOOKUP('Customer Names'!B637,'Customer Names'!B637:G2971,5,FALSE)</f>
        <v>Hilda</v>
      </c>
      <c r="C637" s="11">
        <f>VLOOKUP($A637,'Medical Examinations'!$A637:$O2971,2,FALSE)</f>
        <v>43.11</v>
      </c>
      <c r="D637" s="11">
        <f>VLOOKUP($A637,'Medical Examinations'!$A637:$O2971,3,FALSE)</f>
        <v>4.67</v>
      </c>
      <c r="E637" s="11" t="str">
        <f>VLOOKUP($A637,'Medical Examinations'!$A637:$P2971,14,FALSE)</f>
        <v>Yes</v>
      </c>
      <c r="F637" s="11" t="str">
        <f>VLOOKUP($A637,'Medical Examinations'!$A637:$O2971,5,FALSE)</f>
        <v>No</v>
      </c>
      <c r="G637" s="11" t="str">
        <f>VLOOKUP($A637,'Medical Examinations'!$A637:$O2971,6,FALSE)</f>
        <v>No</v>
      </c>
      <c r="H637" s="11">
        <f>VLOOKUP($A637,'Medical Examinations'!$A637:$P2971,13,FALSE)</f>
        <v>0</v>
      </c>
      <c r="I637" s="11" t="str">
        <f>VLOOKUP($A637,'Medical Examinations'!$A637:$P2971,16,FALSE)</f>
        <v>No</v>
      </c>
      <c r="J637" s="11" t="str">
        <f>VLOOKUP($A637,'Medical Examinations'!$A637:$P2971,11,FALSE)</f>
        <v>Obesity</v>
      </c>
      <c r="K637" s="11" t="str">
        <f>VLOOKUP($A637,'Medical Examinations'!$A637:$P2971,12,FALSE)</f>
        <v>Normal</v>
      </c>
      <c r="L637" s="11" t="str">
        <f>VLOOKUP($A637,'Hospitalisation Details'!$K637:$S2979,7,FALSE)</f>
        <v>20 Jul 1976</v>
      </c>
      <c r="M637" s="17">
        <f>VLOOKUP($A637,'Hospitalisation Details'!$K637:$S2979,9,FALSE)</f>
        <v>15450.48</v>
      </c>
      <c r="N637" s="11" t="str">
        <f>VLOOKUP($A637,'Hospitalisation Details'!$K637:$S2979,4,FALSE)</f>
        <v>Tier - 2</v>
      </c>
      <c r="O637" s="11" t="str">
        <f>VLOOKUP($A637,'Hospitalisation Details'!$K637:$S2979,5,FALSE)</f>
        <v>Tier - 1</v>
      </c>
      <c r="P637" s="11" t="str">
        <f>VLOOKUP($A637,'Hospitalisation Details'!$K637:$S2979,6,FALSE)</f>
        <v>R1026</v>
      </c>
      <c r="Q637" s="36">
        <f ca="1">VLOOKUP($A637,'Hospitalisation Details'!$K637:$S2979,8,FALSE)</f>
        <v>48</v>
      </c>
    </row>
    <row r="638" spans="1:17" x14ac:dyDescent="0.3">
      <c r="A638" s="14" t="str">
        <f>VLOOKUP('Customer Names'!A638,'Customer Names'!A638:F2972,1,FALSE)</f>
        <v>Id637</v>
      </c>
      <c r="B638" s="11" t="str">
        <f>VLOOKUP('Customer Names'!B638,'Customer Names'!B638:G2972,5,FALSE)</f>
        <v>Stephanie</v>
      </c>
      <c r="C638" s="11">
        <f>VLOOKUP($A638,'Medical Examinations'!$A638:$O2972,2,FALSE)</f>
        <v>53.32</v>
      </c>
      <c r="D638" s="11">
        <f>VLOOKUP($A638,'Medical Examinations'!$A638:$O2972,3,FALSE)</f>
        <v>5.0599999999999996</v>
      </c>
      <c r="E638" s="11" t="str">
        <f>VLOOKUP($A638,'Medical Examinations'!$A638:$P2972,14,FALSE)</f>
        <v>No</v>
      </c>
      <c r="F638" s="11" t="str">
        <f>VLOOKUP($A638,'Medical Examinations'!$A638:$O2972,5,FALSE)</f>
        <v>No</v>
      </c>
      <c r="G638" s="11" t="str">
        <f>VLOOKUP($A638,'Medical Examinations'!$A638:$O2972,6,FALSE)</f>
        <v>No</v>
      </c>
      <c r="H638" s="11">
        <f>VLOOKUP($A638,'Medical Examinations'!$A638:$P2972,13,FALSE)</f>
        <v>0</v>
      </c>
      <c r="I638" s="11" t="str">
        <f>VLOOKUP($A638,'Medical Examinations'!$A638:$P2972,16,FALSE)</f>
        <v>No</v>
      </c>
      <c r="J638" s="11" t="str">
        <f>VLOOKUP($A638,'Medical Examinations'!$A638:$P2972,11,FALSE)</f>
        <v>Obesity</v>
      </c>
      <c r="K638" s="11" t="str">
        <f>VLOOKUP($A638,'Medical Examinations'!$A638:$P2972,12,FALSE)</f>
        <v>Normal</v>
      </c>
      <c r="L638" s="11" t="str">
        <f>VLOOKUP($A638,'Hospitalisation Details'!$K638:$S2980,7,FALSE)</f>
        <v>25 Oct 1990</v>
      </c>
      <c r="M638" s="17">
        <f>VLOOKUP($A638,'Hospitalisation Details'!$K638:$S2980,9,FALSE)</f>
        <v>15440.2</v>
      </c>
      <c r="N638" s="11" t="str">
        <f>VLOOKUP($A638,'Hospitalisation Details'!$K638:$S2980,4,FALSE)</f>
        <v>Tier - 2</v>
      </c>
      <c r="O638" s="11" t="str">
        <f>VLOOKUP($A638,'Hospitalisation Details'!$K638:$S2980,5,FALSE)</f>
        <v>Tier - 1</v>
      </c>
      <c r="P638" s="11" t="str">
        <f>VLOOKUP($A638,'Hospitalisation Details'!$K638:$S2980,6,FALSE)</f>
        <v>R1012</v>
      </c>
      <c r="Q638" s="36">
        <f ca="1">VLOOKUP($A638,'Hospitalisation Details'!$K638:$S2980,8,FALSE)</f>
        <v>34</v>
      </c>
    </row>
    <row r="639" spans="1:17" x14ac:dyDescent="0.3">
      <c r="A639" s="14" t="str">
        <f>VLOOKUP('Customer Names'!A639,'Customer Names'!A639:F2973,1,FALSE)</f>
        <v>Id638</v>
      </c>
      <c r="B639" s="11" t="str">
        <f>VLOOKUP('Customer Names'!B639,'Customer Names'!B639:G2973,5,FALSE)</f>
        <v>Doug</v>
      </c>
      <c r="C639" s="11">
        <f>VLOOKUP($A639,'Medical Examinations'!$A639:$O2973,2,FALSE)</f>
        <v>38.04</v>
      </c>
      <c r="D639" s="11">
        <f>VLOOKUP($A639,'Medical Examinations'!$A639:$O2973,3,FALSE)</f>
        <v>5.0199999999999996</v>
      </c>
      <c r="E639" s="11" t="str">
        <f>VLOOKUP($A639,'Medical Examinations'!$A639:$P2973,14,FALSE)</f>
        <v>Yes</v>
      </c>
      <c r="F639" s="11" t="str">
        <f>VLOOKUP($A639,'Medical Examinations'!$A639:$O2973,5,FALSE)</f>
        <v>No</v>
      </c>
      <c r="G639" s="11" t="str">
        <f>VLOOKUP($A639,'Medical Examinations'!$A639:$O2973,6,FALSE)</f>
        <v>No</v>
      </c>
      <c r="H639" s="11">
        <f>VLOOKUP($A639,'Medical Examinations'!$A639:$P2973,13,FALSE)</f>
        <v>1</v>
      </c>
      <c r="I639" s="11" t="str">
        <f>VLOOKUP($A639,'Medical Examinations'!$A639:$P2973,16,FALSE)</f>
        <v>No</v>
      </c>
      <c r="J639" s="11" t="str">
        <f>VLOOKUP($A639,'Medical Examinations'!$A639:$P2973,11,FALSE)</f>
        <v>Obesity</v>
      </c>
      <c r="K639" s="11" t="str">
        <f>VLOOKUP($A639,'Medical Examinations'!$A639:$P2973,12,FALSE)</f>
        <v>Normal</v>
      </c>
      <c r="L639" s="11" t="str">
        <f>VLOOKUP($A639,'Hospitalisation Details'!$K639:$S2981,7,FALSE)</f>
        <v>4 Sep 1964</v>
      </c>
      <c r="M639" s="17">
        <f>VLOOKUP($A639,'Hospitalisation Details'!$K639:$S2981,9,FALSE)</f>
        <v>15377.77</v>
      </c>
      <c r="N639" s="11" t="str">
        <f>VLOOKUP($A639,'Hospitalisation Details'!$K639:$S2981,4,FALSE)</f>
        <v>Tier - 2</v>
      </c>
      <c r="O639" s="11" t="str">
        <f>VLOOKUP($A639,'Hospitalisation Details'!$K639:$S2981,5,FALSE)</f>
        <v>Tier - 2</v>
      </c>
      <c r="P639" s="11" t="str">
        <f>VLOOKUP($A639,'Hospitalisation Details'!$K639:$S2981,6,FALSE)</f>
        <v>R1012</v>
      </c>
      <c r="Q639" s="36">
        <f ca="1">VLOOKUP($A639,'Hospitalisation Details'!$K639:$S2981,8,FALSE)</f>
        <v>60</v>
      </c>
    </row>
    <row r="640" spans="1:17" x14ac:dyDescent="0.3">
      <c r="A640" s="14" t="str">
        <f>VLOOKUP('Customer Names'!A640,'Customer Names'!A640:F2974,1,FALSE)</f>
        <v>Id639</v>
      </c>
      <c r="B640" s="11" t="str">
        <f>VLOOKUP('Customer Names'!B640,'Customer Names'!B640:G2974,5,FALSE)</f>
        <v>Bethany N</v>
      </c>
      <c r="C640" s="11">
        <f>VLOOKUP($A640,'Medical Examinations'!$A640:$O2974,2,FALSE)</f>
        <v>37.9</v>
      </c>
      <c r="D640" s="11">
        <f>VLOOKUP($A640,'Medical Examinations'!$A640:$O2974,3,FALSE)</f>
        <v>7.76</v>
      </c>
      <c r="E640" s="11" t="str">
        <f>VLOOKUP($A640,'Medical Examinations'!$A640:$P2974,14,FALSE)</f>
        <v>No</v>
      </c>
      <c r="F640" s="11" t="str">
        <f>VLOOKUP($A640,'Medical Examinations'!$A640:$O2974,5,FALSE)</f>
        <v>No</v>
      </c>
      <c r="G640" s="11" t="str">
        <f>VLOOKUP($A640,'Medical Examinations'!$A640:$O2974,6,FALSE)</f>
        <v>No</v>
      </c>
      <c r="H640" s="11">
        <f>VLOOKUP($A640,'Medical Examinations'!$A640:$P2974,13,FALSE)</f>
        <v>0</v>
      </c>
      <c r="I640" s="11" t="str">
        <f>VLOOKUP($A640,'Medical Examinations'!$A640:$P2974,16,FALSE)</f>
        <v>No</v>
      </c>
      <c r="J640" s="11" t="str">
        <f>VLOOKUP($A640,'Medical Examinations'!$A640:$P2974,11,FALSE)</f>
        <v>Obesity</v>
      </c>
      <c r="K640" s="11" t="str">
        <f>VLOOKUP($A640,'Medical Examinations'!$A640:$P2974,12,FALSE)</f>
        <v>Diabetes</v>
      </c>
      <c r="L640" s="11" t="str">
        <f>VLOOKUP($A640,'Hospitalisation Details'!$K640:$S2982,7,FALSE)</f>
        <v>6 Sep 1962</v>
      </c>
      <c r="M640" s="17">
        <f>VLOOKUP($A640,'Hospitalisation Details'!$K640:$S2982,9,FALSE)</f>
        <v>15368.22</v>
      </c>
      <c r="N640" s="11" t="str">
        <f>VLOOKUP($A640,'Hospitalisation Details'!$K640:$S2982,4,FALSE)</f>
        <v>Tier - 2</v>
      </c>
      <c r="O640" s="11" t="str">
        <f>VLOOKUP($A640,'Hospitalisation Details'!$K640:$S2982,5,FALSE)</f>
        <v>Tier - 2</v>
      </c>
      <c r="P640" s="11" t="str">
        <f>VLOOKUP($A640,'Hospitalisation Details'!$K640:$S2982,6,FALSE)</f>
        <v>R1011</v>
      </c>
      <c r="Q640" s="36">
        <f ca="1">VLOOKUP($A640,'Hospitalisation Details'!$K640:$S2982,8,FALSE)</f>
        <v>62</v>
      </c>
    </row>
    <row r="641" spans="1:17" x14ac:dyDescent="0.3">
      <c r="A641" s="14" t="str">
        <f>VLOOKUP('Customer Names'!A641,'Customer Names'!A641:F2975,1,FALSE)</f>
        <v>Id640</v>
      </c>
      <c r="B641" s="11" t="str">
        <f>VLOOKUP('Customer Names'!B641,'Customer Names'!B641:G2975,5,FALSE)</f>
        <v>Sandra H</v>
      </c>
      <c r="C641" s="11">
        <f>VLOOKUP($A641,'Medical Examinations'!$A641:$O2975,2,FALSE)</f>
        <v>39.6</v>
      </c>
      <c r="D641" s="11">
        <f>VLOOKUP($A641,'Medical Examinations'!$A641:$O2975,3,FALSE)</f>
        <v>9.32</v>
      </c>
      <c r="E641" s="11" t="str">
        <f>VLOOKUP($A641,'Medical Examinations'!$A641:$P2975,14,FALSE)</f>
        <v>No</v>
      </c>
      <c r="F641" s="11" t="str">
        <f>VLOOKUP($A641,'Medical Examinations'!$A641:$O2975,5,FALSE)</f>
        <v>No</v>
      </c>
      <c r="G641" s="11" t="str">
        <f>VLOOKUP($A641,'Medical Examinations'!$A641:$O2975,6,FALSE)</f>
        <v>No</v>
      </c>
      <c r="H641" s="11">
        <f>VLOOKUP($A641,'Medical Examinations'!$A641:$P2975,13,FALSE)</f>
        <v>0</v>
      </c>
      <c r="I641" s="11" t="str">
        <f>VLOOKUP($A641,'Medical Examinations'!$A641:$P2975,16,FALSE)</f>
        <v>No</v>
      </c>
      <c r="J641" s="11" t="str">
        <f>VLOOKUP($A641,'Medical Examinations'!$A641:$P2975,11,FALSE)</f>
        <v>Obesity</v>
      </c>
      <c r="K641" s="11" t="str">
        <f>VLOOKUP($A641,'Medical Examinations'!$A641:$P2975,12,FALSE)</f>
        <v>Diabetes</v>
      </c>
      <c r="L641" s="11" t="str">
        <f>VLOOKUP($A641,'Hospitalisation Details'!$K641:$S2983,7,FALSE)</f>
        <v>18 Jul 1968</v>
      </c>
      <c r="M641" s="17">
        <f>VLOOKUP($A641,'Hospitalisation Details'!$K641:$S2983,9,FALSE)</f>
        <v>15363.77</v>
      </c>
      <c r="N641" s="11" t="str">
        <f>VLOOKUP($A641,'Hospitalisation Details'!$K641:$S2983,4,FALSE)</f>
        <v>Tier - 2</v>
      </c>
      <c r="O641" s="11" t="str">
        <f>VLOOKUP($A641,'Hospitalisation Details'!$K641:$S2983,5,FALSE)</f>
        <v>Tier - 1</v>
      </c>
      <c r="P641" s="11" t="str">
        <f>VLOOKUP($A641,'Hospitalisation Details'!$K641:$S2983,6,FALSE)</f>
        <v>R1026</v>
      </c>
      <c r="Q641" s="36">
        <f ca="1">VLOOKUP($A641,'Hospitalisation Details'!$K641:$S2983,8,FALSE)</f>
        <v>56</v>
      </c>
    </row>
    <row r="642" spans="1:17" x14ac:dyDescent="0.3">
      <c r="A642" s="14" t="str">
        <f>VLOOKUP('Customer Names'!A642,'Customer Names'!A642:F2976,1,FALSE)</f>
        <v>Id641</v>
      </c>
      <c r="B642" s="11" t="str">
        <f>VLOOKUP('Customer Names'!B642,'Customer Names'!B642:G2976,5,FALSE)</f>
        <v>Takuo</v>
      </c>
      <c r="C642" s="11">
        <f>VLOOKUP($A642,'Medical Examinations'!$A642:$O2976,2,FALSE)</f>
        <v>50.92</v>
      </c>
      <c r="D642" s="11">
        <f>VLOOKUP($A642,'Medical Examinations'!$A642:$O2976,3,FALSE)</f>
        <v>5.31</v>
      </c>
      <c r="E642" s="11" t="str">
        <f>VLOOKUP($A642,'Medical Examinations'!$A642:$P2976,14,FALSE)</f>
        <v>Yes</v>
      </c>
      <c r="F642" s="11" t="str">
        <f>VLOOKUP($A642,'Medical Examinations'!$A642:$O2976,5,FALSE)</f>
        <v>No</v>
      </c>
      <c r="G642" s="11" t="str">
        <f>VLOOKUP($A642,'Medical Examinations'!$A642:$O2976,6,FALSE)</f>
        <v>No</v>
      </c>
      <c r="H642" s="11">
        <f>VLOOKUP($A642,'Medical Examinations'!$A642:$P2976,13,FALSE)</f>
        <v>1</v>
      </c>
      <c r="I642" s="11" t="str">
        <f>VLOOKUP($A642,'Medical Examinations'!$A642:$P2976,16,FALSE)</f>
        <v>No</v>
      </c>
      <c r="J642" s="11" t="str">
        <f>VLOOKUP($A642,'Medical Examinations'!$A642:$P2976,11,FALSE)</f>
        <v>Obesity</v>
      </c>
      <c r="K642" s="11" t="str">
        <f>VLOOKUP($A642,'Medical Examinations'!$A642:$P2976,12,FALSE)</f>
        <v>Normal</v>
      </c>
      <c r="L642" s="11" t="str">
        <f>VLOOKUP($A642,'Hospitalisation Details'!$K642:$S2984,7,FALSE)</f>
        <v>17 Dec 1988</v>
      </c>
      <c r="M642" s="17">
        <f>VLOOKUP($A642,'Hospitalisation Details'!$K642:$S2984,9,FALSE)</f>
        <v>15361.5</v>
      </c>
      <c r="N642" s="11" t="str">
        <f>VLOOKUP($A642,'Hospitalisation Details'!$K642:$S2984,4,FALSE)</f>
        <v>Tier - 2</v>
      </c>
      <c r="O642" s="11" t="str">
        <f>VLOOKUP($A642,'Hospitalisation Details'!$K642:$S2984,5,FALSE)</f>
        <v>Tier - 3</v>
      </c>
      <c r="P642" s="11" t="str">
        <f>VLOOKUP($A642,'Hospitalisation Details'!$K642:$S2984,6,FALSE)</f>
        <v>R1023</v>
      </c>
      <c r="Q642" s="36">
        <f ca="1">VLOOKUP($A642,'Hospitalisation Details'!$K642:$S2984,8,FALSE)</f>
        <v>36</v>
      </c>
    </row>
    <row r="643" spans="1:17" x14ac:dyDescent="0.3">
      <c r="A643" s="14" t="str">
        <f>VLOOKUP('Customer Names'!A643,'Customer Names'!A643:F2977,1,FALSE)</f>
        <v>Id642</v>
      </c>
      <c r="B643" s="11" t="str">
        <f>VLOOKUP('Customer Names'!B643,'Customer Names'!B643:G2977,5,FALSE)</f>
        <v>Kelly A</v>
      </c>
      <c r="C643" s="11">
        <f>VLOOKUP($A643,'Medical Examinations'!$A643:$O2977,2,FALSE)</f>
        <v>21.85</v>
      </c>
      <c r="D643" s="11">
        <f>VLOOKUP($A643,'Medical Examinations'!$A643:$O2977,3,FALSE)</f>
        <v>5.56</v>
      </c>
      <c r="E643" s="11" t="str">
        <f>VLOOKUP($A643,'Medical Examinations'!$A643:$P2977,14,FALSE)</f>
        <v>Yes</v>
      </c>
      <c r="F643" s="11" t="str">
        <f>VLOOKUP($A643,'Medical Examinations'!$A643:$O2977,5,FALSE)</f>
        <v>No</v>
      </c>
      <c r="G643" s="11" t="str">
        <f>VLOOKUP($A643,'Medical Examinations'!$A643:$O2977,6,FALSE)</f>
        <v>No</v>
      </c>
      <c r="H643" s="11">
        <f>VLOOKUP($A643,'Medical Examinations'!$A643:$P2977,13,FALSE)</f>
        <v>0</v>
      </c>
      <c r="I643" s="11" t="str">
        <f>VLOOKUP($A643,'Medical Examinations'!$A643:$P2977,16,FALSE)</f>
        <v>Yes</v>
      </c>
      <c r="J643" s="11" t="str">
        <f>VLOOKUP($A643,'Medical Examinations'!$A643:$P2977,11,FALSE)</f>
        <v>Normal Weight</v>
      </c>
      <c r="K643" s="11" t="str">
        <f>VLOOKUP($A643,'Medical Examinations'!$A643:$P2977,12,FALSE)</f>
        <v>Normal</v>
      </c>
      <c r="L643" s="11" t="str">
        <f>VLOOKUP($A643,'Hospitalisation Details'!$K643:$S2985,7,FALSE)</f>
        <v>14 Jul 2001</v>
      </c>
      <c r="M643" s="17">
        <f>VLOOKUP($A643,'Hospitalisation Details'!$K643:$S2985,9,FALSE)</f>
        <v>15359.1</v>
      </c>
      <c r="N643" s="11" t="str">
        <f>VLOOKUP($A643,'Hospitalisation Details'!$K643:$S2985,4,FALSE)</f>
        <v>Tier - 2</v>
      </c>
      <c r="O643" s="11" t="str">
        <f>VLOOKUP($A643,'Hospitalisation Details'!$K643:$S2985,5,FALSE)</f>
        <v>Tier - 3</v>
      </c>
      <c r="P643" s="11" t="str">
        <f>VLOOKUP($A643,'Hospitalisation Details'!$K643:$S2985,6,FALSE)</f>
        <v>R1024</v>
      </c>
      <c r="Q643" s="36">
        <f ca="1">VLOOKUP($A643,'Hospitalisation Details'!$K643:$S2985,8,FALSE)</f>
        <v>23</v>
      </c>
    </row>
    <row r="644" spans="1:17" x14ac:dyDescent="0.3">
      <c r="A644" s="14" t="str">
        <f>VLOOKUP('Customer Names'!A644,'Customer Names'!A644:F2978,1,FALSE)</f>
        <v>Id643</v>
      </c>
      <c r="B644" s="11" t="str">
        <f>VLOOKUP('Customer Names'!B644,'Customer Names'!B644:G2978,5,FALSE)</f>
        <v>Scott</v>
      </c>
      <c r="C644" s="11">
        <f>VLOOKUP($A644,'Medical Examinations'!$A644:$O2978,2,FALSE)</f>
        <v>36.08</v>
      </c>
      <c r="D644" s="11">
        <f>VLOOKUP($A644,'Medical Examinations'!$A644:$O2978,3,FALSE)</f>
        <v>7.11</v>
      </c>
      <c r="E644" s="11" t="str">
        <f>VLOOKUP($A644,'Medical Examinations'!$A644:$P2978,14,FALSE)</f>
        <v>Yes</v>
      </c>
      <c r="F644" s="11" t="str">
        <f>VLOOKUP($A644,'Medical Examinations'!$A644:$O2978,5,FALSE)</f>
        <v>No</v>
      </c>
      <c r="G644" s="11" t="str">
        <f>VLOOKUP($A644,'Medical Examinations'!$A644:$O2978,6,FALSE)</f>
        <v>Yes</v>
      </c>
      <c r="H644" s="11">
        <f>VLOOKUP($A644,'Medical Examinations'!$A644:$P2978,13,FALSE)</f>
        <v>1</v>
      </c>
      <c r="I644" s="11" t="str">
        <f>VLOOKUP($A644,'Medical Examinations'!$A644:$P2978,16,FALSE)</f>
        <v>No</v>
      </c>
      <c r="J644" s="11" t="str">
        <f>VLOOKUP($A644,'Medical Examinations'!$A644:$P2978,11,FALSE)</f>
        <v>Obesity</v>
      </c>
      <c r="K644" s="11" t="str">
        <f>VLOOKUP($A644,'Medical Examinations'!$A644:$P2978,12,FALSE)</f>
        <v>Diabetes</v>
      </c>
      <c r="L644" s="11" t="str">
        <f>VLOOKUP($A644,'Hospitalisation Details'!$K644:$S2986,7,FALSE)</f>
        <v>13 Dec 1963</v>
      </c>
      <c r="M644" s="17">
        <f>VLOOKUP($A644,'Hospitalisation Details'!$K644:$S2986,9,FALSE)</f>
        <v>15322.77</v>
      </c>
      <c r="N644" s="11" t="str">
        <f>VLOOKUP($A644,'Hospitalisation Details'!$K644:$S2986,4,FALSE)</f>
        <v>Tier - 2</v>
      </c>
      <c r="O644" s="11" t="str">
        <f>VLOOKUP($A644,'Hospitalisation Details'!$K644:$S2986,5,FALSE)</f>
        <v>Tier - 3</v>
      </c>
      <c r="P644" s="11" t="str">
        <f>VLOOKUP($A644,'Hospitalisation Details'!$K644:$S2986,6,FALSE)</f>
        <v>R1021</v>
      </c>
      <c r="Q644" s="36">
        <f ca="1">VLOOKUP($A644,'Hospitalisation Details'!$K644:$S2986,8,FALSE)</f>
        <v>61</v>
      </c>
    </row>
    <row r="645" spans="1:17" x14ac:dyDescent="0.3">
      <c r="A645" s="14" t="str">
        <f>VLOOKUP('Customer Names'!A645,'Customer Names'!A645:F2979,1,FALSE)</f>
        <v>Id644</v>
      </c>
      <c r="B645" s="11" t="str">
        <f>VLOOKUP('Customer Names'!B645,'Customer Names'!B645:G2979,5,FALSE)</f>
        <v>Benoit</v>
      </c>
      <c r="C645" s="11">
        <f>VLOOKUP($A645,'Medical Examinations'!$A645:$O2979,2,FALSE)</f>
        <v>40.44</v>
      </c>
      <c r="D645" s="11">
        <f>VLOOKUP($A645,'Medical Examinations'!$A645:$O2979,3,FALSE)</f>
        <v>5.13</v>
      </c>
      <c r="E645" s="11" t="str">
        <f>VLOOKUP($A645,'Medical Examinations'!$A645:$P2979,14,FALSE)</f>
        <v>Yes</v>
      </c>
      <c r="F645" s="11" t="str">
        <f>VLOOKUP($A645,'Medical Examinations'!$A645:$O2979,5,FALSE)</f>
        <v>No</v>
      </c>
      <c r="G645" s="11" t="str">
        <f>VLOOKUP($A645,'Medical Examinations'!$A645:$O2979,6,FALSE)</f>
        <v>Yes</v>
      </c>
      <c r="H645" s="11">
        <f>VLOOKUP($A645,'Medical Examinations'!$A645:$P2979,13,FALSE)</f>
        <v>1</v>
      </c>
      <c r="I645" s="11" t="str">
        <f>VLOOKUP($A645,'Medical Examinations'!$A645:$P2979,16,FALSE)</f>
        <v>No</v>
      </c>
      <c r="J645" s="11" t="str">
        <f>VLOOKUP($A645,'Medical Examinations'!$A645:$P2979,11,FALSE)</f>
        <v>Obesity</v>
      </c>
      <c r="K645" s="11" t="str">
        <f>VLOOKUP($A645,'Medical Examinations'!$A645:$P2979,12,FALSE)</f>
        <v>Normal</v>
      </c>
      <c r="L645" s="11" t="str">
        <f>VLOOKUP($A645,'Hospitalisation Details'!$K645:$S2987,7,FALSE)</f>
        <v>16 Sep 1969</v>
      </c>
      <c r="M645" s="17">
        <f>VLOOKUP($A645,'Hospitalisation Details'!$K645:$S2987,9,FALSE)</f>
        <v>15260.52</v>
      </c>
      <c r="N645" s="11" t="str">
        <f>VLOOKUP($A645,'Hospitalisation Details'!$K645:$S2987,4,FALSE)</f>
        <v>Tier - 2</v>
      </c>
      <c r="O645" s="11" t="str">
        <f>VLOOKUP($A645,'Hospitalisation Details'!$K645:$S2987,5,FALSE)</f>
        <v>Tier - 2</v>
      </c>
      <c r="P645" s="11" t="str">
        <f>VLOOKUP($A645,'Hospitalisation Details'!$K645:$S2987,6,FALSE)</f>
        <v>R1023</v>
      </c>
      <c r="Q645" s="36">
        <f ca="1">VLOOKUP($A645,'Hospitalisation Details'!$K645:$S2987,8,FALSE)</f>
        <v>55</v>
      </c>
    </row>
    <row r="646" spans="1:17" x14ac:dyDescent="0.3">
      <c r="A646" s="14" t="str">
        <f>VLOOKUP('Customer Names'!A646,'Customer Names'!A646:F2980,1,FALSE)</f>
        <v>Id645</v>
      </c>
      <c r="B646" s="11" t="str">
        <f>VLOOKUP('Customer Names'!B646,'Customer Names'!B646:G2980,5,FALSE)</f>
        <v>Elizabeth M</v>
      </c>
      <c r="C646" s="11">
        <f>VLOOKUP($A646,'Medical Examinations'!$A646:$O2980,2,FALSE)</f>
        <v>38.094999999999999</v>
      </c>
      <c r="D646" s="11">
        <f>VLOOKUP($A646,'Medical Examinations'!$A646:$O2980,3,FALSE)</f>
        <v>10.199999999999999</v>
      </c>
      <c r="E646" s="11" t="str">
        <f>VLOOKUP($A646,'Medical Examinations'!$A646:$P2980,14,FALSE)</f>
        <v>No</v>
      </c>
      <c r="F646" s="11" t="str">
        <f>VLOOKUP($A646,'Medical Examinations'!$A646:$O2980,5,FALSE)</f>
        <v>No</v>
      </c>
      <c r="G646" s="11" t="str">
        <f>VLOOKUP($A646,'Medical Examinations'!$A646:$O2980,6,FALSE)</f>
        <v>No</v>
      </c>
      <c r="H646" s="11">
        <f>VLOOKUP($A646,'Medical Examinations'!$A646:$P2980,13,FALSE)</f>
        <v>0</v>
      </c>
      <c r="I646" s="11" t="str">
        <f>VLOOKUP($A646,'Medical Examinations'!$A646:$P2980,16,FALSE)</f>
        <v>No</v>
      </c>
      <c r="J646" s="11" t="str">
        <f>VLOOKUP($A646,'Medical Examinations'!$A646:$P2980,11,FALSE)</f>
        <v>Obesity</v>
      </c>
      <c r="K646" s="11" t="str">
        <f>VLOOKUP($A646,'Medical Examinations'!$A646:$P2980,12,FALSE)</f>
        <v>Diabetes</v>
      </c>
      <c r="L646" s="11" t="str">
        <f>VLOOKUP($A646,'Hospitalisation Details'!$K646:$S2988,7,FALSE)</f>
        <v>25 Jul 1960</v>
      </c>
      <c r="M646" s="17">
        <f>VLOOKUP($A646,'Hospitalisation Details'!$K646:$S2988,9,FALSE)</f>
        <v>15230.32</v>
      </c>
      <c r="N646" s="11" t="str">
        <f>VLOOKUP($A646,'Hospitalisation Details'!$K646:$S2988,4,FALSE)</f>
        <v>Tier - 2</v>
      </c>
      <c r="O646" s="11" t="str">
        <f>VLOOKUP($A646,'Hospitalisation Details'!$K646:$S2988,5,FALSE)</f>
        <v>Tier - 2</v>
      </c>
      <c r="P646" s="11" t="str">
        <f>VLOOKUP($A646,'Hospitalisation Details'!$K646:$S2988,6,FALSE)</f>
        <v>R1024</v>
      </c>
      <c r="Q646" s="36">
        <f ca="1">VLOOKUP($A646,'Hospitalisation Details'!$K646:$S2988,8,FALSE)</f>
        <v>64</v>
      </c>
    </row>
    <row r="647" spans="1:17" x14ac:dyDescent="0.3">
      <c r="A647" s="14" t="str">
        <f>VLOOKUP('Customer Names'!A647,'Customer Names'!A647:F2981,1,FALSE)</f>
        <v>Id646</v>
      </c>
      <c r="B647" s="11" t="str">
        <f>VLOOKUP('Customer Names'!B647,'Customer Names'!B647:G2981,5,FALSE)</f>
        <v>Jessica A</v>
      </c>
      <c r="C647" s="11">
        <f>VLOOKUP($A647,'Medical Examinations'!$A647:$O2981,2,FALSE)</f>
        <v>44.95</v>
      </c>
      <c r="D647" s="11">
        <f>VLOOKUP($A647,'Medical Examinations'!$A647:$O2981,3,FALSE)</f>
        <v>10.4</v>
      </c>
      <c r="E647" s="11" t="str">
        <f>VLOOKUP($A647,'Medical Examinations'!$A647:$P2981,14,FALSE)</f>
        <v>No</v>
      </c>
      <c r="F647" s="11" t="str">
        <f>VLOOKUP($A647,'Medical Examinations'!$A647:$O2981,5,FALSE)</f>
        <v>No</v>
      </c>
      <c r="G647" s="11" t="str">
        <f>VLOOKUP($A647,'Medical Examinations'!$A647:$O2981,6,FALSE)</f>
        <v>No</v>
      </c>
      <c r="H647" s="11">
        <f>VLOOKUP($A647,'Medical Examinations'!$A647:$P2981,13,FALSE)</f>
        <v>0</v>
      </c>
      <c r="I647" s="11" t="str">
        <f>VLOOKUP($A647,'Medical Examinations'!$A647:$P2981,16,FALSE)</f>
        <v>No</v>
      </c>
      <c r="J647" s="11" t="str">
        <f>VLOOKUP($A647,'Medical Examinations'!$A647:$P2981,11,FALSE)</f>
        <v>Obesity</v>
      </c>
      <c r="K647" s="11" t="str">
        <f>VLOOKUP($A647,'Medical Examinations'!$A647:$P2981,12,FALSE)</f>
        <v>Diabetes</v>
      </c>
      <c r="L647" s="11" t="str">
        <f>VLOOKUP($A647,'Hospitalisation Details'!$K647:$S2989,7,FALSE)</f>
        <v>23 Nov 1978</v>
      </c>
      <c r="M647" s="17">
        <f>VLOOKUP($A647,'Hospitalisation Details'!$K647:$S2989,9,FALSE)</f>
        <v>15207.92</v>
      </c>
      <c r="N647" s="11" t="str">
        <f>VLOOKUP($A647,'Hospitalisation Details'!$K647:$S2989,4,FALSE)</f>
        <v>Tier - 2</v>
      </c>
      <c r="O647" s="11" t="str">
        <f>VLOOKUP($A647,'Hospitalisation Details'!$K647:$S2989,5,FALSE)</f>
        <v>Tier - 1</v>
      </c>
      <c r="P647" s="11" t="str">
        <f>VLOOKUP($A647,'Hospitalisation Details'!$K647:$S2989,6,FALSE)</f>
        <v>R1012</v>
      </c>
      <c r="Q647" s="36">
        <f ca="1">VLOOKUP($A647,'Hospitalisation Details'!$K647:$S2989,8,FALSE)</f>
        <v>46</v>
      </c>
    </row>
    <row r="648" spans="1:17" x14ac:dyDescent="0.3">
      <c r="A648" s="14" t="str">
        <f>VLOOKUP('Customer Names'!A648,'Customer Names'!A648:F2982,1,FALSE)</f>
        <v>Id647</v>
      </c>
      <c r="B648" s="11" t="str">
        <f>VLOOKUP('Customer Names'!B648,'Customer Names'!B648:G2982,5,FALSE)</f>
        <v>Monica K</v>
      </c>
      <c r="C648" s="11">
        <f>VLOOKUP($A648,'Medical Examinations'!$A648:$O2982,2,FALSE)</f>
        <v>35.54</v>
      </c>
      <c r="D648" s="11">
        <f>VLOOKUP($A648,'Medical Examinations'!$A648:$O2982,3,FALSE)</f>
        <v>10.67</v>
      </c>
      <c r="E648" s="11" t="str">
        <f>VLOOKUP($A648,'Medical Examinations'!$A648:$P2982,14,FALSE)</f>
        <v>No</v>
      </c>
      <c r="F648" s="11" t="str">
        <f>VLOOKUP($A648,'Medical Examinations'!$A648:$O2982,5,FALSE)</f>
        <v>No</v>
      </c>
      <c r="G648" s="11" t="str">
        <f>VLOOKUP($A648,'Medical Examinations'!$A648:$O2982,6,FALSE)</f>
        <v>No</v>
      </c>
      <c r="H648" s="11">
        <f>VLOOKUP($A648,'Medical Examinations'!$A648:$P2982,13,FALSE)</f>
        <v>0</v>
      </c>
      <c r="I648" s="11" t="str">
        <f>VLOOKUP($A648,'Medical Examinations'!$A648:$P2982,16,FALSE)</f>
        <v>No</v>
      </c>
      <c r="J648" s="11" t="str">
        <f>VLOOKUP($A648,'Medical Examinations'!$A648:$P2982,11,FALSE)</f>
        <v>Obesity</v>
      </c>
      <c r="K648" s="11" t="str">
        <f>VLOOKUP($A648,'Medical Examinations'!$A648:$P2982,12,FALSE)</f>
        <v>Diabetes</v>
      </c>
      <c r="L648" s="11" t="str">
        <f>VLOOKUP($A648,'Hospitalisation Details'!$K648:$S2990,7,FALSE)</f>
        <v>17 Jun 1962</v>
      </c>
      <c r="M648" s="17">
        <f>VLOOKUP($A648,'Hospitalisation Details'!$K648:$S2990,9,FALSE)</f>
        <v>15174.81</v>
      </c>
      <c r="N648" s="11" t="str">
        <f>VLOOKUP($A648,'Hospitalisation Details'!$K648:$S2990,4,FALSE)</f>
        <v>Tier - 2</v>
      </c>
      <c r="O648" s="11" t="str">
        <f>VLOOKUP($A648,'Hospitalisation Details'!$K648:$S2990,5,FALSE)</f>
        <v>Tier - 1</v>
      </c>
      <c r="P648" s="11" t="str">
        <f>VLOOKUP($A648,'Hospitalisation Details'!$K648:$S2990,6,FALSE)</f>
        <v>R1012</v>
      </c>
      <c r="Q648" s="36">
        <f ca="1">VLOOKUP($A648,'Hospitalisation Details'!$K648:$S2990,8,FALSE)</f>
        <v>62</v>
      </c>
    </row>
    <row r="649" spans="1:17" x14ac:dyDescent="0.3">
      <c r="A649" s="14" t="str">
        <f>VLOOKUP('Customer Names'!A649,'Customer Names'!A649:F2983,1,FALSE)</f>
        <v>Id648</v>
      </c>
      <c r="B649" s="11" t="str">
        <f>VLOOKUP('Customer Names'!B649,'Customer Names'!B649:G2983,5,FALSE)</f>
        <v>Kevin L</v>
      </c>
      <c r="C649" s="11">
        <f>VLOOKUP($A649,'Medical Examinations'!$A649:$O2983,2,FALSE)</f>
        <v>39.799999999999997</v>
      </c>
      <c r="D649" s="11">
        <f>VLOOKUP($A649,'Medical Examinations'!$A649:$O2983,3,FALSE)</f>
        <v>4.6500000000000004</v>
      </c>
      <c r="E649" s="11" t="str">
        <f>VLOOKUP($A649,'Medical Examinations'!$A649:$P2983,14,FALSE)</f>
        <v>Yes</v>
      </c>
      <c r="F649" s="11" t="str">
        <f>VLOOKUP($A649,'Medical Examinations'!$A649:$O2983,5,FALSE)</f>
        <v>No</v>
      </c>
      <c r="G649" s="11" t="str">
        <f>VLOOKUP($A649,'Medical Examinations'!$A649:$O2983,6,FALSE)</f>
        <v>No</v>
      </c>
      <c r="H649" s="11">
        <f>VLOOKUP($A649,'Medical Examinations'!$A649:$P2983,13,FALSE)</f>
        <v>2</v>
      </c>
      <c r="I649" s="11" t="str">
        <f>VLOOKUP($A649,'Medical Examinations'!$A649:$P2983,16,FALSE)</f>
        <v>No</v>
      </c>
      <c r="J649" s="11" t="str">
        <f>VLOOKUP($A649,'Medical Examinations'!$A649:$P2983,11,FALSE)</f>
        <v>Obesity</v>
      </c>
      <c r="K649" s="11" t="str">
        <f>VLOOKUP($A649,'Medical Examinations'!$A649:$P2983,12,FALSE)</f>
        <v>Normal</v>
      </c>
      <c r="L649" s="11" t="str">
        <f>VLOOKUP($A649,'Hospitalisation Details'!$K649:$S2991,7,FALSE)</f>
        <v>3 Dec 1959</v>
      </c>
      <c r="M649" s="17">
        <f>VLOOKUP($A649,'Hospitalisation Details'!$K649:$S2991,9,FALSE)</f>
        <v>15170.07</v>
      </c>
      <c r="N649" s="11" t="str">
        <f>VLOOKUP($A649,'Hospitalisation Details'!$K649:$S2991,4,FALSE)</f>
        <v>Tier - 2</v>
      </c>
      <c r="O649" s="11" t="str">
        <f>VLOOKUP($A649,'Hospitalisation Details'!$K649:$S2991,5,FALSE)</f>
        <v>Tier - 3</v>
      </c>
      <c r="P649" s="11" t="str">
        <f>VLOOKUP($A649,'Hospitalisation Details'!$K649:$S2991,6,FALSE)</f>
        <v>R1011</v>
      </c>
      <c r="Q649" s="36">
        <f ca="1">VLOOKUP($A649,'Hospitalisation Details'!$K649:$S2991,8,FALSE)</f>
        <v>65</v>
      </c>
    </row>
    <row r="650" spans="1:17" x14ac:dyDescent="0.3">
      <c r="A650" s="14" t="str">
        <f>VLOOKUP('Customer Names'!A650,'Customer Names'!A650:F2984,1,FALSE)</f>
        <v>Id649</v>
      </c>
      <c r="B650" s="11" t="str">
        <f>VLOOKUP('Customer Names'!B650,'Customer Names'!B650:G2984,5,FALSE)</f>
        <v>Gregory</v>
      </c>
      <c r="C650" s="11">
        <f>VLOOKUP($A650,'Medical Examinations'!$A650:$O2984,2,FALSE)</f>
        <v>33.659999999999997</v>
      </c>
      <c r="D650" s="11">
        <f>VLOOKUP($A650,'Medical Examinations'!$A650:$O2984,3,FALSE)</f>
        <v>5.65</v>
      </c>
      <c r="E650" s="11" t="str">
        <f>VLOOKUP($A650,'Medical Examinations'!$A650:$P2984,14,FALSE)</f>
        <v>Yes</v>
      </c>
      <c r="F650" s="11" t="str">
        <f>VLOOKUP($A650,'Medical Examinations'!$A650:$O2984,5,FALSE)</f>
        <v>No</v>
      </c>
      <c r="G650" s="11" t="str">
        <f>VLOOKUP($A650,'Medical Examinations'!$A650:$O2984,6,FALSE)</f>
        <v>No</v>
      </c>
      <c r="H650" s="11">
        <f>VLOOKUP($A650,'Medical Examinations'!$A650:$P2984,13,FALSE)</f>
        <v>2</v>
      </c>
      <c r="I650" s="11" t="str">
        <f>VLOOKUP($A650,'Medical Examinations'!$A650:$P2984,16,FALSE)</f>
        <v>No</v>
      </c>
      <c r="J650" s="11" t="str">
        <f>VLOOKUP($A650,'Medical Examinations'!$A650:$P2984,11,FALSE)</f>
        <v>Obesity</v>
      </c>
      <c r="K650" s="11" t="str">
        <f>VLOOKUP($A650,'Medical Examinations'!$A650:$P2984,12,FALSE)</f>
        <v>Normal</v>
      </c>
      <c r="L650" s="11" t="str">
        <f>VLOOKUP($A650,'Hospitalisation Details'!$K650:$S2992,7,FALSE)</f>
        <v>4 Jun 1959</v>
      </c>
      <c r="M650" s="17">
        <f>VLOOKUP($A650,'Hospitalisation Details'!$K650:$S2992,9,FALSE)</f>
        <v>15161.53</v>
      </c>
      <c r="N650" s="11" t="str">
        <f>VLOOKUP($A650,'Hospitalisation Details'!$K650:$S2992,4,FALSE)</f>
        <v>Tier - 2</v>
      </c>
      <c r="O650" s="11" t="str">
        <f>VLOOKUP($A650,'Hospitalisation Details'!$K650:$S2992,5,FALSE)</f>
        <v>Tier - 1</v>
      </c>
      <c r="P650" s="11" t="str">
        <f>VLOOKUP($A650,'Hospitalisation Details'!$K650:$S2992,6,FALSE)</f>
        <v>R1013</v>
      </c>
      <c r="Q650" s="36">
        <f ca="1">VLOOKUP($A650,'Hospitalisation Details'!$K650:$S2992,8,FALSE)</f>
        <v>65</v>
      </c>
    </row>
    <row r="651" spans="1:17" x14ac:dyDescent="0.3">
      <c r="A651" s="14" t="str">
        <f>VLOOKUP('Customer Names'!A651,'Customer Names'!A651:F2985,1,FALSE)</f>
        <v>Id650</v>
      </c>
      <c r="B651" s="11" t="str">
        <f>VLOOKUP('Customer Names'!B651,'Customer Names'!B651:G2985,5,FALSE)</f>
        <v>Della</v>
      </c>
      <c r="C651" s="11">
        <f>VLOOKUP($A651,'Medical Examinations'!$A651:$O2985,2,FALSE)</f>
        <v>35.5</v>
      </c>
      <c r="D651" s="11">
        <f>VLOOKUP($A651,'Medical Examinations'!$A651:$O2985,3,FALSE)</f>
        <v>11.97</v>
      </c>
      <c r="E651" s="11" t="str">
        <f>VLOOKUP($A651,'Medical Examinations'!$A651:$P2985,14,FALSE)</f>
        <v>No</v>
      </c>
      <c r="F651" s="11" t="str">
        <f>VLOOKUP($A651,'Medical Examinations'!$A651:$O2985,5,FALSE)</f>
        <v>No</v>
      </c>
      <c r="G651" s="11" t="str">
        <f>VLOOKUP($A651,'Medical Examinations'!$A651:$O2985,6,FALSE)</f>
        <v>No</v>
      </c>
      <c r="H651" s="11">
        <f>VLOOKUP($A651,'Medical Examinations'!$A651:$P2985,13,FALSE)</f>
        <v>0</v>
      </c>
      <c r="I651" s="11" t="str">
        <f>VLOOKUP($A651,'Medical Examinations'!$A651:$P2985,16,FALSE)</f>
        <v>No</v>
      </c>
      <c r="J651" s="11" t="str">
        <f>VLOOKUP($A651,'Medical Examinations'!$A651:$P2985,11,FALSE)</f>
        <v>Obesity</v>
      </c>
      <c r="K651" s="11" t="str">
        <f>VLOOKUP($A651,'Medical Examinations'!$A651:$P2985,12,FALSE)</f>
        <v>Diabetes</v>
      </c>
      <c r="L651" s="11" t="str">
        <f>VLOOKUP($A651,'Hospitalisation Details'!$K651:$S2993,7,FALSE)</f>
        <v>25 Oct 1962</v>
      </c>
      <c r="M651" s="17">
        <f>VLOOKUP($A651,'Hospitalisation Details'!$K651:$S2993,9,FALSE)</f>
        <v>15161.25</v>
      </c>
      <c r="N651" s="11" t="str">
        <f>VLOOKUP($A651,'Hospitalisation Details'!$K651:$S2993,4,FALSE)</f>
        <v>Tier - 2</v>
      </c>
      <c r="O651" s="11" t="str">
        <f>VLOOKUP($A651,'Hospitalisation Details'!$K651:$S2993,5,FALSE)</f>
        <v>Tier - 2</v>
      </c>
      <c r="P651" s="11" t="str">
        <f>VLOOKUP($A651,'Hospitalisation Details'!$K651:$S2993,6,FALSE)</f>
        <v>R1012</v>
      </c>
      <c r="Q651" s="36">
        <f ca="1">VLOOKUP($A651,'Hospitalisation Details'!$K651:$S2993,8,FALSE)</f>
        <v>62</v>
      </c>
    </row>
    <row r="652" spans="1:17" x14ac:dyDescent="0.3">
      <c r="A652" s="14" t="str">
        <f>VLOOKUP('Customer Names'!A652,'Customer Names'!A652:F2986,1,FALSE)</f>
        <v>Id651</v>
      </c>
      <c r="B652" s="11" t="str">
        <f>VLOOKUP('Customer Names'!B652,'Customer Names'!B652:G2986,5,FALSE)</f>
        <v>David</v>
      </c>
      <c r="C652" s="11">
        <f>VLOOKUP($A652,'Medical Examinations'!$A652:$O2986,2,FALSE)</f>
        <v>41.63</v>
      </c>
      <c r="D652" s="11">
        <f>VLOOKUP($A652,'Medical Examinations'!$A652:$O2986,3,FALSE)</f>
        <v>6.71</v>
      </c>
      <c r="E652" s="11" t="str">
        <f>VLOOKUP($A652,'Medical Examinations'!$A652:$P2986,14,FALSE)</f>
        <v>No</v>
      </c>
      <c r="F652" s="11" t="str">
        <f>VLOOKUP($A652,'Medical Examinations'!$A652:$O2986,5,FALSE)</f>
        <v>No</v>
      </c>
      <c r="G652" s="11" t="str">
        <f>VLOOKUP($A652,'Medical Examinations'!$A652:$O2986,6,FALSE)</f>
        <v>No</v>
      </c>
      <c r="H652" s="11">
        <f>VLOOKUP($A652,'Medical Examinations'!$A652:$P2986,13,FALSE)</f>
        <v>0</v>
      </c>
      <c r="I652" s="11" t="str">
        <f>VLOOKUP($A652,'Medical Examinations'!$A652:$P2986,16,FALSE)</f>
        <v>No</v>
      </c>
      <c r="J652" s="11" t="str">
        <f>VLOOKUP($A652,'Medical Examinations'!$A652:$P2986,11,FALSE)</f>
        <v>Obesity</v>
      </c>
      <c r="K652" s="11" t="str">
        <f>VLOOKUP($A652,'Medical Examinations'!$A652:$P2986,12,FALSE)</f>
        <v>Diabetes</v>
      </c>
      <c r="L652" s="11" t="str">
        <f>VLOOKUP($A652,'Hospitalisation Details'!$K652:$S2994,7,FALSE)</f>
        <v>25 Nov 1971</v>
      </c>
      <c r="M652" s="17">
        <f>VLOOKUP($A652,'Hospitalisation Details'!$K652:$S2994,9,FALSE)</f>
        <v>15150.44</v>
      </c>
      <c r="N652" s="11" t="str">
        <f>VLOOKUP($A652,'Hospitalisation Details'!$K652:$S2994,4,FALSE)</f>
        <v>Tier - 2</v>
      </c>
      <c r="O652" s="11" t="str">
        <f>VLOOKUP($A652,'Hospitalisation Details'!$K652:$S2994,5,FALSE)</f>
        <v>Tier - 1</v>
      </c>
      <c r="P652" s="11" t="str">
        <f>VLOOKUP($A652,'Hospitalisation Details'!$K652:$S2994,6,FALSE)</f>
        <v>R1023</v>
      </c>
      <c r="Q652" s="36">
        <f ca="1">VLOOKUP($A652,'Hospitalisation Details'!$K652:$S2994,8,FALSE)</f>
        <v>53</v>
      </c>
    </row>
    <row r="653" spans="1:17" x14ac:dyDescent="0.3">
      <c r="A653" s="14" t="str">
        <f>VLOOKUP('Customer Names'!A653,'Customer Names'!A653:F2987,1,FALSE)</f>
        <v>Id652</v>
      </c>
      <c r="B653" s="11" t="str">
        <f>VLOOKUP('Customer Names'!B653,'Customer Names'!B653:G2987,5,FALSE)</f>
        <v>Victoria</v>
      </c>
      <c r="C653" s="11">
        <f>VLOOKUP($A653,'Medical Examinations'!$A653:$O2987,2,FALSE)</f>
        <v>46.49</v>
      </c>
      <c r="D653" s="11">
        <f>VLOOKUP($A653,'Medical Examinations'!$A653:$O2987,3,FALSE)</f>
        <v>11.92</v>
      </c>
      <c r="E653" s="11" t="str">
        <f>VLOOKUP($A653,'Medical Examinations'!$A653:$P2987,14,FALSE)</f>
        <v>No</v>
      </c>
      <c r="F653" s="11" t="str">
        <f>VLOOKUP($A653,'Medical Examinations'!$A653:$O2987,5,FALSE)</f>
        <v>No</v>
      </c>
      <c r="G653" s="11" t="str">
        <f>VLOOKUP($A653,'Medical Examinations'!$A653:$O2987,6,FALSE)</f>
        <v>No</v>
      </c>
      <c r="H653" s="11">
        <f>VLOOKUP($A653,'Medical Examinations'!$A653:$P2987,13,FALSE)</f>
        <v>0</v>
      </c>
      <c r="I653" s="11" t="str">
        <f>VLOOKUP($A653,'Medical Examinations'!$A653:$P2987,16,FALSE)</f>
        <v>No</v>
      </c>
      <c r="J653" s="11" t="str">
        <f>VLOOKUP($A653,'Medical Examinations'!$A653:$P2987,11,FALSE)</f>
        <v>Obesity</v>
      </c>
      <c r="K653" s="11" t="str">
        <f>VLOOKUP($A653,'Medical Examinations'!$A653:$P2987,12,FALSE)</f>
        <v>Diabetes</v>
      </c>
      <c r="L653" s="11" t="str">
        <f>VLOOKUP($A653,'Hospitalisation Details'!$K653:$S2995,7,FALSE)</f>
        <v>5 Sep 1978</v>
      </c>
      <c r="M653" s="17">
        <f>VLOOKUP($A653,'Hospitalisation Details'!$K653:$S2995,9,FALSE)</f>
        <v>15123.19</v>
      </c>
      <c r="N653" s="11" t="str">
        <f>VLOOKUP($A653,'Hospitalisation Details'!$K653:$S2995,4,FALSE)</f>
        <v>Tier - 2</v>
      </c>
      <c r="O653" s="11" t="str">
        <f>VLOOKUP($A653,'Hospitalisation Details'!$K653:$S2995,5,FALSE)</f>
        <v>Tier - 1</v>
      </c>
      <c r="P653" s="11" t="str">
        <f>VLOOKUP($A653,'Hospitalisation Details'!$K653:$S2995,6,FALSE)</f>
        <v>R1011</v>
      </c>
      <c r="Q653" s="36">
        <f ca="1">VLOOKUP($A653,'Hospitalisation Details'!$K653:$S2995,8,FALSE)</f>
        <v>46</v>
      </c>
    </row>
    <row r="654" spans="1:17" x14ac:dyDescent="0.3">
      <c r="A654" s="14" t="str">
        <f>VLOOKUP('Customer Names'!A654,'Customer Names'!A654:F2988,1,FALSE)</f>
        <v>Id653</v>
      </c>
      <c r="B654" s="11" t="str">
        <f>VLOOKUP('Customer Names'!B654,'Customer Names'!B654:G2988,5,FALSE)</f>
        <v>Tasos</v>
      </c>
      <c r="C654" s="11">
        <f>VLOOKUP($A654,'Medical Examinations'!$A654:$O2988,2,FALSE)</f>
        <v>43.29</v>
      </c>
      <c r="D654" s="11">
        <f>VLOOKUP($A654,'Medical Examinations'!$A654:$O2988,3,FALSE)</f>
        <v>5.35</v>
      </c>
      <c r="E654" s="11" t="str">
        <f>VLOOKUP($A654,'Medical Examinations'!$A654:$P2988,14,FALSE)</f>
        <v>No</v>
      </c>
      <c r="F654" s="11" t="str">
        <f>VLOOKUP($A654,'Medical Examinations'!$A654:$O2988,5,FALSE)</f>
        <v>No</v>
      </c>
      <c r="G654" s="11" t="str">
        <f>VLOOKUP($A654,'Medical Examinations'!$A654:$O2988,6,FALSE)</f>
        <v>No</v>
      </c>
      <c r="H654" s="11">
        <f>VLOOKUP($A654,'Medical Examinations'!$A654:$P2988,13,FALSE)</f>
        <v>2</v>
      </c>
      <c r="I654" s="11" t="str">
        <f>VLOOKUP($A654,'Medical Examinations'!$A654:$P2988,16,FALSE)</f>
        <v>No</v>
      </c>
      <c r="J654" s="11" t="str">
        <f>VLOOKUP($A654,'Medical Examinations'!$A654:$P2988,11,FALSE)</f>
        <v>Obesity</v>
      </c>
      <c r="K654" s="11" t="str">
        <f>VLOOKUP($A654,'Medical Examinations'!$A654:$P2988,12,FALSE)</f>
        <v>Normal</v>
      </c>
      <c r="L654" s="11" t="str">
        <f>VLOOKUP($A654,'Hospitalisation Details'!$K654:$S2996,7,FALSE)</f>
        <v>7 Nov 1972</v>
      </c>
      <c r="M654" s="17">
        <f>VLOOKUP($A654,'Hospitalisation Details'!$K654:$S2996,9,FALSE)</f>
        <v>15103.69</v>
      </c>
      <c r="N654" s="11" t="str">
        <f>VLOOKUP($A654,'Hospitalisation Details'!$K654:$S2996,4,FALSE)</f>
        <v>Tier - 2</v>
      </c>
      <c r="O654" s="11" t="str">
        <f>VLOOKUP($A654,'Hospitalisation Details'!$K654:$S2996,5,FALSE)</f>
        <v>Tier - 1</v>
      </c>
      <c r="P654" s="11" t="str">
        <f>VLOOKUP($A654,'Hospitalisation Details'!$K654:$S2996,6,FALSE)</f>
        <v>R1012</v>
      </c>
      <c r="Q654" s="36">
        <f ca="1">VLOOKUP($A654,'Hospitalisation Details'!$K654:$S2996,8,FALSE)</f>
        <v>52</v>
      </c>
    </row>
    <row r="655" spans="1:17" x14ac:dyDescent="0.3">
      <c r="A655" s="14" t="str">
        <f>VLOOKUP('Customer Names'!A655,'Customer Names'!A655:F2989,1,FALSE)</f>
        <v>Id654</v>
      </c>
      <c r="B655" s="11" t="str">
        <f>VLOOKUP('Customer Names'!B655,'Customer Names'!B655:G2989,5,FALSE)</f>
        <v>Thomas</v>
      </c>
      <c r="C655" s="11">
        <f>VLOOKUP($A655,'Medical Examinations'!$A655:$O2989,2,FALSE)</f>
        <v>43.08</v>
      </c>
      <c r="D655" s="11">
        <f>VLOOKUP($A655,'Medical Examinations'!$A655:$O2989,3,FALSE)</f>
        <v>8.9600000000000009</v>
      </c>
      <c r="E655" s="11" t="str">
        <f>VLOOKUP($A655,'Medical Examinations'!$A655:$P2989,14,FALSE)</f>
        <v>Yes</v>
      </c>
      <c r="F655" s="11" t="str">
        <f>VLOOKUP($A655,'Medical Examinations'!$A655:$O2989,5,FALSE)</f>
        <v>No</v>
      </c>
      <c r="G655" s="11" t="str">
        <f>VLOOKUP($A655,'Medical Examinations'!$A655:$O2989,6,FALSE)</f>
        <v>No</v>
      </c>
      <c r="H655" s="11">
        <f>VLOOKUP($A655,'Medical Examinations'!$A655:$P2989,13,FALSE)</f>
        <v>1</v>
      </c>
      <c r="I655" s="11" t="str">
        <f>VLOOKUP($A655,'Medical Examinations'!$A655:$P2989,16,FALSE)</f>
        <v>No</v>
      </c>
      <c r="J655" s="11" t="str">
        <f>VLOOKUP($A655,'Medical Examinations'!$A655:$P2989,11,FALSE)</f>
        <v>Obesity</v>
      </c>
      <c r="K655" s="11" t="str">
        <f>VLOOKUP($A655,'Medical Examinations'!$A655:$P2989,12,FALSE)</f>
        <v>Diabetes</v>
      </c>
      <c r="L655" s="11" t="str">
        <f>VLOOKUP($A655,'Hospitalisation Details'!$K655:$S2997,7,FALSE)</f>
        <v>26 Oct 1975</v>
      </c>
      <c r="M655" s="17">
        <f>VLOOKUP($A655,'Hospitalisation Details'!$K655:$S2997,9,FALSE)</f>
        <v>15090.35</v>
      </c>
      <c r="N655" s="11" t="str">
        <f>VLOOKUP($A655,'Hospitalisation Details'!$K655:$S2997,4,FALSE)</f>
        <v>Tier - 2</v>
      </c>
      <c r="O655" s="11" t="str">
        <f>VLOOKUP($A655,'Hospitalisation Details'!$K655:$S2997,5,FALSE)</f>
        <v>Tier - 1</v>
      </c>
      <c r="P655" s="11" t="str">
        <f>VLOOKUP($A655,'Hospitalisation Details'!$K655:$S2997,6,FALSE)</f>
        <v>R1023</v>
      </c>
      <c r="Q655" s="36">
        <f ca="1">VLOOKUP($A655,'Hospitalisation Details'!$K655:$S2997,8,FALSE)</f>
        <v>49</v>
      </c>
    </row>
    <row r="656" spans="1:17" x14ac:dyDescent="0.3">
      <c r="A656" s="14" t="str">
        <f>VLOOKUP('Customer Names'!A656,'Customer Names'!A656:F2990,1,FALSE)</f>
        <v>Id655</v>
      </c>
      <c r="B656" s="11" t="str">
        <f>VLOOKUP('Customer Names'!B656,'Customer Names'!B656:G2990,5,FALSE)</f>
        <v>Lukasz</v>
      </c>
      <c r="C656" s="11">
        <f>VLOOKUP($A656,'Medical Examinations'!$A656:$O2990,2,FALSE)</f>
        <v>39.07</v>
      </c>
      <c r="D656" s="11">
        <f>VLOOKUP($A656,'Medical Examinations'!$A656:$O2990,3,FALSE)</f>
        <v>11.93</v>
      </c>
      <c r="E656" s="11" t="str">
        <f>VLOOKUP($A656,'Medical Examinations'!$A656:$P2990,14,FALSE)</f>
        <v>No</v>
      </c>
      <c r="F656" s="11" t="str">
        <f>VLOOKUP($A656,'Medical Examinations'!$A656:$O2990,5,FALSE)</f>
        <v>No</v>
      </c>
      <c r="G656" s="11" t="str">
        <f>VLOOKUP($A656,'Medical Examinations'!$A656:$O2990,6,FALSE)</f>
        <v>No</v>
      </c>
      <c r="H656" s="11">
        <f>VLOOKUP($A656,'Medical Examinations'!$A656:$P2990,13,FALSE)</f>
        <v>0</v>
      </c>
      <c r="I656" s="11" t="str">
        <f>VLOOKUP($A656,'Medical Examinations'!$A656:$P2990,16,FALSE)</f>
        <v>No</v>
      </c>
      <c r="J656" s="11" t="str">
        <f>VLOOKUP($A656,'Medical Examinations'!$A656:$P2990,11,FALSE)</f>
        <v>Obesity</v>
      </c>
      <c r="K656" s="11" t="str">
        <f>VLOOKUP($A656,'Medical Examinations'!$A656:$P2990,12,FALSE)</f>
        <v>Diabetes</v>
      </c>
      <c r="L656" s="11" t="str">
        <f>VLOOKUP($A656,'Hospitalisation Details'!$K656:$S2998,7,FALSE)</f>
        <v>12 Jun 1968</v>
      </c>
      <c r="M656" s="17">
        <f>VLOOKUP($A656,'Hospitalisation Details'!$K656:$S2998,9,FALSE)</f>
        <v>15052.68</v>
      </c>
      <c r="N656" s="11" t="str">
        <f>VLOOKUP($A656,'Hospitalisation Details'!$K656:$S2998,4,FALSE)</f>
        <v>Tier - 2</v>
      </c>
      <c r="O656" s="11" t="str">
        <f>VLOOKUP($A656,'Hospitalisation Details'!$K656:$S2998,5,FALSE)</f>
        <v>Tier - 2</v>
      </c>
      <c r="P656" s="11" t="str">
        <f>VLOOKUP($A656,'Hospitalisation Details'!$K656:$S2998,6,FALSE)</f>
        <v>R1022</v>
      </c>
      <c r="Q656" s="36">
        <f ca="1">VLOOKUP($A656,'Hospitalisation Details'!$K656:$S2998,8,FALSE)</f>
        <v>56</v>
      </c>
    </row>
    <row r="657" spans="1:17" x14ac:dyDescent="0.3">
      <c r="A657" s="14" t="str">
        <f>VLOOKUP('Customer Names'!A657,'Customer Names'!A657:F2991,1,FALSE)</f>
        <v>Id656</v>
      </c>
      <c r="B657" s="11" t="str">
        <f>VLOOKUP('Customer Names'!B657,'Customer Names'!B657:G2991,5,FALSE)</f>
        <v>Matthew A</v>
      </c>
      <c r="C657" s="11">
        <f>VLOOKUP($A657,'Medical Examinations'!$A657:$O2991,2,FALSE)</f>
        <v>41.3</v>
      </c>
      <c r="D657" s="11">
        <f>VLOOKUP($A657,'Medical Examinations'!$A657:$O2991,3,FALSE)</f>
        <v>9.59</v>
      </c>
      <c r="E657" s="11" t="str">
        <f>VLOOKUP($A657,'Medical Examinations'!$A657:$P2991,14,FALSE)</f>
        <v>No</v>
      </c>
      <c r="F657" s="11" t="str">
        <f>VLOOKUP($A657,'Medical Examinations'!$A657:$O2991,5,FALSE)</f>
        <v>No</v>
      </c>
      <c r="G657" s="11" t="str">
        <f>VLOOKUP($A657,'Medical Examinations'!$A657:$O2991,6,FALSE)</f>
        <v>No</v>
      </c>
      <c r="H657" s="11">
        <f>VLOOKUP($A657,'Medical Examinations'!$A657:$P2991,13,FALSE)</f>
        <v>0</v>
      </c>
      <c r="I657" s="11" t="str">
        <f>VLOOKUP($A657,'Medical Examinations'!$A657:$P2991,16,FALSE)</f>
        <v>No</v>
      </c>
      <c r="J657" s="11" t="str">
        <f>VLOOKUP($A657,'Medical Examinations'!$A657:$P2991,11,FALSE)</f>
        <v>Obesity</v>
      </c>
      <c r="K657" s="11" t="str">
        <f>VLOOKUP($A657,'Medical Examinations'!$A657:$P2991,12,FALSE)</f>
        <v>Diabetes</v>
      </c>
      <c r="L657" s="11" t="str">
        <f>VLOOKUP($A657,'Hospitalisation Details'!$K657:$S2999,7,FALSE)</f>
        <v>15 Aug 1971</v>
      </c>
      <c r="M657" s="17">
        <f>VLOOKUP($A657,'Hospitalisation Details'!$K657:$S2999,9,FALSE)</f>
        <v>15038.51</v>
      </c>
      <c r="N657" s="11" t="str">
        <f>VLOOKUP($A657,'Hospitalisation Details'!$K657:$S2999,4,FALSE)</f>
        <v>Tier - 2</v>
      </c>
      <c r="O657" s="11" t="str">
        <f>VLOOKUP($A657,'Hospitalisation Details'!$K657:$S2999,5,FALSE)</f>
        <v>Tier - 3</v>
      </c>
      <c r="P657" s="11" t="str">
        <f>VLOOKUP($A657,'Hospitalisation Details'!$K657:$S2999,6,FALSE)</f>
        <v>R1023</v>
      </c>
      <c r="Q657" s="36">
        <f ca="1">VLOOKUP($A657,'Hospitalisation Details'!$K657:$S2999,8,FALSE)</f>
        <v>53</v>
      </c>
    </row>
    <row r="658" spans="1:17" x14ac:dyDescent="0.3">
      <c r="A658" s="14" t="str">
        <f>VLOOKUP('Customer Names'!A658,'Customer Names'!A658:F2992,1,FALSE)</f>
        <v>Id657</v>
      </c>
      <c r="B658" s="11" t="str">
        <f>VLOOKUP('Customer Names'!B658,'Customer Names'!B658:G2992,5,FALSE)</f>
        <v>Meta</v>
      </c>
      <c r="C658" s="11">
        <f>VLOOKUP($A658,'Medical Examinations'!$A658:$O2992,2,FALSE)</f>
        <v>42.95</v>
      </c>
      <c r="D658" s="11">
        <f>VLOOKUP($A658,'Medical Examinations'!$A658:$O2992,3,FALSE)</f>
        <v>11.88</v>
      </c>
      <c r="E658" s="11" t="str">
        <f>VLOOKUP($A658,'Medical Examinations'!$A658:$P2992,14,FALSE)</f>
        <v>Yes</v>
      </c>
      <c r="F658" s="11" t="str">
        <f>VLOOKUP($A658,'Medical Examinations'!$A658:$O2992,5,FALSE)</f>
        <v>No</v>
      </c>
      <c r="G658" s="11" t="str">
        <f>VLOOKUP($A658,'Medical Examinations'!$A658:$O2992,6,FALSE)</f>
        <v>No</v>
      </c>
      <c r="H658" s="11">
        <f>VLOOKUP($A658,'Medical Examinations'!$A658:$P2992,13,FALSE)</f>
        <v>2</v>
      </c>
      <c r="I658" s="11" t="str">
        <f>VLOOKUP($A658,'Medical Examinations'!$A658:$P2992,16,FALSE)</f>
        <v>No</v>
      </c>
      <c r="J658" s="11" t="str">
        <f>VLOOKUP($A658,'Medical Examinations'!$A658:$P2992,11,FALSE)</f>
        <v>Obesity</v>
      </c>
      <c r="K658" s="11" t="str">
        <f>VLOOKUP($A658,'Medical Examinations'!$A658:$P2992,12,FALSE)</f>
        <v>Diabetes</v>
      </c>
      <c r="L658" s="11" t="str">
        <f>VLOOKUP($A658,'Hospitalisation Details'!$K658:$S3000,7,FALSE)</f>
        <v>11 Sep 1970</v>
      </c>
      <c r="M658" s="17">
        <f>VLOOKUP($A658,'Hospitalisation Details'!$K658:$S3000,9,FALSE)</f>
        <v>15026.3</v>
      </c>
      <c r="N658" s="11" t="str">
        <f>VLOOKUP($A658,'Hospitalisation Details'!$K658:$S3000,4,FALSE)</f>
        <v>Tier - 2</v>
      </c>
      <c r="O658" s="11" t="str">
        <f>VLOOKUP($A658,'Hospitalisation Details'!$K658:$S3000,5,FALSE)</f>
        <v>Tier - 3</v>
      </c>
      <c r="P658" s="11" t="str">
        <f>VLOOKUP($A658,'Hospitalisation Details'!$K658:$S3000,6,FALSE)</f>
        <v>R1011</v>
      </c>
      <c r="Q658" s="36">
        <f ca="1">VLOOKUP($A658,'Hospitalisation Details'!$K658:$S3000,8,FALSE)</f>
        <v>54</v>
      </c>
    </row>
    <row r="659" spans="1:17" x14ac:dyDescent="0.3">
      <c r="A659" s="14" t="str">
        <f>VLOOKUP('Customer Names'!A659,'Customer Names'!A659:F2993,1,FALSE)</f>
        <v>Id658</v>
      </c>
      <c r="B659" s="11" t="str">
        <f>VLOOKUP('Customer Names'!B659,'Customer Names'!B659:G2993,5,FALSE)</f>
        <v>Rachel E</v>
      </c>
      <c r="C659" s="11">
        <f>VLOOKUP($A659,'Medical Examinations'!$A659:$O2993,2,FALSE)</f>
        <v>46.96</v>
      </c>
      <c r="D659" s="11">
        <f>VLOOKUP($A659,'Medical Examinations'!$A659:$O2993,3,FALSE)</f>
        <v>4.6399999999999997</v>
      </c>
      <c r="E659" s="11" t="str">
        <f>VLOOKUP($A659,'Medical Examinations'!$A659:$P2993,14,FALSE)</f>
        <v>No</v>
      </c>
      <c r="F659" s="11" t="str">
        <f>VLOOKUP($A659,'Medical Examinations'!$A659:$O2993,5,FALSE)</f>
        <v>No</v>
      </c>
      <c r="G659" s="11" t="str">
        <f>VLOOKUP($A659,'Medical Examinations'!$A659:$O2993,6,FALSE)</f>
        <v>Yes</v>
      </c>
      <c r="H659" s="11">
        <f>VLOOKUP($A659,'Medical Examinations'!$A659:$P2993,13,FALSE)</f>
        <v>1</v>
      </c>
      <c r="I659" s="11" t="str">
        <f>VLOOKUP($A659,'Medical Examinations'!$A659:$P2993,16,FALSE)</f>
        <v>No</v>
      </c>
      <c r="J659" s="11" t="str">
        <f>VLOOKUP($A659,'Medical Examinations'!$A659:$P2993,11,FALSE)</f>
        <v>Obesity</v>
      </c>
      <c r="K659" s="11" t="str">
        <f>VLOOKUP($A659,'Medical Examinations'!$A659:$P2993,12,FALSE)</f>
        <v>Normal</v>
      </c>
      <c r="L659" s="11" t="str">
        <f>VLOOKUP($A659,'Hospitalisation Details'!$K659:$S3001,7,FALSE)</f>
        <v>25 Nov 1979</v>
      </c>
      <c r="M659" s="17">
        <f>VLOOKUP($A659,'Hospitalisation Details'!$K659:$S3001,9,FALSE)</f>
        <v>15025.76</v>
      </c>
      <c r="N659" s="11" t="str">
        <f>VLOOKUP($A659,'Hospitalisation Details'!$K659:$S3001,4,FALSE)</f>
        <v>Tier - 2</v>
      </c>
      <c r="O659" s="11" t="str">
        <f>VLOOKUP($A659,'Hospitalisation Details'!$K659:$S3001,5,FALSE)</f>
        <v>Tier - 1</v>
      </c>
      <c r="P659" s="11" t="str">
        <f>VLOOKUP($A659,'Hospitalisation Details'!$K659:$S3001,6,FALSE)</f>
        <v>R1011</v>
      </c>
      <c r="Q659" s="36">
        <f ca="1">VLOOKUP($A659,'Hospitalisation Details'!$K659:$S3001,8,FALSE)</f>
        <v>45</v>
      </c>
    </row>
    <row r="660" spans="1:17" x14ac:dyDescent="0.3">
      <c r="A660" s="14" t="str">
        <f>VLOOKUP('Customer Names'!A660,'Customer Names'!A660:F2994,1,FALSE)</f>
        <v>Id659</v>
      </c>
      <c r="B660" s="11" t="str">
        <f>VLOOKUP('Customer Names'!B660,'Customer Names'!B660:G2994,5,FALSE)</f>
        <v>Angelica</v>
      </c>
      <c r="C660" s="11">
        <f>VLOOKUP($A660,'Medical Examinations'!$A660:$O2994,2,FALSE)</f>
        <v>30.495000000000001</v>
      </c>
      <c r="D660" s="11">
        <f>VLOOKUP($A660,'Medical Examinations'!$A660:$O2994,3,FALSE)</f>
        <v>9.5299999999999994</v>
      </c>
      <c r="E660" s="11" t="str">
        <f>VLOOKUP($A660,'Medical Examinations'!$A660:$P2994,14,FALSE)</f>
        <v>No</v>
      </c>
      <c r="F660" s="11" t="str">
        <f>VLOOKUP($A660,'Medical Examinations'!$A660:$O2994,5,FALSE)</f>
        <v>No</v>
      </c>
      <c r="G660" s="11" t="str">
        <f>VLOOKUP($A660,'Medical Examinations'!$A660:$O2994,6,FALSE)</f>
        <v>No</v>
      </c>
      <c r="H660" s="11">
        <f>VLOOKUP($A660,'Medical Examinations'!$A660:$P2994,13,FALSE)</f>
        <v>0</v>
      </c>
      <c r="I660" s="11" t="str">
        <f>VLOOKUP($A660,'Medical Examinations'!$A660:$P2994,16,FALSE)</f>
        <v>No</v>
      </c>
      <c r="J660" s="11" t="str">
        <f>VLOOKUP($A660,'Medical Examinations'!$A660:$P2994,11,FALSE)</f>
        <v>Obesity</v>
      </c>
      <c r="K660" s="11" t="str">
        <f>VLOOKUP($A660,'Medical Examinations'!$A660:$P2994,12,FALSE)</f>
        <v>Diabetes</v>
      </c>
      <c r="L660" s="11" t="str">
        <f>VLOOKUP($A660,'Hospitalisation Details'!$K660:$S3002,7,FALSE)</f>
        <v>8 Aug 1960</v>
      </c>
      <c r="M660" s="17">
        <f>VLOOKUP($A660,'Hospitalisation Details'!$K660:$S3002,9,FALSE)</f>
        <v>15019.76</v>
      </c>
      <c r="N660" s="11" t="str">
        <f>VLOOKUP($A660,'Hospitalisation Details'!$K660:$S3002,4,FALSE)</f>
        <v>Tier - 2</v>
      </c>
      <c r="O660" s="11" t="str">
        <f>VLOOKUP($A660,'Hospitalisation Details'!$K660:$S3002,5,FALSE)</f>
        <v>Tier - 2</v>
      </c>
      <c r="P660" s="11" t="str">
        <f>VLOOKUP($A660,'Hospitalisation Details'!$K660:$S3002,6,FALSE)</f>
        <v>R1012</v>
      </c>
      <c r="Q660" s="36">
        <f ca="1">VLOOKUP($A660,'Hospitalisation Details'!$K660:$S3002,8,FALSE)</f>
        <v>64</v>
      </c>
    </row>
    <row r="661" spans="1:17" x14ac:dyDescent="0.3">
      <c r="A661" s="14" t="str">
        <f>VLOOKUP('Customer Names'!A661,'Customer Names'!A661:F2995,1,FALSE)</f>
        <v>Id660</v>
      </c>
      <c r="B661" s="11" t="str">
        <f>VLOOKUP('Customer Names'!B661,'Customer Names'!B661:G2995,5,FALSE)</f>
        <v>Kathleen</v>
      </c>
      <c r="C661" s="11">
        <f>VLOOKUP($A661,'Medical Examinations'!$A661:$O2995,2,FALSE)</f>
        <v>17.954999999999998</v>
      </c>
      <c r="D661" s="11">
        <f>VLOOKUP($A661,'Medical Examinations'!$A661:$O2995,3,FALSE)</f>
        <v>5.29</v>
      </c>
      <c r="E661" s="11" t="str">
        <f>VLOOKUP($A661,'Medical Examinations'!$A661:$P2995,14,FALSE)</f>
        <v>Yes</v>
      </c>
      <c r="F661" s="11" t="str">
        <f>VLOOKUP($A661,'Medical Examinations'!$A661:$O2995,5,FALSE)</f>
        <v>No</v>
      </c>
      <c r="G661" s="11" t="str">
        <f>VLOOKUP($A661,'Medical Examinations'!$A661:$O2995,6,FALSE)</f>
        <v>No</v>
      </c>
      <c r="H661" s="11">
        <f>VLOOKUP($A661,'Medical Examinations'!$A661:$P2995,13,FALSE)</f>
        <v>1</v>
      </c>
      <c r="I661" s="11" t="str">
        <f>VLOOKUP($A661,'Medical Examinations'!$A661:$P2995,16,FALSE)</f>
        <v>Yes</v>
      </c>
      <c r="J661" s="11" t="str">
        <f>VLOOKUP($A661,'Medical Examinations'!$A661:$P2995,11,FALSE)</f>
        <v>Underweight</v>
      </c>
      <c r="K661" s="11" t="str">
        <f>VLOOKUP($A661,'Medical Examinations'!$A661:$P2995,12,FALSE)</f>
        <v>Normal</v>
      </c>
      <c r="L661" s="11" t="str">
        <f>VLOOKUP($A661,'Hospitalisation Details'!$K661:$S3003,7,FALSE)</f>
        <v>2 Aug 1995</v>
      </c>
      <c r="M661" s="17">
        <f>VLOOKUP($A661,'Hospitalisation Details'!$K661:$S3003,9,FALSE)</f>
        <v>15006.58</v>
      </c>
      <c r="N661" s="11" t="str">
        <f>VLOOKUP($A661,'Hospitalisation Details'!$K661:$S3003,4,FALSE)</f>
        <v>Tier - 2</v>
      </c>
      <c r="O661" s="11" t="str">
        <f>VLOOKUP($A661,'Hospitalisation Details'!$K661:$S3003,5,FALSE)</f>
        <v>Tier - 2</v>
      </c>
      <c r="P661" s="11" t="str">
        <f>VLOOKUP($A661,'Hospitalisation Details'!$K661:$S3003,6,FALSE)</f>
        <v>R1024</v>
      </c>
      <c r="Q661" s="36">
        <f ca="1">VLOOKUP($A661,'Hospitalisation Details'!$K661:$S3003,8,FALSE)</f>
        <v>29</v>
      </c>
    </row>
    <row r="662" spans="1:17" x14ac:dyDescent="0.3">
      <c r="A662" s="14" t="str">
        <f>VLOOKUP('Customer Names'!A662,'Customer Names'!A662:F2996,1,FALSE)</f>
        <v>Id661</v>
      </c>
      <c r="B662" s="11" t="str">
        <f>VLOOKUP('Customer Names'!B662,'Customer Names'!B662:G2996,5,FALSE)</f>
        <v>Gabriel D</v>
      </c>
      <c r="C662" s="11">
        <f>VLOOKUP($A662,'Medical Examinations'!$A662:$O2996,2,FALSE)</f>
        <v>25.6</v>
      </c>
      <c r="D662" s="11">
        <f>VLOOKUP($A662,'Medical Examinations'!$A662:$O2996,3,FALSE)</f>
        <v>10.95</v>
      </c>
      <c r="E662" s="11" t="str">
        <f>VLOOKUP($A662,'Medical Examinations'!$A662:$P2996,14,FALSE)</f>
        <v>No</v>
      </c>
      <c r="F662" s="11" t="str">
        <f>VLOOKUP($A662,'Medical Examinations'!$A662:$O2996,5,FALSE)</f>
        <v>No</v>
      </c>
      <c r="G662" s="11" t="str">
        <f>VLOOKUP($A662,'Medical Examinations'!$A662:$O2996,6,FALSE)</f>
        <v>No</v>
      </c>
      <c r="H662" s="11">
        <f>VLOOKUP($A662,'Medical Examinations'!$A662:$P2996,13,FALSE)</f>
        <v>3</v>
      </c>
      <c r="I662" s="11" t="str">
        <f>VLOOKUP($A662,'Medical Examinations'!$A662:$P2996,16,FALSE)</f>
        <v>No</v>
      </c>
      <c r="J662" s="11" t="str">
        <f>VLOOKUP($A662,'Medical Examinations'!$A662:$P2996,11,FALSE)</f>
        <v>Overweight</v>
      </c>
      <c r="K662" s="11" t="str">
        <f>VLOOKUP($A662,'Medical Examinations'!$A662:$P2996,12,FALSE)</f>
        <v>Diabetes</v>
      </c>
      <c r="L662" s="11" t="str">
        <f>VLOOKUP($A662,'Hospitalisation Details'!$K662:$S3004,7,FALSE)</f>
        <v>29 Jul 1958</v>
      </c>
      <c r="M662" s="17">
        <f>VLOOKUP($A662,'Hospitalisation Details'!$K662:$S3004,9,FALSE)</f>
        <v>14988.43</v>
      </c>
      <c r="N662" s="11" t="str">
        <f>VLOOKUP($A662,'Hospitalisation Details'!$K662:$S3004,4,FALSE)</f>
        <v>Tier - 2</v>
      </c>
      <c r="O662" s="11" t="str">
        <f>VLOOKUP($A662,'Hospitalisation Details'!$K662:$S3004,5,FALSE)</f>
        <v>Tier - 3</v>
      </c>
      <c r="P662" s="11" t="str">
        <f>VLOOKUP($A662,'Hospitalisation Details'!$K662:$S3004,6,FALSE)</f>
        <v>R1011</v>
      </c>
      <c r="Q662" s="36">
        <f ca="1">VLOOKUP($A662,'Hospitalisation Details'!$K662:$S3004,8,FALSE)</f>
        <v>66</v>
      </c>
    </row>
    <row r="663" spans="1:17" x14ac:dyDescent="0.3">
      <c r="A663" s="14" t="str">
        <f>VLOOKUP('Customer Names'!A663,'Customer Names'!A663:F2997,1,FALSE)</f>
        <v>Id662</v>
      </c>
      <c r="B663" s="11" t="str">
        <f>VLOOKUP('Customer Names'!B663,'Customer Names'!B663:G2997,5,FALSE)</f>
        <v>Jeff T</v>
      </c>
      <c r="C663" s="11">
        <f>VLOOKUP($A663,'Medical Examinations'!$A663:$O2997,2,FALSE)</f>
        <v>34.21</v>
      </c>
      <c r="D663" s="11">
        <f>VLOOKUP($A663,'Medical Examinations'!$A663:$O2997,3,FALSE)</f>
        <v>9.17</v>
      </c>
      <c r="E663" s="11" t="str">
        <f>VLOOKUP($A663,'Medical Examinations'!$A663:$P2997,14,FALSE)</f>
        <v>No</v>
      </c>
      <c r="F663" s="11" t="str">
        <f>VLOOKUP($A663,'Medical Examinations'!$A663:$O2997,5,FALSE)</f>
        <v>No</v>
      </c>
      <c r="G663" s="11" t="str">
        <f>VLOOKUP($A663,'Medical Examinations'!$A663:$O2997,6,FALSE)</f>
        <v>No</v>
      </c>
      <c r="H663" s="11">
        <f>VLOOKUP($A663,'Medical Examinations'!$A663:$P2997,13,FALSE)</f>
        <v>0</v>
      </c>
      <c r="I663" s="11" t="str">
        <f>VLOOKUP($A663,'Medical Examinations'!$A663:$P2997,16,FALSE)</f>
        <v>No</v>
      </c>
      <c r="J663" s="11" t="str">
        <f>VLOOKUP($A663,'Medical Examinations'!$A663:$P2997,11,FALSE)</f>
        <v>Obesity</v>
      </c>
      <c r="K663" s="11" t="str">
        <f>VLOOKUP($A663,'Medical Examinations'!$A663:$P2997,12,FALSE)</f>
        <v>Diabetes</v>
      </c>
      <c r="L663" s="11" t="str">
        <f>VLOOKUP($A663,'Hospitalisation Details'!$K663:$S3005,7,FALSE)</f>
        <v>29 Nov 1962</v>
      </c>
      <c r="M663" s="17">
        <f>VLOOKUP($A663,'Hospitalisation Details'!$K663:$S3005,9,FALSE)</f>
        <v>14945.34</v>
      </c>
      <c r="N663" s="11" t="str">
        <f>VLOOKUP($A663,'Hospitalisation Details'!$K663:$S3005,4,FALSE)</f>
        <v>Tier - 2</v>
      </c>
      <c r="O663" s="11" t="str">
        <f>VLOOKUP($A663,'Hospitalisation Details'!$K663:$S3005,5,FALSE)</f>
        <v>Tier - 1</v>
      </c>
      <c r="P663" s="11" t="str">
        <f>VLOOKUP($A663,'Hospitalisation Details'!$K663:$S3005,6,FALSE)</f>
        <v>R1021</v>
      </c>
      <c r="Q663" s="36">
        <f ca="1">VLOOKUP($A663,'Hospitalisation Details'!$K663:$S3005,8,FALSE)</f>
        <v>62</v>
      </c>
    </row>
    <row r="664" spans="1:17" x14ac:dyDescent="0.3">
      <c r="A664" s="14" t="str">
        <f>VLOOKUP('Customer Names'!A664,'Customer Names'!A664:F2998,1,FALSE)</f>
        <v>Id663</v>
      </c>
      <c r="B664" s="11" t="str">
        <f>VLOOKUP('Customer Names'!B664,'Customer Names'!B664:G2998,5,FALSE)</f>
        <v>Neil D</v>
      </c>
      <c r="C664" s="11">
        <f>VLOOKUP($A664,'Medical Examinations'!$A664:$O2998,2,FALSE)</f>
        <v>39.74</v>
      </c>
      <c r="D664" s="11">
        <f>VLOOKUP($A664,'Medical Examinations'!$A664:$O2998,3,FALSE)</f>
        <v>7.39</v>
      </c>
      <c r="E664" s="11" t="str">
        <f>VLOOKUP($A664,'Medical Examinations'!$A664:$P2998,14,FALSE)</f>
        <v>No</v>
      </c>
      <c r="F664" s="11" t="str">
        <f>VLOOKUP($A664,'Medical Examinations'!$A664:$O2998,5,FALSE)</f>
        <v>No</v>
      </c>
      <c r="G664" s="11" t="str">
        <f>VLOOKUP($A664,'Medical Examinations'!$A664:$O2998,6,FALSE)</f>
        <v>No</v>
      </c>
      <c r="H664" s="11">
        <f>VLOOKUP($A664,'Medical Examinations'!$A664:$P2998,13,FALSE)</f>
        <v>0</v>
      </c>
      <c r="I664" s="11" t="str">
        <f>VLOOKUP($A664,'Medical Examinations'!$A664:$P2998,16,FALSE)</f>
        <v>No</v>
      </c>
      <c r="J664" s="11" t="str">
        <f>VLOOKUP($A664,'Medical Examinations'!$A664:$P2998,11,FALSE)</f>
        <v>Obesity</v>
      </c>
      <c r="K664" s="11" t="str">
        <f>VLOOKUP($A664,'Medical Examinations'!$A664:$P2998,12,FALSE)</f>
        <v>Diabetes</v>
      </c>
      <c r="L664" s="11" t="str">
        <f>VLOOKUP($A664,'Hospitalisation Details'!$K664:$S3006,7,FALSE)</f>
        <v>8 Nov 1968</v>
      </c>
      <c r="M664" s="17">
        <f>VLOOKUP($A664,'Hospitalisation Details'!$K664:$S3006,9,FALSE)</f>
        <v>14926.97</v>
      </c>
      <c r="N664" s="11" t="str">
        <f>VLOOKUP($A664,'Hospitalisation Details'!$K664:$S3006,4,FALSE)</f>
        <v>Tier - 2</v>
      </c>
      <c r="O664" s="11" t="str">
        <f>VLOOKUP($A664,'Hospitalisation Details'!$K664:$S3006,5,FALSE)</f>
        <v>Tier - 2</v>
      </c>
      <c r="P664" s="11" t="str">
        <f>VLOOKUP($A664,'Hospitalisation Details'!$K664:$S3006,6,FALSE)</f>
        <v>R1012</v>
      </c>
      <c r="Q664" s="36">
        <f ca="1">VLOOKUP($A664,'Hospitalisation Details'!$K664:$S3006,8,FALSE)</f>
        <v>56</v>
      </c>
    </row>
    <row r="665" spans="1:17" x14ac:dyDescent="0.3">
      <c r="A665" s="14" t="str">
        <f>VLOOKUP('Customer Names'!A665,'Customer Names'!A665:F2999,1,FALSE)</f>
        <v>Id664</v>
      </c>
      <c r="B665" s="11" t="str">
        <f>VLOOKUP('Customer Names'!B665,'Customer Names'!B665:G2999,5,FALSE)</f>
        <v>Katherine L</v>
      </c>
      <c r="C665" s="11">
        <f>VLOOKUP($A665,'Medical Examinations'!$A665:$O2999,2,FALSE)</f>
        <v>49.53</v>
      </c>
      <c r="D665" s="11">
        <f>VLOOKUP($A665,'Medical Examinations'!$A665:$O2999,3,FALSE)</f>
        <v>9.1300000000000008</v>
      </c>
      <c r="E665" s="11" t="str">
        <f>VLOOKUP($A665,'Medical Examinations'!$A665:$P2999,14,FALSE)</f>
        <v>Yes</v>
      </c>
      <c r="F665" s="11" t="str">
        <f>VLOOKUP($A665,'Medical Examinations'!$A665:$O2999,5,FALSE)</f>
        <v>No</v>
      </c>
      <c r="G665" s="11" t="str">
        <f>VLOOKUP($A665,'Medical Examinations'!$A665:$O2999,6,FALSE)</f>
        <v>No</v>
      </c>
      <c r="H665" s="11">
        <f>VLOOKUP($A665,'Medical Examinations'!$A665:$P2999,13,FALSE)</f>
        <v>0</v>
      </c>
      <c r="I665" s="11" t="str">
        <f>VLOOKUP($A665,'Medical Examinations'!$A665:$P2999,16,FALSE)</f>
        <v>No</v>
      </c>
      <c r="J665" s="11" t="str">
        <f>VLOOKUP($A665,'Medical Examinations'!$A665:$P2999,11,FALSE)</f>
        <v>Obesity</v>
      </c>
      <c r="K665" s="11" t="str">
        <f>VLOOKUP($A665,'Medical Examinations'!$A665:$P2999,12,FALSE)</f>
        <v>Diabetes</v>
      </c>
      <c r="L665" s="11" t="str">
        <f>VLOOKUP($A665,'Hospitalisation Details'!$K665:$S3007,7,FALSE)</f>
        <v>4 Jul 1981</v>
      </c>
      <c r="M665" s="17">
        <f>VLOOKUP($A665,'Hospitalisation Details'!$K665:$S3007,9,FALSE)</f>
        <v>14908.27</v>
      </c>
      <c r="N665" s="11" t="str">
        <f>VLOOKUP($A665,'Hospitalisation Details'!$K665:$S3007,4,FALSE)</f>
        <v>Tier - 2</v>
      </c>
      <c r="O665" s="11" t="str">
        <f>VLOOKUP($A665,'Hospitalisation Details'!$K665:$S3007,5,FALSE)</f>
        <v>Tier - 1</v>
      </c>
      <c r="P665" s="11" t="str">
        <f>VLOOKUP($A665,'Hospitalisation Details'!$K665:$S3007,6,FALSE)</f>
        <v>R1011</v>
      </c>
      <c r="Q665" s="36">
        <f ca="1">VLOOKUP($A665,'Hospitalisation Details'!$K665:$S3007,8,FALSE)</f>
        <v>43</v>
      </c>
    </row>
    <row r="666" spans="1:17" x14ac:dyDescent="0.3">
      <c r="A666" s="14" t="str">
        <f>VLOOKUP('Customer Names'!A666,'Customer Names'!A666:F3000,1,FALSE)</f>
        <v>Id665</v>
      </c>
      <c r="B666" s="11" t="str">
        <f>VLOOKUP('Customer Names'!B666,'Customer Names'!B666:G3000,5,FALSE)</f>
        <v>Ariel E</v>
      </c>
      <c r="C666" s="11">
        <f>VLOOKUP($A666,'Medical Examinations'!$A666:$O3000,2,FALSE)</f>
        <v>39.33</v>
      </c>
      <c r="D666" s="11">
        <f>VLOOKUP($A666,'Medical Examinations'!$A666:$O3000,3,FALSE)</f>
        <v>10.4</v>
      </c>
      <c r="E666" s="11" t="str">
        <f>VLOOKUP($A666,'Medical Examinations'!$A666:$P3000,14,FALSE)</f>
        <v>No</v>
      </c>
      <c r="F666" s="11" t="str">
        <f>VLOOKUP($A666,'Medical Examinations'!$A666:$O3000,5,FALSE)</f>
        <v>No</v>
      </c>
      <c r="G666" s="11" t="str">
        <f>VLOOKUP($A666,'Medical Examinations'!$A666:$O3000,6,FALSE)</f>
        <v>No</v>
      </c>
      <c r="H666" s="11">
        <f>VLOOKUP($A666,'Medical Examinations'!$A666:$P3000,13,FALSE)</f>
        <v>3</v>
      </c>
      <c r="I666" s="11" t="str">
        <f>VLOOKUP($A666,'Medical Examinations'!$A666:$P3000,16,FALSE)</f>
        <v>No</v>
      </c>
      <c r="J666" s="11" t="str">
        <f>VLOOKUP($A666,'Medical Examinations'!$A666:$P3000,11,FALSE)</f>
        <v>Obesity</v>
      </c>
      <c r="K666" s="11" t="str">
        <f>VLOOKUP($A666,'Medical Examinations'!$A666:$P3000,12,FALSE)</f>
        <v>Diabetes</v>
      </c>
      <c r="L666" s="11" t="str">
        <f>VLOOKUP($A666,'Hospitalisation Details'!$K666:$S3008,7,FALSE)</f>
        <v>17 Oct 1958</v>
      </c>
      <c r="M666" s="17">
        <f>VLOOKUP($A666,'Hospitalisation Details'!$K666:$S3008,9,FALSE)</f>
        <v>14901.52</v>
      </c>
      <c r="N666" s="11" t="str">
        <f>VLOOKUP($A666,'Hospitalisation Details'!$K666:$S3008,4,FALSE)</f>
        <v>Tier - 2</v>
      </c>
      <c r="O666" s="11" t="str">
        <f>VLOOKUP($A666,'Hospitalisation Details'!$K666:$S3008,5,FALSE)</f>
        <v>Tier - 2</v>
      </c>
      <c r="P666" s="11" t="str">
        <f>VLOOKUP($A666,'Hospitalisation Details'!$K666:$S3008,6,FALSE)</f>
        <v>R1024</v>
      </c>
      <c r="Q666" s="36">
        <f ca="1">VLOOKUP($A666,'Hospitalisation Details'!$K666:$S3008,8,FALSE)</f>
        <v>66</v>
      </c>
    </row>
    <row r="667" spans="1:17" x14ac:dyDescent="0.3">
      <c r="A667" s="14" t="str">
        <f>VLOOKUP('Customer Names'!A667,'Customer Names'!A667:F3001,1,FALSE)</f>
        <v>Id666</v>
      </c>
      <c r="B667" s="11" t="str">
        <f>VLOOKUP('Customer Names'!B667,'Customer Names'!B667:G3001,5,FALSE)</f>
        <v>Christopher P</v>
      </c>
      <c r="C667" s="11">
        <f>VLOOKUP($A667,'Medical Examinations'!$A667:$O3001,2,FALSE)</f>
        <v>39.979999999999997</v>
      </c>
      <c r="D667" s="11">
        <f>VLOOKUP($A667,'Medical Examinations'!$A667:$O3001,3,FALSE)</f>
        <v>9.4600000000000009</v>
      </c>
      <c r="E667" s="11" t="str">
        <f>VLOOKUP($A667,'Medical Examinations'!$A667:$P3001,14,FALSE)</f>
        <v>Yes</v>
      </c>
      <c r="F667" s="11" t="str">
        <f>VLOOKUP($A667,'Medical Examinations'!$A667:$O3001,5,FALSE)</f>
        <v>No</v>
      </c>
      <c r="G667" s="11" t="str">
        <f>VLOOKUP($A667,'Medical Examinations'!$A667:$O3001,6,FALSE)</f>
        <v>No</v>
      </c>
      <c r="H667" s="11">
        <f>VLOOKUP($A667,'Medical Examinations'!$A667:$P3001,13,FALSE)</f>
        <v>2</v>
      </c>
      <c r="I667" s="11" t="str">
        <f>VLOOKUP($A667,'Medical Examinations'!$A667:$P3001,16,FALSE)</f>
        <v>No</v>
      </c>
      <c r="J667" s="11" t="str">
        <f>VLOOKUP($A667,'Medical Examinations'!$A667:$P3001,11,FALSE)</f>
        <v>Obesity</v>
      </c>
      <c r="K667" s="11" t="str">
        <f>VLOOKUP($A667,'Medical Examinations'!$A667:$P3001,12,FALSE)</f>
        <v>Diabetes</v>
      </c>
      <c r="L667" s="11" t="str">
        <f>VLOOKUP($A667,'Hospitalisation Details'!$K667:$S3009,7,FALSE)</f>
        <v>11 Nov 1970</v>
      </c>
      <c r="M667" s="17">
        <f>VLOOKUP($A667,'Hospitalisation Details'!$K667:$S3009,9,FALSE)</f>
        <v>14847.63</v>
      </c>
      <c r="N667" s="11" t="str">
        <f>VLOOKUP($A667,'Hospitalisation Details'!$K667:$S3009,4,FALSE)</f>
        <v>Tier - 2</v>
      </c>
      <c r="O667" s="11" t="str">
        <f>VLOOKUP($A667,'Hospitalisation Details'!$K667:$S3009,5,FALSE)</f>
        <v>Tier - 2</v>
      </c>
      <c r="P667" s="11" t="str">
        <f>VLOOKUP($A667,'Hospitalisation Details'!$K667:$S3009,6,FALSE)</f>
        <v>R1023</v>
      </c>
      <c r="Q667" s="36">
        <f ca="1">VLOOKUP($A667,'Hospitalisation Details'!$K667:$S3009,8,FALSE)</f>
        <v>54</v>
      </c>
    </row>
    <row r="668" spans="1:17" x14ac:dyDescent="0.3">
      <c r="A668" s="14" t="str">
        <f>VLOOKUP('Customer Names'!A668,'Customer Names'!A668:F3002,1,FALSE)</f>
        <v>Id667</v>
      </c>
      <c r="B668" s="11" t="str">
        <f>VLOOKUP('Customer Names'!B668,'Customer Names'!B668:G3002,5,FALSE)</f>
        <v>Erin M</v>
      </c>
      <c r="C668" s="11">
        <f>VLOOKUP($A668,'Medical Examinations'!$A668:$O3002,2,FALSE)</f>
        <v>46.51</v>
      </c>
      <c r="D668" s="11">
        <f>VLOOKUP($A668,'Medical Examinations'!$A668:$O3002,3,FALSE)</f>
        <v>8.69</v>
      </c>
      <c r="E668" s="11" t="str">
        <f>VLOOKUP($A668,'Medical Examinations'!$A668:$P3002,14,FALSE)</f>
        <v>Yes</v>
      </c>
      <c r="F668" s="11" t="str">
        <f>VLOOKUP($A668,'Medical Examinations'!$A668:$O3002,5,FALSE)</f>
        <v>No</v>
      </c>
      <c r="G668" s="11" t="str">
        <f>VLOOKUP($A668,'Medical Examinations'!$A668:$O3002,6,FALSE)</f>
        <v>No</v>
      </c>
      <c r="H668" s="11">
        <f>VLOOKUP($A668,'Medical Examinations'!$A668:$P3002,13,FALSE)</f>
        <v>0</v>
      </c>
      <c r="I668" s="11" t="str">
        <f>VLOOKUP($A668,'Medical Examinations'!$A668:$P3002,16,FALSE)</f>
        <v>No</v>
      </c>
      <c r="J668" s="11" t="str">
        <f>VLOOKUP($A668,'Medical Examinations'!$A668:$P3002,11,FALSE)</f>
        <v>Obesity</v>
      </c>
      <c r="K668" s="11" t="str">
        <f>VLOOKUP($A668,'Medical Examinations'!$A668:$P3002,12,FALSE)</f>
        <v>Diabetes</v>
      </c>
      <c r="L668" s="11" t="str">
        <f>VLOOKUP($A668,'Hospitalisation Details'!$K668:$S3010,7,FALSE)</f>
        <v>5 Jun 1981</v>
      </c>
      <c r="M668" s="17">
        <f>VLOOKUP($A668,'Hospitalisation Details'!$K668:$S3010,9,FALSE)</f>
        <v>14843.96</v>
      </c>
      <c r="N668" s="11" t="str">
        <f>VLOOKUP($A668,'Hospitalisation Details'!$K668:$S3010,4,FALSE)</f>
        <v>Tier - 2</v>
      </c>
      <c r="O668" s="11" t="str">
        <f>VLOOKUP($A668,'Hospitalisation Details'!$K668:$S3010,5,FALSE)</f>
        <v>Tier - 3</v>
      </c>
      <c r="P668" s="11" t="str">
        <f>VLOOKUP($A668,'Hospitalisation Details'!$K668:$S3010,6,FALSE)</f>
        <v>R1026</v>
      </c>
      <c r="Q668" s="36">
        <f ca="1">VLOOKUP($A668,'Hospitalisation Details'!$K668:$S3010,8,FALSE)</f>
        <v>43</v>
      </c>
    </row>
    <row r="669" spans="1:17" x14ac:dyDescent="0.3">
      <c r="A669" s="14" t="str">
        <f>VLOOKUP('Customer Names'!A669,'Customer Names'!A669:F3003,1,FALSE)</f>
        <v>Id668</v>
      </c>
      <c r="B669" s="11" t="str">
        <f>VLOOKUP('Customer Names'!B669,'Customer Names'!B669:G3003,5,FALSE)</f>
        <v>Molly K</v>
      </c>
      <c r="C669" s="11">
        <f>VLOOKUP($A669,'Medical Examinations'!$A669:$O3003,2,FALSE)</f>
        <v>43.58</v>
      </c>
      <c r="D669" s="11">
        <f>VLOOKUP($A669,'Medical Examinations'!$A669:$O3003,3,FALSE)</f>
        <v>4.2300000000000004</v>
      </c>
      <c r="E669" s="11" t="str">
        <f>VLOOKUP($A669,'Medical Examinations'!$A669:$P3003,14,FALSE)</f>
        <v>No</v>
      </c>
      <c r="F669" s="11" t="str">
        <f>VLOOKUP($A669,'Medical Examinations'!$A669:$O3003,5,FALSE)</f>
        <v>No</v>
      </c>
      <c r="G669" s="11" t="str">
        <f>VLOOKUP($A669,'Medical Examinations'!$A669:$O3003,6,FALSE)</f>
        <v>Yes</v>
      </c>
      <c r="H669" s="11">
        <f>VLOOKUP($A669,'Medical Examinations'!$A669:$P3003,13,FALSE)</f>
        <v>1</v>
      </c>
      <c r="I669" s="11" t="str">
        <f>VLOOKUP($A669,'Medical Examinations'!$A669:$P3003,16,FALSE)</f>
        <v>No</v>
      </c>
      <c r="J669" s="11" t="str">
        <f>VLOOKUP($A669,'Medical Examinations'!$A669:$P3003,11,FALSE)</f>
        <v>Obesity</v>
      </c>
      <c r="K669" s="11" t="str">
        <f>VLOOKUP($A669,'Medical Examinations'!$A669:$P3003,12,FALSE)</f>
        <v>Normal</v>
      </c>
      <c r="L669" s="11" t="str">
        <f>VLOOKUP($A669,'Hospitalisation Details'!$K669:$S3011,7,FALSE)</f>
        <v>18 Oct 1979</v>
      </c>
      <c r="M669" s="17">
        <f>VLOOKUP($A669,'Hospitalisation Details'!$K669:$S3011,9,FALSE)</f>
        <v>14839.34</v>
      </c>
      <c r="N669" s="11" t="str">
        <f>VLOOKUP($A669,'Hospitalisation Details'!$K669:$S3011,4,FALSE)</f>
        <v>Tier - 2</v>
      </c>
      <c r="O669" s="11" t="str">
        <f>VLOOKUP($A669,'Hospitalisation Details'!$K669:$S3011,5,FALSE)</f>
        <v>Tier - 3</v>
      </c>
      <c r="P669" s="11" t="str">
        <f>VLOOKUP($A669,'Hospitalisation Details'!$K669:$S3011,6,FALSE)</f>
        <v>R1026</v>
      </c>
      <c r="Q669" s="36">
        <f ca="1">VLOOKUP($A669,'Hospitalisation Details'!$K669:$S3011,8,FALSE)</f>
        <v>45</v>
      </c>
    </row>
    <row r="670" spans="1:17" x14ac:dyDescent="0.3">
      <c r="A670" s="14" t="str">
        <f>VLOOKUP('Customer Names'!A670,'Customer Names'!A670:F3004,1,FALSE)</f>
        <v>Id669</v>
      </c>
      <c r="B670" s="11" t="str">
        <f>VLOOKUP('Customer Names'!B670,'Customer Names'!B670:G3004,5,FALSE)</f>
        <v>Ryan J</v>
      </c>
      <c r="C670" s="11">
        <f>VLOOKUP($A670,'Medical Examinations'!$A670:$O3004,2,FALSE)</f>
        <v>42.28</v>
      </c>
      <c r="D670" s="11">
        <f>VLOOKUP($A670,'Medical Examinations'!$A670:$O3004,3,FALSE)</f>
        <v>9.16</v>
      </c>
      <c r="E670" s="11" t="str">
        <f>VLOOKUP($A670,'Medical Examinations'!$A670:$P3004,14,FALSE)</f>
        <v>Yes</v>
      </c>
      <c r="F670" s="11" t="str">
        <f>VLOOKUP($A670,'Medical Examinations'!$A670:$O3004,5,FALSE)</f>
        <v>No</v>
      </c>
      <c r="G670" s="11" t="str">
        <f>VLOOKUP($A670,'Medical Examinations'!$A670:$O3004,6,FALSE)</f>
        <v>No</v>
      </c>
      <c r="H670" s="11">
        <f>VLOOKUP($A670,'Medical Examinations'!$A670:$P3004,13,FALSE)</f>
        <v>1</v>
      </c>
      <c r="I670" s="11" t="str">
        <f>VLOOKUP($A670,'Medical Examinations'!$A670:$P3004,16,FALSE)</f>
        <v>No</v>
      </c>
      <c r="J670" s="11" t="str">
        <f>VLOOKUP($A670,'Medical Examinations'!$A670:$P3004,11,FALSE)</f>
        <v>Obesity</v>
      </c>
      <c r="K670" s="11" t="str">
        <f>VLOOKUP($A670,'Medical Examinations'!$A670:$P3004,12,FALSE)</f>
        <v>Diabetes</v>
      </c>
      <c r="L670" s="11" t="str">
        <f>VLOOKUP($A670,'Hospitalisation Details'!$K670:$S3012,7,FALSE)</f>
        <v>10 Dec 1975</v>
      </c>
      <c r="M670" s="17">
        <f>VLOOKUP($A670,'Hospitalisation Details'!$K670:$S3012,9,FALSE)</f>
        <v>14819</v>
      </c>
      <c r="N670" s="11" t="str">
        <f>VLOOKUP($A670,'Hospitalisation Details'!$K670:$S3012,4,FALSE)</f>
        <v>Tier - 2</v>
      </c>
      <c r="O670" s="11" t="str">
        <f>VLOOKUP($A670,'Hospitalisation Details'!$K670:$S3012,5,FALSE)</f>
        <v>Tier - 3</v>
      </c>
      <c r="P670" s="11" t="str">
        <f>VLOOKUP($A670,'Hospitalisation Details'!$K670:$S3012,6,FALSE)</f>
        <v>R1023</v>
      </c>
      <c r="Q670" s="36">
        <f ca="1">VLOOKUP($A670,'Hospitalisation Details'!$K670:$S3012,8,FALSE)</f>
        <v>49</v>
      </c>
    </row>
    <row r="671" spans="1:17" x14ac:dyDescent="0.3">
      <c r="A671" s="14" t="str">
        <f>VLOOKUP('Customer Names'!A671,'Customer Names'!A671:F3005,1,FALSE)</f>
        <v>Id670</v>
      </c>
      <c r="B671" s="11" t="str">
        <f>VLOOKUP('Customer Names'!B671,'Customer Names'!B671:G3005,5,FALSE)</f>
        <v>Jennifer</v>
      </c>
      <c r="C671" s="11">
        <f>VLOOKUP($A671,'Medical Examinations'!$A671:$O3005,2,FALSE)</f>
        <v>35.520000000000003</v>
      </c>
      <c r="D671" s="11">
        <f>VLOOKUP($A671,'Medical Examinations'!$A671:$O3005,3,FALSE)</f>
        <v>8.26</v>
      </c>
      <c r="E671" s="11" t="str">
        <f>VLOOKUP($A671,'Medical Examinations'!$A671:$P3005,14,FALSE)</f>
        <v>No</v>
      </c>
      <c r="F671" s="11" t="str">
        <f>VLOOKUP($A671,'Medical Examinations'!$A671:$O3005,5,FALSE)</f>
        <v>No</v>
      </c>
      <c r="G671" s="11" t="str">
        <f>VLOOKUP($A671,'Medical Examinations'!$A671:$O3005,6,FALSE)</f>
        <v>No</v>
      </c>
      <c r="H671" s="11">
        <f>VLOOKUP($A671,'Medical Examinations'!$A671:$P3005,13,FALSE)</f>
        <v>0</v>
      </c>
      <c r="I671" s="11" t="str">
        <f>VLOOKUP($A671,'Medical Examinations'!$A671:$P3005,16,FALSE)</f>
        <v>No</v>
      </c>
      <c r="J671" s="11" t="str">
        <f>VLOOKUP($A671,'Medical Examinations'!$A671:$P3005,11,FALSE)</f>
        <v>Obesity</v>
      </c>
      <c r="K671" s="11" t="str">
        <f>VLOOKUP($A671,'Medical Examinations'!$A671:$P3005,12,FALSE)</f>
        <v>Diabetes</v>
      </c>
      <c r="L671" s="11" t="str">
        <f>VLOOKUP($A671,'Hospitalisation Details'!$K671:$S3013,7,FALSE)</f>
        <v>27 Jul 1965</v>
      </c>
      <c r="M671" s="17">
        <f>VLOOKUP($A671,'Hospitalisation Details'!$K671:$S3013,9,FALSE)</f>
        <v>14750.42</v>
      </c>
      <c r="N671" s="11" t="str">
        <f>VLOOKUP($A671,'Hospitalisation Details'!$K671:$S3013,4,FALSE)</f>
        <v>Tier - 2</v>
      </c>
      <c r="O671" s="11" t="str">
        <f>VLOOKUP($A671,'Hospitalisation Details'!$K671:$S3013,5,FALSE)</f>
        <v>Tier - 2</v>
      </c>
      <c r="P671" s="11" t="str">
        <f>VLOOKUP($A671,'Hospitalisation Details'!$K671:$S3013,6,FALSE)</f>
        <v>R1026</v>
      </c>
      <c r="Q671" s="36">
        <f ca="1">VLOOKUP($A671,'Hospitalisation Details'!$K671:$S3013,8,FALSE)</f>
        <v>59</v>
      </c>
    </row>
    <row r="672" spans="1:17" x14ac:dyDescent="0.3">
      <c r="A672" s="14" t="str">
        <f>VLOOKUP('Customer Names'!A672,'Customer Names'!A672:F3006,1,FALSE)</f>
        <v>Id671</v>
      </c>
      <c r="B672" s="11" t="str">
        <f>VLOOKUP('Customer Names'!B672,'Customer Names'!B672:G3006,5,FALSE)</f>
        <v>Daniel M</v>
      </c>
      <c r="C672" s="11">
        <f>VLOOKUP($A672,'Medical Examinations'!$A672:$O3006,2,FALSE)</f>
        <v>33.6</v>
      </c>
      <c r="D672" s="11">
        <f>VLOOKUP($A672,'Medical Examinations'!$A672:$O3006,3,FALSE)</f>
        <v>11.25</v>
      </c>
      <c r="E672" s="11" t="str">
        <f>VLOOKUP($A672,'Medical Examinations'!$A672:$P3006,14,FALSE)</f>
        <v>No</v>
      </c>
      <c r="F672" s="11" t="str">
        <f>VLOOKUP($A672,'Medical Examinations'!$A672:$O3006,5,FALSE)</f>
        <v>No</v>
      </c>
      <c r="G672" s="11" t="str">
        <f>VLOOKUP($A672,'Medical Examinations'!$A672:$O3006,6,FALSE)</f>
        <v>No</v>
      </c>
      <c r="H672" s="11">
        <f>VLOOKUP($A672,'Medical Examinations'!$A672:$P3006,13,FALSE)</f>
        <v>0</v>
      </c>
      <c r="I672" s="11" t="str">
        <f>VLOOKUP($A672,'Medical Examinations'!$A672:$P3006,16,FALSE)</f>
        <v>No</v>
      </c>
      <c r="J672" s="11" t="str">
        <f>VLOOKUP($A672,'Medical Examinations'!$A672:$P3006,11,FALSE)</f>
        <v>Obesity</v>
      </c>
      <c r="K672" s="11" t="str">
        <f>VLOOKUP($A672,'Medical Examinations'!$A672:$P3006,12,FALSE)</f>
        <v>Diabetes</v>
      </c>
      <c r="L672" s="11" t="str">
        <f>VLOOKUP($A672,'Hospitalisation Details'!$K672:$S3014,7,FALSE)</f>
        <v>29 Jul 1962</v>
      </c>
      <c r="M672" s="17">
        <f>VLOOKUP($A672,'Hospitalisation Details'!$K672:$S3014,9,FALSE)</f>
        <v>14738.43</v>
      </c>
      <c r="N672" s="11" t="str">
        <f>VLOOKUP($A672,'Hospitalisation Details'!$K672:$S3014,4,FALSE)</f>
        <v>Tier - 2</v>
      </c>
      <c r="O672" s="11" t="str">
        <f>VLOOKUP($A672,'Hospitalisation Details'!$K672:$S3014,5,FALSE)</f>
        <v>Tier - 3</v>
      </c>
      <c r="P672" s="11" t="str">
        <f>VLOOKUP($A672,'Hospitalisation Details'!$K672:$S3014,6,FALSE)</f>
        <v>R1021</v>
      </c>
      <c r="Q672" s="36">
        <f ca="1">VLOOKUP($A672,'Hospitalisation Details'!$K672:$S3014,8,FALSE)</f>
        <v>62</v>
      </c>
    </row>
    <row r="673" spans="1:17" x14ac:dyDescent="0.3">
      <c r="A673" s="14" t="str">
        <f>VLOOKUP('Customer Names'!A673,'Customer Names'!A673:F3007,1,FALSE)</f>
        <v>Id672</v>
      </c>
      <c r="B673" s="11" t="str">
        <f>VLOOKUP('Customer Names'!B673,'Customer Names'!B673:G3007,5,FALSE)</f>
        <v>Hiruni</v>
      </c>
      <c r="C673" s="11">
        <f>VLOOKUP($A673,'Medical Examinations'!$A673:$O3007,2,FALSE)</f>
        <v>22.42</v>
      </c>
      <c r="D673" s="11">
        <f>VLOOKUP($A673,'Medical Examinations'!$A673:$O3007,3,FALSE)</f>
        <v>6.74</v>
      </c>
      <c r="E673" s="11" t="str">
        <f>VLOOKUP($A673,'Medical Examinations'!$A673:$P3007,14,FALSE)</f>
        <v>No</v>
      </c>
      <c r="F673" s="11" t="str">
        <f>VLOOKUP($A673,'Medical Examinations'!$A673:$O3007,5,FALSE)</f>
        <v>No</v>
      </c>
      <c r="G673" s="11" t="str">
        <f>VLOOKUP($A673,'Medical Examinations'!$A673:$O3007,6,FALSE)</f>
        <v>No</v>
      </c>
      <c r="H673" s="11">
        <f>VLOOKUP($A673,'Medical Examinations'!$A673:$P3007,13,FALSE)</f>
        <v>0</v>
      </c>
      <c r="I673" s="11" t="str">
        <f>VLOOKUP($A673,'Medical Examinations'!$A673:$P3007,16,FALSE)</f>
        <v>Yes</v>
      </c>
      <c r="J673" s="11" t="str">
        <f>VLOOKUP($A673,'Medical Examinations'!$A673:$P3007,11,FALSE)</f>
        <v>Normal Weight</v>
      </c>
      <c r="K673" s="11" t="str">
        <f>VLOOKUP($A673,'Medical Examinations'!$A673:$P3007,12,FALSE)</f>
        <v>Diabetes</v>
      </c>
      <c r="L673" s="11" t="str">
        <f>VLOOKUP($A673,'Hospitalisation Details'!$K673:$S3015,7,FALSE)</f>
        <v>24 Sep 2002</v>
      </c>
      <c r="M673" s="17">
        <f>VLOOKUP($A673,'Hospitalisation Details'!$K673:$S3015,9,FALSE)</f>
        <v>14711.74</v>
      </c>
      <c r="N673" s="11" t="str">
        <f>VLOOKUP($A673,'Hospitalisation Details'!$K673:$S3015,4,FALSE)</f>
        <v>Tier - 2</v>
      </c>
      <c r="O673" s="11" t="str">
        <f>VLOOKUP($A673,'Hospitalisation Details'!$K673:$S3015,5,FALSE)</f>
        <v>Tier - 2</v>
      </c>
      <c r="P673" s="11" t="str">
        <f>VLOOKUP($A673,'Hospitalisation Details'!$K673:$S3015,6,FALSE)</f>
        <v>R1012</v>
      </c>
      <c r="Q673" s="36">
        <f ca="1">VLOOKUP($A673,'Hospitalisation Details'!$K673:$S3015,8,FALSE)</f>
        <v>22</v>
      </c>
    </row>
    <row r="674" spans="1:17" x14ac:dyDescent="0.3">
      <c r="A674" s="14" t="str">
        <f>VLOOKUP('Customer Names'!A674,'Customer Names'!A674:F3008,1,FALSE)</f>
        <v>Id673</v>
      </c>
      <c r="B674" s="11" t="str">
        <f>VLOOKUP('Customer Names'!B674,'Customer Names'!B674:G3008,5,FALSE)</f>
        <v>Reina H</v>
      </c>
      <c r="C674" s="11">
        <f>VLOOKUP($A674,'Medical Examinations'!$A674:$O3008,2,FALSE)</f>
        <v>46.86</v>
      </c>
      <c r="D674" s="11">
        <f>VLOOKUP($A674,'Medical Examinations'!$A674:$O3008,3,FALSE)</f>
        <v>4.87</v>
      </c>
      <c r="E674" s="11" t="str">
        <f>VLOOKUP($A674,'Medical Examinations'!$A674:$P3008,14,FALSE)</f>
        <v>No</v>
      </c>
      <c r="F674" s="11" t="str">
        <f>VLOOKUP($A674,'Medical Examinations'!$A674:$O3008,5,FALSE)</f>
        <v>No</v>
      </c>
      <c r="G674" s="11" t="str">
        <f>VLOOKUP($A674,'Medical Examinations'!$A674:$O3008,6,FALSE)</f>
        <v>No</v>
      </c>
      <c r="H674" s="11">
        <f>VLOOKUP($A674,'Medical Examinations'!$A674:$P3008,13,FALSE)</f>
        <v>0</v>
      </c>
      <c r="I674" s="11" t="str">
        <f>VLOOKUP($A674,'Medical Examinations'!$A674:$P3008,16,FALSE)</f>
        <v>No</v>
      </c>
      <c r="J674" s="11" t="str">
        <f>VLOOKUP($A674,'Medical Examinations'!$A674:$P3008,11,FALSE)</f>
        <v>Obesity</v>
      </c>
      <c r="K674" s="11" t="str">
        <f>VLOOKUP($A674,'Medical Examinations'!$A674:$P3008,12,FALSE)</f>
        <v>Normal</v>
      </c>
      <c r="L674" s="11" t="str">
        <f>VLOOKUP($A674,'Hospitalisation Details'!$K674:$S3016,7,FALSE)</f>
        <v>4 Sep 1982</v>
      </c>
      <c r="M674" s="17">
        <f>VLOOKUP($A674,'Hospitalisation Details'!$K674:$S3016,9,FALSE)</f>
        <v>14696.77</v>
      </c>
      <c r="N674" s="11" t="str">
        <f>VLOOKUP($A674,'Hospitalisation Details'!$K674:$S3016,4,FALSE)</f>
        <v>Tier - 2</v>
      </c>
      <c r="O674" s="11" t="str">
        <f>VLOOKUP($A674,'Hospitalisation Details'!$K674:$S3016,5,FALSE)</f>
        <v>Tier - 2</v>
      </c>
      <c r="P674" s="11" t="str">
        <f>VLOOKUP($A674,'Hospitalisation Details'!$K674:$S3016,6,FALSE)</f>
        <v>R1011</v>
      </c>
      <c r="Q674" s="36">
        <f ca="1">VLOOKUP($A674,'Hospitalisation Details'!$K674:$S3016,8,FALSE)</f>
        <v>42</v>
      </c>
    </row>
    <row r="675" spans="1:17" x14ac:dyDescent="0.3">
      <c r="A675" s="14" t="str">
        <f>VLOOKUP('Customer Names'!A675,'Customer Names'!A675:F3009,1,FALSE)</f>
        <v>Id674</v>
      </c>
      <c r="B675" s="11" t="str">
        <f>VLOOKUP('Customer Names'!B675,'Customer Names'!B675:G3009,5,FALSE)</f>
        <v>Kristi</v>
      </c>
      <c r="C675" s="11">
        <f>VLOOKUP($A675,'Medical Examinations'!$A675:$O3009,2,FALSE)</f>
        <v>32.965000000000003</v>
      </c>
      <c r="D675" s="11">
        <f>VLOOKUP($A675,'Medical Examinations'!$A675:$O3009,3,FALSE)</f>
        <v>6.68</v>
      </c>
      <c r="E675" s="11" t="str">
        <f>VLOOKUP($A675,'Medical Examinations'!$A675:$P3009,14,FALSE)</f>
        <v>No</v>
      </c>
      <c r="F675" s="11" t="str">
        <f>VLOOKUP($A675,'Medical Examinations'!$A675:$O3009,5,FALSE)</f>
        <v>No</v>
      </c>
      <c r="G675" s="11" t="str">
        <f>VLOOKUP($A675,'Medical Examinations'!$A675:$O3009,6,FALSE)</f>
        <v>No</v>
      </c>
      <c r="H675" s="11">
        <f>VLOOKUP($A675,'Medical Examinations'!$A675:$P3009,13,FALSE)</f>
        <v>3</v>
      </c>
      <c r="I675" s="11" t="str">
        <f>VLOOKUP($A675,'Medical Examinations'!$A675:$P3009,16,FALSE)</f>
        <v>No</v>
      </c>
      <c r="J675" s="11" t="str">
        <f>VLOOKUP($A675,'Medical Examinations'!$A675:$P3009,11,FALSE)</f>
        <v>Obesity</v>
      </c>
      <c r="K675" s="11" t="str">
        <f>VLOOKUP($A675,'Medical Examinations'!$A675:$P3009,12,FALSE)</f>
        <v>Diabetes</v>
      </c>
      <c r="L675" s="11" t="str">
        <f>VLOOKUP($A675,'Hospitalisation Details'!$K675:$S3017,7,FALSE)</f>
        <v>23 Jul 1958</v>
      </c>
      <c r="M675" s="17">
        <f>VLOOKUP($A675,'Hospitalisation Details'!$K675:$S3017,9,FALSE)</f>
        <v>14692.67</v>
      </c>
      <c r="N675" s="11" t="str">
        <f>VLOOKUP($A675,'Hospitalisation Details'!$K675:$S3017,4,FALSE)</f>
        <v>Tier - 2</v>
      </c>
      <c r="O675" s="11" t="str">
        <f>VLOOKUP($A675,'Hospitalisation Details'!$K675:$S3017,5,FALSE)</f>
        <v>Tier - 1</v>
      </c>
      <c r="P675" s="11" t="str">
        <f>VLOOKUP($A675,'Hospitalisation Details'!$K675:$S3017,6,FALSE)</f>
        <v>R1012</v>
      </c>
      <c r="Q675" s="36">
        <f ca="1">VLOOKUP($A675,'Hospitalisation Details'!$K675:$S3017,8,FALSE)</f>
        <v>66</v>
      </c>
    </row>
    <row r="676" spans="1:17" x14ac:dyDescent="0.3">
      <c r="A676" s="14" t="str">
        <f>VLOOKUP('Customer Names'!A676,'Customer Names'!A676:F3010,1,FALSE)</f>
        <v>Id675</v>
      </c>
      <c r="B676" s="11" t="str">
        <f>VLOOKUP('Customer Names'!B676,'Customer Names'!B676:G3010,5,FALSE)</f>
        <v>Meredith L</v>
      </c>
      <c r="C676" s="11">
        <f>VLOOKUP($A676,'Medical Examinations'!$A676:$O3010,2,FALSE)</f>
        <v>39.340000000000003</v>
      </c>
      <c r="D676" s="11">
        <f>VLOOKUP($A676,'Medical Examinations'!$A676:$O3010,3,FALSE)</f>
        <v>5.0199999999999996</v>
      </c>
      <c r="E676" s="11" t="str">
        <f>VLOOKUP($A676,'Medical Examinations'!$A676:$P3010,14,FALSE)</f>
        <v>Yes</v>
      </c>
      <c r="F676" s="11" t="str">
        <f>VLOOKUP($A676,'Medical Examinations'!$A676:$O3010,5,FALSE)</f>
        <v>No</v>
      </c>
      <c r="G676" s="11" t="str">
        <f>VLOOKUP($A676,'Medical Examinations'!$A676:$O3010,6,FALSE)</f>
        <v>Yes</v>
      </c>
      <c r="H676" s="11">
        <f>VLOOKUP($A676,'Medical Examinations'!$A676:$P3010,13,FALSE)</f>
        <v>1</v>
      </c>
      <c r="I676" s="11" t="str">
        <f>VLOOKUP($A676,'Medical Examinations'!$A676:$P3010,16,FALSE)</f>
        <v>No</v>
      </c>
      <c r="J676" s="11" t="str">
        <f>VLOOKUP($A676,'Medical Examinations'!$A676:$P3010,11,FALSE)</f>
        <v>Obesity</v>
      </c>
      <c r="K676" s="11" t="str">
        <f>VLOOKUP($A676,'Medical Examinations'!$A676:$P3010,12,FALSE)</f>
        <v>Normal</v>
      </c>
      <c r="L676" s="11" t="str">
        <f>VLOOKUP($A676,'Hospitalisation Details'!$K676:$S3018,7,FALSE)</f>
        <v>20 Oct 1969</v>
      </c>
      <c r="M676" s="17">
        <f>VLOOKUP($A676,'Hospitalisation Details'!$K676:$S3018,9,FALSE)</f>
        <v>14665.75</v>
      </c>
      <c r="N676" s="11" t="str">
        <f>VLOOKUP($A676,'Hospitalisation Details'!$K676:$S3018,4,FALSE)</f>
        <v>Tier - 2</v>
      </c>
      <c r="O676" s="11" t="str">
        <f>VLOOKUP($A676,'Hospitalisation Details'!$K676:$S3018,5,FALSE)</f>
        <v>Tier - 1</v>
      </c>
      <c r="P676" s="11" t="str">
        <f>VLOOKUP($A676,'Hospitalisation Details'!$K676:$S3018,6,FALSE)</f>
        <v>R1012</v>
      </c>
      <c r="Q676" s="36">
        <f ca="1">VLOOKUP($A676,'Hospitalisation Details'!$K676:$S3018,8,FALSE)</f>
        <v>55</v>
      </c>
    </row>
    <row r="677" spans="1:17" x14ac:dyDescent="0.3">
      <c r="A677" s="14" t="str">
        <f>VLOOKUP('Customer Names'!A677,'Customer Names'!A677:F3011,1,FALSE)</f>
        <v>Id676</v>
      </c>
      <c r="B677" s="11" t="str">
        <f>VLOOKUP('Customer Names'!B677,'Customer Names'!B677:G3011,5,FALSE)</f>
        <v>Jocelyn</v>
      </c>
      <c r="C677" s="11">
        <f>VLOOKUP($A677,'Medical Examinations'!$A677:$O3011,2,FALSE)</f>
        <v>47</v>
      </c>
      <c r="D677" s="11">
        <f>VLOOKUP($A677,'Medical Examinations'!$A677:$O3011,3,FALSE)</f>
        <v>10.64</v>
      </c>
      <c r="E677" s="11" t="str">
        <f>VLOOKUP($A677,'Medical Examinations'!$A677:$P3011,14,FALSE)</f>
        <v>Yes</v>
      </c>
      <c r="F677" s="11" t="str">
        <f>VLOOKUP($A677,'Medical Examinations'!$A677:$O3011,5,FALSE)</f>
        <v>No</v>
      </c>
      <c r="G677" s="11" t="str">
        <f>VLOOKUP($A677,'Medical Examinations'!$A677:$O3011,6,FALSE)</f>
        <v>No</v>
      </c>
      <c r="H677" s="11">
        <f>VLOOKUP($A677,'Medical Examinations'!$A677:$P3011,13,FALSE)</f>
        <v>0</v>
      </c>
      <c r="I677" s="11" t="str">
        <f>VLOOKUP($A677,'Medical Examinations'!$A677:$P3011,16,FALSE)</f>
        <v>No</v>
      </c>
      <c r="J677" s="11" t="str">
        <f>VLOOKUP($A677,'Medical Examinations'!$A677:$P3011,11,FALSE)</f>
        <v>Obesity</v>
      </c>
      <c r="K677" s="11" t="str">
        <f>VLOOKUP($A677,'Medical Examinations'!$A677:$P3011,12,FALSE)</f>
        <v>Diabetes</v>
      </c>
      <c r="L677" s="11" t="str">
        <f>VLOOKUP($A677,'Hospitalisation Details'!$K677:$S3019,7,FALSE)</f>
        <v>13 Nov 1981</v>
      </c>
      <c r="M677" s="17">
        <f>VLOOKUP($A677,'Hospitalisation Details'!$K677:$S3019,9,FALSE)</f>
        <v>14657.2</v>
      </c>
      <c r="N677" s="11" t="str">
        <f>VLOOKUP($A677,'Hospitalisation Details'!$K677:$S3019,4,FALSE)</f>
        <v>Tier - 2</v>
      </c>
      <c r="O677" s="11" t="str">
        <f>VLOOKUP($A677,'Hospitalisation Details'!$K677:$S3019,5,FALSE)</f>
        <v>Tier - 1</v>
      </c>
      <c r="P677" s="11" t="str">
        <f>VLOOKUP($A677,'Hospitalisation Details'!$K677:$S3019,6,FALSE)</f>
        <v>R1012</v>
      </c>
      <c r="Q677" s="36">
        <f ca="1">VLOOKUP($A677,'Hospitalisation Details'!$K677:$S3019,8,FALSE)</f>
        <v>43</v>
      </c>
    </row>
    <row r="678" spans="1:17" x14ac:dyDescent="0.3">
      <c r="A678" s="14" t="str">
        <f>VLOOKUP('Customer Names'!A678,'Customer Names'!A678:F3012,1,FALSE)</f>
        <v>Id677</v>
      </c>
      <c r="B678" s="11" t="str">
        <f>VLOOKUP('Customer Names'!B678,'Customer Names'!B678:G3012,5,FALSE)</f>
        <v>Daphne</v>
      </c>
      <c r="C678" s="11">
        <f>VLOOKUP($A678,'Medical Examinations'!$A678:$O3012,2,FALSE)</f>
        <v>36.71</v>
      </c>
      <c r="D678" s="11">
        <f>VLOOKUP($A678,'Medical Examinations'!$A678:$O3012,3,FALSE)</f>
        <v>8.74</v>
      </c>
      <c r="E678" s="11" t="str">
        <f>VLOOKUP($A678,'Medical Examinations'!$A678:$P3012,14,FALSE)</f>
        <v>Yes</v>
      </c>
      <c r="F678" s="11" t="str">
        <f>VLOOKUP($A678,'Medical Examinations'!$A678:$O3012,5,FALSE)</f>
        <v>No</v>
      </c>
      <c r="G678" s="11" t="str">
        <f>VLOOKUP($A678,'Medical Examinations'!$A678:$O3012,6,FALSE)</f>
        <v>No</v>
      </c>
      <c r="H678" s="11">
        <f>VLOOKUP($A678,'Medical Examinations'!$A678:$P3012,13,FALSE)</f>
        <v>0</v>
      </c>
      <c r="I678" s="11" t="str">
        <f>VLOOKUP($A678,'Medical Examinations'!$A678:$P3012,16,FALSE)</f>
        <v>No</v>
      </c>
      <c r="J678" s="11" t="str">
        <f>VLOOKUP($A678,'Medical Examinations'!$A678:$P3012,11,FALSE)</f>
        <v>Obesity</v>
      </c>
      <c r="K678" s="11" t="str">
        <f>VLOOKUP($A678,'Medical Examinations'!$A678:$P3012,12,FALSE)</f>
        <v>Diabetes</v>
      </c>
      <c r="L678" s="11" t="str">
        <f>VLOOKUP($A678,'Hospitalisation Details'!$K678:$S3020,7,FALSE)</f>
        <v>1 Sep 1967</v>
      </c>
      <c r="M678" s="17">
        <f>VLOOKUP($A678,'Hospitalisation Details'!$K678:$S3020,9,FALSE)</f>
        <v>14640.35</v>
      </c>
      <c r="N678" s="11" t="str">
        <f>VLOOKUP($A678,'Hospitalisation Details'!$K678:$S3020,4,FALSE)</f>
        <v>Tier - 2</v>
      </c>
      <c r="O678" s="11" t="str">
        <f>VLOOKUP($A678,'Hospitalisation Details'!$K678:$S3020,5,FALSE)</f>
        <v>Tier - 3</v>
      </c>
      <c r="P678" s="11" t="str">
        <f>VLOOKUP($A678,'Hospitalisation Details'!$K678:$S3020,6,FALSE)</f>
        <v>R1026</v>
      </c>
      <c r="Q678" s="36">
        <f ca="1">VLOOKUP($A678,'Hospitalisation Details'!$K678:$S3020,8,FALSE)</f>
        <v>57</v>
      </c>
    </row>
    <row r="679" spans="1:17" x14ac:dyDescent="0.3">
      <c r="A679" s="14" t="str">
        <f>VLOOKUP('Customer Names'!A679,'Customer Names'!A679:F3013,1,FALSE)</f>
        <v>Id678</v>
      </c>
      <c r="B679" s="11" t="str">
        <f>VLOOKUP('Customer Names'!B679,'Customer Names'!B679:G3013,5,FALSE)</f>
        <v>Margaret E</v>
      </c>
      <c r="C679" s="11">
        <f>VLOOKUP($A679,'Medical Examinations'!$A679:$O3013,2,FALSE)</f>
        <v>53.48</v>
      </c>
      <c r="D679" s="11">
        <f>VLOOKUP($A679,'Medical Examinations'!$A679:$O3013,3,FALSE)</f>
        <v>5.64</v>
      </c>
      <c r="E679" s="11" t="str">
        <f>VLOOKUP($A679,'Medical Examinations'!$A679:$P3013,14,FALSE)</f>
        <v>No</v>
      </c>
      <c r="F679" s="11" t="str">
        <f>VLOOKUP($A679,'Medical Examinations'!$A679:$O3013,5,FALSE)</f>
        <v>No</v>
      </c>
      <c r="G679" s="11" t="str">
        <f>VLOOKUP($A679,'Medical Examinations'!$A679:$O3013,6,FALSE)</f>
        <v>No</v>
      </c>
      <c r="H679" s="11">
        <f>VLOOKUP($A679,'Medical Examinations'!$A679:$P3013,13,FALSE)</f>
        <v>0</v>
      </c>
      <c r="I679" s="11" t="str">
        <f>VLOOKUP($A679,'Medical Examinations'!$A679:$P3013,16,FALSE)</f>
        <v>No</v>
      </c>
      <c r="J679" s="11" t="str">
        <f>VLOOKUP($A679,'Medical Examinations'!$A679:$P3013,11,FALSE)</f>
        <v>Obesity</v>
      </c>
      <c r="K679" s="11" t="str">
        <f>VLOOKUP($A679,'Medical Examinations'!$A679:$P3013,12,FALSE)</f>
        <v>Normal</v>
      </c>
      <c r="L679" s="11" t="str">
        <f>VLOOKUP($A679,'Hospitalisation Details'!$K679:$S3021,7,FALSE)</f>
        <v>21 Aug 1991</v>
      </c>
      <c r="M679" s="17">
        <f>VLOOKUP($A679,'Hospitalisation Details'!$K679:$S3021,9,FALSE)</f>
        <v>14630.52</v>
      </c>
      <c r="N679" s="11" t="str">
        <f>VLOOKUP($A679,'Hospitalisation Details'!$K679:$S3021,4,FALSE)</f>
        <v>Tier - 2</v>
      </c>
      <c r="O679" s="11" t="str">
        <f>VLOOKUP($A679,'Hospitalisation Details'!$K679:$S3021,5,FALSE)</f>
        <v>Tier - 3</v>
      </c>
      <c r="P679" s="11" t="str">
        <f>VLOOKUP($A679,'Hospitalisation Details'!$K679:$S3021,6,FALSE)</f>
        <v>R1011</v>
      </c>
      <c r="Q679" s="36">
        <f ca="1">VLOOKUP($A679,'Hospitalisation Details'!$K679:$S3021,8,FALSE)</f>
        <v>33</v>
      </c>
    </row>
    <row r="680" spans="1:17" x14ac:dyDescent="0.3">
      <c r="A680" s="14" t="str">
        <f>VLOOKUP('Customer Names'!A680,'Customer Names'!A680:F3014,1,FALSE)</f>
        <v>Id679</v>
      </c>
      <c r="B680" s="11" t="str">
        <f>VLOOKUP('Customer Names'!B680,'Customer Names'!B680:G3014,5,FALSE)</f>
        <v>Mario J</v>
      </c>
      <c r="C680" s="11">
        <f>VLOOKUP($A680,'Medical Examinations'!$A680:$O3014,2,FALSE)</f>
        <v>35.5</v>
      </c>
      <c r="D680" s="11">
        <f>VLOOKUP($A680,'Medical Examinations'!$A680:$O3014,3,FALSE)</f>
        <v>10.37</v>
      </c>
      <c r="E680" s="11" t="str">
        <f>VLOOKUP($A680,'Medical Examinations'!$A680:$P3014,14,FALSE)</f>
        <v>No</v>
      </c>
      <c r="F680" s="11" t="str">
        <f>VLOOKUP($A680,'Medical Examinations'!$A680:$O3014,5,FALSE)</f>
        <v>No</v>
      </c>
      <c r="G680" s="11" t="str">
        <f>VLOOKUP($A680,'Medical Examinations'!$A680:$O3014,6,FALSE)</f>
        <v>No</v>
      </c>
      <c r="H680" s="11">
        <f>VLOOKUP($A680,'Medical Examinations'!$A680:$P3014,13,FALSE)</f>
        <v>0</v>
      </c>
      <c r="I680" s="11" t="str">
        <f>VLOOKUP($A680,'Medical Examinations'!$A680:$P3014,16,FALSE)</f>
        <v>No</v>
      </c>
      <c r="J680" s="11" t="str">
        <f>VLOOKUP($A680,'Medical Examinations'!$A680:$P3014,11,FALSE)</f>
        <v>Obesity</v>
      </c>
      <c r="K680" s="11" t="str">
        <f>VLOOKUP($A680,'Medical Examinations'!$A680:$P3014,12,FALSE)</f>
        <v>Diabetes</v>
      </c>
      <c r="L680" s="11" t="str">
        <f>VLOOKUP($A680,'Hospitalisation Details'!$K680:$S3022,7,FALSE)</f>
        <v>8 Nov 1965</v>
      </c>
      <c r="M680" s="17">
        <f>VLOOKUP($A680,'Hospitalisation Details'!$K680:$S3022,9,FALSE)</f>
        <v>14612.33</v>
      </c>
      <c r="N680" s="11" t="str">
        <f>VLOOKUP($A680,'Hospitalisation Details'!$K680:$S3022,4,FALSE)</f>
        <v>Tier - 2</v>
      </c>
      <c r="O680" s="11" t="str">
        <f>VLOOKUP($A680,'Hospitalisation Details'!$K680:$S3022,5,FALSE)</f>
        <v>Tier - 3</v>
      </c>
      <c r="P680" s="11" t="str">
        <f>VLOOKUP($A680,'Hospitalisation Details'!$K680:$S3022,6,FALSE)</f>
        <v>R1021</v>
      </c>
      <c r="Q680" s="36">
        <f ca="1">VLOOKUP($A680,'Hospitalisation Details'!$K680:$S3022,8,FALSE)</f>
        <v>59</v>
      </c>
    </row>
    <row r="681" spans="1:17" x14ac:dyDescent="0.3">
      <c r="A681" s="14" t="str">
        <f>VLOOKUP('Customer Names'!A681,'Customer Names'!A681:F3015,1,FALSE)</f>
        <v>Id680</v>
      </c>
      <c r="B681" s="11" t="str">
        <f>VLOOKUP('Customer Names'!B681,'Customer Names'!B681:G3015,5,FALSE)</f>
        <v>Peter</v>
      </c>
      <c r="C681" s="11">
        <f>VLOOKUP($A681,'Medical Examinations'!$A681:$O3015,2,FALSE)</f>
        <v>36.979999999999997</v>
      </c>
      <c r="D681" s="11">
        <f>VLOOKUP($A681,'Medical Examinations'!$A681:$O3015,3,FALSE)</f>
        <v>9.56</v>
      </c>
      <c r="E681" s="11" t="str">
        <f>VLOOKUP($A681,'Medical Examinations'!$A681:$P3015,14,FALSE)</f>
        <v>Yes</v>
      </c>
      <c r="F681" s="11" t="str">
        <f>VLOOKUP($A681,'Medical Examinations'!$A681:$O3015,5,FALSE)</f>
        <v>No</v>
      </c>
      <c r="G681" s="11" t="str">
        <f>VLOOKUP($A681,'Medical Examinations'!$A681:$O3015,6,FALSE)</f>
        <v>No</v>
      </c>
      <c r="H681" s="11">
        <f>VLOOKUP($A681,'Medical Examinations'!$A681:$P3015,13,FALSE)</f>
        <v>0</v>
      </c>
      <c r="I681" s="11" t="str">
        <f>VLOOKUP($A681,'Medical Examinations'!$A681:$P3015,16,FALSE)</f>
        <v>No</v>
      </c>
      <c r="J681" s="11" t="str">
        <f>VLOOKUP($A681,'Medical Examinations'!$A681:$P3015,11,FALSE)</f>
        <v>Obesity</v>
      </c>
      <c r="K681" s="11" t="str">
        <f>VLOOKUP($A681,'Medical Examinations'!$A681:$P3015,12,FALSE)</f>
        <v>Diabetes</v>
      </c>
      <c r="L681" s="11" t="str">
        <f>VLOOKUP($A681,'Hospitalisation Details'!$K681:$S3023,7,FALSE)</f>
        <v>18 Jul 1967</v>
      </c>
      <c r="M681" s="17">
        <f>VLOOKUP($A681,'Hospitalisation Details'!$K681:$S3023,9,FALSE)</f>
        <v>14600.62</v>
      </c>
      <c r="N681" s="11" t="str">
        <f>VLOOKUP($A681,'Hospitalisation Details'!$K681:$S3023,4,FALSE)</f>
        <v>Tier - 2</v>
      </c>
      <c r="O681" s="11" t="str">
        <f>VLOOKUP($A681,'Hospitalisation Details'!$K681:$S3023,5,FALSE)</f>
        <v>Tier - 3</v>
      </c>
      <c r="P681" s="11" t="str">
        <f>VLOOKUP($A681,'Hospitalisation Details'!$K681:$S3023,6,FALSE)</f>
        <v>R1022</v>
      </c>
      <c r="Q681" s="36">
        <f ca="1">VLOOKUP($A681,'Hospitalisation Details'!$K681:$S3023,8,FALSE)</f>
        <v>57</v>
      </c>
    </row>
    <row r="682" spans="1:17" x14ac:dyDescent="0.3">
      <c r="A682" s="14" t="str">
        <f>VLOOKUP('Customer Names'!A682,'Customer Names'!A682:F3016,1,FALSE)</f>
        <v>Id681</v>
      </c>
      <c r="B682" s="11" t="str">
        <f>VLOOKUP('Customer Names'!B682,'Customer Names'!B682:G3016,5,FALSE)</f>
        <v>Carolina</v>
      </c>
      <c r="C682" s="11">
        <f>VLOOKUP($A682,'Medical Examinations'!$A682:$O3016,2,FALSE)</f>
        <v>32.395000000000003</v>
      </c>
      <c r="D682" s="11">
        <f>VLOOKUP($A682,'Medical Examinations'!$A682:$O3016,3,FALSE)</f>
        <v>8.23</v>
      </c>
      <c r="E682" s="11" t="str">
        <f>VLOOKUP($A682,'Medical Examinations'!$A682:$P3016,14,FALSE)</f>
        <v>Yes</v>
      </c>
      <c r="F682" s="11" t="str">
        <f>VLOOKUP($A682,'Medical Examinations'!$A682:$O3016,5,FALSE)</f>
        <v>No</v>
      </c>
      <c r="G682" s="11" t="str">
        <f>VLOOKUP($A682,'Medical Examinations'!$A682:$O3016,6,FALSE)</f>
        <v>Yes</v>
      </c>
      <c r="H682" s="11">
        <f>VLOOKUP($A682,'Medical Examinations'!$A682:$P3016,13,FALSE)</f>
        <v>1</v>
      </c>
      <c r="I682" s="11" t="str">
        <f>VLOOKUP($A682,'Medical Examinations'!$A682:$P3016,16,FALSE)</f>
        <v>No</v>
      </c>
      <c r="J682" s="11" t="str">
        <f>VLOOKUP($A682,'Medical Examinations'!$A682:$P3016,11,FALSE)</f>
        <v>Obesity</v>
      </c>
      <c r="K682" s="11" t="str">
        <f>VLOOKUP($A682,'Medical Examinations'!$A682:$P3016,12,FALSE)</f>
        <v>Diabetes</v>
      </c>
      <c r="L682" s="11" t="str">
        <f>VLOOKUP($A682,'Hospitalisation Details'!$K682:$S3024,7,FALSE)</f>
        <v>14 Oct 1963</v>
      </c>
      <c r="M682" s="17">
        <f>VLOOKUP($A682,'Hospitalisation Details'!$K682:$S3024,9,FALSE)</f>
        <v>14590.63</v>
      </c>
      <c r="N682" s="11" t="str">
        <f>VLOOKUP($A682,'Hospitalisation Details'!$K682:$S3024,4,FALSE)</f>
        <v>Tier - 2</v>
      </c>
      <c r="O682" s="11" t="str">
        <f>VLOOKUP($A682,'Hospitalisation Details'!$K682:$S3024,5,FALSE)</f>
        <v>Tier - 1</v>
      </c>
      <c r="P682" s="11" t="str">
        <f>VLOOKUP($A682,'Hospitalisation Details'!$K682:$S3024,6,FALSE)</f>
        <v>R1024</v>
      </c>
      <c r="Q682" s="36">
        <f ca="1">VLOOKUP($A682,'Hospitalisation Details'!$K682:$S3024,8,FALSE)</f>
        <v>61</v>
      </c>
    </row>
    <row r="683" spans="1:17" x14ac:dyDescent="0.3">
      <c r="A683" s="14" t="str">
        <f>VLOOKUP('Customer Names'!A683,'Customer Names'!A683:F3017,1,FALSE)</f>
        <v>Id682</v>
      </c>
      <c r="B683" s="11" t="str">
        <f>VLOOKUP('Customer Names'!B683,'Customer Names'!B683:G3017,5,FALSE)</f>
        <v>Jenny K</v>
      </c>
      <c r="C683" s="11">
        <f>VLOOKUP($A683,'Medical Examinations'!$A683:$O3017,2,FALSE)</f>
        <v>32.729999999999997</v>
      </c>
      <c r="D683" s="11">
        <f>VLOOKUP($A683,'Medical Examinations'!$A683:$O3017,3,FALSE)</f>
        <v>7.03</v>
      </c>
      <c r="E683" s="11" t="str">
        <f>VLOOKUP($A683,'Medical Examinations'!$A683:$P3017,14,FALSE)</f>
        <v>No</v>
      </c>
      <c r="F683" s="11" t="str">
        <f>VLOOKUP($A683,'Medical Examinations'!$A683:$O3017,5,FALSE)</f>
        <v>No</v>
      </c>
      <c r="G683" s="11" t="str">
        <f>VLOOKUP($A683,'Medical Examinations'!$A683:$O3017,6,FALSE)</f>
        <v>No</v>
      </c>
      <c r="H683" s="11">
        <f>VLOOKUP($A683,'Medical Examinations'!$A683:$P3017,13,FALSE)</f>
        <v>0</v>
      </c>
      <c r="I683" s="11" t="str">
        <f>VLOOKUP($A683,'Medical Examinations'!$A683:$P3017,16,FALSE)</f>
        <v>No</v>
      </c>
      <c r="J683" s="11" t="str">
        <f>VLOOKUP($A683,'Medical Examinations'!$A683:$P3017,11,FALSE)</f>
        <v>Obesity</v>
      </c>
      <c r="K683" s="11" t="str">
        <f>VLOOKUP($A683,'Medical Examinations'!$A683:$P3017,12,FALSE)</f>
        <v>Diabetes</v>
      </c>
      <c r="L683" s="11" t="str">
        <f>VLOOKUP($A683,'Hospitalisation Details'!$K683:$S3025,7,FALSE)</f>
        <v>3 Dec 1962</v>
      </c>
      <c r="M683" s="17">
        <f>VLOOKUP($A683,'Hospitalisation Details'!$K683:$S3025,9,FALSE)</f>
        <v>14574.64</v>
      </c>
      <c r="N683" s="11" t="str">
        <f>VLOOKUP($A683,'Hospitalisation Details'!$K683:$S3025,4,FALSE)</f>
        <v>Tier - 2</v>
      </c>
      <c r="O683" s="11" t="str">
        <f>VLOOKUP($A683,'Hospitalisation Details'!$K683:$S3025,5,FALSE)</f>
        <v>Tier - 1</v>
      </c>
      <c r="P683" s="11" t="str">
        <f>VLOOKUP($A683,'Hospitalisation Details'!$K683:$S3025,6,FALSE)</f>
        <v>R1025</v>
      </c>
      <c r="Q683" s="36">
        <f ca="1">VLOOKUP($A683,'Hospitalisation Details'!$K683:$S3025,8,FALSE)</f>
        <v>62</v>
      </c>
    </row>
    <row r="684" spans="1:17" x14ac:dyDescent="0.3">
      <c r="A684" s="14" t="str">
        <f>VLOOKUP('Customer Names'!A684,'Customer Names'!A684:F3018,1,FALSE)</f>
        <v>Id683</v>
      </c>
      <c r="B684" s="11" t="str">
        <f>VLOOKUP('Customer Names'!B684,'Customer Names'!B684:G3018,5,FALSE)</f>
        <v>Jessica</v>
      </c>
      <c r="C684" s="11">
        <f>VLOOKUP($A684,'Medical Examinations'!$A684:$O3018,2,FALSE)</f>
        <v>20.52</v>
      </c>
      <c r="D684" s="11">
        <f>VLOOKUP($A684,'Medical Examinations'!$A684:$O3018,3,FALSE)</f>
        <v>5.45</v>
      </c>
      <c r="E684" s="11" t="str">
        <f>VLOOKUP($A684,'Medical Examinations'!$A684:$P3018,14,FALSE)</f>
        <v>No</v>
      </c>
      <c r="F684" s="11" t="str">
        <f>VLOOKUP($A684,'Medical Examinations'!$A684:$O3018,5,FALSE)</f>
        <v>No</v>
      </c>
      <c r="G684" s="11" t="str">
        <f>VLOOKUP($A684,'Medical Examinations'!$A684:$O3018,6,FALSE)</f>
        <v>No</v>
      </c>
      <c r="H684" s="11">
        <f>VLOOKUP($A684,'Medical Examinations'!$A684:$P3018,13,FALSE)</f>
        <v>1</v>
      </c>
      <c r="I684" s="11" t="str">
        <f>VLOOKUP($A684,'Medical Examinations'!$A684:$P3018,16,FALSE)</f>
        <v>Yes</v>
      </c>
      <c r="J684" s="11" t="str">
        <f>VLOOKUP($A684,'Medical Examinations'!$A684:$P3018,11,FALSE)</f>
        <v>Normal Weight</v>
      </c>
      <c r="K684" s="11" t="str">
        <f>VLOOKUP($A684,'Medical Examinations'!$A684:$P3018,12,FALSE)</f>
        <v>Normal</v>
      </c>
      <c r="L684" s="11" t="str">
        <f>VLOOKUP($A684,'Hospitalisation Details'!$K684:$S3026,7,FALSE)</f>
        <v>12 Sep 1998</v>
      </c>
      <c r="M684" s="17">
        <f>VLOOKUP($A684,'Hospitalisation Details'!$K684:$S3026,9,FALSE)</f>
        <v>14571.89</v>
      </c>
      <c r="N684" s="11" t="str">
        <f>VLOOKUP($A684,'Hospitalisation Details'!$K684:$S3026,4,FALSE)</f>
        <v>Tier - 2</v>
      </c>
      <c r="O684" s="11" t="str">
        <f>VLOOKUP($A684,'Hospitalisation Details'!$K684:$S3026,5,FALSE)</f>
        <v>Tier - 1</v>
      </c>
      <c r="P684" s="11" t="str">
        <f>VLOOKUP($A684,'Hospitalisation Details'!$K684:$S3026,6,FALSE)</f>
        <v>R1024</v>
      </c>
      <c r="Q684" s="36">
        <f ca="1">VLOOKUP($A684,'Hospitalisation Details'!$K684:$S3026,8,FALSE)</f>
        <v>26</v>
      </c>
    </row>
    <row r="685" spans="1:17" x14ac:dyDescent="0.3">
      <c r="A685" s="14" t="str">
        <f>VLOOKUP('Customer Names'!A685,'Customer Names'!A685:F3019,1,FALSE)</f>
        <v>Id684</v>
      </c>
      <c r="B685" s="11" t="str">
        <f>VLOOKUP('Customer Names'!B685,'Customer Names'!B685:G3019,5,FALSE)</f>
        <v>Kimberly D</v>
      </c>
      <c r="C685" s="11">
        <f>VLOOKUP($A685,'Medical Examinations'!$A685:$O3019,2,FALSE)</f>
        <v>51.72</v>
      </c>
      <c r="D685" s="11">
        <f>VLOOKUP($A685,'Medical Examinations'!$A685:$O3019,3,FALSE)</f>
        <v>5.76</v>
      </c>
      <c r="E685" s="11" t="str">
        <f>VLOOKUP($A685,'Medical Examinations'!$A685:$P3019,14,FALSE)</f>
        <v>No</v>
      </c>
      <c r="F685" s="11" t="str">
        <f>VLOOKUP($A685,'Medical Examinations'!$A685:$O3019,5,FALSE)</f>
        <v>No</v>
      </c>
      <c r="G685" s="11" t="str">
        <f>VLOOKUP($A685,'Medical Examinations'!$A685:$O3019,6,FALSE)</f>
        <v>No</v>
      </c>
      <c r="H685" s="11">
        <f>VLOOKUP($A685,'Medical Examinations'!$A685:$P3019,13,FALSE)</f>
        <v>0</v>
      </c>
      <c r="I685" s="11" t="str">
        <f>VLOOKUP($A685,'Medical Examinations'!$A685:$P3019,16,FALSE)</f>
        <v>No</v>
      </c>
      <c r="J685" s="11" t="str">
        <f>VLOOKUP($A685,'Medical Examinations'!$A685:$P3019,11,FALSE)</f>
        <v>Obesity</v>
      </c>
      <c r="K685" s="11" t="str">
        <f>VLOOKUP($A685,'Medical Examinations'!$A685:$P3019,12,FALSE)</f>
        <v>Prediabetes</v>
      </c>
      <c r="L685" s="11" t="str">
        <f>VLOOKUP($A685,'Hospitalisation Details'!$K685:$S3027,7,FALSE)</f>
        <v>14 Jul 1989</v>
      </c>
      <c r="M685" s="17">
        <f>VLOOKUP($A685,'Hospitalisation Details'!$K685:$S3027,9,FALSE)</f>
        <v>14547.26</v>
      </c>
      <c r="N685" s="11" t="str">
        <f>VLOOKUP($A685,'Hospitalisation Details'!$K685:$S3027,4,FALSE)</f>
        <v>Tier - 2</v>
      </c>
      <c r="O685" s="11" t="str">
        <f>VLOOKUP($A685,'Hospitalisation Details'!$K685:$S3027,5,FALSE)</f>
        <v>Tier - 3</v>
      </c>
      <c r="P685" s="11" t="str">
        <f>VLOOKUP($A685,'Hospitalisation Details'!$K685:$S3027,6,FALSE)</f>
        <v>R1011</v>
      </c>
      <c r="Q685" s="36">
        <f ca="1">VLOOKUP($A685,'Hospitalisation Details'!$K685:$S3027,8,FALSE)</f>
        <v>35</v>
      </c>
    </row>
    <row r="686" spans="1:17" x14ac:dyDescent="0.3">
      <c r="A686" s="14" t="str">
        <f>VLOOKUP('Customer Names'!A686,'Customer Names'!A686:F3020,1,FALSE)</f>
        <v>Id685</v>
      </c>
      <c r="B686" s="11" t="str">
        <f>VLOOKUP('Customer Names'!B686,'Customer Names'!B686:G3020,5,FALSE)</f>
        <v>Marc-Olivier</v>
      </c>
      <c r="C686" s="11">
        <f>VLOOKUP($A686,'Medical Examinations'!$A686:$O3020,2,FALSE)</f>
        <v>50.2</v>
      </c>
      <c r="D686" s="11">
        <f>VLOOKUP($A686,'Medical Examinations'!$A686:$O3020,3,FALSE)</f>
        <v>5.4</v>
      </c>
      <c r="E686" s="11" t="str">
        <f>VLOOKUP($A686,'Medical Examinations'!$A686:$P3020,14,FALSE)</f>
        <v>No</v>
      </c>
      <c r="F686" s="11" t="str">
        <f>VLOOKUP($A686,'Medical Examinations'!$A686:$O3020,5,FALSE)</f>
        <v>No</v>
      </c>
      <c r="G686" s="11" t="str">
        <f>VLOOKUP($A686,'Medical Examinations'!$A686:$O3020,6,FALSE)</f>
        <v>No</v>
      </c>
      <c r="H686" s="11">
        <f>VLOOKUP($A686,'Medical Examinations'!$A686:$P3020,13,FALSE)</f>
        <v>0</v>
      </c>
      <c r="I686" s="11" t="str">
        <f>VLOOKUP($A686,'Medical Examinations'!$A686:$P3020,16,FALSE)</f>
        <v>No</v>
      </c>
      <c r="J686" s="11" t="str">
        <f>VLOOKUP($A686,'Medical Examinations'!$A686:$P3020,11,FALSE)</f>
        <v>Obesity</v>
      </c>
      <c r="K686" s="11" t="str">
        <f>VLOOKUP($A686,'Medical Examinations'!$A686:$P3020,12,FALSE)</f>
        <v>Normal</v>
      </c>
      <c r="L686" s="11" t="str">
        <f>VLOOKUP($A686,'Hospitalisation Details'!$K686:$S3028,7,FALSE)</f>
        <v>22 Jul 1989</v>
      </c>
      <c r="M686" s="17">
        <f>VLOOKUP($A686,'Hospitalisation Details'!$K686:$S3028,9,FALSE)</f>
        <v>14507.46</v>
      </c>
      <c r="N686" s="11" t="str">
        <f>VLOOKUP($A686,'Hospitalisation Details'!$K686:$S3028,4,FALSE)</f>
        <v>Tier - 2</v>
      </c>
      <c r="O686" s="11" t="str">
        <f>VLOOKUP($A686,'Hospitalisation Details'!$K686:$S3028,5,FALSE)</f>
        <v>Tier - 3</v>
      </c>
      <c r="P686" s="11" t="str">
        <f>VLOOKUP($A686,'Hospitalisation Details'!$K686:$S3028,6,FALSE)</f>
        <v>R1012</v>
      </c>
      <c r="Q686" s="36">
        <f ca="1">VLOOKUP($A686,'Hospitalisation Details'!$K686:$S3028,8,FALSE)</f>
        <v>35</v>
      </c>
    </row>
    <row r="687" spans="1:17" x14ac:dyDescent="0.3">
      <c r="A687" s="14" t="str">
        <f>VLOOKUP('Customer Names'!A687,'Customer Names'!A687:F3021,1,FALSE)</f>
        <v>Id686</v>
      </c>
      <c r="B687" s="11" t="str">
        <f>VLOOKUP('Customer Names'!B687,'Customer Names'!B687:G3021,5,FALSE)</f>
        <v>Russell J</v>
      </c>
      <c r="C687" s="11">
        <f>VLOOKUP($A687,'Medical Examinations'!$A687:$O3021,2,FALSE)</f>
        <v>25.52</v>
      </c>
      <c r="D687" s="11">
        <f>VLOOKUP($A687,'Medical Examinations'!$A687:$O3021,3,FALSE)</f>
        <v>6.35</v>
      </c>
      <c r="E687" s="11" t="str">
        <f>VLOOKUP($A687,'Medical Examinations'!$A687:$P3021,14,FALSE)</f>
        <v>No</v>
      </c>
      <c r="F687" s="11" t="str">
        <f>VLOOKUP($A687,'Medical Examinations'!$A687:$O3021,5,FALSE)</f>
        <v>No</v>
      </c>
      <c r="G687" s="11" t="str">
        <f>VLOOKUP($A687,'Medical Examinations'!$A687:$O3021,6,FALSE)</f>
        <v>Yes</v>
      </c>
      <c r="H687" s="11">
        <f>VLOOKUP($A687,'Medical Examinations'!$A687:$P3021,13,FALSE)</f>
        <v>1</v>
      </c>
      <c r="I687" s="11" t="str">
        <f>VLOOKUP($A687,'Medical Examinations'!$A687:$P3021,16,FALSE)</f>
        <v>No</v>
      </c>
      <c r="J687" s="11" t="str">
        <f>VLOOKUP($A687,'Medical Examinations'!$A687:$P3021,11,FALSE)</f>
        <v>Overweight</v>
      </c>
      <c r="K687" s="11" t="str">
        <f>VLOOKUP($A687,'Medical Examinations'!$A687:$P3021,12,FALSE)</f>
        <v>Prediabetes</v>
      </c>
      <c r="L687" s="11" t="str">
        <f>VLOOKUP($A687,'Hospitalisation Details'!$K687:$S3029,7,FALSE)</f>
        <v>20 Oct 1979</v>
      </c>
      <c r="M687" s="17">
        <f>VLOOKUP($A687,'Hospitalisation Details'!$K687:$S3029,9,FALSE)</f>
        <v>14478.33</v>
      </c>
      <c r="N687" s="11" t="str">
        <f>VLOOKUP($A687,'Hospitalisation Details'!$K687:$S3029,4,FALSE)</f>
        <v>Tier - 2</v>
      </c>
      <c r="O687" s="11" t="str">
        <f>VLOOKUP($A687,'Hospitalisation Details'!$K687:$S3029,5,FALSE)</f>
        <v>Tier - 2</v>
      </c>
      <c r="P687" s="11" t="str">
        <f>VLOOKUP($A687,'Hospitalisation Details'!$K687:$S3029,6,FALSE)</f>
        <v>R1013</v>
      </c>
      <c r="Q687" s="36">
        <f ca="1">VLOOKUP($A687,'Hospitalisation Details'!$K687:$S3029,8,FALSE)</f>
        <v>45</v>
      </c>
    </row>
    <row r="688" spans="1:17" x14ac:dyDescent="0.3">
      <c r="A688" s="14" t="str">
        <f>VLOOKUP('Customer Names'!A688,'Customer Names'!A688:F3022,1,FALSE)</f>
        <v>Id687</v>
      </c>
      <c r="B688" s="11" t="str">
        <f>VLOOKUP('Customer Names'!B688,'Customer Names'!B688:G3022,5,FALSE)</f>
        <v>Karine</v>
      </c>
      <c r="C688" s="11">
        <f>VLOOKUP($A688,'Medical Examinations'!$A688:$O3022,2,FALSE)</f>
        <v>35.200000000000003</v>
      </c>
      <c r="D688" s="11">
        <f>VLOOKUP($A688,'Medical Examinations'!$A688:$O3022,3,FALSE)</f>
        <v>6.26</v>
      </c>
      <c r="E688" s="11" t="str">
        <f>VLOOKUP($A688,'Medical Examinations'!$A688:$P3022,14,FALSE)</f>
        <v>Yes</v>
      </c>
      <c r="F688" s="11" t="str">
        <f>VLOOKUP($A688,'Medical Examinations'!$A688:$O3022,5,FALSE)</f>
        <v>No</v>
      </c>
      <c r="G688" s="11" t="str">
        <f>VLOOKUP($A688,'Medical Examinations'!$A688:$O3022,6,FALSE)</f>
        <v>No</v>
      </c>
      <c r="H688" s="11">
        <f>VLOOKUP($A688,'Medical Examinations'!$A688:$P3022,13,FALSE)</f>
        <v>2</v>
      </c>
      <c r="I688" s="11" t="str">
        <f>VLOOKUP($A688,'Medical Examinations'!$A688:$P3022,16,FALSE)</f>
        <v>No</v>
      </c>
      <c r="J688" s="11" t="str">
        <f>VLOOKUP($A688,'Medical Examinations'!$A688:$P3022,11,FALSE)</f>
        <v>Obesity</v>
      </c>
      <c r="K688" s="11" t="str">
        <f>VLOOKUP($A688,'Medical Examinations'!$A688:$P3022,12,FALSE)</f>
        <v>Prediabetes</v>
      </c>
      <c r="L688" s="11" t="str">
        <f>VLOOKUP($A688,'Hospitalisation Details'!$K688:$S3030,7,FALSE)</f>
        <v>20 Nov 1959</v>
      </c>
      <c r="M688" s="17">
        <f>VLOOKUP($A688,'Hospitalisation Details'!$K688:$S3030,9,FALSE)</f>
        <v>14474.68</v>
      </c>
      <c r="N688" s="11" t="str">
        <f>VLOOKUP($A688,'Hospitalisation Details'!$K688:$S3030,4,FALSE)</f>
        <v>Tier - 2</v>
      </c>
      <c r="O688" s="11" t="str">
        <f>VLOOKUP($A688,'Hospitalisation Details'!$K688:$S3030,5,FALSE)</f>
        <v>Tier - 2</v>
      </c>
      <c r="P688" s="11" t="str">
        <f>VLOOKUP($A688,'Hospitalisation Details'!$K688:$S3030,6,FALSE)</f>
        <v>R1013</v>
      </c>
      <c r="Q688" s="36">
        <f ca="1">VLOOKUP($A688,'Hospitalisation Details'!$K688:$S3030,8,FALSE)</f>
        <v>65</v>
      </c>
    </row>
    <row r="689" spans="1:17" x14ac:dyDescent="0.3">
      <c r="A689" s="14" t="str">
        <f>VLOOKUP('Customer Names'!A689,'Customer Names'!A689:F3023,1,FALSE)</f>
        <v>Id688</v>
      </c>
      <c r="B689" s="11" t="str">
        <f>VLOOKUP('Customer Names'!B689,'Customer Names'!B689:G3023,5,FALSE)</f>
        <v>Cheryl</v>
      </c>
      <c r="C689" s="11">
        <f>VLOOKUP($A689,'Medical Examinations'!$A689:$O3023,2,FALSE)</f>
        <v>41.26</v>
      </c>
      <c r="D689" s="11">
        <f>VLOOKUP($A689,'Medical Examinations'!$A689:$O3023,3,FALSE)</f>
        <v>5.97</v>
      </c>
      <c r="E689" s="11" t="str">
        <f>VLOOKUP($A689,'Medical Examinations'!$A689:$P3023,14,FALSE)</f>
        <v>Yes</v>
      </c>
      <c r="F689" s="11" t="str">
        <f>VLOOKUP($A689,'Medical Examinations'!$A689:$O3023,5,FALSE)</f>
        <v>No</v>
      </c>
      <c r="G689" s="11" t="str">
        <f>VLOOKUP($A689,'Medical Examinations'!$A689:$O3023,6,FALSE)</f>
        <v>No</v>
      </c>
      <c r="H689" s="11">
        <f>VLOOKUP($A689,'Medical Examinations'!$A689:$P3023,13,FALSE)</f>
        <v>0</v>
      </c>
      <c r="I689" s="11" t="str">
        <f>VLOOKUP($A689,'Medical Examinations'!$A689:$P3023,16,FALSE)</f>
        <v>No</v>
      </c>
      <c r="J689" s="11" t="str">
        <f>VLOOKUP($A689,'Medical Examinations'!$A689:$P3023,11,FALSE)</f>
        <v>Obesity</v>
      </c>
      <c r="K689" s="11" t="str">
        <f>VLOOKUP($A689,'Medical Examinations'!$A689:$P3023,12,FALSE)</f>
        <v>Prediabetes</v>
      </c>
      <c r="L689" s="11" t="str">
        <f>VLOOKUP($A689,'Hospitalisation Details'!$K689:$S3031,7,FALSE)</f>
        <v>27 Nov 1976</v>
      </c>
      <c r="M689" s="17">
        <f>VLOOKUP($A689,'Hospitalisation Details'!$K689:$S3031,9,FALSE)</f>
        <v>14470.01</v>
      </c>
      <c r="N689" s="11" t="str">
        <f>VLOOKUP($A689,'Hospitalisation Details'!$K689:$S3031,4,FALSE)</f>
        <v>Tier - 2</v>
      </c>
      <c r="O689" s="11" t="str">
        <f>VLOOKUP($A689,'Hospitalisation Details'!$K689:$S3031,5,FALSE)</f>
        <v>Tier - 3</v>
      </c>
      <c r="P689" s="11" t="str">
        <f>VLOOKUP($A689,'Hospitalisation Details'!$K689:$S3031,6,FALSE)</f>
        <v>R1012</v>
      </c>
      <c r="Q689" s="36">
        <f ca="1">VLOOKUP($A689,'Hospitalisation Details'!$K689:$S3031,8,FALSE)</f>
        <v>48</v>
      </c>
    </row>
    <row r="690" spans="1:17" x14ac:dyDescent="0.3">
      <c r="A690" s="14" t="str">
        <f>VLOOKUP('Customer Names'!A690,'Customer Names'!A690:F3024,1,FALSE)</f>
        <v>Id689</v>
      </c>
      <c r="B690" s="11" t="str">
        <f>VLOOKUP('Customer Names'!B690,'Customer Names'!B690:G3024,5,FALSE)</f>
        <v>Allison M</v>
      </c>
      <c r="C690" s="11">
        <f>VLOOKUP($A690,'Medical Examinations'!$A690:$O3024,2,FALSE)</f>
        <v>17.195</v>
      </c>
      <c r="D690" s="11">
        <f>VLOOKUP($A690,'Medical Examinations'!$A690:$O3024,3,FALSE)</f>
        <v>5.29</v>
      </c>
      <c r="E690" s="11" t="str">
        <f>VLOOKUP($A690,'Medical Examinations'!$A690:$P3024,14,FALSE)</f>
        <v>Yes</v>
      </c>
      <c r="F690" s="11" t="str">
        <f>VLOOKUP($A690,'Medical Examinations'!$A690:$O3024,5,FALSE)</f>
        <v>No</v>
      </c>
      <c r="G690" s="11" t="str">
        <f>VLOOKUP($A690,'Medical Examinations'!$A690:$O3024,6,FALSE)</f>
        <v>No</v>
      </c>
      <c r="H690" s="11">
        <f>VLOOKUP($A690,'Medical Examinations'!$A690:$P3024,13,FALSE)</f>
        <v>0</v>
      </c>
      <c r="I690" s="11" t="str">
        <f>VLOOKUP($A690,'Medical Examinations'!$A690:$P3024,16,FALSE)</f>
        <v>Yes</v>
      </c>
      <c r="J690" s="11" t="str">
        <f>VLOOKUP($A690,'Medical Examinations'!$A690:$P3024,11,FALSE)</f>
        <v>Underweight</v>
      </c>
      <c r="K690" s="11" t="str">
        <f>VLOOKUP($A690,'Medical Examinations'!$A690:$P3024,12,FALSE)</f>
        <v>Normal</v>
      </c>
      <c r="L690" s="11" t="str">
        <f>VLOOKUP($A690,'Hospitalisation Details'!$K690:$S3032,7,FALSE)</f>
        <v>10 Nov 1996</v>
      </c>
      <c r="M690" s="17">
        <f>VLOOKUP($A690,'Hospitalisation Details'!$K690:$S3032,9,FALSE)</f>
        <v>14455.64</v>
      </c>
      <c r="N690" s="11" t="str">
        <f>VLOOKUP($A690,'Hospitalisation Details'!$K690:$S3032,4,FALSE)</f>
        <v>Tier - 2</v>
      </c>
      <c r="O690" s="11" t="str">
        <f>VLOOKUP($A690,'Hospitalisation Details'!$K690:$S3032,5,FALSE)</f>
        <v>Tier - 3</v>
      </c>
      <c r="P690" s="11" t="str">
        <f>VLOOKUP($A690,'Hospitalisation Details'!$K690:$S3032,6,FALSE)</f>
        <v>R1024</v>
      </c>
      <c r="Q690" s="36">
        <f ca="1">VLOOKUP($A690,'Hospitalisation Details'!$K690:$S3032,8,FALSE)</f>
        <v>28</v>
      </c>
    </row>
    <row r="691" spans="1:17" x14ac:dyDescent="0.3">
      <c r="A691" s="14" t="str">
        <f>VLOOKUP('Customer Names'!A691,'Customer Names'!A691:F3025,1,FALSE)</f>
        <v>Id690</v>
      </c>
      <c r="B691" s="11" t="str">
        <f>VLOOKUP('Customer Names'!B691,'Customer Names'!B691:G3025,5,FALSE)</f>
        <v>Adriana</v>
      </c>
      <c r="C691" s="11">
        <f>VLOOKUP($A691,'Medical Examinations'!$A691:$O3025,2,FALSE)</f>
        <v>23.085000000000001</v>
      </c>
      <c r="D691" s="11">
        <f>VLOOKUP($A691,'Medical Examinations'!$A691:$O3025,3,FALSE)</f>
        <v>4.2699999999999996</v>
      </c>
      <c r="E691" s="11" t="str">
        <f>VLOOKUP($A691,'Medical Examinations'!$A691:$P3025,14,FALSE)</f>
        <v>Yes</v>
      </c>
      <c r="F691" s="11" t="str">
        <f>VLOOKUP($A691,'Medical Examinations'!$A691:$O3025,5,FALSE)</f>
        <v>No</v>
      </c>
      <c r="G691" s="11" t="str">
        <f>VLOOKUP($A691,'Medical Examinations'!$A691:$O3025,6,FALSE)</f>
        <v>No</v>
      </c>
      <c r="H691" s="11">
        <f>VLOOKUP($A691,'Medical Examinations'!$A691:$P3025,13,FALSE)</f>
        <v>2</v>
      </c>
      <c r="I691" s="11" t="str">
        <f>VLOOKUP($A691,'Medical Examinations'!$A691:$P3025,16,FALSE)</f>
        <v>No</v>
      </c>
      <c r="J691" s="11" t="str">
        <f>VLOOKUP($A691,'Medical Examinations'!$A691:$P3025,11,FALSE)</f>
        <v>Normal Weight</v>
      </c>
      <c r="K691" s="11" t="str">
        <f>VLOOKUP($A691,'Medical Examinations'!$A691:$P3025,12,FALSE)</f>
        <v>Normal</v>
      </c>
      <c r="L691" s="11" t="str">
        <f>VLOOKUP($A691,'Hospitalisation Details'!$K691:$S3033,7,FALSE)</f>
        <v>3 Aug 1959</v>
      </c>
      <c r="M691" s="17">
        <f>VLOOKUP($A691,'Hospitalisation Details'!$K691:$S3033,9,FALSE)</f>
        <v>14451.84</v>
      </c>
      <c r="N691" s="11" t="str">
        <f>VLOOKUP($A691,'Hospitalisation Details'!$K691:$S3033,4,FALSE)</f>
        <v>Tier - 2</v>
      </c>
      <c r="O691" s="11" t="str">
        <f>VLOOKUP($A691,'Hospitalisation Details'!$K691:$S3033,5,FALSE)</f>
        <v>Tier - 3</v>
      </c>
      <c r="P691" s="11" t="str">
        <f>VLOOKUP($A691,'Hospitalisation Details'!$K691:$S3033,6,FALSE)</f>
        <v>R1023</v>
      </c>
      <c r="Q691" s="36">
        <f ca="1">VLOOKUP($A691,'Hospitalisation Details'!$K691:$S3033,8,FALSE)</f>
        <v>65</v>
      </c>
    </row>
    <row r="692" spans="1:17" x14ac:dyDescent="0.3">
      <c r="A692" s="14" t="str">
        <f>VLOOKUP('Customer Names'!A692,'Customer Names'!A692:F3026,1,FALSE)</f>
        <v>Id691</v>
      </c>
      <c r="B692" s="11" t="str">
        <f>VLOOKUP('Customer Names'!B692,'Customer Names'!B692:G3026,5,FALSE)</f>
        <v>Miranda J</v>
      </c>
      <c r="C692" s="11">
        <f>VLOOKUP($A692,'Medical Examinations'!$A692:$O3026,2,FALSE)</f>
        <v>21.66</v>
      </c>
      <c r="D692" s="11">
        <f>VLOOKUP($A692,'Medical Examinations'!$A692:$O3026,3,FALSE)</f>
        <v>5.2</v>
      </c>
      <c r="E692" s="11" t="str">
        <f>VLOOKUP($A692,'Medical Examinations'!$A692:$P3026,14,FALSE)</f>
        <v>Yes</v>
      </c>
      <c r="F692" s="11" t="str">
        <f>VLOOKUP($A692,'Medical Examinations'!$A692:$O3026,5,FALSE)</f>
        <v>No</v>
      </c>
      <c r="G692" s="11" t="str">
        <f>VLOOKUP($A692,'Medical Examinations'!$A692:$O3026,6,FALSE)</f>
        <v>No</v>
      </c>
      <c r="H692" s="11">
        <f>VLOOKUP($A692,'Medical Examinations'!$A692:$P3026,13,FALSE)</f>
        <v>2</v>
      </c>
      <c r="I692" s="11" t="str">
        <f>VLOOKUP($A692,'Medical Examinations'!$A692:$P3026,16,FALSE)</f>
        <v>No</v>
      </c>
      <c r="J692" s="11" t="str">
        <f>VLOOKUP($A692,'Medical Examinations'!$A692:$P3026,11,FALSE)</f>
        <v>Normal Weight</v>
      </c>
      <c r="K692" s="11" t="str">
        <f>VLOOKUP($A692,'Medical Examinations'!$A692:$P3026,12,FALSE)</f>
        <v>Normal</v>
      </c>
      <c r="L692" s="11" t="str">
        <f>VLOOKUP($A692,'Hospitalisation Details'!$K692:$S3034,7,FALSE)</f>
        <v>29 Jun 1959</v>
      </c>
      <c r="M692" s="17">
        <f>VLOOKUP($A692,'Hospitalisation Details'!$K692:$S3034,9,FALSE)</f>
        <v>14449.85</v>
      </c>
      <c r="N692" s="11" t="str">
        <f>VLOOKUP($A692,'Hospitalisation Details'!$K692:$S3034,4,FALSE)</f>
        <v>Tier - 2</v>
      </c>
      <c r="O692" s="11" t="str">
        <f>VLOOKUP($A692,'Hospitalisation Details'!$K692:$S3034,5,FALSE)</f>
        <v>Tier - 1</v>
      </c>
      <c r="P692" s="11" t="str">
        <f>VLOOKUP($A692,'Hospitalisation Details'!$K692:$S3034,6,FALSE)</f>
        <v>R1024</v>
      </c>
      <c r="Q692" s="36">
        <f ca="1">VLOOKUP($A692,'Hospitalisation Details'!$K692:$S3034,8,FALSE)</f>
        <v>65</v>
      </c>
    </row>
    <row r="693" spans="1:17" x14ac:dyDescent="0.3">
      <c r="A693" s="14" t="str">
        <f>VLOOKUP('Customer Names'!A693,'Customer Names'!A693:F3027,1,FALSE)</f>
        <v>Id692</v>
      </c>
      <c r="B693" s="11" t="str">
        <f>VLOOKUP('Customer Names'!B693,'Customer Names'!B693:G3027,5,FALSE)</f>
        <v>Roberto</v>
      </c>
      <c r="C693" s="11">
        <f>VLOOKUP($A693,'Medical Examinations'!$A693:$O3027,2,FALSE)</f>
        <v>36.47</v>
      </c>
      <c r="D693" s="11">
        <f>VLOOKUP($A693,'Medical Examinations'!$A693:$O3027,3,FALSE)</f>
        <v>8.23</v>
      </c>
      <c r="E693" s="11" t="str">
        <f>VLOOKUP($A693,'Medical Examinations'!$A693:$P3027,14,FALSE)</f>
        <v>Yes</v>
      </c>
      <c r="F693" s="11" t="str">
        <f>VLOOKUP($A693,'Medical Examinations'!$A693:$O3027,5,FALSE)</f>
        <v>No</v>
      </c>
      <c r="G693" s="11" t="str">
        <f>VLOOKUP($A693,'Medical Examinations'!$A693:$O3027,6,FALSE)</f>
        <v>No</v>
      </c>
      <c r="H693" s="11">
        <f>VLOOKUP($A693,'Medical Examinations'!$A693:$P3027,13,FALSE)</f>
        <v>0</v>
      </c>
      <c r="I693" s="11" t="str">
        <f>VLOOKUP($A693,'Medical Examinations'!$A693:$P3027,16,FALSE)</f>
        <v>No</v>
      </c>
      <c r="J693" s="11" t="str">
        <f>VLOOKUP($A693,'Medical Examinations'!$A693:$P3027,11,FALSE)</f>
        <v>Obesity</v>
      </c>
      <c r="K693" s="11" t="str">
        <f>VLOOKUP($A693,'Medical Examinations'!$A693:$P3027,12,FALSE)</f>
        <v>Diabetes</v>
      </c>
      <c r="L693" s="11" t="str">
        <f>VLOOKUP($A693,'Hospitalisation Details'!$K693:$S3035,7,FALSE)</f>
        <v>4 Nov 1967</v>
      </c>
      <c r="M693" s="17">
        <f>VLOOKUP($A693,'Hospitalisation Details'!$K693:$S3035,9,FALSE)</f>
        <v>14427.63</v>
      </c>
      <c r="N693" s="11" t="str">
        <f>VLOOKUP($A693,'Hospitalisation Details'!$K693:$S3035,4,FALSE)</f>
        <v>Tier - 2</v>
      </c>
      <c r="O693" s="11" t="str">
        <f>VLOOKUP($A693,'Hospitalisation Details'!$K693:$S3035,5,FALSE)</f>
        <v>Tier - 2</v>
      </c>
      <c r="P693" s="11" t="str">
        <f>VLOOKUP($A693,'Hospitalisation Details'!$K693:$S3035,6,FALSE)</f>
        <v>R1021</v>
      </c>
      <c r="Q693" s="36">
        <f ca="1">VLOOKUP($A693,'Hospitalisation Details'!$K693:$S3035,8,FALSE)</f>
        <v>57</v>
      </c>
    </row>
    <row r="694" spans="1:17" x14ac:dyDescent="0.3">
      <c r="A694" s="14" t="str">
        <f>VLOOKUP('Customer Names'!A694,'Customer Names'!A694:F3028,1,FALSE)</f>
        <v>Id693</v>
      </c>
      <c r="B694" s="11" t="str">
        <f>VLOOKUP('Customer Names'!B694,'Customer Names'!B694:G3028,5,FALSE)</f>
        <v>Rebecca B</v>
      </c>
      <c r="C694" s="11">
        <f>VLOOKUP($A694,'Medical Examinations'!$A694:$O3028,2,FALSE)</f>
        <v>36.08</v>
      </c>
      <c r="D694" s="11">
        <f>VLOOKUP($A694,'Medical Examinations'!$A694:$O3028,3,FALSE)</f>
        <v>10.33</v>
      </c>
      <c r="E694" s="11" t="str">
        <f>VLOOKUP($A694,'Medical Examinations'!$A694:$P3028,14,FALSE)</f>
        <v>Yes</v>
      </c>
      <c r="F694" s="11" t="str">
        <f>VLOOKUP($A694,'Medical Examinations'!$A694:$O3028,5,FALSE)</f>
        <v>No</v>
      </c>
      <c r="G694" s="11" t="str">
        <f>VLOOKUP($A694,'Medical Examinations'!$A694:$O3028,6,FALSE)</f>
        <v>No</v>
      </c>
      <c r="H694" s="11">
        <f>VLOOKUP($A694,'Medical Examinations'!$A694:$P3028,13,FALSE)</f>
        <v>0</v>
      </c>
      <c r="I694" s="11" t="str">
        <f>VLOOKUP($A694,'Medical Examinations'!$A694:$P3028,16,FALSE)</f>
        <v>No</v>
      </c>
      <c r="J694" s="11" t="str">
        <f>VLOOKUP($A694,'Medical Examinations'!$A694:$P3028,11,FALSE)</f>
        <v>Obesity</v>
      </c>
      <c r="K694" s="11" t="str">
        <f>VLOOKUP($A694,'Medical Examinations'!$A694:$P3028,12,FALSE)</f>
        <v>Diabetes</v>
      </c>
      <c r="L694" s="11" t="str">
        <f>VLOOKUP($A694,'Hospitalisation Details'!$K694:$S3036,7,FALSE)</f>
        <v>15 Aug 1967</v>
      </c>
      <c r="M694" s="17">
        <f>VLOOKUP($A694,'Hospitalisation Details'!$K694:$S3036,9,FALSE)</f>
        <v>14426.66</v>
      </c>
      <c r="N694" s="11" t="str">
        <f>VLOOKUP($A694,'Hospitalisation Details'!$K694:$S3036,4,FALSE)</f>
        <v>Tier - 2</v>
      </c>
      <c r="O694" s="11" t="str">
        <f>VLOOKUP($A694,'Hospitalisation Details'!$K694:$S3036,5,FALSE)</f>
        <v>Tier - 2</v>
      </c>
      <c r="P694" s="11" t="str">
        <f>VLOOKUP($A694,'Hospitalisation Details'!$K694:$S3036,6,FALSE)</f>
        <v>R1026</v>
      </c>
      <c r="Q694" s="36">
        <f ca="1">VLOOKUP($A694,'Hospitalisation Details'!$K694:$S3036,8,FALSE)</f>
        <v>57</v>
      </c>
    </row>
    <row r="695" spans="1:17" x14ac:dyDescent="0.3">
      <c r="A695" s="14" t="str">
        <f>VLOOKUP('Customer Names'!A695,'Customer Names'!A695:F3029,1,FALSE)</f>
        <v>Id694</v>
      </c>
      <c r="B695" s="11" t="str">
        <f>VLOOKUP('Customer Names'!B695,'Customer Names'!B695:G3029,5,FALSE)</f>
        <v>Tiffany</v>
      </c>
      <c r="C695" s="11">
        <f>VLOOKUP($A695,'Medical Examinations'!$A695:$O3029,2,FALSE)</f>
        <v>23.18</v>
      </c>
      <c r="D695" s="11">
        <f>VLOOKUP($A695,'Medical Examinations'!$A695:$O3029,3,FALSE)</f>
        <v>6.13</v>
      </c>
      <c r="E695" s="11" t="str">
        <f>VLOOKUP($A695,'Medical Examinations'!$A695:$P3029,14,FALSE)</f>
        <v>No</v>
      </c>
      <c r="F695" s="11" t="str">
        <f>VLOOKUP($A695,'Medical Examinations'!$A695:$O3029,5,FALSE)</f>
        <v>No</v>
      </c>
      <c r="G695" s="11" t="str">
        <f>VLOOKUP($A695,'Medical Examinations'!$A695:$O3029,6,FALSE)</f>
        <v>No</v>
      </c>
      <c r="H695" s="11">
        <f>VLOOKUP($A695,'Medical Examinations'!$A695:$P3029,13,FALSE)</f>
        <v>0</v>
      </c>
      <c r="I695" s="11" t="str">
        <f>VLOOKUP($A695,'Medical Examinations'!$A695:$P3029,16,FALSE)</f>
        <v>No</v>
      </c>
      <c r="J695" s="11" t="str">
        <f>VLOOKUP($A695,'Medical Examinations'!$A695:$P3029,11,FALSE)</f>
        <v>Normal Weight</v>
      </c>
      <c r="K695" s="11" t="str">
        <f>VLOOKUP($A695,'Medical Examinations'!$A695:$P3029,12,FALSE)</f>
        <v>Prediabetes</v>
      </c>
      <c r="L695" s="11" t="str">
        <f>VLOOKUP($A695,'Hospitalisation Details'!$K695:$S3037,7,FALSE)</f>
        <v>10 Aug 1999</v>
      </c>
      <c r="M695" s="17">
        <f>VLOOKUP($A695,'Hospitalisation Details'!$K695:$S3037,9,FALSE)</f>
        <v>14426.07</v>
      </c>
      <c r="N695" s="11" t="str">
        <f>VLOOKUP($A695,'Hospitalisation Details'!$K695:$S3037,4,FALSE)</f>
        <v>Tier - 2</v>
      </c>
      <c r="O695" s="11" t="str">
        <f>VLOOKUP($A695,'Hospitalisation Details'!$K695:$S3037,5,FALSE)</f>
        <v>Tier - 1</v>
      </c>
      <c r="P695" s="11" t="str">
        <f>VLOOKUP($A695,'Hospitalisation Details'!$K695:$S3037,6,FALSE)</f>
        <v>R1012</v>
      </c>
      <c r="Q695" s="36">
        <f ca="1">VLOOKUP($A695,'Hospitalisation Details'!$K695:$S3037,8,FALSE)</f>
        <v>25</v>
      </c>
    </row>
    <row r="696" spans="1:17" x14ac:dyDescent="0.3">
      <c r="A696" s="14" t="str">
        <f>VLOOKUP('Customer Names'!A696,'Customer Names'!A696:F3030,1,FALSE)</f>
        <v>Id695</v>
      </c>
      <c r="B696" s="11" t="str">
        <f>VLOOKUP('Customer Names'!B696,'Customer Names'!B696:G3030,5,FALSE)</f>
        <v>Alexander</v>
      </c>
      <c r="C696" s="11">
        <f>VLOOKUP($A696,'Medical Examinations'!$A696:$O3030,2,FALSE)</f>
        <v>39.159999999999997</v>
      </c>
      <c r="D696" s="11">
        <f>VLOOKUP($A696,'Medical Examinations'!$A696:$O3030,3,FALSE)</f>
        <v>8.08</v>
      </c>
      <c r="E696" s="11" t="str">
        <f>VLOOKUP($A696,'Medical Examinations'!$A696:$P3030,14,FALSE)</f>
        <v>No</v>
      </c>
      <c r="F696" s="11" t="str">
        <f>VLOOKUP($A696,'Medical Examinations'!$A696:$O3030,5,FALSE)</f>
        <v>No</v>
      </c>
      <c r="G696" s="11" t="str">
        <f>VLOOKUP($A696,'Medical Examinations'!$A696:$O3030,6,FALSE)</f>
        <v>No</v>
      </c>
      <c r="H696" s="11">
        <f>VLOOKUP($A696,'Medical Examinations'!$A696:$P3030,13,FALSE)</f>
        <v>3</v>
      </c>
      <c r="I696" s="11" t="str">
        <f>VLOOKUP($A696,'Medical Examinations'!$A696:$P3030,16,FALSE)</f>
        <v>No</v>
      </c>
      <c r="J696" s="11" t="str">
        <f>VLOOKUP($A696,'Medical Examinations'!$A696:$P3030,11,FALSE)</f>
        <v>Obesity</v>
      </c>
      <c r="K696" s="11" t="str">
        <f>VLOOKUP($A696,'Medical Examinations'!$A696:$P3030,12,FALSE)</f>
        <v>Diabetes</v>
      </c>
      <c r="L696" s="11" t="str">
        <f>VLOOKUP($A696,'Hospitalisation Details'!$K696:$S3038,7,FALSE)</f>
        <v>20 Sep 1958</v>
      </c>
      <c r="M696" s="17">
        <f>VLOOKUP($A696,'Hospitalisation Details'!$K696:$S3038,9,FALSE)</f>
        <v>14418.28</v>
      </c>
      <c r="N696" s="11" t="str">
        <f>VLOOKUP($A696,'Hospitalisation Details'!$K696:$S3038,4,FALSE)</f>
        <v>Tier - 2</v>
      </c>
      <c r="O696" s="11" t="str">
        <f>VLOOKUP($A696,'Hospitalisation Details'!$K696:$S3038,5,FALSE)</f>
        <v>Tier - 3</v>
      </c>
      <c r="P696" s="11" t="str">
        <f>VLOOKUP($A696,'Hospitalisation Details'!$K696:$S3038,6,FALSE)</f>
        <v>R1013</v>
      </c>
      <c r="Q696" s="36">
        <f ca="1">VLOOKUP($A696,'Hospitalisation Details'!$K696:$S3038,8,FALSE)</f>
        <v>66</v>
      </c>
    </row>
    <row r="697" spans="1:17" x14ac:dyDescent="0.3">
      <c r="A697" s="14" t="str">
        <f>VLOOKUP('Customer Names'!A697,'Customer Names'!A697:F3031,1,FALSE)</f>
        <v>Id696</v>
      </c>
      <c r="B697" s="11" t="str">
        <f>VLOOKUP('Customer Names'!B697,'Customer Names'!B697:G3031,5,FALSE)</f>
        <v>Rich M</v>
      </c>
      <c r="C697" s="11">
        <f>VLOOKUP($A697,'Medical Examinations'!$A697:$O3031,2,FALSE)</f>
        <v>38.19</v>
      </c>
      <c r="D697" s="11">
        <f>VLOOKUP($A697,'Medical Examinations'!$A697:$O3031,3,FALSE)</f>
        <v>10.49</v>
      </c>
      <c r="E697" s="11" t="str">
        <f>VLOOKUP($A697,'Medical Examinations'!$A697:$P3031,14,FALSE)</f>
        <v>No</v>
      </c>
      <c r="F697" s="11" t="str">
        <f>VLOOKUP($A697,'Medical Examinations'!$A697:$O3031,5,FALSE)</f>
        <v>No</v>
      </c>
      <c r="G697" s="11" t="str">
        <f>VLOOKUP($A697,'Medical Examinations'!$A697:$O3031,6,FALSE)</f>
        <v>No</v>
      </c>
      <c r="H697" s="11">
        <f>VLOOKUP($A697,'Medical Examinations'!$A697:$P3031,13,FALSE)</f>
        <v>3</v>
      </c>
      <c r="I697" s="11" t="str">
        <f>VLOOKUP($A697,'Medical Examinations'!$A697:$P3031,16,FALSE)</f>
        <v>No</v>
      </c>
      <c r="J697" s="11" t="str">
        <f>VLOOKUP($A697,'Medical Examinations'!$A697:$P3031,11,FALSE)</f>
        <v>Obesity</v>
      </c>
      <c r="K697" s="11" t="str">
        <f>VLOOKUP($A697,'Medical Examinations'!$A697:$P3031,12,FALSE)</f>
        <v>Diabetes</v>
      </c>
      <c r="L697" s="11" t="str">
        <f>VLOOKUP($A697,'Hospitalisation Details'!$K697:$S3039,7,FALSE)</f>
        <v>29 Jul 1958</v>
      </c>
      <c r="M697" s="17">
        <f>VLOOKUP($A697,'Hospitalisation Details'!$K697:$S3039,9,FALSE)</f>
        <v>14410.93</v>
      </c>
      <c r="N697" s="11" t="str">
        <f>VLOOKUP($A697,'Hospitalisation Details'!$K697:$S3039,4,FALSE)</f>
        <v>Tier - 2</v>
      </c>
      <c r="O697" s="11" t="str">
        <f>VLOOKUP($A697,'Hospitalisation Details'!$K697:$S3039,5,FALSE)</f>
        <v>Tier - 2</v>
      </c>
      <c r="P697" s="11" t="str">
        <f>VLOOKUP($A697,'Hospitalisation Details'!$K697:$S3039,6,FALSE)</f>
        <v>R1016</v>
      </c>
      <c r="Q697" s="36">
        <f ca="1">VLOOKUP($A697,'Hospitalisation Details'!$K697:$S3039,8,FALSE)</f>
        <v>66</v>
      </c>
    </row>
    <row r="698" spans="1:17" x14ac:dyDescent="0.3">
      <c r="A698" s="14" t="str">
        <f>VLOOKUP('Customer Names'!A698,'Customer Names'!A698:F3032,1,FALSE)</f>
        <v>Id697</v>
      </c>
      <c r="B698" s="11" t="str">
        <f>VLOOKUP('Customer Names'!B698,'Customer Names'!B698:G3032,5,FALSE)</f>
        <v>Aaron C</v>
      </c>
      <c r="C698" s="11">
        <f>VLOOKUP($A698,'Medical Examinations'!$A698:$O3032,2,FALSE)</f>
        <v>26.41</v>
      </c>
      <c r="D698" s="11">
        <f>VLOOKUP($A698,'Medical Examinations'!$A698:$O3032,3,FALSE)</f>
        <v>8.11</v>
      </c>
      <c r="E698" s="11" t="str">
        <f>VLOOKUP($A698,'Medical Examinations'!$A698:$P3032,14,FALSE)</f>
        <v>No</v>
      </c>
      <c r="F698" s="11" t="str">
        <f>VLOOKUP($A698,'Medical Examinations'!$A698:$O3032,5,FALSE)</f>
        <v>No</v>
      </c>
      <c r="G698" s="11" t="str">
        <f>VLOOKUP($A698,'Medical Examinations'!$A698:$O3032,6,FALSE)</f>
        <v>No</v>
      </c>
      <c r="H698" s="11">
        <f>VLOOKUP($A698,'Medical Examinations'!$A698:$P3032,13,FALSE)</f>
        <v>3</v>
      </c>
      <c r="I698" s="11" t="str">
        <f>VLOOKUP($A698,'Medical Examinations'!$A698:$P3032,16,FALSE)</f>
        <v>No</v>
      </c>
      <c r="J698" s="11" t="str">
        <f>VLOOKUP($A698,'Medical Examinations'!$A698:$P3032,11,FALSE)</f>
        <v>Overweight</v>
      </c>
      <c r="K698" s="11" t="str">
        <f>VLOOKUP($A698,'Medical Examinations'!$A698:$P3032,12,FALSE)</f>
        <v>Diabetes</v>
      </c>
      <c r="L698" s="11" t="str">
        <f>VLOOKUP($A698,'Hospitalisation Details'!$K698:$S3040,7,FALSE)</f>
        <v>14 Sep 1958</v>
      </c>
      <c r="M698" s="17">
        <f>VLOOKUP($A698,'Hospitalisation Details'!$K698:$S3040,9,FALSE)</f>
        <v>14394.56</v>
      </c>
      <c r="N698" s="11" t="str">
        <f>VLOOKUP($A698,'Hospitalisation Details'!$K698:$S3040,4,FALSE)</f>
        <v>Tier - 2</v>
      </c>
      <c r="O698" s="11" t="str">
        <f>VLOOKUP($A698,'Hospitalisation Details'!$K698:$S3040,5,FALSE)</f>
        <v>Tier - 1</v>
      </c>
      <c r="P698" s="11" t="str">
        <f>VLOOKUP($A698,'Hospitalisation Details'!$K698:$S3040,6,FALSE)</f>
        <v>R1018</v>
      </c>
      <c r="Q698" s="36">
        <f ca="1">VLOOKUP($A698,'Hospitalisation Details'!$K698:$S3040,8,FALSE)</f>
        <v>66</v>
      </c>
    </row>
    <row r="699" spans="1:17" x14ac:dyDescent="0.3">
      <c r="A699" s="14" t="str">
        <f>VLOOKUP('Customer Names'!A699,'Customer Names'!A699:F3033,1,FALSE)</f>
        <v>Id698</v>
      </c>
      <c r="B699" s="11" t="str">
        <f>VLOOKUP('Customer Names'!B699,'Customer Names'!B699:G3033,5,FALSE)</f>
        <v>Kate</v>
      </c>
      <c r="C699" s="11">
        <f>VLOOKUP($A699,'Medical Examinations'!$A699:$O3033,2,FALSE)</f>
        <v>28.785</v>
      </c>
      <c r="D699" s="11">
        <f>VLOOKUP($A699,'Medical Examinations'!$A699:$O3033,3,FALSE)</f>
        <v>6.6</v>
      </c>
      <c r="E699" s="11" t="str">
        <f>VLOOKUP($A699,'Medical Examinations'!$A699:$P3033,14,FALSE)</f>
        <v>No</v>
      </c>
      <c r="F699" s="11" t="str">
        <f>VLOOKUP($A699,'Medical Examinations'!$A699:$O3033,5,FALSE)</f>
        <v>No</v>
      </c>
      <c r="G699" s="11" t="str">
        <f>VLOOKUP($A699,'Medical Examinations'!$A699:$O3033,6,FALSE)</f>
        <v>No</v>
      </c>
      <c r="H699" s="11">
        <f>VLOOKUP($A699,'Medical Examinations'!$A699:$P3033,13,FALSE)</f>
        <v>0</v>
      </c>
      <c r="I699" s="11" t="str">
        <f>VLOOKUP($A699,'Medical Examinations'!$A699:$P3033,16,FALSE)</f>
        <v>No</v>
      </c>
      <c r="J699" s="11" t="str">
        <f>VLOOKUP($A699,'Medical Examinations'!$A699:$P3033,11,FALSE)</f>
        <v>Overweight</v>
      </c>
      <c r="K699" s="11" t="str">
        <f>VLOOKUP($A699,'Medical Examinations'!$A699:$P3033,12,FALSE)</f>
        <v>Diabetes</v>
      </c>
      <c r="L699" s="11" t="str">
        <f>VLOOKUP($A699,'Hospitalisation Details'!$K699:$S3041,7,FALSE)</f>
        <v>22 Jun 1965</v>
      </c>
      <c r="M699" s="17">
        <f>VLOOKUP($A699,'Hospitalisation Details'!$K699:$S3041,9,FALSE)</f>
        <v>14394.4</v>
      </c>
      <c r="N699" s="11" t="str">
        <f>VLOOKUP($A699,'Hospitalisation Details'!$K699:$S3041,4,FALSE)</f>
        <v>Tier - 2</v>
      </c>
      <c r="O699" s="11" t="str">
        <f>VLOOKUP($A699,'Hospitalisation Details'!$K699:$S3041,5,FALSE)</f>
        <v>Tier - 3</v>
      </c>
      <c r="P699" s="11" t="str">
        <f>VLOOKUP($A699,'Hospitalisation Details'!$K699:$S3041,6,FALSE)</f>
        <v>R1024</v>
      </c>
      <c r="Q699" s="36">
        <f ca="1">VLOOKUP($A699,'Hospitalisation Details'!$K699:$S3041,8,FALSE)</f>
        <v>59</v>
      </c>
    </row>
    <row r="700" spans="1:17" x14ac:dyDescent="0.3">
      <c r="A700" s="14" t="str">
        <f>VLOOKUP('Customer Names'!A700,'Customer Names'!A700:F3034,1,FALSE)</f>
        <v>Id699</v>
      </c>
      <c r="B700" s="11" t="str">
        <f>VLOOKUP('Customer Names'!B700,'Customer Names'!B700:G3034,5,FALSE)</f>
        <v>Maria M</v>
      </c>
      <c r="C700" s="11">
        <f>VLOOKUP($A700,'Medical Examinations'!$A700:$O3034,2,FALSE)</f>
        <v>26.695</v>
      </c>
      <c r="D700" s="11">
        <f>VLOOKUP($A700,'Medical Examinations'!$A700:$O3034,3,FALSE)</f>
        <v>10.14</v>
      </c>
      <c r="E700" s="11" t="str">
        <f>VLOOKUP($A700,'Medical Examinations'!$A700:$P3034,14,FALSE)</f>
        <v>Yes</v>
      </c>
      <c r="F700" s="11" t="str">
        <f>VLOOKUP($A700,'Medical Examinations'!$A700:$O3034,5,FALSE)</f>
        <v>No</v>
      </c>
      <c r="G700" s="11" t="str">
        <f>VLOOKUP($A700,'Medical Examinations'!$A700:$O3034,6,FALSE)</f>
        <v>Yes</v>
      </c>
      <c r="H700" s="11">
        <f>VLOOKUP($A700,'Medical Examinations'!$A700:$P3034,13,FALSE)</f>
        <v>1</v>
      </c>
      <c r="I700" s="11" t="str">
        <f>VLOOKUP($A700,'Medical Examinations'!$A700:$P3034,16,FALSE)</f>
        <v>No</v>
      </c>
      <c r="J700" s="11" t="str">
        <f>VLOOKUP($A700,'Medical Examinations'!$A700:$P3034,11,FALSE)</f>
        <v>Overweight</v>
      </c>
      <c r="K700" s="11" t="str">
        <f>VLOOKUP($A700,'Medical Examinations'!$A700:$P3034,12,FALSE)</f>
        <v>Diabetes</v>
      </c>
      <c r="L700" s="11" t="str">
        <f>VLOOKUP($A700,'Hospitalisation Details'!$K700:$S3042,7,FALSE)</f>
        <v>16 Jul 1963</v>
      </c>
      <c r="M700" s="17">
        <f>VLOOKUP($A700,'Hospitalisation Details'!$K700:$S3042,9,FALSE)</f>
        <v>14382.71</v>
      </c>
      <c r="N700" s="11" t="str">
        <f>VLOOKUP($A700,'Hospitalisation Details'!$K700:$S3042,4,FALSE)</f>
        <v>Tier - 2</v>
      </c>
      <c r="O700" s="11" t="str">
        <f>VLOOKUP($A700,'Hospitalisation Details'!$K700:$S3042,5,FALSE)</f>
        <v>Tier - 2</v>
      </c>
      <c r="P700" s="11" t="str">
        <f>VLOOKUP($A700,'Hospitalisation Details'!$K700:$S3042,6,FALSE)</f>
        <v>R1012</v>
      </c>
      <c r="Q700" s="36">
        <f ca="1">VLOOKUP($A700,'Hospitalisation Details'!$K700:$S3042,8,FALSE)</f>
        <v>61</v>
      </c>
    </row>
    <row r="701" spans="1:17" x14ac:dyDescent="0.3">
      <c r="A701" s="14" t="str">
        <f>VLOOKUP('Customer Names'!A701,'Customer Names'!A701:F3035,1,FALSE)</f>
        <v>Id700</v>
      </c>
      <c r="B701" s="11" t="str">
        <f>VLOOKUP('Customer Names'!B701,'Customer Names'!B701:G3035,5,FALSE)</f>
        <v>Daven W</v>
      </c>
      <c r="C701" s="11">
        <f>VLOOKUP($A701,'Medical Examinations'!$A701:$O3035,2,FALSE)</f>
        <v>32.799999999999997</v>
      </c>
      <c r="D701" s="11">
        <f>VLOOKUP($A701,'Medical Examinations'!$A701:$O3035,3,FALSE)</f>
        <v>6.06</v>
      </c>
      <c r="E701" s="11" t="str">
        <f>VLOOKUP($A701,'Medical Examinations'!$A701:$P3035,14,FALSE)</f>
        <v>Yes</v>
      </c>
      <c r="F701" s="11" t="str">
        <f>VLOOKUP($A701,'Medical Examinations'!$A701:$O3035,5,FALSE)</f>
        <v>No</v>
      </c>
      <c r="G701" s="11" t="str">
        <f>VLOOKUP($A701,'Medical Examinations'!$A701:$O3035,6,FALSE)</f>
        <v>No</v>
      </c>
      <c r="H701" s="11">
        <f>VLOOKUP($A701,'Medical Examinations'!$A701:$P3035,13,FALSE)</f>
        <v>1</v>
      </c>
      <c r="I701" s="11" t="str">
        <f>VLOOKUP($A701,'Medical Examinations'!$A701:$P3035,16,FALSE)</f>
        <v>No</v>
      </c>
      <c r="J701" s="11" t="str">
        <f>VLOOKUP($A701,'Medical Examinations'!$A701:$P3035,11,FALSE)</f>
        <v>Obesity</v>
      </c>
      <c r="K701" s="11" t="str">
        <f>VLOOKUP($A701,'Medical Examinations'!$A701:$P3035,12,FALSE)</f>
        <v>Prediabetes</v>
      </c>
      <c r="L701" s="11" t="str">
        <f>VLOOKUP($A701,'Hospitalisation Details'!$K701:$S3043,7,FALSE)</f>
        <v>16 Nov 1988</v>
      </c>
      <c r="M701" s="17">
        <f>VLOOKUP($A701,'Hospitalisation Details'!$K701:$S3043,9,FALSE)</f>
        <v>14358.36</v>
      </c>
      <c r="N701" s="11" t="str">
        <f>VLOOKUP($A701,'Hospitalisation Details'!$K701:$S3043,4,FALSE)</f>
        <v>Tier - 2</v>
      </c>
      <c r="O701" s="11" t="str">
        <f>VLOOKUP($A701,'Hospitalisation Details'!$K701:$S3043,5,FALSE)</f>
        <v>Tier - 2</v>
      </c>
      <c r="P701" s="11" t="str">
        <f>VLOOKUP($A701,'Hospitalisation Details'!$K701:$S3043,6,FALSE)</f>
        <v>R1011</v>
      </c>
      <c r="Q701" s="36">
        <f ca="1">VLOOKUP($A701,'Hospitalisation Details'!$K701:$S3043,8,FALSE)</f>
        <v>36</v>
      </c>
    </row>
    <row r="702" spans="1:17" x14ac:dyDescent="0.3">
      <c r="A702" s="14" t="str">
        <f>VLOOKUP('Customer Names'!A702,'Customer Names'!A702:F3036,1,FALSE)</f>
        <v>Id701</v>
      </c>
      <c r="B702" s="11" t="str">
        <f>VLOOKUP('Customer Names'!B702,'Customer Names'!B702:G3036,5,FALSE)</f>
        <v>Brianne</v>
      </c>
      <c r="C702" s="11">
        <f>VLOOKUP($A702,'Medical Examinations'!$A702:$O3036,2,FALSE)</f>
        <v>35.869999999999997</v>
      </c>
      <c r="D702" s="11">
        <f>VLOOKUP($A702,'Medical Examinations'!$A702:$O3036,3,FALSE)</f>
        <v>9.91</v>
      </c>
      <c r="E702" s="11" t="str">
        <f>VLOOKUP($A702,'Medical Examinations'!$A702:$P3036,14,FALSE)</f>
        <v>Yes</v>
      </c>
      <c r="F702" s="11" t="str">
        <f>VLOOKUP($A702,'Medical Examinations'!$A702:$O3036,5,FALSE)</f>
        <v>No</v>
      </c>
      <c r="G702" s="11" t="str">
        <f>VLOOKUP($A702,'Medical Examinations'!$A702:$O3036,6,FALSE)</f>
        <v>No</v>
      </c>
      <c r="H702" s="11">
        <f>VLOOKUP($A702,'Medical Examinations'!$A702:$P3036,13,FALSE)</f>
        <v>0</v>
      </c>
      <c r="I702" s="11" t="str">
        <f>VLOOKUP($A702,'Medical Examinations'!$A702:$P3036,16,FALSE)</f>
        <v>No</v>
      </c>
      <c r="J702" s="11" t="str">
        <f>VLOOKUP($A702,'Medical Examinations'!$A702:$P3036,11,FALSE)</f>
        <v>Obesity</v>
      </c>
      <c r="K702" s="11" t="str">
        <f>VLOOKUP($A702,'Medical Examinations'!$A702:$P3036,12,FALSE)</f>
        <v>Diabetes</v>
      </c>
      <c r="L702" s="11" t="str">
        <f>VLOOKUP($A702,'Hospitalisation Details'!$K702:$S3044,7,FALSE)</f>
        <v>10 Oct 1967</v>
      </c>
      <c r="M702" s="17">
        <f>VLOOKUP($A702,'Hospitalisation Details'!$K702:$S3044,9,FALSE)</f>
        <v>14355.43</v>
      </c>
      <c r="N702" s="11" t="str">
        <f>VLOOKUP($A702,'Hospitalisation Details'!$K702:$S3044,4,FALSE)</f>
        <v>Tier - 2</v>
      </c>
      <c r="O702" s="11" t="str">
        <f>VLOOKUP($A702,'Hospitalisation Details'!$K702:$S3044,5,FALSE)</f>
        <v>Tier - 1</v>
      </c>
      <c r="P702" s="11" t="str">
        <f>VLOOKUP($A702,'Hospitalisation Details'!$K702:$S3044,6,FALSE)</f>
        <v>R1026</v>
      </c>
      <c r="Q702" s="36">
        <f ca="1">VLOOKUP($A702,'Hospitalisation Details'!$K702:$S3044,8,FALSE)</f>
        <v>57</v>
      </c>
    </row>
    <row r="703" spans="1:17" x14ac:dyDescent="0.3">
      <c r="A703" s="14" t="str">
        <f>VLOOKUP('Customer Names'!A703,'Customer Names'!A703:F3037,1,FALSE)</f>
        <v>Id702</v>
      </c>
      <c r="B703" s="11" t="str">
        <f>VLOOKUP('Customer Names'!B703,'Customer Names'!B703:G3037,5,FALSE)</f>
        <v>Hiroki</v>
      </c>
      <c r="C703" s="11">
        <f>VLOOKUP($A703,'Medical Examinations'!$A703:$O3037,2,FALSE)</f>
        <v>21.66</v>
      </c>
      <c r="D703" s="11">
        <f>VLOOKUP($A703,'Medical Examinations'!$A703:$O3037,3,FALSE)</f>
        <v>4.1399999999999997</v>
      </c>
      <c r="E703" s="11" t="str">
        <f>VLOOKUP($A703,'Medical Examinations'!$A703:$P3037,14,FALSE)</f>
        <v>Yes</v>
      </c>
      <c r="F703" s="11" t="str">
        <f>VLOOKUP($A703,'Medical Examinations'!$A703:$O3037,5,FALSE)</f>
        <v>No</v>
      </c>
      <c r="G703" s="11" t="str">
        <f>VLOOKUP($A703,'Medical Examinations'!$A703:$O3037,6,FALSE)</f>
        <v>No</v>
      </c>
      <c r="H703" s="11">
        <f>VLOOKUP($A703,'Medical Examinations'!$A703:$P3037,13,FALSE)</f>
        <v>2</v>
      </c>
      <c r="I703" s="11" t="str">
        <f>VLOOKUP($A703,'Medical Examinations'!$A703:$P3037,16,FALSE)</f>
        <v>No</v>
      </c>
      <c r="J703" s="11" t="str">
        <f>VLOOKUP($A703,'Medical Examinations'!$A703:$P3037,11,FALSE)</f>
        <v>Normal Weight</v>
      </c>
      <c r="K703" s="11" t="str">
        <f>VLOOKUP($A703,'Medical Examinations'!$A703:$P3037,12,FALSE)</f>
        <v>Normal</v>
      </c>
      <c r="L703" s="11" t="str">
        <f>VLOOKUP($A703,'Hospitalisation Details'!$K703:$S3045,7,FALSE)</f>
        <v>24 Dec 1959</v>
      </c>
      <c r="M703" s="17">
        <f>VLOOKUP($A703,'Hospitalisation Details'!$K703:$S3045,9,FALSE)</f>
        <v>14349.85</v>
      </c>
      <c r="N703" s="11" t="str">
        <f>VLOOKUP($A703,'Hospitalisation Details'!$K703:$S3045,4,FALSE)</f>
        <v>Tier - 2</v>
      </c>
      <c r="O703" s="11" t="str">
        <f>VLOOKUP($A703,'Hospitalisation Details'!$K703:$S3045,5,FALSE)</f>
        <v>Tier - 2</v>
      </c>
      <c r="P703" s="11" t="str">
        <f>VLOOKUP($A703,'Hospitalisation Details'!$K703:$S3045,6,FALSE)</f>
        <v>R1012</v>
      </c>
      <c r="Q703" s="36">
        <f ca="1">VLOOKUP($A703,'Hospitalisation Details'!$K703:$S3045,8,FALSE)</f>
        <v>65</v>
      </c>
    </row>
    <row r="704" spans="1:17" x14ac:dyDescent="0.3">
      <c r="A704" s="14" t="str">
        <f>VLOOKUP('Customer Names'!A704,'Customer Names'!A704:F3038,1,FALSE)</f>
        <v>Id703</v>
      </c>
      <c r="B704" s="11" t="str">
        <f>VLOOKUP('Customer Names'!B704,'Customer Names'!B704:G3038,5,FALSE)</f>
        <v>Anders</v>
      </c>
      <c r="C704" s="11">
        <f>VLOOKUP($A704,'Medical Examinations'!$A704:$O3038,2,FALSE)</f>
        <v>37.72</v>
      </c>
      <c r="D704" s="11">
        <f>VLOOKUP($A704,'Medical Examinations'!$A704:$O3038,3,FALSE)</f>
        <v>4.38</v>
      </c>
      <c r="E704" s="11" t="str">
        <f>VLOOKUP($A704,'Medical Examinations'!$A704:$P3038,14,FALSE)</f>
        <v>Yes</v>
      </c>
      <c r="F704" s="11" t="str">
        <f>VLOOKUP($A704,'Medical Examinations'!$A704:$O3038,5,FALSE)</f>
        <v>No</v>
      </c>
      <c r="G704" s="11" t="str">
        <f>VLOOKUP($A704,'Medical Examinations'!$A704:$O3038,6,FALSE)</f>
        <v>Yes</v>
      </c>
      <c r="H704" s="11">
        <f>VLOOKUP($A704,'Medical Examinations'!$A704:$P3038,13,FALSE)</f>
        <v>1</v>
      </c>
      <c r="I704" s="11" t="str">
        <f>VLOOKUP($A704,'Medical Examinations'!$A704:$P3038,16,FALSE)</f>
        <v>No</v>
      </c>
      <c r="J704" s="11" t="str">
        <f>VLOOKUP($A704,'Medical Examinations'!$A704:$P3038,11,FALSE)</f>
        <v>Obesity</v>
      </c>
      <c r="K704" s="11" t="str">
        <f>VLOOKUP($A704,'Medical Examinations'!$A704:$P3038,12,FALSE)</f>
        <v>Normal</v>
      </c>
      <c r="L704" s="11" t="str">
        <f>VLOOKUP($A704,'Hospitalisation Details'!$K704:$S3046,7,FALSE)</f>
        <v>26 Sep 1969</v>
      </c>
      <c r="M704" s="17">
        <f>VLOOKUP($A704,'Hospitalisation Details'!$K704:$S3046,9,FALSE)</f>
        <v>14337.91</v>
      </c>
      <c r="N704" s="11" t="str">
        <f>VLOOKUP($A704,'Hospitalisation Details'!$K704:$S3046,4,FALSE)</f>
        <v>Tier - 2</v>
      </c>
      <c r="O704" s="11" t="str">
        <f>VLOOKUP($A704,'Hospitalisation Details'!$K704:$S3046,5,FALSE)</f>
        <v>Tier - 3</v>
      </c>
      <c r="P704" s="11" t="str">
        <f>VLOOKUP($A704,'Hospitalisation Details'!$K704:$S3046,6,FALSE)</f>
        <v>R1022</v>
      </c>
      <c r="Q704" s="36">
        <f ca="1">VLOOKUP($A704,'Hospitalisation Details'!$K704:$S3046,8,FALSE)</f>
        <v>55</v>
      </c>
    </row>
    <row r="705" spans="1:17" x14ac:dyDescent="0.3">
      <c r="A705" s="14" t="str">
        <f>VLOOKUP('Customer Names'!A705,'Customer Names'!A705:F3039,1,FALSE)</f>
        <v>Id704</v>
      </c>
      <c r="B705" s="11" t="str">
        <f>VLOOKUP('Customer Names'!B705,'Customer Names'!B705:G3039,5,FALSE)</f>
        <v>Danielle</v>
      </c>
      <c r="C705" s="11">
        <f>VLOOKUP($A705,'Medical Examinations'!$A705:$O3039,2,FALSE)</f>
        <v>39.700000000000003</v>
      </c>
      <c r="D705" s="11">
        <f>VLOOKUP($A705,'Medical Examinations'!$A705:$O3039,3,FALSE)</f>
        <v>9.83</v>
      </c>
      <c r="E705" s="11" t="str">
        <f>VLOOKUP($A705,'Medical Examinations'!$A705:$P3039,14,FALSE)</f>
        <v>No</v>
      </c>
      <c r="F705" s="11" t="str">
        <f>VLOOKUP($A705,'Medical Examinations'!$A705:$O3039,5,FALSE)</f>
        <v>No</v>
      </c>
      <c r="G705" s="11" t="str">
        <f>VLOOKUP($A705,'Medical Examinations'!$A705:$O3039,6,FALSE)</f>
        <v>No</v>
      </c>
      <c r="H705" s="11">
        <f>VLOOKUP($A705,'Medical Examinations'!$A705:$P3039,13,FALSE)</f>
        <v>3</v>
      </c>
      <c r="I705" s="11" t="str">
        <f>VLOOKUP($A705,'Medical Examinations'!$A705:$P3039,16,FALSE)</f>
        <v>No</v>
      </c>
      <c r="J705" s="11" t="str">
        <f>VLOOKUP($A705,'Medical Examinations'!$A705:$P3039,11,FALSE)</f>
        <v>Obesity</v>
      </c>
      <c r="K705" s="11" t="str">
        <f>VLOOKUP($A705,'Medical Examinations'!$A705:$P3039,12,FALSE)</f>
        <v>Diabetes</v>
      </c>
      <c r="L705" s="11" t="str">
        <f>VLOOKUP($A705,'Hospitalisation Details'!$K705:$S3047,7,FALSE)</f>
        <v>10 Jul 1958</v>
      </c>
      <c r="M705" s="17">
        <f>VLOOKUP($A705,'Hospitalisation Details'!$K705:$S3047,9,FALSE)</f>
        <v>14319.03</v>
      </c>
      <c r="N705" s="11" t="str">
        <f>VLOOKUP($A705,'Hospitalisation Details'!$K705:$S3047,4,FALSE)</f>
        <v>Tier - 2</v>
      </c>
      <c r="O705" s="11" t="str">
        <f>VLOOKUP($A705,'Hospitalisation Details'!$K705:$S3047,5,FALSE)</f>
        <v>Tier - 2</v>
      </c>
      <c r="P705" s="11" t="str">
        <f>VLOOKUP($A705,'Hospitalisation Details'!$K705:$S3047,6,FALSE)</f>
        <v>R1011</v>
      </c>
      <c r="Q705" s="36">
        <f ca="1">VLOOKUP($A705,'Hospitalisation Details'!$K705:$S3047,8,FALSE)</f>
        <v>66</v>
      </c>
    </row>
    <row r="706" spans="1:17" x14ac:dyDescent="0.3">
      <c r="A706" s="14" t="str">
        <f>VLOOKUP('Customer Names'!A706,'Customer Names'!A706:F3040,1,FALSE)</f>
        <v>Id705</v>
      </c>
      <c r="B706" s="11" t="str">
        <f>VLOOKUP('Customer Names'!B706,'Customer Names'!B706:G3040,5,FALSE)</f>
        <v>Candace N</v>
      </c>
      <c r="C706" s="11">
        <f>VLOOKUP($A706,'Medical Examinations'!$A706:$O3040,2,FALSE)</f>
        <v>35.97</v>
      </c>
      <c r="D706" s="11">
        <f>VLOOKUP($A706,'Medical Examinations'!$A706:$O3040,3,FALSE)</f>
        <v>11.08</v>
      </c>
      <c r="E706" s="11" t="str">
        <f>VLOOKUP($A706,'Medical Examinations'!$A706:$P3040,14,FALSE)</f>
        <v>No</v>
      </c>
      <c r="F706" s="11" t="str">
        <f>VLOOKUP($A706,'Medical Examinations'!$A706:$O3040,5,FALSE)</f>
        <v>No</v>
      </c>
      <c r="G706" s="11" t="str">
        <f>VLOOKUP($A706,'Medical Examinations'!$A706:$O3040,6,FALSE)</f>
        <v>No</v>
      </c>
      <c r="H706" s="11">
        <f>VLOOKUP($A706,'Medical Examinations'!$A706:$P3040,13,FALSE)</f>
        <v>3</v>
      </c>
      <c r="I706" s="11" t="str">
        <f>VLOOKUP($A706,'Medical Examinations'!$A706:$P3040,16,FALSE)</f>
        <v>No</v>
      </c>
      <c r="J706" s="11" t="str">
        <f>VLOOKUP($A706,'Medical Examinations'!$A706:$P3040,11,FALSE)</f>
        <v>Obesity</v>
      </c>
      <c r="K706" s="11" t="str">
        <f>VLOOKUP($A706,'Medical Examinations'!$A706:$P3040,12,FALSE)</f>
        <v>Diabetes</v>
      </c>
      <c r="L706" s="11" t="str">
        <f>VLOOKUP($A706,'Hospitalisation Details'!$K706:$S3048,7,FALSE)</f>
        <v>15 Oct 1958</v>
      </c>
      <c r="M706" s="17">
        <f>VLOOKUP($A706,'Hospitalisation Details'!$K706:$S3048,9,FALSE)</f>
        <v>14313.85</v>
      </c>
      <c r="N706" s="11" t="str">
        <f>VLOOKUP($A706,'Hospitalisation Details'!$K706:$S3048,4,FALSE)</f>
        <v>Tier - 2</v>
      </c>
      <c r="O706" s="11" t="str">
        <f>VLOOKUP($A706,'Hospitalisation Details'!$K706:$S3048,5,FALSE)</f>
        <v>Tier - 3</v>
      </c>
      <c r="P706" s="11" t="str">
        <f>VLOOKUP($A706,'Hospitalisation Details'!$K706:$S3048,6,FALSE)</f>
        <v>R1013</v>
      </c>
      <c r="Q706" s="36">
        <f ca="1">VLOOKUP($A706,'Hospitalisation Details'!$K706:$S3048,8,FALSE)</f>
        <v>66</v>
      </c>
    </row>
    <row r="707" spans="1:17" x14ac:dyDescent="0.3">
      <c r="A707" s="14" t="str">
        <f>VLOOKUP('Customer Names'!A707,'Customer Names'!A707:F3041,1,FALSE)</f>
        <v>Id706</v>
      </c>
      <c r="B707" s="11" t="str">
        <f>VLOOKUP('Customer Names'!B707,'Customer Names'!B707:G3041,5,FALSE)</f>
        <v>Bruno F</v>
      </c>
      <c r="C707" s="11">
        <f>VLOOKUP($A707,'Medical Examinations'!$A707:$O3041,2,FALSE)</f>
        <v>37.85</v>
      </c>
      <c r="D707" s="11">
        <f>VLOOKUP($A707,'Medical Examinations'!$A707:$O3041,3,FALSE)</f>
        <v>11.01</v>
      </c>
      <c r="E707" s="11" t="str">
        <f>VLOOKUP($A707,'Medical Examinations'!$A707:$P3041,14,FALSE)</f>
        <v>No</v>
      </c>
      <c r="F707" s="11" t="str">
        <f>VLOOKUP($A707,'Medical Examinations'!$A707:$O3041,5,FALSE)</f>
        <v>No</v>
      </c>
      <c r="G707" s="11" t="str">
        <f>VLOOKUP($A707,'Medical Examinations'!$A707:$O3041,6,FALSE)</f>
        <v>No</v>
      </c>
      <c r="H707" s="11">
        <f>VLOOKUP($A707,'Medical Examinations'!$A707:$P3041,13,FALSE)</f>
        <v>0</v>
      </c>
      <c r="I707" s="11" t="str">
        <f>VLOOKUP($A707,'Medical Examinations'!$A707:$P3041,16,FALSE)</f>
        <v>No</v>
      </c>
      <c r="J707" s="11" t="str">
        <f>VLOOKUP($A707,'Medical Examinations'!$A707:$P3041,11,FALSE)</f>
        <v>Obesity</v>
      </c>
      <c r="K707" s="11" t="str">
        <f>VLOOKUP($A707,'Medical Examinations'!$A707:$P3041,12,FALSE)</f>
        <v>Diabetes</v>
      </c>
      <c r="L707" s="11" t="str">
        <f>VLOOKUP($A707,'Hospitalisation Details'!$K707:$S3049,7,FALSE)</f>
        <v>15 Dec 1968</v>
      </c>
      <c r="M707" s="17">
        <f>VLOOKUP($A707,'Hospitalisation Details'!$K707:$S3049,9,FALSE)</f>
        <v>14285.9</v>
      </c>
      <c r="N707" s="11" t="str">
        <f>VLOOKUP($A707,'Hospitalisation Details'!$K707:$S3049,4,FALSE)</f>
        <v>Tier - 2</v>
      </c>
      <c r="O707" s="11" t="str">
        <f>VLOOKUP($A707,'Hospitalisation Details'!$K707:$S3049,5,FALSE)</f>
        <v>Tier - 3</v>
      </c>
      <c r="P707" s="11" t="str">
        <f>VLOOKUP($A707,'Hospitalisation Details'!$K707:$S3049,6,FALSE)</f>
        <v>R1012</v>
      </c>
      <c r="Q707" s="36">
        <f ca="1">VLOOKUP($A707,'Hospitalisation Details'!$K707:$S3049,8,FALSE)</f>
        <v>56</v>
      </c>
    </row>
    <row r="708" spans="1:17" x14ac:dyDescent="0.3">
      <c r="A708" s="14" t="str">
        <f>VLOOKUP('Customer Names'!A708,'Customer Names'!A708:F3042,1,FALSE)</f>
        <v>Id707</v>
      </c>
      <c r="B708" s="11" t="str">
        <f>VLOOKUP('Customer Names'!B708,'Customer Names'!B708:G3042,5,FALSE)</f>
        <v>Emily</v>
      </c>
      <c r="C708" s="11">
        <f>VLOOKUP($A708,'Medical Examinations'!$A708:$O3042,2,FALSE)</f>
        <v>21.66</v>
      </c>
      <c r="D708" s="11">
        <f>VLOOKUP($A708,'Medical Examinations'!$A708:$O3042,3,FALSE)</f>
        <v>4.37</v>
      </c>
      <c r="E708" s="11" t="str">
        <f>VLOOKUP($A708,'Medical Examinations'!$A708:$P3042,14,FALSE)</f>
        <v>No</v>
      </c>
      <c r="F708" s="11" t="str">
        <f>VLOOKUP($A708,'Medical Examinations'!$A708:$O3042,5,FALSE)</f>
        <v>Yes</v>
      </c>
      <c r="G708" s="11" t="str">
        <f>VLOOKUP($A708,'Medical Examinations'!$A708:$O3042,6,FALSE)</f>
        <v>No</v>
      </c>
      <c r="H708" s="11">
        <f>VLOOKUP($A708,'Medical Examinations'!$A708:$P3042,13,FALSE)</f>
        <v>1</v>
      </c>
      <c r="I708" s="11" t="str">
        <f>VLOOKUP($A708,'Medical Examinations'!$A708:$P3042,16,FALSE)</f>
        <v>Yes</v>
      </c>
      <c r="J708" s="11" t="str">
        <f>VLOOKUP($A708,'Medical Examinations'!$A708:$P3042,11,FALSE)</f>
        <v>Normal Weight</v>
      </c>
      <c r="K708" s="11" t="str">
        <f>VLOOKUP($A708,'Medical Examinations'!$A708:$P3042,12,FALSE)</f>
        <v>Normal</v>
      </c>
      <c r="L708" s="11" t="str">
        <f>VLOOKUP($A708,'Hospitalisation Details'!$K708:$S3050,7,FALSE)</f>
        <v>6 Sep 2004</v>
      </c>
      <c r="M708" s="17">
        <f>VLOOKUP($A708,'Hospitalisation Details'!$K708:$S3050,9,FALSE)</f>
        <v>14283.46</v>
      </c>
      <c r="N708" s="11" t="str">
        <f>VLOOKUP($A708,'Hospitalisation Details'!$K708:$S3050,4,FALSE)</f>
        <v>Tier - 2</v>
      </c>
      <c r="O708" s="11" t="str">
        <f>VLOOKUP($A708,'Hospitalisation Details'!$K708:$S3050,5,FALSE)</f>
        <v>Tier - 2</v>
      </c>
      <c r="P708" s="11" t="str">
        <f>VLOOKUP($A708,'Hospitalisation Details'!$K708:$S3050,6,FALSE)</f>
        <v>R1024</v>
      </c>
      <c r="Q708" s="36">
        <f ca="1">VLOOKUP($A708,'Hospitalisation Details'!$K708:$S3050,8,FALSE)</f>
        <v>20</v>
      </c>
    </row>
    <row r="709" spans="1:17" x14ac:dyDescent="0.3">
      <c r="A709" s="14" t="str">
        <f>VLOOKUP('Customer Names'!A709,'Customer Names'!A709:F3043,1,FALSE)</f>
        <v>Id708</v>
      </c>
      <c r="B709" s="11" t="str">
        <f>VLOOKUP('Customer Names'!B709,'Customer Names'!B709:G3043,5,FALSE)</f>
        <v>Katie</v>
      </c>
      <c r="C709" s="11">
        <f>VLOOKUP($A709,'Medical Examinations'!$A709:$O3043,2,FALSE)</f>
        <v>39.369999999999997</v>
      </c>
      <c r="D709" s="11">
        <f>VLOOKUP($A709,'Medical Examinations'!$A709:$O3043,3,FALSE)</f>
        <v>5.91</v>
      </c>
      <c r="E709" s="11" t="str">
        <f>VLOOKUP($A709,'Medical Examinations'!$A709:$P3043,14,FALSE)</f>
        <v>No</v>
      </c>
      <c r="F709" s="11" t="str">
        <f>VLOOKUP($A709,'Medical Examinations'!$A709:$O3043,5,FALSE)</f>
        <v>No</v>
      </c>
      <c r="G709" s="11" t="str">
        <f>VLOOKUP($A709,'Medical Examinations'!$A709:$O3043,6,FALSE)</f>
        <v>No</v>
      </c>
      <c r="H709" s="11">
        <f>VLOOKUP($A709,'Medical Examinations'!$A709:$P3043,13,FALSE)</f>
        <v>2</v>
      </c>
      <c r="I709" s="11" t="str">
        <f>VLOOKUP($A709,'Medical Examinations'!$A709:$P3043,16,FALSE)</f>
        <v>No</v>
      </c>
      <c r="J709" s="11" t="str">
        <f>VLOOKUP($A709,'Medical Examinations'!$A709:$P3043,11,FALSE)</f>
        <v>Obesity</v>
      </c>
      <c r="K709" s="11" t="str">
        <f>VLOOKUP($A709,'Medical Examinations'!$A709:$P3043,12,FALSE)</f>
        <v>Prediabetes</v>
      </c>
      <c r="L709" s="11" t="str">
        <f>VLOOKUP($A709,'Hospitalisation Details'!$K709:$S3051,7,FALSE)</f>
        <v>13 Jul 1972</v>
      </c>
      <c r="M709" s="17">
        <f>VLOOKUP($A709,'Hospitalisation Details'!$K709:$S3051,9,FALSE)</f>
        <v>14258.33</v>
      </c>
      <c r="N709" s="11" t="str">
        <f>VLOOKUP($A709,'Hospitalisation Details'!$K709:$S3051,4,FALSE)</f>
        <v>Tier - 2</v>
      </c>
      <c r="O709" s="11" t="str">
        <f>VLOOKUP($A709,'Hospitalisation Details'!$K709:$S3051,5,FALSE)</f>
        <v>Tier - 2</v>
      </c>
      <c r="P709" s="11" t="str">
        <f>VLOOKUP($A709,'Hospitalisation Details'!$K709:$S3051,6,FALSE)</f>
        <v>R1026</v>
      </c>
      <c r="Q709" s="36">
        <f ca="1">VLOOKUP($A709,'Hospitalisation Details'!$K709:$S3051,8,FALSE)</f>
        <v>52</v>
      </c>
    </row>
    <row r="710" spans="1:17" x14ac:dyDescent="0.3">
      <c r="A710" s="14" t="str">
        <f>VLOOKUP('Customer Names'!A710,'Customer Names'!A710:F3044,1,FALSE)</f>
        <v>Id709</v>
      </c>
      <c r="B710" s="11" t="str">
        <f>VLOOKUP('Customer Names'!B710,'Customer Names'!B710:G3044,5,FALSE)</f>
        <v>Sally</v>
      </c>
      <c r="C710" s="11">
        <f>VLOOKUP($A710,'Medical Examinations'!$A710:$O3044,2,FALSE)</f>
        <v>40.880000000000003</v>
      </c>
      <c r="D710" s="11">
        <f>VLOOKUP($A710,'Medical Examinations'!$A710:$O3044,3,FALSE)</f>
        <v>7.65</v>
      </c>
      <c r="E710" s="11" t="str">
        <f>VLOOKUP($A710,'Medical Examinations'!$A710:$P3044,14,FALSE)</f>
        <v>No</v>
      </c>
      <c r="F710" s="11" t="str">
        <f>VLOOKUP($A710,'Medical Examinations'!$A710:$O3044,5,FALSE)</f>
        <v>No</v>
      </c>
      <c r="G710" s="11" t="str">
        <f>VLOOKUP($A710,'Medical Examinations'!$A710:$O3044,6,FALSE)</f>
        <v>No</v>
      </c>
      <c r="H710" s="11">
        <f>VLOOKUP($A710,'Medical Examinations'!$A710:$P3044,13,FALSE)</f>
        <v>0</v>
      </c>
      <c r="I710" s="11" t="str">
        <f>VLOOKUP($A710,'Medical Examinations'!$A710:$P3044,16,FALSE)</f>
        <v>No</v>
      </c>
      <c r="J710" s="11" t="str">
        <f>VLOOKUP($A710,'Medical Examinations'!$A710:$P3044,11,FALSE)</f>
        <v>Obesity</v>
      </c>
      <c r="K710" s="11" t="str">
        <f>VLOOKUP($A710,'Medical Examinations'!$A710:$P3044,12,FALSE)</f>
        <v>Diabetes</v>
      </c>
      <c r="L710" s="11" t="str">
        <f>VLOOKUP($A710,'Hospitalisation Details'!$K710:$S3052,7,FALSE)</f>
        <v>26 Dec 1974</v>
      </c>
      <c r="M710" s="17">
        <f>VLOOKUP($A710,'Hospitalisation Details'!$K710:$S3052,9,FALSE)</f>
        <v>14256.79</v>
      </c>
      <c r="N710" s="11" t="str">
        <f>VLOOKUP($A710,'Hospitalisation Details'!$K710:$S3052,4,FALSE)</f>
        <v>Tier - 2</v>
      </c>
      <c r="O710" s="11" t="str">
        <f>VLOOKUP($A710,'Hospitalisation Details'!$K710:$S3052,5,FALSE)</f>
        <v>Tier - 2</v>
      </c>
      <c r="P710" s="11" t="str">
        <f>VLOOKUP($A710,'Hospitalisation Details'!$K710:$S3052,6,FALSE)</f>
        <v>R1026</v>
      </c>
      <c r="Q710" s="36">
        <f ca="1">VLOOKUP($A710,'Hospitalisation Details'!$K710:$S3052,8,FALSE)</f>
        <v>50</v>
      </c>
    </row>
    <row r="711" spans="1:17" x14ac:dyDescent="0.3">
      <c r="A711" s="14" t="str">
        <f>VLOOKUP('Customer Names'!A711,'Customer Names'!A711:F3045,1,FALSE)</f>
        <v>Id710</v>
      </c>
      <c r="B711" s="11" t="str">
        <f>VLOOKUP('Customer Names'!B711,'Customer Names'!B711:G3045,5,FALSE)</f>
        <v>Meaghan J</v>
      </c>
      <c r="C711" s="11">
        <f>VLOOKUP($A711,'Medical Examinations'!$A711:$O3045,2,FALSE)</f>
        <v>26.22</v>
      </c>
      <c r="D711" s="11">
        <f>VLOOKUP($A711,'Medical Examinations'!$A711:$O3045,3,FALSE)</f>
        <v>5.37</v>
      </c>
      <c r="E711" s="11" t="str">
        <f>VLOOKUP($A711,'Medical Examinations'!$A711:$P3045,14,FALSE)</f>
        <v>Yes</v>
      </c>
      <c r="F711" s="11" t="str">
        <f>VLOOKUP($A711,'Medical Examinations'!$A711:$O3045,5,FALSE)</f>
        <v>No</v>
      </c>
      <c r="G711" s="11" t="str">
        <f>VLOOKUP($A711,'Medical Examinations'!$A711:$O3045,6,FALSE)</f>
        <v>No</v>
      </c>
      <c r="H711" s="11">
        <f>VLOOKUP($A711,'Medical Examinations'!$A711:$P3045,13,FALSE)</f>
        <v>2</v>
      </c>
      <c r="I711" s="11" t="str">
        <f>VLOOKUP($A711,'Medical Examinations'!$A711:$P3045,16,FALSE)</f>
        <v>No</v>
      </c>
      <c r="J711" s="11" t="str">
        <f>VLOOKUP($A711,'Medical Examinations'!$A711:$P3045,11,FALSE)</f>
        <v>Overweight</v>
      </c>
      <c r="K711" s="11" t="str">
        <f>VLOOKUP($A711,'Medical Examinations'!$A711:$P3045,12,FALSE)</f>
        <v>Normal</v>
      </c>
      <c r="L711" s="11" t="str">
        <f>VLOOKUP($A711,'Hospitalisation Details'!$K711:$S3053,7,FALSE)</f>
        <v>8 Nov 1959</v>
      </c>
      <c r="M711" s="17">
        <f>VLOOKUP($A711,'Hospitalisation Details'!$K711:$S3053,9,FALSE)</f>
        <v>14256.19</v>
      </c>
      <c r="N711" s="11" t="str">
        <f>VLOOKUP($A711,'Hospitalisation Details'!$K711:$S3053,4,FALSE)</f>
        <v>Tier - 2</v>
      </c>
      <c r="O711" s="11" t="str">
        <f>VLOOKUP($A711,'Hospitalisation Details'!$K711:$S3053,5,FALSE)</f>
        <v>Tier - 3</v>
      </c>
      <c r="P711" s="11" t="str">
        <f>VLOOKUP($A711,'Hospitalisation Details'!$K711:$S3053,6,FALSE)</f>
        <v>R1012</v>
      </c>
      <c r="Q711" s="36">
        <f ca="1">VLOOKUP($A711,'Hospitalisation Details'!$K711:$S3053,8,FALSE)</f>
        <v>65</v>
      </c>
    </row>
    <row r="712" spans="1:17" x14ac:dyDescent="0.3">
      <c r="A712" s="14" t="str">
        <f>VLOOKUP('Customer Names'!A712,'Customer Names'!A712:F3046,1,FALSE)</f>
        <v>Id711</v>
      </c>
      <c r="B712" s="11" t="str">
        <f>VLOOKUP('Customer Names'!B712,'Customer Names'!B712:G3046,5,FALSE)</f>
        <v>Rina</v>
      </c>
      <c r="C712" s="11">
        <f>VLOOKUP($A712,'Medical Examinations'!$A712:$O3046,2,FALSE)</f>
        <v>25.08</v>
      </c>
      <c r="D712" s="11">
        <f>VLOOKUP($A712,'Medical Examinations'!$A712:$O3046,3,FALSE)</f>
        <v>5.75</v>
      </c>
      <c r="E712" s="11" t="str">
        <f>VLOOKUP($A712,'Medical Examinations'!$A712:$P3046,14,FALSE)</f>
        <v>Yes</v>
      </c>
      <c r="F712" s="11" t="str">
        <f>VLOOKUP($A712,'Medical Examinations'!$A712:$O3046,5,FALSE)</f>
        <v>No</v>
      </c>
      <c r="G712" s="11" t="str">
        <f>VLOOKUP($A712,'Medical Examinations'!$A712:$O3046,6,FALSE)</f>
        <v>No</v>
      </c>
      <c r="H712" s="11">
        <f>VLOOKUP($A712,'Medical Examinations'!$A712:$P3046,13,FALSE)</f>
        <v>2</v>
      </c>
      <c r="I712" s="11" t="str">
        <f>VLOOKUP($A712,'Medical Examinations'!$A712:$P3046,16,FALSE)</f>
        <v>No</v>
      </c>
      <c r="J712" s="11" t="str">
        <f>VLOOKUP($A712,'Medical Examinations'!$A712:$P3046,11,FALSE)</f>
        <v>Overweight</v>
      </c>
      <c r="K712" s="11" t="str">
        <f>VLOOKUP($A712,'Medical Examinations'!$A712:$P3046,12,FALSE)</f>
        <v>Prediabetes</v>
      </c>
      <c r="L712" s="11" t="str">
        <f>VLOOKUP($A712,'Hospitalisation Details'!$K712:$S3054,7,FALSE)</f>
        <v>10 Oct 1959</v>
      </c>
      <c r="M712" s="17">
        <f>VLOOKUP($A712,'Hospitalisation Details'!$K712:$S3054,9,FALSE)</f>
        <v>14254.61</v>
      </c>
      <c r="N712" s="11" t="str">
        <f>VLOOKUP($A712,'Hospitalisation Details'!$K712:$S3054,4,FALSE)</f>
        <v>Tier - 2</v>
      </c>
      <c r="O712" s="11" t="str">
        <f>VLOOKUP($A712,'Hospitalisation Details'!$K712:$S3054,5,FALSE)</f>
        <v>Tier - 1</v>
      </c>
      <c r="P712" s="11" t="str">
        <f>VLOOKUP($A712,'Hospitalisation Details'!$K712:$S3054,6,FALSE)</f>
        <v>R1012</v>
      </c>
      <c r="Q712" s="36">
        <f ca="1">VLOOKUP($A712,'Hospitalisation Details'!$K712:$S3054,8,FALSE)</f>
        <v>65</v>
      </c>
    </row>
    <row r="713" spans="1:17" x14ac:dyDescent="0.3">
      <c r="A713" s="14" t="str">
        <f>VLOOKUP('Customer Names'!A713,'Customer Names'!A713:F3047,1,FALSE)</f>
        <v>Id712</v>
      </c>
      <c r="B713" s="11" t="str">
        <f>VLOOKUP('Customer Names'!B713,'Customer Names'!B713:G3047,5,FALSE)</f>
        <v>Kristin P</v>
      </c>
      <c r="C713" s="11">
        <f>VLOOKUP($A713,'Medical Examinations'!$A713:$O3047,2,FALSE)</f>
        <v>39.1</v>
      </c>
      <c r="D713" s="11">
        <f>VLOOKUP($A713,'Medical Examinations'!$A713:$O3047,3,FALSE)</f>
        <v>6.79</v>
      </c>
      <c r="E713" s="11" t="str">
        <f>VLOOKUP($A713,'Medical Examinations'!$A713:$P3047,14,FALSE)</f>
        <v>Yes</v>
      </c>
      <c r="F713" s="11" t="str">
        <f>VLOOKUP($A713,'Medical Examinations'!$A713:$O3047,5,FALSE)</f>
        <v>No</v>
      </c>
      <c r="G713" s="11" t="str">
        <f>VLOOKUP($A713,'Medical Examinations'!$A713:$O3047,6,FALSE)</f>
        <v>No</v>
      </c>
      <c r="H713" s="11">
        <f>VLOOKUP($A713,'Medical Examinations'!$A713:$P3047,13,FALSE)</f>
        <v>2</v>
      </c>
      <c r="I713" s="11" t="str">
        <f>VLOOKUP($A713,'Medical Examinations'!$A713:$P3047,16,FALSE)</f>
        <v>No</v>
      </c>
      <c r="J713" s="11" t="str">
        <f>VLOOKUP($A713,'Medical Examinations'!$A713:$P3047,11,FALSE)</f>
        <v>Obesity</v>
      </c>
      <c r="K713" s="11" t="str">
        <f>VLOOKUP($A713,'Medical Examinations'!$A713:$P3047,12,FALSE)</f>
        <v>Diabetes</v>
      </c>
      <c r="L713" s="11" t="str">
        <f>VLOOKUP($A713,'Hospitalisation Details'!$K713:$S3055,7,FALSE)</f>
        <v>25 Sep 1961</v>
      </c>
      <c r="M713" s="17">
        <f>VLOOKUP($A713,'Hospitalisation Details'!$K713:$S3055,9,FALSE)</f>
        <v>14235.07</v>
      </c>
      <c r="N713" s="11" t="str">
        <f>VLOOKUP($A713,'Hospitalisation Details'!$K713:$S3055,4,FALSE)</f>
        <v>Tier - 2</v>
      </c>
      <c r="O713" s="11" t="str">
        <f>VLOOKUP($A713,'Hospitalisation Details'!$K713:$S3055,5,FALSE)</f>
        <v>Tier - 1</v>
      </c>
      <c r="P713" s="11" t="str">
        <f>VLOOKUP($A713,'Hospitalisation Details'!$K713:$S3055,6,FALSE)</f>
        <v>R1011</v>
      </c>
      <c r="Q713" s="36">
        <f ca="1">VLOOKUP($A713,'Hospitalisation Details'!$K713:$S3055,8,FALSE)</f>
        <v>63</v>
      </c>
    </row>
    <row r="714" spans="1:17" x14ac:dyDescent="0.3">
      <c r="A714" s="14" t="str">
        <f>VLOOKUP('Customer Names'!A714,'Customer Names'!A714:F3048,1,FALSE)</f>
        <v>Id713</v>
      </c>
      <c r="B714" s="11" t="str">
        <f>VLOOKUP('Customer Names'!B714,'Customer Names'!B714:G3048,5,FALSE)</f>
        <v>Albert</v>
      </c>
      <c r="C714" s="11">
        <f>VLOOKUP($A714,'Medical Examinations'!$A714:$O3048,2,FALSE)</f>
        <v>37.905000000000001</v>
      </c>
      <c r="D714" s="11">
        <f>VLOOKUP($A714,'Medical Examinations'!$A714:$O3048,3,FALSE)</f>
        <v>7.03</v>
      </c>
      <c r="E714" s="11" t="str">
        <f>VLOOKUP($A714,'Medical Examinations'!$A714:$P3048,14,FALSE)</f>
        <v>No</v>
      </c>
      <c r="F714" s="11" t="str">
        <f>VLOOKUP($A714,'Medical Examinations'!$A714:$O3048,5,FALSE)</f>
        <v>No</v>
      </c>
      <c r="G714" s="11" t="str">
        <f>VLOOKUP($A714,'Medical Examinations'!$A714:$O3048,6,FALSE)</f>
        <v>No</v>
      </c>
      <c r="H714" s="11">
        <f>VLOOKUP($A714,'Medical Examinations'!$A714:$P3048,13,FALSE)</f>
        <v>3</v>
      </c>
      <c r="I714" s="11" t="str">
        <f>VLOOKUP($A714,'Medical Examinations'!$A714:$P3048,16,FALSE)</f>
        <v>No</v>
      </c>
      <c r="J714" s="11" t="str">
        <f>VLOOKUP($A714,'Medical Examinations'!$A714:$P3048,11,FALSE)</f>
        <v>Obesity</v>
      </c>
      <c r="K714" s="11" t="str">
        <f>VLOOKUP($A714,'Medical Examinations'!$A714:$P3048,12,FALSE)</f>
        <v>Diabetes</v>
      </c>
      <c r="L714" s="11" t="str">
        <f>VLOOKUP($A714,'Hospitalisation Details'!$K714:$S3056,7,FALSE)</f>
        <v>21 Sep 1958</v>
      </c>
      <c r="M714" s="17">
        <f>VLOOKUP($A714,'Hospitalisation Details'!$K714:$S3056,9,FALSE)</f>
        <v>14210.54</v>
      </c>
      <c r="N714" s="11" t="str">
        <f>VLOOKUP($A714,'Hospitalisation Details'!$K714:$S3056,4,FALSE)</f>
        <v>Tier - 2</v>
      </c>
      <c r="O714" s="11" t="str">
        <f>VLOOKUP($A714,'Hospitalisation Details'!$K714:$S3056,5,FALSE)</f>
        <v>Tier - 2</v>
      </c>
      <c r="P714" s="11" t="str">
        <f>VLOOKUP($A714,'Hospitalisation Details'!$K714:$S3056,6,FALSE)</f>
        <v>R1012</v>
      </c>
      <c r="Q714" s="36">
        <f ca="1">VLOOKUP($A714,'Hospitalisation Details'!$K714:$S3056,8,FALSE)</f>
        <v>66</v>
      </c>
    </row>
    <row r="715" spans="1:17" x14ac:dyDescent="0.3">
      <c r="A715" s="14" t="str">
        <f>VLOOKUP('Customer Names'!A715,'Customer Names'!A715:F3049,1,FALSE)</f>
        <v>Id714</v>
      </c>
      <c r="B715" s="11" t="str">
        <f>VLOOKUP('Customer Names'!B715,'Customer Names'!B715:G3049,5,FALSE)</f>
        <v>Ashley</v>
      </c>
      <c r="C715" s="11">
        <f>VLOOKUP($A715,'Medical Examinations'!$A715:$O3049,2,FALSE)</f>
        <v>43.35</v>
      </c>
      <c r="D715" s="11">
        <f>VLOOKUP($A715,'Medical Examinations'!$A715:$O3049,3,FALSE)</f>
        <v>5.41</v>
      </c>
      <c r="E715" s="11" t="str">
        <f>VLOOKUP($A715,'Medical Examinations'!$A715:$P3049,14,FALSE)</f>
        <v>Yes</v>
      </c>
      <c r="F715" s="11" t="str">
        <f>VLOOKUP($A715,'Medical Examinations'!$A715:$O3049,5,FALSE)</f>
        <v>No</v>
      </c>
      <c r="G715" s="11" t="str">
        <f>VLOOKUP($A715,'Medical Examinations'!$A715:$O3049,6,FALSE)</f>
        <v>Yes</v>
      </c>
      <c r="H715" s="11">
        <f>VLOOKUP($A715,'Medical Examinations'!$A715:$P3049,13,FALSE)</f>
        <v>1</v>
      </c>
      <c r="I715" s="11" t="str">
        <f>VLOOKUP($A715,'Medical Examinations'!$A715:$P3049,16,FALSE)</f>
        <v>No</v>
      </c>
      <c r="J715" s="11" t="str">
        <f>VLOOKUP($A715,'Medical Examinations'!$A715:$P3049,11,FALSE)</f>
        <v>Obesity</v>
      </c>
      <c r="K715" s="11" t="str">
        <f>VLOOKUP($A715,'Medical Examinations'!$A715:$P3049,12,FALSE)</f>
        <v>Normal</v>
      </c>
      <c r="L715" s="11" t="str">
        <f>VLOOKUP($A715,'Hospitalisation Details'!$K715:$S3057,7,FALSE)</f>
        <v>17 Nov 1983</v>
      </c>
      <c r="M715" s="17">
        <f>VLOOKUP($A715,'Hospitalisation Details'!$K715:$S3057,9,FALSE)</f>
        <v>14209.4</v>
      </c>
      <c r="N715" s="11" t="str">
        <f>VLOOKUP($A715,'Hospitalisation Details'!$K715:$S3057,4,FALSE)</f>
        <v>Tier - 2</v>
      </c>
      <c r="O715" s="11" t="str">
        <f>VLOOKUP($A715,'Hospitalisation Details'!$K715:$S3057,5,FALSE)</f>
        <v>Tier - 1</v>
      </c>
      <c r="P715" s="11" t="str">
        <f>VLOOKUP($A715,'Hospitalisation Details'!$K715:$S3057,6,FALSE)</f>
        <v>R1026</v>
      </c>
      <c r="Q715" s="36">
        <f ca="1">VLOOKUP($A715,'Hospitalisation Details'!$K715:$S3057,8,FALSE)</f>
        <v>41</v>
      </c>
    </row>
    <row r="716" spans="1:17" x14ac:dyDescent="0.3">
      <c r="A716" s="14" t="str">
        <f>VLOOKUP('Customer Names'!A716,'Customer Names'!A716:F3050,1,FALSE)</f>
        <v>Id715</v>
      </c>
      <c r="B716" s="11" t="str">
        <f>VLOOKUP('Customer Names'!B716,'Customer Names'!B716:G3050,5,FALSE)</f>
        <v>Shannon L</v>
      </c>
      <c r="C716" s="11">
        <f>VLOOKUP($A716,'Medical Examinations'!$A716:$O3050,2,FALSE)</f>
        <v>36.15</v>
      </c>
      <c r="D716" s="11">
        <f>VLOOKUP($A716,'Medical Examinations'!$A716:$O3050,3,FALSE)</f>
        <v>8.0500000000000007</v>
      </c>
      <c r="E716" s="11" t="str">
        <f>VLOOKUP($A716,'Medical Examinations'!$A716:$P3050,14,FALSE)</f>
        <v>No</v>
      </c>
      <c r="F716" s="11" t="str">
        <f>VLOOKUP($A716,'Medical Examinations'!$A716:$O3050,5,FALSE)</f>
        <v>No</v>
      </c>
      <c r="G716" s="11" t="str">
        <f>VLOOKUP($A716,'Medical Examinations'!$A716:$O3050,6,FALSE)</f>
        <v>No</v>
      </c>
      <c r="H716" s="11">
        <f>VLOOKUP($A716,'Medical Examinations'!$A716:$P3050,13,FALSE)</f>
        <v>0</v>
      </c>
      <c r="I716" s="11" t="str">
        <f>VLOOKUP($A716,'Medical Examinations'!$A716:$P3050,16,FALSE)</f>
        <v>No</v>
      </c>
      <c r="J716" s="11" t="str">
        <f>VLOOKUP($A716,'Medical Examinations'!$A716:$P3050,11,FALSE)</f>
        <v>Obesity</v>
      </c>
      <c r="K716" s="11" t="str">
        <f>VLOOKUP($A716,'Medical Examinations'!$A716:$P3050,12,FALSE)</f>
        <v>Diabetes</v>
      </c>
      <c r="L716" s="11" t="str">
        <f>VLOOKUP($A716,'Hospitalisation Details'!$K716:$S3058,7,FALSE)</f>
        <v>25 Dec 1968</v>
      </c>
      <c r="M716" s="17">
        <f>VLOOKUP($A716,'Hospitalisation Details'!$K716:$S3058,9,FALSE)</f>
        <v>14193.55</v>
      </c>
      <c r="N716" s="11" t="str">
        <f>VLOOKUP($A716,'Hospitalisation Details'!$K716:$S3058,4,FALSE)</f>
        <v>Tier - 2</v>
      </c>
      <c r="O716" s="11" t="str">
        <f>VLOOKUP($A716,'Hospitalisation Details'!$K716:$S3058,5,FALSE)</f>
        <v>Tier - 1</v>
      </c>
      <c r="P716" s="11" t="str">
        <f>VLOOKUP($A716,'Hospitalisation Details'!$K716:$S3058,6,FALSE)</f>
        <v>R1026</v>
      </c>
      <c r="Q716" s="36">
        <f ca="1">VLOOKUP($A716,'Hospitalisation Details'!$K716:$S3058,8,FALSE)</f>
        <v>56</v>
      </c>
    </row>
    <row r="717" spans="1:17" x14ac:dyDescent="0.3">
      <c r="A717" s="14" t="str">
        <f>VLOOKUP('Customer Names'!A717,'Customer Names'!A717:F3051,1,FALSE)</f>
        <v>Id716</v>
      </c>
      <c r="B717" s="11" t="str">
        <f>VLOOKUP('Customer Names'!B717,'Customer Names'!B717:G3051,5,FALSE)</f>
        <v>Amy B</v>
      </c>
      <c r="C717" s="11">
        <f>VLOOKUP($A717,'Medical Examinations'!$A717:$O3051,2,FALSE)</f>
        <v>44.98</v>
      </c>
      <c r="D717" s="11">
        <f>VLOOKUP($A717,'Medical Examinations'!$A717:$O3051,3,FALSE)</f>
        <v>5.94</v>
      </c>
      <c r="E717" s="11" t="str">
        <f>VLOOKUP($A717,'Medical Examinations'!$A717:$P3051,14,FALSE)</f>
        <v>No</v>
      </c>
      <c r="F717" s="11" t="str">
        <f>VLOOKUP($A717,'Medical Examinations'!$A717:$O3051,5,FALSE)</f>
        <v>No</v>
      </c>
      <c r="G717" s="11" t="str">
        <f>VLOOKUP($A717,'Medical Examinations'!$A717:$O3051,6,FALSE)</f>
        <v>No</v>
      </c>
      <c r="H717" s="11">
        <f>VLOOKUP($A717,'Medical Examinations'!$A717:$P3051,13,FALSE)</f>
        <v>1</v>
      </c>
      <c r="I717" s="11" t="str">
        <f>VLOOKUP($A717,'Medical Examinations'!$A717:$P3051,16,FALSE)</f>
        <v>No</v>
      </c>
      <c r="J717" s="11" t="str">
        <f>VLOOKUP($A717,'Medical Examinations'!$A717:$P3051,11,FALSE)</f>
        <v>Obesity</v>
      </c>
      <c r="K717" s="11" t="str">
        <f>VLOOKUP($A717,'Medical Examinations'!$A717:$P3051,12,FALSE)</f>
        <v>Prediabetes</v>
      </c>
      <c r="L717" s="11" t="str">
        <f>VLOOKUP($A717,'Hospitalisation Details'!$K717:$S3059,7,FALSE)</f>
        <v>7 Jul 1984</v>
      </c>
      <c r="M717" s="17">
        <f>VLOOKUP($A717,'Hospitalisation Details'!$K717:$S3059,9,FALSE)</f>
        <v>14152.46</v>
      </c>
      <c r="N717" s="11" t="str">
        <f>VLOOKUP($A717,'Hospitalisation Details'!$K717:$S3059,4,FALSE)</f>
        <v>Tier - 2</v>
      </c>
      <c r="O717" s="11" t="str">
        <f>VLOOKUP($A717,'Hospitalisation Details'!$K717:$S3059,5,FALSE)</f>
        <v>Tier - 1</v>
      </c>
      <c r="P717" s="11" t="str">
        <f>VLOOKUP($A717,'Hospitalisation Details'!$K717:$S3059,6,FALSE)</f>
        <v>R1012</v>
      </c>
      <c r="Q717" s="36">
        <f ca="1">VLOOKUP($A717,'Hospitalisation Details'!$K717:$S3059,8,FALSE)</f>
        <v>40</v>
      </c>
    </row>
    <row r="718" spans="1:17" x14ac:dyDescent="0.3">
      <c r="A718" s="14" t="str">
        <f>VLOOKUP('Customer Names'!A718,'Customer Names'!A718:F3052,1,FALSE)</f>
        <v>Id717</v>
      </c>
      <c r="B718" s="11" t="str">
        <f>VLOOKUP('Customer Names'!B718,'Customer Names'!B718:G3052,5,FALSE)</f>
        <v>A Danielle</v>
      </c>
      <c r="C718" s="11">
        <f>VLOOKUP($A718,'Medical Examinations'!$A718:$O3052,2,FALSE)</f>
        <v>38.28</v>
      </c>
      <c r="D718" s="11">
        <f>VLOOKUP($A718,'Medical Examinations'!$A718:$O3052,3,FALSE)</f>
        <v>5.51</v>
      </c>
      <c r="E718" s="11" t="str">
        <f>VLOOKUP($A718,'Medical Examinations'!$A718:$P3052,14,FALSE)</f>
        <v>No</v>
      </c>
      <c r="F718" s="11" t="str">
        <f>VLOOKUP($A718,'Medical Examinations'!$A718:$O3052,5,FALSE)</f>
        <v>Yes</v>
      </c>
      <c r="G718" s="11" t="str">
        <f>VLOOKUP($A718,'Medical Examinations'!$A718:$O3052,6,FALSE)</f>
        <v>No</v>
      </c>
      <c r="H718" s="11">
        <f>VLOOKUP($A718,'Medical Examinations'!$A718:$P3052,13,FALSE)</f>
        <v>1</v>
      </c>
      <c r="I718" s="11" t="str">
        <f>VLOOKUP($A718,'Medical Examinations'!$A718:$P3052,16,FALSE)</f>
        <v>No</v>
      </c>
      <c r="J718" s="11" t="str">
        <f>VLOOKUP($A718,'Medical Examinations'!$A718:$P3052,11,FALSE)</f>
        <v>Obesity</v>
      </c>
      <c r="K718" s="11" t="str">
        <f>VLOOKUP($A718,'Medical Examinations'!$A718:$P3052,12,FALSE)</f>
        <v>Normal</v>
      </c>
      <c r="L718" s="11" t="str">
        <f>VLOOKUP($A718,'Hospitalisation Details'!$K718:$S3060,7,FALSE)</f>
        <v>6 Jul 2004</v>
      </c>
      <c r="M718" s="17">
        <f>VLOOKUP($A718,'Hospitalisation Details'!$K718:$S3060,9,FALSE)</f>
        <v>14133.04</v>
      </c>
      <c r="N718" s="11" t="str">
        <f>VLOOKUP($A718,'Hospitalisation Details'!$K718:$S3060,4,FALSE)</f>
        <v>Tier - 2</v>
      </c>
      <c r="O718" s="11" t="str">
        <f>VLOOKUP($A718,'Hospitalisation Details'!$K718:$S3060,5,FALSE)</f>
        <v>Tier - 3</v>
      </c>
      <c r="P718" s="11" t="str">
        <f>VLOOKUP($A718,'Hospitalisation Details'!$K718:$S3060,6,FALSE)</f>
        <v>R1013</v>
      </c>
      <c r="Q718" s="36">
        <f ca="1">VLOOKUP($A718,'Hospitalisation Details'!$K718:$S3060,8,FALSE)</f>
        <v>20</v>
      </c>
    </row>
    <row r="719" spans="1:17" x14ac:dyDescent="0.3">
      <c r="A719" s="14" t="str">
        <f>VLOOKUP('Customer Names'!A719,'Customer Names'!A719:F3053,1,FALSE)</f>
        <v>Id718</v>
      </c>
      <c r="B719" s="11" t="str">
        <f>VLOOKUP('Customer Names'!B719,'Customer Names'!B719:G3053,5,FALSE)</f>
        <v>Conrad F</v>
      </c>
      <c r="C719" s="11">
        <f>VLOOKUP($A719,'Medical Examinations'!$A719:$O3053,2,FALSE)</f>
        <v>32.299999999999997</v>
      </c>
      <c r="D719" s="11">
        <f>VLOOKUP($A719,'Medical Examinations'!$A719:$O3053,3,FALSE)</f>
        <v>6.55</v>
      </c>
      <c r="E719" s="11" t="str">
        <f>VLOOKUP($A719,'Medical Examinations'!$A719:$P3053,14,FALSE)</f>
        <v>Yes</v>
      </c>
      <c r="F719" s="11" t="str">
        <f>VLOOKUP($A719,'Medical Examinations'!$A719:$O3053,5,FALSE)</f>
        <v>No</v>
      </c>
      <c r="G719" s="11" t="str">
        <f>VLOOKUP($A719,'Medical Examinations'!$A719:$O3053,6,FALSE)</f>
        <v>No</v>
      </c>
      <c r="H719" s="11">
        <f>VLOOKUP($A719,'Medical Examinations'!$A719:$P3053,13,FALSE)</f>
        <v>2</v>
      </c>
      <c r="I719" s="11" t="str">
        <f>VLOOKUP($A719,'Medical Examinations'!$A719:$P3053,16,FALSE)</f>
        <v>No</v>
      </c>
      <c r="J719" s="11" t="str">
        <f>VLOOKUP($A719,'Medical Examinations'!$A719:$P3053,11,FALSE)</f>
        <v>Obesity</v>
      </c>
      <c r="K719" s="11" t="str">
        <f>VLOOKUP($A719,'Medical Examinations'!$A719:$P3053,12,FALSE)</f>
        <v>Diabetes</v>
      </c>
      <c r="L719" s="11" t="str">
        <f>VLOOKUP($A719,'Hospitalisation Details'!$K719:$S3061,7,FALSE)</f>
        <v>14 Jun 1961</v>
      </c>
      <c r="M719" s="17">
        <f>VLOOKUP($A719,'Hospitalisation Details'!$K719:$S3061,9,FALSE)</f>
        <v>14119.62</v>
      </c>
      <c r="N719" s="11" t="str">
        <f>VLOOKUP($A719,'Hospitalisation Details'!$K719:$S3061,4,FALSE)</f>
        <v>Tier - 2</v>
      </c>
      <c r="O719" s="11" t="str">
        <f>VLOOKUP($A719,'Hospitalisation Details'!$K719:$S3061,5,FALSE)</f>
        <v>Tier - 1</v>
      </c>
      <c r="P719" s="11" t="str">
        <f>VLOOKUP($A719,'Hospitalisation Details'!$K719:$S3061,6,FALSE)</f>
        <v>R1012</v>
      </c>
      <c r="Q719" s="36">
        <f ca="1">VLOOKUP($A719,'Hospitalisation Details'!$K719:$S3061,8,FALSE)</f>
        <v>63</v>
      </c>
    </row>
    <row r="720" spans="1:17" x14ac:dyDescent="0.3">
      <c r="A720" s="14" t="str">
        <f>VLOOKUP('Customer Names'!A720,'Customer Names'!A720:F3054,1,FALSE)</f>
        <v>Id719</v>
      </c>
      <c r="B720" s="11" t="str">
        <f>VLOOKUP('Customer Names'!B720,'Customer Names'!B720:G3054,5,FALSE)</f>
        <v>Josh</v>
      </c>
      <c r="C720" s="11">
        <f>VLOOKUP($A720,'Medical Examinations'!$A720:$O3054,2,FALSE)</f>
        <v>39.51</v>
      </c>
      <c r="D720" s="11">
        <f>VLOOKUP($A720,'Medical Examinations'!$A720:$O3054,3,FALSE)</f>
        <v>5.79</v>
      </c>
      <c r="E720" s="11" t="str">
        <f>VLOOKUP($A720,'Medical Examinations'!$A720:$P3054,14,FALSE)</f>
        <v>Yes</v>
      </c>
      <c r="F720" s="11" t="str">
        <f>VLOOKUP($A720,'Medical Examinations'!$A720:$O3054,5,FALSE)</f>
        <v>No</v>
      </c>
      <c r="G720" s="11" t="str">
        <f>VLOOKUP($A720,'Medical Examinations'!$A720:$O3054,6,FALSE)</f>
        <v>No</v>
      </c>
      <c r="H720" s="11">
        <f>VLOOKUP($A720,'Medical Examinations'!$A720:$P3054,13,FALSE)</f>
        <v>0</v>
      </c>
      <c r="I720" s="11" t="str">
        <f>VLOOKUP($A720,'Medical Examinations'!$A720:$P3054,16,FALSE)</f>
        <v>No</v>
      </c>
      <c r="J720" s="11" t="str">
        <f>VLOOKUP($A720,'Medical Examinations'!$A720:$P3054,11,FALSE)</f>
        <v>Obesity</v>
      </c>
      <c r="K720" s="11" t="str">
        <f>VLOOKUP($A720,'Medical Examinations'!$A720:$P3054,12,FALSE)</f>
        <v>Prediabetes</v>
      </c>
      <c r="L720" s="11" t="str">
        <f>VLOOKUP($A720,'Hospitalisation Details'!$K720:$S3062,7,FALSE)</f>
        <v>26 Sep 1976</v>
      </c>
      <c r="M720" s="17">
        <f>VLOOKUP($A720,'Hospitalisation Details'!$K720:$S3062,9,FALSE)</f>
        <v>14098.07</v>
      </c>
      <c r="N720" s="11" t="str">
        <f>VLOOKUP($A720,'Hospitalisation Details'!$K720:$S3062,4,FALSE)</f>
        <v>Tier - 2</v>
      </c>
      <c r="O720" s="11" t="str">
        <f>VLOOKUP($A720,'Hospitalisation Details'!$K720:$S3062,5,FALSE)</f>
        <v>Tier - 3</v>
      </c>
      <c r="P720" s="11" t="str">
        <f>VLOOKUP($A720,'Hospitalisation Details'!$K720:$S3062,6,FALSE)</f>
        <v>R1023</v>
      </c>
      <c r="Q720" s="36">
        <f ca="1">VLOOKUP($A720,'Hospitalisation Details'!$K720:$S3062,8,FALSE)</f>
        <v>48</v>
      </c>
    </row>
    <row r="721" spans="1:17" x14ac:dyDescent="0.3">
      <c r="A721" s="14" t="str">
        <f>VLOOKUP('Customer Names'!A721,'Customer Names'!A721:F3055,1,FALSE)</f>
        <v>Id720</v>
      </c>
      <c r="B721" s="11" t="str">
        <f>VLOOKUP('Customer Names'!B721,'Customer Names'!B721:G3055,5,FALSE)</f>
        <v>Maxime</v>
      </c>
      <c r="C721" s="11">
        <f>VLOOKUP($A721,'Medical Examinations'!$A721:$O3055,2,FALSE)</f>
        <v>50.46</v>
      </c>
      <c r="D721" s="11">
        <f>VLOOKUP($A721,'Medical Examinations'!$A721:$O3055,3,FALSE)</f>
        <v>4.5599999999999996</v>
      </c>
      <c r="E721" s="11" t="str">
        <f>VLOOKUP($A721,'Medical Examinations'!$A721:$P3055,14,FALSE)</f>
        <v>No</v>
      </c>
      <c r="F721" s="11" t="str">
        <f>VLOOKUP($A721,'Medical Examinations'!$A721:$O3055,5,FALSE)</f>
        <v>No</v>
      </c>
      <c r="G721" s="11" t="str">
        <f>VLOOKUP($A721,'Medical Examinations'!$A721:$O3055,6,FALSE)</f>
        <v>No</v>
      </c>
      <c r="H721" s="11">
        <f>VLOOKUP($A721,'Medical Examinations'!$A721:$P3055,13,FALSE)</f>
        <v>0</v>
      </c>
      <c r="I721" s="11" t="str">
        <f>VLOOKUP($A721,'Medical Examinations'!$A721:$P3055,16,FALSE)</f>
        <v>No</v>
      </c>
      <c r="J721" s="11" t="str">
        <f>VLOOKUP($A721,'Medical Examinations'!$A721:$P3055,11,FALSE)</f>
        <v>Obesity</v>
      </c>
      <c r="K721" s="11" t="str">
        <f>VLOOKUP($A721,'Medical Examinations'!$A721:$P3055,12,FALSE)</f>
        <v>Normal</v>
      </c>
      <c r="L721" s="11" t="str">
        <f>VLOOKUP($A721,'Hospitalisation Details'!$K721:$S3063,7,FALSE)</f>
        <v>12 Sep 1991</v>
      </c>
      <c r="M721" s="17">
        <f>VLOOKUP($A721,'Hospitalisation Details'!$K721:$S3063,9,FALSE)</f>
        <v>14081.93</v>
      </c>
      <c r="N721" s="11" t="str">
        <f>VLOOKUP($A721,'Hospitalisation Details'!$K721:$S3063,4,FALSE)</f>
        <v>Tier - 2</v>
      </c>
      <c r="O721" s="11" t="str">
        <f>VLOOKUP($A721,'Hospitalisation Details'!$K721:$S3063,5,FALSE)</f>
        <v>Tier - 3</v>
      </c>
      <c r="P721" s="11" t="str">
        <f>VLOOKUP($A721,'Hospitalisation Details'!$K721:$S3063,6,FALSE)</f>
        <v>R1012</v>
      </c>
      <c r="Q721" s="36">
        <f ca="1">VLOOKUP($A721,'Hospitalisation Details'!$K721:$S3063,8,FALSE)</f>
        <v>33</v>
      </c>
    </row>
    <row r="722" spans="1:17" x14ac:dyDescent="0.3">
      <c r="A722" s="14" t="str">
        <f>VLOOKUP('Customer Names'!A722,'Customer Names'!A722:F3056,1,FALSE)</f>
        <v>Id721</v>
      </c>
      <c r="B722" s="11" t="str">
        <f>VLOOKUP('Customer Names'!B722,'Customer Names'!B722:G3056,5,FALSE)</f>
        <v>Natalie</v>
      </c>
      <c r="C722" s="11">
        <f>VLOOKUP($A722,'Medical Examinations'!$A722:$O3056,2,FALSE)</f>
        <v>31.73</v>
      </c>
      <c r="D722" s="11">
        <f>VLOOKUP($A722,'Medical Examinations'!$A722:$O3056,3,FALSE)</f>
        <v>7</v>
      </c>
      <c r="E722" s="11" t="str">
        <f>VLOOKUP($A722,'Medical Examinations'!$A722:$P3056,14,FALSE)</f>
        <v>No</v>
      </c>
      <c r="F722" s="11" t="str">
        <f>VLOOKUP($A722,'Medical Examinations'!$A722:$O3056,5,FALSE)</f>
        <v>No</v>
      </c>
      <c r="G722" s="11" t="str">
        <f>VLOOKUP($A722,'Medical Examinations'!$A722:$O3056,6,FALSE)</f>
        <v>No</v>
      </c>
      <c r="H722" s="11">
        <f>VLOOKUP($A722,'Medical Examinations'!$A722:$P3056,13,FALSE)</f>
        <v>0</v>
      </c>
      <c r="I722" s="11" t="str">
        <f>VLOOKUP($A722,'Medical Examinations'!$A722:$P3056,16,FALSE)</f>
        <v>No</v>
      </c>
      <c r="J722" s="11" t="str">
        <f>VLOOKUP($A722,'Medical Examinations'!$A722:$P3056,11,FALSE)</f>
        <v>Obesity</v>
      </c>
      <c r="K722" s="11" t="str">
        <f>VLOOKUP($A722,'Medical Examinations'!$A722:$P3056,12,FALSE)</f>
        <v>Diabetes</v>
      </c>
      <c r="L722" s="11" t="str">
        <f>VLOOKUP($A722,'Hospitalisation Details'!$K722:$S3064,7,FALSE)</f>
        <v>8 Nov 1960</v>
      </c>
      <c r="M722" s="17">
        <f>VLOOKUP($A722,'Hospitalisation Details'!$K722:$S3064,9,FALSE)</f>
        <v>14043.48</v>
      </c>
      <c r="N722" s="11" t="str">
        <f>VLOOKUP($A722,'Hospitalisation Details'!$K722:$S3064,4,FALSE)</f>
        <v>Tier - 2</v>
      </c>
      <c r="O722" s="11" t="str">
        <f>VLOOKUP($A722,'Hospitalisation Details'!$K722:$S3064,5,FALSE)</f>
        <v>Tier - 3</v>
      </c>
      <c r="P722" s="11" t="str">
        <f>VLOOKUP($A722,'Hospitalisation Details'!$K722:$S3064,6,FALSE)</f>
        <v>R1024</v>
      </c>
      <c r="Q722" s="36">
        <f ca="1">VLOOKUP($A722,'Hospitalisation Details'!$K722:$S3064,8,FALSE)</f>
        <v>64</v>
      </c>
    </row>
    <row r="723" spans="1:17" x14ac:dyDescent="0.3">
      <c r="A723" s="14" t="str">
        <f>VLOOKUP('Customer Names'!A723,'Customer Names'!A723:F3057,1,FALSE)</f>
        <v>Id722</v>
      </c>
      <c r="B723" s="11" t="str">
        <f>VLOOKUP('Customer Names'!B723,'Customer Names'!B723:G3057,5,FALSE)</f>
        <v>Melissa</v>
      </c>
      <c r="C723" s="11">
        <f>VLOOKUP($A723,'Medical Examinations'!$A723:$O3057,2,FALSE)</f>
        <v>32.1</v>
      </c>
      <c r="D723" s="11">
        <f>VLOOKUP($A723,'Medical Examinations'!$A723:$O3057,3,FALSE)</f>
        <v>6.57</v>
      </c>
      <c r="E723" s="11" t="str">
        <f>VLOOKUP($A723,'Medical Examinations'!$A723:$P3057,14,FALSE)</f>
        <v>Yes</v>
      </c>
      <c r="F723" s="11" t="str">
        <f>VLOOKUP($A723,'Medical Examinations'!$A723:$O3057,5,FALSE)</f>
        <v>No</v>
      </c>
      <c r="G723" s="11" t="str">
        <f>VLOOKUP($A723,'Medical Examinations'!$A723:$O3057,6,FALSE)</f>
        <v>Yes</v>
      </c>
      <c r="H723" s="11">
        <f>VLOOKUP($A723,'Medical Examinations'!$A723:$P3057,13,FALSE)</f>
        <v>1</v>
      </c>
      <c r="I723" s="11" t="str">
        <f>VLOOKUP($A723,'Medical Examinations'!$A723:$P3057,16,FALSE)</f>
        <v>No</v>
      </c>
      <c r="J723" s="11" t="str">
        <f>VLOOKUP($A723,'Medical Examinations'!$A723:$P3057,11,FALSE)</f>
        <v>Obesity</v>
      </c>
      <c r="K723" s="11" t="str">
        <f>VLOOKUP($A723,'Medical Examinations'!$A723:$P3057,12,FALSE)</f>
        <v>Diabetes</v>
      </c>
      <c r="L723" s="11" t="str">
        <f>VLOOKUP($A723,'Hospitalisation Details'!$K723:$S3065,7,FALSE)</f>
        <v>8 Jul 1963</v>
      </c>
      <c r="M723" s="17">
        <f>VLOOKUP($A723,'Hospitalisation Details'!$K723:$S3065,9,FALSE)</f>
        <v>14007.22</v>
      </c>
      <c r="N723" s="11" t="str">
        <f>VLOOKUP($A723,'Hospitalisation Details'!$K723:$S3065,4,FALSE)</f>
        <v>Tier - 2</v>
      </c>
      <c r="O723" s="11" t="str">
        <f>VLOOKUP($A723,'Hospitalisation Details'!$K723:$S3065,5,FALSE)</f>
        <v>Tier - 3</v>
      </c>
      <c r="P723" s="11" t="str">
        <f>VLOOKUP($A723,'Hospitalisation Details'!$K723:$S3065,6,FALSE)</f>
        <v>R1011</v>
      </c>
      <c r="Q723" s="36">
        <f ca="1">VLOOKUP($A723,'Hospitalisation Details'!$K723:$S3065,8,FALSE)</f>
        <v>61</v>
      </c>
    </row>
    <row r="724" spans="1:17" x14ac:dyDescent="0.3">
      <c r="A724" s="14" t="str">
        <f>VLOOKUP('Customer Names'!A724,'Customer Names'!A724:F3058,1,FALSE)</f>
        <v>Id723</v>
      </c>
      <c r="B724" s="11" t="str">
        <f>VLOOKUP('Customer Names'!B724,'Customer Names'!B724:G3058,5,FALSE)</f>
        <v>Laura P</v>
      </c>
      <c r="C724" s="11">
        <f>VLOOKUP($A724,'Medical Examinations'!$A724:$O3058,2,FALSE)</f>
        <v>27.83</v>
      </c>
      <c r="D724" s="11">
        <f>VLOOKUP($A724,'Medical Examinations'!$A724:$O3058,3,FALSE)</f>
        <v>11.61</v>
      </c>
      <c r="E724" s="11" t="str">
        <f>VLOOKUP($A724,'Medical Examinations'!$A724:$P3058,14,FALSE)</f>
        <v>Yes</v>
      </c>
      <c r="F724" s="11" t="str">
        <f>VLOOKUP($A724,'Medical Examinations'!$A724:$O3058,5,FALSE)</f>
        <v>No</v>
      </c>
      <c r="G724" s="11" t="str">
        <f>VLOOKUP($A724,'Medical Examinations'!$A724:$O3058,6,FALSE)</f>
        <v>Yes</v>
      </c>
      <c r="H724" s="11">
        <f>VLOOKUP($A724,'Medical Examinations'!$A724:$P3058,13,FALSE)</f>
        <v>1</v>
      </c>
      <c r="I724" s="11" t="str">
        <f>VLOOKUP($A724,'Medical Examinations'!$A724:$P3058,16,FALSE)</f>
        <v>No</v>
      </c>
      <c r="J724" s="11" t="str">
        <f>VLOOKUP($A724,'Medical Examinations'!$A724:$P3058,11,FALSE)</f>
        <v>Overweight</v>
      </c>
      <c r="K724" s="11" t="str">
        <f>VLOOKUP($A724,'Medical Examinations'!$A724:$P3058,12,FALSE)</f>
        <v>Diabetes</v>
      </c>
      <c r="L724" s="11" t="str">
        <f>VLOOKUP($A724,'Hospitalisation Details'!$K724:$S3066,7,FALSE)</f>
        <v>6 Jul 1963</v>
      </c>
      <c r="M724" s="17">
        <f>VLOOKUP($A724,'Hospitalisation Details'!$K724:$S3066,9,FALSE)</f>
        <v>14001.29</v>
      </c>
      <c r="N724" s="11" t="str">
        <f>VLOOKUP($A724,'Hospitalisation Details'!$K724:$S3066,4,FALSE)</f>
        <v>Tier - 2</v>
      </c>
      <c r="O724" s="11" t="str">
        <f>VLOOKUP($A724,'Hospitalisation Details'!$K724:$S3066,5,FALSE)</f>
        <v>Tier - 2</v>
      </c>
      <c r="P724" s="11" t="str">
        <f>VLOOKUP($A724,'Hospitalisation Details'!$K724:$S3066,6,FALSE)</f>
        <v>R1013</v>
      </c>
      <c r="Q724" s="36">
        <f ca="1">VLOOKUP($A724,'Hospitalisation Details'!$K724:$S3066,8,FALSE)</f>
        <v>61</v>
      </c>
    </row>
    <row r="725" spans="1:17" x14ac:dyDescent="0.3">
      <c r="A725" s="14" t="str">
        <f>VLOOKUP('Customer Names'!A725,'Customer Names'!A725:F3059,1,FALSE)</f>
        <v>Id724</v>
      </c>
      <c r="B725" s="11" t="str">
        <f>VLOOKUP('Customer Names'!B725,'Customer Names'!B725:G3059,5,FALSE)</f>
        <v>Lisa</v>
      </c>
      <c r="C725" s="11">
        <f>VLOOKUP($A725,'Medical Examinations'!$A725:$O3059,2,FALSE)</f>
        <v>27.72</v>
      </c>
      <c r="D725" s="11">
        <f>VLOOKUP($A725,'Medical Examinations'!$A725:$O3059,3,FALSE)</f>
        <v>8.16</v>
      </c>
      <c r="E725" s="11" t="str">
        <f>VLOOKUP($A725,'Medical Examinations'!$A725:$P3059,14,FALSE)</f>
        <v>Yes</v>
      </c>
      <c r="F725" s="11" t="str">
        <f>VLOOKUP($A725,'Medical Examinations'!$A725:$O3059,5,FALSE)</f>
        <v>No</v>
      </c>
      <c r="G725" s="11" t="str">
        <f>VLOOKUP($A725,'Medical Examinations'!$A725:$O3059,6,FALSE)</f>
        <v>Yes</v>
      </c>
      <c r="H725" s="11">
        <f>VLOOKUP($A725,'Medical Examinations'!$A725:$P3059,13,FALSE)</f>
        <v>1</v>
      </c>
      <c r="I725" s="11" t="str">
        <f>VLOOKUP($A725,'Medical Examinations'!$A725:$P3059,16,FALSE)</f>
        <v>No</v>
      </c>
      <c r="J725" s="11" t="str">
        <f>VLOOKUP($A725,'Medical Examinations'!$A725:$P3059,11,FALSE)</f>
        <v>Overweight</v>
      </c>
      <c r="K725" s="11" t="str">
        <f>VLOOKUP($A725,'Medical Examinations'!$A725:$P3059,12,FALSE)</f>
        <v>Diabetes</v>
      </c>
      <c r="L725" s="11" t="str">
        <f>VLOOKUP($A725,'Hospitalisation Details'!$K725:$S3067,7,FALSE)</f>
        <v>23 Dec 1963</v>
      </c>
      <c r="M725" s="17">
        <f>VLOOKUP($A725,'Hospitalisation Details'!$K725:$S3067,9,FALSE)</f>
        <v>14001.13</v>
      </c>
      <c r="N725" s="11" t="str">
        <f>VLOOKUP($A725,'Hospitalisation Details'!$K725:$S3067,4,FALSE)</f>
        <v>Tier - 2</v>
      </c>
      <c r="O725" s="11" t="str">
        <f>VLOOKUP($A725,'Hospitalisation Details'!$K725:$S3067,5,FALSE)</f>
        <v>Tier - 1</v>
      </c>
      <c r="P725" s="11" t="str">
        <f>VLOOKUP($A725,'Hospitalisation Details'!$K725:$S3067,6,FALSE)</f>
        <v>R1013</v>
      </c>
      <c r="Q725" s="36">
        <f ca="1">VLOOKUP($A725,'Hospitalisation Details'!$K725:$S3067,8,FALSE)</f>
        <v>61</v>
      </c>
    </row>
    <row r="726" spans="1:17" x14ac:dyDescent="0.3">
      <c r="A726" s="14" t="str">
        <f>VLOOKUP('Customer Names'!A726,'Customer Names'!A726:F3060,1,FALSE)</f>
        <v>Id725</v>
      </c>
      <c r="B726" s="11" t="str">
        <f>VLOOKUP('Customer Names'!B726,'Customer Names'!B726:G3060,5,FALSE)</f>
        <v>William D</v>
      </c>
      <c r="C726" s="11">
        <f>VLOOKUP($A726,'Medical Examinations'!$A726:$O3060,2,FALSE)</f>
        <v>36.765000000000001</v>
      </c>
      <c r="D726" s="11">
        <f>VLOOKUP($A726,'Medical Examinations'!$A726:$O3060,3,FALSE)</f>
        <v>4.4800000000000004</v>
      </c>
      <c r="E726" s="11" t="str">
        <f>VLOOKUP($A726,'Medical Examinations'!$A726:$P3060,14,FALSE)</f>
        <v>Yes</v>
      </c>
      <c r="F726" s="11" t="str">
        <f>VLOOKUP($A726,'Medical Examinations'!$A726:$O3060,5,FALSE)</f>
        <v>No</v>
      </c>
      <c r="G726" s="11" t="str">
        <f>VLOOKUP($A726,'Medical Examinations'!$A726:$O3060,6,FALSE)</f>
        <v>No</v>
      </c>
      <c r="H726" s="11">
        <f>VLOOKUP($A726,'Medical Examinations'!$A726:$P3060,13,FALSE)</f>
        <v>2</v>
      </c>
      <c r="I726" s="11" t="str">
        <f>VLOOKUP($A726,'Medical Examinations'!$A726:$P3060,16,FALSE)</f>
        <v>No</v>
      </c>
      <c r="J726" s="11" t="str">
        <f>VLOOKUP($A726,'Medical Examinations'!$A726:$P3060,11,FALSE)</f>
        <v>Obesity</v>
      </c>
      <c r="K726" s="11" t="str">
        <f>VLOOKUP($A726,'Medical Examinations'!$A726:$P3060,12,FALSE)</f>
        <v>Normal</v>
      </c>
      <c r="L726" s="11" t="str">
        <f>VLOOKUP($A726,'Hospitalisation Details'!$K726:$S3068,7,FALSE)</f>
        <v>6 Sep 1959</v>
      </c>
      <c r="M726" s="17">
        <f>VLOOKUP($A726,'Hospitalisation Details'!$K726:$S3068,9,FALSE)</f>
        <v>13981.85</v>
      </c>
      <c r="N726" s="11" t="str">
        <f>VLOOKUP($A726,'Hospitalisation Details'!$K726:$S3068,4,FALSE)</f>
        <v>Tier - 2</v>
      </c>
      <c r="O726" s="11" t="str">
        <f>VLOOKUP($A726,'Hospitalisation Details'!$K726:$S3068,5,FALSE)</f>
        <v>Tier - 1</v>
      </c>
      <c r="P726" s="11" t="str">
        <f>VLOOKUP($A726,'Hospitalisation Details'!$K726:$S3068,6,FALSE)</f>
        <v>R1016</v>
      </c>
      <c r="Q726" s="36">
        <f ca="1">VLOOKUP($A726,'Hospitalisation Details'!$K726:$S3068,8,FALSE)</f>
        <v>65</v>
      </c>
    </row>
    <row r="727" spans="1:17" x14ac:dyDescent="0.3">
      <c r="A727" s="14" t="str">
        <f>VLOOKUP('Customer Names'!A727,'Customer Names'!A727:F3061,1,FALSE)</f>
        <v>Id726</v>
      </c>
      <c r="B727" s="11" t="str">
        <f>VLOOKUP('Customer Names'!B727,'Customer Names'!B727:G3061,5,FALSE)</f>
        <v>James</v>
      </c>
      <c r="C727" s="11">
        <f>VLOOKUP($A727,'Medical Examinations'!$A727:$O3061,2,FALSE)</f>
        <v>48.36</v>
      </c>
      <c r="D727" s="11">
        <f>VLOOKUP($A727,'Medical Examinations'!$A727:$O3061,3,FALSE)</f>
        <v>4.08</v>
      </c>
      <c r="E727" s="11" t="str">
        <f>VLOOKUP($A727,'Medical Examinations'!$A727:$P3061,14,FALSE)</f>
        <v>No</v>
      </c>
      <c r="F727" s="11" t="str">
        <f>VLOOKUP($A727,'Medical Examinations'!$A727:$O3061,5,FALSE)</f>
        <v>No</v>
      </c>
      <c r="G727" s="11" t="str">
        <f>VLOOKUP($A727,'Medical Examinations'!$A727:$O3061,6,FALSE)</f>
        <v>No</v>
      </c>
      <c r="H727" s="11">
        <f>VLOOKUP($A727,'Medical Examinations'!$A727:$P3061,13,FALSE)</f>
        <v>0</v>
      </c>
      <c r="I727" s="11" t="str">
        <f>VLOOKUP($A727,'Medical Examinations'!$A727:$P3061,16,FALSE)</f>
        <v>No</v>
      </c>
      <c r="J727" s="11" t="str">
        <f>VLOOKUP($A727,'Medical Examinations'!$A727:$P3061,11,FALSE)</f>
        <v>Obesity</v>
      </c>
      <c r="K727" s="11" t="str">
        <f>VLOOKUP($A727,'Medical Examinations'!$A727:$P3061,12,FALSE)</f>
        <v>Normal</v>
      </c>
      <c r="L727" s="11" t="str">
        <f>VLOOKUP($A727,'Hospitalisation Details'!$K727:$S3069,7,FALSE)</f>
        <v>13 Jul 1990</v>
      </c>
      <c r="M727" s="17">
        <f>VLOOKUP($A727,'Hospitalisation Details'!$K727:$S3069,9,FALSE)</f>
        <v>13979.45</v>
      </c>
      <c r="N727" s="11" t="str">
        <f>VLOOKUP($A727,'Hospitalisation Details'!$K727:$S3069,4,FALSE)</f>
        <v>Tier - 2</v>
      </c>
      <c r="O727" s="11" t="str">
        <f>VLOOKUP($A727,'Hospitalisation Details'!$K727:$S3069,5,FALSE)</f>
        <v>Tier - 1</v>
      </c>
      <c r="P727" s="11" t="str">
        <f>VLOOKUP($A727,'Hospitalisation Details'!$K727:$S3069,6,FALSE)</f>
        <v>R1023</v>
      </c>
      <c r="Q727" s="36">
        <f ca="1">VLOOKUP($A727,'Hospitalisation Details'!$K727:$S3069,8,FALSE)</f>
        <v>34</v>
      </c>
    </row>
    <row r="728" spans="1:17" x14ac:dyDescent="0.3">
      <c r="A728" s="14" t="str">
        <f>VLOOKUP('Customer Names'!A728,'Customer Names'!A728:F3062,1,FALSE)</f>
        <v>Id727</v>
      </c>
      <c r="B728" s="11" t="str">
        <f>VLOOKUP('Customer Names'!B728,'Customer Names'!B728:G3062,5,FALSE)</f>
        <v>John</v>
      </c>
      <c r="C728" s="11">
        <f>VLOOKUP($A728,'Medical Examinations'!$A728:$O3062,2,FALSE)</f>
        <v>31.445</v>
      </c>
      <c r="D728" s="11">
        <f>VLOOKUP($A728,'Medical Examinations'!$A728:$O3062,3,FALSE)</f>
        <v>4.4000000000000004</v>
      </c>
      <c r="E728" s="11" t="str">
        <f>VLOOKUP($A728,'Medical Examinations'!$A728:$P3062,14,FALSE)</f>
        <v>Yes</v>
      </c>
      <c r="F728" s="11" t="str">
        <f>VLOOKUP($A728,'Medical Examinations'!$A728:$O3062,5,FALSE)</f>
        <v>No</v>
      </c>
      <c r="G728" s="11" t="str">
        <f>VLOOKUP($A728,'Medical Examinations'!$A728:$O3062,6,FALSE)</f>
        <v>No</v>
      </c>
      <c r="H728" s="11">
        <f>VLOOKUP($A728,'Medical Examinations'!$A728:$P3062,13,FALSE)</f>
        <v>2</v>
      </c>
      <c r="I728" s="11" t="str">
        <f>VLOOKUP($A728,'Medical Examinations'!$A728:$P3062,16,FALSE)</f>
        <v>No</v>
      </c>
      <c r="J728" s="11" t="str">
        <f>VLOOKUP($A728,'Medical Examinations'!$A728:$P3062,11,FALSE)</f>
        <v>Obesity</v>
      </c>
      <c r="K728" s="11" t="str">
        <f>VLOOKUP($A728,'Medical Examinations'!$A728:$P3062,12,FALSE)</f>
        <v>Normal</v>
      </c>
      <c r="L728" s="11" t="str">
        <f>VLOOKUP($A728,'Hospitalisation Details'!$K728:$S3070,7,FALSE)</f>
        <v>29 Aug 1959</v>
      </c>
      <c r="M728" s="17">
        <f>VLOOKUP($A728,'Hospitalisation Details'!$K728:$S3070,9,FALSE)</f>
        <v>13974.46</v>
      </c>
      <c r="N728" s="11" t="str">
        <f>VLOOKUP($A728,'Hospitalisation Details'!$K728:$S3070,4,FALSE)</f>
        <v>Tier - 2</v>
      </c>
      <c r="O728" s="11" t="str">
        <f>VLOOKUP($A728,'Hospitalisation Details'!$K728:$S3070,5,FALSE)</f>
        <v>Tier - 2</v>
      </c>
      <c r="P728" s="11" t="str">
        <f>VLOOKUP($A728,'Hospitalisation Details'!$K728:$S3070,6,FALSE)</f>
        <v>R1019</v>
      </c>
      <c r="Q728" s="36">
        <f ca="1">VLOOKUP($A728,'Hospitalisation Details'!$K728:$S3070,8,FALSE)</f>
        <v>65</v>
      </c>
    </row>
    <row r="729" spans="1:17" x14ac:dyDescent="0.3">
      <c r="A729" s="14" t="str">
        <f>VLOOKUP('Customer Names'!A729,'Customer Names'!A729:F3063,1,FALSE)</f>
        <v>Id728</v>
      </c>
      <c r="B729" s="11" t="str">
        <f>VLOOKUP('Customer Names'!B729,'Customer Names'!B729:G3063,5,FALSE)</f>
        <v>Adam S</v>
      </c>
      <c r="C729" s="11">
        <f>VLOOKUP($A729,'Medical Examinations'!$A729:$O3063,2,FALSE)</f>
        <v>27.55</v>
      </c>
      <c r="D729" s="11">
        <f>VLOOKUP($A729,'Medical Examinations'!$A729:$O3063,3,FALSE)</f>
        <v>9.02</v>
      </c>
      <c r="E729" s="11" t="str">
        <f>VLOOKUP($A729,'Medical Examinations'!$A729:$P3063,14,FALSE)</f>
        <v>No</v>
      </c>
      <c r="F729" s="11" t="str">
        <f>VLOOKUP($A729,'Medical Examinations'!$A729:$O3063,5,FALSE)</f>
        <v>No</v>
      </c>
      <c r="G729" s="11" t="str">
        <f>VLOOKUP($A729,'Medical Examinations'!$A729:$O3063,6,FALSE)</f>
        <v>No</v>
      </c>
      <c r="H729" s="11">
        <f>VLOOKUP($A729,'Medical Examinations'!$A729:$P3063,13,FALSE)</f>
        <v>0</v>
      </c>
      <c r="I729" s="11" t="str">
        <f>VLOOKUP($A729,'Medical Examinations'!$A729:$P3063,16,FALSE)</f>
        <v>No</v>
      </c>
      <c r="J729" s="11" t="str">
        <f>VLOOKUP($A729,'Medical Examinations'!$A729:$P3063,11,FALSE)</f>
        <v>Overweight</v>
      </c>
      <c r="K729" s="11" t="str">
        <f>VLOOKUP($A729,'Medical Examinations'!$A729:$P3063,12,FALSE)</f>
        <v>Diabetes</v>
      </c>
      <c r="L729" s="11" t="str">
        <f>VLOOKUP($A729,'Hospitalisation Details'!$K729:$S3071,7,FALSE)</f>
        <v>18 Jun 1960</v>
      </c>
      <c r="M729" s="17">
        <f>VLOOKUP($A729,'Hospitalisation Details'!$K729:$S3071,9,FALSE)</f>
        <v>13937.67</v>
      </c>
      <c r="N729" s="11" t="str">
        <f>VLOOKUP($A729,'Hospitalisation Details'!$K729:$S3071,4,FALSE)</f>
        <v>Tier - 2</v>
      </c>
      <c r="O729" s="11" t="str">
        <f>VLOOKUP($A729,'Hospitalisation Details'!$K729:$S3071,5,FALSE)</f>
        <v>Tier - 1</v>
      </c>
      <c r="P729" s="11" t="str">
        <f>VLOOKUP($A729,'Hospitalisation Details'!$K729:$S3071,6,FALSE)</f>
        <v>R1012</v>
      </c>
      <c r="Q729" s="36">
        <f ca="1">VLOOKUP($A729,'Hospitalisation Details'!$K729:$S3071,8,FALSE)</f>
        <v>64</v>
      </c>
    </row>
    <row r="730" spans="1:17" x14ac:dyDescent="0.3">
      <c r="A730" s="14" t="str">
        <f>VLOOKUP('Customer Names'!A730,'Customer Names'!A730:F3064,1,FALSE)</f>
        <v>Id729</v>
      </c>
      <c r="B730" s="11" t="str">
        <f>VLOOKUP('Customer Names'!B730,'Customer Names'!B730:G3064,5,FALSE)</f>
        <v>Armando</v>
      </c>
      <c r="C730" s="11">
        <f>VLOOKUP($A730,'Medical Examinations'!$A730:$O3064,2,FALSE)</f>
        <v>33.11</v>
      </c>
      <c r="D730" s="11">
        <f>VLOOKUP($A730,'Medical Examinations'!$A730:$O3064,3,FALSE)</f>
        <v>8.06</v>
      </c>
      <c r="E730" s="11" t="str">
        <f>VLOOKUP($A730,'Medical Examinations'!$A730:$P3064,14,FALSE)</f>
        <v>No</v>
      </c>
      <c r="F730" s="11" t="str">
        <f>VLOOKUP($A730,'Medical Examinations'!$A730:$O3064,5,FALSE)</f>
        <v>No</v>
      </c>
      <c r="G730" s="11" t="str">
        <f>VLOOKUP($A730,'Medical Examinations'!$A730:$O3064,6,FALSE)</f>
        <v>No</v>
      </c>
      <c r="H730" s="11">
        <f>VLOOKUP($A730,'Medical Examinations'!$A730:$P3064,13,FALSE)</f>
        <v>0</v>
      </c>
      <c r="I730" s="11" t="str">
        <f>VLOOKUP($A730,'Medical Examinations'!$A730:$P3064,16,FALSE)</f>
        <v>No</v>
      </c>
      <c r="J730" s="11" t="str">
        <f>VLOOKUP($A730,'Medical Examinations'!$A730:$P3064,11,FALSE)</f>
        <v>Obesity</v>
      </c>
      <c r="K730" s="11" t="str">
        <f>VLOOKUP($A730,'Medical Examinations'!$A730:$P3064,12,FALSE)</f>
        <v>Diabetes</v>
      </c>
      <c r="L730" s="11" t="str">
        <f>VLOOKUP($A730,'Hospitalisation Details'!$K730:$S3072,7,FALSE)</f>
        <v>27 Jul 1962</v>
      </c>
      <c r="M730" s="17">
        <f>VLOOKUP($A730,'Hospitalisation Details'!$K730:$S3072,9,FALSE)</f>
        <v>13919.82</v>
      </c>
      <c r="N730" s="11" t="str">
        <f>VLOOKUP($A730,'Hospitalisation Details'!$K730:$S3072,4,FALSE)</f>
        <v>Tier - 2</v>
      </c>
      <c r="O730" s="11" t="str">
        <f>VLOOKUP($A730,'Hospitalisation Details'!$K730:$S3072,5,FALSE)</f>
        <v>Tier - 2</v>
      </c>
      <c r="P730" s="11" t="str">
        <f>VLOOKUP($A730,'Hospitalisation Details'!$K730:$S3072,6,FALSE)</f>
        <v>R1013</v>
      </c>
      <c r="Q730" s="36">
        <f ca="1">VLOOKUP($A730,'Hospitalisation Details'!$K730:$S3072,8,FALSE)</f>
        <v>62</v>
      </c>
    </row>
    <row r="731" spans="1:17" x14ac:dyDescent="0.3">
      <c r="A731" s="14" t="str">
        <f>VLOOKUP('Customer Names'!A731,'Customer Names'!A731:F3065,1,FALSE)</f>
        <v>Id730</v>
      </c>
      <c r="B731" s="11" t="str">
        <f>VLOOKUP('Customer Names'!B731,'Customer Names'!B731:G3065,5,FALSE)</f>
        <v>Dana</v>
      </c>
      <c r="C731" s="11">
        <f>VLOOKUP($A731,'Medical Examinations'!$A731:$O3065,2,FALSE)</f>
        <v>36.85</v>
      </c>
      <c r="D731" s="11">
        <f>VLOOKUP($A731,'Medical Examinations'!$A731:$O3065,3,FALSE)</f>
        <v>6.21</v>
      </c>
      <c r="E731" s="11" t="str">
        <f>VLOOKUP($A731,'Medical Examinations'!$A731:$P3065,14,FALSE)</f>
        <v>Yes</v>
      </c>
      <c r="F731" s="11" t="str">
        <f>VLOOKUP($A731,'Medical Examinations'!$A731:$O3065,5,FALSE)</f>
        <v>No</v>
      </c>
      <c r="G731" s="11" t="str">
        <f>VLOOKUP($A731,'Medical Examinations'!$A731:$O3065,6,FALSE)</f>
        <v>No</v>
      </c>
      <c r="H731" s="11">
        <f>VLOOKUP($A731,'Medical Examinations'!$A731:$P3065,13,FALSE)</f>
        <v>2</v>
      </c>
      <c r="I731" s="11" t="str">
        <f>VLOOKUP($A731,'Medical Examinations'!$A731:$P3065,16,FALSE)</f>
        <v>No</v>
      </c>
      <c r="J731" s="11" t="str">
        <f>VLOOKUP($A731,'Medical Examinations'!$A731:$P3065,11,FALSE)</f>
        <v>Obesity</v>
      </c>
      <c r="K731" s="11" t="str">
        <f>VLOOKUP($A731,'Medical Examinations'!$A731:$P3065,12,FALSE)</f>
        <v>Prediabetes</v>
      </c>
      <c r="L731" s="11" t="str">
        <f>VLOOKUP($A731,'Hospitalisation Details'!$K731:$S3073,7,FALSE)</f>
        <v>7 Jul 1959</v>
      </c>
      <c r="M731" s="17">
        <f>VLOOKUP($A731,'Hospitalisation Details'!$K731:$S3073,9,FALSE)</f>
        <v>13887.97</v>
      </c>
      <c r="N731" s="11" t="str">
        <f>VLOOKUP($A731,'Hospitalisation Details'!$K731:$S3073,4,FALSE)</f>
        <v>Tier - 2</v>
      </c>
      <c r="O731" s="11" t="str">
        <f>VLOOKUP($A731,'Hospitalisation Details'!$K731:$S3073,5,FALSE)</f>
        <v>Tier - 2</v>
      </c>
      <c r="P731" s="11" t="str">
        <f>VLOOKUP($A731,'Hospitalisation Details'!$K731:$S3073,6,FALSE)</f>
        <v>R1013</v>
      </c>
      <c r="Q731" s="36">
        <f ca="1">VLOOKUP($A731,'Hospitalisation Details'!$K731:$S3073,8,FALSE)</f>
        <v>65</v>
      </c>
    </row>
    <row r="732" spans="1:17" x14ac:dyDescent="0.3">
      <c r="A732" s="14" t="str">
        <f>VLOOKUP('Customer Names'!A732,'Customer Names'!A732:F3066,1,FALSE)</f>
        <v>Id731</v>
      </c>
      <c r="B732" s="11" t="str">
        <f>VLOOKUP('Customer Names'!B732,'Customer Names'!B732:G3066,5,FALSE)</f>
        <v>Jennifer L</v>
      </c>
      <c r="C732" s="11">
        <f>VLOOKUP($A732,'Medical Examinations'!$A732:$O3066,2,FALSE)</f>
        <v>36.299999999999997</v>
      </c>
      <c r="D732" s="11">
        <f>VLOOKUP($A732,'Medical Examinations'!$A732:$O3066,3,FALSE)</f>
        <v>5.79</v>
      </c>
      <c r="E732" s="11" t="str">
        <f>VLOOKUP($A732,'Medical Examinations'!$A732:$P3066,14,FALSE)</f>
        <v>Yes</v>
      </c>
      <c r="F732" s="11" t="str">
        <f>VLOOKUP($A732,'Medical Examinations'!$A732:$O3066,5,FALSE)</f>
        <v>No</v>
      </c>
      <c r="G732" s="11" t="str">
        <f>VLOOKUP($A732,'Medical Examinations'!$A732:$O3066,6,FALSE)</f>
        <v>No</v>
      </c>
      <c r="H732" s="11">
        <f>VLOOKUP($A732,'Medical Examinations'!$A732:$P3066,13,FALSE)</f>
        <v>2</v>
      </c>
      <c r="I732" s="11" t="str">
        <f>VLOOKUP($A732,'Medical Examinations'!$A732:$P3066,16,FALSE)</f>
        <v>No</v>
      </c>
      <c r="J732" s="11" t="str">
        <f>VLOOKUP($A732,'Medical Examinations'!$A732:$P3066,11,FALSE)</f>
        <v>Obesity</v>
      </c>
      <c r="K732" s="11" t="str">
        <f>VLOOKUP($A732,'Medical Examinations'!$A732:$P3066,12,FALSE)</f>
        <v>Prediabetes</v>
      </c>
      <c r="L732" s="11" t="str">
        <f>VLOOKUP($A732,'Hospitalisation Details'!$K732:$S3074,7,FALSE)</f>
        <v>29 Dec 1959</v>
      </c>
      <c r="M732" s="17">
        <f>VLOOKUP($A732,'Hospitalisation Details'!$K732:$S3074,9,FALSE)</f>
        <v>13887.2</v>
      </c>
      <c r="N732" s="11" t="str">
        <f>VLOOKUP($A732,'Hospitalisation Details'!$K732:$S3074,4,FALSE)</f>
        <v>Tier - 2</v>
      </c>
      <c r="O732" s="11" t="str">
        <f>VLOOKUP($A732,'Hospitalisation Details'!$K732:$S3074,5,FALSE)</f>
        <v>Tier - 3</v>
      </c>
      <c r="P732" s="11" t="str">
        <f>VLOOKUP($A732,'Hospitalisation Details'!$K732:$S3074,6,FALSE)</f>
        <v>R1013</v>
      </c>
      <c r="Q732" s="36">
        <f ca="1">VLOOKUP($A732,'Hospitalisation Details'!$K732:$S3074,8,FALSE)</f>
        <v>65</v>
      </c>
    </row>
    <row r="733" spans="1:17" x14ac:dyDescent="0.3">
      <c r="A733" s="14" t="str">
        <f>VLOOKUP('Customer Names'!A733,'Customer Names'!A733:F3067,1,FALSE)</f>
        <v>Id732</v>
      </c>
      <c r="B733" s="11" t="str">
        <f>VLOOKUP('Customer Names'!B733,'Customer Names'!B733:G3067,5,FALSE)</f>
        <v>Benjamin</v>
      </c>
      <c r="C733" s="11">
        <f>VLOOKUP($A733,'Medical Examinations'!$A733:$O3067,2,FALSE)</f>
        <v>45.34</v>
      </c>
      <c r="D733" s="11">
        <f>VLOOKUP($A733,'Medical Examinations'!$A733:$O3067,3,FALSE)</f>
        <v>5.69</v>
      </c>
      <c r="E733" s="11" t="str">
        <f>VLOOKUP($A733,'Medical Examinations'!$A733:$P3067,14,FALSE)</f>
        <v>Yes</v>
      </c>
      <c r="F733" s="11" t="str">
        <f>VLOOKUP($A733,'Medical Examinations'!$A733:$O3067,5,FALSE)</f>
        <v>No</v>
      </c>
      <c r="G733" s="11" t="str">
        <f>VLOOKUP($A733,'Medical Examinations'!$A733:$O3067,6,FALSE)</f>
        <v>No</v>
      </c>
      <c r="H733" s="11">
        <f>VLOOKUP($A733,'Medical Examinations'!$A733:$P3067,13,FALSE)</f>
        <v>0</v>
      </c>
      <c r="I733" s="11" t="str">
        <f>VLOOKUP($A733,'Medical Examinations'!$A733:$P3067,16,FALSE)</f>
        <v>No</v>
      </c>
      <c r="J733" s="11" t="str">
        <f>VLOOKUP($A733,'Medical Examinations'!$A733:$P3067,11,FALSE)</f>
        <v>Obesity</v>
      </c>
      <c r="K733" s="11" t="str">
        <f>VLOOKUP($A733,'Medical Examinations'!$A733:$P3067,12,FALSE)</f>
        <v>Normal</v>
      </c>
      <c r="L733" s="11" t="str">
        <f>VLOOKUP($A733,'Hospitalisation Details'!$K733:$S3075,7,FALSE)</f>
        <v>25 Sep 1985</v>
      </c>
      <c r="M733" s="17">
        <f>VLOOKUP($A733,'Hospitalisation Details'!$K733:$S3075,9,FALSE)</f>
        <v>13886.4</v>
      </c>
      <c r="N733" s="11" t="str">
        <f>VLOOKUP($A733,'Hospitalisation Details'!$K733:$S3075,4,FALSE)</f>
        <v>Tier - 2</v>
      </c>
      <c r="O733" s="11" t="str">
        <f>VLOOKUP($A733,'Hospitalisation Details'!$K733:$S3075,5,FALSE)</f>
        <v>Tier - 2</v>
      </c>
      <c r="P733" s="11" t="str">
        <f>VLOOKUP($A733,'Hospitalisation Details'!$K733:$S3075,6,FALSE)</f>
        <v>R1012</v>
      </c>
      <c r="Q733" s="36">
        <f ca="1">VLOOKUP($A733,'Hospitalisation Details'!$K733:$S3075,8,FALSE)</f>
        <v>39</v>
      </c>
    </row>
    <row r="734" spans="1:17" x14ac:dyDescent="0.3">
      <c r="A734" s="14" t="str">
        <f>VLOOKUP('Customer Names'!A734,'Customer Names'!A734:F3068,1,FALSE)</f>
        <v>Id733</v>
      </c>
      <c r="B734" s="11" t="str">
        <f>VLOOKUP('Customer Names'!B734,'Customer Names'!B734:G3068,5,FALSE)</f>
        <v>Tanya</v>
      </c>
      <c r="C734" s="11">
        <f>VLOOKUP($A734,'Medical Examinations'!$A734:$O3068,2,FALSE)</f>
        <v>31.8</v>
      </c>
      <c r="D734" s="11">
        <f>VLOOKUP($A734,'Medical Examinations'!$A734:$O3068,3,FALSE)</f>
        <v>5.36</v>
      </c>
      <c r="E734" s="11" t="str">
        <f>VLOOKUP($A734,'Medical Examinations'!$A734:$P3068,14,FALSE)</f>
        <v>Yes</v>
      </c>
      <c r="F734" s="11" t="str">
        <f>VLOOKUP($A734,'Medical Examinations'!$A734:$O3068,5,FALSE)</f>
        <v>No</v>
      </c>
      <c r="G734" s="11" t="str">
        <f>VLOOKUP($A734,'Medical Examinations'!$A734:$O3068,6,FALSE)</f>
        <v>No</v>
      </c>
      <c r="H734" s="11">
        <f>VLOOKUP($A734,'Medical Examinations'!$A734:$P3068,13,FALSE)</f>
        <v>2</v>
      </c>
      <c r="I734" s="11" t="str">
        <f>VLOOKUP($A734,'Medical Examinations'!$A734:$P3068,16,FALSE)</f>
        <v>No</v>
      </c>
      <c r="J734" s="11" t="str">
        <f>VLOOKUP($A734,'Medical Examinations'!$A734:$P3068,11,FALSE)</f>
        <v>Obesity</v>
      </c>
      <c r="K734" s="11" t="str">
        <f>VLOOKUP($A734,'Medical Examinations'!$A734:$P3068,12,FALSE)</f>
        <v>Normal</v>
      </c>
      <c r="L734" s="11" t="str">
        <f>VLOOKUP($A734,'Hospitalisation Details'!$K734:$S3076,7,FALSE)</f>
        <v>5 Oct 1959</v>
      </c>
      <c r="M734" s="17">
        <f>VLOOKUP($A734,'Hospitalisation Details'!$K734:$S3076,9,FALSE)</f>
        <v>13880.95</v>
      </c>
      <c r="N734" s="11" t="str">
        <f>VLOOKUP($A734,'Hospitalisation Details'!$K734:$S3076,4,FALSE)</f>
        <v>Tier - 2</v>
      </c>
      <c r="O734" s="11" t="str">
        <f>VLOOKUP($A734,'Hospitalisation Details'!$K734:$S3076,5,FALSE)</f>
        <v>Tier - 2</v>
      </c>
      <c r="P734" s="11" t="str">
        <f>VLOOKUP($A734,'Hospitalisation Details'!$K734:$S3076,6,FALSE)</f>
        <v>R1011</v>
      </c>
      <c r="Q734" s="36">
        <f ca="1">VLOOKUP($A734,'Hospitalisation Details'!$K734:$S3076,8,FALSE)</f>
        <v>65</v>
      </c>
    </row>
    <row r="735" spans="1:17" x14ac:dyDescent="0.3">
      <c r="A735" s="14" t="str">
        <f>VLOOKUP('Customer Names'!A735,'Customer Names'!A735:F3069,1,FALSE)</f>
        <v>Id734</v>
      </c>
      <c r="B735" s="11" t="str">
        <f>VLOOKUP('Customer Names'!B735,'Customer Names'!B735:G3069,5,FALSE)</f>
        <v>Tracy</v>
      </c>
      <c r="C735" s="11">
        <f>VLOOKUP($A735,'Medical Examinations'!$A735:$O3069,2,FALSE)</f>
        <v>41.02</v>
      </c>
      <c r="D735" s="11">
        <f>VLOOKUP($A735,'Medical Examinations'!$A735:$O3069,3,FALSE)</f>
        <v>11.37</v>
      </c>
      <c r="E735" s="11" t="str">
        <f>VLOOKUP($A735,'Medical Examinations'!$A735:$P3069,14,FALSE)</f>
        <v>No</v>
      </c>
      <c r="F735" s="11" t="str">
        <f>VLOOKUP($A735,'Medical Examinations'!$A735:$O3069,5,FALSE)</f>
        <v>No</v>
      </c>
      <c r="G735" s="11" t="str">
        <f>VLOOKUP($A735,'Medical Examinations'!$A735:$O3069,6,FALSE)</f>
        <v>No</v>
      </c>
      <c r="H735" s="11">
        <f>VLOOKUP($A735,'Medical Examinations'!$A735:$P3069,13,FALSE)</f>
        <v>0</v>
      </c>
      <c r="I735" s="11" t="str">
        <f>VLOOKUP($A735,'Medical Examinations'!$A735:$P3069,16,FALSE)</f>
        <v>No</v>
      </c>
      <c r="J735" s="11" t="str">
        <f>VLOOKUP($A735,'Medical Examinations'!$A735:$P3069,11,FALSE)</f>
        <v>Obesity</v>
      </c>
      <c r="K735" s="11" t="str">
        <f>VLOOKUP($A735,'Medical Examinations'!$A735:$P3069,12,FALSE)</f>
        <v>Diabetes</v>
      </c>
      <c r="L735" s="11" t="str">
        <f>VLOOKUP($A735,'Hospitalisation Details'!$K735:$S3077,7,FALSE)</f>
        <v>19 Dec 1978</v>
      </c>
      <c r="M735" s="17">
        <f>VLOOKUP($A735,'Hospitalisation Details'!$K735:$S3077,9,FALSE)</f>
        <v>13874.89</v>
      </c>
      <c r="N735" s="11" t="str">
        <f>VLOOKUP($A735,'Hospitalisation Details'!$K735:$S3077,4,FALSE)</f>
        <v>Tier - 2</v>
      </c>
      <c r="O735" s="11" t="str">
        <f>VLOOKUP($A735,'Hospitalisation Details'!$K735:$S3077,5,FALSE)</f>
        <v>Tier - 1</v>
      </c>
      <c r="P735" s="11" t="str">
        <f>VLOOKUP($A735,'Hospitalisation Details'!$K735:$S3077,6,FALSE)</f>
        <v>R1012</v>
      </c>
      <c r="Q735" s="36">
        <f ca="1">VLOOKUP($A735,'Hospitalisation Details'!$K735:$S3077,8,FALSE)</f>
        <v>46</v>
      </c>
    </row>
    <row r="736" spans="1:17" x14ac:dyDescent="0.3">
      <c r="A736" s="14" t="str">
        <f>VLOOKUP('Customer Names'!A736,'Customer Names'!A736:F3070,1,FALSE)</f>
        <v>Id735</v>
      </c>
      <c r="B736" s="11" t="str">
        <f>VLOOKUP('Customer Names'!B736,'Customer Names'!B736:G3070,5,FALSE)</f>
        <v>Emily S</v>
      </c>
      <c r="C736" s="11">
        <f>VLOOKUP($A736,'Medical Examinations'!$A736:$O3070,2,FALSE)</f>
        <v>32.68</v>
      </c>
      <c r="D736" s="11">
        <f>VLOOKUP($A736,'Medical Examinations'!$A736:$O3070,3,FALSE)</f>
        <v>11.87</v>
      </c>
      <c r="E736" s="11" t="str">
        <f>VLOOKUP($A736,'Medical Examinations'!$A736:$P3070,14,FALSE)</f>
        <v>No</v>
      </c>
      <c r="F736" s="11" t="str">
        <f>VLOOKUP($A736,'Medical Examinations'!$A736:$O3070,5,FALSE)</f>
        <v>No</v>
      </c>
      <c r="G736" s="11" t="str">
        <f>VLOOKUP($A736,'Medical Examinations'!$A736:$O3070,6,FALSE)</f>
        <v>No</v>
      </c>
      <c r="H736" s="11">
        <f>VLOOKUP($A736,'Medical Examinations'!$A736:$P3070,13,FALSE)</f>
        <v>0</v>
      </c>
      <c r="I736" s="11" t="str">
        <f>VLOOKUP($A736,'Medical Examinations'!$A736:$P3070,16,FALSE)</f>
        <v>No</v>
      </c>
      <c r="J736" s="11" t="str">
        <f>VLOOKUP($A736,'Medical Examinations'!$A736:$P3070,11,FALSE)</f>
        <v>Obesity</v>
      </c>
      <c r="K736" s="11" t="str">
        <f>VLOOKUP($A736,'Medical Examinations'!$A736:$P3070,12,FALSE)</f>
        <v>Diabetes</v>
      </c>
      <c r="L736" s="11" t="str">
        <f>VLOOKUP($A736,'Hospitalisation Details'!$K736:$S3078,7,FALSE)</f>
        <v>21 Jul 1960</v>
      </c>
      <c r="M736" s="17">
        <f>VLOOKUP($A736,'Hospitalisation Details'!$K736:$S3078,9,FALSE)</f>
        <v>13844.8</v>
      </c>
      <c r="N736" s="11" t="str">
        <f>VLOOKUP($A736,'Hospitalisation Details'!$K736:$S3078,4,FALSE)</f>
        <v>Tier - 2</v>
      </c>
      <c r="O736" s="11" t="str">
        <f>VLOOKUP($A736,'Hospitalisation Details'!$K736:$S3078,5,FALSE)</f>
        <v>Tier - 2</v>
      </c>
      <c r="P736" s="11" t="str">
        <f>VLOOKUP($A736,'Hospitalisation Details'!$K736:$S3078,6,FALSE)</f>
        <v>R1012</v>
      </c>
      <c r="Q736" s="36">
        <f ca="1">VLOOKUP($A736,'Hospitalisation Details'!$K736:$S3078,8,FALSE)</f>
        <v>64</v>
      </c>
    </row>
    <row r="737" spans="1:17" x14ac:dyDescent="0.3">
      <c r="A737" s="14" t="str">
        <f>VLOOKUP('Customer Names'!A737,'Customer Names'!A737:F3071,1,FALSE)</f>
        <v>Id736</v>
      </c>
      <c r="B737" s="11" t="str">
        <f>VLOOKUP('Customer Names'!B737,'Customer Names'!B737:G3071,5,FALSE)</f>
        <v>Kelly R</v>
      </c>
      <c r="C737" s="11">
        <f>VLOOKUP($A737,'Medical Examinations'!$A737:$O3071,2,FALSE)</f>
        <v>21.7</v>
      </c>
      <c r="D737" s="11">
        <f>VLOOKUP($A737,'Medical Examinations'!$A737:$O3071,3,FALSE)</f>
        <v>4.9000000000000004</v>
      </c>
      <c r="E737" s="11" t="str">
        <f>VLOOKUP($A737,'Medical Examinations'!$A737:$P3071,14,FALSE)</f>
        <v>No</v>
      </c>
      <c r="F737" s="11" t="str">
        <f>VLOOKUP($A737,'Medical Examinations'!$A737:$O3071,5,FALSE)</f>
        <v>No</v>
      </c>
      <c r="G737" s="11" t="str">
        <f>VLOOKUP($A737,'Medical Examinations'!$A737:$O3071,6,FALSE)</f>
        <v>Yes</v>
      </c>
      <c r="H737" s="11">
        <f>VLOOKUP($A737,'Medical Examinations'!$A737:$P3071,13,FALSE)</f>
        <v>1</v>
      </c>
      <c r="I737" s="11" t="str">
        <f>VLOOKUP($A737,'Medical Examinations'!$A737:$P3071,16,FALSE)</f>
        <v>Yes</v>
      </c>
      <c r="J737" s="11" t="str">
        <f>VLOOKUP($A737,'Medical Examinations'!$A737:$P3071,11,FALSE)</f>
        <v>Normal Weight</v>
      </c>
      <c r="K737" s="11" t="str">
        <f>VLOOKUP($A737,'Medical Examinations'!$A737:$P3071,12,FALSE)</f>
        <v>Normal</v>
      </c>
      <c r="L737" s="11" t="str">
        <f>VLOOKUP($A737,'Hospitalisation Details'!$K737:$S3079,7,FALSE)</f>
        <v>7 Jun 2003</v>
      </c>
      <c r="M737" s="17">
        <f>VLOOKUP($A737,'Hospitalisation Details'!$K737:$S3079,9,FALSE)</f>
        <v>13844.51</v>
      </c>
      <c r="N737" s="11" t="str">
        <f>VLOOKUP($A737,'Hospitalisation Details'!$K737:$S3079,4,FALSE)</f>
        <v>Tier - 2</v>
      </c>
      <c r="O737" s="11" t="str">
        <f>VLOOKUP($A737,'Hospitalisation Details'!$K737:$S3079,5,FALSE)</f>
        <v>Tier - 1</v>
      </c>
      <c r="P737" s="11" t="str">
        <f>VLOOKUP($A737,'Hospitalisation Details'!$K737:$S3079,6,FALSE)</f>
        <v>R1011</v>
      </c>
      <c r="Q737" s="36">
        <f ca="1">VLOOKUP($A737,'Hospitalisation Details'!$K737:$S3079,8,FALSE)</f>
        <v>21</v>
      </c>
    </row>
    <row r="738" spans="1:17" x14ac:dyDescent="0.3">
      <c r="A738" s="14" t="str">
        <f>VLOOKUP('Customer Names'!A738,'Customer Names'!A738:F3072,1,FALSE)</f>
        <v>Id737</v>
      </c>
      <c r="B738" s="11" t="str">
        <f>VLOOKUP('Customer Names'!B738,'Customer Names'!B738:G3072,5,FALSE)</f>
        <v>Kyle</v>
      </c>
      <c r="C738" s="11">
        <f>VLOOKUP($A738,'Medical Examinations'!$A738:$O3072,2,FALSE)</f>
        <v>40.479999999999997</v>
      </c>
      <c r="D738" s="11">
        <f>VLOOKUP($A738,'Medical Examinations'!$A738:$O3072,3,FALSE)</f>
        <v>6.7</v>
      </c>
      <c r="E738" s="11" t="str">
        <f>VLOOKUP($A738,'Medical Examinations'!$A738:$P3072,14,FALSE)</f>
        <v>No</v>
      </c>
      <c r="F738" s="11" t="str">
        <f>VLOOKUP($A738,'Medical Examinations'!$A738:$O3072,5,FALSE)</f>
        <v>No</v>
      </c>
      <c r="G738" s="11" t="str">
        <f>VLOOKUP($A738,'Medical Examinations'!$A738:$O3072,6,FALSE)</f>
        <v>No</v>
      </c>
      <c r="H738" s="11">
        <f>VLOOKUP($A738,'Medical Examinations'!$A738:$P3072,13,FALSE)</f>
        <v>3</v>
      </c>
      <c r="I738" s="11" t="str">
        <f>VLOOKUP($A738,'Medical Examinations'!$A738:$P3072,16,FALSE)</f>
        <v>No</v>
      </c>
      <c r="J738" s="11" t="str">
        <f>VLOOKUP($A738,'Medical Examinations'!$A738:$P3072,11,FALSE)</f>
        <v>Obesity</v>
      </c>
      <c r="K738" s="11" t="str">
        <f>VLOOKUP($A738,'Medical Examinations'!$A738:$P3072,12,FALSE)</f>
        <v>Diabetes</v>
      </c>
      <c r="L738" s="11" t="str">
        <f>VLOOKUP($A738,'Hospitalisation Details'!$K738:$S3080,7,FALSE)</f>
        <v>10 Dec 1958</v>
      </c>
      <c r="M738" s="17">
        <f>VLOOKUP($A738,'Hospitalisation Details'!$K738:$S3080,9,FALSE)</f>
        <v>13831.12</v>
      </c>
      <c r="N738" s="11" t="str">
        <f>VLOOKUP($A738,'Hospitalisation Details'!$K738:$S3080,4,FALSE)</f>
        <v>Tier - 3</v>
      </c>
      <c r="O738" s="11" t="str">
        <f>VLOOKUP($A738,'Hospitalisation Details'!$K738:$S3080,5,FALSE)</f>
        <v>Tier - 1</v>
      </c>
      <c r="P738" s="11" t="str">
        <f>VLOOKUP($A738,'Hospitalisation Details'!$K738:$S3080,6,FALSE)</f>
        <v>R1013</v>
      </c>
      <c r="Q738" s="36">
        <f ca="1">VLOOKUP($A738,'Hospitalisation Details'!$K738:$S3080,8,FALSE)</f>
        <v>66</v>
      </c>
    </row>
    <row r="739" spans="1:17" x14ac:dyDescent="0.3">
      <c r="A739" s="14" t="str">
        <f>VLOOKUP('Customer Names'!A739,'Customer Names'!A739:F3073,1,FALSE)</f>
        <v>Id738</v>
      </c>
      <c r="B739" s="11" t="str">
        <f>VLOOKUP('Customer Names'!B739,'Customer Names'!B739:G3073,5,FALSE)</f>
        <v>Bruce A Jr</v>
      </c>
      <c r="C739" s="11">
        <f>VLOOKUP($A739,'Medical Examinations'!$A739:$O3073,2,FALSE)</f>
        <v>34.5</v>
      </c>
      <c r="D739" s="11">
        <f>VLOOKUP($A739,'Medical Examinations'!$A739:$O3073,3,FALSE)</f>
        <v>10.3</v>
      </c>
      <c r="E739" s="11" t="str">
        <f>VLOOKUP($A739,'Medical Examinations'!$A739:$P3073,14,FALSE)</f>
        <v>No</v>
      </c>
      <c r="F739" s="11" t="str">
        <f>VLOOKUP($A739,'Medical Examinations'!$A739:$O3073,5,FALSE)</f>
        <v>No</v>
      </c>
      <c r="G739" s="11" t="str">
        <f>VLOOKUP($A739,'Medical Examinations'!$A739:$O3073,6,FALSE)</f>
        <v>No</v>
      </c>
      <c r="H739" s="11">
        <f>VLOOKUP($A739,'Medical Examinations'!$A739:$P3073,13,FALSE)</f>
        <v>3</v>
      </c>
      <c r="I739" s="11" t="str">
        <f>VLOOKUP($A739,'Medical Examinations'!$A739:$P3073,16,FALSE)</f>
        <v>No</v>
      </c>
      <c r="J739" s="11" t="str">
        <f>VLOOKUP($A739,'Medical Examinations'!$A739:$P3073,11,FALSE)</f>
        <v>Obesity</v>
      </c>
      <c r="K739" s="11" t="str">
        <f>VLOOKUP($A739,'Medical Examinations'!$A739:$P3073,12,FALSE)</f>
        <v>Diabetes</v>
      </c>
      <c r="L739" s="11" t="str">
        <f>VLOOKUP($A739,'Hospitalisation Details'!$K739:$S3081,7,FALSE)</f>
        <v>25 Nov 1958</v>
      </c>
      <c r="M739" s="17">
        <f>VLOOKUP($A739,'Hospitalisation Details'!$K739:$S3081,9,FALSE)</f>
        <v>13822.8</v>
      </c>
      <c r="N739" s="11" t="str">
        <f>VLOOKUP($A739,'Hospitalisation Details'!$K739:$S3081,4,FALSE)</f>
        <v>Tier - 3</v>
      </c>
      <c r="O739" s="11" t="str">
        <f>VLOOKUP($A739,'Hospitalisation Details'!$K739:$S3081,5,FALSE)</f>
        <v>Tier - 3</v>
      </c>
      <c r="P739" s="11" t="str">
        <f>VLOOKUP($A739,'Hospitalisation Details'!$K739:$S3081,6,FALSE)</f>
        <v>R1011</v>
      </c>
      <c r="Q739" s="36">
        <f ca="1">VLOOKUP($A739,'Hospitalisation Details'!$K739:$S3081,8,FALSE)</f>
        <v>66</v>
      </c>
    </row>
    <row r="740" spans="1:17" x14ac:dyDescent="0.3">
      <c r="A740" s="14" t="str">
        <f>VLOOKUP('Customer Names'!A740,'Customer Names'!A740:F3074,1,FALSE)</f>
        <v>Id739</v>
      </c>
      <c r="B740" s="11" t="str">
        <f>VLOOKUP('Customer Names'!B740,'Customer Names'!B740:G3074,5,FALSE)</f>
        <v>Cary J</v>
      </c>
      <c r="C740" s="11">
        <f>VLOOKUP($A740,'Medical Examinations'!$A740:$O3074,2,FALSE)</f>
        <v>45.9</v>
      </c>
      <c r="D740" s="11">
        <f>VLOOKUP($A740,'Medical Examinations'!$A740:$O3074,3,FALSE)</f>
        <v>11.14</v>
      </c>
      <c r="E740" s="11" t="str">
        <f>VLOOKUP($A740,'Medical Examinations'!$A740:$P3074,14,FALSE)</f>
        <v>Yes</v>
      </c>
      <c r="F740" s="11" t="str">
        <f>VLOOKUP($A740,'Medical Examinations'!$A740:$O3074,5,FALSE)</f>
        <v>No</v>
      </c>
      <c r="G740" s="11" t="str">
        <f>VLOOKUP($A740,'Medical Examinations'!$A740:$O3074,6,FALSE)</f>
        <v>No</v>
      </c>
      <c r="H740" s="11">
        <f>VLOOKUP($A740,'Medical Examinations'!$A740:$P3074,13,FALSE)</f>
        <v>1</v>
      </c>
      <c r="I740" s="11" t="str">
        <f>VLOOKUP($A740,'Medical Examinations'!$A740:$P3074,16,FALSE)</f>
        <v>No</v>
      </c>
      <c r="J740" s="11" t="str">
        <f>VLOOKUP($A740,'Medical Examinations'!$A740:$P3074,11,FALSE)</f>
        <v>Obesity</v>
      </c>
      <c r="K740" s="11" t="str">
        <f>VLOOKUP($A740,'Medical Examinations'!$A740:$P3074,12,FALSE)</f>
        <v>Diabetes</v>
      </c>
      <c r="L740" s="11" t="str">
        <f>VLOOKUP($A740,'Hospitalisation Details'!$K740:$S3082,7,FALSE)</f>
        <v>8 Dec 1986</v>
      </c>
      <c r="M740" s="17">
        <f>VLOOKUP($A740,'Hospitalisation Details'!$K740:$S3082,9,FALSE)</f>
        <v>13819.49</v>
      </c>
      <c r="N740" s="11" t="str">
        <f>VLOOKUP($A740,'Hospitalisation Details'!$K740:$S3082,4,FALSE)</f>
        <v>Tier - 3</v>
      </c>
      <c r="O740" s="11" t="str">
        <f>VLOOKUP($A740,'Hospitalisation Details'!$K740:$S3082,5,FALSE)</f>
        <v>Tier - 2</v>
      </c>
      <c r="P740" s="11" t="str">
        <f>VLOOKUP($A740,'Hospitalisation Details'!$K740:$S3082,6,FALSE)</f>
        <v>R1012</v>
      </c>
      <c r="Q740" s="36">
        <f ca="1">VLOOKUP($A740,'Hospitalisation Details'!$K740:$S3082,8,FALSE)</f>
        <v>38</v>
      </c>
    </row>
    <row r="741" spans="1:17" x14ac:dyDescent="0.3">
      <c r="A741" s="14" t="str">
        <f>VLOOKUP('Customer Names'!A741,'Customer Names'!A741:F3075,1,FALSE)</f>
        <v>Id740</v>
      </c>
      <c r="B741" s="11" t="str">
        <f>VLOOKUP('Customer Names'!B741,'Customer Names'!B741:G3075,5,FALSE)</f>
        <v>Jill M</v>
      </c>
      <c r="C741" s="11">
        <f>VLOOKUP($A741,'Medical Examinations'!$A741:$O3075,2,FALSE)</f>
        <v>33.479999999999997</v>
      </c>
      <c r="D741" s="11">
        <f>VLOOKUP($A741,'Medical Examinations'!$A741:$O3075,3,FALSE)</f>
        <v>4.74</v>
      </c>
      <c r="E741" s="11" t="str">
        <f>VLOOKUP($A741,'Medical Examinations'!$A741:$P3075,14,FALSE)</f>
        <v>Yes</v>
      </c>
      <c r="F741" s="11" t="str">
        <f>VLOOKUP($A741,'Medical Examinations'!$A741:$O3075,5,FALSE)</f>
        <v>No</v>
      </c>
      <c r="G741" s="11" t="str">
        <f>VLOOKUP($A741,'Medical Examinations'!$A741:$O3075,6,FALSE)</f>
        <v>No</v>
      </c>
      <c r="H741" s="11">
        <f>VLOOKUP($A741,'Medical Examinations'!$A741:$P3075,13,FALSE)</f>
        <v>2</v>
      </c>
      <c r="I741" s="11" t="str">
        <f>VLOOKUP($A741,'Medical Examinations'!$A741:$P3075,16,FALSE)</f>
        <v>No</v>
      </c>
      <c r="J741" s="11" t="str">
        <f>VLOOKUP($A741,'Medical Examinations'!$A741:$P3075,11,FALSE)</f>
        <v>Obesity</v>
      </c>
      <c r="K741" s="11" t="str">
        <f>VLOOKUP($A741,'Medical Examinations'!$A741:$P3075,12,FALSE)</f>
        <v>Normal</v>
      </c>
      <c r="L741" s="11" t="str">
        <f>VLOOKUP($A741,'Hospitalisation Details'!$K741:$S3083,7,FALSE)</f>
        <v>10 Nov 1966</v>
      </c>
      <c r="M741" s="17">
        <f>VLOOKUP($A741,'Hospitalisation Details'!$K741:$S3083,9,FALSE)</f>
        <v>13801.61</v>
      </c>
      <c r="N741" s="11" t="str">
        <f>VLOOKUP($A741,'Hospitalisation Details'!$K741:$S3083,4,FALSE)</f>
        <v>Tier - 3</v>
      </c>
      <c r="O741" s="11" t="str">
        <f>VLOOKUP($A741,'Hospitalisation Details'!$K741:$S3083,5,FALSE)</f>
        <v>Tier - 3</v>
      </c>
      <c r="P741" s="11" t="str">
        <f>VLOOKUP($A741,'Hospitalisation Details'!$K741:$S3083,6,FALSE)</f>
        <v>R1026</v>
      </c>
      <c r="Q741" s="36">
        <f ca="1">VLOOKUP($A741,'Hospitalisation Details'!$K741:$S3083,8,FALSE)</f>
        <v>58</v>
      </c>
    </row>
    <row r="742" spans="1:17" x14ac:dyDescent="0.3">
      <c r="A742" s="14" t="str">
        <f>VLOOKUP('Customer Names'!A742,'Customer Names'!A742:F3076,1,FALSE)</f>
        <v>Id741</v>
      </c>
      <c r="B742" s="11" t="str">
        <f>VLOOKUP('Customer Names'!B742,'Customer Names'!B742:G3076,5,FALSE)</f>
        <v>Chris</v>
      </c>
      <c r="C742" s="11">
        <f>VLOOKUP($A742,'Medical Examinations'!$A742:$O3076,2,FALSE)</f>
        <v>28.31</v>
      </c>
      <c r="D742" s="11">
        <f>VLOOKUP($A742,'Medical Examinations'!$A742:$O3076,3,FALSE)</f>
        <v>5.96</v>
      </c>
      <c r="E742" s="11" t="str">
        <f>VLOOKUP($A742,'Medical Examinations'!$A742:$P3076,14,FALSE)</f>
        <v>Yes</v>
      </c>
      <c r="F742" s="11" t="str">
        <f>VLOOKUP($A742,'Medical Examinations'!$A742:$O3076,5,FALSE)</f>
        <v>No</v>
      </c>
      <c r="G742" s="11" t="str">
        <f>VLOOKUP($A742,'Medical Examinations'!$A742:$O3076,6,FALSE)</f>
        <v>No</v>
      </c>
      <c r="H742" s="11">
        <f>VLOOKUP($A742,'Medical Examinations'!$A742:$P3076,13,FALSE)</f>
        <v>2</v>
      </c>
      <c r="I742" s="11" t="str">
        <f>VLOOKUP($A742,'Medical Examinations'!$A742:$P3076,16,FALSE)</f>
        <v>No</v>
      </c>
      <c r="J742" s="11" t="str">
        <f>VLOOKUP($A742,'Medical Examinations'!$A742:$P3076,11,FALSE)</f>
        <v>Overweight</v>
      </c>
      <c r="K742" s="11" t="str">
        <f>VLOOKUP($A742,'Medical Examinations'!$A742:$P3076,12,FALSE)</f>
        <v>Prediabetes</v>
      </c>
      <c r="L742" s="11" t="str">
        <f>VLOOKUP($A742,'Hospitalisation Details'!$K742:$S3084,7,FALSE)</f>
        <v>6 Aug 1959</v>
      </c>
      <c r="M742" s="17">
        <f>VLOOKUP($A742,'Hospitalisation Details'!$K742:$S3084,9,FALSE)</f>
        <v>13770.1</v>
      </c>
      <c r="N742" s="11" t="str">
        <f>VLOOKUP($A742,'Hospitalisation Details'!$K742:$S3084,4,FALSE)</f>
        <v>Tier - 3</v>
      </c>
      <c r="O742" s="11" t="str">
        <f>VLOOKUP($A742,'Hospitalisation Details'!$K742:$S3084,5,FALSE)</f>
        <v>Tier - 1</v>
      </c>
      <c r="P742" s="11" t="str">
        <f>VLOOKUP($A742,'Hospitalisation Details'!$K742:$S3084,6,FALSE)</f>
        <v>R1012</v>
      </c>
      <c r="Q742" s="36">
        <f ca="1">VLOOKUP($A742,'Hospitalisation Details'!$K742:$S3084,8,FALSE)</f>
        <v>65</v>
      </c>
    </row>
    <row r="743" spans="1:17" x14ac:dyDescent="0.3">
      <c r="A743" s="14" t="str">
        <f>VLOOKUP('Customer Names'!A743,'Customer Names'!A743:F3077,1,FALSE)</f>
        <v>Id742</v>
      </c>
      <c r="B743" s="11" t="str">
        <f>VLOOKUP('Customer Names'!B743,'Customer Names'!B743:G3077,5,FALSE)</f>
        <v>Michael E</v>
      </c>
      <c r="C743" s="11">
        <f>VLOOKUP($A743,'Medical Examinations'!$A743:$O3077,2,FALSE)</f>
        <v>21.565000000000001</v>
      </c>
      <c r="D743" s="11">
        <f>VLOOKUP($A743,'Medical Examinations'!$A743:$O3077,3,FALSE)</f>
        <v>4.95</v>
      </c>
      <c r="E743" s="11" t="str">
        <f>VLOOKUP($A743,'Medical Examinations'!$A743:$P3077,14,FALSE)</f>
        <v>No</v>
      </c>
      <c r="F743" s="11" t="str">
        <f>VLOOKUP($A743,'Medical Examinations'!$A743:$O3077,5,FALSE)</f>
        <v>Yes</v>
      </c>
      <c r="G743" s="11" t="str">
        <f>VLOOKUP($A743,'Medical Examinations'!$A743:$O3077,6,FALSE)</f>
        <v>No</v>
      </c>
      <c r="H743" s="11">
        <f>VLOOKUP($A743,'Medical Examinations'!$A743:$P3077,13,FALSE)</f>
        <v>1</v>
      </c>
      <c r="I743" s="11" t="str">
        <f>VLOOKUP($A743,'Medical Examinations'!$A743:$P3077,16,FALSE)</f>
        <v>Yes</v>
      </c>
      <c r="J743" s="11" t="str">
        <f>VLOOKUP($A743,'Medical Examinations'!$A743:$P3077,11,FALSE)</f>
        <v>Normal Weight</v>
      </c>
      <c r="K743" s="11" t="str">
        <f>VLOOKUP($A743,'Medical Examinations'!$A743:$P3077,12,FALSE)</f>
        <v>Normal</v>
      </c>
      <c r="L743" s="11" t="str">
        <f>VLOOKUP($A743,'Hospitalisation Details'!$K743:$S3085,7,FALSE)</f>
        <v>16 Jul 2004</v>
      </c>
      <c r="M743" s="17">
        <f>VLOOKUP($A743,'Hospitalisation Details'!$K743:$S3085,9,FALSE)</f>
        <v>13747.87</v>
      </c>
      <c r="N743" s="11" t="str">
        <f>VLOOKUP($A743,'Hospitalisation Details'!$K743:$S3085,4,FALSE)</f>
        <v>Tier - 3</v>
      </c>
      <c r="O743" s="11" t="str">
        <f>VLOOKUP($A743,'Hospitalisation Details'!$K743:$S3085,5,FALSE)</f>
        <v>Tier - 2</v>
      </c>
      <c r="P743" s="11" t="str">
        <f>VLOOKUP($A743,'Hospitalisation Details'!$K743:$S3085,6,FALSE)</f>
        <v>R1018</v>
      </c>
      <c r="Q743" s="36">
        <f ca="1">VLOOKUP($A743,'Hospitalisation Details'!$K743:$S3085,8,FALSE)</f>
        <v>20</v>
      </c>
    </row>
    <row r="744" spans="1:17" x14ac:dyDescent="0.3">
      <c r="A744" s="14" t="str">
        <f>VLOOKUP('Customer Names'!A744,'Customer Names'!A744:F3078,1,FALSE)</f>
        <v>Id743</v>
      </c>
      <c r="B744" s="11" t="str">
        <f>VLOOKUP('Customer Names'!B744,'Customer Names'!B744:G3078,5,FALSE)</f>
        <v>Lauren</v>
      </c>
      <c r="C744" s="11">
        <f>VLOOKUP($A744,'Medical Examinations'!$A744:$O3078,2,FALSE)</f>
        <v>35.590000000000003</v>
      </c>
      <c r="D744" s="11">
        <f>VLOOKUP($A744,'Medical Examinations'!$A744:$O3078,3,FALSE)</f>
        <v>5.21</v>
      </c>
      <c r="E744" s="11" t="str">
        <f>VLOOKUP($A744,'Medical Examinations'!$A744:$P3078,14,FALSE)</f>
        <v>Yes</v>
      </c>
      <c r="F744" s="11" t="str">
        <f>VLOOKUP($A744,'Medical Examinations'!$A744:$O3078,5,FALSE)</f>
        <v>No</v>
      </c>
      <c r="G744" s="11" t="str">
        <f>VLOOKUP($A744,'Medical Examinations'!$A744:$O3078,6,FALSE)</f>
        <v>Yes</v>
      </c>
      <c r="H744" s="11">
        <f>VLOOKUP($A744,'Medical Examinations'!$A744:$P3078,13,FALSE)</f>
        <v>1</v>
      </c>
      <c r="I744" s="11" t="str">
        <f>VLOOKUP($A744,'Medical Examinations'!$A744:$P3078,16,FALSE)</f>
        <v>No</v>
      </c>
      <c r="J744" s="11" t="str">
        <f>VLOOKUP($A744,'Medical Examinations'!$A744:$P3078,11,FALSE)</f>
        <v>Obesity</v>
      </c>
      <c r="K744" s="11" t="str">
        <f>VLOOKUP($A744,'Medical Examinations'!$A744:$P3078,12,FALSE)</f>
        <v>Normal</v>
      </c>
      <c r="L744" s="11" t="str">
        <f>VLOOKUP($A744,'Hospitalisation Details'!$K744:$S3086,7,FALSE)</f>
        <v>23 Oct 1969</v>
      </c>
      <c r="M744" s="17">
        <f>VLOOKUP($A744,'Hospitalisation Details'!$K744:$S3086,9,FALSE)</f>
        <v>13746.74</v>
      </c>
      <c r="N744" s="11" t="str">
        <f>VLOOKUP($A744,'Hospitalisation Details'!$K744:$S3086,4,FALSE)</f>
        <v>Tier - 3</v>
      </c>
      <c r="O744" s="11" t="str">
        <f>VLOOKUP($A744,'Hospitalisation Details'!$K744:$S3086,5,FALSE)</f>
        <v>Tier - 2</v>
      </c>
      <c r="P744" s="11" t="str">
        <f>VLOOKUP($A744,'Hospitalisation Details'!$K744:$S3086,6,FALSE)</f>
        <v>R1026</v>
      </c>
      <c r="Q744" s="36">
        <f ca="1">VLOOKUP($A744,'Hospitalisation Details'!$K744:$S3086,8,FALSE)</f>
        <v>55</v>
      </c>
    </row>
    <row r="745" spans="1:17" x14ac:dyDescent="0.3">
      <c r="A745" s="14" t="str">
        <f>VLOOKUP('Customer Names'!A745,'Customer Names'!A745:F3079,1,FALSE)</f>
        <v>Id744</v>
      </c>
      <c r="B745" s="11" t="str">
        <f>VLOOKUP('Customer Names'!B745,'Customer Names'!B745:G3079,5,FALSE)</f>
        <v>Kathryn E</v>
      </c>
      <c r="C745" s="11">
        <f>VLOOKUP($A745,'Medical Examinations'!$A745:$O3079,2,FALSE)</f>
        <v>43.44</v>
      </c>
      <c r="D745" s="11">
        <f>VLOOKUP($A745,'Medical Examinations'!$A745:$O3079,3,FALSE)</f>
        <v>4.8600000000000003</v>
      </c>
      <c r="E745" s="11" t="str">
        <f>VLOOKUP($A745,'Medical Examinations'!$A745:$P3079,14,FALSE)</f>
        <v>Yes</v>
      </c>
      <c r="F745" s="11" t="str">
        <f>VLOOKUP($A745,'Medical Examinations'!$A745:$O3079,5,FALSE)</f>
        <v>No</v>
      </c>
      <c r="G745" s="11" t="str">
        <f>VLOOKUP($A745,'Medical Examinations'!$A745:$O3079,6,FALSE)</f>
        <v>No</v>
      </c>
      <c r="H745" s="11">
        <f>VLOOKUP($A745,'Medical Examinations'!$A745:$P3079,13,FALSE)</f>
        <v>0</v>
      </c>
      <c r="I745" s="11" t="str">
        <f>VLOOKUP($A745,'Medical Examinations'!$A745:$P3079,16,FALSE)</f>
        <v>No</v>
      </c>
      <c r="J745" s="11" t="str">
        <f>VLOOKUP($A745,'Medical Examinations'!$A745:$P3079,11,FALSE)</f>
        <v>Obesity</v>
      </c>
      <c r="K745" s="11" t="str">
        <f>VLOOKUP($A745,'Medical Examinations'!$A745:$P3079,12,FALSE)</f>
        <v>Normal</v>
      </c>
      <c r="L745" s="11" t="str">
        <f>VLOOKUP($A745,'Hospitalisation Details'!$K745:$S3087,7,FALSE)</f>
        <v>29 Aug 1985</v>
      </c>
      <c r="M745" s="17">
        <f>VLOOKUP($A745,'Hospitalisation Details'!$K745:$S3087,9,FALSE)</f>
        <v>13726.21</v>
      </c>
      <c r="N745" s="11" t="str">
        <f>VLOOKUP($A745,'Hospitalisation Details'!$K745:$S3087,4,FALSE)</f>
        <v>Tier - 3</v>
      </c>
      <c r="O745" s="11" t="str">
        <f>VLOOKUP($A745,'Hospitalisation Details'!$K745:$S3087,5,FALSE)</f>
        <v>Tier - 3</v>
      </c>
      <c r="P745" s="11" t="str">
        <f>VLOOKUP($A745,'Hospitalisation Details'!$K745:$S3087,6,FALSE)</f>
        <v>R1026</v>
      </c>
      <c r="Q745" s="36">
        <f ca="1">VLOOKUP($A745,'Hospitalisation Details'!$K745:$S3087,8,FALSE)</f>
        <v>39</v>
      </c>
    </row>
    <row r="746" spans="1:17" x14ac:dyDescent="0.3">
      <c r="A746" s="14" t="str">
        <f>VLOOKUP('Customer Names'!A746,'Customer Names'!A746:F3080,1,FALSE)</f>
        <v>Id745</v>
      </c>
      <c r="B746" s="11" t="str">
        <f>VLOOKUP('Customer Names'!B746,'Customer Names'!B746:G3080,5,FALSE)</f>
        <v>Polly</v>
      </c>
      <c r="C746" s="11">
        <f>VLOOKUP($A746,'Medical Examinations'!$A746:$O3080,2,FALSE)</f>
        <v>21.754999999999999</v>
      </c>
      <c r="D746" s="11">
        <f>VLOOKUP($A746,'Medical Examinations'!$A746:$O3080,3,FALSE)</f>
        <v>7.79</v>
      </c>
      <c r="E746" s="11" t="str">
        <f>VLOOKUP($A746,'Medical Examinations'!$A746:$P3080,14,FALSE)</f>
        <v>Yes</v>
      </c>
      <c r="F746" s="11" t="str">
        <f>VLOOKUP($A746,'Medical Examinations'!$A746:$O3080,5,FALSE)</f>
        <v>No</v>
      </c>
      <c r="G746" s="11" t="str">
        <f>VLOOKUP($A746,'Medical Examinations'!$A746:$O3080,6,FALSE)</f>
        <v>No</v>
      </c>
      <c r="H746" s="11">
        <f>VLOOKUP($A746,'Medical Examinations'!$A746:$P3080,13,FALSE)</f>
        <v>0</v>
      </c>
      <c r="I746" s="11" t="str">
        <f>VLOOKUP($A746,'Medical Examinations'!$A746:$P3080,16,FALSE)</f>
        <v>No</v>
      </c>
      <c r="J746" s="11" t="str">
        <f>VLOOKUP($A746,'Medical Examinations'!$A746:$P3080,11,FALSE)</f>
        <v>Normal Weight</v>
      </c>
      <c r="K746" s="11" t="str">
        <f>VLOOKUP($A746,'Medical Examinations'!$A746:$P3080,12,FALSE)</f>
        <v>Diabetes</v>
      </c>
      <c r="L746" s="11" t="str">
        <f>VLOOKUP($A746,'Hospitalisation Details'!$K746:$S3088,7,FALSE)</f>
        <v>2 Aug 1981</v>
      </c>
      <c r="M746" s="17">
        <f>VLOOKUP($A746,'Hospitalisation Details'!$K746:$S3088,9,FALSE)</f>
        <v>13725.47</v>
      </c>
      <c r="N746" s="11" t="str">
        <f>VLOOKUP($A746,'Hospitalisation Details'!$K746:$S3088,4,FALSE)</f>
        <v>Tier - 3</v>
      </c>
      <c r="O746" s="11" t="str">
        <f>VLOOKUP($A746,'Hospitalisation Details'!$K746:$S3088,5,FALSE)</f>
        <v>Tier - 2</v>
      </c>
      <c r="P746" s="11" t="str">
        <f>VLOOKUP($A746,'Hospitalisation Details'!$K746:$S3088,6,FALSE)</f>
        <v>R1024</v>
      </c>
      <c r="Q746" s="36">
        <f ca="1">VLOOKUP($A746,'Hospitalisation Details'!$K746:$S3088,8,FALSE)</f>
        <v>43</v>
      </c>
    </row>
    <row r="747" spans="1:17" x14ac:dyDescent="0.3">
      <c r="A747" s="14" t="str">
        <f>VLOOKUP('Customer Names'!A747,'Customer Names'!A747:F3081,1,FALSE)</f>
        <v>Id746</v>
      </c>
      <c r="B747" s="11" t="str">
        <f>VLOOKUP('Customer Names'!B747,'Customer Names'!B747:G3081,5,FALSE)</f>
        <v>Mark H</v>
      </c>
      <c r="C747" s="11">
        <f>VLOOKUP($A747,'Medical Examinations'!$A747:$O3081,2,FALSE)</f>
        <v>44.55</v>
      </c>
      <c r="D747" s="11">
        <f>VLOOKUP($A747,'Medical Examinations'!$A747:$O3081,3,FALSE)</f>
        <v>7.12</v>
      </c>
      <c r="E747" s="11" t="str">
        <f>VLOOKUP($A747,'Medical Examinations'!$A747:$P3081,14,FALSE)</f>
        <v>Yes</v>
      </c>
      <c r="F747" s="11" t="str">
        <f>VLOOKUP($A747,'Medical Examinations'!$A747:$O3081,5,FALSE)</f>
        <v>No</v>
      </c>
      <c r="G747" s="11" t="str">
        <f>VLOOKUP($A747,'Medical Examinations'!$A747:$O3081,6,FALSE)</f>
        <v>No</v>
      </c>
      <c r="H747" s="11">
        <f>VLOOKUP($A747,'Medical Examinations'!$A747:$P3081,13,FALSE)</f>
        <v>1</v>
      </c>
      <c r="I747" s="11" t="str">
        <f>VLOOKUP($A747,'Medical Examinations'!$A747:$P3081,16,FALSE)</f>
        <v>No</v>
      </c>
      <c r="J747" s="11" t="str">
        <f>VLOOKUP($A747,'Medical Examinations'!$A747:$P3081,11,FALSE)</f>
        <v>Obesity</v>
      </c>
      <c r="K747" s="11" t="str">
        <f>VLOOKUP($A747,'Medical Examinations'!$A747:$P3081,12,FALSE)</f>
        <v>Diabetes</v>
      </c>
      <c r="L747" s="11" t="str">
        <f>VLOOKUP($A747,'Hospitalisation Details'!$K747:$S3089,7,FALSE)</f>
        <v>24 Nov 1986</v>
      </c>
      <c r="M747" s="17">
        <f>VLOOKUP($A747,'Hospitalisation Details'!$K747:$S3089,9,FALSE)</f>
        <v>13714.55</v>
      </c>
      <c r="N747" s="11" t="str">
        <f>VLOOKUP($A747,'Hospitalisation Details'!$K747:$S3089,4,FALSE)</f>
        <v>Tier - 3</v>
      </c>
      <c r="O747" s="11" t="str">
        <f>VLOOKUP($A747,'Hospitalisation Details'!$K747:$S3089,5,FALSE)</f>
        <v>Tier - 2</v>
      </c>
      <c r="P747" s="11" t="str">
        <f>VLOOKUP($A747,'Hospitalisation Details'!$K747:$S3089,6,FALSE)</f>
        <v>R1023</v>
      </c>
      <c r="Q747" s="36">
        <f ca="1">VLOOKUP($A747,'Hospitalisation Details'!$K747:$S3089,8,FALSE)</f>
        <v>38</v>
      </c>
    </row>
    <row r="748" spans="1:17" x14ac:dyDescent="0.3">
      <c r="A748" s="14" t="str">
        <f>VLOOKUP('Customer Names'!A748,'Customer Names'!A748:F3082,1,FALSE)</f>
        <v>Id747</v>
      </c>
      <c r="B748" s="11" t="str">
        <f>VLOOKUP('Customer Names'!B748,'Customer Names'!B748:G3082,5,FALSE)</f>
        <v>Jessie M</v>
      </c>
      <c r="C748" s="11">
        <f>VLOOKUP($A748,'Medical Examinations'!$A748:$O3082,2,FALSE)</f>
        <v>43.32</v>
      </c>
      <c r="D748" s="11">
        <f>VLOOKUP($A748,'Medical Examinations'!$A748:$O3082,3,FALSE)</f>
        <v>4.67</v>
      </c>
      <c r="E748" s="11" t="str">
        <f>VLOOKUP($A748,'Medical Examinations'!$A748:$P3082,14,FALSE)</f>
        <v>Yes</v>
      </c>
      <c r="F748" s="11" t="str">
        <f>VLOOKUP($A748,'Medical Examinations'!$A748:$O3082,5,FALSE)</f>
        <v>No</v>
      </c>
      <c r="G748" s="11" t="str">
        <f>VLOOKUP($A748,'Medical Examinations'!$A748:$O3082,6,FALSE)</f>
        <v>No</v>
      </c>
      <c r="H748" s="11">
        <f>VLOOKUP($A748,'Medical Examinations'!$A748:$P3082,13,FALSE)</f>
        <v>0</v>
      </c>
      <c r="I748" s="11" t="str">
        <f>VLOOKUP($A748,'Medical Examinations'!$A748:$P3082,16,FALSE)</f>
        <v>No</v>
      </c>
      <c r="J748" s="11" t="str">
        <f>VLOOKUP($A748,'Medical Examinations'!$A748:$P3082,11,FALSE)</f>
        <v>Obesity</v>
      </c>
      <c r="K748" s="11" t="str">
        <f>VLOOKUP($A748,'Medical Examinations'!$A748:$P3082,12,FALSE)</f>
        <v>Normal</v>
      </c>
      <c r="L748" s="11" t="str">
        <f>VLOOKUP($A748,'Hospitalisation Details'!$K748:$S3090,7,FALSE)</f>
        <v>14 Sep 1985</v>
      </c>
      <c r="M748" s="17">
        <f>VLOOKUP($A748,'Hospitalisation Details'!$K748:$S3090,9,FALSE)</f>
        <v>13685.51</v>
      </c>
      <c r="N748" s="11" t="str">
        <f>VLOOKUP($A748,'Hospitalisation Details'!$K748:$S3090,4,FALSE)</f>
        <v>Tier - 3</v>
      </c>
      <c r="O748" s="11" t="str">
        <f>VLOOKUP($A748,'Hospitalisation Details'!$K748:$S3090,5,FALSE)</f>
        <v>Tier - 1</v>
      </c>
      <c r="P748" s="11" t="str">
        <f>VLOOKUP($A748,'Hospitalisation Details'!$K748:$S3090,6,FALSE)</f>
        <v>R1026</v>
      </c>
      <c r="Q748" s="36">
        <f ca="1">VLOOKUP($A748,'Hospitalisation Details'!$K748:$S3090,8,FALSE)</f>
        <v>39</v>
      </c>
    </row>
    <row r="749" spans="1:17" x14ac:dyDescent="0.3">
      <c r="A749" s="14" t="str">
        <f>VLOOKUP('Customer Names'!A749,'Customer Names'!A749:F3083,1,FALSE)</f>
        <v>Id748</v>
      </c>
      <c r="B749" s="11" t="str">
        <f>VLOOKUP('Customer Names'!B749,'Customer Names'!B749:G3083,5,FALSE)</f>
        <v>Chris</v>
      </c>
      <c r="C749" s="11">
        <f>VLOOKUP($A749,'Medical Examinations'!$A749:$O3083,2,FALSE)</f>
        <v>31.23</v>
      </c>
      <c r="D749" s="11">
        <f>VLOOKUP($A749,'Medical Examinations'!$A749:$O3083,3,FALSE)</f>
        <v>9.1199999999999992</v>
      </c>
      <c r="E749" s="11" t="str">
        <f>VLOOKUP($A749,'Medical Examinations'!$A749:$P3083,14,FALSE)</f>
        <v>Yes</v>
      </c>
      <c r="F749" s="11" t="str">
        <f>VLOOKUP($A749,'Medical Examinations'!$A749:$O3083,5,FALSE)</f>
        <v>No</v>
      </c>
      <c r="G749" s="11" t="str">
        <f>VLOOKUP($A749,'Medical Examinations'!$A749:$O3083,6,FALSE)</f>
        <v>Yes</v>
      </c>
      <c r="H749" s="11">
        <f>VLOOKUP($A749,'Medical Examinations'!$A749:$P3083,13,FALSE)</f>
        <v>1</v>
      </c>
      <c r="I749" s="11" t="str">
        <f>VLOOKUP($A749,'Medical Examinations'!$A749:$P3083,16,FALSE)</f>
        <v>No</v>
      </c>
      <c r="J749" s="11" t="str">
        <f>VLOOKUP($A749,'Medical Examinations'!$A749:$P3083,11,FALSE)</f>
        <v>Obesity</v>
      </c>
      <c r="K749" s="11" t="str">
        <f>VLOOKUP($A749,'Medical Examinations'!$A749:$P3083,12,FALSE)</f>
        <v>Diabetes</v>
      </c>
      <c r="L749" s="11" t="str">
        <f>VLOOKUP($A749,'Hospitalisation Details'!$K749:$S3091,7,FALSE)</f>
        <v>4 Aug 1963</v>
      </c>
      <c r="M749" s="17">
        <f>VLOOKUP($A749,'Hospitalisation Details'!$K749:$S3091,9,FALSE)</f>
        <v>13677.68</v>
      </c>
      <c r="N749" s="11" t="str">
        <f>VLOOKUP($A749,'Hospitalisation Details'!$K749:$S3091,4,FALSE)</f>
        <v>Tier - 3</v>
      </c>
      <c r="O749" s="11" t="str">
        <f>VLOOKUP($A749,'Hospitalisation Details'!$K749:$S3091,5,FALSE)</f>
        <v>Tier - 2</v>
      </c>
      <c r="P749" s="11" t="str">
        <f>VLOOKUP($A749,'Hospitalisation Details'!$K749:$S3091,6,FALSE)</f>
        <v>R1021</v>
      </c>
      <c r="Q749" s="36">
        <f ca="1">VLOOKUP($A749,'Hospitalisation Details'!$K749:$S3091,8,FALSE)</f>
        <v>61</v>
      </c>
    </row>
    <row r="750" spans="1:17" x14ac:dyDescent="0.3">
      <c r="A750" s="14" t="str">
        <f>VLOOKUP('Customer Names'!A750,'Customer Names'!A750:F3084,1,FALSE)</f>
        <v>Id749</v>
      </c>
      <c r="B750" s="11" t="str">
        <f>VLOOKUP('Customer Names'!B750,'Customer Names'!B750:G3084,5,FALSE)</f>
        <v>Daniel</v>
      </c>
      <c r="C750" s="11">
        <f>VLOOKUP($A750,'Medical Examinations'!$A750:$O3084,2,FALSE)</f>
        <v>42.81</v>
      </c>
      <c r="D750" s="11">
        <f>VLOOKUP($A750,'Medical Examinations'!$A750:$O3084,3,FALSE)</f>
        <v>4.1500000000000004</v>
      </c>
      <c r="E750" s="11" t="str">
        <f>VLOOKUP($A750,'Medical Examinations'!$A750:$P3084,14,FALSE)</f>
        <v>No</v>
      </c>
      <c r="F750" s="11" t="str">
        <f>VLOOKUP($A750,'Medical Examinations'!$A750:$O3084,5,FALSE)</f>
        <v>No</v>
      </c>
      <c r="G750" s="11" t="str">
        <f>VLOOKUP($A750,'Medical Examinations'!$A750:$O3084,6,FALSE)</f>
        <v>No</v>
      </c>
      <c r="H750" s="11">
        <f>VLOOKUP($A750,'Medical Examinations'!$A750:$P3084,13,FALSE)</f>
        <v>1</v>
      </c>
      <c r="I750" s="11" t="str">
        <f>VLOOKUP($A750,'Medical Examinations'!$A750:$P3084,16,FALSE)</f>
        <v>No</v>
      </c>
      <c r="J750" s="11" t="str">
        <f>VLOOKUP($A750,'Medical Examinations'!$A750:$P3084,11,FALSE)</f>
        <v>Obesity</v>
      </c>
      <c r="K750" s="11" t="str">
        <f>VLOOKUP($A750,'Medical Examinations'!$A750:$P3084,12,FALSE)</f>
        <v>Normal</v>
      </c>
      <c r="L750" s="11" t="str">
        <f>VLOOKUP($A750,'Hospitalisation Details'!$K750:$S3092,7,FALSE)</f>
        <v>20 Jul 1984</v>
      </c>
      <c r="M750" s="17">
        <f>VLOOKUP($A750,'Hospitalisation Details'!$K750:$S3092,9,FALSE)</f>
        <v>13638.06</v>
      </c>
      <c r="N750" s="11" t="str">
        <f>VLOOKUP($A750,'Hospitalisation Details'!$K750:$S3092,4,FALSE)</f>
        <v>Tier - 3</v>
      </c>
      <c r="O750" s="11" t="str">
        <f>VLOOKUP($A750,'Hospitalisation Details'!$K750:$S3092,5,FALSE)</f>
        <v>Tier - 3</v>
      </c>
      <c r="P750" s="11" t="str">
        <f>VLOOKUP($A750,'Hospitalisation Details'!$K750:$S3092,6,FALSE)</f>
        <v>R1023</v>
      </c>
      <c r="Q750" s="36">
        <f ca="1">VLOOKUP($A750,'Hospitalisation Details'!$K750:$S3092,8,FALSE)</f>
        <v>40</v>
      </c>
    </row>
    <row r="751" spans="1:17" x14ac:dyDescent="0.3">
      <c r="A751" s="14" t="str">
        <f>VLOOKUP('Customer Names'!A751,'Customer Names'!A751:F3085,1,FALSE)</f>
        <v>Id750</v>
      </c>
      <c r="B751" s="11" t="str">
        <f>VLOOKUP('Customer Names'!B751,'Customer Names'!B751:G3085,5,FALSE)</f>
        <v>Megan</v>
      </c>
      <c r="C751" s="11">
        <f>VLOOKUP($A751,'Medical Examinations'!$A751:$O3085,2,FALSE)</f>
        <v>35.909999999999997</v>
      </c>
      <c r="D751" s="11">
        <f>VLOOKUP($A751,'Medical Examinations'!$A751:$O3085,3,FALSE)</f>
        <v>6.72</v>
      </c>
      <c r="E751" s="11" t="str">
        <f>VLOOKUP($A751,'Medical Examinations'!$A751:$P3085,14,FALSE)</f>
        <v>Yes</v>
      </c>
      <c r="F751" s="11" t="str">
        <f>VLOOKUP($A751,'Medical Examinations'!$A751:$O3085,5,FALSE)</f>
        <v>No</v>
      </c>
      <c r="G751" s="11" t="str">
        <f>VLOOKUP($A751,'Medical Examinations'!$A751:$O3085,6,FALSE)</f>
        <v>No</v>
      </c>
      <c r="H751" s="11">
        <f>VLOOKUP($A751,'Medical Examinations'!$A751:$P3085,13,FALSE)</f>
        <v>2</v>
      </c>
      <c r="I751" s="11" t="str">
        <f>VLOOKUP($A751,'Medical Examinations'!$A751:$P3085,16,FALSE)</f>
        <v>No</v>
      </c>
      <c r="J751" s="11" t="str">
        <f>VLOOKUP($A751,'Medical Examinations'!$A751:$P3085,11,FALSE)</f>
        <v>Obesity</v>
      </c>
      <c r="K751" s="11" t="str">
        <f>VLOOKUP($A751,'Medical Examinations'!$A751:$P3085,12,FALSE)</f>
        <v>Diabetes</v>
      </c>
      <c r="L751" s="11" t="str">
        <f>VLOOKUP($A751,'Hospitalisation Details'!$K751:$S3093,7,FALSE)</f>
        <v>24 Dec 1961</v>
      </c>
      <c r="M751" s="17">
        <f>VLOOKUP($A751,'Hospitalisation Details'!$K751:$S3093,9,FALSE)</f>
        <v>13635.64</v>
      </c>
      <c r="N751" s="11" t="str">
        <f>VLOOKUP($A751,'Hospitalisation Details'!$K751:$S3093,4,FALSE)</f>
        <v>Tier - 3</v>
      </c>
      <c r="O751" s="11" t="str">
        <f>VLOOKUP($A751,'Hospitalisation Details'!$K751:$S3093,5,FALSE)</f>
        <v>Tier - 3</v>
      </c>
      <c r="P751" s="11" t="str">
        <f>VLOOKUP($A751,'Hospitalisation Details'!$K751:$S3093,6,FALSE)</f>
        <v>R1024</v>
      </c>
      <c r="Q751" s="36">
        <f ca="1">VLOOKUP($A751,'Hospitalisation Details'!$K751:$S3093,8,FALSE)</f>
        <v>63</v>
      </c>
    </row>
    <row r="752" spans="1:17" x14ac:dyDescent="0.3">
      <c r="A752" s="14" t="str">
        <f>VLOOKUP('Customer Names'!A752,'Customer Names'!A752:F3086,1,FALSE)</f>
        <v>Id751</v>
      </c>
      <c r="B752" s="11" t="str">
        <f>VLOOKUP('Customer Names'!B752,'Customer Names'!B752:G3086,5,FALSE)</f>
        <v>Kevin</v>
      </c>
      <c r="C752" s="11">
        <f>VLOOKUP($A752,'Medical Examinations'!$A752:$O3086,2,FALSE)</f>
        <v>36.65</v>
      </c>
      <c r="D752" s="11">
        <f>VLOOKUP($A752,'Medical Examinations'!$A752:$O3086,3,FALSE)</f>
        <v>5.01</v>
      </c>
      <c r="E752" s="11" t="str">
        <f>VLOOKUP($A752,'Medical Examinations'!$A752:$P3086,14,FALSE)</f>
        <v>Yes</v>
      </c>
      <c r="F752" s="11" t="str">
        <f>VLOOKUP($A752,'Medical Examinations'!$A752:$O3086,5,FALSE)</f>
        <v>No</v>
      </c>
      <c r="G752" s="11" t="str">
        <f>VLOOKUP($A752,'Medical Examinations'!$A752:$O3086,6,FALSE)</f>
        <v>Yes</v>
      </c>
      <c r="H752" s="11">
        <f>VLOOKUP($A752,'Medical Examinations'!$A752:$P3086,13,FALSE)</f>
        <v>1</v>
      </c>
      <c r="I752" s="11" t="str">
        <f>VLOOKUP($A752,'Medical Examinations'!$A752:$P3086,16,FALSE)</f>
        <v>No</v>
      </c>
      <c r="J752" s="11" t="str">
        <f>VLOOKUP($A752,'Medical Examinations'!$A752:$P3086,11,FALSE)</f>
        <v>Obesity</v>
      </c>
      <c r="K752" s="11" t="str">
        <f>VLOOKUP($A752,'Medical Examinations'!$A752:$P3086,12,FALSE)</f>
        <v>Normal</v>
      </c>
      <c r="L752" s="11" t="str">
        <f>VLOOKUP($A752,'Hospitalisation Details'!$K752:$S3094,7,FALSE)</f>
        <v>26 Jul 1969</v>
      </c>
      <c r="M752" s="17">
        <f>VLOOKUP($A752,'Hospitalisation Details'!$K752:$S3094,9,FALSE)</f>
        <v>13622.01</v>
      </c>
      <c r="N752" s="11" t="str">
        <f>VLOOKUP($A752,'Hospitalisation Details'!$K752:$S3094,4,FALSE)</f>
        <v>Tier - 3</v>
      </c>
      <c r="O752" s="11" t="str">
        <f>VLOOKUP($A752,'Hospitalisation Details'!$K752:$S3094,5,FALSE)</f>
        <v>Tier - 3</v>
      </c>
      <c r="P752" s="11" t="str">
        <f>VLOOKUP($A752,'Hospitalisation Details'!$K752:$S3094,6,FALSE)</f>
        <v>R1012</v>
      </c>
      <c r="Q752" s="36">
        <f ca="1">VLOOKUP($A752,'Hospitalisation Details'!$K752:$S3094,8,FALSE)</f>
        <v>55</v>
      </c>
    </row>
    <row r="753" spans="1:17" x14ac:dyDescent="0.3">
      <c r="A753" s="14" t="str">
        <f>VLOOKUP('Customer Names'!A753,'Customer Names'!A753:F3087,1,FALSE)</f>
        <v>Id752</v>
      </c>
      <c r="B753" s="11" t="str">
        <f>VLOOKUP('Customer Names'!B753,'Customer Names'!B753:G3087,5,FALSE)</f>
        <v>Caroline S</v>
      </c>
      <c r="C753" s="11">
        <f>VLOOKUP($A753,'Medical Examinations'!$A753:$O3087,2,FALSE)</f>
        <v>22.04</v>
      </c>
      <c r="D753" s="11">
        <f>VLOOKUP($A753,'Medical Examinations'!$A753:$O3087,3,FALSE)</f>
        <v>10.9</v>
      </c>
      <c r="E753" s="11" t="str">
        <f>VLOOKUP($A753,'Medical Examinations'!$A753:$P3087,14,FALSE)</f>
        <v>Yes</v>
      </c>
      <c r="F753" s="11" t="str">
        <f>VLOOKUP($A753,'Medical Examinations'!$A753:$O3087,5,FALSE)</f>
        <v>No</v>
      </c>
      <c r="G753" s="11" t="str">
        <f>VLOOKUP($A753,'Medical Examinations'!$A753:$O3087,6,FALSE)</f>
        <v>No</v>
      </c>
      <c r="H753" s="11">
        <f>VLOOKUP($A753,'Medical Examinations'!$A753:$P3087,13,FALSE)</f>
        <v>2</v>
      </c>
      <c r="I753" s="11" t="str">
        <f>VLOOKUP($A753,'Medical Examinations'!$A753:$P3087,16,FALSE)</f>
        <v>No</v>
      </c>
      <c r="J753" s="11" t="str">
        <f>VLOOKUP($A753,'Medical Examinations'!$A753:$P3087,11,FALSE)</f>
        <v>Normal Weight</v>
      </c>
      <c r="K753" s="11" t="str">
        <f>VLOOKUP($A753,'Medical Examinations'!$A753:$P3087,12,FALSE)</f>
        <v>Diabetes</v>
      </c>
      <c r="L753" s="11" t="str">
        <f>VLOOKUP($A753,'Hospitalisation Details'!$K753:$S3095,7,FALSE)</f>
        <v>18 Nov 1961</v>
      </c>
      <c r="M753" s="17">
        <f>VLOOKUP($A753,'Hospitalisation Details'!$K753:$S3095,9,FALSE)</f>
        <v>13616.36</v>
      </c>
      <c r="N753" s="11" t="str">
        <f>VLOOKUP($A753,'Hospitalisation Details'!$K753:$S3095,4,FALSE)</f>
        <v>Tier - 3</v>
      </c>
      <c r="O753" s="11" t="str">
        <f>VLOOKUP($A753,'Hospitalisation Details'!$K753:$S3095,5,FALSE)</f>
        <v>Tier - 3</v>
      </c>
      <c r="P753" s="11" t="str">
        <f>VLOOKUP($A753,'Hospitalisation Details'!$K753:$S3095,6,FALSE)</f>
        <v>R1024</v>
      </c>
      <c r="Q753" s="36">
        <f ca="1">VLOOKUP($A753,'Hospitalisation Details'!$K753:$S3095,8,FALSE)</f>
        <v>63</v>
      </c>
    </row>
    <row r="754" spans="1:17" x14ac:dyDescent="0.3">
      <c r="A754" s="14" t="str">
        <f>VLOOKUP('Customer Names'!A754,'Customer Names'!A754:F3088,1,FALSE)</f>
        <v>Id753</v>
      </c>
      <c r="B754" s="11" t="str">
        <f>VLOOKUP('Customer Names'!B754,'Customer Names'!B754:G3088,5,FALSE)</f>
        <v>Nuta</v>
      </c>
      <c r="C754" s="11">
        <f>VLOOKUP($A754,'Medical Examinations'!$A754:$O3088,2,FALSE)</f>
        <v>31.824999999999999</v>
      </c>
      <c r="D754" s="11">
        <f>VLOOKUP($A754,'Medical Examinations'!$A754:$O3088,3,FALSE)</f>
        <v>5.52</v>
      </c>
      <c r="E754" s="11" t="str">
        <f>VLOOKUP($A754,'Medical Examinations'!$A754:$P3088,14,FALSE)</f>
        <v>Yes</v>
      </c>
      <c r="F754" s="11" t="str">
        <f>VLOOKUP($A754,'Medical Examinations'!$A754:$O3088,5,FALSE)</f>
        <v>No</v>
      </c>
      <c r="G754" s="11" t="str">
        <f>VLOOKUP($A754,'Medical Examinations'!$A754:$O3088,6,FALSE)</f>
        <v>No</v>
      </c>
      <c r="H754" s="11">
        <f>VLOOKUP($A754,'Medical Examinations'!$A754:$P3088,13,FALSE)</f>
        <v>1</v>
      </c>
      <c r="I754" s="11" t="str">
        <f>VLOOKUP($A754,'Medical Examinations'!$A754:$P3088,16,FALSE)</f>
        <v>No</v>
      </c>
      <c r="J754" s="11" t="str">
        <f>VLOOKUP($A754,'Medical Examinations'!$A754:$P3088,11,FALSE)</f>
        <v>Obesity</v>
      </c>
      <c r="K754" s="11" t="str">
        <f>VLOOKUP($A754,'Medical Examinations'!$A754:$P3088,12,FALSE)</f>
        <v>Normal</v>
      </c>
      <c r="L754" s="11" t="str">
        <f>VLOOKUP($A754,'Hospitalisation Details'!$K754:$S3096,7,FALSE)</f>
        <v>10 Sep 1964</v>
      </c>
      <c r="M754" s="17">
        <f>VLOOKUP($A754,'Hospitalisation Details'!$K754:$S3096,9,FALSE)</f>
        <v>13607.37</v>
      </c>
      <c r="N754" s="11" t="str">
        <f>VLOOKUP($A754,'Hospitalisation Details'!$K754:$S3096,4,FALSE)</f>
        <v>Tier - 3</v>
      </c>
      <c r="O754" s="11" t="str">
        <f>VLOOKUP($A754,'Hospitalisation Details'!$K754:$S3096,5,FALSE)</f>
        <v>Tier - 1</v>
      </c>
      <c r="P754" s="11" t="str">
        <f>VLOOKUP($A754,'Hospitalisation Details'!$K754:$S3096,6,FALSE)</f>
        <v>R1024</v>
      </c>
      <c r="Q754" s="36">
        <f ca="1">VLOOKUP($A754,'Hospitalisation Details'!$K754:$S3096,8,FALSE)</f>
        <v>60</v>
      </c>
    </row>
    <row r="755" spans="1:17" x14ac:dyDescent="0.3">
      <c r="A755" s="14" t="str">
        <f>VLOOKUP('Customer Names'!A755,'Customer Names'!A755:F3089,1,FALSE)</f>
        <v>Id754</v>
      </c>
      <c r="B755" s="11" t="str">
        <f>VLOOKUP('Customer Names'!B755,'Customer Names'!B755:G3089,5,FALSE)</f>
        <v>Margie</v>
      </c>
      <c r="C755" s="11">
        <f>VLOOKUP($A755,'Medical Examinations'!$A755:$O3089,2,FALSE)</f>
        <v>53.58</v>
      </c>
      <c r="D755" s="11">
        <f>VLOOKUP($A755,'Medical Examinations'!$A755:$O3089,3,FALSE)</f>
        <v>4.55</v>
      </c>
      <c r="E755" s="11" t="str">
        <f>VLOOKUP($A755,'Medical Examinations'!$A755:$P3089,14,FALSE)</f>
        <v>No</v>
      </c>
      <c r="F755" s="11" t="str">
        <f>VLOOKUP($A755,'Medical Examinations'!$A755:$O3089,5,FALSE)</f>
        <v>No</v>
      </c>
      <c r="G755" s="11" t="str">
        <f>VLOOKUP($A755,'Medical Examinations'!$A755:$O3089,6,FALSE)</f>
        <v>No</v>
      </c>
      <c r="H755" s="11">
        <f>VLOOKUP($A755,'Medical Examinations'!$A755:$P3089,13,FALSE)</f>
        <v>1</v>
      </c>
      <c r="I755" s="11" t="str">
        <f>VLOOKUP($A755,'Medical Examinations'!$A755:$P3089,16,FALSE)</f>
        <v>No</v>
      </c>
      <c r="J755" s="11" t="str">
        <f>VLOOKUP($A755,'Medical Examinations'!$A755:$P3089,11,FALSE)</f>
        <v>Obesity</v>
      </c>
      <c r="K755" s="11" t="str">
        <f>VLOOKUP($A755,'Medical Examinations'!$A755:$P3089,12,FALSE)</f>
        <v>Normal</v>
      </c>
      <c r="L755" s="11" t="str">
        <f>VLOOKUP($A755,'Hospitalisation Details'!$K755:$S3097,7,FALSE)</f>
        <v>14 Aug 1992</v>
      </c>
      <c r="M755" s="17">
        <f>VLOOKUP($A755,'Hospitalisation Details'!$K755:$S3097,9,FALSE)</f>
        <v>13588.17</v>
      </c>
      <c r="N755" s="11" t="str">
        <f>VLOOKUP($A755,'Hospitalisation Details'!$K755:$S3097,4,FALSE)</f>
        <v>Tier - 3</v>
      </c>
      <c r="O755" s="11" t="str">
        <f>VLOOKUP($A755,'Hospitalisation Details'!$K755:$S3097,5,FALSE)</f>
        <v>Tier - 1</v>
      </c>
      <c r="P755" s="11" t="str">
        <f>VLOOKUP($A755,'Hospitalisation Details'!$K755:$S3097,6,FALSE)</f>
        <v>R1012</v>
      </c>
      <c r="Q755" s="36">
        <f ca="1">VLOOKUP($A755,'Hospitalisation Details'!$K755:$S3097,8,FALSE)</f>
        <v>32</v>
      </c>
    </row>
    <row r="756" spans="1:17" x14ac:dyDescent="0.3">
      <c r="A756" s="14" t="str">
        <f>VLOOKUP('Customer Names'!A756,'Customer Names'!A756:F3090,1,FALSE)</f>
        <v>Id755</v>
      </c>
      <c r="B756" s="11" t="str">
        <f>VLOOKUP('Customer Names'!B756,'Customer Names'!B756:G3090,5,FALSE)</f>
        <v>Heidi</v>
      </c>
      <c r="C756" s="11">
        <f>VLOOKUP($A756,'Medical Examinations'!$A756:$O3090,2,FALSE)</f>
        <v>34.299999999999997</v>
      </c>
      <c r="D756" s="11">
        <f>VLOOKUP($A756,'Medical Examinations'!$A756:$O3090,3,FALSE)</f>
        <v>11.76</v>
      </c>
      <c r="E756" s="11" t="str">
        <f>VLOOKUP($A756,'Medical Examinations'!$A756:$P3090,14,FALSE)</f>
        <v>No</v>
      </c>
      <c r="F756" s="11" t="str">
        <f>VLOOKUP($A756,'Medical Examinations'!$A756:$O3090,5,FALSE)</f>
        <v>No</v>
      </c>
      <c r="G756" s="11" t="str">
        <f>VLOOKUP($A756,'Medical Examinations'!$A756:$O3090,6,FALSE)</f>
        <v>No</v>
      </c>
      <c r="H756" s="11">
        <f>VLOOKUP($A756,'Medical Examinations'!$A756:$P3090,13,FALSE)</f>
        <v>0</v>
      </c>
      <c r="I756" s="11" t="str">
        <f>VLOOKUP($A756,'Medical Examinations'!$A756:$P3090,16,FALSE)</f>
        <v>No</v>
      </c>
      <c r="J756" s="11" t="str">
        <f>VLOOKUP($A756,'Medical Examinations'!$A756:$P3090,11,FALSE)</f>
        <v>Obesity</v>
      </c>
      <c r="K756" s="11" t="str">
        <f>VLOOKUP($A756,'Medical Examinations'!$A756:$P3090,12,FALSE)</f>
        <v>Diabetes</v>
      </c>
      <c r="L756" s="11" t="str">
        <f>VLOOKUP($A756,'Hospitalisation Details'!$K756:$S3098,7,FALSE)</f>
        <v>15 Jul 1968</v>
      </c>
      <c r="M756" s="17">
        <f>VLOOKUP($A756,'Hospitalisation Details'!$K756:$S3098,9,FALSE)</f>
        <v>13566.04</v>
      </c>
      <c r="N756" s="11" t="str">
        <f>VLOOKUP($A756,'Hospitalisation Details'!$K756:$S3098,4,FALSE)</f>
        <v>Tier - 3</v>
      </c>
      <c r="O756" s="11" t="str">
        <f>VLOOKUP($A756,'Hospitalisation Details'!$K756:$S3098,5,FALSE)</f>
        <v>Tier - 3</v>
      </c>
      <c r="P756" s="11" t="str">
        <f>VLOOKUP($A756,'Hospitalisation Details'!$K756:$S3098,6,FALSE)</f>
        <v>R1026</v>
      </c>
      <c r="Q756" s="36">
        <f ca="1">VLOOKUP($A756,'Hospitalisation Details'!$K756:$S3098,8,FALSE)</f>
        <v>56</v>
      </c>
    </row>
    <row r="757" spans="1:17" x14ac:dyDescent="0.3">
      <c r="A757" s="14" t="str">
        <f>VLOOKUP('Customer Names'!A757,'Customer Names'!A757:F3091,1,FALSE)</f>
        <v>Id756</v>
      </c>
      <c r="B757" s="11" t="str">
        <f>VLOOKUP('Customer Names'!B757,'Customer Names'!B757:G3091,5,FALSE)</f>
        <v>Diego J</v>
      </c>
      <c r="C757" s="11">
        <f>VLOOKUP($A757,'Medical Examinations'!$A757:$O3091,2,FALSE)</f>
        <v>32.11</v>
      </c>
      <c r="D757" s="11">
        <f>VLOOKUP($A757,'Medical Examinations'!$A757:$O3091,3,FALSE)</f>
        <v>7.06</v>
      </c>
      <c r="E757" s="11" t="str">
        <f>VLOOKUP($A757,'Medical Examinations'!$A757:$P3091,14,FALSE)</f>
        <v>No</v>
      </c>
      <c r="F757" s="11" t="str">
        <f>VLOOKUP($A757,'Medical Examinations'!$A757:$O3091,5,FALSE)</f>
        <v>No</v>
      </c>
      <c r="G757" s="11" t="str">
        <f>VLOOKUP($A757,'Medical Examinations'!$A757:$O3091,6,FALSE)</f>
        <v>No</v>
      </c>
      <c r="H757" s="11">
        <f>VLOOKUP($A757,'Medical Examinations'!$A757:$P3091,13,FALSE)</f>
        <v>0</v>
      </c>
      <c r="I757" s="11" t="str">
        <f>VLOOKUP($A757,'Medical Examinations'!$A757:$P3091,16,FALSE)</f>
        <v>No</v>
      </c>
      <c r="J757" s="11" t="str">
        <f>VLOOKUP($A757,'Medical Examinations'!$A757:$P3091,11,FALSE)</f>
        <v>Obesity</v>
      </c>
      <c r="K757" s="11" t="str">
        <f>VLOOKUP($A757,'Medical Examinations'!$A757:$P3091,12,FALSE)</f>
        <v>Diabetes</v>
      </c>
      <c r="L757" s="11" t="str">
        <f>VLOOKUP($A757,'Hospitalisation Details'!$K757:$S3099,7,FALSE)</f>
        <v>11 Jul 1960</v>
      </c>
      <c r="M757" s="17">
        <f>VLOOKUP($A757,'Hospitalisation Details'!$K757:$S3099,9,FALSE)</f>
        <v>13555</v>
      </c>
      <c r="N757" s="11" t="str">
        <f>VLOOKUP($A757,'Hospitalisation Details'!$K757:$S3099,4,FALSE)</f>
        <v>Tier - 3</v>
      </c>
      <c r="O757" s="11" t="str">
        <f>VLOOKUP($A757,'Hospitalisation Details'!$K757:$S3099,5,FALSE)</f>
        <v>Tier - 3</v>
      </c>
      <c r="P757" s="11" t="str">
        <f>VLOOKUP($A757,'Hospitalisation Details'!$K757:$S3099,6,FALSE)</f>
        <v>R1017</v>
      </c>
      <c r="Q757" s="36">
        <f ca="1">VLOOKUP($A757,'Hospitalisation Details'!$K757:$S3099,8,FALSE)</f>
        <v>64</v>
      </c>
    </row>
    <row r="758" spans="1:17" x14ac:dyDescent="0.3">
      <c r="A758" s="14" t="str">
        <f>VLOOKUP('Customer Names'!A758,'Customer Names'!A758:F3092,1,FALSE)</f>
        <v>Id757</v>
      </c>
      <c r="B758" s="11" t="str">
        <f>VLOOKUP('Customer Names'!B758,'Customer Names'!B758:G3092,5,FALSE)</f>
        <v>Enrique M Sr</v>
      </c>
      <c r="C758" s="11">
        <f>VLOOKUP($A758,'Medical Examinations'!$A758:$O3092,2,FALSE)</f>
        <v>31.78</v>
      </c>
      <c r="D758" s="11">
        <f>VLOOKUP($A758,'Medical Examinations'!$A758:$O3092,3,FALSE)</f>
        <v>11.35</v>
      </c>
      <c r="E758" s="11" t="str">
        <f>VLOOKUP($A758,'Medical Examinations'!$A758:$P3092,14,FALSE)</f>
        <v>Yes</v>
      </c>
      <c r="F758" s="11" t="str">
        <f>VLOOKUP($A758,'Medical Examinations'!$A758:$O3092,5,FALSE)</f>
        <v>No</v>
      </c>
      <c r="G758" s="11" t="str">
        <f>VLOOKUP($A758,'Medical Examinations'!$A758:$O3092,6,FALSE)</f>
        <v>Yes</v>
      </c>
      <c r="H758" s="11">
        <f>VLOOKUP($A758,'Medical Examinations'!$A758:$P3092,13,FALSE)</f>
        <v>1</v>
      </c>
      <c r="I758" s="11" t="str">
        <f>VLOOKUP($A758,'Medical Examinations'!$A758:$P3092,16,FALSE)</f>
        <v>No</v>
      </c>
      <c r="J758" s="11" t="str">
        <f>VLOOKUP($A758,'Medical Examinations'!$A758:$P3092,11,FALSE)</f>
        <v>Obesity</v>
      </c>
      <c r="K758" s="11" t="str">
        <f>VLOOKUP($A758,'Medical Examinations'!$A758:$P3092,12,FALSE)</f>
        <v>Diabetes</v>
      </c>
      <c r="L758" s="11" t="str">
        <f>VLOOKUP($A758,'Hospitalisation Details'!$K758:$S3100,7,FALSE)</f>
        <v>14 Oct 1963</v>
      </c>
      <c r="M758" s="17">
        <f>VLOOKUP($A758,'Hospitalisation Details'!$K758:$S3100,9,FALSE)</f>
        <v>13511.28</v>
      </c>
      <c r="N758" s="11" t="str">
        <f>VLOOKUP($A758,'Hospitalisation Details'!$K758:$S3100,4,FALSE)</f>
        <v>Tier - 3</v>
      </c>
      <c r="O758" s="11" t="str">
        <f>VLOOKUP($A758,'Hospitalisation Details'!$K758:$S3100,5,FALSE)</f>
        <v>Tier - 1</v>
      </c>
      <c r="P758" s="11" t="str">
        <f>VLOOKUP($A758,'Hospitalisation Details'!$K758:$S3100,6,FALSE)</f>
        <v>R1012</v>
      </c>
      <c r="Q758" s="36">
        <f ca="1">VLOOKUP($A758,'Hospitalisation Details'!$K758:$S3100,8,FALSE)</f>
        <v>61</v>
      </c>
    </row>
    <row r="759" spans="1:17" x14ac:dyDescent="0.3">
      <c r="A759" s="14" t="str">
        <f>VLOOKUP('Customer Names'!A759,'Customer Names'!A759:F3093,1,FALSE)</f>
        <v>Id758</v>
      </c>
      <c r="B759" s="11" t="str">
        <f>VLOOKUP('Customer Names'!B759,'Customer Names'!B759:G3093,5,FALSE)</f>
        <v>Greg</v>
      </c>
      <c r="C759" s="11">
        <f>VLOOKUP($A759,'Medical Examinations'!$A759:$O3093,2,FALSE)</f>
        <v>46.89</v>
      </c>
      <c r="D759" s="11">
        <f>VLOOKUP($A759,'Medical Examinations'!$A759:$O3093,3,FALSE)</f>
        <v>5.52</v>
      </c>
      <c r="E759" s="11" t="str">
        <f>VLOOKUP($A759,'Medical Examinations'!$A759:$P3093,14,FALSE)</f>
        <v>No</v>
      </c>
      <c r="F759" s="11" t="str">
        <f>VLOOKUP($A759,'Medical Examinations'!$A759:$O3093,5,FALSE)</f>
        <v>No</v>
      </c>
      <c r="G759" s="11" t="str">
        <f>VLOOKUP($A759,'Medical Examinations'!$A759:$O3093,6,FALSE)</f>
        <v>No</v>
      </c>
      <c r="H759" s="11">
        <f>VLOOKUP($A759,'Medical Examinations'!$A759:$P3093,13,FALSE)</f>
        <v>0</v>
      </c>
      <c r="I759" s="11" t="str">
        <f>VLOOKUP($A759,'Medical Examinations'!$A759:$P3093,16,FALSE)</f>
        <v>No</v>
      </c>
      <c r="J759" s="11" t="str">
        <f>VLOOKUP($A759,'Medical Examinations'!$A759:$P3093,11,FALSE)</f>
        <v>Obesity</v>
      </c>
      <c r="K759" s="11" t="str">
        <f>VLOOKUP($A759,'Medical Examinations'!$A759:$P3093,12,FALSE)</f>
        <v>Normal</v>
      </c>
      <c r="L759" s="11" t="str">
        <f>VLOOKUP($A759,'Hospitalisation Details'!$K759:$S3101,7,FALSE)</f>
        <v>30 Aug 1990</v>
      </c>
      <c r="M759" s="17">
        <f>VLOOKUP($A759,'Hospitalisation Details'!$K759:$S3101,9,FALSE)</f>
        <v>13480.83</v>
      </c>
      <c r="N759" s="11" t="str">
        <f>VLOOKUP($A759,'Hospitalisation Details'!$K759:$S3101,4,FALSE)</f>
        <v>Tier - 3</v>
      </c>
      <c r="O759" s="11" t="str">
        <f>VLOOKUP($A759,'Hospitalisation Details'!$K759:$S3101,5,FALSE)</f>
        <v>Tier - 2</v>
      </c>
      <c r="P759" s="11" t="str">
        <f>VLOOKUP($A759,'Hospitalisation Details'!$K759:$S3101,6,FALSE)</f>
        <v>R1023</v>
      </c>
      <c r="Q759" s="36">
        <f ca="1">VLOOKUP($A759,'Hospitalisation Details'!$K759:$S3101,8,FALSE)</f>
        <v>34</v>
      </c>
    </row>
    <row r="760" spans="1:17" x14ac:dyDescent="0.3">
      <c r="A760" s="14" t="str">
        <f>VLOOKUP('Customer Names'!A760,'Customer Names'!A760:F3094,1,FALSE)</f>
        <v>Id759</v>
      </c>
      <c r="B760" s="11" t="str">
        <f>VLOOKUP('Customer Names'!B760,'Customer Names'!B760:G3094,5,FALSE)</f>
        <v>Filip</v>
      </c>
      <c r="C760" s="11">
        <f>VLOOKUP($A760,'Medical Examinations'!$A760:$O3094,2,FALSE)</f>
        <v>39.35</v>
      </c>
      <c r="D760" s="11">
        <f>VLOOKUP($A760,'Medical Examinations'!$A760:$O3094,3,FALSE)</f>
        <v>7.86</v>
      </c>
      <c r="E760" s="11" t="str">
        <f>VLOOKUP($A760,'Medical Examinations'!$A760:$P3094,14,FALSE)</f>
        <v>Yes</v>
      </c>
      <c r="F760" s="11" t="str">
        <f>VLOOKUP($A760,'Medical Examinations'!$A760:$O3094,5,FALSE)</f>
        <v>No</v>
      </c>
      <c r="G760" s="11" t="str">
        <f>VLOOKUP($A760,'Medical Examinations'!$A760:$O3094,6,FALSE)</f>
        <v>No</v>
      </c>
      <c r="H760" s="11">
        <f>VLOOKUP($A760,'Medical Examinations'!$A760:$P3094,13,FALSE)</f>
        <v>1</v>
      </c>
      <c r="I760" s="11" t="str">
        <f>VLOOKUP($A760,'Medical Examinations'!$A760:$P3094,16,FALSE)</f>
        <v>No</v>
      </c>
      <c r="J760" s="11" t="str">
        <f>VLOOKUP($A760,'Medical Examinations'!$A760:$P3094,11,FALSE)</f>
        <v>Obesity</v>
      </c>
      <c r="K760" s="11" t="str">
        <f>VLOOKUP($A760,'Medical Examinations'!$A760:$P3094,12,FALSE)</f>
        <v>Diabetes</v>
      </c>
      <c r="L760" s="11" t="str">
        <f>VLOOKUP($A760,'Hospitalisation Details'!$K760:$S3102,7,FALSE)</f>
        <v>7 Aug 1975</v>
      </c>
      <c r="M760" s="17">
        <f>VLOOKUP($A760,'Hospitalisation Details'!$K760:$S3102,9,FALSE)</f>
        <v>13472.19</v>
      </c>
      <c r="N760" s="11" t="str">
        <f>VLOOKUP($A760,'Hospitalisation Details'!$K760:$S3102,4,FALSE)</f>
        <v>Tier - 3</v>
      </c>
      <c r="O760" s="11" t="str">
        <f>VLOOKUP($A760,'Hospitalisation Details'!$K760:$S3102,5,FALSE)</f>
        <v>Tier - 2</v>
      </c>
      <c r="P760" s="11" t="str">
        <f>VLOOKUP($A760,'Hospitalisation Details'!$K760:$S3102,6,FALSE)</f>
        <v>R1012</v>
      </c>
      <c r="Q760" s="36">
        <f ca="1">VLOOKUP($A760,'Hospitalisation Details'!$K760:$S3102,8,FALSE)</f>
        <v>49</v>
      </c>
    </row>
    <row r="761" spans="1:17" x14ac:dyDescent="0.3">
      <c r="A761" s="14" t="str">
        <f>VLOOKUP('Customer Names'!A761,'Customer Names'!A761:F3095,1,FALSE)</f>
        <v>Id760</v>
      </c>
      <c r="B761" s="11" t="str">
        <f>VLOOKUP('Customer Names'!B761,'Customer Names'!B761:G3095,5,FALSE)</f>
        <v>Rosemary E</v>
      </c>
      <c r="C761" s="11">
        <f>VLOOKUP($A761,'Medical Examinations'!$A761:$O3095,2,FALSE)</f>
        <v>39.200000000000003</v>
      </c>
      <c r="D761" s="11">
        <f>VLOOKUP($A761,'Medical Examinations'!$A761:$O3095,3,FALSE)</f>
        <v>11.38</v>
      </c>
      <c r="E761" s="11" t="str">
        <f>VLOOKUP($A761,'Medical Examinations'!$A761:$P3095,14,FALSE)</f>
        <v>No</v>
      </c>
      <c r="F761" s="11" t="str">
        <f>VLOOKUP($A761,'Medical Examinations'!$A761:$O3095,5,FALSE)</f>
        <v>No</v>
      </c>
      <c r="G761" s="11" t="str">
        <f>VLOOKUP($A761,'Medical Examinations'!$A761:$O3095,6,FALSE)</f>
        <v>No</v>
      </c>
      <c r="H761" s="11">
        <f>VLOOKUP($A761,'Medical Examinations'!$A761:$P3095,13,FALSE)</f>
        <v>0</v>
      </c>
      <c r="I761" s="11" t="str">
        <f>VLOOKUP($A761,'Medical Examinations'!$A761:$P3095,16,FALSE)</f>
        <v>No</v>
      </c>
      <c r="J761" s="11" t="str">
        <f>VLOOKUP($A761,'Medical Examinations'!$A761:$P3095,11,FALSE)</f>
        <v>Obesity</v>
      </c>
      <c r="K761" s="11" t="str">
        <f>VLOOKUP($A761,'Medical Examinations'!$A761:$P3095,12,FALSE)</f>
        <v>Diabetes</v>
      </c>
      <c r="L761" s="11" t="str">
        <f>VLOOKUP($A761,'Hospitalisation Details'!$K761:$S3103,7,FALSE)</f>
        <v>24 Jul 1960</v>
      </c>
      <c r="M761" s="17">
        <f>VLOOKUP($A761,'Hospitalisation Details'!$K761:$S3103,9,FALSE)</f>
        <v>13470.86</v>
      </c>
      <c r="N761" s="11" t="str">
        <f>VLOOKUP($A761,'Hospitalisation Details'!$K761:$S3103,4,FALSE)</f>
        <v>Tier - 3</v>
      </c>
      <c r="O761" s="11" t="str">
        <f>VLOOKUP($A761,'Hospitalisation Details'!$K761:$S3103,5,FALSE)</f>
        <v>Tier - 3</v>
      </c>
      <c r="P761" s="11" t="str">
        <f>VLOOKUP($A761,'Hospitalisation Details'!$K761:$S3103,6,FALSE)</f>
        <v>R1011</v>
      </c>
      <c r="Q761" s="36">
        <f ca="1">VLOOKUP($A761,'Hospitalisation Details'!$K761:$S3103,8,FALSE)</f>
        <v>64</v>
      </c>
    </row>
    <row r="762" spans="1:17" x14ac:dyDescent="0.3">
      <c r="A762" s="14" t="str">
        <f>VLOOKUP('Customer Names'!A762,'Customer Names'!A762:F3096,1,FALSE)</f>
        <v>Id761</v>
      </c>
      <c r="B762" s="11" t="str">
        <f>VLOOKUP('Customer Names'!B762,'Customer Names'!B762:G3096,5,FALSE)</f>
        <v>Lisa</v>
      </c>
      <c r="C762" s="11">
        <f>VLOOKUP($A762,'Medical Examinations'!$A762:$O3096,2,FALSE)</f>
        <v>39.159999999999997</v>
      </c>
      <c r="D762" s="11">
        <f>VLOOKUP($A762,'Medical Examinations'!$A762:$O3096,3,FALSE)</f>
        <v>10.48</v>
      </c>
      <c r="E762" s="11" t="str">
        <f>VLOOKUP($A762,'Medical Examinations'!$A762:$P3096,14,FALSE)</f>
        <v>No</v>
      </c>
      <c r="F762" s="11" t="str">
        <f>VLOOKUP($A762,'Medical Examinations'!$A762:$O3096,5,FALSE)</f>
        <v>No</v>
      </c>
      <c r="G762" s="11" t="str">
        <f>VLOOKUP($A762,'Medical Examinations'!$A762:$O3096,6,FALSE)</f>
        <v>No</v>
      </c>
      <c r="H762" s="11">
        <f>VLOOKUP($A762,'Medical Examinations'!$A762:$P3096,13,FALSE)</f>
        <v>0</v>
      </c>
      <c r="I762" s="11" t="str">
        <f>VLOOKUP($A762,'Medical Examinations'!$A762:$P3096,16,FALSE)</f>
        <v>No</v>
      </c>
      <c r="J762" s="11" t="str">
        <f>VLOOKUP($A762,'Medical Examinations'!$A762:$P3096,11,FALSE)</f>
        <v>Obesity</v>
      </c>
      <c r="K762" s="11" t="str">
        <f>VLOOKUP($A762,'Medical Examinations'!$A762:$P3096,12,FALSE)</f>
        <v>Diabetes</v>
      </c>
      <c r="L762" s="11" t="str">
        <f>VLOOKUP($A762,'Hospitalisation Details'!$K762:$S3104,7,FALSE)</f>
        <v>28 Jul 1960</v>
      </c>
      <c r="M762" s="17">
        <f>VLOOKUP($A762,'Hospitalisation Details'!$K762:$S3104,9,FALSE)</f>
        <v>13470.8</v>
      </c>
      <c r="N762" s="11" t="str">
        <f>VLOOKUP($A762,'Hospitalisation Details'!$K762:$S3104,4,FALSE)</f>
        <v>Tier - 3</v>
      </c>
      <c r="O762" s="11" t="str">
        <f>VLOOKUP($A762,'Hospitalisation Details'!$K762:$S3104,5,FALSE)</f>
        <v>Tier - 2</v>
      </c>
      <c r="P762" s="11" t="str">
        <f>VLOOKUP($A762,'Hospitalisation Details'!$K762:$S3104,6,FALSE)</f>
        <v>R1013</v>
      </c>
      <c r="Q762" s="36">
        <f ca="1">VLOOKUP($A762,'Hospitalisation Details'!$K762:$S3104,8,FALSE)</f>
        <v>64</v>
      </c>
    </row>
    <row r="763" spans="1:17" x14ac:dyDescent="0.3">
      <c r="A763" s="14" t="str">
        <f>VLOOKUP('Customer Names'!A763,'Customer Names'!A763:F3097,1,FALSE)</f>
        <v>Id762</v>
      </c>
      <c r="B763" s="11" t="str">
        <f>VLOOKUP('Customer Names'!B763,'Customer Names'!B763:G3097,5,FALSE)</f>
        <v>Jason</v>
      </c>
      <c r="C763" s="11">
        <f>VLOOKUP($A763,'Medical Examinations'!$A763:$O3097,2,FALSE)</f>
        <v>44.1</v>
      </c>
      <c r="D763" s="11">
        <f>VLOOKUP($A763,'Medical Examinations'!$A763:$O3097,3,FALSE)</f>
        <v>5.04</v>
      </c>
      <c r="E763" s="11" t="str">
        <f>VLOOKUP($A763,'Medical Examinations'!$A763:$P3097,14,FALSE)</f>
        <v>Yes</v>
      </c>
      <c r="F763" s="11" t="str">
        <f>VLOOKUP($A763,'Medical Examinations'!$A763:$O3097,5,FALSE)</f>
        <v>No</v>
      </c>
      <c r="G763" s="11" t="str">
        <f>VLOOKUP($A763,'Medical Examinations'!$A763:$O3097,6,FALSE)</f>
        <v>No</v>
      </c>
      <c r="H763" s="11">
        <f>VLOOKUP($A763,'Medical Examinations'!$A763:$P3097,13,FALSE)</f>
        <v>0</v>
      </c>
      <c r="I763" s="11" t="str">
        <f>VLOOKUP($A763,'Medical Examinations'!$A763:$P3097,16,FALSE)</f>
        <v>No</v>
      </c>
      <c r="J763" s="11" t="str">
        <f>VLOOKUP($A763,'Medical Examinations'!$A763:$P3097,11,FALSE)</f>
        <v>Obesity</v>
      </c>
      <c r="K763" s="11" t="str">
        <f>VLOOKUP($A763,'Medical Examinations'!$A763:$P3097,12,FALSE)</f>
        <v>Normal</v>
      </c>
      <c r="L763" s="11" t="str">
        <f>VLOOKUP($A763,'Hospitalisation Details'!$K763:$S3105,7,FALSE)</f>
        <v>19 Aug 1985</v>
      </c>
      <c r="M763" s="17">
        <f>VLOOKUP($A763,'Hospitalisation Details'!$K763:$S3105,9,FALSE)</f>
        <v>13465.8</v>
      </c>
      <c r="N763" s="11" t="str">
        <f>VLOOKUP($A763,'Hospitalisation Details'!$K763:$S3105,4,FALSE)</f>
        <v>Tier - 3</v>
      </c>
      <c r="O763" s="11" t="str">
        <f>VLOOKUP($A763,'Hospitalisation Details'!$K763:$S3105,5,FALSE)</f>
        <v>Tier - 1</v>
      </c>
      <c r="P763" s="11" t="str">
        <f>VLOOKUP($A763,'Hospitalisation Details'!$K763:$S3105,6,FALSE)</f>
        <v>R1012</v>
      </c>
      <c r="Q763" s="36">
        <f ca="1">VLOOKUP($A763,'Hospitalisation Details'!$K763:$S3105,8,FALSE)</f>
        <v>39</v>
      </c>
    </row>
    <row r="764" spans="1:17" x14ac:dyDescent="0.3">
      <c r="A764" s="14" t="str">
        <f>VLOOKUP('Customer Names'!A764,'Customer Names'!A764:F3098,1,FALSE)</f>
        <v>Id763</v>
      </c>
      <c r="B764" s="11" t="str">
        <f>VLOOKUP('Customer Names'!B764,'Customer Names'!B764:G3098,5,FALSE)</f>
        <v>Courtney</v>
      </c>
      <c r="C764" s="11">
        <f>VLOOKUP($A764,'Medical Examinations'!$A764:$O3098,2,FALSE)</f>
        <v>33.200000000000003</v>
      </c>
      <c r="D764" s="11">
        <f>VLOOKUP($A764,'Medical Examinations'!$A764:$O3098,3,FALSE)</f>
        <v>9.06</v>
      </c>
      <c r="E764" s="11" t="str">
        <f>VLOOKUP($A764,'Medical Examinations'!$A764:$P3098,14,FALSE)</f>
        <v>No</v>
      </c>
      <c r="F764" s="11" t="str">
        <f>VLOOKUP($A764,'Medical Examinations'!$A764:$O3098,5,FALSE)</f>
        <v>No</v>
      </c>
      <c r="G764" s="11" t="str">
        <f>VLOOKUP($A764,'Medical Examinations'!$A764:$O3098,6,FALSE)</f>
        <v>No</v>
      </c>
      <c r="H764" s="11">
        <f>VLOOKUP($A764,'Medical Examinations'!$A764:$P3098,13,FALSE)</f>
        <v>0</v>
      </c>
      <c r="I764" s="11" t="str">
        <f>VLOOKUP($A764,'Medical Examinations'!$A764:$P3098,16,FALSE)</f>
        <v>No</v>
      </c>
      <c r="J764" s="11" t="str">
        <f>VLOOKUP($A764,'Medical Examinations'!$A764:$P3098,11,FALSE)</f>
        <v>Obesity</v>
      </c>
      <c r="K764" s="11" t="str">
        <f>VLOOKUP($A764,'Medical Examinations'!$A764:$P3098,12,FALSE)</f>
        <v>Diabetes</v>
      </c>
      <c r="L764" s="11" t="str">
        <f>VLOOKUP($A764,'Hospitalisation Details'!$K764:$S3106,7,FALSE)</f>
        <v>16 Dec 1960</v>
      </c>
      <c r="M764" s="17">
        <f>VLOOKUP($A764,'Hospitalisation Details'!$K764:$S3106,9,FALSE)</f>
        <v>13462.52</v>
      </c>
      <c r="N764" s="11" t="str">
        <f>VLOOKUP($A764,'Hospitalisation Details'!$K764:$S3106,4,FALSE)</f>
        <v>Tier - 3</v>
      </c>
      <c r="O764" s="11" t="str">
        <f>VLOOKUP($A764,'Hospitalisation Details'!$K764:$S3106,5,FALSE)</f>
        <v>Tier - 2</v>
      </c>
      <c r="P764" s="11" t="str">
        <f>VLOOKUP($A764,'Hospitalisation Details'!$K764:$S3106,6,FALSE)</f>
        <v>R1011</v>
      </c>
      <c r="Q764" s="36">
        <f ca="1">VLOOKUP($A764,'Hospitalisation Details'!$K764:$S3106,8,FALSE)</f>
        <v>64</v>
      </c>
    </row>
    <row r="765" spans="1:17" x14ac:dyDescent="0.3">
      <c r="A765" s="14" t="str">
        <f>VLOOKUP('Customer Names'!A765,'Customer Names'!A765:F3099,1,FALSE)</f>
        <v>Id764</v>
      </c>
      <c r="B765" s="11" t="str">
        <f>VLOOKUP('Customer Names'!B765,'Customer Names'!B765:G3099,5,FALSE)</f>
        <v>Jennifer R</v>
      </c>
      <c r="C765" s="11">
        <f>VLOOKUP($A765,'Medical Examinations'!$A765:$O3099,2,FALSE)</f>
        <v>29.92</v>
      </c>
      <c r="D765" s="11">
        <f>VLOOKUP($A765,'Medical Examinations'!$A765:$O3099,3,FALSE)</f>
        <v>11.07</v>
      </c>
      <c r="E765" s="11" t="str">
        <f>VLOOKUP($A765,'Medical Examinations'!$A765:$P3099,14,FALSE)</f>
        <v>No</v>
      </c>
      <c r="F765" s="11" t="str">
        <f>VLOOKUP($A765,'Medical Examinations'!$A765:$O3099,5,FALSE)</f>
        <v>No</v>
      </c>
      <c r="G765" s="11" t="str">
        <f>VLOOKUP($A765,'Medical Examinations'!$A765:$O3099,6,FALSE)</f>
        <v>No</v>
      </c>
      <c r="H765" s="11">
        <f>VLOOKUP($A765,'Medical Examinations'!$A765:$P3099,13,FALSE)</f>
        <v>0</v>
      </c>
      <c r="I765" s="11" t="str">
        <f>VLOOKUP($A765,'Medical Examinations'!$A765:$P3099,16,FALSE)</f>
        <v>No</v>
      </c>
      <c r="J765" s="11" t="str">
        <f>VLOOKUP($A765,'Medical Examinations'!$A765:$P3099,11,FALSE)</f>
        <v>Obesity</v>
      </c>
      <c r="K765" s="11" t="str">
        <f>VLOOKUP($A765,'Medical Examinations'!$A765:$P3099,12,FALSE)</f>
        <v>Diabetes</v>
      </c>
      <c r="L765" s="11" t="str">
        <f>VLOOKUP($A765,'Hospitalisation Details'!$K765:$S3107,7,FALSE)</f>
        <v>11 Jul 1960</v>
      </c>
      <c r="M765" s="17">
        <f>VLOOKUP($A765,'Hospitalisation Details'!$K765:$S3107,9,FALSE)</f>
        <v>13457.96</v>
      </c>
      <c r="N765" s="11" t="str">
        <f>VLOOKUP($A765,'Hospitalisation Details'!$K765:$S3107,4,FALSE)</f>
        <v>Tier - 3</v>
      </c>
      <c r="O765" s="11" t="str">
        <f>VLOOKUP($A765,'Hospitalisation Details'!$K765:$S3107,5,FALSE)</f>
        <v>Tier - 1</v>
      </c>
      <c r="P765" s="11" t="str">
        <f>VLOOKUP($A765,'Hospitalisation Details'!$K765:$S3107,6,FALSE)</f>
        <v>R1013</v>
      </c>
      <c r="Q765" s="36">
        <f ca="1">VLOOKUP($A765,'Hospitalisation Details'!$K765:$S3107,8,FALSE)</f>
        <v>64</v>
      </c>
    </row>
    <row r="766" spans="1:17" x14ac:dyDescent="0.3">
      <c r="A766" s="14" t="str">
        <f>VLOOKUP('Customer Names'!A766,'Customer Names'!A766:F3100,1,FALSE)</f>
        <v>Id765</v>
      </c>
      <c r="B766" s="11" t="str">
        <f>VLOOKUP('Customer Names'!B766,'Customer Names'!B766:G3100,5,FALSE)</f>
        <v>Lauren E</v>
      </c>
      <c r="C766" s="11">
        <f>VLOOKUP($A766,'Medical Examinations'!$A766:$O3100,2,FALSE)</f>
        <v>25</v>
      </c>
      <c r="D766" s="11">
        <f>VLOOKUP($A766,'Medical Examinations'!$A766:$O3100,3,FALSE)</f>
        <v>10.45</v>
      </c>
      <c r="E766" s="11" t="str">
        <f>VLOOKUP($A766,'Medical Examinations'!$A766:$P3100,14,FALSE)</f>
        <v>No</v>
      </c>
      <c r="F766" s="11" t="str">
        <f>VLOOKUP($A766,'Medical Examinations'!$A766:$O3100,5,FALSE)</f>
        <v>No</v>
      </c>
      <c r="G766" s="11" t="str">
        <f>VLOOKUP($A766,'Medical Examinations'!$A766:$O3100,6,FALSE)</f>
        <v>No</v>
      </c>
      <c r="H766" s="11">
        <f>VLOOKUP($A766,'Medical Examinations'!$A766:$P3100,13,FALSE)</f>
        <v>0</v>
      </c>
      <c r="I766" s="11" t="str">
        <f>VLOOKUP($A766,'Medical Examinations'!$A766:$P3100,16,FALSE)</f>
        <v>No</v>
      </c>
      <c r="J766" s="11" t="str">
        <f>VLOOKUP($A766,'Medical Examinations'!$A766:$P3100,11,FALSE)</f>
        <v>Overweight</v>
      </c>
      <c r="K766" s="11" t="str">
        <f>VLOOKUP($A766,'Medical Examinations'!$A766:$P3100,12,FALSE)</f>
        <v>Diabetes</v>
      </c>
      <c r="L766" s="11" t="str">
        <f>VLOOKUP($A766,'Hospitalisation Details'!$K766:$S3108,7,FALSE)</f>
        <v>13 Aug 1960</v>
      </c>
      <c r="M766" s="17">
        <f>VLOOKUP($A766,'Hospitalisation Details'!$K766:$S3108,9,FALSE)</f>
        <v>13451.12</v>
      </c>
      <c r="N766" s="11" t="str">
        <f>VLOOKUP($A766,'Hospitalisation Details'!$K766:$S3108,4,FALSE)</f>
        <v>Tier - 3</v>
      </c>
      <c r="O766" s="11" t="str">
        <f>VLOOKUP($A766,'Hospitalisation Details'!$K766:$S3108,5,FALSE)</f>
        <v>Tier - 1</v>
      </c>
      <c r="P766" s="11" t="str">
        <f>VLOOKUP($A766,'Hospitalisation Details'!$K766:$S3108,6,FALSE)</f>
        <v>R1011</v>
      </c>
      <c r="Q766" s="36">
        <f ca="1">VLOOKUP($A766,'Hospitalisation Details'!$K766:$S3108,8,FALSE)</f>
        <v>64</v>
      </c>
    </row>
    <row r="767" spans="1:17" x14ac:dyDescent="0.3">
      <c r="A767" s="14" t="str">
        <f>VLOOKUP('Customer Names'!A767,'Customer Names'!A767:F3101,1,FALSE)</f>
        <v>Id766</v>
      </c>
      <c r="B767" s="11" t="str">
        <f>VLOOKUP('Customer Names'!B767,'Customer Names'!B767:G3101,5,FALSE)</f>
        <v>Ashley M</v>
      </c>
      <c r="C767" s="11">
        <f>VLOOKUP($A767,'Medical Examinations'!$A767:$O3101,2,FALSE)</f>
        <v>38.869999999999997</v>
      </c>
      <c r="D767" s="11">
        <f>VLOOKUP($A767,'Medical Examinations'!$A767:$O3101,3,FALSE)</f>
        <v>8.6300000000000008</v>
      </c>
      <c r="E767" s="11" t="str">
        <f>VLOOKUP($A767,'Medical Examinations'!$A767:$P3101,14,FALSE)</f>
        <v>Yes</v>
      </c>
      <c r="F767" s="11" t="str">
        <f>VLOOKUP($A767,'Medical Examinations'!$A767:$O3101,5,FALSE)</f>
        <v>No</v>
      </c>
      <c r="G767" s="11" t="str">
        <f>VLOOKUP($A767,'Medical Examinations'!$A767:$O3101,6,FALSE)</f>
        <v>No</v>
      </c>
      <c r="H767" s="11">
        <f>VLOOKUP($A767,'Medical Examinations'!$A767:$P3101,13,FALSE)</f>
        <v>1</v>
      </c>
      <c r="I767" s="11" t="str">
        <f>VLOOKUP($A767,'Medical Examinations'!$A767:$P3101,16,FALSE)</f>
        <v>No</v>
      </c>
      <c r="J767" s="11" t="str">
        <f>VLOOKUP($A767,'Medical Examinations'!$A767:$P3101,11,FALSE)</f>
        <v>Obesity</v>
      </c>
      <c r="K767" s="11" t="str">
        <f>VLOOKUP($A767,'Medical Examinations'!$A767:$P3101,12,FALSE)</f>
        <v>Diabetes</v>
      </c>
      <c r="L767" s="11" t="str">
        <f>VLOOKUP($A767,'Hospitalisation Details'!$K767:$S3109,7,FALSE)</f>
        <v>29 Jun 1975</v>
      </c>
      <c r="M767" s="17">
        <f>VLOOKUP($A767,'Hospitalisation Details'!$K767:$S3109,9,FALSE)</f>
        <v>13440.7</v>
      </c>
      <c r="N767" s="11" t="str">
        <f>VLOOKUP($A767,'Hospitalisation Details'!$K767:$S3109,4,FALSE)</f>
        <v>Tier - 3</v>
      </c>
      <c r="O767" s="11" t="str">
        <f>VLOOKUP($A767,'Hospitalisation Details'!$K767:$S3109,5,FALSE)</f>
        <v>Tier - 2</v>
      </c>
      <c r="P767" s="11" t="str">
        <f>VLOOKUP($A767,'Hospitalisation Details'!$K767:$S3109,6,FALSE)</f>
        <v>R1012</v>
      </c>
      <c r="Q767" s="36">
        <f ca="1">VLOOKUP($A767,'Hospitalisation Details'!$K767:$S3109,8,FALSE)</f>
        <v>49</v>
      </c>
    </row>
    <row r="768" spans="1:17" x14ac:dyDescent="0.3">
      <c r="A768" s="14" t="str">
        <f>VLOOKUP('Customer Names'!A768,'Customer Names'!A768:F3102,1,FALSE)</f>
        <v>Id767</v>
      </c>
      <c r="B768" s="11" t="str">
        <f>VLOOKUP('Customer Names'!B768,'Customer Names'!B768:G3102,5,FALSE)</f>
        <v>Alison R</v>
      </c>
      <c r="C768" s="11">
        <f>VLOOKUP($A768,'Medical Examinations'!$A768:$O3102,2,FALSE)</f>
        <v>32.299999999999997</v>
      </c>
      <c r="D768" s="11">
        <f>VLOOKUP($A768,'Medical Examinations'!$A768:$O3102,3,FALSE)</f>
        <v>5.28</v>
      </c>
      <c r="E768" s="11" t="str">
        <f>VLOOKUP($A768,'Medical Examinations'!$A768:$P3102,14,FALSE)</f>
        <v>Yes</v>
      </c>
      <c r="F768" s="11" t="str">
        <f>VLOOKUP($A768,'Medical Examinations'!$A768:$O3102,5,FALSE)</f>
        <v>No</v>
      </c>
      <c r="G768" s="11" t="str">
        <f>VLOOKUP($A768,'Medical Examinations'!$A768:$O3102,6,FALSE)</f>
        <v>No</v>
      </c>
      <c r="H768" s="11">
        <f>VLOOKUP($A768,'Medical Examinations'!$A768:$P3102,13,FALSE)</f>
        <v>2</v>
      </c>
      <c r="I768" s="11" t="str">
        <f>VLOOKUP($A768,'Medical Examinations'!$A768:$P3102,16,FALSE)</f>
        <v>No</v>
      </c>
      <c r="J768" s="11" t="str">
        <f>VLOOKUP($A768,'Medical Examinations'!$A768:$P3102,11,FALSE)</f>
        <v>Obesity</v>
      </c>
      <c r="K768" s="11" t="str">
        <f>VLOOKUP($A768,'Medical Examinations'!$A768:$P3102,12,FALSE)</f>
        <v>Normal</v>
      </c>
      <c r="L768" s="11" t="str">
        <f>VLOOKUP($A768,'Hospitalisation Details'!$K768:$S3110,7,FALSE)</f>
        <v>14 Nov 1966</v>
      </c>
      <c r="M768" s="17">
        <f>VLOOKUP($A768,'Hospitalisation Details'!$K768:$S3110,9,FALSE)</f>
        <v>13430.27</v>
      </c>
      <c r="N768" s="11" t="str">
        <f>VLOOKUP($A768,'Hospitalisation Details'!$K768:$S3110,4,FALSE)</f>
        <v>Tier - 3</v>
      </c>
      <c r="O768" s="11" t="str">
        <f>VLOOKUP($A768,'Hospitalisation Details'!$K768:$S3110,5,FALSE)</f>
        <v>Tier - 3</v>
      </c>
      <c r="P768" s="11" t="str">
        <f>VLOOKUP($A768,'Hospitalisation Details'!$K768:$S3110,6,FALSE)</f>
        <v>R1024</v>
      </c>
      <c r="Q768" s="36">
        <f ca="1">VLOOKUP($A768,'Hospitalisation Details'!$K768:$S3110,8,FALSE)</f>
        <v>58</v>
      </c>
    </row>
    <row r="769" spans="1:17" x14ac:dyDescent="0.3">
      <c r="A769" s="14" t="str">
        <f>VLOOKUP('Customer Names'!A769,'Customer Names'!A769:F3103,1,FALSE)</f>
        <v>Id768</v>
      </c>
      <c r="B769" s="11" t="str">
        <f>VLOOKUP('Customer Names'!B769,'Customer Names'!B769:G3103,5,FALSE)</f>
        <v>Madeleine</v>
      </c>
      <c r="C769" s="11">
        <f>VLOOKUP($A769,'Medical Examinations'!$A769:$O3103,2,FALSE)</f>
        <v>31.16</v>
      </c>
      <c r="D769" s="11">
        <f>VLOOKUP($A769,'Medical Examinations'!$A769:$O3103,3,FALSE)</f>
        <v>7.49</v>
      </c>
      <c r="E769" s="11" t="str">
        <f>VLOOKUP($A769,'Medical Examinations'!$A769:$P3103,14,FALSE)</f>
        <v>Yes</v>
      </c>
      <c r="F769" s="11" t="str">
        <f>VLOOKUP($A769,'Medical Examinations'!$A769:$O3103,5,FALSE)</f>
        <v>No</v>
      </c>
      <c r="G769" s="11" t="str">
        <f>VLOOKUP($A769,'Medical Examinations'!$A769:$O3103,6,FALSE)</f>
        <v>No</v>
      </c>
      <c r="H769" s="11">
        <f>VLOOKUP($A769,'Medical Examinations'!$A769:$P3103,13,FALSE)</f>
        <v>2</v>
      </c>
      <c r="I769" s="11" t="str">
        <f>VLOOKUP($A769,'Medical Examinations'!$A769:$P3103,16,FALSE)</f>
        <v>No</v>
      </c>
      <c r="J769" s="11" t="str">
        <f>VLOOKUP($A769,'Medical Examinations'!$A769:$P3103,11,FALSE)</f>
        <v>Obesity</v>
      </c>
      <c r="K769" s="11" t="str">
        <f>VLOOKUP($A769,'Medical Examinations'!$A769:$P3103,12,FALSE)</f>
        <v>Diabetes</v>
      </c>
      <c r="L769" s="11" t="str">
        <f>VLOOKUP($A769,'Hospitalisation Details'!$K769:$S3111,7,FALSE)</f>
        <v>3 Nov 1961</v>
      </c>
      <c r="M769" s="17">
        <f>VLOOKUP($A769,'Hospitalisation Details'!$K769:$S3111,9,FALSE)</f>
        <v>13429.04</v>
      </c>
      <c r="N769" s="11" t="str">
        <f>VLOOKUP($A769,'Hospitalisation Details'!$K769:$S3111,4,FALSE)</f>
        <v>Tier - 3</v>
      </c>
      <c r="O769" s="11" t="str">
        <f>VLOOKUP($A769,'Hospitalisation Details'!$K769:$S3111,5,FALSE)</f>
        <v>Tier - 3</v>
      </c>
      <c r="P769" s="11" t="str">
        <f>VLOOKUP($A769,'Hospitalisation Details'!$K769:$S3111,6,FALSE)</f>
        <v>R1012</v>
      </c>
      <c r="Q769" s="36">
        <f ca="1">VLOOKUP($A769,'Hospitalisation Details'!$K769:$S3111,8,FALSE)</f>
        <v>63</v>
      </c>
    </row>
    <row r="770" spans="1:17" x14ac:dyDescent="0.3">
      <c r="A770" s="14" t="str">
        <f>VLOOKUP('Customer Names'!A770,'Customer Names'!A770:F3104,1,FALSE)</f>
        <v>Id769</v>
      </c>
      <c r="B770" s="11" t="str">
        <f>VLOOKUP('Customer Names'!B770,'Customer Names'!B770:G3104,5,FALSE)</f>
        <v>Stacey</v>
      </c>
      <c r="C770" s="11">
        <f>VLOOKUP($A770,'Medical Examinations'!$A770:$O3104,2,FALSE)</f>
        <v>54.59</v>
      </c>
      <c r="D770" s="11">
        <f>VLOOKUP($A770,'Medical Examinations'!$A770:$O3104,3,FALSE)</f>
        <v>4.2699999999999996</v>
      </c>
      <c r="E770" s="11" t="str">
        <f>VLOOKUP($A770,'Medical Examinations'!$A770:$P3104,14,FALSE)</f>
        <v>No</v>
      </c>
      <c r="F770" s="11" t="str">
        <f>VLOOKUP($A770,'Medical Examinations'!$A770:$O3104,5,FALSE)</f>
        <v>No</v>
      </c>
      <c r="G770" s="11" t="str">
        <f>VLOOKUP($A770,'Medical Examinations'!$A770:$O3104,6,FALSE)</f>
        <v>No</v>
      </c>
      <c r="H770" s="11">
        <f>VLOOKUP($A770,'Medical Examinations'!$A770:$P3104,13,FALSE)</f>
        <v>0</v>
      </c>
      <c r="I770" s="11" t="str">
        <f>VLOOKUP($A770,'Medical Examinations'!$A770:$P3104,16,FALSE)</f>
        <v>No</v>
      </c>
      <c r="J770" s="11" t="str">
        <f>VLOOKUP($A770,'Medical Examinations'!$A770:$P3104,11,FALSE)</f>
        <v>Obesity</v>
      </c>
      <c r="K770" s="11" t="str">
        <f>VLOOKUP($A770,'Medical Examinations'!$A770:$P3104,12,FALSE)</f>
        <v>Normal</v>
      </c>
      <c r="L770" s="11" t="str">
        <f>VLOOKUP($A770,'Hospitalisation Details'!$K770:$S3112,7,FALSE)</f>
        <v>17 Jun 1994</v>
      </c>
      <c r="M770" s="17">
        <f>VLOOKUP($A770,'Hospitalisation Details'!$K770:$S3112,9,FALSE)</f>
        <v>13417.05</v>
      </c>
      <c r="N770" s="11" t="str">
        <f>VLOOKUP($A770,'Hospitalisation Details'!$K770:$S3112,4,FALSE)</f>
        <v>Tier - 3</v>
      </c>
      <c r="O770" s="11" t="str">
        <f>VLOOKUP($A770,'Hospitalisation Details'!$K770:$S3112,5,FALSE)</f>
        <v>Tier - 3</v>
      </c>
      <c r="P770" s="11" t="str">
        <f>VLOOKUP($A770,'Hospitalisation Details'!$K770:$S3112,6,FALSE)</f>
        <v>R1012</v>
      </c>
      <c r="Q770" s="36">
        <f ca="1">VLOOKUP($A770,'Hospitalisation Details'!$K770:$S3112,8,FALSE)</f>
        <v>30</v>
      </c>
    </row>
    <row r="771" spans="1:17" x14ac:dyDescent="0.3">
      <c r="A771" s="14" t="str">
        <f>VLOOKUP('Customer Names'!A771,'Customer Names'!A771:F3105,1,FALSE)</f>
        <v>Id770</v>
      </c>
      <c r="B771" s="11" t="str">
        <f>VLOOKUP('Customer Names'!B771,'Customer Names'!B771:G3105,5,FALSE)</f>
        <v>Kimberly</v>
      </c>
      <c r="C771" s="11">
        <f>VLOOKUP($A771,'Medical Examinations'!$A771:$O3105,2,FALSE)</f>
        <v>21.09</v>
      </c>
      <c r="D771" s="11">
        <f>VLOOKUP($A771,'Medical Examinations'!$A771:$O3105,3,FALSE)</f>
        <v>9.2200000000000006</v>
      </c>
      <c r="E771" s="11" t="str">
        <f>VLOOKUP($A771,'Medical Examinations'!$A771:$P3105,14,FALSE)</f>
        <v>Yes</v>
      </c>
      <c r="F771" s="11" t="str">
        <f>VLOOKUP($A771,'Medical Examinations'!$A771:$O3105,5,FALSE)</f>
        <v>No</v>
      </c>
      <c r="G771" s="11" t="str">
        <f>VLOOKUP($A771,'Medical Examinations'!$A771:$O3105,6,FALSE)</f>
        <v>No</v>
      </c>
      <c r="H771" s="11">
        <f>VLOOKUP($A771,'Medical Examinations'!$A771:$P3105,13,FALSE)</f>
        <v>2</v>
      </c>
      <c r="I771" s="11" t="str">
        <f>VLOOKUP($A771,'Medical Examinations'!$A771:$P3105,16,FALSE)</f>
        <v>No</v>
      </c>
      <c r="J771" s="11" t="str">
        <f>VLOOKUP($A771,'Medical Examinations'!$A771:$P3105,11,FALSE)</f>
        <v>Normal Weight</v>
      </c>
      <c r="K771" s="11" t="str">
        <f>VLOOKUP($A771,'Medical Examinations'!$A771:$P3105,12,FALSE)</f>
        <v>Diabetes</v>
      </c>
      <c r="L771" s="11" t="str">
        <f>VLOOKUP($A771,'Hospitalisation Details'!$K771:$S3113,7,FALSE)</f>
        <v>22 Jul 1961</v>
      </c>
      <c r="M771" s="17">
        <f>VLOOKUP($A771,'Hospitalisation Details'!$K771:$S3113,9,FALSE)</f>
        <v>13415.04</v>
      </c>
      <c r="N771" s="11" t="str">
        <f>VLOOKUP($A771,'Hospitalisation Details'!$K771:$S3113,4,FALSE)</f>
        <v>Tier - 3</v>
      </c>
      <c r="O771" s="11" t="str">
        <f>VLOOKUP($A771,'Hospitalisation Details'!$K771:$S3113,5,FALSE)</f>
        <v>Tier - 2</v>
      </c>
      <c r="P771" s="11" t="str">
        <f>VLOOKUP($A771,'Hospitalisation Details'!$K771:$S3113,6,FALSE)</f>
        <v>R1012</v>
      </c>
      <c r="Q771" s="36">
        <f ca="1">VLOOKUP($A771,'Hospitalisation Details'!$K771:$S3113,8,FALSE)</f>
        <v>63</v>
      </c>
    </row>
    <row r="772" spans="1:17" x14ac:dyDescent="0.3">
      <c r="A772" s="14" t="str">
        <f>VLOOKUP('Customer Names'!A772,'Customer Names'!A772:F3106,1,FALSE)</f>
        <v>Id771</v>
      </c>
      <c r="B772" s="11" t="str">
        <f>VLOOKUP('Customer Names'!B772,'Customer Names'!B772:G3106,5,FALSE)</f>
        <v>Matthew D</v>
      </c>
      <c r="C772" s="11">
        <f>VLOOKUP($A772,'Medical Examinations'!$A772:$O3106,2,FALSE)</f>
        <v>52.41</v>
      </c>
      <c r="D772" s="11">
        <f>VLOOKUP($A772,'Medical Examinations'!$A772:$O3106,3,FALSE)</f>
        <v>5.99</v>
      </c>
      <c r="E772" s="11" t="str">
        <f>VLOOKUP($A772,'Medical Examinations'!$A772:$P3106,14,FALSE)</f>
        <v>No</v>
      </c>
      <c r="F772" s="11" t="str">
        <f>VLOOKUP($A772,'Medical Examinations'!$A772:$O3106,5,FALSE)</f>
        <v>No</v>
      </c>
      <c r="G772" s="11" t="str">
        <f>VLOOKUP($A772,'Medical Examinations'!$A772:$O3106,6,FALSE)</f>
        <v>No</v>
      </c>
      <c r="H772" s="11">
        <f>VLOOKUP($A772,'Medical Examinations'!$A772:$P3106,13,FALSE)</f>
        <v>1</v>
      </c>
      <c r="I772" s="11" t="str">
        <f>VLOOKUP($A772,'Medical Examinations'!$A772:$P3106,16,FALSE)</f>
        <v>No</v>
      </c>
      <c r="J772" s="11" t="str">
        <f>VLOOKUP($A772,'Medical Examinations'!$A772:$P3106,11,FALSE)</f>
        <v>Obesity</v>
      </c>
      <c r="K772" s="11" t="str">
        <f>VLOOKUP($A772,'Medical Examinations'!$A772:$P3106,12,FALSE)</f>
        <v>Prediabetes</v>
      </c>
      <c r="L772" s="11" t="str">
        <f>VLOOKUP($A772,'Hospitalisation Details'!$K772:$S3114,7,FALSE)</f>
        <v>19 Dec 1992</v>
      </c>
      <c r="M772" s="17">
        <f>VLOOKUP($A772,'Hospitalisation Details'!$K772:$S3114,9,FALSE)</f>
        <v>13412.97</v>
      </c>
      <c r="N772" s="11" t="str">
        <f>VLOOKUP($A772,'Hospitalisation Details'!$K772:$S3114,4,FALSE)</f>
        <v>Tier - 3</v>
      </c>
      <c r="O772" s="11" t="str">
        <f>VLOOKUP($A772,'Hospitalisation Details'!$K772:$S3114,5,FALSE)</f>
        <v>Tier - 3</v>
      </c>
      <c r="P772" s="11" t="str">
        <f>VLOOKUP($A772,'Hospitalisation Details'!$K772:$S3114,6,FALSE)</f>
        <v>R1023</v>
      </c>
      <c r="Q772" s="36">
        <f ca="1">VLOOKUP($A772,'Hospitalisation Details'!$K772:$S3114,8,FALSE)</f>
        <v>32</v>
      </c>
    </row>
    <row r="773" spans="1:17" x14ac:dyDescent="0.3">
      <c r="A773" s="14" t="str">
        <f>VLOOKUP('Customer Names'!A773,'Customer Names'!A773:F3107,1,FALSE)</f>
        <v>Id772</v>
      </c>
      <c r="B773" s="11" t="str">
        <f>VLOOKUP('Customer Names'!B773,'Customer Names'!B773:G3107,5,FALSE)</f>
        <v>Michael</v>
      </c>
      <c r="C773" s="11">
        <f>VLOOKUP($A773,'Medical Examinations'!$A773:$O3107,2,FALSE)</f>
        <v>41.47</v>
      </c>
      <c r="D773" s="11">
        <f>VLOOKUP($A773,'Medical Examinations'!$A773:$O3107,3,FALSE)</f>
        <v>5.86</v>
      </c>
      <c r="E773" s="11" t="str">
        <f>VLOOKUP($A773,'Medical Examinations'!$A773:$P3107,14,FALSE)</f>
        <v>Yes</v>
      </c>
      <c r="F773" s="11" t="str">
        <f>VLOOKUP($A773,'Medical Examinations'!$A773:$O3107,5,FALSE)</f>
        <v>No</v>
      </c>
      <c r="G773" s="11" t="str">
        <f>VLOOKUP($A773,'Medical Examinations'!$A773:$O3107,6,FALSE)</f>
        <v>No</v>
      </c>
      <c r="H773" s="11">
        <f>VLOOKUP($A773,'Medical Examinations'!$A773:$P3107,13,FALSE)</f>
        <v>2</v>
      </c>
      <c r="I773" s="11" t="str">
        <f>VLOOKUP($A773,'Medical Examinations'!$A773:$P3107,16,FALSE)</f>
        <v>No</v>
      </c>
      <c r="J773" s="11" t="str">
        <f>VLOOKUP($A773,'Medical Examinations'!$A773:$P3107,11,FALSE)</f>
        <v>Obesity</v>
      </c>
      <c r="K773" s="11" t="str">
        <f>VLOOKUP($A773,'Medical Examinations'!$A773:$P3107,12,FALSE)</f>
        <v>Prediabetes</v>
      </c>
      <c r="L773" s="11" t="str">
        <f>VLOOKUP($A773,'Hospitalisation Details'!$K773:$S3115,7,FALSE)</f>
        <v>20 Dec 1959</v>
      </c>
      <c r="M773" s="17">
        <f>VLOOKUP($A773,'Hospitalisation Details'!$K773:$S3115,9,FALSE)</f>
        <v>13405.39</v>
      </c>
      <c r="N773" s="11" t="str">
        <f>VLOOKUP($A773,'Hospitalisation Details'!$K773:$S3115,4,FALSE)</f>
        <v>Tier - 3</v>
      </c>
      <c r="O773" s="11" t="str">
        <f>VLOOKUP($A773,'Hospitalisation Details'!$K773:$S3115,5,FALSE)</f>
        <v>Tier - 3</v>
      </c>
      <c r="P773" s="11" t="str">
        <f>VLOOKUP($A773,'Hospitalisation Details'!$K773:$S3115,6,FALSE)</f>
        <v>R1013</v>
      </c>
      <c r="Q773" s="36">
        <f ca="1">VLOOKUP($A773,'Hospitalisation Details'!$K773:$S3115,8,FALSE)</f>
        <v>65</v>
      </c>
    </row>
    <row r="774" spans="1:17" x14ac:dyDescent="0.3">
      <c r="A774" s="14" t="str">
        <f>VLOOKUP('Customer Names'!A774,'Customer Names'!A774:F3108,1,FALSE)</f>
        <v>Id773</v>
      </c>
      <c r="B774" s="11" t="str">
        <f>VLOOKUP('Customer Names'!B774,'Customer Names'!B774:G3108,5,FALSE)</f>
        <v>Ben</v>
      </c>
      <c r="C774" s="11">
        <f>VLOOKUP($A774,'Medical Examinations'!$A774:$O3108,2,FALSE)</f>
        <v>33.1</v>
      </c>
      <c r="D774" s="11">
        <f>VLOOKUP($A774,'Medical Examinations'!$A774:$O3108,3,FALSE)</f>
        <v>5.19</v>
      </c>
      <c r="E774" s="11" t="str">
        <f>VLOOKUP($A774,'Medical Examinations'!$A774:$P3108,14,FALSE)</f>
        <v>Yes</v>
      </c>
      <c r="F774" s="11" t="str">
        <f>VLOOKUP($A774,'Medical Examinations'!$A774:$O3108,5,FALSE)</f>
        <v>No</v>
      </c>
      <c r="G774" s="11" t="str">
        <f>VLOOKUP($A774,'Medical Examinations'!$A774:$O3108,6,FALSE)</f>
        <v>No</v>
      </c>
      <c r="H774" s="11">
        <f>VLOOKUP($A774,'Medical Examinations'!$A774:$P3108,13,FALSE)</f>
        <v>2</v>
      </c>
      <c r="I774" s="11" t="str">
        <f>VLOOKUP($A774,'Medical Examinations'!$A774:$P3108,16,FALSE)</f>
        <v>No</v>
      </c>
      <c r="J774" s="11" t="str">
        <f>VLOOKUP($A774,'Medical Examinations'!$A774:$P3108,11,FALSE)</f>
        <v>Obesity</v>
      </c>
      <c r="K774" s="11" t="str">
        <f>VLOOKUP($A774,'Medical Examinations'!$A774:$P3108,12,FALSE)</f>
        <v>Normal</v>
      </c>
      <c r="L774" s="11" t="str">
        <f>VLOOKUP($A774,'Hospitalisation Details'!$K774:$S3116,7,FALSE)</f>
        <v>25 Nov 1959</v>
      </c>
      <c r="M774" s="17">
        <f>VLOOKUP($A774,'Hospitalisation Details'!$K774:$S3116,9,FALSE)</f>
        <v>13393.76</v>
      </c>
      <c r="N774" s="11" t="str">
        <f>VLOOKUP($A774,'Hospitalisation Details'!$K774:$S3116,4,FALSE)</f>
        <v>Tier - 3</v>
      </c>
      <c r="O774" s="11" t="str">
        <f>VLOOKUP($A774,'Hospitalisation Details'!$K774:$S3116,5,FALSE)</f>
        <v>Tier - 1</v>
      </c>
      <c r="P774" s="11" t="str">
        <f>VLOOKUP($A774,'Hospitalisation Details'!$K774:$S3116,6,FALSE)</f>
        <v>R1011</v>
      </c>
      <c r="Q774" s="36">
        <f ca="1">VLOOKUP($A774,'Hospitalisation Details'!$K774:$S3116,8,FALSE)</f>
        <v>65</v>
      </c>
    </row>
    <row r="775" spans="1:17" x14ac:dyDescent="0.3">
      <c r="A775" s="14" t="str">
        <f>VLOOKUP('Customer Names'!A775,'Customer Names'!A775:F3109,1,FALSE)</f>
        <v>Id774</v>
      </c>
      <c r="B775" s="11" t="str">
        <f>VLOOKUP('Customer Names'!B775,'Customer Names'!B775:G3109,5,FALSE)</f>
        <v>Chris</v>
      </c>
      <c r="C775" s="11">
        <f>VLOOKUP($A775,'Medical Examinations'!$A775:$O3109,2,FALSE)</f>
        <v>30.8</v>
      </c>
      <c r="D775" s="11">
        <f>VLOOKUP($A775,'Medical Examinations'!$A775:$O3109,3,FALSE)</f>
        <v>4.37</v>
      </c>
      <c r="E775" s="11" t="str">
        <f>VLOOKUP($A775,'Medical Examinations'!$A775:$P3109,14,FALSE)</f>
        <v>Yes</v>
      </c>
      <c r="F775" s="11" t="str">
        <f>VLOOKUP($A775,'Medical Examinations'!$A775:$O3109,5,FALSE)</f>
        <v>No</v>
      </c>
      <c r="G775" s="11" t="str">
        <f>VLOOKUP($A775,'Medical Examinations'!$A775:$O3109,6,FALSE)</f>
        <v>No</v>
      </c>
      <c r="H775" s="11">
        <f>VLOOKUP($A775,'Medical Examinations'!$A775:$P3109,13,FALSE)</f>
        <v>2</v>
      </c>
      <c r="I775" s="11" t="str">
        <f>VLOOKUP($A775,'Medical Examinations'!$A775:$P3109,16,FALSE)</f>
        <v>No</v>
      </c>
      <c r="J775" s="11" t="str">
        <f>VLOOKUP($A775,'Medical Examinations'!$A775:$P3109,11,FALSE)</f>
        <v>Obesity</v>
      </c>
      <c r="K775" s="11" t="str">
        <f>VLOOKUP($A775,'Medical Examinations'!$A775:$P3109,12,FALSE)</f>
        <v>Normal</v>
      </c>
      <c r="L775" s="11" t="str">
        <f>VLOOKUP($A775,'Hospitalisation Details'!$K775:$S3117,7,FALSE)</f>
        <v>9 Dec 1959</v>
      </c>
      <c r="M775" s="17">
        <f>VLOOKUP($A775,'Hospitalisation Details'!$K775:$S3117,9,FALSE)</f>
        <v>13390.56</v>
      </c>
      <c r="N775" s="11" t="str">
        <f>VLOOKUP($A775,'Hospitalisation Details'!$K775:$S3117,4,FALSE)</f>
        <v>Tier - 3</v>
      </c>
      <c r="O775" s="11" t="str">
        <f>VLOOKUP($A775,'Hospitalisation Details'!$K775:$S3117,5,FALSE)</f>
        <v>Tier - 3</v>
      </c>
      <c r="P775" s="11" t="str">
        <f>VLOOKUP($A775,'Hospitalisation Details'!$K775:$S3117,6,FALSE)</f>
        <v>R1011</v>
      </c>
      <c r="Q775" s="36">
        <f ca="1">VLOOKUP($A775,'Hospitalisation Details'!$K775:$S3117,8,FALSE)</f>
        <v>65</v>
      </c>
    </row>
    <row r="776" spans="1:17" x14ac:dyDescent="0.3">
      <c r="A776" s="14" t="str">
        <f>VLOOKUP('Customer Names'!A776,'Customer Names'!A776:F3110,1,FALSE)</f>
        <v>Id775</v>
      </c>
      <c r="B776" s="11" t="str">
        <f>VLOOKUP('Customer Names'!B776,'Customer Names'!B776:G3110,5,FALSE)</f>
        <v>Jeremy J</v>
      </c>
      <c r="C776" s="11">
        <f>VLOOKUP($A776,'Medical Examinations'!$A776:$O3110,2,FALSE)</f>
        <v>42.06</v>
      </c>
      <c r="D776" s="11">
        <f>VLOOKUP($A776,'Medical Examinations'!$A776:$O3110,3,FALSE)</f>
        <v>5.32</v>
      </c>
      <c r="E776" s="11" t="str">
        <f>VLOOKUP($A776,'Medical Examinations'!$A776:$P3110,14,FALSE)</f>
        <v>No</v>
      </c>
      <c r="F776" s="11" t="str">
        <f>VLOOKUP($A776,'Medical Examinations'!$A776:$O3110,5,FALSE)</f>
        <v>No</v>
      </c>
      <c r="G776" s="11" t="str">
        <f>VLOOKUP($A776,'Medical Examinations'!$A776:$O3110,6,FALSE)</f>
        <v>No</v>
      </c>
      <c r="H776" s="11">
        <f>VLOOKUP($A776,'Medical Examinations'!$A776:$P3110,13,FALSE)</f>
        <v>1</v>
      </c>
      <c r="I776" s="11" t="str">
        <f>VLOOKUP($A776,'Medical Examinations'!$A776:$P3110,16,FALSE)</f>
        <v>No</v>
      </c>
      <c r="J776" s="11" t="str">
        <f>VLOOKUP($A776,'Medical Examinations'!$A776:$P3110,11,FALSE)</f>
        <v>Obesity</v>
      </c>
      <c r="K776" s="11" t="str">
        <f>VLOOKUP($A776,'Medical Examinations'!$A776:$P3110,12,FALSE)</f>
        <v>Normal</v>
      </c>
      <c r="L776" s="11" t="str">
        <f>VLOOKUP($A776,'Hospitalisation Details'!$K776:$S3118,7,FALSE)</f>
        <v>6 Jun 1984</v>
      </c>
      <c r="M776" s="17">
        <f>VLOOKUP($A776,'Hospitalisation Details'!$K776:$S3118,9,FALSE)</f>
        <v>13383.67</v>
      </c>
      <c r="N776" s="11" t="str">
        <f>VLOOKUP($A776,'Hospitalisation Details'!$K776:$S3118,4,FALSE)</f>
        <v>Tier - 3</v>
      </c>
      <c r="O776" s="11" t="str">
        <f>VLOOKUP($A776,'Hospitalisation Details'!$K776:$S3118,5,FALSE)</f>
        <v>Tier - 2</v>
      </c>
      <c r="P776" s="11" t="str">
        <f>VLOOKUP($A776,'Hospitalisation Details'!$K776:$S3118,6,FALSE)</f>
        <v>R1023</v>
      </c>
      <c r="Q776" s="36">
        <f ca="1">VLOOKUP($A776,'Hospitalisation Details'!$K776:$S3118,8,FALSE)</f>
        <v>40</v>
      </c>
    </row>
    <row r="777" spans="1:17" x14ac:dyDescent="0.3">
      <c r="A777" s="14" t="str">
        <f>VLOOKUP('Customer Names'!A777,'Customer Names'!A777:F3111,1,FALSE)</f>
        <v>Id776</v>
      </c>
      <c r="B777" s="11" t="str">
        <f>VLOOKUP('Customer Names'!B777,'Customer Names'!B777:G3111,5,FALSE)</f>
        <v>Amy L</v>
      </c>
      <c r="C777" s="11">
        <f>VLOOKUP($A777,'Medical Examinations'!$A777:$O3111,2,FALSE)</f>
        <v>39.270000000000003</v>
      </c>
      <c r="D777" s="11">
        <f>VLOOKUP($A777,'Medical Examinations'!$A777:$O3111,3,FALSE)</f>
        <v>5.64</v>
      </c>
      <c r="E777" s="11" t="str">
        <f>VLOOKUP($A777,'Medical Examinations'!$A777:$P3111,14,FALSE)</f>
        <v>No</v>
      </c>
      <c r="F777" s="11" t="str">
        <f>VLOOKUP($A777,'Medical Examinations'!$A777:$O3111,5,FALSE)</f>
        <v>No</v>
      </c>
      <c r="G777" s="11" t="str">
        <f>VLOOKUP($A777,'Medical Examinations'!$A777:$O3111,6,FALSE)</f>
        <v>Yes</v>
      </c>
      <c r="H777" s="11">
        <f>VLOOKUP($A777,'Medical Examinations'!$A777:$P3111,13,FALSE)</f>
        <v>1</v>
      </c>
      <c r="I777" s="11" t="str">
        <f>VLOOKUP($A777,'Medical Examinations'!$A777:$P3111,16,FALSE)</f>
        <v>No</v>
      </c>
      <c r="J777" s="11" t="str">
        <f>VLOOKUP($A777,'Medical Examinations'!$A777:$P3111,11,FALSE)</f>
        <v>Obesity</v>
      </c>
      <c r="K777" s="11" t="str">
        <f>VLOOKUP($A777,'Medical Examinations'!$A777:$P3111,12,FALSE)</f>
        <v>Normal</v>
      </c>
      <c r="L777" s="11" t="str">
        <f>VLOOKUP($A777,'Hospitalisation Details'!$K777:$S3119,7,FALSE)</f>
        <v>30 Sep 1979</v>
      </c>
      <c r="M777" s="17">
        <f>VLOOKUP($A777,'Hospitalisation Details'!$K777:$S3119,9,FALSE)</f>
        <v>13377.41</v>
      </c>
      <c r="N777" s="11" t="str">
        <f>VLOOKUP($A777,'Hospitalisation Details'!$K777:$S3119,4,FALSE)</f>
        <v>Tier - 3</v>
      </c>
      <c r="O777" s="11" t="str">
        <f>VLOOKUP($A777,'Hospitalisation Details'!$K777:$S3119,5,FALSE)</f>
        <v>Tier - 3</v>
      </c>
      <c r="P777" s="11" t="str">
        <f>VLOOKUP($A777,'Hospitalisation Details'!$K777:$S3119,6,FALSE)</f>
        <v>R1026</v>
      </c>
      <c r="Q777" s="36">
        <f ca="1">VLOOKUP($A777,'Hospitalisation Details'!$K777:$S3119,8,FALSE)</f>
        <v>45</v>
      </c>
    </row>
    <row r="778" spans="1:17" x14ac:dyDescent="0.3">
      <c r="A778" s="14" t="str">
        <f>VLOOKUP('Customer Names'!A778,'Customer Names'!A778:F3112,1,FALSE)</f>
        <v>Id777</v>
      </c>
      <c r="B778" s="11" t="str">
        <f>VLOOKUP('Customer Names'!B778,'Customer Names'!B778:G3112,5,FALSE)</f>
        <v>Karen L</v>
      </c>
      <c r="C778" s="11">
        <f>VLOOKUP($A778,'Medical Examinations'!$A778:$O3112,2,FALSE)</f>
        <v>30.71</v>
      </c>
      <c r="D778" s="11">
        <f>VLOOKUP($A778,'Medical Examinations'!$A778:$O3112,3,FALSE)</f>
        <v>5.59</v>
      </c>
      <c r="E778" s="11" t="str">
        <f>VLOOKUP($A778,'Medical Examinations'!$A778:$P3112,14,FALSE)</f>
        <v>Yes</v>
      </c>
      <c r="F778" s="11" t="str">
        <f>VLOOKUP($A778,'Medical Examinations'!$A778:$O3112,5,FALSE)</f>
        <v>No</v>
      </c>
      <c r="G778" s="11" t="str">
        <f>VLOOKUP($A778,'Medical Examinations'!$A778:$O3112,6,FALSE)</f>
        <v>No</v>
      </c>
      <c r="H778" s="11">
        <f>VLOOKUP($A778,'Medical Examinations'!$A778:$P3112,13,FALSE)</f>
        <v>1</v>
      </c>
      <c r="I778" s="11" t="str">
        <f>VLOOKUP($A778,'Medical Examinations'!$A778:$P3112,16,FALSE)</f>
        <v>No</v>
      </c>
      <c r="J778" s="11" t="str">
        <f>VLOOKUP($A778,'Medical Examinations'!$A778:$P3112,11,FALSE)</f>
        <v>Obesity</v>
      </c>
      <c r="K778" s="11" t="str">
        <f>VLOOKUP($A778,'Medical Examinations'!$A778:$P3112,12,FALSE)</f>
        <v>Normal</v>
      </c>
      <c r="L778" s="11" t="str">
        <f>VLOOKUP($A778,'Hospitalisation Details'!$K778:$S3120,7,FALSE)</f>
        <v>24 Sep 1964</v>
      </c>
      <c r="M778" s="17">
        <f>VLOOKUP($A778,'Hospitalisation Details'!$K778:$S3120,9,FALSE)</f>
        <v>13375.76</v>
      </c>
      <c r="N778" s="11" t="str">
        <f>VLOOKUP($A778,'Hospitalisation Details'!$K778:$S3120,4,FALSE)</f>
        <v>Tier - 3</v>
      </c>
      <c r="O778" s="11" t="str">
        <f>VLOOKUP($A778,'Hospitalisation Details'!$K778:$S3120,5,FALSE)</f>
        <v>Tier - 2</v>
      </c>
      <c r="P778" s="11" t="str">
        <f>VLOOKUP($A778,'Hospitalisation Details'!$K778:$S3120,6,FALSE)</f>
        <v>R1025</v>
      </c>
      <c r="Q778" s="36">
        <f ca="1">VLOOKUP($A778,'Hospitalisation Details'!$K778:$S3120,8,FALSE)</f>
        <v>60</v>
      </c>
    </row>
    <row r="779" spans="1:17" x14ac:dyDescent="0.3">
      <c r="A779" s="14" t="str">
        <f>VLOOKUP('Customer Names'!A779,'Customer Names'!A779:F3113,1,FALSE)</f>
        <v>Id778</v>
      </c>
      <c r="B779" s="11" t="str">
        <f>VLOOKUP('Customer Names'!B779,'Customer Names'!B779:G3113,5,FALSE)</f>
        <v>Tennille</v>
      </c>
      <c r="C779" s="11">
        <f>VLOOKUP($A779,'Medical Examinations'!$A779:$O3113,2,FALSE)</f>
        <v>47.19</v>
      </c>
      <c r="D779" s="11">
        <f>VLOOKUP($A779,'Medical Examinations'!$A779:$O3113,3,FALSE)</f>
        <v>5.29</v>
      </c>
      <c r="E779" s="11" t="str">
        <f>VLOOKUP($A779,'Medical Examinations'!$A779:$P3113,14,FALSE)</f>
        <v>No</v>
      </c>
      <c r="F779" s="11" t="str">
        <f>VLOOKUP($A779,'Medical Examinations'!$A779:$O3113,5,FALSE)</f>
        <v>No</v>
      </c>
      <c r="G779" s="11" t="str">
        <f>VLOOKUP($A779,'Medical Examinations'!$A779:$O3113,6,FALSE)</f>
        <v>No</v>
      </c>
      <c r="H779" s="11">
        <f>VLOOKUP($A779,'Medical Examinations'!$A779:$P3113,13,FALSE)</f>
        <v>0</v>
      </c>
      <c r="I779" s="11" t="str">
        <f>VLOOKUP($A779,'Medical Examinations'!$A779:$P3113,16,FALSE)</f>
        <v>No</v>
      </c>
      <c r="J779" s="11" t="str">
        <f>VLOOKUP($A779,'Medical Examinations'!$A779:$P3113,11,FALSE)</f>
        <v>Obesity</v>
      </c>
      <c r="K779" s="11" t="str">
        <f>VLOOKUP($A779,'Medical Examinations'!$A779:$P3113,12,FALSE)</f>
        <v>Normal</v>
      </c>
      <c r="L779" s="11" t="str">
        <f>VLOOKUP($A779,'Hospitalisation Details'!$K779:$S3121,7,FALSE)</f>
        <v>2 Oct 1990</v>
      </c>
      <c r="M779" s="17">
        <f>VLOOKUP($A779,'Hospitalisation Details'!$K779:$S3121,9,FALSE)</f>
        <v>13360.94</v>
      </c>
      <c r="N779" s="11" t="str">
        <f>VLOOKUP($A779,'Hospitalisation Details'!$K779:$S3121,4,FALSE)</f>
        <v>Tier - 3</v>
      </c>
      <c r="O779" s="11" t="str">
        <f>VLOOKUP($A779,'Hospitalisation Details'!$K779:$S3121,5,FALSE)</f>
        <v>Tier - 1</v>
      </c>
      <c r="P779" s="11" t="str">
        <f>VLOOKUP($A779,'Hospitalisation Details'!$K779:$S3121,6,FALSE)</f>
        <v>R1012</v>
      </c>
      <c r="Q779" s="36">
        <f ca="1">VLOOKUP($A779,'Hospitalisation Details'!$K779:$S3121,8,FALSE)</f>
        <v>34</v>
      </c>
    </row>
    <row r="780" spans="1:17" x14ac:dyDescent="0.3">
      <c r="A780" s="14" t="str">
        <f>VLOOKUP('Customer Names'!A780,'Customer Names'!A780:F3114,1,FALSE)</f>
        <v>Id779</v>
      </c>
      <c r="B780" s="11" t="str">
        <f>VLOOKUP('Customer Names'!B780,'Customer Names'!B780:G3114,5,FALSE)</f>
        <v>Matt</v>
      </c>
      <c r="C780" s="11">
        <f>VLOOKUP($A780,'Medical Examinations'!$A780:$O3114,2,FALSE)</f>
        <v>30.02</v>
      </c>
      <c r="D780" s="11">
        <f>VLOOKUP($A780,'Medical Examinations'!$A780:$O3114,3,FALSE)</f>
        <v>6.65</v>
      </c>
      <c r="E780" s="11" t="str">
        <f>VLOOKUP($A780,'Medical Examinations'!$A780:$P3114,14,FALSE)</f>
        <v>No</v>
      </c>
      <c r="F780" s="11" t="str">
        <f>VLOOKUP($A780,'Medical Examinations'!$A780:$O3114,5,FALSE)</f>
        <v>No</v>
      </c>
      <c r="G780" s="11" t="str">
        <f>VLOOKUP($A780,'Medical Examinations'!$A780:$O3114,6,FALSE)</f>
        <v>No</v>
      </c>
      <c r="H780" s="11">
        <f>VLOOKUP($A780,'Medical Examinations'!$A780:$P3114,13,FALSE)</f>
        <v>0</v>
      </c>
      <c r="I780" s="11" t="str">
        <f>VLOOKUP($A780,'Medical Examinations'!$A780:$P3114,16,FALSE)</f>
        <v>No</v>
      </c>
      <c r="J780" s="11" t="str">
        <f>VLOOKUP($A780,'Medical Examinations'!$A780:$P3114,11,FALSE)</f>
        <v>Obesity</v>
      </c>
      <c r="K780" s="11" t="str">
        <f>VLOOKUP($A780,'Medical Examinations'!$A780:$P3114,12,FALSE)</f>
        <v>Diabetes</v>
      </c>
      <c r="L780" s="11" t="str">
        <f>VLOOKUP($A780,'Hospitalisation Details'!$K780:$S3122,7,FALSE)</f>
        <v>11 Nov 1960</v>
      </c>
      <c r="M780" s="17">
        <f>VLOOKUP($A780,'Hospitalisation Details'!$K780:$S3122,9,FALSE)</f>
        <v>13352.1</v>
      </c>
      <c r="N780" s="11" t="str">
        <f>VLOOKUP($A780,'Hospitalisation Details'!$K780:$S3122,4,FALSE)</f>
        <v>Tier - 3</v>
      </c>
      <c r="O780" s="11" t="str">
        <f>VLOOKUP($A780,'Hospitalisation Details'!$K780:$S3122,5,FALSE)</f>
        <v>Tier - 1</v>
      </c>
      <c r="P780" s="11" t="str">
        <f>VLOOKUP($A780,'Hospitalisation Details'!$K780:$S3122,6,FALSE)</f>
        <v>R1012</v>
      </c>
      <c r="Q780" s="36">
        <f ca="1">VLOOKUP($A780,'Hospitalisation Details'!$K780:$S3122,8,FALSE)</f>
        <v>64</v>
      </c>
    </row>
    <row r="781" spans="1:17" x14ac:dyDescent="0.3">
      <c r="A781" s="14" t="str">
        <f>VLOOKUP('Customer Names'!A781,'Customer Names'!A781:F3115,1,FALSE)</f>
        <v>Id780</v>
      </c>
      <c r="B781" s="11" t="str">
        <f>VLOOKUP('Customer Names'!B781,'Customer Names'!B781:G3115,5,FALSE)</f>
        <v>Emily</v>
      </c>
      <c r="C781" s="11">
        <f>VLOOKUP($A781,'Medical Examinations'!$A781:$O3115,2,FALSE)</f>
        <v>37.909999999999997</v>
      </c>
      <c r="D781" s="11">
        <f>VLOOKUP($A781,'Medical Examinations'!$A781:$O3115,3,FALSE)</f>
        <v>5.68</v>
      </c>
      <c r="E781" s="11" t="str">
        <f>VLOOKUP($A781,'Medical Examinations'!$A781:$P3115,14,FALSE)</f>
        <v>Yes</v>
      </c>
      <c r="F781" s="11" t="str">
        <f>VLOOKUP($A781,'Medical Examinations'!$A781:$O3115,5,FALSE)</f>
        <v>No</v>
      </c>
      <c r="G781" s="11" t="str">
        <f>VLOOKUP($A781,'Medical Examinations'!$A781:$O3115,6,FALSE)</f>
        <v>No</v>
      </c>
      <c r="H781" s="11">
        <f>VLOOKUP($A781,'Medical Examinations'!$A781:$P3115,13,FALSE)</f>
        <v>0</v>
      </c>
      <c r="I781" s="11" t="str">
        <f>VLOOKUP($A781,'Medical Examinations'!$A781:$P3115,16,FALSE)</f>
        <v>No</v>
      </c>
      <c r="J781" s="11" t="str">
        <f>VLOOKUP($A781,'Medical Examinations'!$A781:$P3115,11,FALSE)</f>
        <v>Obesity</v>
      </c>
      <c r="K781" s="11" t="str">
        <f>VLOOKUP($A781,'Medical Examinations'!$A781:$P3115,12,FALSE)</f>
        <v>Normal</v>
      </c>
      <c r="L781" s="11" t="str">
        <f>VLOOKUP($A781,'Hospitalisation Details'!$K781:$S3123,7,FALSE)</f>
        <v>23 Aug 1976</v>
      </c>
      <c r="M781" s="17">
        <f>VLOOKUP($A781,'Hospitalisation Details'!$K781:$S3123,9,FALSE)</f>
        <v>13333.71</v>
      </c>
      <c r="N781" s="11" t="str">
        <f>VLOOKUP($A781,'Hospitalisation Details'!$K781:$S3123,4,FALSE)</f>
        <v>Tier - 3</v>
      </c>
      <c r="O781" s="11" t="str">
        <f>VLOOKUP($A781,'Hospitalisation Details'!$K781:$S3123,5,FALSE)</f>
        <v>Tier - 2</v>
      </c>
      <c r="P781" s="11" t="str">
        <f>VLOOKUP($A781,'Hospitalisation Details'!$K781:$S3123,6,FALSE)</f>
        <v>R1012</v>
      </c>
      <c r="Q781" s="36">
        <f ca="1">VLOOKUP($A781,'Hospitalisation Details'!$K781:$S3123,8,FALSE)</f>
        <v>48</v>
      </c>
    </row>
    <row r="782" spans="1:17" x14ac:dyDescent="0.3">
      <c r="A782" s="14" t="str">
        <f>VLOOKUP('Customer Names'!A782,'Customer Names'!A782:F3116,1,FALSE)</f>
        <v>Id781</v>
      </c>
      <c r="B782" s="11" t="str">
        <f>VLOOKUP('Customer Names'!B782,'Customer Names'!B782:G3116,5,FALSE)</f>
        <v>Justin E</v>
      </c>
      <c r="C782" s="11">
        <f>VLOOKUP($A782,'Medical Examinations'!$A782:$O3116,2,FALSE)</f>
        <v>54.61</v>
      </c>
      <c r="D782" s="11">
        <f>VLOOKUP($A782,'Medical Examinations'!$A782:$O3116,3,FALSE)</f>
        <v>4.49</v>
      </c>
      <c r="E782" s="11" t="str">
        <f>VLOOKUP($A782,'Medical Examinations'!$A782:$P3116,14,FALSE)</f>
        <v>No</v>
      </c>
      <c r="F782" s="11" t="str">
        <f>VLOOKUP($A782,'Medical Examinations'!$A782:$O3116,5,FALSE)</f>
        <v>No</v>
      </c>
      <c r="G782" s="11" t="str">
        <f>VLOOKUP($A782,'Medical Examinations'!$A782:$O3116,6,FALSE)</f>
        <v>No</v>
      </c>
      <c r="H782" s="11">
        <f>VLOOKUP($A782,'Medical Examinations'!$A782:$P3116,13,FALSE)</f>
        <v>0</v>
      </c>
      <c r="I782" s="11" t="str">
        <f>VLOOKUP($A782,'Medical Examinations'!$A782:$P3116,16,FALSE)</f>
        <v>No</v>
      </c>
      <c r="J782" s="11" t="str">
        <f>VLOOKUP($A782,'Medical Examinations'!$A782:$P3116,11,FALSE)</f>
        <v>Obesity</v>
      </c>
      <c r="K782" s="11" t="str">
        <f>VLOOKUP($A782,'Medical Examinations'!$A782:$P3116,12,FALSE)</f>
        <v>Normal</v>
      </c>
      <c r="L782" s="11" t="str">
        <f>VLOOKUP($A782,'Hospitalisation Details'!$K782:$S3124,7,FALSE)</f>
        <v>1 Jul 1994</v>
      </c>
      <c r="M782" s="17">
        <f>VLOOKUP($A782,'Hospitalisation Details'!$K782:$S3124,9,FALSE)</f>
        <v>13292.52</v>
      </c>
      <c r="N782" s="11" t="str">
        <f>VLOOKUP($A782,'Hospitalisation Details'!$K782:$S3124,4,FALSE)</f>
        <v>Tier - 3</v>
      </c>
      <c r="O782" s="11" t="str">
        <f>VLOOKUP($A782,'Hospitalisation Details'!$K782:$S3124,5,FALSE)</f>
        <v>Tier - 3</v>
      </c>
      <c r="P782" s="11" t="str">
        <f>VLOOKUP($A782,'Hospitalisation Details'!$K782:$S3124,6,FALSE)</f>
        <v>R1012</v>
      </c>
      <c r="Q782" s="36">
        <f ca="1">VLOOKUP($A782,'Hospitalisation Details'!$K782:$S3124,8,FALSE)</f>
        <v>30</v>
      </c>
    </row>
    <row r="783" spans="1:17" x14ac:dyDescent="0.3">
      <c r="A783" s="14" t="str">
        <f>VLOOKUP('Customer Names'!A783,'Customer Names'!A783:F3117,1,FALSE)</f>
        <v>Id782</v>
      </c>
      <c r="B783" s="11" t="str">
        <f>VLOOKUP('Customer Names'!B783,'Customer Names'!B783:G3117,5,FALSE)</f>
        <v>Shalane</v>
      </c>
      <c r="C783" s="11">
        <f>VLOOKUP($A783,'Medical Examinations'!$A783:$O3117,2,FALSE)</f>
        <v>36.005000000000003</v>
      </c>
      <c r="D783" s="11">
        <f>VLOOKUP($A783,'Medical Examinations'!$A783:$O3117,3,FALSE)</f>
        <v>6.9</v>
      </c>
      <c r="E783" s="11" t="str">
        <f>VLOOKUP($A783,'Medical Examinations'!$A783:$P3117,14,FALSE)</f>
        <v>No</v>
      </c>
      <c r="F783" s="11" t="str">
        <f>VLOOKUP($A783,'Medical Examinations'!$A783:$O3117,5,FALSE)</f>
        <v>No</v>
      </c>
      <c r="G783" s="11" t="str">
        <f>VLOOKUP($A783,'Medical Examinations'!$A783:$O3117,6,FALSE)</f>
        <v>No</v>
      </c>
      <c r="H783" s="11">
        <f>VLOOKUP($A783,'Medical Examinations'!$A783:$P3117,13,FALSE)</f>
        <v>0</v>
      </c>
      <c r="I783" s="11" t="str">
        <f>VLOOKUP($A783,'Medical Examinations'!$A783:$P3117,16,FALSE)</f>
        <v>No</v>
      </c>
      <c r="J783" s="11" t="str">
        <f>VLOOKUP($A783,'Medical Examinations'!$A783:$P3117,11,FALSE)</f>
        <v>Obesity</v>
      </c>
      <c r="K783" s="11" t="str">
        <f>VLOOKUP($A783,'Medical Examinations'!$A783:$P3117,12,FALSE)</f>
        <v>Diabetes</v>
      </c>
      <c r="L783" s="11" t="str">
        <f>VLOOKUP($A783,'Hospitalisation Details'!$K783:$S3125,7,FALSE)</f>
        <v>11 Oct 1962</v>
      </c>
      <c r="M783" s="17">
        <f>VLOOKUP($A783,'Hospitalisation Details'!$K783:$S3125,9,FALSE)</f>
        <v>13228.85</v>
      </c>
      <c r="N783" s="11" t="str">
        <f>VLOOKUP($A783,'Hospitalisation Details'!$K783:$S3125,4,FALSE)</f>
        <v>Tier - 3</v>
      </c>
      <c r="O783" s="11" t="str">
        <f>VLOOKUP($A783,'Hospitalisation Details'!$K783:$S3125,5,FALSE)</f>
        <v>Tier - 3</v>
      </c>
      <c r="P783" s="11" t="str">
        <f>VLOOKUP($A783,'Hospitalisation Details'!$K783:$S3125,6,FALSE)</f>
        <v>R1023</v>
      </c>
      <c r="Q783" s="36">
        <f ca="1">VLOOKUP($A783,'Hospitalisation Details'!$K783:$S3125,8,FALSE)</f>
        <v>62</v>
      </c>
    </row>
    <row r="784" spans="1:17" x14ac:dyDescent="0.3">
      <c r="A784" s="14" t="str">
        <f>VLOOKUP('Customer Names'!A784,'Customer Names'!A784:F3118,1,FALSE)</f>
        <v>Id783</v>
      </c>
      <c r="B784" s="11" t="str">
        <f>VLOOKUP('Customer Names'!B784,'Customer Names'!B784:G3118,5,FALSE)</f>
        <v>Jessica N</v>
      </c>
      <c r="C784" s="11">
        <f>VLOOKUP($A784,'Medical Examinations'!$A784:$O3118,2,FALSE)</f>
        <v>28.7</v>
      </c>
      <c r="D784" s="11">
        <f>VLOOKUP($A784,'Medical Examinations'!$A784:$O3118,3,FALSE)</f>
        <v>11.52</v>
      </c>
      <c r="E784" s="11" t="str">
        <f>VLOOKUP($A784,'Medical Examinations'!$A784:$P3118,14,FALSE)</f>
        <v>No</v>
      </c>
      <c r="F784" s="11" t="str">
        <f>VLOOKUP($A784,'Medical Examinations'!$A784:$O3118,5,FALSE)</f>
        <v>No</v>
      </c>
      <c r="G784" s="11" t="str">
        <f>VLOOKUP($A784,'Medical Examinations'!$A784:$O3118,6,FALSE)</f>
        <v>No</v>
      </c>
      <c r="H784" s="11">
        <f>VLOOKUP($A784,'Medical Examinations'!$A784:$P3118,13,FALSE)</f>
        <v>0</v>
      </c>
      <c r="I784" s="11" t="str">
        <f>VLOOKUP($A784,'Medical Examinations'!$A784:$P3118,16,FALSE)</f>
        <v>No</v>
      </c>
      <c r="J784" s="11" t="str">
        <f>VLOOKUP($A784,'Medical Examinations'!$A784:$P3118,11,FALSE)</f>
        <v>Overweight</v>
      </c>
      <c r="K784" s="11" t="str">
        <f>VLOOKUP($A784,'Medical Examinations'!$A784:$P3118,12,FALSE)</f>
        <v>Diabetes</v>
      </c>
      <c r="L784" s="11" t="str">
        <f>VLOOKUP($A784,'Hospitalisation Details'!$K784:$S3126,7,FALSE)</f>
        <v>24 Nov 1962</v>
      </c>
      <c r="M784" s="17">
        <f>VLOOKUP($A784,'Hospitalisation Details'!$K784:$S3126,9,FALSE)</f>
        <v>13224.69</v>
      </c>
      <c r="N784" s="11" t="str">
        <f>VLOOKUP($A784,'Hospitalisation Details'!$K784:$S3126,4,FALSE)</f>
        <v>Tier - 3</v>
      </c>
      <c r="O784" s="11" t="str">
        <f>VLOOKUP($A784,'Hospitalisation Details'!$K784:$S3126,5,FALSE)</f>
        <v>Tier - 2</v>
      </c>
      <c r="P784" s="11" t="str">
        <f>VLOOKUP($A784,'Hospitalisation Details'!$K784:$S3126,6,FALSE)</f>
        <v>R1011</v>
      </c>
      <c r="Q784" s="36">
        <f ca="1">VLOOKUP($A784,'Hospitalisation Details'!$K784:$S3126,8,FALSE)</f>
        <v>62</v>
      </c>
    </row>
    <row r="785" spans="1:17" x14ac:dyDescent="0.3">
      <c r="A785" s="14" t="str">
        <f>VLOOKUP('Customer Names'!A785,'Customer Names'!A785:F3119,1,FALSE)</f>
        <v>Id784</v>
      </c>
      <c r="B785" s="11" t="str">
        <f>VLOOKUP('Customer Names'!B785,'Customer Names'!B785:G3119,5,FALSE)</f>
        <v>Melanie</v>
      </c>
      <c r="C785" s="11">
        <f>VLOOKUP($A785,'Medical Examinations'!$A785:$O3119,2,FALSE)</f>
        <v>34.295000000000002</v>
      </c>
      <c r="D785" s="11">
        <f>VLOOKUP($A785,'Medical Examinations'!$A785:$O3119,3,FALSE)</f>
        <v>11.24</v>
      </c>
      <c r="E785" s="11" t="str">
        <f>VLOOKUP($A785,'Medical Examinations'!$A785:$P3119,14,FALSE)</f>
        <v>No</v>
      </c>
      <c r="F785" s="11" t="str">
        <f>VLOOKUP($A785,'Medical Examinations'!$A785:$O3119,5,FALSE)</f>
        <v>No</v>
      </c>
      <c r="G785" s="11" t="str">
        <f>VLOOKUP($A785,'Medical Examinations'!$A785:$O3119,6,FALSE)</f>
        <v>No</v>
      </c>
      <c r="H785" s="11">
        <f>VLOOKUP($A785,'Medical Examinations'!$A785:$P3119,13,FALSE)</f>
        <v>0</v>
      </c>
      <c r="I785" s="11" t="str">
        <f>VLOOKUP($A785,'Medical Examinations'!$A785:$P3119,16,FALSE)</f>
        <v>No</v>
      </c>
      <c r="J785" s="11" t="str">
        <f>VLOOKUP($A785,'Medical Examinations'!$A785:$P3119,11,FALSE)</f>
        <v>Obesity</v>
      </c>
      <c r="K785" s="11" t="str">
        <f>VLOOKUP($A785,'Medical Examinations'!$A785:$P3119,12,FALSE)</f>
        <v>Diabetes</v>
      </c>
      <c r="L785" s="11" t="str">
        <f>VLOOKUP($A785,'Hospitalisation Details'!$K785:$S3127,7,FALSE)</f>
        <v>13 Nov 1965</v>
      </c>
      <c r="M785" s="17">
        <f>VLOOKUP($A785,'Hospitalisation Details'!$K785:$S3127,9,FALSE)</f>
        <v>13224.06</v>
      </c>
      <c r="N785" s="11" t="str">
        <f>VLOOKUP($A785,'Hospitalisation Details'!$K785:$S3127,4,FALSE)</f>
        <v>Tier - 3</v>
      </c>
      <c r="O785" s="11" t="str">
        <f>VLOOKUP($A785,'Hospitalisation Details'!$K785:$S3127,5,FALSE)</f>
        <v>Tier - 3</v>
      </c>
      <c r="P785" s="11" t="str">
        <f>VLOOKUP($A785,'Hospitalisation Details'!$K785:$S3127,6,FALSE)</f>
        <v>R1024</v>
      </c>
      <c r="Q785" s="36">
        <f ca="1">VLOOKUP($A785,'Hospitalisation Details'!$K785:$S3127,8,FALSE)</f>
        <v>59</v>
      </c>
    </row>
    <row r="786" spans="1:17" x14ac:dyDescent="0.3">
      <c r="A786" s="14" t="str">
        <f>VLOOKUP('Customer Names'!A786,'Customer Names'!A786:F3120,1,FALSE)</f>
        <v>Id785</v>
      </c>
      <c r="B786" s="11" t="str">
        <f>VLOOKUP('Customer Names'!B786,'Customer Names'!B786:G3120,5,FALSE)</f>
        <v>Ruth Angelica</v>
      </c>
      <c r="C786" s="11">
        <f>VLOOKUP($A786,'Medical Examinations'!$A786:$O3120,2,FALSE)</f>
        <v>27.55</v>
      </c>
      <c r="D786" s="11">
        <f>VLOOKUP($A786,'Medical Examinations'!$A786:$O3120,3,FALSE)</f>
        <v>10.98</v>
      </c>
      <c r="E786" s="11" t="str">
        <f>VLOOKUP($A786,'Medical Examinations'!$A786:$P3120,14,FALSE)</f>
        <v>No</v>
      </c>
      <c r="F786" s="11" t="str">
        <f>VLOOKUP($A786,'Medical Examinations'!$A786:$O3120,5,FALSE)</f>
        <v>No</v>
      </c>
      <c r="G786" s="11" t="str">
        <f>VLOOKUP($A786,'Medical Examinations'!$A786:$O3120,6,FALSE)</f>
        <v>No</v>
      </c>
      <c r="H786" s="11">
        <f>VLOOKUP($A786,'Medical Examinations'!$A786:$P3120,13,FALSE)</f>
        <v>0</v>
      </c>
      <c r="I786" s="11" t="str">
        <f>VLOOKUP($A786,'Medical Examinations'!$A786:$P3120,16,FALSE)</f>
        <v>No</v>
      </c>
      <c r="J786" s="11" t="str">
        <f>VLOOKUP($A786,'Medical Examinations'!$A786:$P3120,11,FALSE)</f>
        <v>Overweight</v>
      </c>
      <c r="K786" s="11" t="str">
        <f>VLOOKUP($A786,'Medical Examinations'!$A786:$P3120,12,FALSE)</f>
        <v>Diabetes</v>
      </c>
      <c r="L786" s="11" t="str">
        <f>VLOOKUP($A786,'Hospitalisation Details'!$K786:$S3128,7,FALSE)</f>
        <v>7 Dec 1962</v>
      </c>
      <c r="M786" s="17">
        <f>VLOOKUP($A786,'Hospitalisation Details'!$K786:$S3128,9,FALSE)</f>
        <v>13217.09</v>
      </c>
      <c r="N786" s="11" t="str">
        <f>VLOOKUP($A786,'Hospitalisation Details'!$K786:$S3128,4,FALSE)</f>
        <v>Tier - 3</v>
      </c>
      <c r="O786" s="11" t="str">
        <f>VLOOKUP($A786,'Hospitalisation Details'!$K786:$S3128,5,FALSE)</f>
        <v>Tier - 1</v>
      </c>
      <c r="P786" s="11" t="str">
        <f>VLOOKUP($A786,'Hospitalisation Details'!$K786:$S3128,6,FALSE)</f>
        <v>R1024</v>
      </c>
      <c r="Q786" s="36">
        <f ca="1">VLOOKUP($A786,'Hospitalisation Details'!$K786:$S3128,8,FALSE)</f>
        <v>62</v>
      </c>
    </row>
    <row r="787" spans="1:17" x14ac:dyDescent="0.3">
      <c r="A787" s="14" t="str">
        <f>VLOOKUP('Customer Names'!A787,'Customer Names'!A787:F3121,1,FALSE)</f>
        <v>Id786</v>
      </c>
      <c r="B787" s="11" t="str">
        <f>VLOOKUP('Customer Names'!B787,'Customer Names'!B787:G3121,5,FALSE)</f>
        <v>Una M</v>
      </c>
      <c r="C787" s="11">
        <f>VLOOKUP($A787,'Medical Examinations'!$A787:$O3121,2,FALSE)</f>
        <v>40.700000000000003</v>
      </c>
      <c r="D787" s="11">
        <f>VLOOKUP($A787,'Medical Examinations'!$A787:$O3121,3,FALSE)</f>
        <v>5.42</v>
      </c>
      <c r="E787" s="11" t="str">
        <f>VLOOKUP($A787,'Medical Examinations'!$A787:$P3121,14,FALSE)</f>
        <v>No</v>
      </c>
      <c r="F787" s="11" t="str">
        <f>VLOOKUP($A787,'Medical Examinations'!$A787:$O3121,5,FALSE)</f>
        <v>No</v>
      </c>
      <c r="G787" s="11" t="str">
        <f>VLOOKUP($A787,'Medical Examinations'!$A787:$O3121,6,FALSE)</f>
        <v>No</v>
      </c>
      <c r="H787" s="11">
        <f>VLOOKUP($A787,'Medical Examinations'!$A787:$P3121,13,FALSE)</f>
        <v>0</v>
      </c>
      <c r="I787" s="11" t="str">
        <f>VLOOKUP($A787,'Medical Examinations'!$A787:$P3121,16,FALSE)</f>
        <v>No</v>
      </c>
      <c r="J787" s="11" t="str">
        <f>VLOOKUP($A787,'Medical Examinations'!$A787:$P3121,11,FALSE)</f>
        <v>Obesity</v>
      </c>
      <c r="K787" s="11" t="str">
        <f>VLOOKUP($A787,'Medical Examinations'!$A787:$P3121,12,FALSE)</f>
        <v>Normal</v>
      </c>
      <c r="L787" s="11" t="str">
        <f>VLOOKUP($A787,'Hospitalisation Details'!$K787:$S3129,7,FALSE)</f>
        <v>15 Oct 1982</v>
      </c>
      <c r="M787" s="17">
        <f>VLOOKUP($A787,'Hospitalisation Details'!$K787:$S3129,9,FALSE)</f>
        <v>13214.43</v>
      </c>
      <c r="N787" s="11" t="str">
        <f>VLOOKUP($A787,'Hospitalisation Details'!$K787:$S3129,4,FALSE)</f>
        <v>Tier - 3</v>
      </c>
      <c r="O787" s="11" t="str">
        <f>VLOOKUP($A787,'Hospitalisation Details'!$K787:$S3129,5,FALSE)</f>
        <v>Tier - 2</v>
      </c>
      <c r="P787" s="11" t="str">
        <f>VLOOKUP($A787,'Hospitalisation Details'!$K787:$S3129,6,FALSE)</f>
        <v>R1012</v>
      </c>
      <c r="Q787" s="36">
        <f ca="1">VLOOKUP($A787,'Hospitalisation Details'!$K787:$S3129,8,FALSE)</f>
        <v>42</v>
      </c>
    </row>
    <row r="788" spans="1:17" x14ac:dyDescent="0.3">
      <c r="A788" s="14" t="str">
        <f>VLOOKUP('Customer Names'!A788,'Customer Names'!A788:F3122,1,FALSE)</f>
        <v>Id787</v>
      </c>
      <c r="B788" s="11" t="str">
        <f>VLOOKUP('Customer Names'!B788,'Customer Names'!B788:G3122,5,FALSE)</f>
        <v>Taralyn</v>
      </c>
      <c r="C788" s="11">
        <f>VLOOKUP($A788,'Medical Examinations'!$A788:$O3122,2,FALSE)</f>
        <v>18.335000000000001</v>
      </c>
      <c r="D788" s="11">
        <f>VLOOKUP($A788,'Medical Examinations'!$A788:$O3122,3,FALSE)</f>
        <v>10.97</v>
      </c>
      <c r="E788" s="11" t="str">
        <f>VLOOKUP($A788,'Medical Examinations'!$A788:$P3122,14,FALSE)</f>
        <v>No</v>
      </c>
      <c r="F788" s="11" t="str">
        <f>VLOOKUP($A788,'Medical Examinations'!$A788:$O3122,5,FALSE)</f>
        <v>No</v>
      </c>
      <c r="G788" s="11" t="str">
        <f>VLOOKUP($A788,'Medical Examinations'!$A788:$O3122,6,FALSE)</f>
        <v>No</v>
      </c>
      <c r="H788" s="11">
        <f>VLOOKUP($A788,'Medical Examinations'!$A788:$P3122,13,FALSE)</f>
        <v>0</v>
      </c>
      <c r="I788" s="11" t="str">
        <f>VLOOKUP($A788,'Medical Examinations'!$A788:$P3122,16,FALSE)</f>
        <v>No</v>
      </c>
      <c r="J788" s="11" t="str">
        <f>VLOOKUP($A788,'Medical Examinations'!$A788:$P3122,11,FALSE)</f>
        <v>Underweight</v>
      </c>
      <c r="K788" s="11" t="str">
        <f>VLOOKUP($A788,'Medical Examinations'!$A788:$P3122,12,FALSE)</f>
        <v>Diabetes</v>
      </c>
      <c r="L788" s="11" t="str">
        <f>VLOOKUP($A788,'Hospitalisation Details'!$K788:$S3130,7,FALSE)</f>
        <v>5 Aug 1962</v>
      </c>
      <c r="M788" s="17">
        <f>VLOOKUP($A788,'Hospitalisation Details'!$K788:$S3130,9,FALSE)</f>
        <v>13204.29</v>
      </c>
      <c r="N788" s="11" t="str">
        <f>VLOOKUP($A788,'Hospitalisation Details'!$K788:$S3130,4,FALSE)</f>
        <v>Tier - 3</v>
      </c>
      <c r="O788" s="11" t="str">
        <f>VLOOKUP($A788,'Hospitalisation Details'!$K788:$S3130,5,FALSE)</f>
        <v>Tier - 1</v>
      </c>
      <c r="P788" s="11" t="str">
        <f>VLOOKUP($A788,'Hospitalisation Details'!$K788:$S3130,6,FALSE)</f>
        <v>R1024</v>
      </c>
      <c r="Q788" s="36">
        <f ca="1">VLOOKUP($A788,'Hospitalisation Details'!$K788:$S3130,8,FALSE)</f>
        <v>62</v>
      </c>
    </row>
    <row r="789" spans="1:17" x14ac:dyDescent="0.3">
      <c r="A789" s="14" t="str">
        <f>VLOOKUP('Customer Names'!A789,'Customer Names'!A789:F3123,1,FALSE)</f>
        <v>Id788</v>
      </c>
      <c r="B789" s="11" t="str">
        <f>VLOOKUP('Customer Names'!B789,'Customer Names'!B789:G3123,5,FALSE)</f>
        <v>James A</v>
      </c>
      <c r="C789" s="11">
        <f>VLOOKUP($A789,'Medical Examinations'!$A789:$O3123,2,FALSE)</f>
        <v>33.914999999999999</v>
      </c>
      <c r="D789" s="11">
        <f>VLOOKUP($A789,'Medical Examinations'!$A789:$O3123,3,FALSE)</f>
        <v>9.56</v>
      </c>
      <c r="E789" s="11" t="str">
        <f>VLOOKUP($A789,'Medical Examinations'!$A789:$P3123,14,FALSE)</f>
        <v>Yes</v>
      </c>
      <c r="F789" s="11" t="str">
        <f>VLOOKUP($A789,'Medical Examinations'!$A789:$O3123,5,FALSE)</f>
        <v>No</v>
      </c>
      <c r="G789" s="11" t="str">
        <f>VLOOKUP($A789,'Medical Examinations'!$A789:$O3123,6,FALSE)</f>
        <v>No</v>
      </c>
      <c r="H789" s="11">
        <f>VLOOKUP($A789,'Medical Examinations'!$A789:$P3123,13,FALSE)</f>
        <v>2</v>
      </c>
      <c r="I789" s="11" t="str">
        <f>VLOOKUP($A789,'Medical Examinations'!$A789:$P3123,16,FALSE)</f>
        <v>No</v>
      </c>
      <c r="J789" s="11" t="str">
        <f>VLOOKUP($A789,'Medical Examinations'!$A789:$P3123,11,FALSE)</f>
        <v>Obesity</v>
      </c>
      <c r="K789" s="11" t="str">
        <f>VLOOKUP($A789,'Medical Examinations'!$A789:$P3123,12,FALSE)</f>
        <v>Diabetes</v>
      </c>
      <c r="L789" s="11" t="str">
        <f>VLOOKUP($A789,'Hospitalisation Details'!$K789:$S3131,7,FALSE)</f>
        <v>6 Dec 1961</v>
      </c>
      <c r="M789" s="17">
        <f>VLOOKUP($A789,'Hospitalisation Details'!$K789:$S3131,9,FALSE)</f>
        <v>13143.86</v>
      </c>
      <c r="N789" s="11" t="str">
        <f>VLOOKUP($A789,'Hospitalisation Details'!$K789:$S3131,4,FALSE)</f>
        <v>Tier - 3</v>
      </c>
      <c r="O789" s="11" t="str">
        <f>VLOOKUP($A789,'Hospitalisation Details'!$K789:$S3131,5,FALSE)</f>
        <v>Tier - 2</v>
      </c>
      <c r="P789" s="11" t="str">
        <f>VLOOKUP($A789,'Hospitalisation Details'!$K789:$S3131,6,FALSE)</f>
        <v>R1016</v>
      </c>
      <c r="Q789" s="36">
        <f ca="1">VLOOKUP($A789,'Hospitalisation Details'!$K789:$S3131,8,FALSE)</f>
        <v>63</v>
      </c>
    </row>
    <row r="790" spans="1:17" x14ac:dyDescent="0.3">
      <c r="A790" s="14" t="str">
        <f>VLOOKUP('Customer Names'!A790,'Customer Names'!A790:F3124,1,FALSE)</f>
        <v>Id789</v>
      </c>
      <c r="B790" s="11" t="str">
        <f>VLOOKUP('Customer Names'!B790,'Customer Names'!B790:G3124,5,FALSE)</f>
        <v>Ning</v>
      </c>
      <c r="C790" s="11">
        <f>VLOOKUP($A790,'Medical Examinations'!$A790:$O3124,2,FALSE)</f>
        <v>33.534999999999997</v>
      </c>
      <c r="D790" s="11">
        <f>VLOOKUP($A790,'Medical Examinations'!$A790:$O3124,3,FALSE)</f>
        <v>9.4</v>
      </c>
      <c r="E790" s="11" t="str">
        <f>VLOOKUP($A790,'Medical Examinations'!$A790:$P3124,14,FALSE)</f>
        <v>Yes</v>
      </c>
      <c r="F790" s="11" t="str">
        <f>VLOOKUP($A790,'Medical Examinations'!$A790:$O3124,5,FALSE)</f>
        <v>No</v>
      </c>
      <c r="G790" s="11" t="str">
        <f>VLOOKUP($A790,'Medical Examinations'!$A790:$O3124,6,FALSE)</f>
        <v>No</v>
      </c>
      <c r="H790" s="11">
        <f>VLOOKUP($A790,'Medical Examinations'!$A790:$P3124,13,FALSE)</f>
        <v>2</v>
      </c>
      <c r="I790" s="11" t="str">
        <f>VLOOKUP($A790,'Medical Examinations'!$A790:$P3124,16,FALSE)</f>
        <v>No</v>
      </c>
      <c r="J790" s="11" t="str">
        <f>VLOOKUP($A790,'Medical Examinations'!$A790:$P3124,11,FALSE)</f>
        <v>Obesity</v>
      </c>
      <c r="K790" s="11" t="str">
        <f>VLOOKUP($A790,'Medical Examinations'!$A790:$P3124,12,FALSE)</f>
        <v>Diabetes</v>
      </c>
      <c r="L790" s="11" t="str">
        <f>VLOOKUP($A790,'Hospitalisation Details'!$K790:$S3132,7,FALSE)</f>
        <v>6 Dec 1961</v>
      </c>
      <c r="M790" s="17">
        <f>VLOOKUP($A790,'Hospitalisation Details'!$K790:$S3132,9,FALSE)</f>
        <v>13143.34</v>
      </c>
      <c r="N790" s="11" t="str">
        <f>VLOOKUP($A790,'Hospitalisation Details'!$K790:$S3132,4,FALSE)</f>
        <v>Tier - 3</v>
      </c>
      <c r="O790" s="11" t="str">
        <f>VLOOKUP($A790,'Hospitalisation Details'!$K790:$S3132,5,FALSE)</f>
        <v>Tier - 2</v>
      </c>
      <c r="P790" s="11" t="str">
        <f>VLOOKUP($A790,'Hospitalisation Details'!$K790:$S3132,6,FALSE)</f>
        <v>R1020</v>
      </c>
      <c r="Q790" s="36">
        <f ca="1">VLOOKUP($A790,'Hospitalisation Details'!$K790:$S3132,8,FALSE)</f>
        <v>63</v>
      </c>
    </row>
    <row r="791" spans="1:17" x14ac:dyDescent="0.3">
      <c r="A791" s="14" t="str">
        <f>VLOOKUP('Customer Names'!A791,'Customer Names'!A791:F3125,1,FALSE)</f>
        <v>Id790</v>
      </c>
      <c r="B791" s="11" t="str">
        <f>VLOOKUP('Customer Names'!B791,'Customer Names'!B791:G3125,5,FALSE)</f>
        <v>Joel</v>
      </c>
      <c r="C791" s="11">
        <f>VLOOKUP($A791,'Medical Examinations'!$A791:$O3125,2,FALSE)</f>
        <v>23.655000000000001</v>
      </c>
      <c r="D791" s="11">
        <f>VLOOKUP($A791,'Medical Examinations'!$A791:$O3125,3,FALSE)</f>
        <v>8.48</v>
      </c>
      <c r="E791" s="11" t="str">
        <f>VLOOKUP($A791,'Medical Examinations'!$A791:$P3125,14,FALSE)</f>
        <v>Yes</v>
      </c>
      <c r="F791" s="11" t="str">
        <f>VLOOKUP($A791,'Medical Examinations'!$A791:$O3125,5,FALSE)</f>
        <v>No</v>
      </c>
      <c r="G791" s="11" t="str">
        <f>VLOOKUP($A791,'Medical Examinations'!$A791:$O3125,6,FALSE)</f>
        <v>No</v>
      </c>
      <c r="H791" s="11">
        <f>VLOOKUP($A791,'Medical Examinations'!$A791:$P3125,13,FALSE)</f>
        <v>2</v>
      </c>
      <c r="I791" s="11" t="str">
        <f>VLOOKUP($A791,'Medical Examinations'!$A791:$P3125,16,FALSE)</f>
        <v>No</v>
      </c>
      <c r="J791" s="11" t="str">
        <f>VLOOKUP($A791,'Medical Examinations'!$A791:$P3125,11,FALSE)</f>
        <v>Normal Weight</v>
      </c>
      <c r="K791" s="11" t="str">
        <f>VLOOKUP($A791,'Medical Examinations'!$A791:$P3125,12,FALSE)</f>
        <v>Diabetes</v>
      </c>
      <c r="L791" s="11" t="str">
        <f>VLOOKUP($A791,'Hospitalisation Details'!$K791:$S3133,7,FALSE)</f>
        <v>7 Sep 1961</v>
      </c>
      <c r="M791" s="17">
        <f>VLOOKUP($A791,'Hospitalisation Details'!$K791:$S3133,9,FALSE)</f>
        <v>13129.6</v>
      </c>
      <c r="N791" s="11" t="str">
        <f>VLOOKUP($A791,'Hospitalisation Details'!$K791:$S3133,4,FALSE)</f>
        <v>Tier - 3</v>
      </c>
      <c r="O791" s="11" t="str">
        <f>VLOOKUP($A791,'Hospitalisation Details'!$K791:$S3133,5,FALSE)</f>
        <v>Tier - 2</v>
      </c>
      <c r="P791" s="11" t="str">
        <f>VLOOKUP($A791,'Hospitalisation Details'!$K791:$S3133,6,FALSE)</f>
        <v>R1017</v>
      </c>
      <c r="Q791" s="36">
        <f ca="1">VLOOKUP($A791,'Hospitalisation Details'!$K791:$S3133,8,FALSE)</f>
        <v>63</v>
      </c>
    </row>
    <row r="792" spans="1:17" x14ac:dyDescent="0.3">
      <c r="A792" s="14" t="str">
        <f>VLOOKUP('Customer Names'!A792,'Customer Names'!A792:F3126,1,FALSE)</f>
        <v>Id791</v>
      </c>
      <c r="B792" s="11" t="str">
        <f>VLOOKUP('Customer Names'!B792,'Customer Names'!B792:G3126,5,FALSE)</f>
        <v>Pamela J</v>
      </c>
      <c r="C792" s="11">
        <f>VLOOKUP($A792,'Medical Examinations'!$A792:$O3126,2,FALSE)</f>
        <v>28</v>
      </c>
      <c r="D792" s="11">
        <f>VLOOKUP($A792,'Medical Examinations'!$A792:$O3126,3,FALSE)</f>
        <v>5.57</v>
      </c>
      <c r="E792" s="11" t="str">
        <f>VLOOKUP($A792,'Medical Examinations'!$A792:$P3126,14,FALSE)</f>
        <v>No</v>
      </c>
      <c r="F792" s="11" t="str">
        <f>VLOOKUP($A792,'Medical Examinations'!$A792:$O3126,5,FALSE)</f>
        <v>No</v>
      </c>
      <c r="G792" s="11" t="str">
        <f>VLOOKUP($A792,'Medical Examinations'!$A792:$O3126,6,FALSE)</f>
        <v>No</v>
      </c>
      <c r="H792" s="11">
        <f>VLOOKUP($A792,'Medical Examinations'!$A792:$P3126,13,FALSE)</f>
        <v>0</v>
      </c>
      <c r="I792" s="11" t="str">
        <f>VLOOKUP($A792,'Medical Examinations'!$A792:$P3126,16,FALSE)</f>
        <v>No</v>
      </c>
      <c r="J792" s="11" t="str">
        <f>VLOOKUP($A792,'Medical Examinations'!$A792:$P3126,11,FALSE)</f>
        <v>Overweight</v>
      </c>
      <c r="K792" s="11" t="str">
        <f>VLOOKUP($A792,'Medical Examinations'!$A792:$P3126,12,FALSE)</f>
        <v>Normal</v>
      </c>
      <c r="L792" s="11" t="str">
        <f>VLOOKUP($A792,'Hospitalisation Details'!$K792:$S3134,7,FALSE)</f>
        <v>16 Aug 1999</v>
      </c>
      <c r="M792" s="17">
        <f>VLOOKUP($A792,'Hospitalisation Details'!$K792:$S3134,9,FALSE)</f>
        <v>13126.68</v>
      </c>
      <c r="N792" s="11" t="str">
        <f>VLOOKUP($A792,'Hospitalisation Details'!$K792:$S3134,4,FALSE)</f>
        <v>Tier - 3</v>
      </c>
      <c r="O792" s="11" t="str">
        <f>VLOOKUP($A792,'Hospitalisation Details'!$K792:$S3134,5,FALSE)</f>
        <v>Tier - 3</v>
      </c>
      <c r="P792" s="11" t="str">
        <f>VLOOKUP($A792,'Hospitalisation Details'!$K792:$S3134,6,FALSE)</f>
        <v>R1011</v>
      </c>
      <c r="Q792" s="36">
        <f ca="1">VLOOKUP($A792,'Hospitalisation Details'!$K792:$S3134,8,FALSE)</f>
        <v>25</v>
      </c>
    </row>
    <row r="793" spans="1:17" x14ac:dyDescent="0.3">
      <c r="A793" s="14" t="str">
        <f>VLOOKUP('Customer Names'!A793,'Customer Names'!A793:F3127,1,FALSE)</f>
        <v>Id792</v>
      </c>
      <c r="B793" s="11" t="str">
        <f>VLOOKUP('Customer Names'!B793,'Customer Names'!B793:G3127,5,FALSE)</f>
        <v>Brittney</v>
      </c>
      <c r="C793" s="11">
        <f>VLOOKUP($A793,'Medical Examinations'!$A793:$O3127,2,FALSE)</f>
        <v>30.23</v>
      </c>
      <c r="D793" s="11">
        <f>VLOOKUP($A793,'Medical Examinations'!$A793:$O3127,3,FALSE)</f>
        <v>6.94</v>
      </c>
      <c r="E793" s="11" t="str">
        <f>VLOOKUP($A793,'Medical Examinations'!$A793:$P3127,14,FALSE)</f>
        <v>Yes</v>
      </c>
      <c r="F793" s="11" t="str">
        <f>VLOOKUP($A793,'Medical Examinations'!$A793:$O3127,5,FALSE)</f>
        <v>No</v>
      </c>
      <c r="G793" s="11" t="str">
        <f>VLOOKUP($A793,'Medical Examinations'!$A793:$O3127,6,FALSE)</f>
        <v>Yes</v>
      </c>
      <c r="H793" s="11">
        <f>VLOOKUP($A793,'Medical Examinations'!$A793:$P3127,13,FALSE)</f>
        <v>1</v>
      </c>
      <c r="I793" s="11" t="str">
        <f>VLOOKUP($A793,'Medical Examinations'!$A793:$P3127,16,FALSE)</f>
        <v>No</v>
      </c>
      <c r="J793" s="11" t="str">
        <f>VLOOKUP($A793,'Medical Examinations'!$A793:$P3127,11,FALSE)</f>
        <v>Obesity</v>
      </c>
      <c r="K793" s="11" t="str">
        <f>VLOOKUP($A793,'Medical Examinations'!$A793:$P3127,12,FALSE)</f>
        <v>Diabetes</v>
      </c>
      <c r="L793" s="11" t="str">
        <f>VLOOKUP($A793,'Hospitalisation Details'!$K793:$S3135,7,FALSE)</f>
        <v>14 Sep 1963</v>
      </c>
      <c r="M793" s="17">
        <f>VLOOKUP($A793,'Hospitalisation Details'!$K793:$S3135,9,FALSE)</f>
        <v>13116.84</v>
      </c>
      <c r="N793" s="11" t="str">
        <f>VLOOKUP($A793,'Hospitalisation Details'!$K793:$S3135,4,FALSE)</f>
        <v>Tier - 3</v>
      </c>
      <c r="O793" s="11" t="str">
        <f>VLOOKUP($A793,'Hospitalisation Details'!$K793:$S3135,5,FALSE)</f>
        <v>Tier - 1</v>
      </c>
      <c r="P793" s="11" t="str">
        <f>VLOOKUP($A793,'Hospitalisation Details'!$K793:$S3135,6,FALSE)</f>
        <v>R1012</v>
      </c>
      <c r="Q793" s="36">
        <f ca="1">VLOOKUP($A793,'Hospitalisation Details'!$K793:$S3135,8,FALSE)</f>
        <v>61</v>
      </c>
    </row>
    <row r="794" spans="1:17" x14ac:dyDescent="0.3">
      <c r="A794" s="14" t="str">
        <f>VLOOKUP('Customer Names'!A794,'Customer Names'!A794:F3128,1,FALSE)</f>
        <v>Id793</v>
      </c>
      <c r="B794" s="11" t="str">
        <f>VLOOKUP('Customer Names'!B794,'Customer Names'!B794:G3128,5,FALSE)</f>
        <v>Sheila</v>
      </c>
      <c r="C794" s="11">
        <f>VLOOKUP($A794,'Medical Examinations'!$A794:$O3128,2,FALSE)</f>
        <v>51.14</v>
      </c>
      <c r="D794" s="11">
        <f>VLOOKUP($A794,'Medical Examinations'!$A794:$O3128,3,FALSE)</f>
        <v>4.05</v>
      </c>
      <c r="E794" s="11" t="str">
        <f>VLOOKUP($A794,'Medical Examinations'!$A794:$P3128,14,FALSE)</f>
        <v>No</v>
      </c>
      <c r="F794" s="11" t="str">
        <f>VLOOKUP($A794,'Medical Examinations'!$A794:$O3128,5,FALSE)</f>
        <v>No</v>
      </c>
      <c r="G794" s="11" t="str">
        <f>VLOOKUP($A794,'Medical Examinations'!$A794:$O3128,6,FALSE)</f>
        <v>No</v>
      </c>
      <c r="H794" s="11">
        <f>VLOOKUP($A794,'Medical Examinations'!$A794:$P3128,13,FALSE)</f>
        <v>1</v>
      </c>
      <c r="I794" s="11" t="str">
        <f>VLOOKUP($A794,'Medical Examinations'!$A794:$P3128,16,FALSE)</f>
        <v>No</v>
      </c>
      <c r="J794" s="11" t="str">
        <f>VLOOKUP($A794,'Medical Examinations'!$A794:$P3128,11,FALSE)</f>
        <v>Obesity</v>
      </c>
      <c r="K794" s="11" t="str">
        <f>VLOOKUP($A794,'Medical Examinations'!$A794:$P3128,12,FALSE)</f>
        <v>Normal</v>
      </c>
      <c r="L794" s="11" t="str">
        <f>VLOOKUP($A794,'Hospitalisation Details'!$K794:$S3136,7,FALSE)</f>
        <v>12 Aug 1992</v>
      </c>
      <c r="M794" s="17">
        <f>VLOOKUP($A794,'Hospitalisation Details'!$K794:$S3136,9,FALSE)</f>
        <v>13113.51</v>
      </c>
      <c r="N794" s="11" t="str">
        <f>VLOOKUP($A794,'Hospitalisation Details'!$K794:$S3136,4,FALSE)</f>
        <v>Tier - 3</v>
      </c>
      <c r="O794" s="11" t="str">
        <f>VLOOKUP($A794,'Hospitalisation Details'!$K794:$S3136,5,FALSE)</f>
        <v>Tier - 2</v>
      </c>
      <c r="P794" s="11" t="str">
        <f>VLOOKUP($A794,'Hospitalisation Details'!$K794:$S3136,6,FALSE)</f>
        <v>R1026</v>
      </c>
      <c r="Q794" s="36">
        <f ca="1">VLOOKUP($A794,'Hospitalisation Details'!$K794:$S3136,8,FALSE)</f>
        <v>32</v>
      </c>
    </row>
    <row r="795" spans="1:17" x14ac:dyDescent="0.3">
      <c r="A795" s="14" t="str">
        <f>VLOOKUP('Customer Names'!A795,'Customer Names'!A795:F3129,1,FALSE)</f>
        <v>Id794</v>
      </c>
      <c r="B795" s="11" t="str">
        <f>VLOOKUP('Customer Names'!B795,'Customer Names'!B795:G3129,5,FALSE)</f>
        <v>Koji</v>
      </c>
      <c r="C795" s="11">
        <f>VLOOKUP($A795,'Medical Examinations'!$A795:$O3129,2,FALSE)</f>
        <v>24.32</v>
      </c>
      <c r="D795" s="11">
        <f>VLOOKUP($A795,'Medical Examinations'!$A795:$O3129,3,FALSE)</f>
        <v>10.220000000000001</v>
      </c>
      <c r="E795" s="11" t="str">
        <f>VLOOKUP($A795,'Medical Examinations'!$A795:$P3129,14,FALSE)</f>
        <v>No</v>
      </c>
      <c r="F795" s="11" t="str">
        <f>VLOOKUP($A795,'Medical Examinations'!$A795:$O3129,5,FALSE)</f>
        <v>No</v>
      </c>
      <c r="G795" s="11" t="str">
        <f>VLOOKUP($A795,'Medical Examinations'!$A795:$O3129,6,FALSE)</f>
        <v>No</v>
      </c>
      <c r="H795" s="11">
        <f>VLOOKUP($A795,'Medical Examinations'!$A795:$P3129,13,FALSE)</f>
        <v>0</v>
      </c>
      <c r="I795" s="11" t="str">
        <f>VLOOKUP($A795,'Medical Examinations'!$A795:$P3129,16,FALSE)</f>
        <v>No</v>
      </c>
      <c r="J795" s="11" t="str">
        <f>VLOOKUP($A795,'Medical Examinations'!$A795:$P3129,11,FALSE)</f>
        <v>Normal Weight</v>
      </c>
      <c r="K795" s="11" t="str">
        <f>VLOOKUP($A795,'Medical Examinations'!$A795:$P3129,12,FALSE)</f>
        <v>Diabetes</v>
      </c>
      <c r="L795" s="11" t="str">
        <f>VLOOKUP($A795,'Hospitalisation Details'!$K795:$S3137,7,FALSE)</f>
        <v>2 Aug 1962</v>
      </c>
      <c r="M795" s="17">
        <f>VLOOKUP($A795,'Hospitalisation Details'!$K795:$S3137,9,FALSE)</f>
        <v>13112.6</v>
      </c>
      <c r="N795" s="11" t="str">
        <f>VLOOKUP($A795,'Hospitalisation Details'!$K795:$S3137,4,FALSE)</f>
        <v>Tier - 3</v>
      </c>
      <c r="O795" s="11" t="str">
        <f>VLOOKUP($A795,'Hospitalisation Details'!$K795:$S3137,5,FALSE)</f>
        <v>Tier - 3</v>
      </c>
      <c r="P795" s="11" t="str">
        <f>VLOOKUP($A795,'Hospitalisation Details'!$K795:$S3137,6,FALSE)</f>
        <v>R1012</v>
      </c>
      <c r="Q795" s="36">
        <f ca="1">VLOOKUP($A795,'Hospitalisation Details'!$K795:$S3137,8,FALSE)</f>
        <v>62</v>
      </c>
    </row>
    <row r="796" spans="1:17" x14ac:dyDescent="0.3">
      <c r="A796" s="14" t="str">
        <f>VLOOKUP('Customer Names'!A796,'Customer Names'!A796:F3130,1,FALSE)</f>
        <v>Id795</v>
      </c>
      <c r="B796" s="11" t="str">
        <f>VLOOKUP('Customer Names'!B796,'Customer Names'!B796:G3130,5,FALSE)</f>
        <v>Sarah</v>
      </c>
      <c r="C796" s="11">
        <f>VLOOKUP($A796,'Medical Examinations'!$A796:$O3130,2,FALSE)</f>
        <v>38.06</v>
      </c>
      <c r="D796" s="11">
        <f>VLOOKUP($A796,'Medical Examinations'!$A796:$O3130,3,FALSE)</f>
        <v>9.24</v>
      </c>
      <c r="E796" s="11" t="str">
        <f>VLOOKUP($A796,'Medical Examinations'!$A796:$P3130,14,FALSE)</f>
        <v>No</v>
      </c>
      <c r="F796" s="11" t="str">
        <f>VLOOKUP($A796,'Medical Examinations'!$A796:$O3130,5,FALSE)</f>
        <v>No</v>
      </c>
      <c r="G796" s="11" t="str">
        <f>VLOOKUP($A796,'Medical Examinations'!$A796:$O3130,6,FALSE)</f>
        <v>No</v>
      </c>
      <c r="H796" s="11">
        <f>VLOOKUP($A796,'Medical Examinations'!$A796:$P3130,13,FALSE)</f>
        <v>0</v>
      </c>
      <c r="I796" s="11" t="str">
        <f>VLOOKUP($A796,'Medical Examinations'!$A796:$P3130,16,FALSE)</f>
        <v>No</v>
      </c>
      <c r="J796" s="11" t="str">
        <f>VLOOKUP($A796,'Medical Examinations'!$A796:$P3130,11,FALSE)</f>
        <v>Obesity</v>
      </c>
      <c r="K796" s="11" t="str">
        <f>VLOOKUP($A796,'Medical Examinations'!$A796:$P3130,12,FALSE)</f>
        <v>Diabetes</v>
      </c>
      <c r="L796" s="11" t="str">
        <f>VLOOKUP($A796,'Hospitalisation Details'!$K796:$S3138,7,FALSE)</f>
        <v>30 Oct 1971</v>
      </c>
      <c r="M796" s="17">
        <f>VLOOKUP($A796,'Hospitalisation Details'!$K796:$S3138,9,FALSE)</f>
        <v>13110.79</v>
      </c>
      <c r="N796" s="11" t="str">
        <f>VLOOKUP($A796,'Hospitalisation Details'!$K796:$S3138,4,FALSE)</f>
        <v>Tier - 3</v>
      </c>
      <c r="O796" s="11" t="str">
        <f>VLOOKUP($A796,'Hospitalisation Details'!$K796:$S3138,5,FALSE)</f>
        <v>Tier - 2</v>
      </c>
      <c r="P796" s="11" t="str">
        <f>VLOOKUP($A796,'Hospitalisation Details'!$K796:$S3138,6,FALSE)</f>
        <v>R1011</v>
      </c>
      <c r="Q796" s="36">
        <f ca="1">VLOOKUP($A796,'Hospitalisation Details'!$K796:$S3138,8,FALSE)</f>
        <v>53</v>
      </c>
    </row>
    <row r="797" spans="1:17" x14ac:dyDescent="0.3">
      <c r="A797" s="14" t="str">
        <f>VLOOKUP('Customer Names'!A797,'Customer Names'!A797:F3131,1,FALSE)</f>
        <v>Id796</v>
      </c>
      <c r="B797" s="11" t="str">
        <f>VLOOKUP('Customer Names'!B797,'Customer Names'!B797:G3131,5,FALSE)</f>
        <v>Colleen M</v>
      </c>
      <c r="C797" s="11">
        <f>VLOOKUP($A797,'Medical Examinations'!$A797:$O3131,2,FALSE)</f>
        <v>37.700000000000003</v>
      </c>
      <c r="D797" s="11">
        <f>VLOOKUP($A797,'Medical Examinations'!$A797:$O3131,3,FALSE)</f>
        <v>8.6</v>
      </c>
      <c r="E797" s="11" t="str">
        <f>VLOOKUP($A797,'Medical Examinations'!$A797:$P3131,14,FALSE)</f>
        <v>No</v>
      </c>
      <c r="F797" s="11" t="str">
        <f>VLOOKUP($A797,'Medical Examinations'!$A797:$O3131,5,FALSE)</f>
        <v>No</v>
      </c>
      <c r="G797" s="11" t="str">
        <f>VLOOKUP($A797,'Medical Examinations'!$A797:$O3131,6,FALSE)</f>
        <v>No</v>
      </c>
      <c r="H797" s="11">
        <f>VLOOKUP($A797,'Medical Examinations'!$A797:$P3131,13,FALSE)</f>
        <v>0</v>
      </c>
      <c r="I797" s="11" t="str">
        <f>VLOOKUP($A797,'Medical Examinations'!$A797:$P3131,16,FALSE)</f>
        <v>No</v>
      </c>
      <c r="J797" s="11" t="str">
        <f>VLOOKUP($A797,'Medical Examinations'!$A797:$P3131,11,FALSE)</f>
        <v>Obesity</v>
      </c>
      <c r="K797" s="11" t="str">
        <f>VLOOKUP($A797,'Medical Examinations'!$A797:$P3131,12,FALSE)</f>
        <v>Diabetes</v>
      </c>
      <c r="L797" s="11" t="str">
        <f>VLOOKUP($A797,'Hospitalisation Details'!$K797:$S3139,7,FALSE)</f>
        <v>17 Jul 1978</v>
      </c>
      <c r="M797" s="17">
        <f>VLOOKUP($A797,'Hospitalisation Details'!$K797:$S3139,9,FALSE)</f>
        <v>13101.74</v>
      </c>
      <c r="N797" s="11" t="str">
        <f>VLOOKUP($A797,'Hospitalisation Details'!$K797:$S3139,4,FALSE)</f>
        <v>Tier - 3</v>
      </c>
      <c r="O797" s="11" t="str">
        <f>VLOOKUP($A797,'Hospitalisation Details'!$K797:$S3139,5,FALSE)</f>
        <v>Tier - 2</v>
      </c>
      <c r="P797" s="11" t="str">
        <f>VLOOKUP($A797,'Hospitalisation Details'!$K797:$S3139,6,FALSE)</f>
        <v>R1026</v>
      </c>
      <c r="Q797" s="36">
        <f ca="1">VLOOKUP($A797,'Hospitalisation Details'!$K797:$S3139,8,FALSE)</f>
        <v>46</v>
      </c>
    </row>
    <row r="798" spans="1:17" x14ac:dyDescent="0.3">
      <c r="A798" s="14" t="str">
        <f>VLOOKUP('Customer Names'!A798,'Customer Names'!A798:F3132,1,FALSE)</f>
        <v>Id797</v>
      </c>
      <c r="B798" s="11" t="str">
        <f>VLOOKUP('Customer Names'!B798,'Customer Names'!B798:G3132,5,FALSE)</f>
        <v>Deedra G</v>
      </c>
      <c r="C798" s="11">
        <f>VLOOKUP($A798,'Medical Examinations'!$A798:$O3132,2,FALSE)</f>
        <v>44</v>
      </c>
      <c r="D798" s="11">
        <f>VLOOKUP($A798,'Medical Examinations'!$A798:$O3132,3,FALSE)</f>
        <v>9.32</v>
      </c>
      <c r="E798" s="11" t="str">
        <f>VLOOKUP($A798,'Medical Examinations'!$A798:$P3132,14,FALSE)</f>
        <v>Yes</v>
      </c>
      <c r="F798" s="11" t="str">
        <f>VLOOKUP($A798,'Medical Examinations'!$A798:$O3132,5,FALSE)</f>
        <v>No</v>
      </c>
      <c r="G798" s="11" t="str">
        <f>VLOOKUP($A798,'Medical Examinations'!$A798:$O3132,6,FALSE)</f>
        <v>No</v>
      </c>
      <c r="H798" s="11">
        <f>VLOOKUP($A798,'Medical Examinations'!$A798:$P3132,13,FALSE)</f>
        <v>2</v>
      </c>
      <c r="I798" s="11" t="str">
        <f>VLOOKUP($A798,'Medical Examinations'!$A798:$P3132,16,FALSE)</f>
        <v>No</v>
      </c>
      <c r="J798" s="11" t="str">
        <f>VLOOKUP($A798,'Medical Examinations'!$A798:$P3132,11,FALSE)</f>
        <v>Obesity</v>
      </c>
      <c r="K798" s="11" t="str">
        <f>VLOOKUP($A798,'Medical Examinations'!$A798:$P3132,12,FALSE)</f>
        <v>Diabetes</v>
      </c>
      <c r="L798" s="11" t="str">
        <f>VLOOKUP($A798,'Hospitalisation Details'!$K798:$S3140,7,FALSE)</f>
        <v>6 Nov 1961</v>
      </c>
      <c r="M798" s="17">
        <f>VLOOKUP($A798,'Hospitalisation Details'!$K798:$S3140,9,FALSE)</f>
        <v>13063.88</v>
      </c>
      <c r="N798" s="11" t="str">
        <f>VLOOKUP($A798,'Hospitalisation Details'!$K798:$S3140,4,FALSE)</f>
        <v>Tier - 3</v>
      </c>
      <c r="O798" s="11" t="str">
        <f>VLOOKUP($A798,'Hospitalisation Details'!$K798:$S3140,5,FALSE)</f>
        <v>Tier - 2</v>
      </c>
      <c r="P798" s="11" t="str">
        <f>VLOOKUP($A798,'Hospitalisation Details'!$K798:$S3140,6,FALSE)</f>
        <v>R1011</v>
      </c>
      <c r="Q798" s="36">
        <f ca="1">VLOOKUP($A798,'Hospitalisation Details'!$K798:$S3140,8,FALSE)</f>
        <v>63</v>
      </c>
    </row>
    <row r="799" spans="1:17" x14ac:dyDescent="0.3">
      <c r="A799" s="14" t="str">
        <f>VLOOKUP('Customer Names'!A799,'Customer Names'!A799:F3133,1,FALSE)</f>
        <v>Id798</v>
      </c>
      <c r="B799" s="11" t="str">
        <f>VLOOKUP('Customer Names'!B799,'Customer Names'!B799:G3133,5,FALSE)</f>
        <v>Kulwinder</v>
      </c>
      <c r="C799" s="11">
        <f>VLOOKUP($A799,'Medical Examinations'!$A799:$O3133,2,FALSE)</f>
        <v>41.45</v>
      </c>
      <c r="D799" s="11">
        <f>VLOOKUP($A799,'Medical Examinations'!$A799:$O3133,3,FALSE)</f>
        <v>6.12</v>
      </c>
      <c r="E799" s="11" t="str">
        <f>VLOOKUP($A799,'Medical Examinations'!$A799:$P3133,14,FALSE)</f>
        <v>Yes</v>
      </c>
      <c r="F799" s="11" t="str">
        <f>VLOOKUP($A799,'Medical Examinations'!$A799:$O3133,5,FALSE)</f>
        <v>No</v>
      </c>
      <c r="G799" s="11" t="str">
        <f>VLOOKUP($A799,'Medical Examinations'!$A799:$O3133,6,FALSE)</f>
        <v>No</v>
      </c>
      <c r="H799" s="11">
        <f>VLOOKUP($A799,'Medical Examinations'!$A799:$P3133,13,FALSE)</f>
        <v>0</v>
      </c>
      <c r="I799" s="11" t="str">
        <f>VLOOKUP($A799,'Medical Examinations'!$A799:$P3133,16,FALSE)</f>
        <v>No</v>
      </c>
      <c r="J799" s="11" t="str">
        <f>VLOOKUP($A799,'Medical Examinations'!$A799:$P3133,11,FALSE)</f>
        <v>Obesity</v>
      </c>
      <c r="K799" s="11" t="str">
        <f>VLOOKUP($A799,'Medical Examinations'!$A799:$P3133,12,FALSE)</f>
        <v>Prediabetes</v>
      </c>
      <c r="L799" s="11" t="str">
        <f>VLOOKUP($A799,'Hospitalisation Details'!$K799:$S3141,7,FALSE)</f>
        <v>26 Oct 1985</v>
      </c>
      <c r="M799" s="17">
        <f>VLOOKUP($A799,'Hospitalisation Details'!$K799:$S3141,9,FALSE)</f>
        <v>13051.22</v>
      </c>
      <c r="N799" s="11" t="str">
        <f>VLOOKUP($A799,'Hospitalisation Details'!$K799:$S3141,4,FALSE)</f>
        <v>Tier - 3</v>
      </c>
      <c r="O799" s="11" t="str">
        <f>VLOOKUP($A799,'Hospitalisation Details'!$K799:$S3141,5,FALSE)</f>
        <v>Tier - 1</v>
      </c>
      <c r="P799" s="11" t="str">
        <f>VLOOKUP($A799,'Hospitalisation Details'!$K799:$S3141,6,FALSE)</f>
        <v>R1026</v>
      </c>
      <c r="Q799" s="36">
        <f ca="1">VLOOKUP($A799,'Hospitalisation Details'!$K799:$S3141,8,FALSE)</f>
        <v>39</v>
      </c>
    </row>
    <row r="800" spans="1:17" x14ac:dyDescent="0.3">
      <c r="A800" s="14" t="str">
        <f>VLOOKUP('Customer Names'!A800,'Customer Names'!A800:F3134,1,FALSE)</f>
        <v>Id799</v>
      </c>
      <c r="B800" s="11" t="str">
        <f>VLOOKUP('Customer Names'!B800,'Customer Names'!B800:G3134,5,FALSE)</f>
        <v>Ann M</v>
      </c>
      <c r="C800" s="11">
        <f>VLOOKUP($A800,'Medical Examinations'!$A800:$O3134,2,FALSE)</f>
        <v>25.364999999999998</v>
      </c>
      <c r="D800" s="11">
        <f>VLOOKUP($A800,'Medical Examinations'!$A800:$O3134,3,FALSE)</f>
        <v>9.19</v>
      </c>
      <c r="E800" s="11" t="str">
        <f>VLOOKUP($A800,'Medical Examinations'!$A800:$P3134,14,FALSE)</f>
        <v>Yes</v>
      </c>
      <c r="F800" s="11" t="str">
        <f>VLOOKUP($A800,'Medical Examinations'!$A800:$O3134,5,FALSE)</f>
        <v>No</v>
      </c>
      <c r="G800" s="11" t="str">
        <f>VLOOKUP($A800,'Medical Examinations'!$A800:$O3134,6,FALSE)</f>
        <v>No</v>
      </c>
      <c r="H800" s="11">
        <f>VLOOKUP($A800,'Medical Examinations'!$A800:$P3134,13,FALSE)</f>
        <v>0</v>
      </c>
      <c r="I800" s="11" t="str">
        <f>VLOOKUP($A800,'Medical Examinations'!$A800:$P3134,16,FALSE)</f>
        <v>No</v>
      </c>
      <c r="J800" s="11" t="str">
        <f>VLOOKUP($A800,'Medical Examinations'!$A800:$P3134,11,FALSE)</f>
        <v>Overweight</v>
      </c>
      <c r="K800" s="11" t="str">
        <f>VLOOKUP($A800,'Medical Examinations'!$A800:$P3134,12,FALSE)</f>
        <v>Diabetes</v>
      </c>
      <c r="L800" s="11" t="str">
        <f>VLOOKUP($A800,'Hospitalisation Details'!$K800:$S3142,7,FALSE)</f>
        <v>6 Aug 1967</v>
      </c>
      <c r="M800" s="17">
        <f>VLOOKUP($A800,'Hospitalisation Details'!$K800:$S3142,9,FALSE)</f>
        <v>13047.33</v>
      </c>
      <c r="N800" s="11" t="str">
        <f>VLOOKUP($A800,'Hospitalisation Details'!$K800:$S3142,4,FALSE)</f>
        <v>Tier - 3</v>
      </c>
      <c r="O800" s="11" t="str">
        <f>VLOOKUP($A800,'Hospitalisation Details'!$K800:$S3142,5,FALSE)</f>
        <v>Tier - 3</v>
      </c>
      <c r="P800" s="11" t="str">
        <f>VLOOKUP($A800,'Hospitalisation Details'!$K800:$S3142,6,FALSE)</f>
        <v>R1024</v>
      </c>
      <c r="Q800" s="36">
        <f ca="1">VLOOKUP($A800,'Hospitalisation Details'!$K800:$S3142,8,FALSE)</f>
        <v>57</v>
      </c>
    </row>
    <row r="801" spans="1:17" x14ac:dyDescent="0.3">
      <c r="A801" s="14" t="str">
        <f>VLOOKUP('Customer Names'!A801,'Customer Names'!A801:F3135,1,FALSE)</f>
        <v>Id800</v>
      </c>
      <c r="B801" s="11" t="str">
        <f>VLOOKUP('Customer Names'!B801,'Customer Names'!B801:G3135,5,FALSE)</f>
        <v>Sarah E</v>
      </c>
      <c r="C801" s="11">
        <f>VLOOKUP($A801,'Medical Examinations'!$A801:$O3135,2,FALSE)</f>
        <v>34.56</v>
      </c>
      <c r="D801" s="11">
        <f>VLOOKUP($A801,'Medical Examinations'!$A801:$O3135,3,FALSE)</f>
        <v>5.84</v>
      </c>
      <c r="E801" s="11" t="str">
        <f>VLOOKUP($A801,'Medical Examinations'!$A801:$P3135,14,FALSE)</f>
        <v>Yes</v>
      </c>
      <c r="F801" s="11" t="str">
        <f>VLOOKUP($A801,'Medical Examinations'!$A801:$O3135,5,FALSE)</f>
        <v>No</v>
      </c>
      <c r="G801" s="11" t="str">
        <f>VLOOKUP($A801,'Medical Examinations'!$A801:$O3135,6,FALSE)</f>
        <v>Yes</v>
      </c>
      <c r="H801" s="11">
        <f>VLOOKUP($A801,'Medical Examinations'!$A801:$P3135,13,FALSE)</f>
        <v>1</v>
      </c>
      <c r="I801" s="11" t="str">
        <f>VLOOKUP($A801,'Medical Examinations'!$A801:$P3135,16,FALSE)</f>
        <v>No</v>
      </c>
      <c r="J801" s="11" t="str">
        <f>VLOOKUP($A801,'Medical Examinations'!$A801:$P3135,11,FALSE)</f>
        <v>Obesity</v>
      </c>
      <c r="K801" s="11" t="str">
        <f>VLOOKUP($A801,'Medical Examinations'!$A801:$P3135,12,FALSE)</f>
        <v>Prediabetes</v>
      </c>
      <c r="L801" s="11" t="str">
        <f>VLOOKUP($A801,'Hospitalisation Details'!$K801:$S3143,7,FALSE)</f>
        <v>23 Sep 1969</v>
      </c>
      <c r="M801" s="17">
        <f>VLOOKUP($A801,'Hospitalisation Details'!$K801:$S3143,9,FALSE)</f>
        <v>13044.41</v>
      </c>
      <c r="N801" s="11" t="str">
        <f>VLOOKUP($A801,'Hospitalisation Details'!$K801:$S3143,4,FALSE)</f>
        <v>Tier - 3</v>
      </c>
      <c r="O801" s="11" t="str">
        <f>VLOOKUP($A801,'Hospitalisation Details'!$K801:$S3143,5,FALSE)</f>
        <v>Tier - 1</v>
      </c>
      <c r="P801" s="11" t="str">
        <f>VLOOKUP($A801,'Hospitalisation Details'!$K801:$S3143,6,FALSE)</f>
        <v>R1012</v>
      </c>
      <c r="Q801" s="36">
        <f ca="1">VLOOKUP($A801,'Hospitalisation Details'!$K801:$S3143,8,FALSE)</f>
        <v>55</v>
      </c>
    </row>
    <row r="802" spans="1:17" x14ac:dyDescent="0.3">
      <c r="A802" s="14" t="str">
        <f>VLOOKUP('Customer Names'!A802,'Customer Names'!A802:F3136,1,FALSE)</f>
        <v>Id801</v>
      </c>
      <c r="B802" s="11" t="str">
        <f>VLOOKUP('Customer Names'!B802,'Customer Names'!B802:G3136,5,FALSE)</f>
        <v>Apryl J</v>
      </c>
      <c r="C802" s="11">
        <f>VLOOKUP($A802,'Medical Examinations'!$A802:$O3136,2,FALSE)</f>
        <v>28.2</v>
      </c>
      <c r="D802" s="11">
        <f>VLOOKUP($A802,'Medical Examinations'!$A802:$O3136,3,FALSE)</f>
        <v>7.19</v>
      </c>
      <c r="E802" s="11" t="str">
        <f>VLOOKUP($A802,'Medical Examinations'!$A802:$P3136,14,FALSE)</f>
        <v>Yes</v>
      </c>
      <c r="F802" s="11" t="str">
        <f>VLOOKUP($A802,'Medical Examinations'!$A802:$O3136,5,FALSE)</f>
        <v>No</v>
      </c>
      <c r="G802" s="11" t="str">
        <f>VLOOKUP($A802,'Medical Examinations'!$A802:$O3136,6,FALSE)</f>
        <v>No</v>
      </c>
      <c r="H802" s="11">
        <f>VLOOKUP($A802,'Medical Examinations'!$A802:$P3136,13,FALSE)</f>
        <v>2</v>
      </c>
      <c r="I802" s="11" t="str">
        <f>VLOOKUP($A802,'Medical Examinations'!$A802:$P3136,16,FALSE)</f>
        <v>No</v>
      </c>
      <c r="J802" s="11" t="str">
        <f>VLOOKUP($A802,'Medical Examinations'!$A802:$P3136,11,FALSE)</f>
        <v>Overweight</v>
      </c>
      <c r="K802" s="11" t="str">
        <f>VLOOKUP($A802,'Medical Examinations'!$A802:$P3136,12,FALSE)</f>
        <v>Diabetes</v>
      </c>
      <c r="L802" s="11" t="str">
        <f>VLOOKUP($A802,'Hospitalisation Details'!$K802:$S3144,7,FALSE)</f>
        <v>9 Nov 1961</v>
      </c>
      <c r="M802" s="17">
        <f>VLOOKUP($A802,'Hospitalisation Details'!$K802:$S3144,9,FALSE)</f>
        <v>13041.92</v>
      </c>
      <c r="N802" s="11" t="str">
        <f>VLOOKUP($A802,'Hospitalisation Details'!$K802:$S3144,4,FALSE)</f>
        <v>Tier - 3</v>
      </c>
      <c r="O802" s="11" t="str">
        <f>VLOOKUP($A802,'Hospitalisation Details'!$K802:$S3144,5,FALSE)</f>
        <v>Tier - 1</v>
      </c>
      <c r="P802" s="11" t="str">
        <f>VLOOKUP($A802,'Hospitalisation Details'!$K802:$S3144,6,FALSE)</f>
        <v>R1011</v>
      </c>
      <c r="Q802" s="36">
        <f ca="1">VLOOKUP($A802,'Hospitalisation Details'!$K802:$S3144,8,FALSE)</f>
        <v>63</v>
      </c>
    </row>
    <row r="803" spans="1:17" x14ac:dyDescent="0.3">
      <c r="A803" s="14" t="str">
        <f>VLOOKUP('Customer Names'!A803,'Customer Names'!A803:F3137,1,FALSE)</f>
        <v>Id802</v>
      </c>
      <c r="B803" s="11" t="str">
        <f>VLOOKUP('Customer Names'!B803,'Customer Names'!B803:G3137,5,FALSE)</f>
        <v>Ilana</v>
      </c>
      <c r="C803" s="11">
        <f>VLOOKUP($A803,'Medical Examinations'!$A803:$O3137,2,FALSE)</f>
        <v>30.43</v>
      </c>
      <c r="D803" s="11">
        <f>VLOOKUP($A803,'Medical Examinations'!$A803:$O3137,3,FALSE)</f>
        <v>9.39</v>
      </c>
      <c r="E803" s="11" t="str">
        <f>VLOOKUP($A803,'Medical Examinations'!$A803:$P3137,14,FALSE)</f>
        <v>No</v>
      </c>
      <c r="F803" s="11" t="str">
        <f>VLOOKUP($A803,'Medical Examinations'!$A803:$O3137,5,FALSE)</f>
        <v>No</v>
      </c>
      <c r="G803" s="11" t="str">
        <f>VLOOKUP($A803,'Medical Examinations'!$A803:$O3137,6,FALSE)</f>
        <v>No</v>
      </c>
      <c r="H803" s="11">
        <f>VLOOKUP($A803,'Medical Examinations'!$A803:$P3137,13,FALSE)</f>
        <v>0</v>
      </c>
      <c r="I803" s="11" t="str">
        <f>VLOOKUP($A803,'Medical Examinations'!$A803:$P3137,16,FALSE)</f>
        <v>No</v>
      </c>
      <c r="J803" s="11" t="str">
        <f>VLOOKUP($A803,'Medical Examinations'!$A803:$P3137,11,FALSE)</f>
        <v>Obesity</v>
      </c>
      <c r="K803" s="11" t="str">
        <f>VLOOKUP($A803,'Medical Examinations'!$A803:$P3137,12,FALSE)</f>
        <v>Diabetes</v>
      </c>
      <c r="L803" s="11" t="str">
        <f>VLOOKUP($A803,'Hospitalisation Details'!$K803:$S3145,7,FALSE)</f>
        <v>4 Nov 1965</v>
      </c>
      <c r="M803" s="17">
        <f>VLOOKUP($A803,'Hospitalisation Details'!$K803:$S3145,9,FALSE)</f>
        <v>13023.93</v>
      </c>
      <c r="N803" s="11" t="str">
        <f>VLOOKUP($A803,'Hospitalisation Details'!$K803:$S3145,4,FALSE)</f>
        <v>Tier - 3</v>
      </c>
      <c r="O803" s="11" t="str">
        <f>VLOOKUP($A803,'Hospitalisation Details'!$K803:$S3145,5,FALSE)</f>
        <v>Tier - 2</v>
      </c>
      <c r="P803" s="11" t="str">
        <f>VLOOKUP($A803,'Hospitalisation Details'!$K803:$S3145,6,FALSE)</f>
        <v>R1025</v>
      </c>
      <c r="Q803" s="36">
        <f ca="1">VLOOKUP($A803,'Hospitalisation Details'!$K803:$S3145,8,FALSE)</f>
        <v>59</v>
      </c>
    </row>
    <row r="804" spans="1:17" x14ac:dyDescent="0.3">
      <c r="A804" s="14" t="str">
        <f>VLOOKUP('Customer Names'!A804,'Customer Names'!A804:F3138,1,FALSE)</f>
        <v>Id803</v>
      </c>
      <c r="B804" s="11" t="str">
        <f>VLOOKUP('Customer Names'!B804,'Customer Names'!B804:G3138,5,FALSE)</f>
        <v>Katherine</v>
      </c>
      <c r="C804" s="11">
        <f>VLOOKUP($A804,'Medical Examinations'!$A804:$O3138,2,FALSE)</f>
        <v>32.395000000000003</v>
      </c>
      <c r="D804" s="11">
        <f>VLOOKUP($A804,'Medical Examinations'!$A804:$O3138,3,FALSE)</f>
        <v>4.2699999999999996</v>
      </c>
      <c r="E804" s="11" t="str">
        <f>VLOOKUP($A804,'Medical Examinations'!$A804:$P3138,14,FALSE)</f>
        <v>Yes</v>
      </c>
      <c r="F804" s="11" t="str">
        <f>VLOOKUP($A804,'Medical Examinations'!$A804:$O3138,5,FALSE)</f>
        <v>No</v>
      </c>
      <c r="G804" s="11" t="str">
        <f>VLOOKUP($A804,'Medical Examinations'!$A804:$O3138,6,FALSE)</f>
        <v>No</v>
      </c>
      <c r="H804" s="11">
        <f>VLOOKUP($A804,'Medical Examinations'!$A804:$P3138,13,FALSE)</f>
        <v>1</v>
      </c>
      <c r="I804" s="11" t="str">
        <f>VLOOKUP($A804,'Medical Examinations'!$A804:$P3138,16,FALSE)</f>
        <v>No</v>
      </c>
      <c r="J804" s="11" t="str">
        <f>VLOOKUP($A804,'Medical Examinations'!$A804:$P3138,11,FALSE)</f>
        <v>Obesity</v>
      </c>
      <c r="K804" s="11" t="str">
        <f>VLOOKUP($A804,'Medical Examinations'!$A804:$P3138,12,FALSE)</f>
        <v>Normal</v>
      </c>
      <c r="L804" s="11" t="str">
        <f>VLOOKUP($A804,'Hospitalisation Details'!$K804:$S3146,7,FALSE)</f>
        <v>23 Sep 1964</v>
      </c>
      <c r="M804" s="17">
        <f>VLOOKUP($A804,'Hospitalisation Details'!$K804:$S3146,9,FALSE)</f>
        <v>13019.16</v>
      </c>
      <c r="N804" s="11" t="str">
        <f>VLOOKUP($A804,'Hospitalisation Details'!$K804:$S3146,4,FALSE)</f>
        <v>Tier - 3</v>
      </c>
      <c r="O804" s="11" t="str">
        <f>VLOOKUP($A804,'Hospitalisation Details'!$K804:$S3146,5,FALSE)</f>
        <v>Tier - 1</v>
      </c>
      <c r="P804" s="11" t="str">
        <f>VLOOKUP($A804,'Hospitalisation Details'!$K804:$S3146,6,FALSE)</f>
        <v>R1024</v>
      </c>
      <c r="Q804" s="36">
        <f ca="1">VLOOKUP($A804,'Hospitalisation Details'!$K804:$S3146,8,FALSE)</f>
        <v>60</v>
      </c>
    </row>
    <row r="805" spans="1:17" x14ac:dyDescent="0.3">
      <c r="A805" s="14" t="str">
        <f>VLOOKUP('Customer Names'!A805,'Customer Names'!A805:F3139,1,FALSE)</f>
        <v>Id804</v>
      </c>
      <c r="B805" s="11" t="str">
        <f>VLOOKUP('Customer Names'!B805,'Customer Names'!B805:G3139,5,FALSE)</f>
        <v>Katherine</v>
      </c>
      <c r="C805" s="11">
        <f>VLOOKUP($A805,'Medical Examinations'!$A805:$O3139,2,FALSE)</f>
        <v>24.035</v>
      </c>
      <c r="D805" s="11">
        <f>VLOOKUP($A805,'Medical Examinations'!$A805:$O3139,3,FALSE)</f>
        <v>11.71</v>
      </c>
      <c r="E805" s="11" t="str">
        <f>VLOOKUP($A805,'Medical Examinations'!$A805:$P3139,14,FALSE)</f>
        <v>No</v>
      </c>
      <c r="F805" s="11" t="str">
        <f>VLOOKUP($A805,'Medical Examinations'!$A805:$O3139,5,FALSE)</f>
        <v>No</v>
      </c>
      <c r="G805" s="11" t="str">
        <f>VLOOKUP($A805,'Medical Examinations'!$A805:$O3139,6,FALSE)</f>
        <v>No</v>
      </c>
      <c r="H805" s="11">
        <f>VLOOKUP($A805,'Medical Examinations'!$A805:$P3139,13,FALSE)</f>
        <v>0</v>
      </c>
      <c r="I805" s="11" t="str">
        <f>VLOOKUP($A805,'Medical Examinations'!$A805:$P3139,16,FALSE)</f>
        <v>No</v>
      </c>
      <c r="J805" s="11" t="str">
        <f>VLOOKUP($A805,'Medical Examinations'!$A805:$P3139,11,FALSE)</f>
        <v>Normal Weight</v>
      </c>
      <c r="K805" s="11" t="str">
        <f>VLOOKUP($A805,'Medical Examinations'!$A805:$P3139,12,FALSE)</f>
        <v>Diabetes</v>
      </c>
      <c r="L805" s="11" t="str">
        <f>VLOOKUP($A805,'Hospitalisation Details'!$K805:$S3147,7,FALSE)</f>
        <v>20 Jul 1962</v>
      </c>
      <c r="M805" s="17">
        <f>VLOOKUP($A805,'Hospitalisation Details'!$K805:$S3147,9,FALSE)</f>
        <v>13012.21</v>
      </c>
      <c r="N805" s="11" t="str">
        <f>VLOOKUP($A805,'Hospitalisation Details'!$K805:$S3147,4,FALSE)</f>
        <v>Tier - 3</v>
      </c>
      <c r="O805" s="11" t="str">
        <f>VLOOKUP($A805,'Hospitalisation Details'!$K805:$S3147,5,FALSE)</f>
        <v>Tier - 1</v>
      </c>
      <c r="P805" s="11" t="str">
        <f>VLOOKUP($A805,'Hospitalisation Details'!$K805:$S3147,6,FALSE)</f>
        <v>R1012</v>
      </c>
      <c r="Q805" s="36">
        <f ca="1">VLOOKUP($A805,'Hospitalisation Details'!$K805:$S3147,8,FALSE)</f>
        <v>62</v>
      </c>
    </row>
    <row r="806" spans="1:17" x14ac:dyDescent="0.3">
      <c r="A806" s="14" t="str">
        <f>VLOOKUP('Customer Names'!A806,'Customer Names'!A806:F3140,1,FALSE)</f>
        <v>Id805</v>
      </c>
      <c r="B806" s="11" t="str">
        <f>VLOOKUP('Customer Names'!B806,'Customer Names'!B806:G3140,5,FALSE)</f>
        <v>Karl</v>
      </c>
      <c r="C806" s="11">
        <f>VLOOKUP($A806,'Medical Examinations'!$A806:$O3140,2,FALSE)</f>
        <v>37.119999999999997</v>
      </c>
      <c r="D806" s="11">
        <f>VLOOKUP($A806,'Medical Examinations'!$A806:$O3140,3,FALSE)</f>
        <v>5.29</v>
      </c>
      <c r="E806" s="11" t="str">
        <f>VLOOKUP($A806,'Medical Examinations'!$A806:$P3140,14,FALSE)</f>
        <v>No</v>
      </c>
      <c r="F806" s="11" t="str">
        <f>VLOOKUP($A806,'Medical Examinations'!$A806:$O3140,5,FALSE)</f>
        <v>No</v>
      </c>
      <c r="G806" s="11" t="str">
        <f>VLOOKUP($A806,'Medical Examinations'!$A806:$O3140,6,FALSE)</f>
        <v>No</v>
      </c>
      <c r="H806" s="11">
        <f>VLOOKUP($A806,'Medical Examinations'!$A806:$P3140,13,FALSE)</f>
        <v>2</v>
      </c>
      <c r="I806" s="11" t="str">
        <f>VLOOKUP($A806,'Medical Examinations'!$A806:$P3140,16,FALSE)</f>
        <v>No</v>
      </c>
      <c r="J806" s="11" t="str">
        <f>VLOOKUP($A806,'Medical Examinations'!$A806:$P3140,11,FALSE)</f>
        <v>Obesity</v>
      </c>
      <c r="K806" s="11" t="str">
        <f>VLOOKUP($A806,'Medical Examinations'!$A806:$P3140,12,FALSE)</f>
        <v>Normal</v>
      </c>
      <c r="L806" s="11" t="str">
        <f>VLOOKUP($A806,'Hospitalisation Details'!$K806:$S3148,7,FALSE)</f>
        <v>27 Sep 1972</v>
      </c>
      <c r="M806" s="17">
        <f>VLOOKUP($A806,'Hospitalisation Details'!$K806:$S3148,9,FALSE)</f>
        <v>13010.86</v>
      </c>
      <c r="N806" s="11" t="str">
        <f>VLOOKUP($A806,'Hospitalisation Details'!$K806:$S3148,4,FALSE)</f>
        <v>Tier - 3</v>
      </c>
      <c r="O806" s="11" t="str">
        <f>VLOOKUP($A806,'Hospitalisation Details'!$K806:$S3148,5,FALSE)</f>
        <v>Tier - 2</v>
      </c>
      <c r="P806" s="11" t="str">
        <f>VLOOKUP($A806,'Hospitalisation Details'!$K806:$S3148,6,FALSE)</f>
        <v>R1012</v>
      </c>
      <c r="Q806" s="36">
        <f ca="1">VLOOKUP($A806,'Hospitalisation Details'!$K806:$S3148,8,FALSE)</f>
        <v>52</v>
      </c>
    </row>
    <row r="807" spans="1:17" x14ac:dyDescent="0.3">
      <c r="A807" s="14" t="str">
        <f>VLOOKUP('Customer Names'!A807,'Customer Names'!A807:F3141,1,FALSE)</f>
        <v>Id806</v>
      </c>
      <c r="B807" s="11" t="str">
        <f>VLOOKUP('Customer Names'!B807,'Customer Names'!B807:G3141,5,FALSE)</f>
        <v>Stephen</v>
      </c>
      <c r="C807" s="11">
        <f>VLOOKUP($A807,'Medical Examinations'!$A807:$O3141,2,FALSE)</f>
        <v>34.840000000000003</v>
      </c>
      <c r="D807" s="11">
        <f>VLOOKUP($A807,'Medical Examinations'!$A807:$O3141,3,FALSE)</f>
        <v>6</v>
      </c>
      <c r="E807" s="11" t="str">
        <f>VLOOKUP($A807,'Medical Examinations'!$A807:$P3141,14,FALSE)</f>
        <v>Yes</v>
      </c>
      <c r="F807" s="11" t="str">
        <f>VLOOKUP($A807,'Medical Examinations'!$A807:$O3141,5,FALSE)</f>
        <v>No</v>
      </c>
      <c r="G807" s="11" t="str">
        <f>VLOOKUP($A807,'Medical Examinations'!$A807:$O3141,6,FALSE)</f>
        <v>Yes</v>
      </c>
      <c r="H807" s="11">
        <f>VLOOKUP($A807,'Medical Examinations'!$A807:$P3141,13,FALSE)</f>
        <v>1</v>
      </c>
      <c r="I807" s="11" t="str">
        <f>VLOOKUP($A807,'Medical Examinations'!$A807:$P3141,16,FALSE)</f>
        <v>No</v>
      </c>
      <c r="J807" s="11" t="str">
        <f>VLOOKUP($A807,'Medical Examinations'!$A807:$P3141,11,FALSE)</f>
        <v>Obesity</v>
      </c>
      <c r="K807" s="11" t="str">
        <f>VLOOKUP($A807,'Medical Examinations'!$A807:$P3141,12,FALSE)</f>
        <v>Prediabetes</v>
      </c>
      <c r="L807" s="11" t="str">
        <f>VLOOKUP($A807,'Hospitalisation Details'!$K807:$S3149,7,FALSE)</f>
        <v>13 Dec 1969</v>
      </c>
      <c r="M807" s="17">
        <f>VLOOKUP($A807,'Hospitalisation Details'!$K807:$S3149,9,FALSE)</f>
        <v>13008.07</v>
      </c>
      <c r="N807" s="11" t="str">
        <f>VLOOKUP($A807,'Hospitalisation Details'!$K807:$S3149,4,FALSE)</f>
        <v>Tier - 3</v>
      </c>
      <c r="O807" s="11" t="str">
        <f>VLOOKUP($A807,'Hospitalisation Details'!$K807:$S3149,5,FALSE)</f>
        <v>Tier - 3</v>
      </c>
      <c r="P807" s="11" t="str">
        <f>VLOOKUP($A807,'Hospitalisation Details'!$K807:$S3149,6,FALSE)</f>
        <v>R1012</v>
      </c>
      <c r="Q807" s="36">
        <f ca="1">VLOOKUP($A807,'Hospitalisation Details'!$K807:$S3149,8,FALSE)</f>
        <v>55</v>
      </c>
    </row>
    <row r="808" spans="1:17" x14ac:dyDescent="0.3">
      <c r="A808" s="14" t="str">
        <f>VLOOKUP('Customer Names'!A808,'Customer Names'!A808:F3142,1,FALSE)</f>
        <v>Id807</v>
      </c>
      <c r="B808" s="11" t="str">
        <f>VLOOKUP('Customer Names'!B808,'Customer Names'!B808:G3142,5,FALSE)</f>
        <v>Will</v>
      </c>
      <c r="C808" s="11">
        <f>VLOOKUP($A808,'Medical Examinations'!$A808:$O3142,2,FALSE)</f>
        <v>29.53</v>
      </c>
      <c r="D808" s="11">
        <f>VLOOKUP($A808,'Medical Examinations'!$A808:$O3142,3,FALSE)</f>
        <v>10.64</v>
      </c>
      <c r="E808" s="11" t="str">
        <f>VLOOKUP($A808,'Medical Examinations'!$A808:$P3142,14,FALSE)</f>
        <v>No</v>
      </c>
      <c r="F808" s="11" t="str">
        <f>VLOOKUP($A808,'Medical Examinations'!$A808:$O3142,5,FALSE)</f>
        <v>No</v>
      </c>
      <c r="G808" s="11" t="str">
        <f>VLOOKUP($A808,'Medical Examinations'!$A808:$O3142,6,FALSE)</f>
        <v>No</v>
      </c>
      <c r="H808" s="11">
        <f>VLOOKUP($A808,'Medical Examinations'!$A808:$P3142,13,FALSE)</f>
        <v>0</v>
      </c>
      <c r="I808" s="11" t="str">
        <f>VLOOKUP($A808,'Medical Examinations'!$A808:$P3142,16,FALSE)</f>
        <v>No</v>
      </c>
      <c r="J808" s="11" t="str">
        <f>VLOOKUP($A808,'Medical Examinations'!$A808:$P3142,11,FALSE)</f>
        <v>Overweight</v>
      </c>
      <c r="K808" s="11" t="str">
        <f>VLOOKUP($A808,'Medical Examinations'!$A808:$P3142,12,FALSE)</f>
        <v>Diabetes</v>
      </c>
      <c r="L808" s="11" t="str">
        <f>VLOOKUP($A808,'Hospitalisation Details'!$K808:$S3150,7,FALSE)</f>
        <v>24 Jun 1962</v>
      </c>
      <c r="M808" s="17">
        <f>VLOOKUP($A808,'Hospitalisation Details'!$K808:$S3150,9,FALSE)</f>
        <v>13004.95</v>
      </c>
      <c r="N808" s="11" t="str">
        <f>VLOOKUP($A808,'Hospitalisation Details'!$K808:$S3150,4,FALSE)</f>
        <v>Tier - 3</v>
      </c>
      <c r="O808" s="11" t="str">
        <f>VLOOKUP($A808,'Hospitalisation Details'!$K808:$S3150,5,FALSE)</f>
        <v>Tier - 1</v>
      </c>
      <c r="P808" s="11" t="str">
        <f>VLOOKUP($A808,'Hospitalisation Details'!$K808:$S3150,6,FALSE)</f>
        <v>R1012</v>
      </c>
      <c r="Q808" s="36">
        <f ca="1">VLOOKUP($A808,'Hospitalisation Details'!$K808:$S3150,8,FALSE)</f>
        <v>62</v>
      </c>
    </row>
    <row r="809" spans="1:17" x14ac:dyDescent="0.3">
      <c r="A809" s="14" t="str">
        <f>VLOOKUP('Customer Names'!A809,'Customer Names'!A809:F3143,1,FALSE)</f>
        <v>Id808</v>
      </c>
      <c r="B809" s="11" t="str">
        <f>VLOOKUP('Customer Names'!B809,'Customer Names'!B809:G3143,5,FALSE)</f>
        <v>Bradley D</v>
      </c>
      <c r="C809" s="11">
        <f>VLOOKUP($A809,'Medical Examinations'!$A809:$O3143,2,FALSE)</f>
        <v>42.51</v>
      </c>
      <c r="D809" s="11">
        <f>VLOOKUP($A809,'Medical Examinations'!$A809:$O3143,3,FALSE)</f>
        <v>8.2100000000000009</v>
      </c>
      <c r="E809" s="11" t="str">
        <f>VLOOKUP($A809,'Medical Examinations'!$A809:$P3143,14,FALSE)</f>
        <v>Yes</v>
      </c>
      <c r="F809" s="11" t="str">
        <f>VLOOKUP($A809,'Medical Examinations'!$A809:$O3143,5,FALSE)</f>
        <v>No</v>
      </c>
      <c r="G809" s="11" t="str">
        <f>VLOOKUP($A809,'Medical Examinations'!$A809:$O3143,6,FALSE)</f>
        <v>No</v>
      </c>
      <c r="H809" s="11">
        <f>VLOOKUP($A809,'Medical Examinations'!$A809:$P3143,13,FALSE)</f>
        <v>0</v>
      </c>
      <c r="I809" s="11" t="str">
        <f>VLOOKUP($A809,'Medical Examinations'!$A809:$P3143,16,FALSE)</f>
        <v>No</v>
      </c>
      <c r="J809" s="11" t="str">
        <f>VLOOKUP($A809,'Medical Examinations'!$A809:$P3143,11,FALSE)</f>
        <v>Obesity</v>
      </c>
      <c r="K809" s="11" t="str">
        <f>VLOOKUP($A809,'Medical Examinations'!$A809:$P3143,12,FALSE)</f>
        <v>Diabetes</v>
      </c>
      <c r="L809" s="11" t="str">
        <f>VLOOKUP($A809,'Hospitalisation Details'!$K809:$S3151,7,FALSE)</f>
        <v>30 Oct 1981</v>
      </c>
      <c r="M809" s="17">
        <f>VLOOKUP($A809,'Hospitalisation Details'!$K809:$S3151,9,FALSE)</f>
        <v>13002.91</v>
      </c>
      <c r="N809" s="11" t="str">
        <f>VLOOKUP($A809,'Hospitalisation Details'!$K809:$S3151,4,FALSE)</f>
        <v>Tier - 3</v>
      </c>
      <c r="O809" s="11" t="str">
        <f>VLOOKUP($A809,'Hospitalisation Details'!$K809:$S3151,5,FALSE)</f>
        <v>Tier - 1</v>
      </c>
      <c r="P809" s="11" t="str">
        <f>VLOOKUP($A809,'Hospitalisation Details'!$K809:$S3151,6,FALSE)</f>
        <v>R1012</v>
      </c>
      <c r="Q809" s="36">
        <f ca="1">VLOOKUP($A809,'Hospitalisation Details'!$K809:$S3151,8,FALSE)</f>
        <v>43</v>
      </c>
    </row>
    <row r="810" spans="1:17" x14ac:dyDescent="0.3">
      <c r="A810" s="14" t="str">
        <f>VLOOKUP('Customer Names'!A810,'Customer Names'!A810:F3144,1,FALSE)</f>
        <v>Id809</v>
      </c>
      <c r="B810" s="11" t="str">
        <f>VLOOKUP('Customer Names'!B810,'Customer Names'!B810:G3144,5,FALSE)</f>
        <v>Amy M</v>
      </c>
      <c r="C810" s="11">
        <f>VLOOKUP($A810,'Medical Examinations'!$A810:$O3144,2,FALSE)</f>
        <v>38.14</v>
      </c>
      <c r="D810" s="11">
        <f>VLOOKUP($A810,'Medical Examinations'!$A810:$O3144,3,FALSE)</f>
        <v>5.58</v>
      </c>
      <c r="E810" s="11" t="str">
        <f>VLOOKUP($A810,'Medical Examinations'!$A810:$P3144,14,FALSE)</f>
        <v>No</v>
      </c>
      <c r="F810" s="11" t="str">
        <f>VLOOKUP($A810,'Medical Examinations'!$A810:$O3144,5,FALSE)</f>
        <v>No</v>
      </c>
      <c r="G810" s="11" t="str">
        <f>VLOOKUP($A810,'Medical Examinations'!$A810:$O3144,6,FALSE)</f>
        <v>Yes</v>
      </c>
      <c r="H810" s="11">
        <f>VLOOKUP($A810,'Medical Examinations'!$A810:$P3144,13,FALSE)</f>
        <v>1</v>
      </c>
      <c r="I810" s="11" t="str">
        <f>VLOOKUP($A810,'Medical Examinations'!$A810:$P3144,16,FALSE)</f>
        <v>No</v>
      </c>
      <c r="J810" s="11" t="str">
        <f>VLOOKUP($A810,'Medical Examinations'!$A810:$P3144,11,FALSE)</f>
        <v>Obesity</v>
      </c>
      <c r="K810" s="11" t="str">
        <f>VLOOKUP($A810,'Medical Examinations'!$A810:$P3144,12,FALSE)</f>
        <v>Normal</v>
      </c>
      <c r="L810" s="11" t="str">
        <f>VLOOKUP($A810,'Hospitalisation Details'!$K810:$S3152,7,FALSE)</f>
        <v>27 Nov 1979</v>
      </c>
      <c r="M810" s="17">
        <f>VLOOKUP($A810,'Hospitalisation Details'!$K810:$S3152,9,FALSE)</f>
        <v>12994.12</v>
      </c>
      <c r="N810" s="11" t="str">
        <f>VLOOKUP($A810,'Hospitalisation Details'!$K810:$S3152,4,FALSE)</f>
        <v>Tier - 3</v>
      </c>
      <c r="O810" s="11" t="str">
        <f>VLOOKUP($A810,'Hospitalisation Details'!$K810:$S3152,5,FALSE)</f>
        <v>Tier - 2</v>
      </c>
      <c r="P810" s="11" t="str">
        <f>VLOOKUP($A810,'Hospitalisation Details'!$K810:$S3152,6,FALSE)</f>
        <v>R1026</v>
      </c>
      <c r="Q810" s="36">
        <f ca="1">VLOOKUP($A810,'Hospitalisation Details'!$K810:$S3152,8,FALSE)</f>
        <v>45</v>
      </c>
    </row>
    <row r="811" spans="1:17" x14ac:dyDescent="0.3">
      <c r="A811" s="14" t="str">
        <f>VLOOKUP('Customer Names'!A811,'Customer Names'!A811:F3145,1,FALSE)</f>
        <v>Id810</v>
      </c>
      <c r="B811" s="11" t="str">
        <f>VLOOKUP('Customer Names'!B811,'Customer Names'!B811:G3145,5,FALSE)</f>
        <v>Matthew W</v>
      </c>
      <c r="C811" s="11">
        <f>VLOOKUP($A811,'Medical Examinations'!$A811:$O3145,2,FALSE)</f>
        <v>39.93</v>
      </c>
      <c r="D811" s="11">
        <f>VLOOKUP($A811,'Medical Examinations'!$A811:$O3145,3,FALSE)</f>
        <v>8.75</v>
      </c>
      <c r="E811" s="11" t="str">
        <f>VLOOKUP($A811,'Medical Examinations'!$A811:$P3145,14,FALSE)</f>
        <v>No</v>
      </c>
      <c r="F811" s="11" t="str">
        <f>VLOOKUP($A811,'Medical Examinations'!$A811:$O3145,5,FALSE)</f>
        <v>No</v>
      </c>
      <c r="G811" s="11" t="str">
        <f>VLOOKUP($A811,'Medical Examinations'!$A811:$O3145,6,FALSE)</f>
        <v>No</v>
      </c>
      <c r="H811" s="11">
        <f>VLOOKUP($A811,'Medical Examinations'!$A811:$P3145,13,FALSE)</f>
        <v>0</v>
      </c>
      <c r="I811" s="11" t="str">
        <f>VLOOKUP($A811,'Medical Examinations'!$A811:$P3145,16,FALSE)</f>
        <v>No</v>
      </c>
      <c r="J811" s="11" t="str">
        <f>VLOOKUP($A811,'Medical Examinations'!$A811:$P3145,11,FALSE)</f>
        <v>Obesity</v>
      </c>
      <c r="K811" s="11" t="str">
        <f>VLOOKUP($A811,'Medical Examinations'!$A811:$P3145,12,FALSE)</f>
        <v>Diabetes</v>
      </c>
      <c r="L811" s="11" t="str">
        <f>VLOOKUP($A811,'Hospitalisation Details'!$K811:$S3153,7,FALSE)</f>
        <v>28 Nov 1960</v>
      </c>
      <c r="M811" s="17">
        <f>VLOOKUP($A811,'Hospitalisation Details'!$K811:$S3153,9,FALSE)</f>
        <v>12982.87</v>
      </c>
      <c r="N811" s="11" t="str">
        <f>VLOOKUP($A811,'Hospitalisation Details'!$K811:$S3153,4,FALSE)</f>
        <v>Tier - 3</v>
      </c>
      <c r="O811" s="11" t="str">
        <f>VLOOKUP($A811,'Hospitalisation Details'!$K811:$S3153,5,FALSE)</f>
        <v>Tier - 1</v>
      </c>
      <c r="P811" s="11" t="str">
        <f>VLOOKUP($A811,'Hospitalisation Details'!$K811:$S3153,6,FALSE)</f>
        <v>R1013</v>
      </c>
      <c r="Q811" s="36">
        <f ca="1">VLOOKUP($A811,'Hospitalisation Details'!$K811:$S3153,8,FALSE)</f>
        <v>64</v>
      </c>
    </row>
    <row r="812" spans="1:17" x14ac:dyDescent="0.3">
      <c r="A812" s="14" t="str">
        <f>VLOOKUP('Customer Names'!A812,'Customer Names'!A812:F3146,1,FALSE)</f>
        <v>Id811</v>
      </c>
      <c r="B812" s="11" t="str">
        <f>VLOOKUP('Customer Names'!B812,'Customer Names'!B812:G3146,5,FALSE)</f>
        <v>Doug</v>
      </c>
      <c r="C812" s="11">
        <f>VLOOKUP($A812,'Medical Examinations'!$A812:$O3146,2,FALSE)</f>
        <v>38.83</v>
      </c>
      <c r="D812" s="11">
        <f>VLOOKUP($A812,'Medical Examinations'!$A812:$O3146,3,FALSE)</f>
        <v>11.86</v>
      </c>
      <c r="E812" s="11" t="str">
        <f>VLOOKUP($A812,'Medical Examinations'!$A812:$P3146,14,FALSE)</f>
        <v>No</v>
      </c>
      <c r="F812" s="11" t="str">
        <f>VLOOKUP($A812,'Medical Examinations'!$A812:$O3146,5,FALSE)</f>
        <v>No</v>
      </c>
      <c r="G812" s="11" t="str">
        <f>VLOOKUP($A812,'Medical Examinations'!$A812:$O3146,6,FALSE)</f>
        <v>No</v>
      </c>
      <c r="H812" s="11">
        <f>VLOOKUP($A812,'Medical Examinations'!$A812:$P3146,13,FALSE)</f>
        <v>0</v>
      </c>
      <c r="I812" s="11" t="str">
        <f>VLOOKUP($A812,'Medical Examinations'!$A812:$P3146,16,FALSE)</f>
        <v>No</v>
      </c>
      <c r="J812" s="11" t="str">
        <f>VLOOKUP($A812,'Medical Examinations'!$A812:$P3146,11,FALSE)</f>
        <v>Obesity</v>
      </c>
      <c r="K812" s="11" t="str">
        <f>VLOOKUP($A812,'Medical Examinations'!$A812:$P3146,12,FALSE)</f>
        <v>Diabetes</v>
      </c>
      <c r="L812" s="11" t="str">
        <f>VLOOKUP($A812,'Hospitalisation Details'!$K812:$S3154,7,FALSE)</f>
        <v>23 Sep 1960</v>
      </c>
      <c r="M812" s="17">
        <f>VLOOKUP($A812,'Hospitalisation Details'!$K812:$S3154,9,FALSE)</f>
        <v>12981.35</v>
      </c>
      <c r="N812" s="11" t="str">
        <f>VLOOKUP($A812,'Hospitalisation Details'!$K812:$S3154,4,FALSE)</f>
        <v>Tier - 3</v>
      </c>
      <c r="O812" s="11" t="str">
        <f>VLOOKUP($A812,'Hospitalisation Details'!$K812:$S3154,5,FALSE)</f>
        <v>Tier - 3</v>
      </c>
      <c r="P812" s="11" t="str">
        <f>VLOOKUP($A812,'Hospitalisation Details'!$K812:$S3154,6,FALSE)</f>
        <v>R1013</v>
      </c>
      <c r="Q812" s="36">
        <f ca="1">VLOOKUP($A812,'Hospitalisation Details'!$K812:$S3154,8,FALSE)</f>
        <v>64</v>
      </c>
    </row>
    <row r="813" spans="1:17" x14ac:dyDescent="0.3">
      <c r="A813" s="14" t="str">
        <f>VLOOKUP('Customer Names'!A813,'Customer Names'!A813:F3147,1,FALSE)</f>
        <v>Id812</v>
      </c>
      <c r="B813" s="11" t="str">
        <f>VLOOKUP('Customer Names'!B813,'Customer Names'!B813:G3147,5,FALSE)</f>
        <v>Tom</v>
      </c>
      <c r="C813" s="11">
        <f>VLOOKUP($A813,'Medical Examinations'!$A813:$O3147,2,FALSE)</f>
        <v>37.4</v>
      </c>
      <c r="D813" s="11">
        <f>VLOOKUP($A813,'Medical Examinations'!$A813:$O3147,3,FALSE)</f>
        <v>11.46</v>
      </c>
      <c r="E813" s="11" t="str">
        <f>VLOOKUP($A813,'Medical Examinations'!$A813:$P3147,14,FALSE)</f>
        <v>No</v>
      </c>
      <c r="F813" s="11" t="str">
        <f>VLOOKUP($A813,'Medical Examinations'!$A813:$O3147,5,FALSE)</f>
        <v>No</v>
      </c>
      <c r="G813" s="11" t="str">
        <f>VLOOKUP($A813,'Medical Examinations'!$A813:$O3147,6,FALSE)</f>
        <v>No</v>
      </c>
      <c r="H813" s="11">
        <f>VLOOKUP($A813,'Medical Examinations'!$A813:$P3147,13,FALSE)</f>
        <v>0</v>
      </c>
      <c r="I813" s="11" t="str">
        <f>VLOOKUP($A813,'Medical Examinations'!$A813:$P3147,16,FALSE)</f>
        <v>No</v>
      </c>
      <c r="J813" s="11" t="str">
        <f>VLOOKUP($A813,'Medical Examinations'!$A813:$P3147,11,FALSE)</f>
        <v>Obesity</v>
      </c>
      <c r="K813" s="11" t="str">
        <f>VLOOKUP($A813,'Medical Examinations'!$A813:$P3147,12,FALSE)</f>
        <v>Diabetes</v>
      </c>
      <c r="L813" s="11" t="str">
        <f>VLOOKUP($A813,'Hospitalisation Details'!$K813:$S3155,7,FALSE)</f>
        <v>22 Jun 1960</v>
      </c>
      <c r="M813" s="17">
        <f>VLOOKUP($A813,'Hospitalisation Details'!$K813:$S3155,9,FALSE)</f>
        <v>12979.36</v>
      </c>
      <c r="N813" s="11" t="str">
        <f>VLOOKUP($A813,'Hospitalisation Details'!$K813:$S3155,4,FALSE)</f>
        <v>Tier - 3</v>
      </c>
      <c r="O813" s="11" t="str">
        <f>VLOOKUP($A813,'Hospitalisation Details'!$K813:$S3155,5,FALSE)</f>
        <v>Tier - 1</v>
      </c>
      <c r="P813" s="11" t="str">
        <f>VLOOKUP($A813,'Hospitalisation Details'!$K813:$S3155,6,FALSE)</f>
        <v>R1011</v>
      </c>
      <c r="Q813" s="36">
        <f ca="1">VLOOKUP($A813,'Hospitalisation Details'!$K813:$S3155,8,FALSE)</f>
        <v>64</v>
      </c>
    </row>
    <row r="814" spans="1:17" x14ac:dyDescent="0.3">
      <c r="A814" s="14" t="str">
        <f>VLOOKUP('Customer Names'!A814,'Customer Names'!A814:F3148,1,FALSE)</f>
        <v>Id813</v>
      </c>
      <c r="B814" s="11" t="str">
        <f>VLOOKUP('Customer Names'!B814,'Customer Names'!B814:G3148,5,FALSE)</f>
        <v>Jonathan</v>
      </c>
      <c r="C814" s="11">
        <f>VLOOKUP($A814,'Medical Examinations'!$A814:$O3148,2,FALSE)</f>
        <v>21.4</v>
      </c>
      <c r="D814" s="11">
        <f>VLOOKUP($A814,'Medical Examinations'!$A814:$O3148,3,FALSE)</f>
        <v>9.0299999999999994</v>
      </c>
      <c r="E814" s="11" t="str">
        <f>VLOOKUP($A814,'Medical Examinations'!$A814:$P3148,14,FALSE)</f>
        <v>No</v>
      </c>
      <c r="F814" s="11" t="str">
        <f>VLOOKUP($A814,'Medical Examinations'!$A814:$O3148,5,FALSE)</f>
        <v>No</v>
      </c>
      <c r="G814" s="11" t="str">
        <f>VLOOKUP($A814,'Medical Examinations'!$A814:$O3148,6,FALSE)</f>
        <v>No</v>
      </c>
      <c r="H814" s="11">
        <f>VLOOKUP($A814,'Medical Examinations'!$A814:$P3148,13,FALSE)</f>
        <v>0</v>
      </c>
      <c r="I814" s="11" t="str">
        <f>VLOOKUP($A814,'Medical Examinations'!$A814:$P3148,16,FALSE)</f>
        <v>No</v>
      </c>
      <c r="J814" s="11" t="str">
        <f>VLOOKUP($A814,'Medical Examinations'!$A814:$P3148,11,FALSE)</f>
        <v>Normal Weight</v>
      </c>
      <c r="K814" s="11" t="str">
        <f>VLOOKUP($A814,'Medical Examinations'!$A814:$P3148,12,FALSE)</f>
        <v>Diabetes</v>
      </c>
      <c r="L814" s="11" t="str">
        <f>VLOOKUP($A814,'Hospitalisation Details'!$K814:$S3156,7,FALSE)</f>
        <v>4 Nov 1960</v>
      </c>
      <c r="M814" s="17">
        <f>VLOOKUP($A814,'Hospitalisation Details'!$K814:$S3156,9,FALSE)</f>
        <v>12957.12</v>
      </c>
      <c r="N814" s="11" t="str">
        <f>VLOOKUP($A814,'Hospitalisation Details'!$K814:$S3156,4,FALSE)</f>
        <v>Tier - 3</v>
      </c>
      <c r="O814" s="11" t="str">
        <f>VLOOKUP($A814,'Hospitalisation Details'!$K814:$S3156,5,FALSE)</f>
        <v>Tier - 1</v>
      </c>
      <c r="P814" s="11" t="str">
        <f>VLOOKUP($A814,'Hospitalisation Details'!$K814:$S3156,6,FALSE)</f>
        <v>R1011</v>
      </c>
      <c r="Q814" s="36">
        <f ca="1">VLOOKUP($A814,'Hospitalisation Details'!$K814:$S3156,8,FALSE)</f>
        <v>64</v>
      </c>
    </row>
    <row r="815" spans="1:17" x14ac:dyDescent="0.3">
      <c r="A815" s="14" t="str">
        <f>VLOOKUP('Customer Names'!A815,'Customer Names'!A815:F3149,1,FALSE)</f>
        <v>Id814</v>
      </c>
      <c r="B815" s="11" t="str">
        <f>VLOOKUP('Customer Names'!B815,'Customer Names'!B815:G3149,5,FALSE)</f>
        <v>Wayne A</v>
      </c>
      <c r="C815" s="11">
        <f>VLOOKUP($A815,'Medical Examinations'!$A815:$O3149,2,FALSE)</f>
        <v>38.380000000000003</v>
      </c>
      <c r="D815" s="11">
        <f>VLOOKUP($A815,'Medical Examinations'!$A815:$O3149,3,FALSE)</f>
        <v>8.26</v>
      </c>
      <c r="E815" s="11" t="str">
        <f>VLOOKUP($A815,'Medical Examinations'!$A815:$P3149,14,FALSE)</f>
        <v>Yes</v>
      </c>
      <c r="F815" s="11" t="str">
        <f>VLOOKUP($A815,'Medical Examinations'!$A815:$O3149,5,FALSE)</f>
        <v>No</v>
      </c>
      <c r="G815" s="11" t="str">
        <f>VLOOKUP($A815,'Medical Examinations'!$A815:$O3149,6,FALSE)</f>
        <v>No</v>
      </c>
      <c r="H815" s="11">
        <f>VLOOKUP($A815,'Medical Examinations'!$A815:$P3149,13,FALSE)</f>
        <v>2</v>
      </c>
      <c r="I815" s="11" t="str">
        <f>VLOOKUP($A815,'Medical Examinations'!$A815:$P3149,16,FALSE)</f>
        <v>No</v>
      </c>
      <c r="J815" s="11" t="str">
        <f>VLOOKUP($A815,'Medical Examinations'!$A815:$P3149,11,FALSE)</f>
        <v>Obesity</v>
      </c>
      <c r="K815" s="11" t="str">
        <f>VLOOKUP($A815,'Medical Examinations'!$A815:$P3149,12,FALSE)</f>
        <v>Diabetes</v>
      </c>
      <c r="L815" s="11" t="str">
        <f>VLOOKUP($A815,'Hospitalisation Details'!$K815:$S3157,7,FALSE)</f>
        <v>20 Aug 1961</v>
      </c>
      <c r="M815" s="17">
        <f>VLOOKUP($A815,'Hospitalisation Details'!$K815:$S3157,9,FALSE)</f>
        <v>12950.07</v>
      </c>
      <c r="N815" s="11" t="str">
        <f>VLOOKUP($A815,'Hospitalisation Details'!$K815:$S3157,4,FALSE)</f>
        <v>Tier - 3</v>
      </c>
      <c r="O815" s="11" t="str">
        <f>VLOOKUP($A815,'Hospitalisation Details'!$K815:$S3157,5,FALSE)</f>
        <v>Tier - 1</v>
      </c>
      <c r="P815" s="11" t="str">
        <f>VLOOKUP($A815,'Hospitalisation Details'!$K815:$S3157,6,FALSE)</f>
        <v>R1012</v>
      </c>
      <c r="Q815" s="36">
        <f ca="1">VLOOKUP($A815,'Hospitalisation Details'!$K815:$S3157,8,FALSE)</f>
        <v>63</v>
      </c>
    </row>
    <row r="816" spans="1:17" x14ac:dyDescent="0.3">
      <c r="A816" s="14" t="str">
        <f>VLOOKUP('Customer Names'!A816,'Customer Names'!A816:F3150,1,FALSE)</f>
        <v>Id815</v>
      </c>
      <c r="B816" s="11" t="str">
        <f>VLOOKUP('Customer Names'!B816,'Customer Names'!B816:G3150,5,FALSE)</f>
        <v>Nobuyori</v>
      </c>
      <c r="C816" s="11">
        <f>VLOOKUP($A816,'Medical Examinations'!$A816:$O3150,2,FALSE)</f>
        <v>33.659999999999997</v>
      </c>
      <c r="D816" s="11">
        <f>VLOOKUP($A816,'Medical Examinations'!$A816:$O3150,3,FALSE)</f>
        <v>5.42</v>
      </c>
      <c r="E816" s="11" t="str">
        <f>VLOOKUP($A816,'Medical Examinations'!$A816:$P3150,14,FALSE)</f>
        <v>Yes</v>
      </c>
      <c r="F816" s="11" t="str">
        <f>VLOOKUP($A816,'Medical Examinations'!$A816:$O3150,5,FALSE)</f>
        <v>No</v>
      </c>
      <c r="G816" s="11" t="str">
        <f>VLOOKUP($A816,'Medical Examinations'!$A816:$O3150,6,FALSE)</f>
        <v>No</v>
      </c>
      <c r="H816" s="11">
        <f>VLOOKUP($A816,'Medical Examinations'!$A816:$P3150,13,FALSE)</f>
        <v>2</v>
      </c>
      <c r="I816" s="11" t="str">
        <f>VLOOKUP($A816,'Medical Examinations'!$A816:$P3150,16,FALSE)</f>
        <v>No</v>
      </c>
      <c r="J816" s="11" t="str">
        <f>VLOOKUP($A816,'Medical Examinations'!$A816:$P3150,11,FALSE)</f>
        <v>Obesity</v>
      </c>
      <c r="K816" s="11" t="str">
        <f>VLOOKUP($A816,'Medical Examinations'!$A816:$P3150,12,FALSE)</f>
        <v>Normal</v>
      </c>
      <c r="L816" s="11" t="str">
        <f>VLOOKUP($A816,'Hospitalisation Details'!$K816:$S3158,7,FALSE)</f>
        <v>22 Dec 1966</v>
      </c>
      <c r="M816" s="17">
        <f>VLOOKUP($A816,'Hospitalisation Details'!$K816:$S3158,9,FALSE)</f>
        <v>12949.16</v>
      </c>
      <c r="N816" s="11" t="str">
        <f>VLOOKUP($A816,'Hospitalisation Details'!$K816:$S3158,4,FALSE)</f>
        <v>Tier - 3</v>
      </c>
      <c r="O816" s="11" t="str">
        <f>VLOOKUP($A816,'Hospitalisation Details'!$K816:$S3158,5,FALSE)</f>
        <v>Tier - 3</v>
      </c>
      <c r="P816" s="11" t="str">
        <f>VLOOKUP($A816,'Hospitalisation Details'!$K816:$S3158,6,FALSE)</f>
        <v>R1013</v>
      </c>
      <c r="Q816" s="36">
        <f ca="1">VLOOKUP($A816,'Hospitalisation Details'!$K816:$S3158,8,FALSE)</f>
        <v>58</v>
      </c>
    </row>
    <row r="817" spans="1:17" x14ac:dyDescent="0.3">
      <c r="A817" s="14" t="str">
        <f>VLOOKUP('Customer Names'!A817,'Customer Names'!A817:F3151,1,FALSE)</f>
        <v>Id816</v>
      </c>
      <c r="B817" s="11" t="str">
        <f>VLOOKUP('Customer Names'!B817,'Customer Names'!B817:G3151,5,FALSE)</f>
        <v>Rich</v>
      </c>
      <c r="C817" s="11">
        <f>VLOOKUP($A817,'Medical Examinations'!$A817:$O3151,2,FALSE)</f>
        <v>31.79</v>
      </c>
      <c r="D817" s="11">
        <f>VLOOKUP($A817,'Medical Examinations'!$A817:$O3151,3,FALSE)</f>
        <v>11.33</v>
      </c>
      <c r="E817" s="11" t="str">
        <f>VLOOKUP($A817,'Medical Examinations'!$A817:$P3151,14,FALSE)</f>
        <v>Yes</v>
      </c>
      <c r="F817" s="11" t="str">
        <f>VLOOKUP($A817,'Medical Examinations'!$A817:$O3151,5,FALSE)</f>
        <v>No</v>
      </c>
      <c r="G817" s="11" t="str">
        <f>VLOOKUP($A817,'Medical Examinations'!$A817:$O3151,6,FALSE)</f>
        <v>Yes</v>
      </c>
      <c r="H817" s="11">
        <f>VLOOKUP($A817,'Medical Examinations'!$A817:$P3151,13,FALSE)</f>
        <v>1</v>
      </c>
      <c r="I817" s="11" t="str">
        <f>VLOOKUP($A817,'Medical Examinations'!$A817:$P3151,16,FALSE)</f>
        <v>No</v>
      </c>
      <c r="J817" s="11" t="str">
        <f>VLOOKUP($A817,'Medical Examinations'!$A817:$P3151,11,FALSE)</f>
        <v>Obesity</v>
      </c>
      <c r="K817" s="11" t="str">
        <f>VLOOKUP($A817,'Medical Examinations'!$A817:$P3151,12,FALSE)</f>
        <v>Diabetes</v>
      </c>
      <c r="L817" s="11" t="str">
        <f>VLOOKUP($A817,'Hospitalisation Details'!$K817:$S3159,7,FALSE)</f>
        <v>14 Aug 1963</v>
      </c>
      <c r="M817" s="17">
        <f>VLOOKUP($A817,'Hospitalisation Details'!$K817:$S3159,9,FALSE)</f>
        <v>12928.79</v>
      </c>
      <c r="N817" s="11" t="str">
        <f>VLOOKUP($A817,'Hospitalisation Details'!$K817:$S3159,4,FALSE)</f>
        <v>Tier - 3</v>
      </c>
      <c r="O817" s="11" t="str">
        <f>VLOOKUP($A817,'Hospitalisation Details'!$K817:$S3159,5,FALSE)</f>
        <v>Tier - 2</v>
      </c>
      <c r="P817" s="11" t="str">
        <f>VLOOKUP($A817,'Hospitalisation Details'!$K817:$S3159,6,FALSE)</f>
        <v>R1013</v>
      </c>
      <c r="Q817" s="36">
        <f ca="1">VLOOKUP($A817,'Hospitalisation Details'!$K817:$S3159,8,FALSE)</f>
        <v>61</v>
      </c>
    </row>
    <row r="818" spans="1:17" x14ac:dyDescent="0.3">
      <c r="A818" s="14" t="str">
        <f>VLOOKUP('Customer Names'!A818,'Customer Names'!A818:F3152,1,FALSE)</f>
        <v>Id817</v>
      </c>
      <c r="B818" s="11" t="str">
        <f>VLOOKUP('Customer Names'!B818,'Customer Names'!B818:G3152,5,FALSE)</f>
        <v>Marcos S</v>
      </c>
      <c r="C818" s="11">
        <f>VLOOKUP($A818,'Medical Examinations'!$A818:$O3152,2,FALSE)</f>
        <v>29.7</v>
      </c>
      <c r="D818" s="11">
        <f>VLOOKUP($A818,'Medical Examinations'!$A818:$O3152,3,FALSE)</f>
        <v>7.69</v>
      </c>
      <c r="E818" s="11" t="str">
        <f>VLOOKUP($A818,'Medical Examinations'!$A818:$P3152,14,FALSE)</f>
        <v>Yes</v>
      </c>
      <c r="F818" s="11" t="str">
        <f>VLOOKUP($A818,'Medical Examinations'!$A818:$O3152,5,FALSE)</f>
        <v>No</v>
      </c>
      <c r="G818" s="11" t="str">
        <f>VLOOKUP($A818,'Medical Examinations'!$A818:$O3152,6,FALSE)</f>
        <v>Yes</v>
      </c>
      <c r="H818" s="11">
        <f>VLOOKUP($A818,'Medical Examinations'!$A818:$P3152,13,FALSE)</f>
        <v>1</v>
      </c>
      <c r="I818" s="11" t="str">
        <f>VLOOKUP($A818,'Medical Examinations'!$A818:$P3152,16,FALSE)</f>
        <v>No</v>
      </c>
      <c r="J818" s="11" t="str">
        <f>VLOOKUP($A818,'Medical Examinations'!$A818:$P3152,11,FALSE)</f>
        <v>Overweight</v>
      </c>
      <c r="K818" s="11" t="str">
        <f>VLOOKUP($A818,'Medical Examinations'!$A818:$P3152,12,FALSE)</f>
        <v>Diabetes</v>
      </c>
      <c r="L818" s="11" t="str">
        <f>VLOOKUP($A818,'Hospitalisation Details'!$K818:$S3160,7,FALSE)</f>
        <v>1 Sep 1963</v>
      </c>
      <c r="M818" s="17">
        <f>VLOOKUP($A818,'Hospitalisation Details'!$K818:$S3160,9,FALSE)</f>
        <v>12925.89</v>
      </c>
      <c r="N818" s="11" t="str">
        <f>VLOOKUP($A818,'Hospitalisation Details'!$K818:$S3160,4,FALSE)</f>
        <v>Tier - 3</v>
      </c>
      <c r="O818" s="11" t="str">
        <f>VLOOKUP($A818,'Hospitalisation Details'!$K818:$S3160,5,FALSE)</f>
        <v>Tier - 2</v>
      </c>
      <c r="P818" s="11" t="str">
        <f>VLOOKUP($A818,'Hospitalisation Details'!$K818:$S3160,6,FALSE)</f>
        <v>R1013</v>
      </c>
      <c r="Q818" s="36">
        <f ca="1">VLOOKUP($A818,'Hospitalisation Details'!$K818:$S3160,8,FALSE)</f>
        <v>61</v>
      </c>
    </row>
    <row r="819" spans="1:17" x14ac:dyDescent="0.3">
      <c r="A819" s="14" t="str">
        <f>VLOOKUP('Customer Names'!A819,'Customer Names'!A819:F3153,1,FALSE)</f>
        <v>Id818</v>
      </c>
      <c r="B819" s="11" t="str">
        <f>VLOOKUP('Customer Names'!B819,'Customer Names'!B819:G3153,5,FALSE)</f>
        <v>Dave</v>
      </c>
      <c r="C819" s="11">
        <f>VLOOKUP($A819,'Medical Examinations'!$A819:$O3153,2,FALSE)</f>
        <v>25.46</v>
      </c>
      <c r="D819" s="11">
        <f>VLOOKUP($A819,'Medical Examinations'!$A819:$O3153,3,FALSE)</f>
        <v>8.77</v>
      </c>
      <c r="E819" s="11" t="str">
        <f>VLOOKUP($A819,'Medical Examinations'!$A819:$P3153,14,FALSE)</f>
        <v>Yes</v>
      </c>
      <c r="F819" s="11" t="str">
        <f>VLOOKUP($A819,'Medical Examinations'!$A819:$O3153,5,FALSE)</f>
        <v>No</v>
      </c>
      <c r="G819" s="11" t="str">
        <f>VLOOKUP($A819,'Medical Examinations'!$A819:$O3153,6,FALSE)</f>
        <v>Yes</v>
      </c>
      <c r="H819" s="11">
        <f>VLOOKUP($A819,'Medical Examinations'!$A819:$P3153,13,FALSE)</f>
        <v>1</v>
      </c>
      <c r="I819" s="11" t="str">
        <f>VLOOKUP($A819,'Medical Examinations'!$A819:$P3153,16,FALSE)</f>
        <v>No</v>
      </c>
      <c r="J819" s="11" t="str">
        <f>VLOOKUP($A819,'Medical Examinations'!$A819:$P3153,11,FALSE)</f>
        <v>Overweight</v>
      </c>
      <c r="K819" s="11" t="str">
        <f>VLOOKUP($A819,'Medical Examinations'!$A819:$P3153,12,FALSE)</f>
        <v>Diabetes</v>
      </c>
      <c r="L819" s="11" t="str">
        <f>VLOOKUP($A819,'Hospitalisation Details'!$K819:$S3161,7,FALSE)</f>
        <v>16 Aug 1963</v>
      </c>
      <c r="M819" s="17">
        <f>VLOOKUP($A819,'Hospitalisation Details'!$K819:$S3161,9,FALSE)</f>
        <v>12913.99</v>
      </c>
      <c r="N819" s="11" t="str">
        <f>VLOOKUP($A819,'Hospitalisation Details'!$K819:$S3161,4,FALSE)</f>
        <v>Tier - 3</v>
      </c>
      <c r="O819" s="11" t="str">
        <f>VLOOKUP($A819,'Hospitalisation Details'!$K819:$S3161,5,FALSE)</f>
        <v>Tier - 2</v>
      </c>
      <c r="P819" s="11" t="str">
        <f>VLOOKUP($A819,'Hospitalisation Details'!$K819:$S3161,6,FALSE)</f>
        <v>R1016</v>
      </c>
      <c r="Q819" s="36">
        <f ca="1">VLOOKUP($A819,'Hospitalisation Details'!$K819:$S3161,8,FALSE)</f>
        <v>61</v>
      </c>
    </row>
    <row r="820" spans="1:17" x14ac:dyDescent="0.3">
      <c r="A820" s="14" t="str">
        <f>VLOOKUP('Customer Names'!A820,'Customer Names'!A820:F3154,1,FALSE)</f>
        <v>Id819</v>
      </c>
      <c r="B820" s="11" t="str">
        <f>VLOOKUP('Customer Names'!B820,'Customer Names'!B820:G3154,5,FALSE)</f>
        <v>Andy</v>
      </c>
      <c r="C820" s="11">
        <f>VLOOKUP($A820,'Medical Examinations'!$A820:$O3154,2,FALSE)</f>
        <v>39.14</v>
      </c>
      <c r="D820" s="11">
        <f>VLOOKUP($A820,'Medical Examinations'!$A820:$O3154,3,FALSE)</f>
        <v>4.91</v>
      </c>
      <c r="E820" s="11" t="str">
        <f>VLOOKUP($A820,'Medical Examinations'!$A820:$P3154,14,FALSE)</f>
        <v>No</v>
      </c>
      <c r="F820" s="11" t="str">
        <f>VLOOKUP($A820,'Medical Examinations'!$A820:$O3154,5,FALSE)</f>
        <v>Yes</v>
      </c>
      <c r="G820" s="11" t="str">
        <f>VLOOKUP($A820,'Medical Examinations'!$A820:$O3154,6,FALSE)</f>
        <v>No</v>
      </c>
      <c r="H820" s="11">
        <f>VLOOKUP($A820,'Medical Examinations'!$A820:$P3154,13,FALSE)</f>
        <v>1</v>
      </c>
      <c r="I820" s="11" t="str">
        <f>VLOOKUP($A820,'Medical Examinations'!$A820:$P3154,16,FALSE)</f>
        <v>No</v>
      </c>
      <c r="J820" s="11" t="str">
        <f>VLOOKUP($A820,'Medical Examinations'!$A820:$P3154,11,FALSE)</f>
        <v>Obesity</v>
      </c>
      <c r="K820" s="11" t="str">
        <f>VLOOKUP($A820,'Medical Examinations'!$A820:$P3154,12,FALSE)</f>
        <v>Normal</v>
      </c>
      <c r="L820" s="11" t="str">
        <f>VLOOKUP($A820,'Hospitalisation Details'!$K820:$S3162,7,FALSE)</f>
        <v>9 Jul 2004</v>
      </c>
      <c r="M820" s="17">
        <f>VLOOKUP($A820,'Hospitalisation Details'!$K820:$S3162,9,FALSE)</f>
        <v>12890.06</v>
      </c>
      <c r="N820" s="11" t="str">
        <f>VLOOKUP($A820,'Hospitalisation Details'!$K820:$S3162,4,FALSE)</f>
        <v>Tier - 3</v>
      </c>
      <c r="O820" s="11" t="str">
        <f>VLOOKUP($A820,'Hospitalisation Details'!$K820:$S3162,5,FALSE)</f>
        <v>Tier - 1</v>
      </c>
      <c r="P820" s="11" t="str">
        <f>VLOOKUP($A820,'Hospitalisation Details'!$K820:$S3162,6,FALSE)</f>
        <v>R1019</v>
      </c>
      <c r="Q820" s="36">
        <f ca="1">VLOOKUP($A820,'Hospitalisation Details'!$K820:$S3162,8,FALSE)</f>
        <v>20</v>
      </c>
    </row>
    <row r="821" spans="1:17" x14ac:dyDescent="0.3">
      <c r="A821" s="14" t="str">
        <f>VLOOKUP('Customer Names'!A821,'Customer Names'!A821:F3155,1,FALSE)</f>
        <v>Id820</v>
      </c>
      <c r="B821" s="11" t="str">
        <f>VLOOKUP('Customer Names'!B821,'Customer Names'!B821:G3155,5,FALSE)</f>
        <v>Mary</v>
      </c>
      <c r="C821" s="11">
        <f>VLOOKUP($A821,'Medical Examinations'!$A821:$O3155,2,FALSE)</f>
        <v>41.2</v>
      </c>
      <c r="D821" s="11">
        <f>VLOOKUP($A821,'Medical Examinations'!$A821:$O3155,3,FALSE)</f>
        <v>4.95</v>
      </c>
      <c r="E821" s="11" t="str">
        <f>VLOOKUP($A821,'Medical Examinations'!$A821:$P3155,14,FALSE)</f>
        <v>No</v>
      </c>
      <c r="F821" s="11" t="str">
        <f>VLOOKUP($A821,'Medical Examinations'!$A821:$O3155,5,FALSE)</f>
        <v>No</v>
      </c>
      <c r="G821" s="11" t="str">
        <f>VLOOKUP($A821,'Medical Examinations'!$A821:$O3155,6,FALSE)</f>
        <v>No</v>
      </c>
      <c r="H821" s="11">
        <f>VLOOKUP($A821,'Medical Examinations'!$A821:$P3155,13,FALSE)</f>
        <v>1</v>
      </c>
      <c r="I821" s="11" t="str">
        <f>VLOOKUP($A821,'Medical Examinations'!$A821:$P3155,16,FALSE)</f>
        <v>No</v>
      </c>
      <c r="J821" s="11" t="str">
        <f>VLOOKUP($A821,'Medical Examinations'!$A821:$P3155,11,FALSE)</f>
        <v>Obesity</v>
      </c>
      <c r="K821" s="11" t="str">
        <f>VLOOKUP($A821,'Medical Examinations'!$A821:$P3155,12,FALSE)</f>
        <v>Normal</v>
      </c>
      <c r="L821" s="11" t="str">
        <f>VLOOKUP($A821,'Hospitalisation Details'!$K821:$S3163,7,FALSE)</f>
        <v>6 Aug 1984</v>
      </c>
      <c r="M821" s="17">
        <f>VLOOKUP($A821,'Hospitalisation Details'!$K821:$S3163,9,FALSE)</f>
        <v>12870.31</v>
      </c>
      <c r="N821" s="11" t="str">
        <f>VLOOKUP($A821,'Hospitalisation Details'!$K821:$S3163,4,FALSE)</f>
        <v>Tier - 3</v>
      </c>
      <c r="O821" s="11" t="str">
        <f>VLOOKUP($A821,'Hospitalisation Details'!$K821:$S3163,5,FALSE)</f>
        <v>Tier - 3</v>
      </c>
      <c r="P821" s="11" t="str">
        <f>VLOOKUP($A821,'Hospitalisation Details'!$K821:$S3163,6,FALSE)</f>
        <v>R1012</v>
      </c>
      <c r="Q821" s="36">
        <f ca="1">VLOOKUP($A821,'Hospitalisation Details'!$K821:$S3163,8,FALSE)</f>
        <v>40</v>
      </c>
    </row>
    <row r="822" spans="1:17" x14ac:dyDescent="0.3">
      <c r="A822" s="14" t="str">
        <f>VLOOKUP('Customer Names'!A822,'Customer Names'!A822:F3156,1,FALSE)</f>
        <v>Id821</v>
      </c>
      <c r="B822" s="11" t="str">
        <f>VLOOKUP('Customer Names'!B822,'Customer Names'!B822:G3156,5,FALSE)</f>
        <v>Marcus B</v>
      </c>
      <c r="C822" s="11">
        <f>VLOOKUP($A822,'Medical Examinations'!$A822:$O3156,2,FALSE)</f>
        <v>28.81</v>
      </c>
      <c r="D822" s="11">
        <f>VLOOKUP($A822,'Medical Examinations'!$A822:$O3156,3,FALSE)</f>
        <v>10.8</v>
      </c>
      <c r="E822" s="11" t="str">
        <f>VLOOKUP($A822,'Medical Examinations'!$A822:$P3156,14,FALSE)</f>
        <v>Yes</v>
      </c>
      <c r="F822" s="11" t="str">
        <f>VLOOKUP($A822,'Medical Examinations'!$A822:$O3156,5,FALSE)</f>
        <v>No</v>
      </c>
      <c r="G822" s="11" t="str">
        <f>VLOOKUP($A822,'Medical Examinations'!$A822:$O3156,6,FALSE)</f>
        <v>Yes</v>
      </c>
      <c r="H822" s="11">
        <f>VLOOKUP($A822,'Medical Examinations'!$A822:$P3156,13,FALSE)</f>
        <v>1</v>
      </c>
      <c r="I822" s="11" t="str">
        <f>VLOOKUP($A822,'Medical Examinations'!$A822:$P3156,16,FALSE)</f>
        <v>No</v>
      </c>
      <c r="J822" s="11" t="str">
        <f>VLOOKUP($A822,'Medical Examinations'!$A822:$P3156,11,FALSE)</f>
        <v>Overweight</v>
      </c>
      <c r="K822" s="11" t="str">
        <f>VLOOKUP($A822,'Medical Examinations'!$A822:$P3156,12,FALSE)</f>
        <v>Diabetes</v>
      </c>
      <c r="L822" s="11" t="str">
        <f>VLOOKUP($A822,'Hospitalisation Details'!$K822:$S3164,7,FALSE)</f>
        <v>27 Sep 1963</v>
      </c>
      <c r="M822" s="17">
        <f>VLOOKUP($A822,'Hospitalisation Details'!$K822:$S3164,9,FALSE)</f>
        <v>12856.84</v>
      </c>
      <c r="N822" s="11" t="str">
        <f>VLOOKUP($A822,'Hospitalisation Details'!$K822:$S3164,4,FALSE)</f>
        <v>Tier - 3</v>
      </c>
      <c r="O822" s="11" t="str">
        <f>VLOOKUP($A822,'Hospitalisation Details'!$K822:$S3164,5,FALSE)</f>
        <v>Tier - 3</v>
      </c>
      <c r="P822" s="11" t="str">
        <f>VLOOKUP($A822,'Hospitalisation Details'!$K822:$S3164,6,FALSE)</f>
        <v>R1021</v>
      </c>
      <c r="Q822" s="36">
        <f ca="1">VLOOKUP($A822,'Hospitalisation Details'!$K822:$S3164,8,FALSE)</f>
        <v>61</v>
      </c>
    </row>
    <row r="823" spans="1:17" x14ac:dyDescent="0.3">
      <c r="A823" s="14" t="str">
        <f>VLOOKUP('Customer Names'!A823,'Customer Names'!A823:F3157,1,FALSE)</f>
        <v>Id822</v>
      </c>
      <c r="B823" s="11" t="str">
        <f>VLOOKUP('Customer Names'!B823,'Customer Names'!B823:G3157,5,FALSE)</f>
        <v>Thomas K</v>
      </c>
      <c r="C823" s="11">
        <f>VLOOKUP($A823,'Medical Examinations'!$A823:$O3157,2,FALSE)</f>
        <v>37.409999999999997</v>
      </c>
      <c r="D823" s="11">
        <f>VLOOKUP($A823,'Medical Examinations'!$A823:$O3157,3,FALSE)</f>
        <v>7.21</v>
      </c>
      <c r="E823" s="11" t="str">
        <f>VLOOKUP($A823,'Medical Examinations'!$A823:$P3157,14,FALSE)</f>
        <v>No</v>
      </c>
      <c r="F823" s="11" t="str">
        <f>VLOOKUP($A823,'Medical Examinations'!$A823:$O3157,5,FALSE)</f>
        <v>No</v>
      </c>
      <c r="G823" s="11" t="str">
        <f>VLOOKUP($A823,'Medical Examinations'!$A823:$O3157,6,FALSE)</f>
        <v>No</v>
      </c>
      <c r="H823" s="11">
        <f>VLOOKUP($A823,'Medical Examinations'!$A823:$P3157,13,FALSE)</f>
        <v>2</v>
      </c>
      <c r="I823" s="11" t="str">
        <f>VLOOKUP($A823,'Medical Examinations'!$A823:$P3157,16,FALSE)</f>
        <v>No</v>
      </c>
      <c r="J823" s="11" t="str">
        <f>VLOOKUP($A823,'Medical Examinations'!$A823:$P3157,11,FALSE)</f>
        <v>Obesity</v>
      </c>
      <c r="K823" s="11" t="str">
        <f>VLOOKUP($A823,'Medical Examinations'!$A823:$P3157,12,FALSE)</f>
        <v>Diabetes</v>
      </c>
      <c r="L823" s="11" t="str">
        <f>VLOOKUP($A823,'Hospitalisation Details'!$K823:$S3165,7,FALSE)</f>
        <v>22 Sep 1973</v>
      </c>
      <c r="M823" s="17">
        <f>VLOOKUP($A823,'Hospitalisation Details'!$K823:$S3165,9,FALSE)</f>
        <v>12852.37</v>
      </c>
      <c r="N823" s="11" t="str">
        <f>VLOOKUP($A823,'Hospitalisation Details'!$K823:$S3165,4,FALSE)</f>
        <v>Tier - 3</v>
      </c>
      <c r="O823" s="11" t="str">
        <f>VLOOKUP($A823,'Hospitalisation Details'!$K823:$S3165,5,FALSE)</f>
        <v>Tier - 1</v>
      </c>
      <c r="P823" s="11" t="str">
        <f>VLOOKUP($A823,'Hospitalisation Details'!$K823:$S3165,6,FALSE)</f>
        <v>R1012</v>
      </c>
      <c r="Q823" s="36">
        <f ca="1">VLOOKUP($A823,'Hospitalisation Details'!$K823:$S3165,8,FALSE)</f>
        <v>51</v>
      </c>
    </row>
    <row r="824" spans="1:17" x14ac:dyDescent="0.3">
      <c r="A824" s="14" t="str">
        <f>VLOOKUP('Customer Names'!A824,'Customer Names'!A824:F3158,1,FALSE)</f>
        <v>Id823</v>
      </c>
      <c r="B824" s="11" t="str">
        <f>VLOOKUP('Customer Names'!B824,'Customer Names'!B824:G3158,5,FALSE)</f>
        <v>Robert</v>
      </c>
      <c r="C824" s="11">
        <f>VLOOKUP($A824,'Medical Examinations'!$A824:$O3158,2,FALSE)</f>
        <v>52.54</v>
      </c>
      <c r="D824" s="11">
        <f>VLOOKUP($A824,'Medical Examinations'!$A824:$O3158,3,FALSE)</f>
        <v>5.12</v>
      </c>
      <c r="E824" s="11" t="str">
        <f>VLOOKUP($A824,'Medical Examinations'!$A824:$P3158,14,FALSE)</f>
        <v>No</v>
      </c>
      <c r="F824" s="11" t="str">
        <f>VLOOKUP($A824,'Medical Examinations'!$A824:$O3158,5,FALSE)</f>
        <v>No</v>
      </c>
      <c r="G824" s="11" t="str">
        <f>VLOOKUP($A824,'Medical Examinations'!$A824:$O3158,6,FALSE)</f>
        <v>Yes</v>
      </c>
      <c r="H824" s="11">
        <f>VLOOKUP($A824,'Medical Examinations'!$A824:$P3158,13,FALSE)</f>
        <v>1</v>
      </c>
      <c r="I824" s="11" t="str">
        <f>VLOOKUP($A824,'Medical Examinations'!$A824:$P3158,16,FALSE)</f>
        <v>No</v>
      </c>
      <c r="J824" s="11" t="str">
        <f>VLOOKUP($A824,'Medical Examinations'!$A824:$P3158,11,FALSE)</f>
        <v>Obesity</v>
      </c>
      <c r="K824" s="11" t="str">
        <f>VLOOKUP($A824,'Medical Examinations'!$A824:$P3158,12,FALSE)</f>
        <v>Normal</v>
      </c>
      <c r="L824" s="11" t="str">
        <f>VLOOKUP($A824,'Hospitalisation Details'!$K824:$S3166,7,FALSE)</f>
        <v>27 Sep 1993</v>
      </c>
      <c r="M824" s="17">
        <f>VLOOKUP($A824,'Hospitalisation Details'!$K824:$S3166,9,FALSE)</f>
        <v>12847.24</v>
      </c>
      <c r="N824" s="11" t="str">
        <f>VLOOKUP($A824,'Hospitalisation Details'!$K824:$S3166,4,FALSE)</f>
        <v>Tier - 3</v>
      </c>
      <c r="O824" s="11" t="str">
        <f>VLOOKUP($A824,'Hospitalisation Details'!$K824:$S3166,5,FALSE)</f>
        <v>Tier - 2</v>
      </c>
      <c r="P824" s="11" t="str">
        <f>VLOOKUP($A824,'Hospitalisation Details'!$K824:$S3166,6,FALSE)</f>
        <v>R1012</v>
      </c>
      <c r="Q824" s="36">
        <f ca="1">VLOOKUP($A824,'Hospitalisation Details'!$K824:$S3166,8,FALSE)</f>
        <v>31</v>
      </c>
    </row>
    <row r="825" spans="1:17" x14ac:dyDescent="0.3">
      <c r="A825" s="14" t="str">
        <f>VLOOKUP('Customer Names'!A825,'Customer Names'!A825:F3159,1,FALSE)</f>
        <v>Id824</v>
      </c>
      <c r="B825" s="11" t="str">
        <f>VLOOKUP('Customer Names'!B825,'Customer Names'!B825:G3159,5,FALSE)</f>
        <v>Geoff</v>
      </c>
      <c r="C825" s="11">
        <f>VLOOKUP($A825,'Medical Examinations'!$A825:$O3159,2,FALSE)</f>
        <v>17.29</v>
      </c>
      <c r="D825" s="11">
        <f>VLOOKUP($A825,'Medical Examinations'!$A825:$O3159,3,FALSE)</f>
        <v>4.62</v>
      </c>
      <c r="E825" s="11" t="str">
        <f>VLOOKUP($A825,'Medical Examinations'!$A825:$P3159,14,FALSE)</f>
        <v>No</v>
      </c>
      <c r="F825" s="11" t="str">
        <f>VLOOKUP($A825,'Medical Examinations'!$A825:$O3159,5,FALSE)</f>
        <v>Yes</v>
      </c>
      <c r="G825" s="11" t="str">
        <f>VLOOKUP($A825,'Medical Examinations'!$A825:$O3159,6,FALSE)</f>
        <v>No</v>
      </c>
      <c r="H825" s="11">
        <f>VLOOKUP($A825,'Medical Examinations'!$A825:$P3159,13,FALSE)</f>
        <v>1</v>
      </c>
      <c r="I825" s="11" t="str">
        <f>VLOOKUP($A825,'Medical Examinations'!$A825:$P3159,16,FALSE)</f>
        <v>Yes</v>
      </c>
      <c r="J825" s="11" t="str">
        <f>VLOOKUP($A825,'Medical Examinations'!$A825:$P3159,11,FALSE)</f>
        <v>Underweight</v>
      </c>
      <c r="K825" s="11" t="str">
        <f>VLOOKUP($A825,'Medical Examinations'!$A825:$P3159,12,FALSE)</f>
        <v>Normal</v>
      </c>
      <c r="L825" s="11" t="str">
        <f>VLOOKUP($A825,'Hospitalisation Details'!$K825:$S3167,7,FALSE)</f>
        <v>9 Nov 2004</v>
      </c>
      <c r="M825" s="17">
        <f>VLOOKUP($A825,'Hospitalisation Details'!$K825:$S3167,9,FALSE)</f>
        <v>12829.46</v>
      </c>
      <c r="N825" s="11" t="str">
        <f>VLOOKUP($A825,'Hospitalisation Details'!$K825:$S3167,4,FALSE)</f>
        <v>Tier - 3</v>
      </c>
      <c r="O825" s="11" t="str">
        <f>VLOOKUP($A825,'Hospitalisation Details'!$K825:$S3167,5,FALSE)</f>
        <v>Tier - 3</v>
      </c>
      <c r="P825" s="11" t="str">
        <f>VLOOKUP($A825,'Hospitalisation Details'!$K825:$S3167,6,FALSE)</f>
        <v>R1016</v>
      </c>
      <c r="Q825" s="36">
        <f ca="1">VLOOKUP($A825,'Hospitalisation Details'!$K825:$S3167,8,FALSE)</f>
        <v>20</v>
      </c>
    </row>
    <row r="826" spans="1:17" x14ac:dyDescent="0.3">
      <c r="A826" s="14" t="str">
        <f>VLOOKUP('Customer Names'!A826,'Customer Names'!A826:F3160,1,FALSE)</f>
        <v>Id825</v>
      </c>
      <c r="B826" s="11" t="str">
        <f>VLOOKUP('Customer Names'!B826,'Customer Names'!B826:G3160,5,FALSE)</f>
        <v>Chris J</v>
      </c>
      <c r="C826" s="11">
        <f>VLOOKUP($A826,'Medical Examinations'!$A826:$O3160,2,FALSE)</f>
        <v>31.74</v>
      </c>
      <c r="D826" s="11">
        <f>VLOOKUP($A826,'Medical Examinations'!$A826:$O3160,3,FALSE)</f>
        <v>7.68</v>
      </c>
      <c r="E826" s="11" t="str">
        <f>VLOOKUP($A826,'Medical Examinations'!$A826:$P3160,14,FALSE)</f>
        <v>Yes</v>
      </c>
      <c r="F826" s="11" t="str">
        <f>VLOOKUP($A826,'Medical Examinations'!$A826:$O3160,5,FALSE)</f>
        <v>No</v>
      </c>
      <c r="G826" s="11" t="str">
        <f>VLOOKUP($A826,'Medical Examinations'!$A826:$O3160,6,FALSE)</f>
        <v>No</v>
      </c>
      <c r="H826" s="11">
        <f>VLOOKUP($A826,'Medical Examinations'!$A826:$P3160,13,FALSE)</f>
        <v>0</v>
      </c>
      <c r="I826" s="11" t="str">
        <f>VLOOKUP($A826,'Medical Examinations'!$A826:$P3160,16,FALSE)</f>
        <v>No</v>
      </c>
      <c r="J826" s="11" t="str">
        <f>VLOOKUP($A826,'Medical Examinations'!$A826:$P3160,11,FALSE)</f>
        <v>Obesity</v>
      </c>
      <c r="K826" s="11" t="str">
        <f>VLOOKUP($A826,'Medical Examinations'!$A826:$P3160,12,FALSE)</f>
        <v>Diabetes</v>
      </c>
      <c r="L826" s="11" t="str">
        <f>VLOOKUP($A826,'Hospitalisation Details'!$K826:$S3168,7,FALSE)</f>
        <v>25 Sep 1967</v>
      </c>
      <c r="M826" s="17">
        <f>VLOOKUP($A826,'Hospitalisation Details'!$K826:$S3168,9,FALSE)</f>
        <v>12823.25</v>
      </c>
      <c r="N826" s="11" t="str">
        <f>VLOOKUP($A826,'Hospitalisation Details'!$K826:$S3168,4,FALSE)</f>
        <v>Tier - 3</v>
      </c>
      <c r="O826" s="11" t="str">
        <f>VLOOKUP($A826,'Hospitalisation Details'!$K826:$S3168,5,FALSE)</f>
        <v>Tier - 3</v>
      </c>
      <c r="P826" s="11" t="str">
        <f>VLOOKUP($A826,'Hospitalisation Details'!$K826:$S3168,6,FALSE)</f>
        <v>R1021</v>
      </c>
      <c r="Q826" s="36">
        <f ca="1">VLOOKUP($A826,'Hospitalisation Details'!$K826:$S3168,8,FALSE)</f>
        <v>57</v>
      </c>
    </row>
    <row r="827" spans="1:17" x14ac:dyDescent="0.3">
      <c r="A827" s="14" t="str">
        <f>VLOOKUP('Customer Names'!A827,'Customer Names'!A827:F3161,1,FALSE)</f>
        <v>Id826</v>
      </c>
      <c r="B827" s="11" t="str">
        <f>VLOOKUP('Customer Names'!B827,'Customer Names'!B827:G3161,5,FALSE)</f>
        <v>Kate A</v>
      </c>
      <c r="C827" s="11">
        <f>VLOOKUP($A827,'Medical Examinations'!$A827:$O3161,2,FALSE)</f>
        <v>26.504999999999999</v>
      </c>
      <c r="D827" s="11">
        <f>VLOOKUP($A827,'Medical Examinations'!$A827:$O3161,3,FALSE)</f>
        <v>6.79</v>
      </c>
      <c r="E827" s="11" t="str">
        <f>VLOOKUP($A827,'Medical Examinations'!$A827:$P3161,14,FALSE)</f>
        <v>Yes</v>
      </c>
      <c r="F827" s="11" t="str">
        <f>VLOOKUP($A827,'Medical Examinations'!$A827:$O3161,5,FALSE)</f>
        <v>No</v>
      </c>
      <c r="G827" s="11" t="str">
        <f>VLOOKUP($A827,'Medical Examinations'!$A827:$O3161,6,FALSE)</f>
        <v>Yes</v>
      </c>
      <c r="H827" s="11">
        <f>VLOOKUP($A827,'Medical Examinations'!$A827:$P3161,13,FALSE)</f>
        <v>1</v>
      </c>
      <c r="I827" s="11" t="str">
        <f>VLOOKUP($A827,'Medical Examinations'!$A827:$P3161,16,FALSE)</f>
        <v>No</v>
      </c>
      <c r="J827" s="11" t="str">
        <f>VLOOKUP($A827,'Medical Examinations'!$A827:$P3161,11,FALSE)</f>
        <v>Overweight</v>
      </c>
      <c r="K827" s="11" t="str">
        <f>VLOOKUP($A827,'Medical Examinations'!$A827:$P3161,12,FALSE)</f>
        <v>Diabetes</v>
      </c>
      <c r="L827" s="11" t="str">
        <f>VLOOKUP($A827,'Hospitalisation Details'!$K827:$S3169,7,FALSE)</f>
        <v>20 Jul 1963</v>
      </c>
      <c r="M827" s="17">
        <f>VLOOKUP($A827,'Hospitalisation Details'!$K827:$S3169,9,FALSE)</f>
        <v>12815.44</v>
      </c>
      <c r="N827" s="11" t="str">
        <f>VLOOKUP($A827,'Hospitalisation Details'!$K827:$S3169,4,FALSE)</f>
        <v>Tier - 3</v>
      </c>
      <c r="O827" s="11" t="str">
        <f>VLOOKUP($A827,'Hospitalisation Details'!$K827:$S3169,5,FALSE)</f>
        <v>Tier - 3</v>
      </c>
      <c r="P827" s="11" t="str">
        <f>VLOOKUP($A827,'Hospitalisation Details'!$K827:$S3169,6,FALSE)</f>
        <v>R1024</v>
      </c>
      <c r="Q827" s="36">
        <f ca="1">VLOOKUP($A827,'Hospitalisation Details'!$K827:$S3169,8,FALSE)</f>
        <v>61</v>
      </c>
    </row>
    <row r="828" spans="1:17" x14ac:dyDescent="0.3">
      <c r="A828" s="14" t="str">
        <f>VLOOKUP('Customer Names'!A828,'Customer Names'!A828:F3162,1,FALSE)</f>
        <v>Id827</v>
      </c>
      <c r="B828" s="11" t="str">
        <f>VLOOKUP('Customer Names'!B828,'Customer Names'!B828:G3162,5,FALSE)</f>
        <v>Kelli</v>
      </c>
      <c r="C828" s="11">
        <f>VLOOKUP($A828,'Medical Examinations'!$A828:$O3162,2,FALSE)</f>
        <v>36.479999999999997</v>
      </c>
      <c r="D828" s="11">
        <f>VLOOKUP($A828,'Medical Examinations'!$A828:$O3162,3,FALSE)</f>
        <v>11.09</v>
      </c>
      <c r="E828" s="11" t="str">
        <f>VLOOKUP($A828,'Medical Examinations'!$A828:$P3162,14,FALSE)</f>
        <v>No</v>
      </c>
      <c r="F828" s="11" t="str">
        <f>VLOOKUP($A828,'Medical Examinations'!$A828:$O3162,5,FALSE)</f>
        <v>No</v>
      </c>
      <c r="G828" s="11" t="str">
        <f>VLOOKUP($A828,'Medical Examinations'!$A828:$O3162,6,FALSE)</f>
        <v>No</v>
      </c>
      <c r="H828" s="11">
        <f>VLOOKUP($A828,'Medical Examinations'!$A828:$P3162,13,FALSE)</f>
        <v>0</v>
      </c>
      <c r="I828" s="11" t="str">
        <f>VLOOKUP($A828,'Medical Examinations'!$A828:$P3162,16,FALSE)</f>
        <v>No</v>
      </c>
      <c r="J828" s="11" t="str">
        <f>VLOOKUP($A828,'Medical Examinations'!$A828:$P3162,11,FALSE)</f>
        <v>Obesity</v>
      </c>
      <c r="K828" s="11" t="str">
        <f>VLOOKUP($A828,'Medical Examinations'!$A828:$P3162,12,FALSE)</f>
        <v>Diabetes</v>
      </c>
      <c r="L828" s="11" t="str">
        <f>VLOOKUP($A828,'Hospitalisation Details'!$K828:$S3170,7,FALSE)</f>
        <v>24 Jul 1978</v>
      </c>
      <c r="M828" s="17">
        <f>VLOOKUP($A828,'Hospitalisation Details'!$K828:$S3170,9,FALSE)</f>
        <v>12797.21</v>
      </c>
      <c r="N828" s="11" t="str">
        <f>VLOOKUP($A828,'Hospitalisation Details'!$K828:$S3170,4,FALSE)</f>
        <v>Tier - 3</v>
      </c>
      <c r="O828" s="11" t="str">
        <f>VLOOKUP($A828,'Hospitalisation Details'!$K828:$S3170,5,FALSE)</f>
        <v>Tier - 1</v>
      </c>
      <c r="P828" s="11" t="str">
        <f>VLOOKUP($A828,'Hospitalisation Details'!$K828:$S3170,6,FALSE)</f>
        <v>R1024</v>
      </c>
      <c r="Q828" s="36">
        <f ca="1">VLOOKUP($A828,'Hospitalisation Details'!$K828:$S3170,8,FALSE)</f>
        <v>46</v>
      </c>
    </row>
    <row r="829" spans="1:17" x14ac:dyDescent="0.3">
      <c r="A829" s="14" t="str">
        <f>VLOOKUP('Customer Names'!A829,'Customer Names'!A829:F3163,1,FALSE)</f>
        <v>Id828</v>
      </c>
      <c r="B829" s="11" t="str">
        <f>VLOOKUP('Customer Names'!B829,'Customer Names'!B829:G3163,5,FALSE)</f>
        <v>Maggie M</v>
      </c>
      <c r="C829" s="11">
        <f>VLOOKUP($A829,'Medical Examinations'!$A829:$O3163,2,FALSE)</f>
        <v>39.159999999999997</v>
      </c>
      <c r="D829" s="11">
        <f>VLOOKUP($A829,'Medical Examinations'!$A829:$O3163,3,FALSE)</f>
        <v>5.24</v>
      </c>
      <c r="E829" s="11" t="str">
        <f>VLOOKUP($A829,'Medical Examinations'!$A829:$P3163,14,FALSE)</f>
        <v>Yes</v>
      </c>
      <c r="F829" s="11" t="str">
        <f>VLOOKUP($A829,'Medical Examinations'!$A829:$O3163,5,FALSE)</f>
        <v>No</v>
      </c>
      <c r="G829" s="11" t="str">
        <f>VLOOKUP($A829,'Medical Examinations'!$A829:$O3163,6,FALSE)</f>
        <v>Yes</v>
      </c>
      <c r="H829" s="11">
        <f>VLOOKUP($A829,'Medical Examinations'!$A829:$P3163,13,FALSE)</f>
        <v>1</v>
      </c>
      <c r="I829" s="11" t="str">
        <f>VLOOKUP($A829,'Medical Examinations'!$A829:$P3163,16,FALSE)</f>
        <v>No</v>
      </c>
      <c r="J829" s="11" t="str">
        <f>VLOOKUP($A829,'Medical Examinations'!$A829:$P3163,11,FALSE)</f>
        <v>Obesity</v>
      </c>
      <c r="K829" s="11" t="str">
        <f>VLOOKUP($A829,'Medical Examinations'!$A829:$P3163,12,FALSE)</f>
        <v>Normal</v>
      </c>
      <c r="L829" s="11" t="str">
        <f>VLOOKUP($A829,'Hospitalisation Details'!$K829:$S3171,7,FALSE)</f>
        <v>29 Oct 1983</v>
      </c>
      <c r="M829" s="17">
        <f>VLOOKUP($A829,'Hospitalisation Details'!$K829:$S3171,9,FALSE)</f>
        <v>12788.18</v>
      </c>
      <c r="N829" s="11" t="str">
        <f>VLOOKUP($A829,'Hospitalisation Details'!$K829:$S3171,4,FALSE)</f>
        <v>Tier - 3</v>
      </c>
      <c r="O829" s="11" t="str">
        <f>VLOOKUP($A829,'Hospitalisation Details'!$K829:$S3171,5,FALSE)</f>
        <v>Tier - 1</v>
      </c>
      <c r="P829" s="11" t="str">
        <f>VLOOKUP($A829,'Hospitalisation Details'!$K829:$S3171,6,FALSE)</f>
        <v>R1026</v>
      </c>
      <c r="Q829" s="36">
        <f ca="1">VLOOKUP($A829,'Hospitalisation Details'!$K829:$S3171,8,FALSE)</f>
        <v>41</v>
      </c>
    </row>
    <row r="830" spans="1:17" x14ac:dyDescent="0.3">
      <c r="A830" s="14" t="str">
        <f>VLOOKUP('Customer Names'!A830,'Customer Names'!A830:F3164,1,FALSE)</f>
        <v>Id829</v>
      </c>
      <c r="B830" s="11" t="str">
        <f>VLOOKUP('Customer Names'!B830,'Customer Names'!B830:G3164,5,FALSE)</f>
        <v>Michelle L</v>
      </c>
      <c r="C830" s="11">
        <f>VLOOKUP($A830,'Medical Examinations'!$A830:$O3164,2,FALSE)</f>
        <v>28.22</v>
      </c>
      <c r="D830" s="11">
        <f>VLOOKUP($A830,'Medical Examinations'!$A830:$O3164,3,FALSE)</f>
        <v>7.51</v>
      </c>
      <c r="E830" s="11" t="str">
        <f>VLOOKUP($A830,'Medical Examinations'!$A830:$P3164,14,FALSE)</f>
        <v>Yes</v>
      </c>
      <c r="F830" s="11" t="str">
        <f>VLOOKUP($A830,'Medical Examinations'!$A830:$O3164,5,FALSE)</f>
        <v>No</v>
      </c>
      <c r="G830" s="11" t="str">
        <f>VLOOKUP($A830,'Medical Examinations'!$A830:$O3164,6,FALSE)</f>
        <v>Yes</v>
      </c>
      <c r="H830" s="11">
        <f>VLOOKUP($A830,'Medical Examinations'!$A830:$P3164,13,FALSE)</f>
        <v>1</v>
      </c>
      <c r="I830" s="11" t="str">
        <f>VLOOKUP($A830,'Medical Examinations'!$A830:$P3164,16,FALSE)</f>
        <v>No</v>
      </c>
      <c r="J830" s="11" t="str">
        <f>VLOOKUP($A830,'Medical Examinations'!$A830:$P3164,11,FALSE)</f>
        <v>Overweight</v>
      </c>
      <c r="K830" s="11" t="str">
        <f>VLOOKUP($A830,'Medical Examinations'!$A830:$P3164,12,FALSE)</f>
        <v>Diabetes</v>
      </c>
      <c r="L830" s="11" t="str">
        <f>VLOOKUP($A830,'Hospitalisation Details'!$K830:$S3172,7,FALSE)</f>
        <v>5 Dec 1963</v>
      </c>
      <c r="M830" s="17">
        <f>VLOOKUP($A830,'Hospitalisation Details'!$K830:$S3172,9,FALSE)</f>
        <v>12788.03</v>
      </c>
      <c r="N830" s="11" t="str">
        <f>VLOOKUP($A830,'Hospitalisation Details'!$K830:$S3172,4,FALSE)</f>
        <v>Tier - 3</v>
      </c>
      <c r="O830" s="11" t="str">
        <f>VLOOKUP($A830,'Hospitalisation Details'!$K830:$S3172,5,FALSE)</f>
        <v>Tier - 3</v>
      </c>
      <c r="P830" s="11" t="str">
        <f>VLOOKUP($A830,'Hospitalisation Details'!$K830:$S3172,6,FALSE)</f>
        <v>R1025</v>
      </c>
      <c r="Q830" s="36">
        <f ca="1">VLOOKUP($A830,'Hospitalisation Details'!$K830:$S3172,8,FALSE)</f>
        <v>61</v>
      </c>
    </row>
    <row r="831" spans="1:17" x14ac:dyDescent="0.3">
      <c r="A831" s="14" t="str">
        <f>VLOOKUP('Customer Names'!A831,'Customer Names'!A831:F3165,1,FALSE)</f>
        <v>Id830</v>
      </c>
      <c r="B831" s="11" t="str">
        <f>VLOOKUP('Customer Names'!B831,'Customer Names'!B831:G3165,5,FALSE)</f>
        <v>Ashley K</v>
      </c>
      <c r="C831" s="11">
        <f>VLOOKUP($A831,'Medical Examinations'!$A831:$O3165,2,FALSE)</f>
        <v>35</v>
      </c>
      <c r="D831" s="11">
        <f>VLOOKUP($A831,'Medical Examinations'!$A831:$O3165,3,FALSE)</f>
        <v>4.13</v>
      </c>
      <c r="E831" s="11" t="str">
        <f>VLOOKUP($A831,'Medical Examinations'!$A831:$P3165,14,FALSE)</f>
        <v>No</v>
      </c>
      <c r="F831" s="11" t="str">
        <f>VLOOKUP($A831,'Medical Examinations'!$A831:$O3165,5,FALSE)</f>
        <v>No</v>
      </c>
      <c r="G831" s="11" t="str">
        <f>VLOOKUP($A831,'Medical Examinations'!$A831:$O3165,6,FALSE)</f>
        <v>No</v>
      </c>
      <c r="H831" s="11">
        <f>VLOOKUP($A831,'Medical Examinations'!$A831:$P3165,13,FALSE)</f>
        <v>2</v>
      </c>
      <c r="I831" s="11" t="str">
        <f>VLOOKUP($A831,'Medical Examinations'!$A831:$P3165,16,FALSE)</f>
        <v>No</v>
      </c>
      <c r="J831" s="11" t="str">
        <f>VLOOKUP($A831,'Medical Examinations'!$A831:$P3165,11,FALSE)</f>
        <v>Obesity</v>
      </c>
      <c r="K831" s="11" t="str">
        <f>VLOOKUP($A831,'Medical Examinations'!$A831:$P3165,12,FALSE)</f>
        <v>Normal</v>
      </c>
      <c r="L831" s="11" t="str">
        <f>VLOOKUP($A831,'Hospitalisation Details'!$K831:$S3173,7,FALSE)</f>
        <v>7 Oct 1972</v>
      </c>
      <c r="M831" s="17">
        <f>VLOOKUP($A831,'Hospitalisation Details'!$K831:$S3173,9,FALSE)</f>
        <v>12776.05</v>
      </c>
      <c r="N831" s="11" t="str">
        <f>VLOOKUP($A831,'Hospitalisation Details'!$K831:$S3173,4,FALSE)</f>
        <v>Tier - 3</v>
      </c>
      <c r="O831" s="11" t="str">
        <f>VLOOKUP($A831,'Hospitalisation Details'!$K831:$S3173,5,FALSE)</f>
        <v>Tier - 3</v>
      </c>
      <c r="P831" s="11" t="str">
        <f>VLOOKUP($A831,'Hospitalisation Details'!$K831:$S3173,6,FALSE)</f>
        <v>R1026</v>
      </c>
      <c r="Q831" s="36">
        <f ca="1">VLOOKUP($A831,'Hospitalisation Details'!$K831:$S3173,8,FALSE)</f>
        <v>52</v>
      </c>
    </row>
    <row r="832" spans="1:17" x14ac:dyDescent="0.3">
      <c r="A832" s="14" t="str">
        <f>VLOOKUP('Customer Names'!A832,'Customer Names'!A832:F3166,1,FALSE)</f>
        <v>Id831</v>
      </c>
      <c r="B832" s="11" t="str">
        <f>VLOOKUP('Customer Names'!B832,'Customer Names'!B832:G3166,5,FALSE)</f>
        <v>Michael</v>
      </c>
      <c r="C832" s="11">
        <f>VLOOKUP($A832,'Medical Examinations'!$A832:$O3166,2,FALSE)</f>
        <v>36.24</v>
      </c>
      <c r="D832" s="11">
        <f>VLOOKUP($A832,'Medical Examinations'!$A832:$O3166,3,FALSE)</f>
        <v>8.3800000000000008</v>
      </c>
      <c r="E832" s="11" t="str">
        <f>VLOOKUP($A832,'Medical Examinations'!$A832:$P3166,14,FALSE)</f>
        <v>Yes</v>
      </c>
      <c r="F832" s="11" t="str">
        <f>VLOOKUP($A832,'Medical Examinations'!$A832:$O3166,5,FALSE)</f>
        <v>No</v>
      </c>
      <c r="G832" s="11" t="str">
        <f>VLOOKUP($A832,'Medical Examinations'!$A832:$O3166,6,FALSE)</f>
        <v>No</v>
      </c>
      <c r="H832" s="11">
        <f>VLOOKUP($A832,'Medical Examinations'!$A832:$P3166,13,FALSE)</f>
        <v>1</v>
      </c>
      <c r="I832" s="11" t="str">
        <f>VLOOKUP($A832,'Medical Examinations'!$A832:$P3166,16,FALSE)</f>
        <v>No</v>
      </c>
      <c r="J832" s="11" t="str">
        <f>VLOOKUP($A832,'Medical Examinations'!$A832:$P3166,11,FALSE)</f>
        <v>Obesity</v>
      </c>
      <c r="K832" s="11" t="str">
        <f>VLOOKUP($A832,'Medical Examinations'!$A832:$P3166,12,FALSE)</f>
        <v>Diabetes</v>
      </c>
      <c r="L832" s="11" t="str">
        <f>VLOOKUP($A832,'Hospitalisation Details'!$K832:$S3174,7,FALSE)</f>
        <v>25 Sep 1975</v>
      </c>
      <c r="M832" s="17">
        <f>VLOOKUP($A832,'Hospitalisation Details'!$K832:$S3174,9,FALSE)</f>
        <v>12770.27</v>
      </c>
      <c r="N832" s="11" t="str">
        <f>VLOOKUP($A832,'Hospitalisation Details'!$K832:$S3174,4,FALSE)</f>
        <v>Tier - 3</v>
      </c>
      <c r="O832" s="11" t="str">
        <f>VLOOKUP($A832,'Hospitalisation Details'!$K832:$S3174,5,FALSE)</f>
        <v>Tier - 3</v>
      </c>
      <c r="P832" s="11" t="str">
        <f>VLOOKUP($A832,'Hospitalisation Details'!$K832:$S3174,6,FALSE)</f>
        <v>R1021</v>
      </c>
      <c r="Q832" s="36">
        <f ca="1">VLOOKUP($A832,'Hospitalisation Details'!$K832:$S3174,8,FALSE)</f>
        <v>49</v>
      </c>
    </row>
    <row r="833" spans="1:17" x14ac:dyDescent="0.3">
      <c r="A833" s="14" t="str">
        <f>VLOOKUP('Customer Names'!A833,'Customer Names'!A833:F3167,1,FALSE)</f>
        <v>Id832</v>
      </c>
      <c r="B833" s="11" t="str">
        <f>VLOOKUP('Customer Names'!B833,'Customer Names'!B833:G3167,5,FALSE)</f>
        <v>Ryan K</v>
      </c>
      <c r="C833" s="11">
        <f>VLOOKUP($A833,'Medical Examinations'!$A833:$O3167,2,FALSE)</f>
        <v>36.954999999999998</v>
      </c>
      <c r="D833" s="11">
        <f>VLOOKUP($A833,'Medical Examinations'!$A833:$O3167,3,FALSE)</f>
        <v>8.07</v>
      </c>
      <c r="E833" s="11" t="str">
        <f>VLOOKUP($A833,'Medical Examinations'!$A833:$P3167,14,FALSE)</f>
        <v>No</v>
      </c>
      <c r="F833" s="11" t="str">
        <f>VLOOKUP($A833,'Medical Examinations'!$A833:$O3167,5,FALSE)</f>
        <v>No</v>
      </c>
      <c r="G833" s="11" t="str">
        <f>VLOOKUP($A833,'Medical Examinations'!$A833:$O3167,6,FALSE)</f>
        <v>No</v>
      </c>
      <c r="H833" s="11">
        <f>VLOOKUP($A833,'Medical Examinations'!$A833:$P3167,13,FALSE)</f>
        <v>0</v>
      </c>
      <c r="I833" s="11" t="str">
        <f>VLOOKUP($A833,'Medical Examinations'!$A833:$P3167,16,FALSE)</f>
        <v>No</v>
      </c>
      <c r="J833" s="11" t="str">
        <f>VLOOKUP($A833,'Medical Examinations'!$A833:$P3167,11,FALSE)</f>
        <v>Obesity</v>
      </c>
      <c r="K833" s="11" t="str">
        <f>VLOOKUP($A833,'Medical Examinations'!$A833:$P3167,12,FALSE)</f>
        <v>Diabetes</v>
      </c>
      <c r="L833" s="11" t="str">
        <f>VLOOKUP($A833,'Hospitalisation Details'!$K833:$S3175,7,FALSE)</f>
        <v>1 Oct 1962</v>
      </c>
      <c r="M833" s="17">
        <f>VLOOKUP($A833,'Hospitalisation Details'!$K833:$S3175,9,FALSE)</f>
        <v>12741.17</v>
      </c>
      <c r="N833" s="11" t="str">
        <f>VLOOKUP($A833,'Hospitalisation Details'!$K833:$S3175,4,FALSE)</f>
        <v>Tier - 3</v>
      </c>
      <c r="O833" s="11" t="str">
        <f>VLOOKUP($A833,'Hospitalisation Details'!$K833:$S3175,5,FALSE)</f>
        <v>Tier - 1</v>
      </c>
      <c r="P833" s="11" t="str">
        <f>VLOOKUP($A833,'Hospitalisation Details'!$K833:$S3175,6,FALSE)</f>
        <v>R1017</v>
      </c>
      <c r="Q833" s="36">
        <f ca="1">VLOOKUP($A833,'Hospitalisation Details'!$K833:$S3175,8,FALSE)</f>
        <v>62</v>
      </c>
    </row>
    <row r="834" spans="1:17" x14ac:dyDescent="0.3">
      <c r="A834" s="14" t="str">
        <f>VLOOKUP('Customer Names'!A834,'Customer Names'!A834:F3168,1,FALSE)</f>
        <v>Id833</v>
      </c>
      <c r="B834" s="11" t="str">
        <f>VLOOKUP('Customer Names'!B834,'Customer Names'!B834:G3168,5,FALSE)</f>
        <v>Matthew J</v>
      </c>
      <c r="C834" s="11">
        <f>VLOOKUP($A834,'Medical Examinations'!$A834:$O3168,2,FALSE)</f>
        <v>29.64</v>
      </c>
      <c r="D834" s="11">
        <f>VLOOKUP($A834,'Medical Examinations'!$A834:$O3168,3,FALSE)</f>
        <v>8.9499999999999993</v>
      </c>
      <c r="E834" s="11" t="str">
        <f>VLOOKUP($A834,'Medical Examinations'!$A834:$P3168,14,FALSE)</f>
        <v>No</v>
      </c>
      <c r="F834" s="11" t="str">
        <f>VLOOKUP($A834,'Medical Examinations'!$A834:$O3168,5,FALSE)</f>
        <v>No</v>
      </c>
      <c r="G834" s="11" t="str">
        <f>VLOOKUP($A834,'Medical Examinations'!$A834:$O3168,6,FALSE)</f>
        <v>No</v>
      </c>
      <c r="H834" s="11">
        <f>VLOOKUP($A834,'Medical Examinations'!$A834:$P3168,13,FALSE)</f>
        <v>0</v>
      </c>
      <c r="I834" s="11" t="str">
        <f>VLOOKUP($A834,'Medical Examinations'!$A834:$P3168,16,FALSE)</f>
        <v>No</v>
      </c>
      <c r="J834" s="11" t="str">
        <f>VLOOKUP($A834,'Medical Examinations'!$A834:$P3168,11,FALSE)</f>
        <v>Overweight</v>
      </c>
      <c r="K834" s="11" t="str">
        <f>VLOOKUP($A834,'Medical Examinations'!$A834:$P3168,12,FALSE)</f>
        <v>Diabetes</v>
      </c>
      <c r="L834" s="11" t="str">
        <f>VLOOKUP($A834,'Hospitalisation Details'!$K834:$S3176,7,FALSE)</f>
        <v>2 Sep 1962</v>
      </c>
      <c r="M834" s="17">
        <f>VLOOKUP($A834,'Hospitalisation Details'!$K834:$S3176,9,FALSE)</f>
        <v>12731</v>
      </c>
      <c r="N834" s="11" t="str">
        <f>VLOOKUP($A834,'Hospitalisation Details'!$K834:$S3176,4,FALSE)</f>
        <v>Tier - 3</v>
      </c>
      <c r="O834" s="11" t="str">
        <f>VLOOKUP($A834,'Hospitalisation Details'!$K834:$S3176,5,FALSE)</f>
        <v>Tier - 3</v>
      </c>
      <c r="P834" s="11" t="str">
        <f>VLOOKUP($A834,'Hospitalisation Details'!$K834:$S3176,6,FALSE)</f>
        <v>R1016</v>
      </c>
      <c r="Q834" s="36">
        <f ca="1">VLOOKUP($A834,'Hospitalisation Details'!$K834:$S3176,8,FALSE)</f>
        <v>62</v>
      </c>
    </row>
    <row r="835" spans="1:17" x14ac:dyDescent="0.3">
      <c r="A835" s="14" t="str">
        <f>VLOOKUP('Customer Names'!A835,'Customer Names'!A835:F3169,1,FALSE)</f>
        <v>Id834</v>
      </c>
      <c r="B835" s="11" t="str">
        <f>VLOOKUP('Customer Names'!B835,'Customer Names'!B835:G3169,5,FALSE)</f>
        <v>Karine</v>
      </c>
      <c r="C835" s="11">
        <f>VLOOKUP($A835,'Medical Examinations'!$A835:$O3169,2,FALSE)</f>
        <v>42.74</v>
      </c>
      <c r="D835" s="11">
        <f>VLOOKUP($A835,'Medical Examinations'!$A835:$O3169,3,FALSE)</f>
        <v>6.31</v>
      </c>
      <c r="E835" s="11" t="str">
        <f>VLOOKUP($A835,'Medical Examinations'!$A835:$P3169,14,FALSE)</f>
        <v>Yes</v>
      </c>
      <c r="F835" s="11" t="str">
        <f>VLOOKUP($A835,'Medical Examinations'!$A835:$O3169,5,FALSE)</f>
        <v>No</v>
      </c>
      <c r="G835" s="11" t="str">
        <f>VLOOKUP($A835,'Medical Examinations'!$A835:$O3169,6,FALSE)</f>
        <v>No</v>
      </c>
      <c r="H835" s="11">
        <f>VLOOKUP($A835,'Medical Examinations'!$A835:$P3169,13,FALSE)</f>
        <v>1</v>
      </c>
      <c r="I835" s="11" t="str">
        <f>VLOOKUP($A835,'Medical Examinations'!$A835:$P3169,16,FALSE)</f>
        <v>No</v>
      </c>
      <c r="J835" s="11" t="str">
        <f>VLOOKUP($A835,'Medical Examinations'!$A835:$P3169,11,FALSE)</f>
        <v>Obesity</v>
      </c>
      <c r="K835" s="11" t="str">
        <f>VLOOKUP($A835,'Medical Examinations'!$A835:$P3169,12,FALSE)</f>
        <v>Prediabetes</v>
      </c>
      <c r="L835" s="11" t="str">
        <f>VLOOKUP($A835,'Hospitalisation Details'!$K835:$S3177,7,FALSE)</f>
        <v>17 Jul 1988</v>
      </c>
      <c r="M835" s="17">
        <f>VLOOKUP($A835,'Hospitalisation Details'!$K835:$S3177,9,FALSE)</f>
        <v>12718.21</v>
      </c>
      <c r="N835" s="11" t="str">
        <f>VLOOKUP($A835,'Hospitalisation Details'!$K835:$S3177,4,FALSE)</f>
        <v>Tier - 3</v>
      </c>
      <c r="O835" s="11" t="str">
        <f>VLOOKUP($A835,'Hospitalisation Details'!$K835:$S3177,5,FALSE)</f>
        <v>Tier - 1</v>
      </c>
      <c r="P835" s="11" t="str">
        <f>VLOOKUP($A835,'Hospitalisation Details'!$K835:$S3177,6,FALSE)</f>
        <v>R1026</v>
      </c>
      <c r="Q835" s="36">
        <f ca="1">VLOOKUP($A835,'Hospitalisation Details'!$K835:$S3177,8,FALSE)</f>
        <v>36</v>
      </c>
    </row>
    <row r="836" spans="1:17" x14ac:dyDescent="0.3">
      <c r="A836" s="14" t="str">
        <f>VLOOKUP('Customer Names'!A836,'Customer Names'!A836:F3170,1,FALSE)</f>
        <v>Id835</v>
      </c>
      <c r="B836" s="11" t="str">
        <f>VLOOKUP('Customer Names'!B836,'Customer Names'!B836:G3170,5,FALSE)</f>
        <v>Antonia G</v>
      </c>
      <c r="C836" s="11">
        <f>VLOOKUP($A836,'Medical Examinations'!$A836:$O3170,2,FALSE)</f>
        <v>36.130000000000003</v>
      </c>
      <c r="D836" s="11">
        <f>VLOOKUP($A836,'Medical Examinations'!$A836:$O3170,3,FALSE)</f>
        <v>7.19</v>
      </c>
      <c r="E836" s="11" t="str">
        <f>VLOOKUP($A836,'Medical Examinations'!$A836:$P3170,14,FALSE)</f>
        <v>Yes</v>
      </c>
      <c r="F836" s="11" t="str">
        <f>VLOOKUP($A836,'Medical Examinations'!$A836:$O3170,5,FALSE)</f>
        <v>No</v>
      </c>
      <c r="G836" s="11" t="str">
        <f>VLOOKUP($A836,'Medical Examinations'!$A836:$O3170,6,FALSE)</f>
        <v>No</v>
      </c>
      <c r="H836" s="11">
        <f>VLOOKUP($A836,'Medical Examinations'!$A836:$P3170,13,FALSE)</f>
        <v>2</v>
      </c>
      <c r="I836" s="11" t="str">
        <f>VLOOKUP($A836,'Medical Examinations'!$A836:$P3170,16,FALSE)</f>
        <v>No</v>
      </c>
      <c r="J836" s="11" t="str">
        <f>VLOOKUP($A836,'Medical Examinations'!$A836:$P3170,11,FALSE)</f>
        <v>Obesity</v>
      </c>
      <c r="K836" s="11" t="str">
        <f>VLOOKUP($A836,'Medical Examinations'!$A836:$P3170,12,FALSE)</f>
        <v>Diabetes</v>
      </c>
      <c r="L836" s="11" t="str">
        <f>VLOOKUP($A836,'Hospitalisation Details'!$K836:$S3178,7,FALSE)</f>
        <v>8 Jul 1970</v>
      </c>
      <c r="M836" s="17">
        <f>VLOOKUP($A836,'Hospitalisation Details'!$K836:$S3178,9,FALSE)</f>
        <v>12713</v>
      </c>
      <c r="N836" s="11" t="str">
        <f>VLOOKUP($A836,'Hospitalisation Details'!$K836:$S3178,4,FALSE)</f>
        <v>Tier - 3</v>
      </c>
      <c r="O836" s="11" t="str">
        <f>VLOOKUP($A836,'Hospitalisation Details'!$K836:$S3178,5,FALSE)</f>
        <v>Tier - 1</v>
      </c>
      <c r="P836" s="11" t="str">
        <f>VLOOKUP($A836,'Hospitalisation Details'!$K836:$S3178,6,FALSE)</f>
        <v>R1011</v>
      </c>
      <c r="Q836" s="36">
        <f ca="1">VLOOKUP($A836,'Hospitalisation Details'!$K836:$S3178,8,FALSE)</f>
        <v>54</v>
      </c>
    </row>
    <row r="837" spans="1:17" x14ac:dyDescent="0.3">
      <c r="A837" s="14" t="str">
        <f>VLOOKUP('Customer Names'!A837,'Customer Names'!A837:F3171,1,FALSE)</f>
        <v>Id836</v>
      </c>
      <c r="B837" s="11" t="str">
        <f>VLOOKUP('Customer Names'!B837,'Customer Names'!B837:G3171,5,FALSE)</f>
        <v>Casondra L</v>
      </c>
      <c r="C837" s="11">
        <f>VLOOKUP($A837,'Medical Examinations'!$A837:$O3171,2,FALSE)</f>
        <v>31.55</v>
      </c>
      <c r="D837" s="11">
        <f>VLOOKUP($A837,'Medical Examinations'!$A837:$O3171,3,FALSE)</f>
        <v>6.11</v>
      </c>
      <c r="E837" s="11" t="str">
        <f>VLOOKUP($A837,'Medical Examinations'!$A837:$P3171,14,FALSE)</f>
        <v>Yes</v>
      </c>
      <c r="F837" s="11" t="str">
        <f>VLOOKUP($A837,'Medical Examinations'!$A837:$O3171,5,FALSE)</f>
        <v>No</v>
      </c>
      <c r="G837" s="11" t="str">
        <f>VLOOKUP($A837,'Medical Examinations'!$A837:$O3171,6,FALSE)</f>
        <v>No</v>
      </c>
      <c r="H837" s="11">
        <f>VLOOKUP($A837,'Medical Examinations'!$A837:$P3171,13,FALSE)</f>
        <v>1</v>
      </c>
      <c r="I837" s="11" t="str">
        <f>VLOOKUP($A837,'Medical Examinations'!$A837:$P3171,16,FALSE)</f>
        <v>No</v>
      </c>
      <c r="J837" s="11" t="str">
        <f>VLOOKUP($A837,'Medical Examinations'!$A837:$P3171,11,FALSE)</f>
        <v>Obesity</v>
      </c>
      <c r="K837" s="11" t="str">
        <f>VLOOKUP($A837,'Medical Examinations'!$A837:$P3171,12,FALSE)</f>
        <v>Prediabetes</v>
      </c>
      <c r="L837" s="11" t="str">
        <f>VLOOKUP($A837,'Hospitalisation Details'!$K837:$S3179,7,FALSE)</f>
        <v>28 Nov 1964</v>
      </c>
      <c r="M837" s="17">
        <f>VLOOKUP($A837,'Hospitalisation Details'!$K837:$S3179,9,FALSE)</f>
        <v>12700.63</v>
      </c>
      <c r="N837" s="11" t="str">
        <f>VLOOKUP($A837,'Hospitalisation Details'!$K837:$S3179,4,FALSE)</f>
        <v>Tier - 3</v>
      </c>
      <c r="O837" s="11" t="str">
        <f>VLOOKUP($A837,'Hospitalisation Details'!$K837:$S3179,5,FALSE)</f>
        <v>Tier - 3</v>
      </c>
      <c r="P837" s="11" t="str">
        <f>VLOOKUP($A837,'Hospitalisation Details'!$K837:$S3179,6,FALSE)</f>
        <v>R1011</v>
      </c>
      <c r="Q837" s="36">
        <f ca="1">VLOOKUP($A837,'Hospitalisation Details'!$K837:$S3179,8,FALSE)</f>
        <v>60</v>
      </c>
    </row>
    <row r="838" spans="1:17" x14ac:dyDescent="0.3">
      <c r="A838" s="14" t="str">
        <f>VLOOKUP('Customer Names'!A838,'Customer Names'!A838:F3172,1,FALSE)</f>
        <v>Id837</v>
      </c>
      <c r="B838" s="11" t="str">
        <f>VLOOKUP('Customer Names'!B838,'Customer Names'!B838:G3172,5,FALSE)</f>
        <v>Wendy</v>
      </c>
      <c r="C838" s="11">
        <f>VLOOKUP($A838,'Medical Examinations'!$A838:$O3172,2,FALSE)</f>
        <v>52.75</v>
      </c>
      <c r="D838" s="11">
        <f>VLOOKUP($A838,'Medical Examinations'!$A838:$O3172,3,FALSE)</f>
        <v>6.02</v>
      </c>
      <c r="E838" s="11" t="str">
        <f>VLOOKUP($A838,'Medical Examinations'!$A838:$P3172,14,FALSE)</f>
        <v>No</v>
      </c>
      <c r="F838" s="11" t="str">
        <f>VLOOKUP($A838,'Medical Examinations'!$A838:$O3172,5,FALSE)</f>
        <v>No</v>
      </c>
      <c r="G838" s="11" t="str">
        <f>VLOOKUP($A838,'Medical Examinations'!$A838:$O3172,6,FALSE)</f>
        <v>No</v>
      </c>
      <c r="H838" s="11">
        <f>VLOOKUP($A838,'Medical Examinations'!$A838:$P3172,13,FALSE)</f>
        <v>1</v>
      </c>
      <c r="I838" s="11" t="str">
        <f>VLOOKUP($A838,'Medical Examinations'!$A838:$P3172,16,FALSE)</f>
        <v>No</v>
      </c>
      <c r="J838" s="11" t="str">
        <f>VLOOKUP($A838,'Medical Examinations'!$A838:$P3172,11,FALSE)</f>
        <v>Obesity</v>
      </c>
      <c r="K838" s="11" t="str">
        <f>VLOOKUP($A838,'Medical Examinations'!$A838:$P3172,12,FALSE)</f>
        <v>Prediabetes</v>
      </c>
      <c r="L838" s="11" t="str">
        <f>VLOOKUP($A838,'Hospitalisation Details'!$K838:$S3180,7,FALSE)</f>
        <v>7 Jul 1992</v>
      </c>
      <c r="M838" s="17">
        <f>VLOOKUP($A838,'Hospitalisation Details'!$K838:$S3180,9,FALSE)</f>
        <v>12699.56</v>
      </c>
      <c r="N838" s="11" t="str">
        <f>VLOOKUP($A838,'Hospitalisation Details'!$K838:$S3180,4,FALSE)</f>
        <v>Tier - 3</v>
      </c>
      <c r="O838" s="11" t="str">
        <f>VLOOKUP($A838,'Hospitalisation Details'!$K838:$S3180,5,FALSE)</f>
        <v>Tier - 2</v>
      </c>
      <c r="P838" s="11" t="str">
        <f>VLOOKUP($A838,'Hospitalisation Details'!$K838:$S3180,6,FALSE)</f>
        <v>R1011</v>
      </c>
      <c r="Q838" s="36">
        <f ca="1">VLOOKUP($A838,'Hospitalisation Details'!$K838:$S3180,8,FALSE)</f>
        <v>32</v>
      </c>
    </row>
    <row r="839" spans="1:17" x14ac:dyDescent="0.3">
      <c r="A839" s="14" t="str">
        <f>VLOOKUP('Customer Names'!A839,'Customer Names'!A839:F3173,1,FALSE)</f>
        <v>Id838</v>
      </c>
      <c r="B839" s="11" t="str">
        <f>VLOOKUP('Customer Names'!B839,'Customer Names'!B839:G3173,5,FALSE)</f>
        <v>Eric D</v>
      </c>
      <c r="C839" s="11">
        <f>VLOOKUP($A839,'Medical Examinations'!$A839:$O3173,2,FALSE)</f>
        <v>36.67</v>
      </c>
      <c r="D839" s="11">
        <f>VLOOKUP($A839,'Medical Examinations'!$A839:$O3173,3,FALSE)</f>
        <v>11.86</v>
      </c>
      <c r="E839" s="11" t="str">
        <f>VLOOKUP($A839,'Medical Examinations'!$A839:$P3173,14,FALSE)</f>
        <v>No</v>
      </c>
      <c r="F839" s="11" t="str">
        <f>VLOOKUP($A839,'Medical Examinations'!$A839:$O3173,5,FALSE)</f>
        <v>No</v>
      </c>
      <c r="G839" s="11" t="str">
        <f>VLOOKUP($A839,'Medical Examinations'!$A839:$O3173,6,FALSE)</f>
        <v>No</v>
      </c>
      <c r="H839" s="11">
        <f>VLOOKUP($A839,'Medical Examinations'!$A839:$P3173,13,FALSE)</f>
        <v>0</v>
      </c>
      <c r="I839" s="11" t="str">
        <f>VLOOKUP($A839,'Medical Examinations'!$A839:$P3173,16,FALSE)</f>
        <v>No</v>
      </c>
      <c r="J839" s="11" t="str">
        <f>VLOOKUP($A839,'Medical Examinations'!$A839:$P3173,11,FALSE)</f>
        <v>Obesity</v>
      </c>
      <c r="K839" s="11" t="str">
        <f>VLOOKUP($A839,'Medical Examinations'!$A839:$P3173,12,FALSE)</f>
        <v>Diabetes</v>
      </c>
      <c r="L839" s="11" t="str">
        <f>VLOOKUP($A839,'Hospitalisation Details'!$K839:$S3181,7,FALSE)</f>
        <v>24 Sep 1974</v>
      </c>
      <c r="M839" s="17">
        <f>VLOOKUP($A839,'Hospitalisation Details'!$K839:$S3181,9,FALSE)</f>
        <v>12697.48</v>
      </c>
      <c r="N839" s="11" t="str">
        <f>VLOOKUP($A839,'Hospitalisation Details'!$K839:$S3181,4,FALSE)</f>
        <v>Tier - 3</v>
      </c>
      <c r="O839" s="11" t="str">
        <f>VLOOKUP($A839,'Hospitalisation Details'!$K839:$S3181,5,FALSE)</f>
        <v>Tier - 3</v>
      </c>
      <c r="P839" s="11" t="str">
        <f>VLOOKUP($A839,'Hospitalisation Details'!$K839:$S3181,6,FALSE)</f>
        <v>R1021</v>
      </c>
      <c r="Q839" s="36">
        <f ca="1">VLOOKUP($A839,'Hospitalisation Details'!$K839:$S3181,8,FALSE)</f>
        <v>50</v>
      </c>
    </row>
    <row r="840" spans="1:17" x14ac:dyDescent="0.3">
      <c r="A840" s="14" t="str">
        <f>VLOOKUP('Customer Names'!A840,'Customer Names'!A840:F3174,1,FALSE)</f>
        <v>Id839</v>
      </c>
      <c r="B840" s="11" t="str">
        <f>VLOOKUP('Customer Names'!B840,'Customer Names'!B840:G3174,5,FALSE)</f>
        <v>Elizabeth</v>
      </c>
      <c r="C840" s="11">
        <f>VLOOKUP($A840,'Medical Examinations'!$A840:$O3174,2,FALSE)</f>
        <v>38.06</v>
      </c>
      <c r="D840" s="11">
        <f>VLOOKUP($A840,'Medical Examinations'!$A840:$O3174,3,FALSE)</f>
        <v>8.25</v>
      </c>
      <c r="E840" s="11" t="str">
        <f>VLOOKUP($A840,'Medical Examinations'!$A840:$P3174,14,FALSE)</f>
        <v>No</v>
      </c>
      <c r="F840" s="11" t="str">
        <f>VLOOKUP($A840,'Medical Examinations'!$A840:$O3174,5,FALSE)</f>
        <v>No</v>
      </c>
      <c r="G840" s="11" t="str">
        <f>VLOOKUP($A840,'Medical Examinations'!$A840:$O3174,6,FALSE)</f>
        <v>No</v>
      </c>
      <c r="H840" s="11">
        <f>VLOOKUP($A840,'Medical Examinations'!$A840:$P3174,13,FALSE)</f>
        <v>0</v>
      </c>
      <c r="I840" s="11" t="str">
        <f>VLOOKUP($A840,'Medical Examinations'!$A840:$P3174,16,FALSE)</f>
        <v>No</v>
      </c>
      <c r="J840" s="11" t="str">
        <f>VLOOKUP($A840,'Medical Examinations'!$A840:$P3174,11,FALSE)</f>
        <v>Obesity</v>
      </c>
      <c r="K840" s="11" t="str">
        <f>VLOOKUP($A840,'Medical Examinations'!$A840:$P3174,12,FALSE)</f>
        <v>Diabetes</v>
      </c>
      <c r="L840" s="11" t="str">
        <f>VLOOKUP($A840,'Hospitalisation Details'!$K840:$S3182,7,FALSE)</f>
        <v>27 Aug 1962</v>
      </c>
      <c r="M840" s="17">
        <f>VLOOKUP($A840,'Hospitalisation Details'!$K840:$S3182,9,FALSE)</f>
        <v>12648.7</v>
      </c>
      <c r="N840" s="11" t="str">
        <f>VLOOKUP($A840,'Hospitalisation Details'!$K840:$S3182,4,FALSE)</f>
        <v>Tier - 3</v>
      </c>
      <c r="O840" s="11" t="str">
        <f>VLOOKUP($A840,'Hospitalisation Details'!$K840:$S3182,5,FALSE)</f>
        <v>Tier - 2</v>
      </c>
      <c r="P840" s="11" t="str">
        <f>VLOOKUP($A840,'Hospitalisation Details'!$K840:$S3182,6,FALSE)</f>
        <v>R1013</v>
      </c>
      <c r="Q840" s="36">
        <f ca="1">VLOOKUP($A840,'Hospitalisation Details'!$K840:$S3182,8,FALSE)</f>
        <v>62</v>
      </c>
    </row>
    <row r="841" spans="1:17" x14ac:dyDescent="0.3">
      <c r="A841" s="14" t="str">
        <f>VLOOKUP('Customer Names'!A841,'Customer Names'!A841:F3175,1,FALSE)</f>
        <v>Id840</v>
      </c>
      <c r="B841" s="11" t="str">
        <f>VLOOKUP('Customer Names'!B841,'Customer Names'!B841:G3175,5,FALSE)</f>
        <v>Laura F</v>
      </c>
      <c r="C841" s="11">
        <f>VLOOKUP($A841,'Medical Examinations'!$A841:$O3175,2,FALSE)</f>
        <v>38</v>
      </c>
      <c r="D841" s="11">
        <f>VLOOKUP($A841,'Medical Examinations'!$A841:$O3175,3,FALSE)</f>
        <v>8.1300000000000008</v>
      </c>
      <c r="E841" s="11" t="str">
        <f>VLOOKUP($A841,'Medical Examinations'!$A841:$P3175,14,FALSE)</f>
        <v>No</v>
      </c>
      <c r="F841" s="11" t="str">
        <f>VLOOKUP($A841,'Medical Examinations'!$A841:$O3175,5,FALSE)</f>
        <v>No</v>
      </c>
      <c r="G841" s="11" t="str">
        <f>VLOOKUP($A841,'Medical Examinations'!$A841:$O3175,6,FALSE)</f>
        <v>No</v>
      </c>
      <c r="H841" s="11">
        <f>VLOOKUP($A841,'Medical Examinations'!$A841:$P3175,13,FALSE)</f>
        <v>0</v>
      </c>
      <c r="I841" s="11" t="str">
        <f>VLOOKUP($A841,'Medical Examinations'!$A841:$P3175,16,FALSE)</f>
        <v>No</v>
      </c>
      <c r="J841" s="11" t="str">
        <f>VLOOKUP($A841,'Medical Examinations'!$A841:$P3175,11,FALSE)</f>
        <v>Obesity</v>
      </c>
      <c r="K841" s="11" t="str">
        <f>VLOOKUP($A841,'Medical Examinations'!$A841:$P3175,12,FALSE)</f>
        <v>Diabetes</v>
      </c>
      <c r="L841" s="11" t="str">
        <f>VLOOKUP($A841,'Hospitalisation Details'!$K841:$S3183,7,FALSE)</f>
        <v>14 Sep 1965</v>
      </c>
      <c r="M841" s="17">
        <f>VLOOKUP($A841,'Hospitalisation Details'!$K841:$S3183,9,FALSE)</f>
        <v>12646.21</v>
      </c>
      <c r="N841" s="11" t="str">
        <f>VLOOKUP($A841,'Hospitalisation Details'!$K841:$S3183,4,FALSE)</f>
        <v>Tier - 3</v>
      </c>
      <c r="O841" s="11" t="str">
        <f>VLOOKUP($A841,'Hospitalisation Details'!$K841:$S3183,5,FALSE)</f>
        <v>Tier - 2</v>
      </c>
      <c r="P841" s="11" t="str">
        <f>VLOOKUP($A841,'Hospitalisation Details'!$K841:$S3183,6,FALSE)</f>
        <v>R1011</v>
      </c>
      <c r="Q841" s="36">
        <f ca="1">VLOOKUP($A841,'Hospitalisation Details'!$K841:$S3183,8,FALSE)</f>
        <v>59</v>
      </c>
    </row>
    <row r="842" spans="1:17" x14ac:dyDescent="0.3">
      <c r="A842" s="14" t="str">
        <f>VLOOKUP('Customer Names'!A842,'Customer Names'!A842:F3176,1,FALSE)</f>
        <v>Id841</v>
      </c>
      <c r="B842" s="11" t="str">
        <f>VLOOKUP('Customer Names'!B842,'Customer Names'!B842:G3176,5,FALSE)</f>
        <v>Amelia F</v>
      </c>
      <c r="C842" s="11">
        <f>VLOOKUP($A842,'Medical Examinations'!$A842:$O3176,2,FALSE)</f>
        <v>35.1</v>
      </c>
      <c r="D842" s="11">
        <f>VLOOKUP($A842,'Medical Examinations'!$A842:$O3176,3,FALSE)</f>
        <v>10.1</v>
      </c>
      <c r="E842" s="11" t="str">
        <f>VLOOKUP($A842,'Medical Examinations'!$A842:$P3176,14,FALSE)</f>
        <v>No</v>
      </c>
      <c r="F842" s="11" t="str">
        <f>VLOOKUP($A842,'Medical Examinations'!$A842:$O3176,5,FALSE)</f>
        <v>No</v>
      </c>
      <c r="G842" s="11" t="str">
        <f>VLOOKUP($A842,'Medical Examinations'!$A842:$O3176,6,FALSE)</f>
        <v>No</v>
      </c>
      <c r="H842" s="11">
        <f>VLOOKUP($A842,'Medical Examinations'!$A842:$P3176,13,FALSE)</f>
        <v>0</v>
      </c>
      <c r="I842" s="11" t="str">
        <f>VLOOKUP($A842,'Medical Examinations'!$A842:$P3176,16,FALSE)</f>
        <v>No</v>
      </c>
      <c r="J842" s="11" t="str">
        <f>VLOOKUP($A842,'Medical Examinations'!$A842:$P3176,11,FALSE)</f>
        <v>Obesity</v>
      </c>
      <c r="K842" s="11" t="str">
        <f>VLOOKUP($A842,'Medical Examinations'!$A842:$P3176,12,FALSE)</f>
        <v>Diabetes</v>
      </c>
      <c r="L842" s="11" t="str">
        <f>VLOOKUP($A842,'Hospitalisation Details'!$K842:$S3184,7,FALSE)</f>
        <v>11 Jul 1962</v>
      </c>
      <c r="M842" s="17">
        <f>VLOOKUP($A842,'Hospitalisation Details'!$K842:$S3184,9,FALSE)</f>
        <v>12644.59</v>
      </c>
      <c r="N842" s="11" t="str">
        <f>VLOOKUP($A842,'Hospitalisation Details'!$K842:$S3184,4,FALSE)</f>
        <v>Tier - 3</v>
      </c>
      <c r="O842" s="11" t="str">
        <f>VLOOKUP($A842,'Hospitalisation Details'!$K842:$S3184,5,FALSE)</f>
        <v>Tier - 2</v>
      </c>
      <c r="P842" s="11" t="str">
        <f>VLOOKUP($A842,'Hospitalisation Details'!$K842:$S3184,6,FALSE)</f>
        <v>R1011</v>
      </c>
      <c r="Q842" s="36">
        <f ca="1">VLOOKUP($A842,'Hospitalisation Details'!$K842:$S3184,8,FALSE)</f>
        <v>62</v>
      </c>
    </row>
    <row r="843" spans="1:17" x14ac:dyDescent="0.3">
      <c r="A843" s="14" t="str">
        <f>VLOOKUP('Customer Names'!A843,'Customer Names'!A843:F3177,1,FALSE)</f>
        <v>Id842</v>
      </c>
      <c r="B843" s="11" t="str">
        <f>VLOOKUP('Customer Names'!B843,'Customer Names'!B843:G3177,5,FALSE)</f>
        <v>Amy L</v>
      </c>
      <c r="C843" s="11">
        <f>VLOOKUP($A843,'Medical Examinations'!$A843:$O3177,2,FALSE)</f>
        <v>33.82</v>
      </c>
      <c r="D843" s="11">
        <f>VLOOKUP($A843,'Medical Examinations'!$A843:$O3177,3,FALSE)</f>
        <v>5.89</v>
      </c>
      <c r="E843" s="11" t="str">
        <f>VLOOKUP($A843,'Medical Examinations'!$A843:$P3177,14,FALSE)</f>
        <v>Yes</v>
      </c>
      <c r="F843" s="11" t="str">
        <f>VLOOKUP($A843,'Medical Examinations'!$A843:$O3177,5,FALSE)</f>
        <v>No</v>
      </c>
      <c r="G843" s="11" t="str">
        <f>VLOOKUP($A843,'Medical Examinations'!$A843:$O3177,6,FALSE)</f>
        <v>No</v>
      </c>
      <c r="H843" s="11">
        <f>VLOOKUP($A843,'Medical Examinations'!$A843:$P3177,13,FALSE)</f>
        <v>2</v>
      </c>
      <c r="I843" s="11" t="str">
        <f>VLOOKUP($A843,'Medical Examinations'!$A843:$P3177,16,FALSE)</f>
        <v>No</v>
      </c>
      <c r="J843" s="11" t="str">
        <f>VLOOKUP($A843,'Medical Examinations'!$A843:$P3177,11,FALSE)</f>
        <v>Obesity</v>
      </c>
      <c r="K843" s="11" t="str">
        <f>VLOOKUP($A843,'Medical Examinations'!$A843:$P3177,12,FALSE)</f>
        <v>Prediabetes</v>
      </c>
      <c r="L843" s="11" t="str">
        <f>VLOOKUP($A843,'Hospitalisation Details'!$K843:$S3185,7,FALSE)</f>
        <v>17 Dec 1966</v>
      </c>
      <c r="M843" s="17">
        <f>VLOOKUP($A843,'Hospitalisation Details'!$K843:$S3185,9,FALSE)</f>
        <v>12643.38</v>
      </c>
      <c r="N843" s="11" t="str">
        <f>VLOOKUP($A843,'Hospitalisation Details'!$K843:$S3185,4,FALSE)</f>
        <v>Tier - 3</v>
      </c>
      <c r="O843" s="11" t="str">
        <f>VLOOKUP($A843,'Hospitalisation Details'!$K843:$S3185,5,FALSE)</f>
        <v>Tier - 1</v>
      </c>
      <c r="P843" s="11" t="str">
        <f>VLOOKUP($A843,'Hospitalisation Details'!$K843:$S3185,6,FALSE)</f>
        <v>R1012</v>
      </c>
      <c r="Q843" s="36">
        <f ca="1">VLOOKUP($A843,'Hospitalisation Details'!$K843:$S3185,8,FALSE)</f>
        <v>58</v>
      </c>
    </row>
    <row r="844" spans="1:17" x14ac:dyDescent="0.3">
      <c r="A844" s="14" t="str">
        <f>VLOOKUP('Customer Names'!A844,'Customer Names'!A844:F3178,1,FALSE)</f>
        <v>Id843</v>
      </c>
      <c r="B844" s="11" t="str">
        <f>VLOOKUP('Customer Names'!B844,'Customer Names'!B844:G3178,5,FALSE)</f>
        <v>Katie J</v>
      </c>
      <c r="C844" s="11">
        <f>VLOOKUP($A844,'Medical Examinations'!$A844:$O3178,2,FALSE)</f>
        <v>37.43</v>
      </c>
      <c r="D844" s="11">
        <f>VLOOKUP($A844,'Medical Examinations'!$A844:$O3178,3,FALSE)</f>
        <v>4.97</v>
      </c>
      <c r="E844" s="11" t="str">
        <f>VLOOKUP($A844,'Medical Examinations'!$A844:$P3178,14,FALSE)</f>
        <v>No</v>
      </c>
      <c r="F844" s="11" t="str">
        <f>VLOOKUP($A844,'Medical Examinations'!$A844:$O3178,5,FALSE)</f>
        <v>No</v>
      </c>
      <c r="G844" s="11" t="str">
        <f>VLOOKUP($A844,'Medical Examinations'!$A844:$O3178,6,FALSE)</f>
        <v>No</v>
      </c>
      <c r="H844" s="11">
        <f>VLOOKUP($A844,'Medical Examinations'!$A844:$P3178,13,FALSE)</f>
        <v>2</v>
      </c>
      <c r="I844" s="11" t="str">
        <f>VLOOKUP($A844,'Medical Examinations'!$A844:$P3178,16,FALSE)</f>
        <v>No</v>
      </c>
      <c r="J844" s="11" t="str">
        <f>VLOOKUP($A844,'Medical Examinations'!$A844:$P3178,11,FALSE)</f>
        <v>Obesity</v>
      </c>
      <c r="K844" s="11" t="str">
        <f>VLOOKUP($A844,'Medical Examinations'!$A844:$P3178,12,FALSE)</f>
        <v>Normal</v>
      </c>
      <c r="L844" s="11" t="str">
        <f>VLOOKUP($A844,'Hospitalisation Details'!$K844:$S3186,7,FALSE)</f>
        <v>5 Sep 1972</v>
      </c>
      <c r="M844" s="17">
        <f>VLOOKUP($A844,'Hospitalisation Details'!$K844:$S3186,9,FALSE)</f>
        <v>12640.24</v>
      </c>
      <c r="N844" s="11" t="str">
        <f>VLOOKUP($A844,'Hospitalisation Details'!$K844:$S3186,4,FALSE)</f>
        <v>Tier - 3</v>
      </c>
      <c r="O844" s="11" t="str">
        <f>VLOOKUP($A844,'Hospitalisation Details'!$K844:$S3186,5,FALSE)</f>
        <v>Tier - 1</v>
      </c>
      <c r="P844" s="11" t="str">
        <f>VLOOKUP($A844,'Hospitalisation Details'!$K844:$S3186,6,FALSE)</f>
        <v>R1011</v>
      </c>
      <c r="Q844" s="36">
        <f ca="1">VLOOKUP($A844,'Hospitalisation Details'!$K844:$S3186,8,FALSE)</f>
        <v>52</v>
      </c>
    </row>
    <row r="845" spans="1:17" x14ac:dyDescent="0.3">
      <c r="A845" s="14" t="str">
        <f>VLOOKUP('Customer Names'!A845,'Customer Names'!A845:F3179,1,FALSE)</f>
        <v>Id844</v>
      </c>
      <c r="B845" s="11" t="str">
        <f>VLOOKUP('Customer Names'!B845,'Customer Names'!B845:G3179,5,FALSE)</f>
        <v>Laura E</v>
      </c>
      <c r="C845" s="11">
        <f>VLOOKUP($A845,'Medical Examinations'!$A845:$O3179,2,FALSE)</f>
        <v>30.5</v>
      </c>
      <c r="D845" s="11">
        <f>VLOOKUP($A845,'Medical Examinations'!$A845:$O3179,3,FALSE)</f>
        <v>9.9</v>
      </c>
      <c r="E845" s="11" t="str">
        <f>VLOOKUP($A845,'Medical Examinations'!$A845:$P3179,14,FALSE)</f>
        <v>No</v>
      </c>
      <c r="F845" s="11" t="str">
        <f>VLOOKUP($A845,'Medical Examinations'!$A845:$O3179,5,FALSE)</f>
        <v>No</v>
      </c>
      <c r="G845" s="11" t="str">
        <f>VLOOKUP($A845,'Medical Examinations'!$A845:$O3179,6,FALSE)</f>
        <v>No</v>
      </c>
      <c r="H845" s="11">
        <f>VLOOKUP($A845,'Medical Examinations'!$A845:$P3179,13,FALSE)</f>
        <v>0</v>
      </c>
      <c r="I845" s="11" t="str">
        <f>VLOOKUP($A845,'Medical Examinations'!$A845:$P3179,16,FALSE)</f>
        <v>No</v>
      </c>
      <c r="J845" s="11" t="str">
        <f>VLOOKUP($A845,'Medical Examinations'!$A845:$P3179,11,FALSE)</f>
        <v>Obesity</v>
      </c>
      <c r="K845" s="11" t="str">
        <f>VLOOKUP($A845,'Medical Examinations'!$A845:$P3179,12,FALSE)</f>
        <v>Diabetes</v>
      </c>
      <c r="L845" s="11" t="str">
        <f>VLOOKUP($A845,'Hospitalisation Details'!$K845:$S3187,7,FALSE)</f>
        <v>22 Jul 1962</v>
      </c>
      <c r="M845" s="17">
        <f>VLOOKUP($A845,'Hospitalisation Details'!$K845:$S3187,9,FALSE)</f>
        <v>12638.2</v>
      </c>
      <c r="N845" s="11" t="str">
        <f>VLOOKUP($A845,'Hospitalisation Details'!$K845:$S3187,4,FALSE)</f>
        <v>Tier - 3</v>
      </c>
      <c r="O845" s="11" t="str">
        <f>VLOOKUP($A845,'Hospitalisation Details'!$K845:$S3187,5,FALSE)</f>
        <v>Tier - 1</v>
      </c>
      <c r="P845" s="11" t="str">
        <f>VLOOKUP($A845,'Hospitalisation Details'!$K845:$S3187,6,FALSE)</f>
        <v>R1011</v>
      </c>
      <c r="Q845" s="36">
        <f ca="1">VLOOKUP($A845,'Hospitalisation Details'!$K845:$S3187,8,FALSE)</f>
        <v>62</v>
      </c>
    </row>
    <row r="846" spans="1:17" x14ac:dyDescent="0.3">
      <c r="A846" s="14" t="str">
        <f>VLOOKUP('Customer Names'!A846,'Customer Names'!A846:F3180,1,FALSE)</f>
        <v>Id845</v>
      </c>
      <c r="B846" s="11" t="str">
        <f>VLOOKUP('Customer Names'!B846,'Customer Names'!B846:G3180,5,FALSE)</f>
        <v>Mayumi</v>
      </c>
      <c r="C846" s="11">
        <f>VLOOKUP($A846,'Medical Examinations'!$A846:$O3180,2,FALSE)</f>
        <v>24.53</v>
      </c>
      <c r="D846" s="11">
        <f>VLOOKUP($A846,'Medical Examinations'!$A846:$O3180,3,FALSE)</f>
        <v>9.0500000000000007</v>
      </c>
      <c r="E846" s="11" t="str">
        <f>VLOOKUP($A846,'Medical Examinations'!$A846:$P3180,14,FALSE)</f>
        <v>No</v>
      </c>
      <c r="F846" s="11" t="str">
        <f>VLOOKUP($A846,'Medical Examinations'!$A846:$O3180,5,FALSE)</f>
        <v>No</v>
      </c>
      <c r="G846" s="11" t="str">
        <f>VLOOKUP($A846,'Medical Examinations'!$A846:$O3180,6,FALSE)</f>
        <v>No</v>
      </c>
      <c r="H846" s="11">
        <f>VLOOKUP($A846,'Medical Examinations'!$A846:$P3180,13,FALSE)</f>
        <v>0</v>
      </c>
      <c r="I846" s="11" t="str">
        <f>VLOOKUP($A846,'Medical Examinations'!$A846:$P3180,16,FALSE)</f>
        <v>No</v>
      </c>
      <c r="J846" s="11" t="str">
        <f>VLOOKUP($A846,'Medical Examinations'!$A846:$P3180,11,FALSE)</f>
        <v>Normal Weight</v>
      </c>
      <c r="K846" s="11" t="str">
        <f>VLOOKUP($A846,'Medical Examinations'!$A846:$P3180,12,FALSE)</f>
        <v>Diabetes</v>
      </c>
      <c r="L846" s="11" t="str">
        <f>VLOOKUP($A846,'Hospitalisation Details'!$K846:$S3188,7,FALSE)</f>
        <v>22 Nov 1962</v>
      </c>
      <c r="M846" s="17">
        <f>VLOOKUP($A846,'Hospitalisation Details'!$K846:$S3188,9,FALSE)</f>
        <v>12629.9</v>
      </c>
      <c r="N846" s="11" t="str">
        <f>VLOOKUP($A846,'Hospitalisation Details'!$K846:$S3188,4,FALSE)</f>
        <v>Tier - 3</v>
      </c>
      <c r="O846" s="11" t="str">
        <f>VLOOKUP($A846,'Hospitalisation Details'!$K846:$S3188,5,FALSE)</f>
        <v>Tier - 3</v>
      </c>
      <c r="P846" s="11" t="str">
        <f>VLOOKUP($A846,'Hospitalisation Details'!$K846:$S3188,6,FALSE)</f>
        <v>R1013</v>
      </c>
      <c r="Q846" s="36">
        <f ca="1">VLOOKUP($A846,'Hospitalisation Details'!$K846:$S3188,8,FALSE)</f>
        <v>62</v>
      </c>
    </row>
    <row r="847" spans="1:17" x14ac:dyDescent="0.3">
      <c r="A847" s="14" t="str">
        <f>VLOOKUP('Customer Names'!A847,'Customer Names'!A847:F3181,1,FALSE)</f>
        <v>Id846</v>
      </c>
      <c r="B847" s="11" t="str">
        <f>VLOOKUP('Customer Names'!B847,'Customer Names'!B847:G3181,5,FALSE)</f>
        <v>Vanessa</v>
      </c>
      <c r="C847" s="11">
        <f>VLOOKUP($A847,'Medical Examinations'!$A847:$O3181,2,FALSE)</f>
        <v>25.74</v>
      </c>
      <c r="D847" s="11">
        <f>VLOOKUP($A847,'Medical Examinations'!$A847:$O3181,3,FALSE)</f>
        <v>10.93</v>
      </c>
      <c r="E847" s="11" t="str">
        <f>VLOOKUP($A847,'Medical Examinations'!$A847:$P3181,14,FALSE)</f>
        <v>No</v>
      </c>
      <c r="F847" s="11" t="str">
        <f>VLOOKUP($A847,'Medical Examinations'!$A847:$O3181,5,FALSE)</f>
        <v>No</v>
      </c>
      <c r="G847" s="11" t="str">
        <f>VLOOKUP($A847,'Medical Examinations'!$A847:$O3181,6,FALSE)</f>
        <v>No</v>
      </c>
      <c r="H847" s="11">
        <f>VLOOKUP($A847,'Medical Examinations'!$A847:$P3181,13,FALSE)</f>
        <v>0</v>
      </c>
      <c r="I847" s="11" t="str">
        <f>VLOOKUP($A847,'Medical Examinations'!$A847:$P3181,16,FALSE)</f>
        <v>No</v>
      </c>
      <c r="J847" s="11" t="str">
        <f>VLOOKUP($A847,'Medical Examinations'!$A847:$P3181,11,FALSE)</f>
        <v>Overweight</v>
      </c>
      <c r="K847" s="11" t="str">
        <f>VLOOKUP($A847,'Medical Examinations'!$A847:$P3181,12,FALSE)</f>
        <v>Diabetes</v>
      </c>
      <c r="L847" s="11" t="str">
        <f>VLOOKUP($A847,'Hospitalisation Details'!$K847:$S3189,7,FALSE)</f>
        <v>4 Oct 1965</v>
      </c>
      <c r="M847" s="17">
        <f>VLOOKUP($A847,'Hospitalisation Details'!$K847:$S3189,9,FALSE)</f>
        <v>12629.17</v>
      </c>
      <c r="N847" s="11" t="str">
        <f>VLOOKUP($A847,'Hospitalisation Details'!$K847:$S3189,4,FALSE)</f>
        <v>Tier - 3</v>
      </c>
      <c r="O847" s="11" t="str">
        <f>VLOOKUP($A847,'Hospitalisation Details'!$K847:$S3189,5,FALSE)</f>
        <v>Tier - 1</v>
      </c>
      <c r="P847" s="11" t="str">
        <f>VLOOKUP($A847,'Hospitalisation Details'!$K847:$S3189,6,FALSE)</f>
        <v>R1013</v>
      </c>
      <c r="Q847" s="36">
        <f ca="1">VLOOKUP($A847,'Hospitalisation Details'!$K847:$S3189,8,FALSE)</f>
        <v>59</v>
      </c>
    </row>
    <row r="848" spans="1:17" x14ac:dyDescent="0.3">
      <c r="A848" s="14" t="str">
        <f>VLOOKUP('Customer Names'!A848,'Customer Names'!A848:F3182,1,FALSE)</f>
        <v>Id847</v>
      </c>
      <c r="B848" s="11" t="str">
        <f>VLOOKUP('Customer Names'!B848,'Customer Names'!B848:G3182,5,FALSE)</f>
        <v>Natali N</v>
      </c>
      <c r="C848" s="11">
        <f>VLOOKUP($A848,'Medical Examinations'!$A848:$O3182,2,FALSE)</f>
        <v>34.08</v>
      </c>
      <c r="D848" s="11">
        <f>VLOOKUP($A848,'Medical Examinations'!$A848:$O3182,3,FALSE)</f>
        <v>7.58</v>
      </c>
      <c r="E848" s="11" t="str">
        <f>VLOOKUP($A848,'Medical Examinations'!$A848:$P3182,14,FALSE)</f>
        <v>Yes</v>
      </c>
      <c r="F848" s="11" t="str">
        <f>VLOOKUP($A848,'Medical Examinations'!$A848:$O3182,5,FALSE)</f>
        <v>No</v>
      </c>
      <c r="G848" s="11" t="str">
        <f>VLOOKUP($A848,'Medical Examinations'!$A848:$O3182,6,FALSE)</f>
        <v>No</v>
      </c>
      <c r="H848" s="11">
        <f>VLOOKUP($A848,'Medical Examinations'!$A848:$P3182,13,FALSE)</f>
        <v>2</v>
      </c>
      <c r="I848" s="11" t="str">
        <f>VLOOKUP($A848,'Medical Examinations'!$A848:$P3182,16,FALSE)</f>
        <v>No</v>
      </c>
      <c r="J848" s="11" t="str">
        <f>VLOOKUP($A848,'Medical Examinations'!$A848:$P3182,11,FALSE)</f>
        <v>Obesity</v>
      </c>
      <c r="K848" s="11" t="str">
        <f>VLOOKUP($A848,'Medical Examinations'!$A848:$P3182,12,FALSE)</f>
        <v>Diabetes</v>
      </c>
      <c r="L848" s="11" t="str">
        <f>VLOOKUP($A848,'Hospitalisation Details'!$K848:$S3190,7,FALSE)</f>
        <v>28 Dec 1970</v>
      </c>
      <c r="M848" s="17">
        <f>VLOOKUP($A848,'Hospitalisation Details'!$K848:$S3190,9,FALSE)</f>
        <v>12624.74</v>
      </c>
      <c r="N848" s="11" t="str">
        <f>VLOOKUP($A848,'Hospitalisation Details'!$K848:$S3190,4,FALSE)</f>
        <v>Tier - 3</v>
      </c>
      <c r="O848" s="11" t="str">
        <f>VLOOKUP($A848,'Hospitalisation Details'!$K848:$S3190,5,FALSE)</f>
        <v>Tier - 1</v>
      </c>
      <c r="P848" s="11" t="str">
        <f>VLOOKUP($A848,'Hospitalisation Details'!$K848:$S3190,6,FALSE)</f>
        <v>R1012</v>
      </c>
      <c r="Q848" s="36">
        <f ca="1">VLOOKUP($A848,'Hospitalisation Details'!$K848:$S3190,8,FALSE)</f>
        <v>54</v>
      </c>
    </row>
    <row r="849" spans="1:17" x14ac:dyDescent="0.3">
      <c r="A849" s="14" t="str">
        <f>VLOOKUP('Customer Names'!A849,'Customer Names'!A849:F3183,1,FALSE)</f>
        <v>Id848</v>
      </c>
      <c r="B849" s="11" t="str">
        <f>VLOOKUP('Customer Names'!B849,'Customer Names'!B849:G3183,5,FALSE)</f>
        <v>Beth</v>
      </c>
      <c r="C849" s="11">
        <f>VLOOKUP($A849,'Medical Examinations'!$A849:$O3183,2,FALSE)</f>
        <v>31.35</v>
      </c>
      <c r="D849" s="11">
        <f>VLOOKUP($A849,'Medical Examinations'!$A849:$O3183,3,FALSE)</f>
        <v>11</v>
      </c>
      <c r="E849" s="11" t="str">
        <f>VLOOKUP($A849,'Medical Examinations'!$A849:$P3183,14,FALSE)</f>
        <v>Yes</v>
      </c>
      <c r="F849" s="11" t="str">
        <f>VLOOKUP($A849,'Medical Examinations'!$A849:$O3183,5,FALSE)</f>
        <v>No</v>
      </c>
      <c r="G849" s="11" t="str">
        <f>VLOOKUP($A849,'Medical Examinations'!$A849:$O3183,6,FALSE)</f>
        <v>Yes</v>
      </c>
      <c r="H849" s="11">
        <f>VLOOKUP($A849,'Medical Examinations'!$A849:$P3183,13,FALSE)</f>
        <v>1</v>
      </c>
      <c r="I849" s="11" t="str">
        <f>VLOOKUP($A849,'Medical Examinations'!$A849:$P3183,16,FALSE)</f>
        <v>No</v>
      </c>
      <c r="J849" s="11" t="str">
        <f>VLOOKUP($A849,'Medical Examinations'!$A849:$P3183,11,FALSE)</f>
        <v>Obesity</v>
      </c>
      <c r="K849" s="11" t="str">
        <f>VLOOKUP($A849,'Medical Examinations'!$A849:$P3183,12,FALSE)</f>
        <v>Diabetes</v>
      </c>
      <c r="L849" s="11" t="str">
        <f>VLOOKUP($A849,'Hospitalisation Details'!$K849:$S3191,7,FALSE)</f>
        <v>19 Aug 1963</v>
      </c>
      <c r="M849" s="17">
        <f>VLOOKUP($A849,'Hospitalisation Details'!$K849:$S3191,9,FALSE)</f>
        <v>12622.18</v>
      </c>
      <c r="N849" s="11" t="str">
        <f>VLOOKUP($A849,'Hospitalisation Details'!$K849:$S3191,4,FALSE)</f>
        <v>Tier - 3</v>
      </c>
      <c r="O849" s="11" t="str">
        <f>VLOOKUP($A849,'Hospitalisation Details'!$K849:$S3191,5,FALSE)</f>
        <v>Tier - 1</v>
      </c>
      <c r="P849" s="11" t="str">
        <f>VLOOKUP($A849,'Hospitalisation Details'!$K849:$S3191,6,FALSE)</f>
        <v>R1012</v>
      </c>
      <c r="Q849" s="36">
        <f ca="1">VLOOKUP($A849,'Hospitalisation Details'!$K849:$S3191,8,FALSE)</f>
        <v>61</v>
      </c>
    </row>
    <row r="850" spans="1:17" x14ac:dyDescent="0.3">
      <c r="A850" s="14" t="str">
        <f>VLOOKUP('Customer Names'!A850,'Customer Names'!A850:F3184,1,FALSE)</f>
        <v>Id849</v>
      </c>
      <c r="B850" s="11" t="str">
        <f>VLOOKUP('Customer Names'!B850,'Customer Names'!B850:G3184,5,FALSE)</f>
        <v>Alex</v>
      </c>
      <c r="C850" s="11">
        <f>VLOOKUP($A850,'Medical Examinations'!$A850:$O3184,2,FALSE)</f>
        <v>26.79</v>
      </c>
      <c r="D850" s="11">
        <f>VLOOKUP($A850,'Medical Examinations'!$A850:$O3184,3,FALSE)</f>
        <v>5.0599999999999996</v>
      </c>
      <c r="E850" s="11" t="str">
        <f>VLOOKUP($A850,'Medical Examinations'!$A850:$P3184,14,FALSE)</f>
        <v>No</v>
      </c>
      <c r="F850" s="11" t="str">
        <f>VLOOKUP($A850,'Medical Examinations'!$A850:$O3184,5,FALSE)</f>
        <v>No</v>
      </c>
      <c r="G850" s="11" t="str">
        <f>VLOOKUP($A850,'Medical Examinations'!$A850:$O3184,6,FALSE)</f>
        <v>No</v>
      </c>
      <c r="H850" s="11">
        <f>VLOOKUP($A850,'Medical Examinations'!$A850:$P3184,13,FALSE)</f>
        <v>1</v>
      </c>
      <c r="I850" s="11" t="str">
        <f>VLOOKUP($A850,'Medical Examinations'!$A850:$P3184,16,FALSE)</f>
        <v>No</v>
      </c>
      <c r="J850" s="11" t="str">
        <f>VLOOKUP($A850,'Medical Examinations'!$A850:$P3184,11,FALSE)</f>
        <v>Overweight</v>
      </c>
      <c r="K850" s="11" t="str">
        <f>VLOOKUP($A850,'Medical Examinations'!$A850:$P3184,12,FALSE)</f>
        <v>Normal</v>
      </c>
      <c r="L850" s="11" t="str">
        <f>VLOOKUP($A850,'Hospitalisation Details'!$K850:$S3192,7,FALSE)</f>
        <v>18 Nov 1998</v>
      </c>
      <c r="M850" s="17">
        <f>VLOOKUP($A850,'Hospitalisation Details'!$K850:$S3192,9,FALSE)</f>
        <v>12609.89</v>
      </c>
      <c r="N850" s="11" t="str">
        <f>VLOOKUP($A850,'Hospitalisation Details'!$K850:$S3192,4,FALSE)</f>
        <v>Tier - 3</v>
      </c>
      <c r="O850" s="11" t="str">
        <f>VLOOKUP($A850,'Hospitalisation Details'!$K850:$S3192,5,FALSE)</f>
        <v>Tier - 3</v>
      </c>
      <c r="P850" s="11" t="str">
        <f>VLOOKUP($A850,'Hospitalisation Details'!$K850:$S3192,6,FALSE)</f>
        <v>R1012</v>
      </c>
      <c r="Q850" s="36">
        <f ca="1">VLOOKUP($A850,'Hospitalisation Details'!$K850:$S3192,8,FALSE)</f>
        <v>26</v>
      </c>
    </row>
    <row r="851" spans="1:17" x14ac:dyDescent="0.3">
      <c r="A851" s="14" t="str">
        <f>VLOOKUP('Customer Names'!A851,'Customer Names'!A851:F3185,1,FALSE)</f>
        <v>Id850</v>
      </c>
      <c r="B851" s="11" t="str">
        <f>VLOOKUP('Customer Names'!B851,'Customer Names'!B851:G3185,5,FALSE)</f>
        <v>Spencer</v>
      </c>
      <c r="C851" s="11">
        <f>VLOOKUP($A851,'Medical Examinations'!$A851:$O3185,2,FALSE)</f>
        <v>42.78</v>
      </c>
      <c r="D851" s="11">
        <f>VLOOKUP($A851,'Medical Examinations'!$A851:$O3185,3,FALSE)</f>
        <v>6.11</v>
      </c>
      <c r="E851" s="11" t="str">
        <f>VLOOKUP($A851,'Medical Examinations'!$A851:$P3185,14,FALSE)</f>
        <v>Yes</v>
      </c>
      <c r="F851" s="11" t="str">
        <f>VLOOKUP($A851,'Medical Examinations'!$A851:$O3185,5,FALSE)</f>
        <v>No</v>
      </c>
      <c r="G851" s="11" t="str">
        <f>VLOOKUP($A851,'Medical Examinations'!$A851:$O3185,6,FALSE)</f>
        <v>No</v>
      </c>
      <c r="H851" s="11">
        <f>VLOOKUP($A851,'Medical Examinations'!$A851:$P3185,13,FALSE)</f>
        <v>1</v>
      </c>
      <c r="I851" s="11" t="str">
        <f>VLOOKUP($A851,'Medical Examinations'!$A851:$P3185,16,FALSE)</f>
        <v>No</v>
      </c>
      <c r="J851" s="11" t="str">
        <f>VLOOKUP($A851,'Medical Examinations'!$A851:$P3185,11,FALSE)</f>
        <v>Obesity</v>
      </c>
      <c r="K851" s="11" t="str">
        <f>VLOOKUP($A851,'Medical Examinations'!$A851:$P3185,12,FALSE)</f>
        <v>Prediabetes</v>
      </c>
      <c r="L851" s="11" t="str">
        <f>VLOOKUP($A851,'Hospitalisation Details'!$K851:$S3193,7,FALSE)</f>
        <v>11 Aug 1988</v>
      </c>
      <c r="M851" s="17">
        <f>VLOOKUP($A851,'Hospitalisation Details'!$K851:$S3193,9,FALSE)</f>
        <v>12600.46</v>
      </c>
      <c r="N851" s="11" t="str">
        <f>VLOOKUP($A851,'Hospitalisation Details'!$K851:$S3193,4,FALSE)</f>
        <v>Tier - 3</v>
      </c>
      <c r="O851" s="11" t="str">
        <f>VLOOKUP($A851,'Hospitalisation Details'!$K851:$S3193,5,FALSE)</f>
        <v>Tier - 1</v>
      </c>
      <c r="P851" s="11" t="str">
        <f>VLOOKUP($A851,'Hospitalisation Details'!$K851:$S3193,6,FALSE)</f>
        <v>R1023</v>
      </c>
      <c r="Q851" s="36">
        <f ca="1">VLOOKUP($A851,'Hospitalisation Details'!$K851:$S3193,8,FALSE)</f>
        <v>36</v>
      </c>
    </row>
    <row r="852" spans="1:17" x14ac:dyDescent="0.3">
      <c r="A852" s="14" t="str">
        <f>VLOOKUP('Customer Names'!A852,'Customer Names'!A852:F3186,1,FALSE)</f>
        <v>Id851</v>
      </c>
      <c r="B852" s="11" t="str">
        <f>VLOOKUP('Customer Names'!B852,'Customer Names'!B852:G3186,5,FALSE)</f>
        <v>Andee W</v>
      </c>
      <c r="C852" s="11">
        <f>VLOOKUP($A852,'Medical Examinations'!$A852:$O3186,2,FALSE)</f>
        <v>46.75</v>
      </c>
      <c r="D852" s="11">
        <f>VLOOKUP($A852,'Medical Examinations'!$A852:$O3186,3,FALSE)</f>
        <v>6.66</v>
      </c>
      <c r="E852" s="11" t="str">
        <f>VLOOKUP($A852,'Medical Examinations'!$A852:$P3186,14,FALSE)</f>
        <v>Yes</v>
      </c>
      <c r="F852" s="11" t="str">
        <f>VLOOKUP($A852,'Medical Examinations'!$A852:$O3186,5,FALSE)</f>
        <v>No</v>
      </c>
      <c r="G852" s="11" t="str">
        <f>VLOOKUP($A852,'Medical Examinations'!$A852:$O3186,6,FALSE)</f>
        <v>No</v>
      </c>
      <c r="H852" s="11">
        <f>VLOOKUP($A852,'Medical Examinations'!$A852:$P3186,13,FALSE)</f>
        <v>2</v>
      </c>
      <c r="I852" s="11" t="str">
        <f>VLOOKUP($A852,'Medical Examinations'!$A852:$P3186,16,FALSE)</f>
        <v>No</v>
      </c>
      <c r="J852" s="11" t="str">
        <f>VLOOKUP($A852,'Medical Examinations'!$A852:$P3186,11,FALSE)</f>
        <v>Obesity</v>
      </c>
      <c r="K852" s="11" t="str">
        <f>VLOOKUP($A852,'Medical Examinations'!$A852:$P3186,12,FALSE)</f>
        <v>Diabetes</v>
      </c>
      <c r="L852" s="11" t="str">
        <f>VLOOKUP($A852,'Hospitalisation Details'!$K852:$S3194,7,FALSE)</f>
        <v>18 Jun 1970</v>
      </c>
      <c r="M852" s="17">
        <f>VLOOKUP($A852,'Hospitalisation Details'!$K852:$S3194,9,FALSE)</f>
        <v>12592.53</v>
      </c>
      <c r="N852" s="11" t="str">
        <f>VLOOKUP($A852,'Hospitalisation Details'!$K852:$S3194,4,FALSE)</f>
        <v>Tier - 3</v>
      </c>
      <c r="O852" s="11" t="str">
        <f>VLOOKUP($A852,'Hospitalisation Details'!$K852:$S3194,5,FALSE)</f>
        <v>Tier - 2</v>
      </c>
      <c r="P852" s="11" t="str">
        <f>VLOOKUP($A852,'Hospitalisation Details'!$K852:$S3194,6,FALSE)</f>
        <v>R1013</v>
      </c>
      <c r="Q852" s="36">
        <f ca="1">VLOOKUP($A852,'Hospitalisation Details'!$K852:$S3194,8,FALSE)</f>
        <v>54</v>
      </c>
    </row>
    <row r="853" spans="1:17" x14ac:dyDescent="0.3">
      <c r="A853" s="14" t="str">
        <f>VLOOKUP('Customer Names'!A853,'Customer Names'!A853:F3187,1,FALSE)</f>
        <v>Id852</v>
      </c>
      <c r="B853" s="11" t="str">
        <f>VLOOKUP('Customer Names'!B853,'Customer Names'!B853:G3187,5,FALSE)</f>
        <v>Amy</v>
      </c>
      <c r="C853" s="11">
        <f>VLOOKUP($A853,'Medical Examinations'!$A853:$O3187,2,FALSE)</f>
        <v>32.15</v>
      </c>
      <c r="D853" s="11">
        <f>VLOOKUP($A853,'Medical Examinations'!$A853:$O3187,3,FALSE)</f>
        <v>4.0199999999999996</v>
      </c>
      <c r="E853" s="11" t="str">
        <f>VLOOKUP($A853,'Medical Examinations'!$A853:$P3187,14,FALSE)</f>
        <v>Yes</v>
      </c>
      <c r="F853" s="11" t="str">
        <f>VLOOKUP($A853,'Medical Examinations'!$A853:$O3187,5,FALSE)</f>
        <v>No</v>
      </c>
      <c r="G853" s="11" t="str">
        <f>VLOOKUP($A853,'Medical Examinations'!$A853:$O3187,6,FALSE)</f>
        <v>Yes</v>
      </c>
      <c r="H853" s="11">
        <f>VLOOKUP($A853,'Medical Examinations'!$A853:$P3187,13,FALSE)</f>
        <v>1</v>
      </c>
      <c r="I853" s="11" t="str">
        <f>VLOOKUP($A853,'Medical Examinations'!$A853:$P3187,16,FALSE)</f>
        <v>No</v>
      </c>
      <c r="J853" s="11" t="str">
        <f>VLOOKUP($A853,'Medical Examinations'!$A853:$P3187,11,FALSE)</f>
        <v>Obesity</v>
      </c>
      <c r="K853" s="11" t="str">
        <f>VLOOKUP($A853,'Medical Examinations'!$A853:$P3187,12,FALSE)</f>
        <v>Normal</v>
      </c>
      <c r="L853" s="11" t="str">
        <f>VLOOKUP($A853,'Hospitalisation Details'!$K853:$S3195,7,FALSE)</f>
        <v>26 Nov 1969</v>
      </c>
      <c r="M853" s="17">
        <f>VLOOKUP($A853,'Hospitalisation Details'!$K853:$S3195,9,FALSE)</f>
        <v>12579.92</v>
      </c>
      <c r="N853" s="11" t="str">
        <f>VLOOKUP($A853,'Hospitalisation Details'!$K853:$S3195,4,FALSE)</f>
        <v>Tier - 3</v>
      </c>
      <c r="O853" s="11" t="str">
        <f>VLOOKUP($A853,'Hospitalisation Details'!$K853:$S3195,5,FALSE)</f>
        <v>Tier - 1</v>
      </c>
      <c r="P853" s="11" t="str">
        <f>VLOOKUP($A853,'Hospitalisation Details'!$K853:$S3195,6,FALSE)</f>
        <v>R1025</v>
      </c>
      <c r="Q853" s="36">
        <f ca="1">VLOOKUP($A853,'Hospitalisation Details'!$K853:$S3195,8,FALSE)</f>
        <v>55</v>
      </c>
    </row>
    <row r="854" spans="1:17" x14ac:dyDescent="0.3">
      <c r="A854" s="14" t="str">
        <f>VLOOKUP('Customer Names'!A854,'Customer Names'!A854:F3188,1,FALSE)</f>
        <v>Id853</v>
      </c>
      <c r="B854" s="11" t="str">
        <f>VLOOKUP('Customer Names'!B854,'Customer Names'!B854:G3188,5,FALSE)</f>
        <v>Joshua</v>
      </c>
      <c r="C854" s="11">
        <f>VLOOKUP($A854,'Medical Examinations'!$A854:$O3188,2,FALSE)</f>
        <v>43.4</v>
      </c>
      <c r="D854" s="11">
        <f>VLOOKUP($A854,'Medical Examinations'!$A854:$O3188,3,FALSE)</f>
        <v>8.81</v>
      </c>
      <c r="E854" s="11" t="str">
        <f>VLOOKUP($A854,'Medical Examinations'!$A854:$P3188,14,FALSE)</f>
        <v>Yes</v>
      </c>
      <c r="F854" s="11" t="str">
        <f>VLOOKUP($A854,'Medical Examinations'!$A854:$O3188,5,FALSE)</f>
        <v>No</v>
      </c>
      <c r="G854" s="11" t="str">
        <f>VLOOKUP($A854,'Medical Examinations'!$A854:$O3188,6,FALSE)</f>
        <v>No</v>
      </c>
      <c r="H854" s="11">
        <f>VLOOKUP($A854,'Medical Examinations'!$A854:$P3188,13,FALSE)</f>
        <v>2</v>
      </c>
      <c r="I854" s="11" t="str">
        <f>VLOOKUP($A854,'Medical Examinations'!$A854:$P3188,16,FALSE)</f>
        <v>No</v>
      </c>
      <c r="J854" s="11" t="str">
        <f>VLOOKUP($A854,'Medical Examinations'!$A854:$P3188,11,FALSE)</f>
        <v>Obesity</v>
      </c>
      <c r="K854" s="11" t="str">
        <f>VLOOKUP($A854,'Medical Examinations'!$A854:$P3188,12,FALSE)</f>
        <v>Diabetes</v>
      </c>
      <c r="L854" s="11" t="str">
        <f>VLOOKUP($A854,'Hospitalisation Details'!$K854:$S3196,7,FALSE)</f>
        <v>28 Nov 1961</v>
      </c>
      <c r="M854" s="17">
        <f>VLOOKUP($A854,'Hospitalisation Details'!$K854:$S3196,9,FALSE)</f>
        <v>12574.05</v>
      </c>
      <c r="N854" s="11" t="str">
        <f>VLOOKUP($A854,'Hospitalisation Details'!$K854:$S3196,4,FALSE)</f>
        <v>Tier - 3</v>
      </c>
      <c r="O854" s="11" t="str">
        <f>VLOOKUP($A854,'Hospitalisation Details'!$K854:$S3196,5,FALSE)</f>
        <v>Tier - 1</v>
      </c>
      <c r="P854" s="11" t="str">
        <f>VLOOKUP($A854,'Hospitalisation Details'!$K854:$S3196,6,FALSE)</f>
        <v>R1011</v>
      </c>
      <c r="Q854" s="36">
        <f ca="1">VLOOKUP($A854,'Hospitalisation Details'!$K854:$S3196,8,FALSE)</f>
        <v>63</v>
      </c>
    </row>
    <row r="855" spans="1:17" x14ac:dyDescent="0.3">
      <c r="A855" s="14" t="str">
        <f>VLOOKUP('Customer Names'!A855,'Customer Names'!A855:F3189,1,FALSE)</f>
        <v>Id854</v>
      </c>
      <c r="B855" s="11" t="str">
        <f>VLOOKUP('Customer Names'!B855,'Customer Names'!B855:G3189,5,FALSE)</f>
        <v>C Fred</v>
      </c>
      <c r="C855" s="11">
        <f>VLOOKUP($A855,'Medical Examinations'!$A855:$O3189,2,FALSE)</f>
        <v>31.57</v>
      </c>
      <c r="D855" s="11">
        <f>VLOOKUP($A855,'Medical Examinations'!$A855:$O3189,3,FALSE)</f>
        <v>7.92</v>
      </c>
      <c r="E855" s="11" t="str">
        <f>VLOOKUP($A855,'Medical Examinations'!$A855:$P3189,14,FALSE)</f>
        <v>Yes</v>
      </c>
      <c r="F855" s="11" t="str">
        <f>VLOOKUP($A855,'Medical Examinations'!$A855:$O3189,5,FALSE)</f>
        <v>No</v>
      </c>
      <c r="G855" s="11" t="str">
        <f>VLOOKUP($A855,'Medical Examinations'!$A855:$O3189,6,FALSE)</f>
        <v>No</v>
      </c>
      <c r="H855" s="11">
        <f>VLOOKUP($A855,'Medical Examinations'!$A855:$P3189,13,FALSE)</f>
        <v>2</v>
      </c>
      <c r="I855" s="11" t="str">
        <f>VLOOKUP($A855,'Medical Examinations'!$A855:$P3189,16,FALSE)</f>
        <v>No</v>
      </c>
      <c r="J855" s="11" t="str">
        <f>VLOOKUP($A855,'Medical Examinations'!$A855:$P3189,11,FALSE)</f>
        <v>Obesity</v>
      </c>
      <c r="K855" s="11" t="str">
        <f>VLOOKUP($A855,'Medical Examinations'!$A855:$P3189,12,FALSE)</f>
        <v>Diabetes</v>
      </c>
      <c r="L855" s="11" t="str">
        <f>VLOOKUP($A855,'Hospitalisation Details'!$K855:$S3197,7,FALSE)</f>
        <v>28 Nov 1961</v>
      </c>
      <c r="M855" s="17">
        <f>VLOOKUP($A855,'Hospitalisation Details'!$K855:$S3197,9,FALSE)</f>
        <v>12557.61</v>
      </c>
      <c r="N855" s="11" t="str">
        <f>VLOOKUP($A855,'Hospitalisation Details'!$K855:$S3197,4,FALSE)</f>
        <v>Tier - 3</v>
      </c>
      <c r="O855" s="11" t="str">
        <f>VLOOKUP($A855,'Hospitalisation Details'!$K855:$S3197,5,FALSE)</f>
        <v>Tier - 3</v>
      </c>
      <c r="P855" s="11" t="str">
        <f>VLOOKUP($A855,'Hospitalisation Details'!$K855:$S3197,6,FALSE)</f>
        <v>R1013</v>
      </c>
      <c r="Q855" s="36">
        <f ca="1">VLOOKUP($A855,'Hospitalisation Details'!$K855:$S3197,8,FALSE)</f>
        <v>63</v>
      </c>
    </row>
    <row r="856" spans="1:17" x14ac:dyDescent="0.3">
      <c r="A856" s="14" t="str">
        <f>VLOOKUP('Customer Names'!A856,'Customer Names'!A856:F3190,1,FALSE)</f>
        <v>Id855</v>
      </c>
      <c r="B856" s="11" t="str">
        <f>VLOOKUP('Customer Names'!B856,'Customer Names'!B856:G3190,5,FALSE)</f>
        <v>Jeremy</v>
      </c>
      <c r="C856" s="11">
        <f>VLOOKUP($A856,'Medical Examinations'!$A856:$O3190,2,FALSE)</f>
        <v>24.32</v>
      </c>
      <c r="D856" s="11">
        <f>VLOOKUP($A856,'Medical Examinations'!$A856:$O3190,3,FALSE)</f>
        <v>7.48</v>
      </c>
      <c r="E856" s="11" t="str">
        <f>VLOOKUP($A856,'Medical Examinations'!$A856:$P3190,14,FALSE)</f>
        <v>No</v>
      </c>
      <c r="F856" s="11" t="str">
        <f>VLOOKUP($A856,'Medical Examinations'!$A856:$O3190,5,FALSE)</f>
        <v>No</v>
      </c>
      <c r="G856" s="11" t="str">
        <f>VLOOKUP($A856,'Medical Examinations'!$A856:$O3190,6,FALSE)</f>
        <v>No</v>
      </c>
      <c r="H856" s="11">
        <f>VLOOKUP($A856,'Medical Examinations'!$A856:$P3190,13,FALSE)</f>
        <v>0</v>
      </c>
      <c r="I856" s="11" t="str">
        <f>VLOOKUP($A856,'Medical Examinations'!$A856:$P3190,16,FALSE)</f>
        <v>No</v>
      </c>
      <c r="J856" s="11" t="str">
        <f>VLOOKUP($A856,'Medical Examinations'!$A856:$P3190,11,FALSE)</f>
        <v>Normal Weight</v>
      </c>
      <c r="K856" s="11" t="str">
        <f>VLOOKUP($A856,'Medical Examinations'!$A856:$P3190,12,FALSE)</f>
        <v>Diabetes</v>
      </c>
      <c r="L856" s="11" t="str">
        <f>VLOOKUP($A856,'Hospitalisation Details'!$K856:$S3198,7,FALSE)</f>
        <v>16 Oct 1962</v>
      </c>
      <c r="M856" s="17">
        <f>VLOOKUP($A856,'Hospitalisation Details'!$K856:$S3198,9,FALSE)</f>
        <v>12523.6</v>
      </c>
      <c r="N856" s="11" t="str">
        <f>VLOOKUP($A856,'Hospitalisation Details'!$K856:$S3198,4,FALSE)</f>
        <v>Tier - 3</v>
      </c>
      <c r="O856" s="11" t="str">
        <f>VLOOKUP($A856,'Hospitalisation Details'!$K856:$S3198,5,FALSE)</f>
        <v>Tier - 3</v>
      </c>
      <c r="P856" s="11" t="str">
        <f>VLOOKUP($A856,'Hospitalisation Details'!$K856:$S3198,6,FALSE)</f>
        <v>R1012</v>
      </c>
      <c r="Q856" s="36">
        <f ca="1">VLOOKUP($A856,'Hospitalisation Details'!$K856:$S3198,8,FALSE)</f>
        <v>62</v>
      </c>
    </row>
    <row r="857" spans="1:17" x14ac:dyDescent="0.3">
      <c r="A857" s="14" t="str">
        <f>VLOOKUP('Customer Names'!A857,'Customer Names'!A857:F3191,1,FALSE)</f>
        <v>Id856</v>
      </c>
      <c r="B857" s="11" t="str">
        <f>VLOOKUP('Customer Names'!B857,'Customer Names'!B857:G3191,5,FALSE)</f>
        <v>Patrick Sr</v>
      </c>
      <c r="C857" s="11">
        <f>VLOOKUP($A857,'Medical Examinations'!$A857:$O3191,2,FALSE)</f>
        <v>31.07</v>
      </c>
      <c r="D857" s="11">
        <f>VLOOKUP($A857,'Medical Examinations'!$A857:$O3191,3,FALSE)</f>
        <v>4.62</v>
      </c>
      <c r="E857" s="11" t="str">
        <f>VLOOKUP($A857,'Medical Examinations'!$A857:$P3191,14,FALSE)</f>
        <v>Yes</v>
      </c>
      <c r="F857" s="11" t="str">
        <f>VLOOKUP($A857,'Medical Examinations'!$A857:$O3191,5,FALSE)</f>
        <v>No</v>
      </c>
      <c r="G857" s="11" t="str">
        <f>VLOOKUP($A857,'Medical Examinations'!$A857:$O3191,6,FALSE)</f>
        <v>No</v>
      </c>
      <c r="H857" s="11">
        <f>VLOOKUP($A857,'Medical Examinations'!$A857:$P3191,13,FALSE)</f>
        <v>2</v>
      </c>
      <c r="I857" s="11" t="str">
        <f>VLOOKUP($A857,'Medical Examinations'!$A857:$P3191,16,FALSE)</f>
        <v>No</v>
      </c>
      <c r="J857" s="11" t="str">
        <f>VLOOKUP($A857,'Medical Examinations'!$A857:$P3191,11,FALSE)</f>
        <v>Obesity</v>
      </c>
      <c r="K857" s="11" t="str">
        <f>VLOOKUP($A857,'Medical Examinations'!$A857:$P3191,12,FALSE)</f>
        <v>Normal</v>
      </c>
      <c r="L857" s="11" t="str">
        <f>VLOOKUP($A857,'Hospitalisation Details'!$K857:$S3199,7,FALSE)</f>
        <v>12 Jul 1966</v>
      </c>
      <c r="M857" s="17">
        <f>VLOOKUP($A857,'Hospitalisation Details'!$K857:$S3199,9,FALSE)</f>
        <v>12499.88</v>
      </c>
      <c r="N857" s="11" t="str">
        <f>VLOOKUP($A857,'Hospitalisation Details'!$K857:$S3199,4,FALSE)</f>
        <v>Tier - 3</v>
      </c>
      <c r="O857" s="11" t="str">
        <f>VLOOKUP($A857,'Hospitalisation Details'!$K857:$S3199,5,FALSE)</f>
        <v>Tier - 2</v>
      </c>
      <c r="P857" s="11" t="str">
        <f>VLOOKUP($A857,'Hospitalisation Details'!$K857:$S3199,6,FALSE)</f>
        <v>R1012</v>
      </c>
      <c r="Q857" s="36">
        <f ca="1">VLOOKUP($A857,'Hospitalisation Details'!$K857:$S3199,8,FALSE)</f>
        <v>58</v>
      </c>
    </row>
    <row r="858" spans="1:17" x14ac:dyDescent="0.3">
      <c r="A858" s="14" t="str">
        <f>VLOOKUP('Customer Names'!A858,'Customer Names'!A858:F3192,1,FALSE)</f>
        <v>Id857</v>
      </c>
      <c r="B858" s="11" t="str">
        <f>VLOOKUP('Customer Names'!B858,'Customer Names'!B858:G3192,5,FALSE)</f>
        <v>Kelly M</v>
      </c>
      <c r="C858" s="11">
        <f>VLOOKUP($A858,'Medical Examinations'!$A858:$O3192,2,FALSE)</f>
        <v>35.814999999999998</v>
      </c>
      <c r="D858" s="11">
        <f>VLOOKUP($A858,'Medical Examinations'!$A858:$O3192,3,FALSE)</f>
        <v>8.4700000000000006</v>
      </c>
      <c r="E858" s="11" t="str">
        <f>VLOOKUP($A858,'Medical Examinations'!$A858:$P3192,14,FALSE)</f>
        <v>No</v>
      </c>
      <c r="F858" s="11" t="str">
        <f>VLOOKUP($A858,'Medical Examinations'!$A858:$O3192,5,FALSE)</f>
        <v>No</v>
      </c>
      <c r="G858" s="11" t="str">
        <f>VLOOKUP($A858,'Medical Examinations'!$A858:$O3192,6,FALSE)</f>
        <v>No</v>
      </c>
      <c r="H858" s="11">
        <f>VLOOKUP($A858,'Medical Examinations'!$A858:$P3192,13,FALSE)</f>
        <v>0</v>
      </c>
      <c r="I858" s="11" t="str">
        <f>VLOOKUP($A858,'Medical Examinations'!$A858:$P3192,16,FALSE)</f>
        <v>No</v>
      </c>
      <c r="J858" s="11" t="str">
        <f>VLOOKUP($A858,'Medical Examinations'!$A858:$P3192,11,FALSE)</f>
        <v>Obesity</v>
      </c>
      <c r="K858" s="11" t="str">
        <f>VLOOKUP($A858,'Medical Examinations'!$A858:$P3192,12,FALSE)</f>
        <v>Diabetes</v>
      </c>
      <c r="L858" s="11" t="str">
        <f>VLOOKUP($A858,'Hospitalisation Details'!$K858:$S3200,7,FALSE)</f>
        <v>3 Dec 1968</v>
      </c>
      <c r="M858" s="17">
        <f>VLOOKUP($A858,'Hospitalisation Details'!$K858:$S3200,9,FALSE)</f>
        <v>12495.29</v>
      </c>
      <c r="N858" s="11" t="str">
        <f>VLOOKUP($A858,'Hospitalisation Details'!$K858:$S3200,4,FALSE)</f>
        <v>Tier - 3</v>
      </c>
      <c r="O858" s="11" t="str">
        <f>VLOOKUP($A858,'Hospitalisation Details'!$K858:$S3200,5,FALSE)</f>
        <v>Tier - 3</v>
      </c>
      <c r="P858" s="11" t="str">
        <f>VLOOKUP($A858,'Hospitalisation Details'!$K858:$S3200,6,FALSE)</f>
        <v>R1012</v>
      </c>
      <c r="Q858" s="36">
        <f ca="1">VLOOKUP($A858,'Hospitalisation Details'!$K858:$S3200,8,FALSE)</f>
        <v>56</v>
      </c>
    </row>
    <row r="859" spans="1:17" x14ac:dyDescent="0.3">
      <c r="A859" s="14" t="str">
        <f>VLOOKUP('Customer Names'!A859,'Customer Names'!A859:F3193,1,FALSE)</f>
        <v>Id858</v>
      </c>
      <c r="B859" s="11" t="str">
        <f>VLOOKUP('Customer Names'!B859,'Customer Names'!B859:G3193,5,FALSE)</f>
        <v>Katherine</v>
      </c>
      <c r="C859" s="11">
        <f>VLOOKUP($A859,'Medical Examinations'!$A859:$O3193,2,FALSE)</f>
        <v>40.81</v>
      </c>
      <c r="D859" s="11">
        <f>VLOOKUP($A859,'Medical Examinations'!$A859:$O3193,3,FALSE)</f>
        <v>10.58</v>
      </c>
      <c r="E859" s="11" t="str">
        <f>VLOOKUP($A859,'Medical Examinations'!$A859:$P3193,14,FALSE)</f>
        <v>Yes</v>
      </c>
      <c r="F859" s="11" t="str">
        <f>VLOOKUP($A859,'Medical Examinations'!$A859:$O3193,5,FALSE)</f>
        <v>No</v>
      </c>
      <c r="G859" s="11" t="str">
        <f>VLOOKUP($A859,'Medical Examinations'!$A859:$O3193,6,FALSE)</f>
        <v>No</v>
      </c>
      <c r="H859" s="11">
        <f>VLOOKUP($A859,'Medical Examinations'!$A859:$P3193,13,FALSE)</f>
        <v>0</v>
      </c>
      <c r="I859" s="11" t="str">
        <f>VLOOKUP($A859,'Medical Examinations'!$A859:$P3193,16,FALSE)</f>
        <v>No</v>
      </c>
      <c r="J859" s="11" t="str">
        <f>VLOOKUP($A859,'Medical Examinations'!$A859:$P3193,11,FALSE)</f>
        <v>Obesity</v>
      </c>
      <c r="K859" s="11" t="str">
        <f>VLOOKUP($A859,'Medical Examinations'!$A859:$P3193,12,FALSE)</f>
        <v>Diabetes</v>
      </c>
      <c r="L859" s="11" t="str">
        <f>VLOOKUP($A859,'Hospitalisation Details'!$K859:$S3201,7,FALSE)</f>
        <v>1 Sep 1967</v>
      </c>
      <c r="M859" s="17">
        <f>VLOOKUP($A859,'Hospitalisation Details'!$K859:$S3201,9,FALSE)</f>
        <v>12485.8</v>
      </c>
      <c r="N859" s="11" t="str">
        <f>VLOOKUP($A859,'Hospitalisation Details'!$K859:$S3201,4,FALSE)</f>
        <v>Tier - 3</v>
      </c>
      <c r="O859" s="11" t="str">
        <f>VLOOKUP($A859,'Hospitalisation Details'!$K859:$S3201,5,FALSE)</f>
        <v>Tier - 3</v>
      </c>
      <c r="P859" s="11" t="str">
        <f>VLOOKUP($A859,'Hospitalisation Details'!$K859:$S3201,6,FALSE)</f>
        <v>R1013</v>
      </c>
      <c r="Q859" s="36">
        <f ca="1">VLOOKUP($A859,'Hospitalisation Details'!$K859:$S3201,8,FALSE)</f>
        <v>57</v>
      </c>
    </row>
    <row r="860" spans="1:17" x14ac:dyDescent="0.3">
      <c r="A860" s="14" t="str">
        <f>VLOOKUP('Customer Names'!A860,'Customer Names'!A860:F3194,1,FALSE)</f>
        <v>Id859</v>
      </c>
      <c r="B860" s="11" t="str">
        <f>VLOOKUP('Customer Names'!B860,'Customer Names'!B860:G3194,5,FALSE)</f>
        <v>Keila L</v>
      </c>
      <c r="C860" s="11">
        <f>VLOOKUP($A860,'Medical Examinations'!$A860:$O3194,2,FALSE)</f>
        <v>24.605</v>
      </c>
      <c r="D860" s="11">
        <f>VLOOKUP($A860,'Medical Examinations'!$A860:$O3194,3,FALSE)</f>
        <v>7.48</v>
      </c>
      <c r="E860" s="11" t="str">
        <f>VLOOKUP($A860,'Medical Examinations'!$A860:$P3194,14,FALSE)</f>
        <v>No</v>
      </c>
      <c r="F860" s="11" t="str">
        <f>VLOOKUP($A860,'Medical Examinations'!$A860:$O3194,5,FALSE)</f>
        <v>No</v>
      </c>
      <c r="G860" s="11" t="str">
        <f>VLOOKUP($A860,'Medical Examinations'!$A860:$O3194,6,FALSE)</f>
        <v>No</v>
      </c>
      <c r="H860" s="11">
        <f>VLOOKUP($A860,'Medical Examinations'!$A860:$P3194,13,FALSE)</f>
        <v>0</v>
      </c>
      <c r="I860" s="11" t="str">
        <f>VLOOKUP($A860,'Medical Examinations'!$A860:$P3194,16,FALSE)</f>
        <v>No</v>
      </c>
      <c r="J860" s="11" t="str">
        <f>VLOOKUP($A860,'Medical Examinations'!$A860:$P3194,11,FALSE)</f>
        <v>Normal Weight</v>
      </c>
      <c r="K860" s="11" t="str">
        <f>VLOOKUP($A860,'Medical Examinations'!$A860:$P3194,12,FALSE)</f>
        <v>Diabetes</v>
      </c>
      <c r="L860" s="11" t="str">
        <f>VLOOKUP($A860,'Hospitalisation Details'!$K860:$S3202,7,FALSE)</f>
        <v>12 Nov 1968</v>
      </c>
      <c r="M860" s="17">
        <f>VLOOKUP($A860,'Hospitalisation Details'!$K860:$S3202,9,FALSE)</f>
        <v>12479.71</v>
      </c>
      <c r="N860" s="11" t="str">
        <f>VLOOKUP($A860,'Hospitalisation Details'!$K860:$S3202,4,FALSE)</f>
        <v>Tier - 3</v>
      </c>
      <c r="O860" s="11" t="str">
        <f>VLOOKUP($A860,'Hospitalisation Details'!$K860:$S3202,5,FALSE)</f>
        <v>Tier - 3</v>
      </c>
      <c r="P860" s="11" t="str">
        <f>VLOOKUP($A860,'Hospitalisation Details'!$K860:$S3202,6,FALSE)</f>
        <v>R1012</v>
      </c>
      <c r="Q860" s="36">
        <f ca="1">VLOOKUP($A860,'Hospitalisation Details'!$K860:$S3202,8,FALSE)</f>
        <v>56</v>
      </c>
    </row>
    <row r="861" spans="1:17" x14ac:dyDescent="0.3">
      <c r="A861" s="14" t="str">
        <f>VLOOKUP('Customer Names'!A861,'Customer Names'!A861:F3195,1,FALSE)</f>
        <v>Id860</v>
      </c>
      <c r="B861" s="11" t="str">
        <f>VLOOKUP('Customer Names'!B861,'Customer Names'!B861:G3195,5,FALSE)</f>
        <v>Zanae E</v>
      </c>
      <c r="C861" s="11">
        <f>VLOOKUP($A861,'Medical Examinations'!$A861:$O3195,2,FALSE)</f>
        <v>21.47</v>
      </c>
      <c r="D861" s="11">
        <f>VLOOKUP($A861,'Medical Examinations'!$A861:$O3195,3,FALSE)</f>
        <v>7.82</v>
      </c>
      <c r="E861" s="11" t="str">
        <f>VLOOKUP($A861,'Medical Examinations'!$A861:$P3195,14,FALSE)</f>
        <v>No</v>
      </c>
      <c r="F861" s="11" t="str">
        <f>VLOOKUP($A861,'Medical Examinations'!$A861:$O3195,5,FALSE)</f>
        <v>No</v>
      </c>
      <c r="G861" s="11" t="str">
        <f>VLOOKUP($A861,'Medical Examinations'!$A861:$O3195,6,FALSE)</f>
        <v>No</v>
      </c>
      <c r="H861" s="11">
        <f>VLOOKUP($A861,'Medical Examinations'!$A861:$P3195,13,FALSE)</f>
        <v>0</v>
      </c>
      <c r="I861" s="11" t="str">
        <f>VLOOKUP($A861,'Medical Examinations'!$A861:$P3195,16,FALSE)</f>
        <v>No</v>
      </c>
      <c r="J861" s="11" t="str">
        <f>VLOOKUP($A861,'Medical Examinations'!$A861:$P3195,11,FALSE)</f>
        <v>Normal Weight</v>
      </c>
      <c r="K861" s="11" t="str">
        <f>VLOOKUP($A861,'Medical Examinations'!$A861:$P3195,12,FALSE)</f>
        <v>Diabetes</v>
      </c>
      <c r="L861" s="11" t="str">
        <f>VLOOKUP($A861,'Hospitalisation Details'!$K861:$S3203,7,FALSE)</f>
        <v>26 Nov 1968</v>
      </c>
      <c r="M861" s="17">
        <f>VLOOKUP($A861,'Hospitalisation Details'!$K861:$S3203,9,FALSE)</f>
        <v>12475.35</v>
      </c>
      <c r="N861" s="11" t="str">
        <f>VLOOKUP($A861,'Hospitalisation Details'!$K861:$S3203,4,FALSE)</f>
        <v>Tier - 3</v>
      </c>
      <c r="O861" s="11" t="str">
        <f>VLOOKUP($A861,'Hospitalisation Details'!$K861:$S3203,5,FALSE)</f>
        <v>Tier - 1</v>
      </c>
      <c r="P861" s="11" t="str">
        <f>VLOOKUP($A861,'Hospitalisation Details'!$K861:$S3203,6,FALSE)</f>
        <v>R1012</v>
      </c>
      <c r="Q861" s="36">
        <f ca="1">VLOOKUP($A861,'Hospitalisation Details'!$K861:$S3203,8,FALSE)</f>
        <v>56</v>
      </c>
    </row>
    <row r="862" spans="1:17" x14ac:dyDescent="0.3">
      <c r="A862" s="14" t="str">
        <f>VLOOKUP('Customer Names'!A862,'Customer Names'!A862:F3196,1,FALSE)</f>
        <v>Id861</v>
      </c>
      <c r="B862" s="11" t="str">
        <f>VLOOKUP('Customer Names'!B862,'Customer Names'!B862:G3196,5,FALSE)</f>
        <v>Alex</v>
      </c>
      <c r="C862" s="11">
        <f>VLOOKUP($A862,'Medical Examinations'!$A862:$O3196,2,FALSE)</f>
        <v>52.89</v>
      </c>
      <c r="D862" s="11">
        <f>VLOOKUP($A862,'Medical Examinations'!$A862:$O3196,3,FALSE)</f>
        <v>4.96</v>
      </c>
      <c r="E862" s="11" t="str">
        <f>VLOOKUP($A862,'Medical Examinations'!$A862:$P3196,14,FALSE)</f>
        <v>Yes</v>
      </c>
      <c r="F862" s="11" t="str">
        <f>VLOOKUP($A862,'Medical Examinations'!$A862:$O3196,5,FALSE)</f>
        <v>No</v>
      </c>
      <c r="G862" s="11" t="str">
        <f>VLOOKUP($A862,'Medical Examinations'!$A862:$O3196,6,FALSE)</f>
        <v>No</v>
      </c>
      <c r="H862" s="11">
        <f>VLOOKUP($A862,'Medical Examinations'!$A862:$P3196,13,FALSE)</f>
        <v>1</v>
      </c>
      <c r="I862" s="11" t="str">
        <f>VLOOKUP($A862,'Medical Examinations'!$A862:$P3196,16,FALSE)</f>
        <v>No</v>
      </c>
      <c r="J862" s="11" t="str">
        <f>VLOOKUP($A862,'Medical Examinations'!$A862:$P3196,11,FALSE)</f>
        <v>Obesity</v>
      </c>
      <c r="K862" s="11" t="str">
        <f>VLOOKUP($A862,'Medical Examinations'!$A862:$P3196,12,FALSE)</f>
        <v>Normal</v>
      </c>
      <c r="L862" s="11" t="str">
        <f>VLOOKUP($A862,'Hospitalisation Details'!$K862:$S3204,7,FALSE)</f>
        <v>9 Aug 1995</v>
      </c>
      <c r="M862" s="17">
        <f>VLOOKUP($A862,'Hospitalisation Details'!$K862:$S3204,9,FALSE)</f>
        <v>12452.25</v>
      </c>
      <c r="N862" s="11" t="str">
        <f>VLOOKUP($A862,'Hospitalisation Details'!$K862:$S3204,4,FALSE)</f>
        <v>Tier - 3</v>
      </c>
      <c r="O862" s="11" t="str">
        <f>VLOOKUP($A862,'Hospitalisation Details'!$K862:$S3204,5,FALSE)</f>
        <v>Tier - 3</v>
      </c>
      <c r="P862" s="11" t="str">
        <f>VLOOKUP($A862,'Hospitalisation Details'!$K862:$S3204,6,FALSE)</f>
        <v>R1012</v>
      </c>
      <c r="Q862" s="36">
        <f ca="1">VLOOKUP($A862,'Hospitalisation Details'!$K862:$S3204,8,FALSE)</f>
        <v>29</v>
      </c>
    </row>
    <row r="863" spans="1:17" x14ac:dyDescent="0.3">
      <c r="A863" s="14" t="str">
        <f>VLOOKUP('Customer Names'!A863,'Customer Names'!A863:F3197,1,FALSE)</f>
        <v>Id862</v>
      </c>
      <c r="B863" s="11" t="str">
        <f>VLOOKUP('Customer Names'!B863,'Customer Names'!B863:G3197,5,FALSE)</f>
        <v>Kathryn</v>
      </c>
      <c r="C863" s="11">
        <f>VLOOKUP($A863,'Medical Examinations'!$A863:$O3197,2,FALSE)</f>
        <v>32.965000000000003</v>
      </c>
      <c r="D863" s="11">
        <f>VLOOKUP($A863,'Medical Examinations'!$A863:$O3197,3,FALSE)</f>
        <v>6.15</v>
      </c>
      <c r="E863" s="11" t="str">
        <f>VLOOKUP($A863,'Medical Examinations'!$A863:$P3197,14,FALSE)</f>
        <v>Yes</v>
      </c>
      <c r="F863" s="11" t="str">
        <f>VLOOKUP($A863,'Medical Examinations'!$A863:$O3197,5,FALSE)</f>
        <v>No</v>
      </c>
      <c r="G863" s="11" t="str">
        <f>VLOOKUP($A863,'Medical Examinations'!$A863:$O3197,6,FALSE)</f>
        <v>No</v>
      </c>
      <c r="H863" s="11">
        <f>VLOOKUP($A863,'Medical Examinations'!$A863:$P3197,13,FALSE)</f>
        <v>1</v>
      </c>
      <c r="I863" s="11" t="str">
        <f>VLOOKUP($A863,'Medical Examinations'!$A863:$P3197,16,FALSE)</f>
        <v>No</v>
      </c>
      <c r="J863" s="11" t="str">
        <f>VLOOKUP($A863,'Medical Examinations'!$A863:$P3197,11,FALSE)</f>
        <v>Obesity</v>
      </c>
      <c r="K863" s="11" t="str">
        <f>VLOOKUP($A863,'Medical Examinations'!$A863:$P3197,12,FALSE)</f>
        <v>Prediabetes</v>
      </c>
      <c r="L863" s="11" t="str">
        <f>VLOOKUP($A863,'Hospitalisation Details'!$K863:$S3205,7,FALSE)</f>
        <v>4 Aug 1964</v>
      </c>
      <c r="M863" s="17">
        <f>VLOOKUP($A863,'Hospitalisation Details'!$K863:$S3205,9,FALSE)</f>
        <v>12430.95</v>
      </c>
      <c r="N863" s="11" t="str">
        <f>VLOOKUP($A863,'Hospitalisation Details'!$K863:$S3205,4,FALSE)</f>
        <v>Tier - 3</v>
      </c>
      <c r="O863" s="11" t="str">
        <f>VLOOKUP($A863,'Hospitalisation Details'!$K863:$S3205,5,FALSE)</f>
        <v>Tier - 3</v>
      </c>
      <c r="P863" s="11" t="str">
        <f>VLOOKUP($A863,'Hospitalisation Details'!$K863:$S3205,6,FALSE)</f>
        <v>R1024</v>
      </c>
      <c r="Q863" s="36">
        <f ca="1">VLOOKUP($A863,'Hospitalisation Details'!$K863:$S3205,8,FALSE)</f>
        <v>60</v>
      </c>
    </row>
    <row r="864" spans="1:17" x14ac:dyDescent="0.3">
      <c r="A864" s="14" t="str">
        <f>VLOOKUP('Customer Names'!A864,'Customer Names'!A864:F3198,1,FALSE)</f>
        <v>Id863</v>
      </c>
      <c r="B864" s="11" t="str">
        <f>VLOOKUP('Customer Names'!B864,'Customer Names'!B864:G3198,5,FALSE)</f>
        <v>Jason L</v>
      </c>
      <c r="C864" s="11">
        <f>VLOOKUP($A864,'Medical Examinations'!$A864:$O3198,2,FALSE)</f>
        <v>36.799999999999997</v>
      </c>
      <c r="D864" s="11">
        <f>VLOOKUP($A864,'Medical Examinations'!$A864:$O3198,3,FALSE)</f>
        <v>4.62</v>
      </c>
      <c r="E864" s="11" t="str">
        <f>VLOOKUP($A864,'Medical Examinations'!$A864:$P3198,14,FALSE)</f>
        <v>No</v>
      </c>
      <c r="F864" s="11" t="str">
        <f>VLOOKUP($A864,'Medical Examinations'!$A864:$O3198,5,FALSE)</f>
        <v>No</v>
      </c>
      <c r="G864" s="11" t="str">
        <f>VLOOKUP($A864,'Medical Examinations'!$A864:$O3198,6,FALSE)</f>
        <v>Yes</v>
      </c>
      <c r="H864" s="11">
        <f>VLOOKUP($A864,'Medical Examinations'!$A864:$P3198,13,FALSE)</f>
        <v>1</v>
      </c>
      <c r="I864" s="11" t="str">
        <f>VLOOKUP($A864,'Medical Examinations'!$A864:$P3198,16,FALSE)</f>
        <v>No</v>
      </c>
      <c r="J864" s="11" t="str">
        <f>VLOOKUP($A864,'Medical Examinations'!$A864:$P3198,11,FALSE)</f>
        <v>Obesity</v>
      </c>
      <c r="K864" s="11" t="str">
        <f>VLOOKUP($A864,'Medical Examinations'!$A864:$P3198,12,FALSE)</f>
        <v>Normal</v>
      </c>
      <c r="L864" s="11" t="str">
        <f>VLOOKUP($A864,'Hospitalisation Details'!$K864:$S3206,7,FALSE)</f>
        <v>14 Jul 1979</v>
      </c>
      <c r="M864" s="17">
        <f>VLOOKUP($A864,'Hospitalisation Details'!$K864:$S3206,9,FALSE)</f>
        <v>12408.29</v>
      </c>
      <c r="N864" s="11" t="str">
        <f>VLOOKUP($A864,'Hospitalisation Details'!$K864:$S3206,4,FALSE)</f>
        <v>Tier - 3</v>
      </c>
      <c r="O864" s="11" t="str">
        <f>VLOOKUP($A864,'Hospitalisation Details'!$K864:$S3206,5,FALSE)</f>
        <v>Tier - 1</v>
      </c>
      <c r="P864" s="11" t="str">
        <f>VLOOKUP($A864,'Hospitalisation Details'!$K864:$S3206,6,FALSE)</f>
        <v>R1022</v>
      </c>
      <c r="Q864" s="36">
        <f ca="1">VLOOKUP($A864,'Hospitalisation Details'!$K864:$S3206,8,FALSE)</f>
        <v>45</v>
      </c>
    </row>
    <row r="865" spans="1:17" x14ac:dyDescent="0.3">
      <c r="A865" s="14" t="str">
        <f>VLOOKUP('Customer Names'!A865,'Customer Names'!A865:F3199,1,FALSE)</f>
        <v>Id864</v>
      </c>
      <c r="B865" s="11" t="str">
        <f>VLOOKUP('Customer Names'!B865,'Customer Names'!B865:G3199,5,FALSE)</f>
        <v>Benjamin J</v>
      </c>
      <c r="C865" s="11">
        <f>VLOOKUP($A865,'Medical Examinations'!$A865:$O3199,2,FALSE)</f>
        <v>34.299999999999997</v>
      </c>
      <c r="D865" s="11">
        <f>VLOOKUP($A865,'Medical Examinations'!$A865:$O3199,3,FALSE)</f>
        <v>4.87</v>
      </c>
      <c r="E865" s="11" t="str">
        <f>VLOOKUP($A865,'Medical Examinations'!$A865:$P3199,14,FALSE)</f>
        <v>No</v>
      </c>
      <c r="F865" s="11" t="str">
        <f>VLOOKUP($A865,'Medical Examinations'!$A865:$O3199,5,FALSE)</f>
        <v>No</v>
      </c>
      <c r="G865" s="11" t="str">
        <f>VLOOKUP($A865,'Medical Examinations'!$A865:$O3199,6,FALSE)</f>
        <v>No</v>
      </c>
      <c r="H865" s="11">
        <f>VLOOKUP($A865,'Medical Examinations'!$A865:$P3199,13,FALSE)</f>
        <v>2</v>
      </c>
      <c r="I865" s="11" t="str">
        <f>VLOOKUP($A865,'Medical Examinations'!$A865:$P3199,16,FALSE)</f>
        <v>No</v>
      </c>
      <c r="J865" s="11" t="str">
        <f>VLOOKUP($A865,'Medical Examinations'!$A865:$P3199,11,FALSE)</f>
        <v>Obesity</v>
      </c>
      <c r="K865" s="11" t="str">
        <f>VLOOKUP($A865,'Medical Examinations'!$A865:$P3199,12,FALSE)</f>
        <v>Normal</v>
      </c>
      <c r="L865" s="11" t="str">
        <f>VLOOKUP($A865,'Hospitalisation Details'!$K865:$S3207,7,FALSE)</f>
        <v>21 Aug 1972</v>
      </c>
      <c r="M865" s="17">
        <f>VLOOKUP($A865,'Hospitalisation Details'!$K865:$S3207,9,FALSE)</f>
        <v>12407.3</v>
      </c>
      <c r="N865" s="11" t="str">
        <f>VLOOKUP($A865,'Hospitalisation Details'!$K865:$S3207,4,FALSE)</f>
        <v>Tier - 3</v>
      </c>
      <c r="O865" s="11" t="str">
        <f>VLOOKUP($A865,'Hospitalisation Details'!$K865:$S3207,5,FALSE)</f>
        <v>Tier - 2</v>
      </c>
      <c r="P865" s="11" t="str">
        <f>VLOOKUP($A865,'Hospitalisation Details'!$K865:$S3207,6,FALSE)</f>
        <v>R1021</v>
      </c>
      <c r="Q865" s="36">
        <f ca="1">VLOOKUP($A865,'Hospitalisation Details'!$K865:$S3207,8,FALSE)</f>
        <v>52</v>
      </c>
    </row>
    <row r="866" spans="1:17" x14ac:dyDescent="0.3">
      <c r="A866" s="14" t="str">
        <f>VLOOKUP('Customer Names'!A866,'Customer Names'!A866:F3200,1,FALSE)</f>
        <v>Id865</v>
      </c>
      <c r="B866" s="11" t="str">
        <f>VLOOKUP('Customer Names'!B866,'Customer Names'!B866:G3200,5,FALSE)</f>
        <v>Steven M</v>
      </c>
      <c r="C866" s="11">
        <f>VLOOKUP($A866,'Medical Examinations'!$A866:$O3200,2,FALSE)</f>
        <v>35.244999999999997</v>
      </c>
      <c r="D866" s="11">
        <f>VLOOKUP($A866,'Medical Examinations'!$A866:$O3200,3,FALSE)</f>
        <v>4.63</v>
      </c>
      <c r="E866" s="11" t="str">
        <f>VLOOKUP($A866,'Medical Examinations'!$A866:$P3200,14,FALSE)</f>
        <v>No</v>
      </c>
      <c r="F866" s="11" t="str">
        <f>VLOOKUP($A866,'Medical Examinations'!$A866:$O3200,5,FALSE)</f>
        <v>No</v>
      </c>
      <c r="G866" s="11" t="str">
        <f>VLOOKUP($A866,'Medical Examinations'!$A866:$O3200,6,FALSE)</f>
        <v>No</v>
      </c>
      <c r="H866" s="11">
        <f>VLOOKUP($A866,'Medical Examinations'!$A866:$P3200,13,FALSE)</f>
        <v>0</v>
      </c>
      <c r="I866" s="11" t="str">
        <f>VLOOKUP($A866,'Medical Examinations'!$A866:$P3200,16,FALSE)</f>
        <v>No</v>
      </c>
      <c r="J866" s="11" t="str">
        <f>VLOOKUP($A866,'Medical Examinations'!$A866:$P3200,11,FALSE)</f>
        <v>Obesity</v>
      </c>
      <c r="K866" s="11" t="str">
        <f>VLOOKUP($A866,'Medical Examinations'!$A866:$P3200,12,FALSE)</f>
        <v>Normal</v>
      </c>
      <c r="L866" s="11" t="str">
        <f>VLOOKUP($A866,'Hospitalisation Details'!$K866:$S3208,7,FALSE)</f>
        <v>29 Dec 1989</v>
      </c>
      <c r="M866" s="17">
        <f>VLOOKUP($A866,'Hospitalisation Details'!$K866:$S3208,9,FALSE)</f>
        <v>12404.88</v>
      </c>
      <c r="N866" s="11" t="str">
        <f>VLOOKUP($A866,'Hospitalisation Details'!$K866:$S3208,4,FALSE)</f>
        <v>Tier - 3</v>
      </c>
      <c r="O866" s="11" t="str">
        <f>VLOOKUP($A866,'Hospitalisation Details'!$K866:$S3208,5,FALSE)</f>
        <v>Tier - 3</v>
      </c>
      <c r="P866" s="11" t="str">
        <f>VLOOKUP($A866,'Hospitalisation Details'!$K866:$S3208,6,FALSE)</f>
        <v>R1016</v>
      </c>
      <c r="Q866" s="36">
        <f ca="1">VLOOKUP($A866,'Hospitalisation Details'!$K866:$S3208,8,FALSE)</f>
        <v>35</v>
      </c>
    </row>
    <row r="867" spans="1:17" x14ac:dyDescent="0.3">
      <c r="A867" s="14" t="str">
        <f>VLOOKUP('Customer Names'!A867,'Customer Names'!A867:F3201,1,FALSE)</f>
        <v>Id866</v>
      </c>
      <c r="B867" s="11" t="str">
        <f>VLOOKUP('Customer Names'!B867,'Customer Names'!B867:G3201,5,FALSE)</f>
        <v>Erika</v>
      </c>
      <c r="C867" s="11">
        <f>VLOOKUP($A867,'Medical Examinations'!$A867:$O3201,2,FALSE)</f>
        <v>26.23</v>
      </c>
      <c r="D867" s="11">
        <f>VLOOKUP($A867,'Medical Examinations'!$A867:$O3201,3,FALSE)</f>
        <v>11.93</v>
      </c>
      <c r="E867" s="11" t="str">
        <f>VLOOKUP($A867,'Medical Examinations'!$A867:$P3201,14,FALSE)</f>
        <v>No</v>
      </c>
      <c r="F867" s="11" t="str">
        <f>VLOOKUP($A867,'Medical Examinations'!$A867:$O3201,5,FALSE)</f>
        <v>No</v>
      </c>
      <c r="G867" s="11" t="str">
        <f>VLOOKUP($A867,'Medical Examinations'!$A867:$O3201,6,FALSE)</f>
        <v>No</v>
      </c>
      <c r="H867" s="11">
        <f>VLOOKUP($A867,'Medical Examinations'!$A867:$P3201,13,FALSE)</f>
        <v>0</v>
      </c>
      <c r="I867" s="11" t="str">
        <f>VLOOKUP($A867,'Medical Examinations'!$A867:$P3201,16,FALSE)</f>
        <v>No</v>
      </c>
      <c r="J867" s="11" t="str">
        <f>VLOOKUP($A867,'Medical Examinations'!$A867:$P3201,11,FALSE)</f>
        <v>Overweight</v>
      </c>
      <c r="K867" s="11" t="str">
        <f>VLOOKUP($A867,'Medical Examinations'!$A867:$P3201,12,FALSE)</f>
        <v>Diabetes</v>
      </c>
      <c r="L867" s="11" t="str">
        <f>VLOOKUP($A867,'Hospitalisation Details'!$K867:$S3209,7,FALSE)</f>
        <v>26 Sep 1962</v>
      </c>
      <c r="M867" s="17">
        <f>VLOOKUP($A867,'Hospitalisation Details'!$K867:$S3209,9,FALSE)</f>
        <v>12369.89</v>
      </c>
      <c r="N867" s="11" t="str">
        <f>VLOOKUP($A867,'Hospitalisation Details'!$K867:$S3209,4,FALSE)</f>
        <v>Tier - 3</v>
      </c>
      <c r="O867" s="11" t="str">
        <f>VLOOKUP($A867,'Hospitalisation Details'!$K867:$S3209,5,FALSE)</f>
        <v>Tier - 2</v>
      </c>
      <c r="P867" s="11" t="str">
        <f>VLOOKUP($A867,'Hospitalisation Details'!$K867:$S3209,6,FALSE)</f>
        <v>R1024</v>
      </c>
      <c r="Q867" s="36">
        <f ca="1">VLOOKUP($A867,'Hospitalisation Details'!$K867:$S3209,8,FALSE)</f>
        <v>62</v>
      </c>
    </row>
    <row r="868" spans="1:17" x14ac:dyDescent="0.3">
      <c r="A868" s="14" t="str">
        <f>VLOOKUP('Customer Names'!A868,'Customer Names'!A868:F3202,1,FALSE)</f>
        <v>Id867</v>
      </c>
      <c r="B868" s="11" t="str">
        <f>VLOOKUP('Customer Names'!B868,'Customer Names'!B868:G3202,5,FALSE)</f>
        <v>Chad</v>
      </c>
      <c r="C868" s="11">
        <f>VLOOKUP($A868,'Medical Examinations'!$A868:$O3202,2,FALSE)</f>
        <v>36.1</v>
      </c>
      <c r="D868" s="11">
        <f>VLOOKUP($A868,'Medical Examinations'!$A868:$O3202,3,FALSE)</f>
        <v>5.65</v>
      </c>
      <c r="E868" s="11" t="str">
        <f>VLOOKUP($A868,'Medical Examinations'!$A868:$P3202,14,FALSE)</f>
        <v>Yes</v>
      </c>
      <c r="F868" s="11" t="str">
        <f>VLOOKUP($A868,'Medical Examinations'!$A868:$O3202,5,FALSE)</f>
        <v>No</v>
      </c>
      <c r="G868" s="11" t="str">
        <f>VLOOKUP($A868,'Medical Examinations'!$A868:$O3202,6,FALSE)</f>
        <v>No</v>
      </c>
      <c r="H868" s="11">
        <f>VLOOKUP($A868,'Medical Examinations'!$A868:$P3202,13,FALSE)</f>
        <v>2</v>
      </c>
      <c r="I868" s="11" t="str">
        <f>VLOOKUP($A868,'Medical Examinations'!$A868:$P3202,16,FALSE)</f>
        <v>No</v>
      </c>
      <c r="J868" s="11" t="str">
        <f>VLOOKUP($A868,'Medical Examinations'!$A868:$P3202,11,FALSE)</f>
        <v>Obesity</v>
      </c>
      <c r="K868" s="11" t="str">
        <f>VLOOKUP($A868,'Medical Examinations'!$A868:$P3202,12,FALSE)</f>
        <v>Normal</v>
      </c>
      <c r="L868" s="11" t="str">
        <f>VLOOKUP($A868,'Hospitalisation Details'!$K868:$S3210,7,FALSE)</f>
        <v>29 Dec 1966</v>
      </c>
      <c r="M868" s="17">
        <f>VLOOKUP($A868,'Hospitalisation Details'!$K868:$S3210,9,FALSE)</f>
        <v>12363.55</v>
      </c>
      <c r="N868" s="11" t="str">
        <f>VLOOKUP($A868,'Hospitalisation Details'!$K868:$S3210,4,FALSE)</f>
        <v>Tier - 3</v>
      </c>
      <c r="O868" s="11" t="str">
        <f>VLOOKUP($A868,'Hospitalisation Details'!$K868:$S3210,5,FALSE)</f>
        <v>Tier - 3</v>
      </c>
      <c r="P868" s="11" t="str">
        <f>VLOOKUP($A868,'Hospitalisation Details'!$K868:$S3210,6,FALSE)</f>
        <v>R1011</v>
      </c>
      <c r="Q868" s="36">
        <f ca="1">VLOOKUP($A868,'Hospitalisation Details'!$K868:$S3210,8,FALSE)</f>
        <v>58</v>
      </c>
    </row>
    <row r="869" spans="1:17" x14ac:dyDescent="0.3">
      <c r="A869" s="14" t="str">
        <f>VLOOKUP('Customer Names'!A869,'Customer Names'!A869:F3203,1,FALSE)</f>
        <v>Id868</v>
      </c>
      <c r="B869" s="11" t="str">
        <f>VLOOKUP('Customer Names'!B869,'Customer Names'!B869:G3203,5,FALSE)</f>
        <v>Mark</v>
      </c>
      <c r="C869" s="11">
        <f>VLOOKUP($A869,'Medical Examinations'!$A869:$O3203,2,FALSE)</f>
        <v>37.1</v>
      </c>
      <c r="D869" s="11">
        <f>VLOOKUP($A869,'Medical Examinations'!$A869:$O3203,3,FALSE)</f>
        <v>11.21</v>
      </c>
      <c r="E869" s="11" t="str">
        <f>VLOOKUP($A869,'Medical Examinations'!$A869:$P3203,14,FALSE)</f>
        <v>Yes</v>
      </c>
      <c r="F869" s="11" t="str">
        <f>VLOOKUP($A869,'Medical Examinations'!$A869:$O3203,5,FALSE)</f>
        <v>No</v>
      </c>
      <c r="G869" s="11" t="str">
        <f>VLOOKUP($A869,'Medical Examinations'!$A869:$O3203,6,FALSE)</f>
        <v>Yes</v>
      </c>
      <c r="H869" s="11">
        <f>VLOOKUP($A869,'Medical Examinations'!$A869:$P3203,13,FALSE)</f>
        <v>1</v>
      </c>
      <c r="I869" s="11" t="str">
        <f>VLOOKUP($A869,'Medical Examinations'!$A869:$P3203,16,FALSE)</f>
        <v>No</v>
      </c>
      <c r="J869" s="11" t="str">
        <f>VLOOKUP($A869,'Medical Examinations'!$A869:$P3203,11,FALSE)</f>
        <v>Obesity</v>
      </c>
      <c r="K869" s="11" t="str">
        <f>VLOOKUP($A869,'Medical Examinations'!$A869:$P3203,12,FALSE)</f>
        <v>Diabetes</v>
      </c>
      <c r="L869" s="11" t="str">
        <f>VLOOKUP($A869,'Hospitalisation Details'!$K869:$S3211,7,FALSE)</f>
        <v>22 Sep 1963</v>
      </c>
      <c r="M869" s="17">
        <f>VLOOKUP($A869,'Hospitalisation Details'!$K869:$S3211,9,FALSE)</f>
        <v>12347.17</v>
      </c>
      <c r="N869" s="11" t="str">
        <f>VLOOKUP($A869,'Hospitalisation Details'!$K869:$S3211,4,FALSE)</f>
        <v>Tier - 3</v>
      </c>
      <c r="O869" s="11" t="str">
        <f>VLOOKUP($A869,'Hospitalisation Details'!$K869:$S3211,5,FALSE)</f>
        <v>Tier - 3</v>
      </c>
      <c r="P869" s="11" t="str">
        <f>VLOOKUP($A869,'Hospitalisation Details'!$K869:$S3211,6,FALSE)</f>
        <v>R1011</v>
      </c>
      <c r="Q869" s="36">
        <f ca="1">VLOOKUP($A869,'Hospitalisation Details'!$K869:$S3211,8,FALSE)</f>
        <v>61</v>
      </c>
    </row>
    <row r="870" spans="1:17" x14ac:dyDescent="0.3">
      <c r="A870" s="14" t="str">
        <f>VLOOKUP('Customer Names'!A870,'Customer Names'!A870:F3204,1,FALSE)</f>
        <v>Id869</v>
      </c>
      <c r="B870" s="11" t="str">
        <f>VLOOKUP('Customer Names'!B870,'Customer Names'!B870:G3204,5,FALSE)</f>
        <v>David</v>
      </c>
      <c r="C870" s="11">
        <f>VLOOKUP($A870,'Medical Examinations'!$A870:$O3204,2,FALSE)</f>
        <v>27.5</v>
      </c>
      <c r="D870" s="11">
        <f>VLOOKUP($A870,'Medical Examinations'!$A870:$O3204,3,FALSE)</f>
        <v>10.62</v>
      </c>
      <c r="E870" s="11" t="str">
        <f>VLOOKUP($A870,'Medical Examinations'!$A870:$P3204,14,FALSE)</f>
        <v>Yes</v>
      </c>
      <c r="F870" s="11" t="str">
        <f>VLOOKUP($A870,'Medical Examinations'!$A870:$O3204,5,FALSE)</f>
        <v>No</v>
      </c>
      <c r="G870" s="11" t="str">
        <f>VLOOKUP($A870,'Medical Examinations'!$A870:$O3204,6,FALSE)</f>
        <v>Yes</v>
      </c>
      <c r="H870" s="11">
        <f>VLOOKUP($A870,'Medical Examinations'!$A870:$P3204,13,FALSE)</f>
        <v>1</v>
      </c>
      <c r="I870" s="11" t="str">
        <f>VLOOKUP($A870,'Medical Examinations'!$A870:$P3204,16,FALSE)</f>
        <v>No</v>
      </c>
      <c r="J870" s="11" t="str">
        <f>VLOOKUP($A870,'Medical Examinations'!$A870:$P3204,11,FALSE)</f>
        <v>Overweight</v>
      </c>
      <c r="K870" s="11" t="str">
        <f>VLOOKUP($A870,'Medical Examinations'!$A870:$P3204,12,FALSE)</f>
        <v>Diabetes</v>
      </c>
      <c r="L870" s="11" t="str">
        <f>VLOOKUP($A870,'Hospitalisation Details'!$K870:$S3212,7,FALSE)</f>
        <v>2 Aug 1963</v>
      </c>
      <c r="M870" s="17">
        <f>VLOOKUP($A870,'Hospitalisation Details'!$K870:$S3212,9,FALSE)</f>
        <v>12333.83</v>
      </c>
      <c r="N870" s="11" t="str">
        <f>VLOOKUP($A870,'Hospitalisation Details'!$K870:$S3212,4,FALSE)</f>
        <v>Tier - 3</v>
      </c>
      <c r="O870" s="11" t="str">
        <f>VLOOKUP($A870,'Hospitalisation Details'!$K870:$S3212,5,FALSE)</f>
        <v>Tier - 2</v>
      </c>
      <c r="P870" s="11" t="str">
        <f>VLOOKUP($A870,'Hospitalisation Details'!$K870:$S3212,6,FALSE)</f>
        <v>R1011</v>
      </c>
      <c r="Q870" s="36">
        <f ca="1">VLOOKUP($A870,'Hospitalisation Details'!$K870:$S3212,8,FALSE)</f>
        <v>61</v>
      </c>
    </row>
    <row r="871" spans="1:17" x14ac:dyDescent="0.3">
      <c r="A871" s="14" t="str">
        <f>VLOOKUP('Customer Names'!A871,'Customer Names'!A871:F3205,1,FALSE)</f>
        <v>Id870</v>
      </c>
      <c r="B871" s="11" t="str">
        <f>VLOOKUP('Customer Names'!B871,'Customer Names'!B871:G3205,5,FALSE)</f>
        <v>Matthew R</v>
      </c>
      <c r="C871" s="11">
        <f>VLOOKUP($A871,'Medical Examinations'!$A871:$O3205,2,FALSE)</f>
        <v>24.7</v>
      </c>
      <c r="D871" s="11">
        <f>VLOOKUP($A871,'Medical Examinations'!$A871:$O3205,3,FALSE)</f>
        <v>10.7</v>
      </c>
      <c r="E871" s="11" t="str">
        <f>VLOOKUP($A871,'Medical Examinations'!$A871:$P3205,14,FALSE)</f>
        <v>Yes</v>
      </c>
      <c r="F871" s="11" t="str">
        <f>VLOOKUP($A871,'Medical Examinations'!$A871:$O3205,5,FALSE)</f>
        <v>No</v>
      </c>
      <c r="G871" s="11" t="str">
        <f>VLOOKUP($A871,'Medical Examinations'!$A871:$O3205,6,FALSE)</f>
        <v>Yes</v>
      </c>
      <c r="H871" s="11">
        <f>VLOOKUP($A871,'Medical Examinations'!$A871:$P3205,13,FALSE)</f>
        <v>1</v>
      </c>
      <c r="I871" s="11" t="str">
        <f>VLOOKUP($A871,'Medical Examinations'!$A871:$P3205,16,FALSE)</f>
        <v>No</v>
      </c>
      <c r="J871" s="11" t="str">
        <f>VLOOKUP($A871,'Medical Examinations'!$A871:$P3205,11,FALSE)</f>
        <v>Normal Weight</v>
      </c>
      <c r="K871" s="11" t="str">
        <f>VLOOKUP($A871,'Medical Examinations'!$A871:$P3205,12,FALSE)</f>
        <v>Diabetes</v>
      </c>
      <c r="L871" s="11" t="str">
        <f>VLOOKUP($A871,'Hospitalisation Details'!$K871:$S3213,7,FALSE)</f>
        <v>29 Aug 1963</v>
      </c>
      <c r="M871" s="17">
        <f>VLOOKUP($A871,'Hospitalisation Details'!$K871:$S3213,9,FALSE)</f>
        <v>12323.94</v>
      </c>
      <c r="N871" s="11" t="str">
        <f>VLOOKUP($A871,'Hospitalisation Details'!$K871:$S3213,4,FALSE)</f>
        <v>Tier - 3</v>
      </c>
      <c r="O871" s="11" t="str">
        <f>VLOOKUP($A871,'Hospitalisation Details'!$K871:$S3213,5,FALSE)</f>
        <v>Tier - 3</v>
      </c>
      <c r="P871" s="11" t="str">
        <f>VLOOKUP($A871,'Hospitalisation Details'!$K871:$S3213,6,FALSE)</f>
        <v>R1017</v>
      </c>
      <c r="Q871" s="36">
        <f ca="1">VLOOKUP($A871,'Hospitalisation Details'!$K871:$S3213,8,FALSE)</f>
        <v>61</v>
      </c>
    </row>
    <row r="872" spans="1:17" x14ac:dyDescent="0.3">
      <c r="A872" s="14" t="str">
        <f>VLOOKUP('Customer Names'!A872,'Customer Names'!A872:F3206,1,FALSE)</f>
        <v>Id871</v>
      </c>
      <c r="B872" s="11" t="str">
        <f>VLOOKUP('Customer Names'!B872,'Customer Names'!B872:G3206,5,FALSE)</f>
        <v>Orla</v>
      </c>
      <c r="C872" s="11">
        <f>VLOOKUP($A872,'Medical Examinations'!$A872:$O3206,2,FALSE)</f>
        <v>26.78</v>
      </c>
      <c r="D872" s="11">
        <f>VLOOKUP($A872,'Medical Examinations'!$A872:$O3206,3,FALSE)</f>
        <v>10.02</v>
      </c>
      <c r="E872" s="11" t="str">
        <f>VLOOKUP($A872,'Medical Examinations'!$A872:$P3206,14,FALSE)</f>
        <v>Yes</v>
      </c>
      <c r="F872" s="11" t="str">
        <f>VLOOKUP($A872,'Medical Examinations'!$A872:$O3206,5,FALSE)</f>
        <v>No</v>
      </c>
      <c r="G872" s="11" t="str">
        <f>VLOOKUP($A872,'Medical Examinations'!$A872:$O3206,6,FALSE)</f>
        <v>Yes</v>
      </c>
      <c r="H872" s="11">
        <f>VLOOKUP($A872,'Medical Examinations'!$A872:$P3206,13,FALSE)</f>
        <v>1</v>
      </c>
      <c r="I872" s="11" t="str">
        <f>VLOOKUP($A872,'Medical Examinations'!$A872:$P3206,16,FALSE)</f>
        <v>No</v>
      </c>
      <c r="J872" s="11" t="str">
        <f>VLOOKUP($A872,'Medical Examinations'!$A872:$P3206,11,FALSE)</f>
        <v>Overweight</v>
      </c>
      <c r="K872" s="11" t="str">
        <f>VLOOKUP($A872,'Medical Examinations'!$A872:$P3206,12,FALSE)</f>
        <v>Diabetes</v>
      </c>
      <c r="L872" s="11" t="str">
        <f>VLOOKUP($A872,'Hospitalisation Details'!$K872:$S3214,7,FALSE)</f>
        <v>28 Oct 1963</v>
      </c>
      <c r="M872" s="17">
        <f>VLOOKUP($A872,'Hospitalisation Details'!$K872:$S3214,9,FALSE)</f>
        <v>12299.59</v>
      </c>
      <c r="N872" s="11" t="str">
        <f>VLOOKUP($A872,'Hospitalisation Details'!$K872:$S3214,4,FALSE)</f>
        <v>Tier - 3</v>
      </c>
      <c r="O872" s="11" t="str">
        <f>VLOOKUP($A872,'Hospitalisation Details'!$K872:$S3214,5,FALSE)</f>
        <v>Tier - 1</v>
      </c>
      <c r="P872" s="11" t="str">
        <f>VLOOKUP($A872,'Hospitalisation Details'!$K872:$S3214,6,FALSE)</f>
        <v>R1025</v>
      </c>
      <c r="Q872" s="36">
        <f ca="1">VLOOKUP($A872,'Hospitalisation Details'!$K872:$S3214,8,FALSE)</f>
        <v>61</v>
      </c>
    </row>
    <row r="873" spans="1:17" x14ac:dyDescent="0.3">
      <c r="A873" s="14" t="str">
        <f>VLOOKUP('Customer Names'!A873,'Customer Names'!A873:F3207,1,FALSE)</f>
        <v>Id872</v>
      </c>
      <c r="B873" s="11" t="str">
        <f>VLOOKUP('Customer Names'!B873,'Customer Names'!B873:G3207,5,FALSE)</f>
        <v>Shaista S</v>
      </c>
      <c r="C873" s="11">
        <f>VLOOKUP($A873,'Medical Examinations'!$A873:$O3207,2,FALSE)</f>
        <v>45.8</v>
      </c>
      <c r="D873" s="11">
        <f>VLOOKUP($A873,'Medical Examinations'!$A873:$O3207,3,FALSE)</f>
        <v>4.8499999999999996</v>
      </c>
      <c r="E873" s="11" t="str">
        <f>VLOOKUP($A873,'Medical Examinations'!$A873:$P3207,14,FALSE)</f>
        <v>No</v>
      </c>
      <c r="F873" s="11" t="str">
        <f>VLOOKUP($A873,'Medical Examinations'!$A873:$O3207,5,FALSE)</f>
        <v>No</v>
      </c>
      <c r="G873" s="11" t="str">
        <f>VLOOKUP($A873,'Medical Examinations'!$A873:$O3207,6,FALSE)</f>
        <v>No</v>
      </c>
      <c r="H873" s="11">
        <f>VLOOKUP($A873,'Medical Examinations'!$A873:$P3207,13,FALSE)</f>
        <v>0</v>
      </c>
      <c r="I873" s="11" t="str">
        <f>VLOOKUP($A873,'Medical Examinations'!$A873:$P3207,16,FALSE)</f>
        <v>No</v>
      </c>
      <c r="J873" s="11" t="str">
        <f>VLOOKUP($A873,'Medical Examinations'!$A873:$P3207,11,FALSE)</f>
        <v>Obesity</v>
      </c>
      <c r="K873" s="11" t="str">
        <f>VLOOKUP($A873,'Medical Examinations'!$A873:$P3207,12,FALSE)</f>
        <v>Normal</v>
      </c>
      <c r="L873" s="11" t="str">
        <f>VLOOKUP($A873,'Hospitalisation Details'!$K873:$S3215,7,FALSE)</f>
        <v>29 Oct 1990</v>
      </c>
      <c r="M873" s="17">
        <f>VLOOKUP($A873,'Hospitalisation Details'!$K873:$S3215,9,FALSE)</f>
        <v>12282.38</v>
      </c>
      <c r="N873" s="11" t="str">
        <f>VLOOKUP($A873,'Hospitalisation Details'!$K873:$S3215,4,FALSE)</f>
        <v>Tier - 3</v>
      </c>
      <c r="O873" s="11" t="str">
        <f>VLOOKUP($A873,'Hospitalisation Details'!$K873:$S3215,5,FALSE)</f>
        <v>Tier - 1</v>
      </c>
      <c r="P873" s="11" t="str">
        <f>VLOOKUP($A873,'Hospitalisation Details'!$K873:$S3215,6,FALSE)</f>
        <v>R1011</v>
      </c>
      <c r="Q873" s="36">
        <f ca="1">VLOOKUP($A873,'Hospitalisation Details'!$K873:$S3215,8,FALSE)</f>
        <v>34</v>
      </c>
    </row>
    <row r="874" spans="1:17" x14ac:dyDescent="0.3">
      <c r="A874" s="14" t="str">
        <f>VLOOKUP('Customer Names'!A874,'Customer Names'!A874:F3208,1,FALSE)</f>
        <v>Id873</v>
      </c>
      <c r="B874" s="11" t="str">
        <f>VLOOKUP('Customer Names'!B874,'Customer Names'!B874:G3208,5,FALSE)</f>
        <v>Emily</v>
      </c>
      <c r="C874" s="11">
        <f>VLOOKUP($A874,'Medical Examinations'!$A874:$O3208,2,FALSE)</f>
        <v>29</v>
      </c>
      <c r="D874" s="11">
        <f>VLOOKUP($A874,'Medical Examinations'!$A874:$O3208,3,FALSE)</f>
        <v>4.3899999999999997</v>
      </c>
      <c r="E874" s="11" t="str">
        <f>VLOOKUP($A874,'Medical Examinations'!$A874:$P3208,14,FALSE)</f>
        <v>Yes</v>
      </c>
      <c r="F874" s="11" t="str">
        <f>VLOOKUP($A874,'Medical Examinations'!$A874:$O3208,5,FALSE)</f>
        <v>No</v>
      </c>
      <c r="G874" s="11" t="str">
        <f>VLOOKUP($A874,'Medical Examinations'!$A874:$O3208,6,FALSE)</f>
        <v>No</v>
      </c>
      <c r="H874" s="11">
        <f>VLOOKUP($A874,'Medical Examinations'!$A874:$P3208,13,FALSE)</f>
        <v>2</v>
      </c>
      <c r="I874" s="11" t="str">
        <f>VLOOKUP($A874,'Medical Examinations'!$A874:$P3208,16,FALSE)</f>
        <v>No</v>
      </c>
      <c r="J874" s="11" t="str">
        <f>VLOOKUP($A874,'Medical Examinations'!$A874:$P3208,11,FALSE)</f>
        <v>Overweight</v>
      </c>
      <c r="K874" s="11" t="str">
        <f>VLOOKUP($A874,'Medical Examinations'!$A874:$P3208,12,FALSE)</f>
        <v>Normal</v>
      </c>
      <c r="L874" s="11" t="str">
        <f>VLOOKUP($A874,'Hospitalisation Details'!$K874:$S3216,7,FALSE)</f>
        <v>16 Nov 1966</v>
      </c>
      <c r="M874" s="17">
        <f>VLOOKUP($A874,'Hospitalisation Details'!$K874:$S3216,9,FALSE)</f>
        <v>12282.03</v>
      </c>
      <c r="N874" s="11" t="str">
        <f>VLOOKUP($A874,'Hospitalisation Details'!$K874:$S3216,4,FALSE)</f>
        <v>Tier - 3</v>
      </c>
      <c r="O874" s="11" t="str">
        <f>VLOOKUP($A874,'Hospitalisation Details'!$K874:$S3216,5,FALSE)</f>
        <v>Tier - 1</v>
      </c>
      <c r="P874" s="11" t="str">
        <f>VLOOKUP($A874,'Hospitalisation Details'!$K874:$S3216,6,FALSE)</f>
        <v>R1025</v>
      </c>
      <c r="Q874" s="36">
        <f ca="1">VLOOKUP($A874,'Hospitalisation Details'!$K874:$S3216,8,FALSE)</f>
        <v>58</v>
      </c>
    </row>
    <row r="875" spans="1:17" x14ac:dyDescent="0.3">
      <c r="A875" s="14" t="str">
        <f>VLOOKUP('Customer Names'!A875,'Customer Names'!A875:F3209,1,FALSE)</f>
        <v>Id874</v>
      </c>
      <c r="B875" s="11" t="str">
        <f>VLOOKUP('Customer Names'!B875,'Customer Names'!B875:G3209,5,FALSE)</f>
        <v>Julie A</v>
      </c>
      <c r="C875" s="11">
        <f>VLOOKUP($A875,'Medical Examinations'!$A875:$O3209,2,FALSE)</f>
        <v>33.534999999999997</v>
      </c>
      <c r="D875" s="11">
        <f>VLOOKUP($A875,'Medical Examinations'!$A875:$O3209,3,FALSE)</f>
        <v>8.24</v>
      </c>
      <c r="E875" s="11" t="str">
        <f>VLOOKUP($A875,'Medical Examinations'!$A875:$P3209,14,FALSE)</f>
        <v>Yes</v>
      </c>
      <c r="F875" s="11" t="str">
        <f>VLOOKUP($A875,'Medical Examinations'!$A875:$O3209,5,FALSE)</f>
        <v>No</v>
      </c>
      <c r="G875" s="11" t="str">
        <f>VLOOKUP($A875,'Medical Examinations'!$A875:$O3209,6,FALSE)</f>
        <v>No</v>
      </c>
      <c r="H875" s="11">
        <f>VLOOKUP($A875,'Medical Examinations'!$A875:$P3209,13,FALSE)</f>
        <v>0</v>
      </c>
      <c r="I875" s="11" t="str">
        <f>VLOOKUP($A875,'Medical Examinations'!$A875:$P3209,16,FALSE)</f>
        <v>No</v>
      </c>
      <c r="J875" s="11" t="str">
        <f>VLOOKUP($A875,'Medical Examinations'!$A875:$P3209,11,FALSE)</f>
        <v>Obesity</v>
      </c>
      <c r="K875" s="11" t="str">
        <f>VLOOKUP($A875,'Medical Examinations'!$A875:$P3209,12,FALSE)</f>
        <v>Diabetes</v>
      </c>
      <c r="L875" s="11" t="str">
        <f>VLOOKUP($A875,'Hospitalisation Details'!$K875:$S3217,7,FALSE)</f>
        <v>28 Aug 1967</v>
      </c>
      <c r="M875" s="17">
        <f>VLOOKUP($A875,'Hospitalisation Details'!$K875:$S3217,9,FALSE)</f>
        <v>12269.69</v>
      </c>
      <c r="N875" s="11" t="str">
        <f>VLOOKUP($A875,'Hospitalisation Details'!$K875:$S3217,4,FALSE)</f>
        <v>Tier - 3</v>
      </c>
      <c r="O875" s="11" t="str">
        <f>VLOOKUP($A875,'Hospitalisation Details'!$K875:$S3217,5,FALSE)</f>
        <v>Tier - 2</v>
      </c>
      <c r="P875" s="11" t="str">
        <f>VLOOKUP($A875,'Hospitalisation Details'!$K875:$S3217,6,FALSE)</f>
        <v>R1012</v>
      </c>
      <c r="Q875" s="36">
        <f ca="1">VLOOKUP($A875,'Hospitalisation Details'!$K875:$S3217,8,FALSE)</f>
        <v>57</v>
      </c>
    </row>
    <row r="876" spans="1:17" x14ac:dyDescent="0.3">
      <c r="A876" s="14" t="str">
        <f>VLOOKUP('Customer Names'!A876,'Customer Names'!A876:F3210,1,FALSE)</f>
        <v>Id875</v>
      </c>
      <c r="B876" s="11" t="str">
        <f>VLOOKUP('Customer Names'!B876,'Customer Names'!B876:G3210,5,FALSE)</f>
        <v>Megumi</v>
      </c>
      <c r="C876" s="11">
        <f>VLOOKUP($A876,'Medical Examinations'!$A876:$O3210,2,FALSE)</f>
        <v>32.774999999999999</v>
      </c>
      <c r="D876" s="11">
        <f>VLOOKUP($A876,'Medical Examinations'!$A876:$O3210,3,FALSE)</f>
        <v>9.77</v>
      </c>
      <c r="E876" s="11" t="str">
        <f>VLOOKUP($A876,'Medical Examinations'!$A876:$P3210,14,FALSE)</f>
        <v>Yes</v>
      </c>
      <c r="F876" s="11" t="str">
        <f>VLOOKUP($A876,'Medical Examinations'!$A876:$O3210,5,FALSE)</f>
        <v>No</v>
      </c>
      <c r="G876" s="11" t="str">
        <f>VLOOKUP($A876,'Medical Examinations'!$A876:$O3210,6,FALSE)</f>
        <v>No</v>
      </c>
      <c r="H876" s="11">
        <f>VLOOKUP($A876,'Medical Examinations'!$A876:$P3210,13,FALSE)</f>
        <v>0</v>
      </c>
      <c r="I876" s="11" t="str">
        <f>VLOOKUP($A876,'Medical Examinations'!$A876:$P3210,16,FALSE)</f>
        <v>No</v>
      </c>
      <c r="J876" s="11" t="str">
        <f>VLOOKUP($A876,'Medical Examinations'!$A876:$P3210,11,FALSE)</f>
        <v>Obesity</v>
      </c>
      <c r="K876" s="11" t="str">
        <f>VLOOKUP($A876,'Medical Examinations'!$A876:$P3210,12,FALSE)</f>
        <v>Diabetes</v>
      </c>
      <c r="L876" s="11" t="str">
        <f>VLOOKUP($A876,'Hospitalisation Details'!$K876:$S3218,7,FALSE)</f>
        <v>30 Dec 1967</v>
      </c>
      <c r="M876" s="17">
        <f>VLOOKUP($A876,'Hospitalisation Details'!$K876:$S3218,9,FALSE)</f>
        <v>12268.63</v>
      </c>
      <c r="N876" s="11" t="str">
        <f>VLOOKUP($A876,'Hospitalisation Details'!$K876:$S3218,4,FALSE)</f>
        <v>Tier - 3</v>
      </c>
      <c r="O876" s="11" t="str">
        <f>VLOOKUP($A876,'Hospitalisation Details'!$K876:$S3218,5,FALSE)</f>
        <v>Tier - 1</v>
      </c>
      <c r="P876" s="11" t="str">
        <f>VLOOKUP($A876,'Hospitalisation Details'!$K876:$S3218,6,FALSE)</f>
        <v>R1012</v>
      </c>
      <c r="Q876" s="36">
        <f ca="1">VLOOKUP($A876,'Hospitalisation Details'!$K876:$S3218,8,FALSE)</f>
        <v>57</v>
      </c>
    </row>
    <row r="877" spans="1:17" x14ac:dyDescent="0.3">
      <c r="A877" s="14" t="str">
        <f>VLOOKUP('Customer Names'!A877,'Customer Names'!A877:F3211,1,FALSE)</f>
        <v>Id876</v>
      </c>
      <c r="B877" s="11" t="str">
        <f>VLOOKUP('Customer Names'!B877,'Customer Names'!B877:G3211,5,FALSE)</f>
        <v>Skylar</v>
      </c>
      <c r="C877" s="11">
        <f>VLOOKUP($A877,'Medical Examinations'!$A877:$O3211,2,FALSE)</f>
        <v>37.51</v>
      </c>
      <c r="D877" s="11">
        <f>VLOOKUP($A877,'Medical Examinations'!$A877:$O3211,3,FALSE)</f>
        <v>5.5</v>
      </c>
      <c r="E877" s="11" t="str">
        <f>VLOOKUP($A877,'Medical Examinations'!$A877:$P3211,14,FALSE)</f>
        <v>Yes</v>
      </c>
      <c r="F877" s="11" t="str">
        <f>VLOOKUP($A877,'Medical Examinations'!$A877:$O3211,5,FALSE)</f>
        <v>No</v>
      </c>
      <c r="G877" s="11" t="str">
        <f>VLOOKUP($A877,'Medical Examinations'!$A877:$O3211,6,FALSE)</f>
        <v>No</v>
      </c>
      <c r="H877" s="11">
        <f>VLOOKUP($A877,'Medical Examinations'!$A877:$P3211,13,FALSE)</f>
        <v>2</v>
      </c>
      <c r="I877" s="11" t="str">
        <f>VLOOKUP($A877,'Medical Examinations'!$A877:$P3211,16,FALSE)</f>
        <v>No</v>
      </c>
      <c r="J877" s="11" t="str">
        <f>VLOOKUP($A877,'Medical Examinations'!$A877:$P3211,11,FALSE)</f>
        <v>Obesity</v>
      </c>
      <c r="K877" s="11" t="str">
        <f>VLOOKUP($A877,'Medical Examinations'!$A877:$P3211,12,FALSE)</f>
        <v>Normal</v>
      </c>
      <c r="L877" s="11" t="str">
        <f>VLOOKUP($A877,'Hospitalisation Details'!$K877:$S3219,7,FALSE)</f>
        <v>6 Dec 1966</v>
      </c>
      <c r="M877" s="17">
        <f>VLOOKUP($A877,'Hospitalisation Details'!$K877:$S3219,9,FALSE)</f>
        <v>12265.51</v>
      </c>
      <c r="N877" s="11" t="str">
        <f>VLOOKUP($A877,'Hospitalisation Details'!$K877:$S3219,4,FALSE)</f>
        <v>Tier - 3</v>
      </c>
      <c r="O877" s="11" t="str">
        <f>VLOOKUP($A877,'Hospitalisation Details'!$K877:$S3219,5,FALSE)</f>
        <v>Tier - 3</v>
      </c>
      <c r="P877" s="11" t="str">
        <f>VLOOKUP($A877,'Hospitalisation Details'!$K877:$S3219,6,FALSE)</f>
        <v>R1013</v>
      </c>
      <c r="Q877" s="36">
        <f ca="1">VLOOKUP($A877,'Hospitalisation Details'!$K877:$S3219,8,FALSE)</f>
        <v>58</v>
      </c>
    </row>
    <row r="878" spans="1:17" x14ac:dyDescent="0.3">
      <c r="A878" s="14" t="str">
        <f>VLOOKUP('Customer Names'!A878,'Customer Names'!A878:F3212,1,FALSE)</f>
        <v>Id877</v>
      </c>
      <c r="B878" s="11" t="str">
        <f>VLOOKUP('Customer Names'!B878,'Customer Names'!B878:G3212,5,FALSE)</f>
        <v>Victoria</v>
      </c>
      <c r="C878" s="11">
        <f>VLOOKUP($A878,'Medical Examinations'!$A878:$O3212,2,FALSE)</f>
        <v>39.86</v>
      </c>
      <c r="D878" s="11">
        <f>VLOOKUP($A878,'Medical Examinations'!$A878:$O3212,3,FALSE)</f>
        <v>11.84</v>
      </c>
      <c r="E878" s="11" t="str">
        <f>VLOOKUP($A878,'Medical Examinations'!$A878:$P3212,14,FALSE)</f>
        <v>Yes</v>
      </c>
      <c r="F878" s="11" t="str">
        <f>VLOOKUP($A878,'Medical Examinations'!$A878:$O3212,5,FALSE)</f>
        <v>No</v>
      </c>
      <c r="G878" s="11" t="str">
        <f>VLOOKUP($A878,'Medical Examinations'!$A878:$O3212,6,FALSE)</f>
        <v>No</v>
      </c>
      <c r="H878" s="11">
        <f>VLOOKUP($A878,'Medical Examinations'!$A878:$P3212,13,FALSE)</f>
        <v>1</v>
      </c>
      <c r="I878" s="11" t="str">
        <f>VLOOKUP($A878,'Medical Examinations'!$A878:$P3212,16,FALSE)</f>
        <v>No</v>
      </c>
      <c r="J878" s="11" t="str">
        <f>VLOOKUP($A878,'Medical Examinations'!$A878:$P3212,11,FALSE)</f>
        <v>Obesity</v>
      </c>
      <c r="K878" s="11" t="str">
        <f>VLOOKUP($A878,'Medical Examinations'!$A878:$P3212,12,FALSE)</f>
        <v>Diabetes</v>
      </c>
      <c r="L878" s="11" t="str">
        <f>VLOOKUP($A878,'Hospitalisation Details'!$K878:$S3220,7,FALSE)</f>
        <v>13 Aug 1986</v>
      </c>
      <c r="M878" s="17">
        <f>VLOOKUP($A878,'Hospitalisation Details'!$K878:$S3220,9,FALSE)</f>
        <v>12255.04</v>
      </c>
      <c r="N878" s="11" t="str">
        <f>VLOOKUP($A878,'Hospitalisation Details'!$K878:$S3220,4,FALSE)</f>
        <v>Tier - 3</v>
      </c>
      <c r="O878" s="11" t="str">
        <f>VLOOKUP($A878,'Hospitalisation Details'!$K878:$S3220,5,FALSE)</f>
        <v>Tier - 2</v>
      </c>
      <c r="P878" s="11" t="str">
        <f>VLOOKUP($A878,'Hospitalisation Details'!$K878:$S3220,6,FALSE)</f>
        <v>R1026</v>
      </c>
      <c r="Q878" s="36">
        <f ca="1">VLOOKUP($A878,'Hospitalisation Details'!$K878:$S3220,8,FALSE)</f>
        <v>38</v>
      </c>
    </row>
    <row r="879" spans="1:17" x14ac:dyDescent="0.3">
      <c r="A879" s="14" t="str">
        <f>VLOOKUP('Customer Names'!A879,'Customer Names'!A879:F3213,1,FALSE)</f>
        <v>Id878</v>
      </c>
      <c r="B879" s="11" t="str">
        <f>VLOOKUP('Customer Names'!B879,'Customer Names'!B879:G3213,5,FALSE)</f>
        <v>Amanda L</v>
      </c>
      <c r="C879" s="11">
        <f>VLOOKUP($A879,'Medical Examinations'!$A879:$O3213,2,FALSE)</f>
        <v>42.13</v>
      </c>
      <c r="D879" s="11">
        <f>VLOOKUP($A879,'Medical Examinations'!$A879:$O3213,3,FALSE)</f>
        <v>4.66</v>
      </c>
      <c r="E879" s="11" t="str">
        <f>VLOOKUP($A879,'Medical Examinations'!$A879:$P3213,14,FALSE)</f>
        <v>No</v>
      </c>
      <c r="F879" s="11" t="str">
        <f>VLOOKUP($A879,'Medical Examinations'!$A879:$O3213,5,FALSE)</f>
        <v>No</v>
      </c>
      <c r="G879" s="11" t="str">
        <f>VLOOKUP($A879,'Medical Examinations'!$A879:$O3213,6,FALSE)</f>
        <v>No</v>
      </c>
      <c r="H879" s="11">
        <f>VLOOKUP($A879,'Medical Examinations'!$A879:$P3213,13,FALSE)</f>
        <v>0</v>
      </c>
      <c r="I879" s="11" t="str">
        <f>VLOOKUP($A879,'Medical Examinations'!$A879:$P3213,16,FALSE)</f>
        <v>No</v>
      </c>
      <c r="J879" s="11" t="str">
        <f>VLOOKUP($A879,'Medical Examinations'!$A879:$P3213,11,FALSE)</f>
        <v>Obesity</v>
      </c>
      <c r="K879" s="11" t="str">
        <f>VLOOKUP($A879,'Medical Examinations'!$A879:$P3213,12,FALSE)</f>
        <v>Normal</v>
      </c>
      <c r="L879" s="11" t="str">
        <f>VLOOKUP($A879,'Hospitalisation Details'!$K879:$S3221,7,FALSE)</f>
        <v>23 Nov 1989</v>
      </c>
      <c r="M879" s="17">
        <f>VLOOKUP($A879,'Hospitalisation Details'!$K879:$S3221,9,FALSE)</f>
        <v>12254.44</v>
      </c>
      <c r="N879" s="11" t="str">
        <f>VLOOKUP($A879,'Hospitalisation Details'!$K879:$S3221,4,FALSE)</f>
        <v>Tier - 3</v>
      </c>
      <c r="O879" s="11" t="str">
        <f>VLOOKUP($A879,'Hospitalisation Details'!$K879:$S3221,5,FALSE)</f>
        <v>Tier - 3</v>
      </c>
      <c r="P879" s="11" t="str">
        <f>VLOOKUP($A879,'Hospitalisation Details'!$K879:$S3221,6,FALSE)</f>
        <v>R1026</v>
      </c>
      <c r="Q879" s="36">
        <f ca="1">VLOOKUP($A879,'Hospitalisation Details'!$K879:$S3221,8,FALSE)</f>
        <v>35</v>
      </c>
    </row>
    <row r="880" spans="1:17" x14ac:dyDescent="0.3">
      <c r="A880" s="14" t="str">
        <f>VLOOKUP('Customer Names'!A880,'Customer Names'!A880:F3214,1,FALSE)</f>
        <v>Id879</v>
      </c>
      <c r="B880" s="11" t="str">
        <f>VLOOKUP('Customer Names'!B880,'Customer Names'!B880:G3214,5,FALSE)</f>
        <v>Renee</v>
      </c>
      <c r="C880" s="11">
        <f>VLOOKUP($A880,'Medical Examinations'!$A880:$O3214,2,FALSE)</f>
        <v>35.99</v>
      </c>
      <c r="D880" s="11">
        <f>VLOOKUP($A880,'Medical Examinations'!$A880:$O3214,3,FALSE)</f>
        <v>11.11</v>
      </c>
      <c r="E880" s="11" t="str">
        <f>VLOOKUP($A880,'Medical Examinations'!$A880:$P3214,14,FALSE)</f>
        <v>No</v>
      </c>
      <c r="F880" s="11" t="str">
        <f>VLOOKUP($A880,'Medical Examinations'!$A880:$O3214,5,FALSE)</f>
        <v>No</v>
      </c>
      <c r="G880" s="11" t="str">
        <f>VLOOKUP($A880,'Medical Examinations'!$A880:$O3214,6,FALSE)</f>
        <v>No</v>
      </c>
      <c r="H880" s="11">
        <f>VLOOKUP($A880,'Medical Examinations'!$A880:$P3214,13,FALSE)</f>
        <v>0</v>
      </c>
      <c r="I880" s="11" t="str">
        <f>VLOOKUP($A880,'Medical Examinations'!$A880:$P3214,16,FALSE)</f>
        <v>No</v>
      </c>
      <c r="J880" s="11" t="str">
        <f>VLOOKUP($A880,'Medical Examinations'!$A880:$P3214,11,FALSE)</f>
        <v>Obesity</v>
      </c>
      <c r="K880" s="11" t="str">
        <f>VLOOKUP($A880,'Medical Examinations'!$A880:$P3214,12,FALSE)</f>
        <v>Diabetes</v>
      </c>
      <c r="L880" s="11" t="str">
        <f>VLOOKUP($A880,'Hospitalisation Details'!$K880:$S3222,7,FALSE)</f>
        <v>23 Jun 1974</v>
      </c>
      <c r="M880" s="17">
        <f>VLOOKUP($A880,'Hospitalisation Details'!$K880:$S3222,9,FALSE)</f>
        <v>12245.17</v>
      </c>
      <c r="N880" s="11" t="str">
        <f>VLOOKUP($A880,'Hospitalisation Details'!$K880:$S3222,4,FALSE)</f>
        <v>Tier - 3</v>
      </c>
      <c r="O880" s="11" t="str">
        <f>VLOOKUP($A880,'Hospitalisation Details'!$K880:$S3222,5,FALSE)</f>
        <v>Tier - 1</v>
      </c>
      <c r="P880" s="11" t="str">
        <f>VLOOKUP($A880,'Hospitalisation Details'!$K880:$S3222,6,FALSE)</f>
        <v>R1012</v>
      </c>
      <c r="Q880" s="36">
        <f ca="1">VLOOKUP($A880,'Hospitalisation Details'!$K880:$S3222,8,FALSE)</f>
        <v>50</v>
      </c>
    </row>
    <row r="881" spans="1:17" x14ac:dyDescent="0.3">
      <c r="A881" s="14" t="str">
        <f>VLOOKUP('Customer Names'!A881,'Customer Names'!A881:F3215,1,FALSE)</f>
        <v>Id880</v>
      </c>
      <c r="B881" s="11" t="str">
        <f>VLOOKUP('Customer Names'!B881,'Customer Names'!B881:G3215,5,FALSE)</f>
        <v>Nellie A</v>
      </c>
      <c r="C881" s="11">
        <f>VLOOKUP($A881,'Medical Examinations'!$A881:$O3215,2,FALSE)</f>
        <v>35.200000000000003</v>
      </c>
      <c r="D881" s="11">
        <f>VLOOKUP($A881,'Medical Examinations'!$A881:$O3215,3,FALSE)</f>
        <v>7.72</v>
      </c>
      <c r="E881" s="11" t="str">
        <f>VLOOKUP($A881,'Medical Examinations'!$A881:$P3215,14,FALSE)</f>
        <v>Yes</v>
      </c>
      <c r="F881" s="11" t="str">
        <f>VLOOKUP($A881,'Medical Examinations'!$A881:$O3215,5,FALSE)</f>
        <v>No</v>
      </c>
      <c r="G881" s="11" t="str">
        <f>VLOOKUP($A881,'Medical Examinations'!$A881:$O3215,6,FALSE)</f>
        <v>Yes</v>
      </c>
      <c r="H881" s="11">
        <f>VLOOKUP($A881,'Medical Examinations'!$A881:$P3215,13,FALSE)</f>
        <v>1</v>
      </c>
      <c r="I881" s="11" t="str">
        <f>VLOOKUP($A881,'Medical Examinations'!$A881:$P3215,16,FALSE)</f>
        <v>No</v>
      </c>
      <c r="J881" s="11" t="str">
        <f>VLOOKUP($A881,'Medical Examinations'!$A881:$P3215,11,FALSE)</f>
        <v>Obesity</v>
      </c>
      <c r="K881" s="11" t="str">
        <f>VLOOKUP($A881,'Medical Examinations'!$A881:$P3215,12,FALSE)</f>
        <v>Diabetes</v>
      </c>
      <c r="L881" s="11" t="str">
        <f>VLOOKUP($A881,'Hospitalisation Details'!$K881:$S3223,7,FALSE)</f>
        <v>17 Jul 1963</v>
      </c>
      <c r="M881" s="17">
        <f>VLOOKUP($A881,'Hospitalisation Details'!$K881:$S3223,9,FALSE)</f>
        <v>12244.53</v>
      </c>
      <c r="N881" s="11" t="str">
        <f>VLOOKUP($A881,'Hospitalisation Details'!$K881:$S3223,4,FALSE)</f>
        <v>Tier - 3</v>
      </c>
      <c r="O881" s="11" t="str">
        <f>VLOOKUP($A881,'Hospitalisation Details'!$K881:$S3223,5,FALSE)</f>
        <v>Tier - 1</v>
      </c>
      <c r="P881" s="11" t="str">
        <f>VLOOKUP($A881,'Hospitalisation Details'!$K881:$S3223,6,FALSE)</f>
        <v>R1013</v>
      </c>
      <c r="Q881" s="36">
        <f ca="1">VLOOKUP($A881,'Hospitalisation Details'!$K881:$S3223,8,FALSE)</f>
        <v>61</v>
      </c>
    </row>
    <row r="882" spans="1:17" x14ac:dyDescent="0.3">
      <c r="A882" s="14" t="str">
        <f>VLOOKUP('Customer Names'!A882,'Customer Names'!A882:F3216,1,FALSE)</f>
        <v>Id881</v>
      </c>
      <c r="B882" s="11" t="str">
        <f>VLOOKUP('Customer Names'!B882,'Customer Names'!B882:G3216,5,FALSE)</f>
        <v>Tamara</v>
      </c>
      <c r="C882" s="11">
        <f>VLOOKUP($A882,'Medical Examinations'!$A882:$O3216,2,FALSE)</f>
        <v>29.91</v>
      </c>
      <c r="D882" s="11">
        <f>VLOOKUP($A882,'Medical Examinations'!$A882:$O3216,3,FALSE)</f>
        <v>5.55</v>
      </c>
      <c r="E882" s="11" t="str">
        <f>VLOOKUP($A882,'Medical Examinations'!$A882:$P3216,14,FALSE)</f>
        <v>Yes</v>
      </c>
      <c r="F882" s="11" t="str">
        <f>VLOOKUP($A882,'Medical Examinations'!$A882:$O3216,5,FALSE)</f>
        <v>No</v>
      </c>
      <c r="G882" s="11" t="str">
        <f>VLOOKUP($A882,'Medical Examinations'!$A882:$O3216,6,FALSE)</f>
        <v>No</v>
      </c>
      <c r="H882" s="11">
        <f>VLOOKUP($A882,'Medical Examinations'!$A882:$P3216,13,FALSE)</f>
        <v>2</v>
      </c>
      <c r="I882" s="11" t="str">
        <f>VLOOKUP($A882,'Medical Examinations'!$A882:$P3216,16,FALSE)</f>
        <v>No</v>
      </c>
      <c r="J882" s="11" t="str">
        <f>VLOOKUP($A882,'Medical Examinations'!$A882:$P3216,11,FALSE)</f>
        <v>Obesity</v>
      </c>
      <c r="K882" s="11" t="str">
        <f>VLOOKUP($A882,'Medical Examinations'!$A882:$P3216,12,FALSE)</f>
        <v>Normal</v>
      </c>
      <c r="L882" s="11" t="str">
        <f>VLOOKUP($A882,'Hospitalisation Details'!$K882:$S3224,7,FALSE)</f>
        <v>29 Jul 1966</v>
      </c>
      <c r="M882" s="17">
        <f>VLOOKUP($A882,'Hospitalisation Details'!$K882:$S3224,9,FALSE)</f>
        <v>12237.73</v>
      </c>
      <c r="N882" s="11" t="str">
        <f>VLOOKUP($A882,'Hospitalisation Details'!$K882:$S3224,4,FALSE)</f>
        <v>Tier - 3</v>
      </c>
      <c r="O882" s="11" t="str">
        <f>VLOOKUP($A882,'Hospitalisation Details'!$K882:$S3224,5,FALSE)</f>
        <v>Tier - 3</v>
      </c>
      <c r="P882" s="11" t="str">
        <f>VLOOKUP($A882,'Hospitalisation Details'!$K882:$S3224,6,FALSE)</f>
        <v>R1012</v>
      </c>
      <c r="Q882" s="36">
        <f ca="1">VLOOKUP($A882,'Hospitalisation Details'!$K882:$S3224,8,FALSE)</f>
        <v>58</v>
      </c>
    </row>
    <row r="883" spans="1:17" x14ac:dyDescent="0.3">
      <c r="A883" s="14" t="str">
        <f>VLOOKUP('Customer Names'!A883,'Customer Names'!A883:F3217,1,FALSE)</f>
        <v>Id882</v>
      </c>
      <c r="B883" s="11" t="str">
        <f>VLOOKUP('Customer Names'!B883,'Customer Names'!B883:G3217,5,FALSE)</f>
        <v>Joan</v>
      </c>
      <c r="C883" s="11">
        <f>VLOOKUP($A883,'Medical Examinations'!$A883:$O3217,2,FALSE)</f>
        <v>36.479999999999997</v>
      </c>
      <c r="D883" s="11">
        <f>VLOOKUP($A883,'Medical Examinations'!$A883:$O3217,3,FALSE)</f>
        <v>5.05</v>
      </c>
      <c r="E883" s="11" t="str">
        <f>VLOOKUP($A883,'Medical Examinations'!$A883:$P3217,14,FALSE)</f>
        <v>Yes</v>
      </c>
      <c r="F883" s="11" t="str">
        <f>VLOOKUP($A883,'Medical Examinations'!$A883:$O3217,5,FALSE)</f>
        <v>No</v>
      </c>
      <c r="G883" s="11" t="str">
        <f>VLOOKUP($A883,'Medical Examinations'!$A883:$O3217,6,FALSE)</f>
        <v>No</v>
      </c>
      <c r="H883" s="11">
        <f>VLOOKUP($A883,'Medical Examinations'!$A883:$P3217,13,FALSE)</f>
        <v>1</v>
      </c>
      <c r="I883" s="11" t="str">
        <f>VLOOKUP($A883,'Medical Examinations'!$A883:$P3217,16,FALSE)</f>
        <v>No</v>
      </c>
      <c r="J883" s="11" t="str">
        <f>VLOOKUP($A883,'Medical Examinations'!$A883:$P3217,11,FALSE)</f>
        <v>Obesity</v>
      </c>
      <c r="K883" s="11" t="str">
        <f>VLOOKUP($A883,'Medical Examinations'!$A883:$P3217,12,FALSE)</f>
        <v>Normal</v>
      </c>
      <c r="L883" s="11" t="str">
        <f>VLOOKUP($A883,'Hospitalisation Details'!$K883:$S3225,7,FALSE)</f>
        <v>15 Oct 1964</v>
      </c>
      <c r="M883" s="17">
        <f>VLOOKUP($A883,'Hospitalisation Details'!$K883:$S3225,9,FALSE)</f>
        <v>12235.84</v>
      </c>
      <c r="N883" s="11" t="str">
        <f>VLOOKUP($A883,'Hospitalisation Details'!$K883:$S3225,4,FALSE)</f>
        <v>Tier - 3</v>
      </c>
      <c r="O883" s="11" t="str">
        <f>VLOOKUP($A883,'Hospitalisation Details'!$K883:$S3225,5,FALSE)</f>
        <v>Tier - 3</v>
      </c>
      <c r="P883" s="11" t="str">
        <f>VLOOKUP($A883,'Hospitalisation Details'!$K883:$S3225,6,FALSE)</f>
        <v>R1012</v>
      </c>
      <c r="Q883" s="36">
        <f ca="1">VLOOKUP($A883,'Hospitalisation Details'!$K883:$S3225,8,FALSE)</f>
        <v>60</v>
      </c>
    </row>
    <row r="884" spans="1:17" x14ac:dyDescent="0.3">
      <c r="A884" s="14" t="str">
        <f>VLOOKUP('Customer Names'!A884,'Customer Names'!A884:F3218,1,FALSE)</f>
        <v>Id883</v>
      </c>
      <c r="B884" s="11" t="str">
        <f>VLOOKUP('Customer Names'!B884,'Customer Names'!B884:G3218,5,FALSE)</f>
        <v>Aimee J</v>
      </c>
      <c r="C884" s="11">
        <f>VLOOKUP($A884,'Medical Examinations'!$A884:$O3218,2,FALSE)</f>
        <v>27.5</v>
      </c>
      <c r="D884" s="11">
        <f>VLOOKUP($A884,'Medical Examinations'!$A884:$O3218,3,FALSE)</f>
        <v>8.69</v>
      </c>
      <c r="E884" s="11" t="str">
        <f>VLOOKUP($A884,'Medical Examinations'!$A884:$P3218,14,FALSE)</f>
        <v>Yes</v>
      </c>
      <c r="F884" s="11" t="str">
        <f>VLOOKUP($A884,'Medical Examinations'!$A884:$O3218,5,FALSE)</f>
        <v>No</v>
      </c>
      <c r="G884" s="11" t="str">
        <f>VLOOKUP($A884,'Medical Examinations'!$A884:$O3218,6,FALSE)</f>
        <v>Yes</v>
      </c>
      <c r="H884" s="11">
        <f>VLOOKUP($A884,'Medical Examinations'!$A884:$P3218,13,FALSE)</f>
        <v>1</v>
      </c>
      <c r="I884" s="11" t="str">
        <f>VLOOKUP($A884,'Medical Examinations'!$A884:$P3218,16,FALSE)</f>
        <v>No</v>
      </c>
      <c r="J884" s="11" t="str">
        <f>VLOOKUP($A884,'Medical Examinations'!$A884:$P3218,11,FALSE)</f>
        <v>Overweight</v>
      </c>
      <c r="K884" s="11" t="str">
        <f>VLOOKUP($A884,'Medical Examinations'!$A884:$P3218,12,FALSE)</f>
        <v>Diabetes</v>
      </c>
      <c r="L884" s="11" t="str">
        <f>VLOOKUP($A884,'Hospitalisation Details'!$K884:$S3226,7,FALSE)</f>
        <v>19 Jul 1963</v>
      </c>
      <c r="M884" s="17">
        <f>VLOOKUP($A884,'Hospitalisation Details'!$K884:$S3226,9,FALSE)</f>
        <v>12233.83</v>
      </c>
      <c r="N884" s="11" t="str">
        <f>VLOOKUP($A884,'Hospitalisation Details'!$K884:$S3226,4,FALSE)</f>
        <v>Tier - 3</v>
      </c>
      <c r="O884" s="11" t="str">
        <f>VLOOKUP($A884,'Hospitalisation Details'!$K884:$S3226,5,FALSE)</f>
        <v>Tier - 1</v>
      </c>
      <c r="P884" s="11" t="str">
        <f>VLOOKUP($A884,'Hospitalisation Details'!$K884:$S3226,6,FALSE)</f>
        <v>R1011</v>
      </c>
      <c r="Q884" s="36">
        <f ca="1">VLOOKUP($A884,'Hospitalisation Details'!$K884:$S3226,8,FALSE)</f>
        <v>61</v>
      </c>
    </row>
    <row r="885" spans="1:17" x14ac:dyDescent="0.3">
      <c r="A885" s="14" t="str">
        <f>VLOOKUP('Customer Names'!A885,'Customer Names'!A885:F3219,1,FALSE)</f>
        <v>Id884</v>
      </c>
      <c r="B885" s="11" t="str">
        <f>VLOOKUP('Customer Names'!B885,'Customer Names'!B885:G3219,5,FALSE)</f>
        <v>Suzanne</v>
      </c>
      <c r="C885" s="11">
        <f>VLOOKUP($A885,'Medical Examinations'!$A885:$O3219,2,FALSE)</f>
        <v>33.44</v>
      </c>
      <c r="D885" s="11">
        <f>VLOOKUP($A885,'Medical Examinations'!$A885:$O3219,3,FALSE)</f>
        <v>5.9</v>
      </c>
      <c r="E885" s="11" t="str">
        <f>VLOOKUP($A885,'Medical Examinations'!$A885:$P3219,14,FALSE)</f>
        <v>Yes</v>
      </c>
      <c r="F885" s="11" t="str">
        <f>VLOOKUP($A885,'Medical Examinations'!$A885:$O3219,5,FALSE)</f>
        <v>No</v>
      </c>
      <c r="G885" s="11" t="str">
        <f>VLOOKUP($A885,'Medical Examinations'!$A885:$O3219,6,FALSE)</f>
        <v>No</v>
      </c>
      <c r="H885" s="11">
        <f>VLOOKUP($A885,'Medical Examinations'!$A885:$P3219,13,FALSE)</f>
        <v>1</v>
      </c>
      <c r="I885" s="11" t="str">
        <f>VLOOKUP($A885,'Medical Examinations'!$A885:$P3219,16,FALSE)</f>
        <v>No</v>
      </c>
      <c r="J885" s="11" t="str">
        <f>VLOOKUP($A885,'Medical Examinations'!$A885:$P3219,11,FALSE)</f>
        <v>Obesity</v>
      </c>
      <c r="K885" s="11" t="str">
        <f>VLOOKUP($A885,'Medical Examinations'!$A885:$P3219,12,FALSE)</f>
        <v>Prediabetes</v>
      </c>
      <c r="L885" s="11" t="str">
        <f>VLOOKUP($A885,'Hospitalisation Details'!$K885:$S3227,7,FALSE)</f>
        <v>24 Jun 1964</v>
      </c>
      <c r="M885" s="17">
        <f>VLOOKUP($A885,'Hospitalisation Details'!$K885:$S3227,9,FALSE)</f>
        <v>12231.61</v>
      </c>
      <c r="N885" s="11" t="str">
        <f>VLOOKUP($A885,'Hospitalisation Details'!$K885:$S3227,4,FALSE)</f>
        <v>Tier - 3</v>
      </c>
      <c r="O885" s="11" t="str">
        <f>VLOOKUP($A885,'Hospitalisation Details'!$K885:$S3227,5,FALSE)</f>
        <v>Tier - 3</v>
      </c>
      <c r="P885" s="11" t="str">
        <f>VLOOKUP($A885,'Hospitalisation Details'!$K885:$S3227,6,FALSE)</f>
        <v>R1012</v>
      </c>
      <c r="Q885" s="36">
        <f ca="1">VLOOKUP($A885,'Hospitalisation Details'!$K885:$S3227,8,FALSE)</f>
        <v>60</v>
      </c>
    </row>
    <row r="886" spans="1:17" x14ac:dyDescent="0.3">
      <c r="A886" s="14" t="str">
        <f>VLOOKUP('Customer Names'!A886,'Customer Names'!A886:F3220,1,FALSE)</f>
        <v>Id885</v>
      </c>
      <c r="B886" s="11" t="str">
        <f>VLOOKUP('Customer Names'!B886,'Customer Names'!B886:G3220,5,FALSE)</f>
        <v>Kristin A</v>
      </c>
      <c r="C886" s="11">
        <f>VLOOKUP($A886,'Medical Examinations'!$A886:$O3220,2,FALSE)</f>
        <v>28.215</v>
      </c>
      <c r="D886" s="11">
        <f>VLOOKUP($A886,'Medical Examinations'!$A886:$O3220,3,FALSE)</f>
        <v>6.29</v>
      </c>
      <c r="E886" s="11" t="str">
        <f>VLOOKUP($A886,'Medical Examinations'!$A886:$P3220,14,FALSE)</f>
        <v>Yes</v>
      </c>
      <c r="F886" s="11" t="str">
        <f>VLOOKUP($A886,'Medical Examinations'!$A886:$O3220,5,FALSE)</f>
        <v>No</v>
      </c>
      <c r="G886" s="11" t="str">
        <f>VLOOKUP($A886,'Medical Examinations'!$A886:$O3220,6,FALSE)</f>
        <v>No</v>
      </c>
      <c r="H886" s="11">
        <f>VLOOKUP($A886,'Medical Examinations'!$A886:$P3220,13,FALSE)</f>
        <v>1</v>
      </c>
      <c r="I886" s="11" t="str">
        <f>VLOOKUP($A886,'Medical Examinations'!$A886:$P3220,16,FALSE)</f>
        <v>No</v>
      </c>
      <c r="J886" s="11" t="str">
        <f>VLOOKUP($A886,'Medical Examinations'!$A886:$P3220,11,FALSE)</f>
        <v>Overweight</v>
      </c>
      <c r="K886" s="11" t="str">
        <f>VLOOKUP($A886,'Medical Examinations'!$A886:$P3220,12,FALSE)</f>
        <v>Prediabetes</v>
      </c>
      <c r="L886" s="11" t="str">
        <f>VLOOKUP($A886,'Hospitalisation Details'!$K886:$S3228,7,FALSE)</f>
        <v>2 Jul 1964</v>
      </c>
      <c r="M886" s="17">
        <f>VLOOKUP($A886,'Hospitalisation Details'!$K886:$S3228,9,FALSE)</f>
        <v>12224.35</v>
      </c>
      <c r="N886" s="11" t="str">
        <f>VLOOKUP($A886,'Hospitalisation Details'!$K886:$S3228,4,FALSE)</f>
        <v>Tier - 3</v>
      </c>
      <c r="O886" s="11" t="str">
        <f>VLOOKUP($A886,'Hospitalisation Details'!$K886:$S3228,5,FALSE)</f>
        <v>Tier - 1</v>
      </c>
      <c r="P886" s="11" t="str">
        <f>VLOOKUP($A886,'Hospitalisation Details'!$K886:$S3228,6,FALSE)</f>
        <v>R1012</v>
      </c>
      <c r="Q886" s="36">
        <f ca="1">VLOOKUP($A886,'Hospitalisation Details'!$K886:$S3228,8,FALSE)</f>
        <v>60</v>
      </c>
    </row>
    <row r="887" spans="1:17" x14ac:dyDescent="0.3">
      <c r="A887" s="14" t="str">
        <f>VLOOKUP('Customer Names'!A887,'Customer Names'!A887:F3221,1,FALSE)</f>
        <v>Id886</v>
      </c>
      <c r="B887" s="11" t="str">
        <f>VLOOKUP('Customer Names'!B887,'Customer Names'!B887:G3221,5,FALSE)</f>
        <v>Bronwyn</v>
      </c>
      <c r="C887" s="11">
        <f>VLOOKUP($A887,'Medical Examinations'!$A887:$O3221,2,FALSE)</f>
        <v>27.17</v>
      </c>
      <c r="D887" s="11">
        <f>VLOOKUP($A887,'Medical Examinations'!$A887:$O3221,3,FALSE)</f>
        <v>5.84</v>
      </c>
      <c r="E887" s="11" t="str">
        <f>VLOOKUP($A887,'Medical Examinations'!$A887:$P3221,14,FALSE)</f>
        <v>Yes</v>
      </c>
      <c r="F887" s="11" t="str">
        <f>VLOOKUP($A887,'Medical Examinations'!$A887:$O3221,5,FALSE)</f>
        <v>No</v>
      </c>
      <c r="G887" s="11" t="str">
        <f>VLOOKUP($A887,'Medical Examinations'!$A887:$O3221,6,FALSE)</f>
        <v>No</v>
      </c>
      <c r="H887" s="11">
        <f>VLOOKUP($A887,'Medical Examinations'!$A887:$P3221,13,FALSE)</f>
        <v>1</v>
      </c>
      <c r="I887" s="11" t="str">
        <f>VLOOKUP($A887,'Medical Examinations'!$A887:$P3221,16,FALSE)</f>
        <v>No</v>
      </c>
      <c r="J887" s="11" t="str">
        <f>VLOOKUP($A887,'Medical Examinations'!$A887:$P3221,11,FALSE)</f>
        <v>Overweight</v>
      </c>
      <c r="K887" s="11" t="str">
        <f>VLOOKUP($A887,'Medical Examinations'!$A887:$P3221,12,FALSE)</f>
        <v>Prediabetes</v>
      </c>
      <c r="L887" s="11" t="str">
        <f>VLOOKUP($A887,'Hospitalisation Details'!$K887:$S3229,7,FALSE)</f>
        <v>20 Jul 1964</v>
      </c>
      <c r="M887" s="17">
        <f>VLOOKUP($A887,'Hospitalisation Details'!$K887:$S3229,9,FALSE)</f>
        <v>12222.9</v>
      </c>
      <c r="N887" s="11" t="str">
        <f>VLOOKUP($A887,'Hospitalisation Details'!$K887:$S3229,4,FALSE)</f>
        <v>Tier - 3</v>
      </c>
      <c r="O887" s="11" t="str">
        <f>VLOOKUP($A887,'Hospitalisation Details'!$K887:$S3229,5,FALSE)</f>
        <v>Tier - 2</v>
      </c>
      <c r="P887" s="11" t="str">
        <f>VLOOKUP($A887,'Hospitalisation Details'!$K887:$S3229,6,FALSE)</f>
        <v>R1012</v>
      </c>
      <c r="Q887" s="36">
        <f ca="1">VLOOKUP($A887,'Hospitalisation Details'!$K887:$S3229,8,FALSE)</f>
        <v>60</v>
      </c>
    </row>
    <row r="888" spans="1:17" x14ac:dyDescent="0.3">
      <c r="A888" s="14" t="str">
        <f>VLOOKUP('Customer Names'!A888,'Customer Names'!A888:F3222,1,FALSE)</f>
        <v>Id887</v>
      </c>
      <c r="B888" s="11" t="str">
        <f>VLOOKUP('Customer Names'!B888,'Customer Names'!B888:G3222,5,FALSE)</f>
        <v>Taylor J</v>
      </c>
      <c r="C888" s="11">
        <f>VLOOKUP($A888,'Medical Examinations'!$A888:$O3222,2,FALSE)</f>
        <v>35.380000000000003</v>
      </c>
      <c r="D888" s="11">
        <f>VLOOKUP($A888,'Medical Examinations'!$A888:$O3222,3,FALSE)</f>
        <v>6.12</v>
      </c>
      <c r="E888" s="11" t="str">
        <f>VLOOKUP($A888,'Medical Examinations'!$A888:$P3222,14,FALSE)</f>
        <v>No</v>
      </c>
      <c r="F888" s="11" t="str">
        <f>VLOOKUP($A888,'Medical Examinations'!$A888:$O3222,5,FALSE)</f>
        <v>No</v>
      </c>
      <c r="G888" s="11" t="str">
        <f>VLOOKUP($A888,'Medical Examinations'!$A888:$O3222,6,FALSE)</f>
        <v>No</v>
      </c>
      <c r="H888" s="11">
        <f>VLOOKUP($A888,'Medical Examinations'!$A888:$P3222,13,FALSE)</f>
        <v>0</v>
      </c>
      <c r="I888" s="11" t="str">
        <f>VLOOKUP($A888,'Medical Examinations'!$A888:$P3222,16,FALSE)</f>
        <v>No</v>
      </c>
      <c r="J888" s="11" t="str">
        <f>VLOOKUP($A888,'Medical Examinations'!$A888:$P3222,11,FALSE)</f>
        <v>Obesity</v>
      </c>
      <c r="K888" s="11" t="str">
        <f>VLOOKUP($A888,'Medical Examinations'!$A888:$P3222,12,FALSE)</f>
        <v>Prediabetes</v>
      </c>
      <c r="L888" s="11" t="str">
        <f>VLOOKUP($A888,'Hospitalisation Details'!$K888:$S3230,7,FALSE)</f>
        <v>14 Aug 1977</v>
      </c>
      <c r="M888" s="17">
        <f>VLOOKUP($A888,'Hospitalisation Details'!$K888:$S3230,9,FALSE)</f>
        <v>12218.7</v>
      </c>
      <c r="N888" s="11" t="str">
        <f>VLOOKUP($A888,'Hospitalisation Details'!$K888:$S3230,4,FALSE)</f>
        <v>Tier - 3</v>
      </c>
      <c r="O888" s="11" t="str">
        <f>VLOOKUP($A888,'Hospitalisation Details'!$K888:$S3230,5,FALSE)</f>
        <v>Tier - 1</v>
      </c>
      <c r="P888" s="11" t="str">
        <f>VLOOKUP($A888,'Hospitalisation Details'!$K888:$S3230,6,FALSE)</f>
        <v>R1012</v>
      </c>
      <c r="Q888" s="36">
        <f ca="1">VLOOKUP($A888,'Hospitalisation Details'!$K888:$S3230,8,FALSE)</f>
        <v>47</v>
      </c>
    </row>
    <row r="889" spans="1:17" x14ac:dyDescent="0.3">
      <c r="A889" s="14" t="str">
        <f>VLOOKUP('Customer Names'!A889,'Customer Names'!A889:F3223,1,FALSE)</f>
        <v>Id888</v>
      </c>
      <c r="B889" s="11" t="str">
        <f>VLOOKUP('Customer Names'!B889,'Customer Names'!B889:G3223,5,FALSE)</f>
        <v>Kimberly M</v>
      </c>
      <c r="C889" s="11">
        <f>VLOOKUP($A889,'Medical Examinations'!$A889:$O3223,2,FALSE)</f>
        <v>43.48</v>
      </c>
      <c r="D889" s="11">
        <f>VLOOKUP($A889,'Medical Examinations'!$A889:$O3223,3,FALSE)</f>
        <v>6.24</v>
      </c>
      <c r="E889" s="11" t="str">
        <f>VLOOKUP($A889,'Medical Examinations'!$A889:$P3223,14,FALSE)</f>
        <v>No</v>
      </c>
      <c r="F889" s="11" t="str">
        <f>VLOOKUP($A889,'Medical Examinations'!$A889:$O3223,5,FALSE)</f>
        <v>No</v>
      </c>
      <c r="G889" s="11" t="str">
        <f>VLOOKUP($A889,'Medical Examinations'!$A889:$O3223,6,FALSE)</f>
        <v>No</v>
      </c>
      <c r="H889" s="11">
        <f>VLOOKUP($A889,'Medical Examinations'!$A889:$P3223,13,FALSE)</f>
        <v>0</v>
      </c>
      <c r="I889" s="11" t="str">
        <f>VLOOKUP($A889,'Medical Examinations'!$A889:$P3223,16,FALSE)</f>
        <v>No</v>
      </c>
      <c r="J889" s="11" t="str">
        <f>VLOOKUP($A889,'Medical Examinations'!$A889:$P3223,11,FALSE)</f>
        <v>Obesity</v>
      </c>
      <c r="K889" s="11" t="str">
        <f>VLOOKUP($A889,'Medical Examinations'!$A889:$P3223,12,FALSE)</f>
        <v>Prediabetes</v>
      </c>
      <c r="L889" s="11" t="str">
        <f>VLOOKUP($A889,'Hospitalisation Details'!$K889:$S3231,7,FALSE)</f>
        <v>29 Aug 1991</v>
      </c>
      <c r="M889" s="17">
        <f>VLOOKUP($A889,'Hospitalisation Details'!$K889:$S3231,9,FALSE)</f>
        <v>12198.64</v>
      </c>
      <c r="N889" s="11" t="str">
        <f>VLOOKUP($A889,'Hospitalisation Details'!$K889:$S3231,4,FALSE)</f>
        <v>Tier - 3</v>
      </c>
      <c r="O889" s="11" t="str">
        <f>VLOOKUP($A889,'Hospitalisation Details'!$K889:$S3231,5,FALSE)</f>
        <v>Tier - 3</v>
      </c>
      <c r="P889" s="11" t="str">
        <f>VLOOKUP($A889,'Hospitalisation Details'!$K889:$S3231,6,FALSE)</f>
        <v>R1026</v>
      </c>
      <c r="Q889" s="36">
        <f ca="1">VLOOKUP($A889,'Hospitalisation Details'!$K889:$S3231,8,FALSE)</f>
        <v>33</v>
      </c>
    </row>
    <row r="890" spans="1:17" x14ac:dyDescent="0.3">
      <c r="A890" s="14" t="str">
        <f>VLOOKUP('Customer Names'!A890,'Customer Names'!A890:F3224,1,FALSE)</f>
        <v>Id889</v>
      </c>
      <c r="B890" s="11" t="str">
        <f>VLOOKUP('Customer Names'!B890,'Customer Names'!B890:G3224,5,FALSE)</f>
        <v>Joshua E</v>
      </c>
      <c r="C890" s="11">
        <f>VLOOKUP($A890,'Medical Examinations'!$A890:$O3224,2,FALSE)</f>
        <v>41.73</v>
      </c>
      <c r="D890" s="11">
        <f>VLOOKUP($A890,'Medical Examinations'!$A890:$O3224,3,FALSE)</f>
        <v>6.25</v>
      </c>
      <c r="E890" s="11" t="str">
        <f>VLOOKUP($A890,'Medical Examinations'!$A890:$P3224,14,FALSE)</f>
        <v>No</v>
      </c>
      <c r="F890" s="11" t="str">
        <f>VLOOKUP($A890,'Medical Examinations'!$A890:$O3224,5,FALSE)</f>
        <v>No</v>
      </c>
      <c r="G890" s="11" t="str">
        <f>VLOOKUP($A890,'Medical Examinations'!$A890:$O3224,6,FALSE)</f>
        <v>No</v>
      </c>
      <c r="H890" s="11">
        <f>VLOOKUP($A890,'Medical Examinations'!$A890:$P3224,13,FALSE)</f>
        <v>1</v>
      </c>
      <c r="I890" s="11" t="str">
        <f>VLOOKUP($A890,'Medical Examinations'!$A890:$P3224,16,FALSE)</f>
        <v>No</v>
      </c>
      <c r="J890" s="11" t="str">
        <f>VLOOKUP($A890,'Medical Examinations'!$A890:$P3224,11,FALSE)</f>
        <v>Obesity</v>
      </c>
      <c r="K890" s="11" t="str">
        <f>VLOOKUP($A890,'Medical Examinations'!$A890:$P3224,12,FALSE)</f>
        <v>Prediabetes</v>
      </c>
      <c r="L890" s="11" t="str">
        <f>VLOOKUP($A890,'Hospitalisation Details'!$K890:$S3232,7,FALSE)</f>
        <v>5 Oct 1987</v>
      </c>
      <c r="M890" s="17">
        <f>VLOOKUP($A890,'Hospitalisation Details'!$K890:$S3232,9,FALSE)</f>
        <v>12148.2</v>
      </c>
      <c r="N890" s="11" t="str">
        <f>VLOOKUP($A890,'Hospitalisation Details'!$K890:$S3232,4,FALSE)</f>
        <v>Tier - 3</v>
      </c>
      <c r="O890" s="11" t="str">
        <f>VLOOKUP($A890,'Hospitalisation Details'!$K890:$S3232,5,FALSE)</f>
        <v>Tier - 3</v>
      </c>
      <c r="P890" s="11" t="str">
        <f>VLOOKUP($A890,'Hospitalisation Details'!$K890:$S3232,6,FALSE)</f>
        <v>R1012</v>
      </c>
      <c r="Q890" s="36">
        <f ca="1">VLOOKUP($A890,'Hospitalisation Details'!$K890:$S3232,8,FALSE)</f>
        <v>37</v>
      </c>
    </row>
    <row r="891" spans="1:17" x14ac:dyDescent="0.3">
      <c r="A891" s="14" t="str">
        <f>VLOOKUP('Customer Names'!A891,'Customer Names'!A891:F3225,1,FALSE)</f>
        <v>Id890</v>
      </c>
      <c r="B891" s="11" t="str">
        <f>VLOOKUP('Customer Names'!B891,'Customer Names'!B891:G3225,5,FALSE)</f>
        <v>Jeffrey</v>
      </c>
      <c r="C891" s="11">
        <f>VLOOKUP($A891,'Medical Examinations'!$A891:$O3225,2,FALSE)</f>
        <v>28.9</v>
      </c>
      <c r="D891" s="11">
        <f>VLOOKUP($A891,'Medical Examinations'!$A891:$O3225,3,FALSE)</f>
        <v>11.96</v>
      </c>
      <c r="E891" s="11" t="str">
        <f>VLOOKUP($A891,'Medical Examinations'!$A891:$P3225,14,FALSE)</f>
        <v>No</v>
      </c>
      <c r="F891" s="11" t="str">
        <f>VLOOKUP($A891,'Medical Examinations'!$A891:$O3225,5,FALSE)</f>
        <v>No</v>
      </c>
      <c r="G891" s="11" t="str">
        <f>VLOOKUP($A891,'Medical Examinations'!$A891:$O3225,6,FALSE)</f>
        <v>No</v>
      </c>
      <c r="H891" s="11">
        <f>VLOOKUP($A891,'Medical Examinations'!$A891:$P3225,13,FALSE)</f>
        <v>0</v>
      </c>
      <c r="I891" s="11" t="str">
        <f>VLOOKUP($A891,'Medical Examinations'!$A891:$P3225,16,FALSE)</f>
        <v>No</v>
      </c>
      <c r="J891" s="11" t="str">
        <f>VLOOKUP($A891,'Medical Examinations'!$A891:$P3225,11,FALSE)</f>
        <v>Overweight</v>
      </c>
      <c r="K891" s="11" t="str">
        <f>VLOOKUP($A891,'Medical Examinations'!$A891:$P3225,12,FALSE)</f>
        <v>Diabetes</v>
      </c>
      <c r="L891" s="11" t="str">
        <f>VLOOKUP($A891,'Hospitalisation Details'!$K891:$S3233,7,FALSE)</f>
        <v>15 Sep 1962</v>
      </c>
      <c r="M891" s="17">
        <f>VLOOKUP($A891,'Hospitalisation Details'!$K891:$S3233,9,FALSE)</f>
        <v>12146.97</v>
      </c>
      <c r="N891" s="11" t="str">
        <f>VLOOKUP($A891,'Hospitalisation Details'!$K891:$S3233,4,FALSE)</f>
        <v>Tier - 3</v>
      </c>
      <c r="O891" s="11" t="str">
        <f>VLOOKUP($A891,'Hospitalisation Details'!$K891:$S3233,5,FALSE)</f>
        <v>Tier - 3</v>
      </c>
      <c r="P891" s="11" t="str">
        <f>VLOOKUP($A891,'Hospitalisation Details'!$K891:$S3233,6,FALSE)</f>
        <v>R1011</v>
      </c>
      <c r="Q891" s="36">
        <f ca="1">VLOOKUP($A891,'Hospitalisation Details'!$K891:$S3233,8,FALSE)</f>
        <v>62</v>
      </c>
    </row>
    <row r="892" spans="1:17" x14ac:dyDescent="0.3">
      <c r="A892" s="14" t="str">
        <f>VLOOKUP('Customer Names'!A892,'Customer Names'!A892:F3226,1,FALSE)</f>
        <v>Id891</v>
      </c>
      <c r="B892" s="11" t="str">
        <f>VLOOKUP('Customer Names'!B892,'Customer Names'!B892:G3226,5,FALSE)</f>
        <v>Andrew R</v>
      </c>
      <c r="C892" s="11">
        <f>VLOOKUP($A892,'Medical Examinations'!$A892:$O3226,2,FALSE)</f>
        <v>25.74</v>
      </c>
      <c r="D892" s="11">
        <f>VLOOKUP($A892,'Medical Examinations'!$A892:$O3226,3,FALSE)</f>
        <v>7.69</v>
      </c>
      <c r="E892" s="11" t="str">
        <f>VLOOKUP($A892,'Medical Examinations'!$A892:$P3226,14,FALSE)</f>
        <v>No</v>
      </c>
      <c r="F892" s="11" t="str">
        <f>VLOOKUP($A892,'Medical Examinations'!$A892:$O3226,5,FALSE)</f>
        <v>No</v>
      </c>
      <c r="G892" s="11" t="str">
        <f>VLOOKUP($A892,'Medical Examinations'!$A892:$O3226,6,FALSE)</f>
        <v>No</v>
      </c>
      <c r="H892" s="11">
        <f>VLOOKUP($A892,'Medical Examinations'!$A892:$P3226,13,FALSE)</f>
        <v>0</v>
      </c>
      <c r="I892" s="11" t="str">
        <f>VLOOKUP($A892,'Medical Examinations'!$A892:$P3226,16,FALSE)</f>
        <v>No</v>
      </c>
      <c r="J892" s="11" t="str">
        <f>VLOOKUP($A892,'Medical Examinations'!$A892:$P3226,11,FALSE)</f>
        <v>Overweight</v>
      </c>
      <c r="K892" s="11" t="str">
        <f>VLOOKUP($A892,'Medical Examinations'!$A892:$P3226,12,FALSE)</f>
        <v>Diabetes</v>
      </c>
      <c r="L892" s="11" t="str">
        <f>VLOOKUP($A892,'Hospitalisation Details'!$K892:$S3234,7,FALSE)</f>
        <v>4 Nov 1962</v>
      </c>
      <c r="M892" s="17">
        <f>VLOOKUP($A892,'Hospitalisation Details'!$K892:$S3234,9,FALSE)</f>
        <v>12142.58</v>
      </c>
      <c r="N892" s="11" t="str">
        <f>VLOOKUP($A892,'Hospitalisation Details'!$K892:$S3234,4,FALSE)</f>
        <v>Tier - 3</v>
      </c>
      <c r="O892" s="11" t="str">
        <f>VLOOKUP($A892,'Hospitalisation Details'!$K892:$S3234,5,FALSE)</f>
        <v>Tier - 2</v>
      </c>
      <c r="P892" s="11" t="str">
        <f>VLOOKUP($A892,'Hospitalisation Details'!$K892:$S3234,6,FALSE)</f>
        <v>R1013</v>
      </c>
      <c r="Q892" s="36">
        <f ca="1">VLOOKUP($A892,'Hospitalisation Details'!$K892:$S3234,8,FALSE)</f>
        <v>62</v>
      </c>
    </row>
    <row r="893" spans="1:17" x14ac:dyDescent="0.3">
      <c r="A893" s="14" t="str">
        <f>VLOOKUP('Customer Names'!A893,'Customer Names'!A893:F3227,1,FALSE)</f>
        <v>Id892</v>
      </c>
      <c r="B893" s="11" t="str">
        <f>VLOOKUP('Customer Names'!B893,'Customer Names'!B893:G3227,5,FALSE)</f>
        <v>Francisco J</v>
      </c>
      <c r="C893" s="11">
        <f>VLOOKUP($A893,'Medical Examinations'!$A893:$O3227,2,FALSE)</f>
        <v>36.06</v>
      </c>
      <c r="D893" s="11">
        <f>VLOOKUP($A893,'Medical Examinations'!$A893:$O3227,3,FALSE)</f>
        <v>8.83</v>
      </c>
      <c r="E893" s="11" t="str">
        <f>VLOOKUP($A893,'Medical Examinations'!$A893:$P3227,14,FALSE)</f>
        <v>No</v>
      </c>
      <c r="F893" s="11" t="str">
        <f>VLOOKUP($A893,'Medical Examinations'!$A893:$O3227,5,FALSE)</f>
        <v>No</v>
      </c>
      <c r="G893" s="11" t="str">
        <f>VLOOKUP($A893,'Medical Examinations'!$A893:$O3227,6,FALSE)</f>
        <v>No</v>
      </c>
      <c r="H893" s="11">
        <f>VLOOKUP($A893,'Medical Examinations'!$A893:$P3227,13,FALSE)</f>
        <v>0</v>
      </c>
      <c r="I893" s="11" t="str">
        <f>VLOOKUP($A893,'Medical Examinations'!$A893:$P3227,16,FALSE)</f>
        <v>No</v>
      </c>
      <c r="J893" s="11" t="str">
        <f>VLOOKUP($A893,'Medical Examinations'!$A893:$P3227,11,FALSE)</f>
        <v>Obesity</v>
      </c>
      <c r="K893" s="11" t="str">
        <f>VLOOKUP($A893,'Medical Examinations'!$A893:$P3227,12,FALSE)</f>
        <v>Diabetes</v>
      </c>
      <c r="L893" s="11" t="str">
        <f>VLOOKUP($A893,'Hospitalisation Details'!$K893:$S3235,7,FALSE)</f>
        <v>16 Sep 1974</v>
      </c>
      <c r="M893" s="17">
        <f>VLOOKUP($A893,'Hospitalisation Details'!$K893:$S3235,9,FALSE)</f>
        <v>12137.6</v>
      </c>
      <c r="N893" s="11" t="str">
        <f>VLOOKUP($A893,'Hospitalisation Details'!$K893:$S3235,4,FALSE)</f>
        <v>Tier - 3</v>
      </c>
      <c r="O893" s="11" t="str">
        <f>VLOOKUP($A893,'Hospitalisation Details'!$K893:$S3235,5,FALSE)</f>
        <v>Tier - 3</v>
      </c>
      <c r="P893" s="11" t="str">
        <f>VLOOKUP($A893,'Hospitalisation Details'!$K893:$S3235,6,FALSE)</f>
        <v>R1012</v>
      </c>
      <c r="Q893" s="36">
        <f ca="1">VLOOKUP($A893,'Hospitalisation Details'!$K893:$S3235,8,FALSE)</f>
        <v>50</v>
      </c>
    </row>
    <row r="894" spans="1:17" x14ac:dyDescent="0.3">
      <c r="A894" s="14" t="str">
        <f>VLOOKUP('Customer Names'!A894,'Customer Names'!A894:F3228,1,FALSE)</f>
        <v>Id893</v>
      </c>
      <c r="B894" s="11" t="str">
        <f>VLOOKUP('Customer Names'!B894,'Customer Names'!B894:G3228,5,FALSE)</f>
        <v>Rhonda</v>
      </c>
      <c r="C894" s="11">
        <f>VLOOKUP($A894,'Medical Examinations'!$A894:$O3228,2,FALSE)</f>
        <v>43.28</v>
      </c>
      <c r="D894" s="11">
        <f>VLOOKUP($A894,'Medical Examinations'!$A894:$O3228,3,FALSE)</f>
        <v>4.41</v>
      </c>
      <c r="E894" s="11" t="str">
        <f>VLOOKUP($A894,'Medical Examinations'!$A894:$P3228,14,FALSE)</f>
        <v>No</v>
      </c>
      <c r="F894" s="11" t="str">
        <f>VLOOKUP($A894,'Medical Examinations'!$A894:$O3228,5,FALSE)</f>
        <v>No</v>
      </c>
      <c r="G894" s="11" t="str">
        <f>VLOOKUP($A894,'Medical Examinations'!$A894:$O3228,6,FALSE)</f>
        <v>No</v>
      </c>
      <c r="H894" s="11">
        <f>VLOOKUP($A894,'Medical Examinations'!$A894:$P3228,13,FALSE)</f>
        <v>0</v>
      </c>
      <c r="I894" s="11" t="str">
        <f>VLOOKUP($A894,'Medical Examinations'!$A894:$P3228,16,FALSE)</f>
        <v>No</v>
      </c>
      <c r="J894" s="11" t="str">
        <f>VLOOKUP($A894,'Medical Examinations'!$A894:$P3228,11,FALSE)</f>
        <v>Obesity</v>
      </c>
      <c r="K894" s="11" t="str">
        <f>VLOOKUP($A894,'Medical Examinations'!$A894:$P3228,12,FALSE)</f>
        <v>Normal</v>
      </c>
      <c r="L894" s="11" t="str">
        <f>VLOOKUP($A894,'Hospitalisation Details'!$K894:$S3236,7,FALSE)</f>
        <v>6 Nov 1991</v>
      </c>
      <c r="M894" s="17">
        <f>VLOOKUP($A894,'Hospitalisation Details'!$K894:$S3236,9,FALSE)</f>
        <v>12130.8</v>
      </c>
      <c r="N894" s="11" t="str">
        <f>VLOOKUP($A894,'Hospitalisation Details'!$K894:$S3236,4,FALSE)</f>
        <v>Tier - 3</v>
      </c>
      <c r="O894" s="11" t="str">
        <f>VLOOKUP($A894,'Hospitalisation Details'!$K894:$S3236,5,FALSE)</f>
        <v>Tier - 3</v>
      </c>
      <c r="P894" s="11" t="str">
        <f>VLOOKUP($A894,'Hospitalisation Details'!$K894:$S3236,6,FALSE)</f>
        <v>R1026</v>
      </c>
      <c r="Q894" s="36">
        <f ca="1">VLOOKUP($A894,'Hospitalisation Details'!$K894:$S3236,8,FALSE)</f>
        <v>33</v>
      </c>
    </row>
    <row r="895" spans="1:17" x14ac:dyDescent="0.3">
      <c r="A895" s="14" t="str">
        <f>VLOOKUP('Customer Names'!A895,'Customer Names'!A895:F3229,1,FALSE)</f>
        <v>Id894</v>
      </c>
      <c r="B895" s="11" t="str">
        <f>VLOOKUP('Customer Names'!B895,'Customer Names'!B895:G3229,5,FALSE)</f>
        <v>John</v>
      </c>
      <c r="C895" s="11">
        <f>VLOOKUP($A895,'Medical Examinations'!$A895:$O3229,2,FALSE)</f>
        <v>28.785</v>
      </c>
      <c r="D895" s="11">
        <f>VLOOKUP($A895,'Medical Examinations'!$A895:$O3229,3,FALSE)</f>
        <v>9.1</v>
      </c>
      <c r="E895" s="11" t="str">
        <f>VLOOKUP($A895,'Medical Examinations'!$A895:$P3229,14,FALSE)</f>
        <v>Yes</v>
      </c>
      <c r="F895" s="11" t="str">
        <f>VLOOKUP($A895,'Medical Examinations'!$A895:$O3229,5,FALSE)</f>
        <v>No</v>
      </c>
      <c r="G895" s="11" t="str">
        <f>VLOOKUP($A895,'Medical Examinations'!$A895:$O3229,6,FALSE)</f>
        <v>Yes</v>
      </c>
      <c r="H895" s="11">
        <f>VLOOKUP($A895,'Medical Examinations'!$A895:$P3229,13,FALSE)</f>
        <v>1</v>
      </c>
      <c r="I895" s="11" t="str">
        <f>VLOOKUP($A895,'Medical Examinations'!$A895:$P3229,16,FALSE)</f>
        <v>No</v>
      </c>
      <c r="J895" s="11" t="str">
        <f>VLOOKUP($A895,'Medical Examinations'!$A895:$P3229,11,FALSE)</f>
        <v>Overweight</v>
      </c>
      <c r="K895" s="11" t="str">
        <f>VLOOKUP($A895,'Medical Examinations'!$A895:$P3229,12,FALSE)</f>
        <v>Diabetes</v>
      </c>
      <c r="L895" s="11" t="str">
        <f>VLOOKUP($A895,'Hospitalisation Details'!$K895:$S3237,7,FALSE)</f>
        <v>4 Jun 1963</v>
      </c>
      <c r="M895" s="17">
        <f>VLOOKUP($A895,'Hospitalisation Details'!$K895:$S3237,9,FALSE)</f>
        <v>12129.61</v>
      </c>
      <c r="N895" s="11" t="str">
        <f>VLOOKUP($A895,'Hospitalisation Details'!$K895:$S3237,4,FALSE)</f>
        <v>Tier - 3</v>
      </c>
      <c r="O895" s="11" t="str">
        <f>VLOOKUP($A895,'Hospitalisation Details'!$K895:$S3237,5,FALSE)</f>
        <v>Tier - 1</v>
      </c>
      <c r="P895" s="11" t="str">
        <f>VLOOKUP($A895,'Hospitalisation Details'!$K895:$S3237,6,FALSE)</f>
        <v>R1012</v>
      </c>
      <c r="Q895" s="36">
        <f ca="1">VLOOKUP($A895,'Hospitalisation Details'!$K895:$S3237,8,FALSE)</f>
        <v>61</v>
      </c>
    </row>
    <row r="896" spans="1:17" x14ac:dyDescent="0.3">
      <c r="A896" s="14" t="str">
        <f>VLOOKUP('Customer Names'!A896,'Customer Names'!A896:F3230,1,FALSE)</f>
        <v>Id895</v>
      </c>
      <c r="B896" s="11" t="str">
        <f>VLOOKUP('Customer Names'!B896,'Customer Names'!B896:G3230,5,FALSE)</f>
        <v>Miles J</v>
      </c>
      <c r="C896" s="11">
        <f>VLOOKUP($A896,'Medical Examinations'!$A896:$O3230,2,FALSE)</f>
        <v>25.46</v>
      </c>
      <c r="D896" s="11">
        <f>VLOOKUP($A896,'Medical Examinations'!$A896:$O3230,3,FALSE)</f>
        <v>11.52</v>
      </c>
      <c r="E896" s="11" t="str">
        <f>VLOOKUP($A896,'Medical Examinations'!$A896:$P3230,14,FALSE)</f>
        <v>Yes</v>
      </c>
      <c r="F896" s="11" t="str">
        <f>VLOOKUP($A896,'Medical Examinations'!$A896:$O3230,5,FALSE)</f>
        <v>No</v>
      </c>
      <c r="G896" s="11" t="str">
        <f>VLOOKUP($A896,'Medical Examinations'!$A896:$O3230,6,FALSE)</f>
        <v>Yes</v>
      </c>
      <c r="H896" s="11">
        <f>VLOOKUP($A896,'Medical Examinations'!$A896:$P3230,13,FALSE)</f>
        <v>1</v>
      </c>
      <c r="I896" s="11" t="str">
        <f>VLOOKUP($A896,'Medical Examinations'!$A896:$P3230,16,FALSE)</f>
        <v>No</v>
      </c>
      <c r="J896" s="11" t="str">
        <f>VLOOKUP($A896,'Medical Examinations'!$A896:$P3230,11,FALSE)</f>
        <v>Overweight</v>
      </c>
      <c r="K896" s="11" t="str">
        <f>VLOOKUP($A896,'Medical Examinations'!$A896:$P3230,12,FALSE)</f>
        <v>Diabetes</v>
      </c>
      <c r="L896" s="11" t="str">
        <f>VLOOKUP($A896,'Hospitalisation Details'!$K896:$S3238,7,FALSE)</f>
        <v>20 Jul 1963</v>
      </c>
      <c r="M896" s="17">
        <f>VLOOKUP($A896,'Hospitalisation Details'!$K896:$S3238,9,FALSE)</f>
        <v>12124.99</v>
      </c>
      <c r="N896" s="11" t="str">
        <f>VLOOKUP($A896,'Hospitalisation Details'!$K896:$S3238,4,FALSE)</f>
        <v>Tier - 3</v>
      </c>
      <c r="O896" s="11" t="str">
        <f>VLOOKUP($A896,'Hospitalisation Details'!$K896:$S3238,5,FALSE)</f>
        <v>Tier - 1</v>
      </c>
      <c r="P896" s="11" t="str">
        <f>VLOOKUP($A896,'Hospitalisation Details'!$K896:$S3238,6,FALSE)</f>
        <v>R1012</v>
      </c>
      <c r="Q896" s="36">
        <f ca="1">VLOOKUP($A896,'Hospitalisation Details'!$K896:$S3238,8,FALSE)</f>
        <v>61</v>
      </c>
    </row>
    <row r="897" spans="1:17" x14ac:dyDescent="0.3">
      <c r="A897" s="14" t="str">
        <f>VLOOKUP('Customer Names'!A897,'Customer Names'!A897:F3231,1,FALSE)</f>
        <v>Id896</v>
      </c>
      <c r="B897" s="11" t="str">
        <f>VLOOKUP('Customer Names'!B897,'Customer Names'!B897:G3231,5,FALSE)</f>
        <v>Justyna I</v>
      </c>
      <c r="C897" s="11">
        <f>VLOOKUP($A897,'Medical Examinations'!$A897:$O3231,2,FALSE)</f>
        <v>30.8</v>
      </c>
      <c r="D897" s="11">
        <f>VLOOKUP($A897,'Medical Examinations'!$A897:$O3231,3,FALSE)</f>
        <v>10.95</v>
      </c>
      <c r="E897" s="11" t="str">
        <f>VLOOKUP($A897,'Medical Examinations'!$A897:$P3231,14,FALSE)</f>
        <v>No</v>
      </c>
      <c r="F897" s="11" t="str">
        <f>VLOOKUP($A897,'Medical Examinations'!$A897:$O3231,5,FALSE)</f>
        <v>No</v>
      </c>
      <c r="G897" s="11" t="str">
        <f>VLOOKUP($A897,'Medical Examinations'!$A897:$O3231,6,FALSE)</f>
        <v>No</v>
      </c>
      <c r="H897" s="11">
        <f>VLOOKUP($A897,'Medical Examinations'!$A897:$P3231,13,FALSE)</f>
        <v>0</v>
      </c>
      <c r="I897" s="11" t="str">
        <f>VLOOKUP($A897,'Medical Examinations'!$A897:$P3231,16,FALSE)</f>
        <v>No</v>
      </c>
      <c r="J897" s="11" t="str">
        <f>VLOOKUP($A897,'Medical Examinations'!$A897:$P3231,11,FALSE)</f>
        <v>Obesity</v>
      </c>
      <c r="K897" s="11" t="str">
        <f>VLOOKUP($A897,'Medical Examinations'!$A897:$P3231,12,FALSE)</f>
        <v>Diabetes</v>
      </c>
      <c r="L897" s="11" t="str">
        <f>VLOOKUP($A897,'Hospitalisation Details'!$K897:$S3239,7,FALSE)</f>
        <v>25 Oct 1968</v>
      </c>
      <c r="M897" s="17">
        <f>VLOOKUP($A897,'Hospitalisation Details'!$K897:$S3239,9,FALSE)</f>
        <v>12105.32</v>
      </c>
      <c r="N897" s="11" t="str">
        <f>VLOOKUP($A897,'Hospitalisation Details'!$K897:$S3239,4,FALSE)</f>
        <v>Tier - 3</v>
      </c>
      <c r="O897" s="11" t="str">
        <f>VLOOKUP($A897,'Hospitalisation Details'!$K897:$S3239,5,FALSE)</f>
        <v>Tier - 3</v>
      </c>
      <c r="P897" s="11" t="str">
        <f>VLOOKUP($A897,'Hospitalisation Details'!$K897:$S3239,6,FALSE)</f>
        <v>R1011</v>
      </c>
      <c r="Q897" s="36">
        <f ca="1">VLOOKUP($A897,'Hospitalisation Details'!$K897:$S3239,8,FALSE)</f>
        <v>56</v>
      </c>
    </row>
    <row r="898" spans="1:17" x14ac:dyDescent="0.3">
      <c r="A898" s="14" t="str">
        <f>VLOOKUP('Customer Names'!A898,'Customer Names'!A898:F3232,1,FALSE)</f>
        <v>Id897</v>
      </c>
      <c r="B898" s="11" t="str">
        <f>VLOOKUP('Customer Names'!B898,'Customer Names'!B898:G3232,5,FALSE)</f>
        <v>Lucille</v>
      </c>
      <c r="C898" s="11">
        <f>VLOOKUP($A898,'Medical Examinations'!$A898:$O3232,2,FALSE)</f>
        <v>28.88</v>
      </c>
      <c r="D898" s="11">
        <f>VLOOKUP($A898,'Medical Examinations'!$A898:$O3232,3,FALSE)</f>
        <v>11.5</v>
      </c>
      <c r="E898" s="11" t="str">
        <f>VLOOKUP($A898,'Medical Examinations'!$A898:$P3232,14,FALSE)</f>
        <v>No</v>
      </c>
      <c r="F898" s="11" t="str">
        <f>VLOOKUP($A898,'Medical Examinations'!$A898:$O3232,5,FALSE)</f>
        <v>No</v>
      </c>
      <c r="G898" s="11" t="str">
        <f>VLOOKUP($A898,'Medical Examinations'!$A898:$O3232,6,FALSE)</f>
        <v>No</v>
      </c>
      <c r="H898" s="11">
        <f>VLOOKUP($A898,'Medical Examinations'!$A898:$P3232,13,FALSE)</f>
        <v>0</v>
      </c>
      <c r="I898" s="11" t="str">
        <f>VLOOKUP($A898,'Medical Examinations'!$A898:$P3232,16,FALSE)</f>
        <v>No</v>
      </c>
      <c r="J898" s="11" t="str">
        <f>VLOOKUP($A898,'Medical Examinations'!$A898:$P3232,11,FALSE)</f>
        <v>Overweight</v>
      </c>
      <c r="K898" s="11" t="str">
        <f>VLOOKUP($A898,'Medical Examinations'!$A898:$P3232,12,FALSE)</f>
        <v>Diabetes</v>
      </c>
      <c r="L898" s="11" t="str">
        <f>VLOOKUP($A898,'Hospitalisation Details'!$K898:$S3240,7,FALSE)</f>
        <v>9 Dec 1968</v>
      </c>
      <c r="M898" s="17">
        <f>VLOOKUP($A898,'Hospitalisation Details'!$K898:$S3240,9,FALSE)</f>
        <v>12096.65</v>
      </c>
      <c r="N898" s="11" t="str">
        <f>VLOOKUP($A898,'Hospitalisation Details'!$K898:$S3240,4,FALSE)</f>
        <v>Tier - 3</v>
      </c>
      <c r="O898" s="11" t="str">
        <f>VLOOKUP($A898,'Hospitalisation Details'!$K898:$S3240,5,FALSE)</f>
        <v>Tier - 1</v>
      </c>
      <c r="P898" s="11" t="str">
        <f>VLOOKUP($A898,'Hospitalisation Details'!$K898:$S3240,6,FALSE)</f>
        <v>R1024</v>
      </c>
      <c r="Q898" s="36">
        <f ca="1">VLOOKUP($A898,'Hospitalisation Details'!$K898:$S3240,8,FALSE)</f>
        <v>56</v>
      </c>
    </row>
    <row r="899" spans="1:17" x14ac:dyDescent="0.3">
      <c r="A899" s="14" t="str">
        <f>VLOOKUP('Customer Names'!A899,'Customer Names'!A899:F3233,1,FALSE)</f>
        <v>Id898</v>
      </c>
      <c r="B899" s="11" t="str">
        <f>VLOOKUP('Customer Names'!B899,'Customer Names'!B899:G3233,5,FALSE)</f>
        <v>April</v>
      </c>
      <c r="C899" s="11">
        <f>VLOOKUP($A899,'Medical Examinations'!$A899:$O3233,2,FALSE)</f>
        <v>23</v>
      </c>
      <c r="D899" s="11">
        <f>VLOOKUP($A899,'Medical Examinations'!$A899:$O3233,3,FALSE)</f>
        <v>9.8800000000000008</v>
      </c>
      <c r="E899" s="11" t="str">
        <f>VLOOKUP($A899,'Medical Examinations'!$A899:$P3233,14,FALSE)</f>
        <v>No</v>
      </c>
      <c r="F899" s="11" t="str">
        <f>VLOOKUP($A899,'Medical Examinations'!$A899:$O3233,5,FALSE)</f>
        <v>No</v>
      </c>
      <c r="G899" s="11" t="str">
        <f>VLOOKUP($A899,'Medical Examinations'!$A899:$O3233,6,FALSE)</f>
        <v>No</v>
      </c>
      <c r="H899" s="11">
        <f>VLOOKUP($A899,'Medical Examinations'!$A899:$P3233,13,FALSE)</f>
        <v>0</v>
      </c>
      <c r="I899" s="11" t="str">
        <f>VLOOKUP($A899,'Medical Examinations'!$A899:$P3233,16,FALSE)</f>
        <v>No</v>
      </c>
      <c r="J899" s="11" t="str">
        <f>VLOOKUP($A899,'Medical Examinations'!$A899:$P3233,11,FALSE)</f>
        <v>Normal Weight</v>
      </c>
      <c r="K899" s="11" t="str">
        <f>VLOOKUP($A899,'Medical Examinations'!$A899:$P3233,12,FALSE)</f>
        <v>Diabetes</v>
      </c>
      <c r="L899" s="11" t="str">
        <f>VLOOKUP($A899,'Hospitalisation Details'!$K899:$S3241,7,FALSE)</f>
        <v>21 Jun 1968</v>
      </c>
      <c r="M899" s="17">
        <f>VLOOKUP($A899,'Hospitalisation Details'!$K899:$S3241,9,FALSE)</f>
        <v>12094.48</v>
      </c>
      <c r="N899" s="11" t="str">
        <f>VLOOKUP($A899,'Hospitalisation Details'!$K899:$S3241,4,FALSE)</f>
        <v>Tier - 3</v>
      </c>
      <c r="O899" s="11" t="str">
        <f>VLOOKUP($A899,'Hospitalisation Details'!$K899:$S3241,5,FALSE)</f>
        <v>Tier - 3</v>
      </c>
      <c r="P899" s="11" t="str">
        <f>VLOOKUP($A899,'Hospitalisation Details'!$K899:$S3241,6,FALSE)</f>
        <v>R1011</v>
      </c>
      <c r="Q899" s="36">
        <f ca="1">VLOOKUP($A899,'Hospitalisation Details'!$K899:$S3241,8,FALSE)</f>
        <v>56</v>
      </c>
    </row>
    <row r="900" spans="1:17" x14ac:dyDescent="0.3">
      <c r="A900" s="14" t="str">
        <f>VLOOKUP('Customer Names'!A900,'Customer Names'!A900:F3234,1,FALSE)</f>
        <v>Id899</v>
      </c>
      <c r="B900" s="11" t="str">
        <f>VLOOKUP('Customer Names'!B900,'Customer Names'!B900:G3234,5,FALSE)</f>
        <v>Robert</v>
      </c>
      <c r="C900" s="11">
        <f>VLOOKUP($A900,'Medical Examinations'!$A900:$O3234,2,FALSE)</f>
        <v>38.25</v>
      </c>
      <c r="D900" s="11">
        <f>VLOOKUP($A900,'Medical Examinations'!$A900:$O3234,3,FALSE)</f>
        <v>6.2</v>
      </c>
      <c r="E900" s="11" t="str">
        <f>VLOOKUP($A900,'Medical Examinations'!$A900:$P3234,14,FALSE)</f>
        <v>No</v>
      </c>
      <c r="F900" s="11" t="str">
        <f>VLOOKUP($A900,'Medical Examinations'!$A900:$O3234,5,FALSE)</f>
        <v>No</v>
      </c>
      <c r="G900" s="11" t="str">
        <f>VLOOKUP($A900,'Medical Examinations'!$A900:$O3234,6,FALSE)</f>
        <v>No</v>
      </c>
      <c r="H900" s="11">
        <f>VLOOKUP($A900,'Medical Examinations'!$A900:$P3234,13,FALSE)</f>
        <v>1</v>
      </c>
      <c r="I900" s="11" t="str">
        <f>VLOOKUP($A900,'Medical Examinations'!$A900:$P3234,16,FALSE)</f>
        <v>No</v>
      </c>
      <c r="J900" s="11" t="str">
        <f>VLOOKUP($A900,'Medical Examinations'!$A900:$P3234,11,FALSE)</f>
        <v>Obesity</v>
      </c>
      <c r="K900" s="11" t="str">
        <f>VLOOKUP($A900,'Medical Examinations'!$A900:$P3234,12,FALSE)</f>
        <v>Prediabetes</v>
      </c>
      <c r="L900" s="11" t="str">
        <f>VLOOKUP($A900,'Hospitalisation Details'!$K900:$S3242,7,FALSE)</f>
        <v>2 Sep 1984</v>
      </c>
      <c r="M900" s="17">
        <f>VLOOKUP($A900,'Hospitalisation Details'!$K900:$S3242,9,FALSE)</f>
        <v>12091.34</v>
      </c>
      <c r="N900" s="11" t="str">
        <f>VLOOKUP($A900,'Hospitalisation Details'!$K900:$S3242,4,FALSE)</f>
        <v>Tier - 3</v>
      </c>
      <c r="O900" s="11" t="str">
        <f>VLOOKUP($A900,'Hospitalisation Details'!$K900:$S3242,5,FALSE)</f>
        <v>Tier - 2</v>
      </c>
      <c r="P900" s="11" t="str">
        <f>VLOOKUP($A900,'Hospitalisation Details'!$K900:$S3242,6,FALSE)</f>
        <v>R1022</v>
      </c>
      <c r="Q900" s="36">
        <f ca="1">VLOOKUP($A900,'Hospitalisation Details'!$K900:$S3242,8,FALSE)</f>
        <v>40</v>
      </c>
    </row>
    <row r="901" spans="1:17" x14ac:dyDescent="0.3">
      <c r="A901" s="14" t="str">
        <f>VLOOKUP('Customer Names'!A901,'Customer Names'!A901:F3235,1,FALSE)</f>
        <v>Id900</v>
      </c>
      <c r="B901" s="11" t="str">
        <f>VLOOKUP('Customer Names'!B901,'Customer Names'!B901:G3235,5,FALSE)</f>
        <v>Alyssa</v>
      </c>
      <c r="C901" s="11">
        <f>VLOOKUP($A901,'Medical Examinations'!$A901:$O3235,2,FALSE)</f>
        <v>39.25</v>
      </c>
      <c r="D901" s="11">
        <f>VLOOKUP($A901,'Medical Examinations'!$A901:$O3235,3,FALSE)</f>
        <v>8.41</v>
      </c>
      <c r="E901" s="11" t="str">
        <f>VLOOKUP($A901,'Medical Examinations'!$A901:$P3235,14,FALSE)</f>
        <v>Yes</v>
      </c>
      <c r="F901" s="11" t="str">
        <f>VLOOKUP($A901,'Medical Examinations'!$A901:$O3235,5,FALSE)</f>
        <v>No</v>
      </c>
      <c r="G901" s="11" t="str">
        <f>VLOOKUP($A901,'Medical Examinations'!$A901:$O3235,6,FALSE)</f>
        <v>No</v>
      </c>
      <c r="H901" s="11">
        <f>VLOOKUP($A901,'Medical Examinations'!$A901:$P3235,13,FALSE)</f>
        <v>1</v>
      </c>
      <c r="I901" s="11" t="str">
        <f>VLOOKUP($A901,'Medical Examinations'!$A901:$P3235,16,FALSE)</f>
        <v>No</v>
      </c>
      <c r="J901" s="11" t="str">
        <f>VLOOKUP($A901,'Medical Examinations'!$A901:$P3235,11,FALSE)</f>
        <v>Obesity</v>
      </c>
      <c r="K901" s="11" t="str">
        <f>VLOOKUP($A901,'Medical Examinations'!$A901:$P3235,12,FALSE)</f>
        <v>Diabetes</v>
      </c>
      <c r="L901" s="11" t="str">
        <f>VLOOKUP($A901,'Hospitalisation Details'!$K901:$S3243,7,FALSE)</f>
        <v>7 Sep 1986</v>
      </c>
      <c r="M901" s="17">
        <f>VLOOKUP($A901,'Hospitalisation Details'!$K901:$S3243,9,FALSE)</f>
        <v>12048.13</v>
      </c>
      <c r="N901" s="11" t="str">
        <f>VLOOKUP($A901,'Hospitalisation Details'!$K901:$S3243,4,FALSE)</f>
        <v>Tier - 3</v>
      </c>
      <c r="O901" s="11" t="str">
        <f>VLOOKUP($A901,'Hospitalisation Details'!$K901:$S3243,5,FALSE)</f>
        <v>Tier - 2</v>
      </c>
      <c r="P901" s="11" t="str">
        <f>VLOOKUP($A901,'Hospitalisation Details'!$K901:$S3243,6,FALSE)</f>
        <v>R1026</v>
      </c>
      <c r="Q901" s="36">
        <f ca="1">VLOOKUP($A901,'Hospitalisation Details'!$K901:$S3243,8,FALSE)</f>
        <v>38</v>
      </c>
    </row>
    <row r="902" spans="1:17" x14ac:dyDescent="0.3">
      <c r="A902" s="14" t="str">
        <f>VLOOKUP('Customer Names'!A902,'Customer Names'!A902:F3236,1,FALSE)</f>
        <v>Id901</v>
      </c>
      <c r="B902" s="11" t="str">
        <f>VLOOKUP('Customer Names'!B902,'Customer Names'!B902:G3236,5,FALSE)</f>
        <v>Jessica E</v>
      </c>
      <c r="C902" s="11">
        <f>VLOOKUP($A902,'Medical Examinations'!$A902:$O3236,2,FALSE)</f>
        <v>26.6</v>
      </c>
      <c r="D902" s="11">
        <f>VLOOKUP($A902,'Medical Examinations'!$A902:$O3236,3,FALSE)</f>
        <v>5.07</v>
      </c>
      <c r="E902" s="11" t="str">
        <f>VLOOKUP($A902,'Medical Examinations'!$A902:$P3236,14,FALSE)</f>
        <v>Yes</v>
      </c>
      <c r="F902" s="11" t="str">
        <f>VLOOKUP($A902,'Medical Examinations'!$A902:$O3236,5,FALSE)</f>
        <v>No</v>
      </c>
      <c r="G902" s="11" t="str">
        <f>VLOOKUP($A902,'Medical Examinations'!$A902:$O3236,6,FALSE)</f>
        <v>No</v>
      </c>
      <c r="H902" s="11">
        <f>VLOOKUP($A902,'Medical Examinations'!$A902:$P3236,13,FALSE)</f>
        <v>2</v>
      </c>
      <c r="I902" s="11" t="str">
        <f>VLOOKUP($A902,'Medical Examinations'!$A902:$P3236,16,FALSE)</f>
        <v>No</v>
      </c>
      <c r="J902" s="11" t="str">
        <f>VLOOKUP($A902,'Medical Examinations'!$A902:$P3236,11,FALSE)</f>
        <v>Overweight</v>
      </c>
      <c r="K902" s="11" t="str">
        <f>VLOOKUP($A902,'Medical Examinations'!$A902:$P3236,12,FALSE)</f>
        <v>Normal</v>
      </c>
      <c r="L902" s="11" t="str">
        <f>VLOOKUP($A902,'Hospitalisation Details'!$K902:$S3244,7,FALSE)</f>
        <v>24 Nov 1966</v>
      </c>
      <c r="M902" s="17">
        <f>VLOOKUP($A902,'Hospitalisation Details'!$K902:$S3244,9,FALSE)</f>
        <v>12044.34</v>
      </c>
      <c r="N902" s="11" t="str">
        <f>VLOOKUP($A902,'Hospitalisation Details'!$K902:$S3244,4,FALSE)</f>
        <v>Tier - 3</v>
      </c>
      <c r="O902" s="11" t="str">
        <f>VLOOKUP($A902,'Hospitalisation Details'!$K902:$S3244,5,FALSE)</f>
        <v>Tier - 1</v>
      </c>
      <c r="P902" s="11" t="str">
        <f>VLOOKUP($A902,'Hospitalisation Details'!$K902:$S3244,6,FALSE)</f>
        <v>R1012</v>
      </c>
      <c r="Q902" s="36">
        <f ca="1">VLOOKUP($A902,'Hospitalisation Details'!$K902:$S3244,8,FALSE)</f>
        <v>58</v>
      </c>
    </row>
    <row r="903" spans="1:17" x14ac:dyDescent="0.3">
      <c r="A903" s="14" t="str">
        <f>VLOOKUP('Customer Names'!A903,'Customer Names'!A903:F3237,1,FALSE)</f>
        <v>Id902</v>
      </c>
      <c r="B903" s="11" t="str">
        <f>VLOOKUP('Customer Names'!B903,'Customer Names'!B903:G3237,5,FALSE)</f>
        <v>Patrick J</v>
      </c>
      <c r="C903" s="11">
        <f>VLOOKUP($A903,'Medical Examinations'!$A903:$O3237,2,FALSE)</f>
        <v>35.700000000000003</v>
      </c>
      <c r="D903" s="11">
        <f>VLOOKUP($A903,'Medical Examinations'!$A903:$O3237,3,FALSE)</f>
        <v>4.0599999999999996</v>
      </c>
      <c r="E903" s="11" t="str">
        <f>VLOOKUP($A903,'Medical Examinations'!$A903:$P3237,14,FALSE)</f>
        <v>No</v>
      </c>
      <c r="F903" s="11" t="str">
        <f>VLOOKUP($A903,'Medical Examinations'!$A903:$O3237,5,FALSE)</f>
        <v>No</v>
      </c>
      <c r="G903" s="11" t="str">
        <f>VLOOKUP($A903,'Medical Examinations'!$A903:$O3237,6,FALSE)</f>
        <v>Yes</v>
      </c>
      <c r="H903" s="11">
        <f>VLOOKUP($A903,'Medical Examinations'!$A903:$P3237,13,FALSE)</f>
        <v>1</v>
      </c>
      <c r="I903" s="11" t="str">
        <f>VLOOKUP($A903,'Medical Examinations'!$A903:$P3237,16,FALSE)</f>
        <v>No</v>
      </c>
      <c r="J903" s="11" t="str">
        <f>VLOOKUP($A903,'Medical Examinations'!$A903:$P3237,11,FALSE)</f>
        <v>Obesity</v>
      </c>
      <c r="K903" s="11" t="str">
        <f>VLOOKUP($A903,'Medical Examinations'!$A903:$P3237,12,FALSE)</f>
        <v>Normal</v>
      </c>
      <c r="L903" s="11" t="str">
        <f>VLOOKUP($A903,'Hospitalisation Details'!$K903:$S3245,7,FALSE)</f>
        <v>16 Oct 1979</v>
      </c>
      <c r="M903" s="17">
        <f>VLOOKUP($A903,'Hospitalisation Details'!$K903:$S3245,9,FALSE)</f>
        <v>12035.18</v>
      </c>
      <c r="N903" s="11" t="str">
        <f>VLOOKUP($A903,'Hospitalisation Details'!$K903:$S3245,4,FALSE)</f>
        <v>Tier - 3</v>
      </c>
      <c r="O903" s="11" t="str">
        <f>VLOOKUP($A903,'Hospitalisation Details'!$K903:$S3245,5,FALSE)</f>
        <v>Tier - 3</v>
      </c>
      <c r="P903" s="11" t="str">
        <f>VLOOKUP($A903,'Hospitalisation Details'!$K903:$S3245,6,FALSE)</f>
        <v>R1021</v>
      </c>
      <c r="Q903" s="36">
        <f ca="1">VLOOKUP($A903,'Hospitalisation Details'!$K903:$S3245,8,FALSE)</f>
        <v>45</v>
      </c>
    </row>
    <row r="904" spans="1:17" x14ac:dyDescent="0.3">
      <c r="A904" s="14" t="str">
        <f>VLOOKUP('Customer Names'!A904,'Customer Names'!A904:F3238,1,FALSE)</f>
        <v>Id903</v>
      </c>
      <c r="B904" s="11" t="str">
        <f>VLOOKUP('Customer Names'!B904,'Customer Names'!B904:G3238,5,FALSE)</f>
        <v>Emilie</v>
      </c>
      <c r="C904" s="11">
        <f>VLOOKUP($A904,'Medical Examinations'!$A904:$O3238,2,FALSE)</f>
        <v>20.100000000000001</v>
      </c>
      <c r="D904" s="11">
        <f>VLOOKUP($A904,'Medical Examinations'!$A904:$O3238,3,FALSE)</f>
        <v>10.52</v>
      </c>
      <c r="E904" s="11" t="str">
        <f>VLOOKUP($A904,'Medical Examinations'!$A904:$P3238,14,FALSE)</f>
        <v>No</v>
      </c>
      <c r="F904" s="11" t="str">
        <f>VLOOKUP($A904,'Medical Examinations'!$A904:$O3238,5,FALSE)</f>
        <v>No</v>
      </c>
      <c r="G904" s="11" t="str">
        <f>VLOOKUP($A904,'Medical Examinations'!$A904:$O3238,6,FALSE)</f>
        <v>No</v>
      </c>
      <c r="H904" s="11">
        <f>VLOOKUP($A904,'Medical Examinations'!$A904:$P3238,13,FALSE)</f>
        <v>0</v>
      </c>
      <c r="I904" s="11" t="str">
        <f>VLOOKUP($A904,'Medical Examinations'!$A904:$P3238,16,FALSE)</f>
        <v>No</v>
      </c>
      <c r="J904" s="11" t="str">
        <f>VLOOKUP($A904,'Medical Examinations'!$A904:$P3238,11,FALSE)</f>
        <v>Normal Weight</v>
      </c>
      <c r="K904" s="11" t="str">
        <f>VLOOKUP($A904,'Medical Examinations'!$A904:$P3238,12,FALSE)</f>
        <v>Diabetes</v>
      </c>
      <c r="L904" s="11" t="str">
        <f>VLOOKUP($A904,'Hospitalisation Details'!$K904:$S3246,7,FALSE)</f>
        <v>29 Oct 1965</v>
      </c>
      <c r="M904" s="17">
        <f>VLOOKUP($A904,'Hospitalisation Details'!$K904:$S3246,9,FALSE)</f>
        <v>12032.33</v>
      </c>
      <c r="N904" s="11" t="str">
        <f>VLOOKUP($A904,'Hospitalisation Details'!$K904:$S3246,4,FALSE)</f>
        <v>Tier - 3</v>
      </c>
      <c r="O904" s="11" t="str">
        <f>VLOOKUP($A904,'Hospitalisation Details'!$K904:$S3246,5,FALSE)</f>
        <v>Tier - 1</v>
      </c>
      <c r="P904" s="11" t="str">
        <f>VLOOKUP($A904,'Hospitalisation Details'!$K904:$S3246,6,FALSE)</f>
        <v>R1011</v>
      </c>
      <c r="Q904" s="36">
        <f ca="1">VLOOKUP($A904,'Hospitalisation Details'!$K904:$S3246,8,FALSE)</f>
        <v>59</v>
      </c>
    </row>
    <row r="905" spans="1:17" x14ac:dyDescent="0.3">
      <c r="A905" s="14" t="str">
        <f>VLOOKUP('Customer Names'!A905,'Customer Names'!A905:F3239,1,FALSE)</f>
        <v>Id904</v>
      </c>
      <c r="B905" s="11" t="str">
        <f>VLOOKUP('Customer Names'!B905,'Customer Names'!B905:G3239,5,FALSE)</f>
        <v>Caitlin B</v>
      </c>
      <c r="C905" s="11">
        <f>VLOOKUP($A905,'Medical Examinations'!$A905:$O3239,2,FALSE)</f>
        <v>22.23</v>
      </c>
      <c r="D905" s="11">
        <f>VLOOKUP($A905,'Medical Examinations'!$A905:$O3239,3,FALSE)</f>
        <v>9.65</v>
      </c>
      <c r="E905" s="11" t="str">
        <f>VLOOKUP($A905,'Medical Examinations'!$A905:$P3239,14,FALSE)</f>
        <v>No</v>
      </c>
      <c r="F905" s="11" t="str">
        <f>VLOOKUP($A905,'Medical Examinations'!$A905:$O3239,5,FALSE)</f>
        <v>No</v>
      </c>
      <c r="G905" s="11" t="str">
        <f>VLOOKUP($A905,'Medical Examinations'!$A905:$O3239,6,FALSE)</f>
        <v>No</v>
      </c>
      <c r="H905" s="11">
        <f>VLOOKUP($A905,'Medical Examinations'!$A905:$P3239,13,FALSE)</f>
        <v>0</v>
      </c>
      <c r="I905" s="11" t="str">
        <f>VLOOKUP($A905,'Medical Examinations'!$A905:$P3239,16,FALSE)</f>
        <v>No</v>
      </c>
      <c r="J905" s="11" t="str">
        <f>VLOOKUP($A905,'Medical Examinations'!$A905:$P3239,11,FALSE)</f>
        <v>Normal Weight</v>
      </c>
      <c r="K905" s="11" t="str">
        <f>VLOOKUP($A905,'Medical Examinations'!$A905:$P3239,12,FALSE)</f>
        <v>Diabetes</v>
      </c>
      <c r="L905" s="11" t="str">
        <f>VLOOKUP($A905,'Hospitalisation Details'!$K905:$S3247,7,FALSE)</f>
        <v>9 Jun 1965</v>
      </c>
      <c r="M905" s="17">
        <f>VLOOKUP($A905,'Hospitalisation Details'!$K905:$S3247,9,FALSE)</f>
        <v>12029.29</v>
      </c>
      <c r="N905" s="11" t="str">
        <f>VLOOKUP($A905,'Hospitalisation Details'!$K905:$S3247,4,FALSE)</f>
        <v>Tier - 3</v>
      </c>
      <c r="O905" s="11" t="str">
        <f>VLOOKUP($A905,'Hospitalisation Details'!$K905:$S3247,5,FALSE)</f>
        <v>Tier - 2</v>
      </c>
      <c r="P905" s="11" t="str">
        <f>VLOOKUP($A905,'Hospitalisation Details'!$K905:$S3247,6,FALSE)</f>
        <v>R1024</v>
      </c>
      <c r="Q905" s="36">
        <f ca="1">VLOOKUP($A905,'Hospitalisation Details'!$K905:$S3247,8,FALSE)</f>
        <v>59</v>
      </c>
    </row>
    <row r="906" spans="1:17" x14ac:dyDescent="0.3">
      <c r="A906" s="14" t="str">
        <f>VLOOKUP('Customer Names'!A906,'Customer Names'!A906:F3240,1,FALSE)</f>
        <v>Id905</v>
      </c>
      <c r="B906" s="11" t="str">
        <f>VLOOKUP('Customer Names'!B906,'Customer Names'!B906:G3240,5,FALSE)</f>
        <v>Joseph W</v>
      </c>
      <c r="C906" s="11">
        <f>VLOOKUP($A906,'Medical Examinations'!$A906:$O3240,2,FALSE)</f>
        <v>36.47</v>
      </c>
      <c r="D906" s="11">
        <f>VLOOKUP($A906,'Medical Examinations'!$A906:$O3240,3,FALSE)</f>
        <v>6.21</v>
      </c>
      <c r="E906" s="11" t="str">
        <f>VLOOKUP($A906,'Medical Examinations'!$A906:$P3240,14,FALSE)</f>
        <v>No</v>
      </c>
      <c r="F906" s="11" t="str">
        <f>VLOOKUP($A906,'Medical Examinations'!$A906:$O3240,5,FALSE)</f>
        <v>No</v>
      </c>
      <c r="G906" s="11" t="str">
        <f>VLOOKUP($A906,'Medical Examinations'!$A906:$O3240,6,FALSE)</f>
        <v>No</v>
      </c>
      <c r="H906" s="11">
        <f>VLOOKUP($A906,'Medical Examinations'!$A906:$P3240,13,FALSE)</f>
        <v>0</v>
      </c>
      <c r="I906" s="11" t="str">
        <f>VLOOKUP($A906,'Medical Examinations'!$A906:$P3240,16,FALSE)</f>
        <v>No</v>
      </c>
      <c r="J906" s="11" t="str">
        <f>VLOOKUP($A906,'Medical Examinations'!$A906:$P3240,11,FALSE)</f>
        <v>Obesity</v>
      </c>
      <c r="K906" s="11" t="str">
        <f>VLOOKUP($A906,'Medical Examinations'!$A906:$P3240,12,FALSE)</f>
        <v>Prediabetes</v>
      </c>
      <c r="L906" s="11" t="str">
        <f>VLOOKUP($A906,'Hospitalisation Details'!$K906:$S3248,7,FALSE)</f>
        <v>17 Oct 1982</v>
      </c>
      <c r="M906" s="17">
        <f>VLOOKUP($A906,'Hospitalisation Details'!$K906:$S3248,9,FALSE)</f>
        <v>12001.29</v>
      </c>
      <c r="N906" s="11" t="str">
        <f>VLOOKUP($A906,'Hospitalisation Details'!$K906:$S3248,4,FALSE)</f>
        <v>Tier - 3</v>
      </c>
      <c r="O906" s="11" t="str">
        <f>VLOOKUP($A906,'Hospitalisation Details'!$K906:$S3248,5,FALSE)</f>
        <v>Tier - 3</v>
      </c>
      <c r="P906" s="11" t="str">
        <f>VLOOKUP($A906,'Hospitalisation Details'!$K906:$S3248,6,FALSE)</f>
        <v>R1021</v>
      </c>
      <c r="Q906" s="36">
        <f ca="1">VLOOKUP($A906,'Hospitalisation Details'!$K906:$S3248,8,FALSE)</f>
        <v>42</v>
      </c>
    </row>
    <row r="907" spans="1:17" x14ac:dyDescent="0.3">
      <c r="A907" s="14" t="str">
        <f>VLOOKUP('Customer Names'!A907,'Customer Names'!A907:F3241,1,FALSE)</f>
        <v>Id906</v>
      </c>
      <c r="B907" s="11" t="str">
        <f>VLOOKUP('Customer Names'!B907,'Customer Names'!B907:G3241,5,FALSE)</f>
        <v>Wendy</v>
      </c>
      <c r="C907" s="11">
        <f>VLOOKUP($A907,'Medical Examinations'!$A907:$O3241,2,FALSE)</f>
        <v>49.64</v>
      </c>
      <c r="D907" s="11">
        <f>VLOOKUP($A907,'Medical Examinations'!$A907:$O3241,3,FALSE)</f>
        <v>4.76</v>
      </c>
      <c r="E907" s="11" t="str">
        <f>VLOOKUP($A907,'Medical Examinations'!$A907:$P3241,14,FALSE)</f>
        <v>No</v>
      </c>
      <c r="F907" s="11" t="str">
        <f>VLOOKUP($A907,'Medical Examinations'!$A907:$O3241,5,FALSE)</f>
        <v>No</v>
      </c>
      <c r="G907" s="11" t="str">
        <f>VLOOKUP($A907,'Medical Examinations'!$A907:$O3241,6,FALSE)</f>
        <v>Yes</v>
      </c>
      <c r="H907" s="11">
        <f>VLOOKUP($A907,'Medical Examinations'!$A907:$P3241,13,FALSE)</f>
        <v>1</v>
      </c>
      <c r="I907" s="11" t="str">
        <f>VLOOKUP($A907,'Medical Examinations'!$A907:$P3241,16,FALSE)</f>
        <v>No</v>
      </c>
      <c r="J907" s="11" t="str">
        <f>VLOOKUP($A907,'Medical Examinations'!$A907:$P3241,11,FALSE)</f>
        <v>Obesity</v>
      </c>
      <c r="K907" s="11" t="str">
        <f>VLOOKUP($A907,'Medical Examinations'!$A907:$P3241,12,FALSE)</f>
        <v>Normal</v>
      </c>
      <c r="L907" s="11" t="str">
        <f>VLOOKUP($A907,'Hospitalisation Details'!$K907:$S3249,7,FALSE)</f>
        <v>12 Dec 1993</v>
      </c>
      <c r="M907" s="17">
        <f>VLOOKUP($A907,'Hospitalisation Details'!$K907:$S3249,9,FALSE)</f>
        <v>11994.89</v>
      </c>
      <c r="N907" s="11" t="str">
        <f>VLOOKUP($A907,'Hospitalisation Details'!$K907:$S3249,4,FALSE)</f>
        <v>Tier - 3</v>
      </c>
      <c r="O907" s="11" t="str">
        <f>VLOOKUP($A907,'Hospitalisation Details'!$K907:$S3249,5,FALSE)</f>
        <v>Tier - 2</v>
      </c>
      <c r="P907" s="11" t="str">
        <f>VLOOKUP($A907,'Hospitalisation Details'!$K907:$S3249,6,FALSE)</f>
        <v>R1012</v>
      </c>
      <c r="Q907" s="36">
        <f ca="1">VLOOKUP($A907,'Hospitalisation Details'!$K907:$S3249,8,FALSE)</f>
        <v>31</v>
      </c>
    </row>
    <row r="908" spans="1:17" x14ac:dyDescent="0.3">
      <c r="A908" s="14" t="str">
        <f>VLOOKUP('Customer Names'!A908,'Customer Names'!A908:F3242,1,FALSE)</f>
        <v>Id907</v>
      </c>
      <c r="B908" s="11" t="str">
        <f>VLOOKUP('Customer Names'!B908,'Customer Names'!B908:G3242,5,FALSE)</f>
        <v>Leah L</v>
      </c>
      <c r="C908" s="11">
        <f>VLOOKUP($A908,'Medical Examinations'!$A908:$O3242,2,FALSE)</f>
        <v>36.799999999999997</v>
      </c>
      <c r="D908" s="11">
        <f>VLOOKUP($A908,'Medical Examinations'!$A908:$O3242,3,FALSE)</f>
        <v>5.73</v>
      </c>
      <c r="E908" s="11" t="str">
        <f>VLOOKUP($A908,'Medical Examinations'!$A908:$P3242,14,FALSE)</f>
        <v>Yes</v>
      </c>
      <c r="F908" s="11" t="str">
        <f>VLOOKUP($A908,'Medical Examinations'!$A908:$O3242,5,FALSE)</f>
        <v>No</v>
      </c>
      <c r="G908" s="11" t="str">
        <f>VLOOKUP($A908,'Medical Examinations'!$A908:$O3242,6,FALSE)</f>
        <v>Yes</v>
      </c>
      <c r="H908" s="11">
        <f>VLOOKUP($A908,'Medical Examinations'!$A908:$P3242,13,FALSE)</f>
        <v>1</v>
      </c>
      <c r="I908" s="11" t="str">
        <f>VLOOKUP($A908,'Medical Examinations'!$A908:$P3242,16,FALSE)</f>
        <v>No</v>
      </c>
      <c r="J908" s="11" t="str">
        <f>VLOOKUP($A908,'Medical Examinations'!$A908:$P3242,11,FALSE)</f>
        <v>Obesity</v>
      </c>
      <c r="K908" s="11" t="str">
        <f>VLOOKUP($A908,'Medical Examinations'!$A908:$P3242,12,FALSE)</f>
        <v>Prediabetes</v>
      </c>
      <c r="L908" s="11" t="str">
        <f>VLOOKUP($A908,'Hospitalisation Details'!$K908:$S3250,7,FALSE)</f>
        <v>4 Jul 1983</v>
      </c>
      <c r="M908" s="17">
        <f>VLOOKUP($A908,'Hospitalisation Details'!$K908:$S3250,9,FALSE)</f>
        <v>11987.68</v>
      </c>
      <c r="N908" s="11" t="str">
        <f>VLOOKUP($A908,'Hospitalisation Details'!$K908:$S3250,4,FALSE)</f>
        <v>Tier - 3</v>
      </c>
      <c r="O908" s="11" t="str">
        <f>VLOOKUP($A908,'Hospitalisation Details'!$K908:$S3250,5,FALSE)</f>
        <v>Tier - 2</v>
      </c>
      <c r="P908" s="11" t="str">
        <f>VLOOKUP($A908,'Hospitalisation Details'!$K908:$S3250,6,FALSE)</f>
        <v>R1026</v>
      </c>
      <c r="Q908" s="36">
        <f ca="1">VLOOKUP($A908,'Hospitalisation Details'!$K908:$S3250,8,FALSE)</f>
        <v>41</v>
      </c>
    </row>
    <row r="909" spans="1:17" x14ac:dyDescent="0.3">
      <c r="A909" s="14" t="str">
        <f>VLOOKUP('Customer Names'!A909,'Customer Names'!A909:F3243,1,FALSE)</f>
        <v>Id908</v>
      </c>
      <c r="B909" s="11" t="str">
        <f>VLOOKUP('Customer Names'!B909,'Customer Names'!B909:G3243,5,FALSE)</f>
        <v>Wayne L</v>
      </c>
      <c r="C909" s="11">
        <f>VLOOKUP($A909,'Medical Examinations'!$A909:$O3243,2,FALSE)</f>
        <v>33.880000000000003</v>
      </c>
      <c r="D909" s="11">
        <f>VLOOKUP($A909,'Medical Examinations'!$A909:$O3243,3,FALSE)</f>
        <v>10.78</v>
      </c>
      <c r="E909" s="11" t="str">
        <f>VLOOKUP($A909,'Medical Examinations'!$A909:$P3243,14,FALSE)</f>
        <v>Yes</v>
      </c>
      <c r="F909" s="11" t="str">
        <f>VLOOKUP($A909,'Medical Examinations'!$A909:$O3243,5,FALSE)</f>
        <v>No</v>
      </c>
      <c r="G909" s="11" t="str">
        <f>VLOOKUP($A909,'Medical Examinations'!$A909:$O3243,6,FALSE)</f>
        <v>No</v>
      </c>
      <c r="H909" s="11">
        <f>VLOOKUP($A909,'Medical Examinations'!$A909:$P3243,13,FALSE)</f>
        <v>0</v>
      </c>
      <c r="I909" s="11" t="str">
        <f>VLOOKUP($A909,'Medical Examinations'!$A909:$P3243,16,FALSE)</f>
        <v>No</v>
      </c>
      <c r="J909" s="11" t="str">
        <f>VLOOKUP($A909,'Medical Examinations'!$A909:$P3243,11,FALSE)</f>
        <v>Obesity</v>
      </c>
      <c r="K909" s="11" t="str">
        <f>VLOOKUP($A909,'Medical Examinations'!$A909:$P3243,12,FALSE)</f>
        <v>Diabetes</v>
      </c>
      <c r="L909" s="11" t="str">
        <f>VLOOKUP($A909,'Hospitalisation Details'!$K909:$S3251,7,FALSE)</f>
        <v>22 Dec 1967</v>
      </c>
      <c r="M909" s="17">
        <f>VLOOKUP($A909,'Hospitalisation Details'!$K909:$S3251,9,FALSE)</f>
        <v>11987.17</v>
      </c>
      <c r="N909" s="11" t="str">
        <f>VLOOKUP($A909,'Hospitalisation Details'!$K909:$S3251,4,FALSE)</f>
        <v>Tier - 3</v>
      </c>
      <c r="O909" s="11" t="str">
        <f>VLOOKUP($A909,'Hospitalisation Details'!$K909:$S3251,5,FALSE)</f>
        <v>Tier - 3</v>
      </c>
      <c r="P909" s="11" t="str">
        <f>VLOOKUP($A909,'Hospitalisation Details'!$K909:$S3251,6,FALSE)</f>
        <v>R1013</v>
      </c>
      <c r="Q909" s="36">
        <f ca="1">VLOOKUP($A909,'Hospitalisation Details'!$K909:$S3251,8,FALSE)</f>
        <v>57</v>
      </c>
    </row>
    <row r="910" spans="1:17" x14ac:dyDescent="0.3">
      <c r="A910" s="14" t="str">
        <f>VLOOKUP('Customer Names'!A910,'Customer Names'!A910:F3244,1,FALSE)</f>
        <v>Id909</v>
      </c>
      <c r="B910" s="11" t="str">
        <f>VLOOKUP('Customer Names'!B910,'Customer Names'!B910:G3244,5,FALSE)</f>
        <v>Jason M</v>
      </c>
      <c r="C910" s="11">
        <f>VLOOKUP($A910,'Medical Examinations'!$A910:$O3244,2,FALSE)</f>
        <v>32.01</v>
      </c>
      <c r="D910" s="11">
        <f>VLOOKUP($A910,'Medical Examinations'!$A910:$O3244,3,FALSE)</f>
        <v>5.08</v>
      </c>
      <c r="E910" s="11" t="str">
        <f>VLOOKUP($A910,'Medical Examinations'!$A910:$P3244,14,FALSE)</f>
        <v>Yes</v>
      </c>
      <c r="F910" s="11" t="str">
        <f>VLOOKUP($A910,'Medical Examinations'!$A910:$O3244,5,FALSE)</f>
        <v>No</v>
      </c>
      <c r="G910" s="11" t="str">
        <f>VLOOKUP($A910,'Medical Examinations'!$A910:$O3244,6,FALSE)</f>
        <v>No</v>
      </c>
      <c r="H910" s="11">
        <f>VLOOKUP($A910,'Medical Examinations'!$A910:$P3244,13,FALSE)</f>
        <v>1</v>
      </c>
      <c r="I910" s="11" t="str">
        <f>VLOOKUP($A910,'Medical Examinations'!$A910:$P3244,16,FALSE)</f>
        <v>No</v>
      </c>
      <c r="J910" s="11" t="str">
        <f>VLOOKUP($A910,'Medical Examinations'!$A910:$P3244,11,FALSE)</f>
        <v>Obesity</v>
      </c>
      <c r="K910" s="11" t="str">
        <f>VLOOKUP($A910,'Medical Examinations'!$A910:$P3244,12,FALSE)</f>
        <v>Normal</v>
      </c>
      <c r="L910" s="11" t="str">
        <f>VLOOKUP($A910,'Hospitalisation Details'!$K910:$S3252,7,FALSE)</f>
        <v>29 Sep 1964</v>
      </c>
      <c r="M910" s="17">
        <f>VLOOKUP($A910,'Hospitalisation Details'!$K910:$S3252,9,FALSE)</f>
        <v>11946.63</v>
      </c>
      <c r="N910" s="11" t="str">
        <f>VLOOKUP($A910,'Hospitalisation Details'!$K910:$S3252,4,FALSE)</f>
        <v>Tier - 3</v>
      </c>
      <c r="O910" s="11" t="str">
        <f>VLOOKUP($A910,'Hospitalisation Details'!$K910:$S3252,5,FALSE)</f>
        <v>Tier - 2</v>
      </c>
      <c r="P910" s="11" t="str">
        <f>VLOOKUP($A910,'Hospitalisation Details'!$K910:$S3252,6,FALSE)</f>
        <v>R1013</v>
      </c>
      <c r="Q910" s="36">
        <f ca="1">VLOOKUP($A910,'Hospitalisation Details'!$K910:$S3252,8,FALSE)</f>
        <v>60</v>
      </c>
    </row>
    <row r="911" spans="1:17" x14ac:dyDescent="0.3">
      <c r="A911" s="14" t="str">
        <f>VLOOKUP('Customer Names'!A911,'Customer Names'!A911:F3245,1,FALSE)</f>
        <v>Id910</v>
      </c>
      <c r="B911" s="11" t="str">
        <f>VLOOKUP('Customer Names'!B911,'Customer Names'!B911:G3245,5,FALSE)</f>
        <v>Floris</v>
      </c>
      <c r="C911" s="11">
        <f>VLOOKUP($A911,'Medical Examinations'!$A911:$O3245,2,FALSE)</f>
        <v>33.630000000000003</v>
      </c>
      <c r="D911" s="11">
        <f>VLOOKUP($A911,'Medical Examinations'!$A911:$O3245,3,FALSE)</f>
        <v>11.39</v>
      </c>
      <c r="E911" s="11" t="str">
        <f>VLOOKUP($A911,'Medical Examinations'!$A911:$P3245,14,FALSE)</f>
        <v>No</v>
      </c>
      <c r="F911" s="11" t="str">
        <f>VLOOKUP($A911,'Medical Examinations'!$A911:$O3245,5,FALSE)</f>
        <v>No</v>
      </c>
      <c r="G911" s="11" t="str">
        <f>VLOOKUP($A911,'Medical Examinations'!$A911:$O3245,6,FALSE)</f>
        <v>No</v>
      </c>
      <c r="H911" s="11">
        <f>VLOOKUP($A911,'Medical Examinations'!$A911:$P3245,13,FALSE)</f>
        <v>0</v>
      </c>
      <c r="I911" s="11" t="str">
        <f>VLOOKUP($A911,'Medical Examinations'!$A911:$P3245,16,FALSE)</f>
        <v>No</v>
      </c>
      <c r="J911" s="11" t="str">
        <f>VLOOKUP($A911,'Medical Examinations'!$A911:$P3245,11,FALSE)</f>
        <v>Obesity</v>
      </c>
      <c r="K911" s="11" t="str">
        <f>VLOOKUP($A911,'Medical Examinations'!$A911:$P3245,12,FALSE)</f>
        <v>Diabetes</v>
      </c>
      <c r="L911" s="11" t="str">
        <f>VLOOKUP($A911,'Hospitalisation Details'!$K911:$S3253,7,FALSE)</f>
        <v>1 Nov 1965</v>
      </c>
      <c r="M911" s="17">
        <f>VLOOKUP($A911,'Hospitalisation Details'!$K911:$S3253,9,FALSE)</f>
        <v>11945.13</v>
      </c>
      <c r="N911" s="11" t="str">
        <f>VLOOKUP($A911,'Hospitalisation Details'!$K911:$S3253,4,FALSE)</f>
        <v>Tier - 3</v>
      </c>
      <c r="O911" s="11" t="str">
        <f>VLOOKUP($A911,'Hospitalisation Details'!$K911:$S3253,5,FALSE)</f>
        <v>Tier - 2</v>
      </c>
      <c r="P911" s="11" t="str">
        <f>VLOOKUP($A911,'Hospitalisation Details'!$K911:$S3253,6,FALSE)</f>
        <v>R1012</v>
      </c>
      <c r="Q911" s="36">
        <f ca="1">VLOOKUP($A911,'Hospitalisation Details'!$K911:$S3253,8,FALSE)</f>
        <v>59</v>
      </c>
    </row>
    <row r="912" spans="1:17" x14ac:dyDescent="0.3">
      <c r="A912" s="14" t="str">
        <f>VLOOKUP('Customer Names'!A912,'Customer Names'!A912:F3246,1,FALSE)</f>
        <v>Id911</v>
      </c>
      <c r="B912" s="11" t="str">
        <f>VLOOKUP('Customer Names'!B912,'Customer Names'!B912:G3246,5,FALSE)</f>
        <v>Marc</v>
      </c>
      <c r="C912" s="11">
        <f>VLOOKUP($A912,'Medical Examinations'!$A912:$O3246,2,FALSE)</f>
        <v>34.865000000000002</v>
      </c>
      <c r="D912" s="11">
        <f>VLOOKUP($A912,'Medical Examinations'!$A912:$O3246,3,FALSE)</f>
        <v>5.35</v>
      </c>
      <c r="E912" s="11" t="str">
        <f>VLOOKUP($A912,'Medical Examinations'!$A912:$P3246,14,FALSE)</f>
        <v>Yes</v>
      </c>
      <c r="F912" s="11" t="str">
        <f>VLOOKUP($A912,'Medical Examinations'!$A912:$O3246,5,FALSE)</f>
        <v>No</v>
      </c>
      <c r="G912" s="11" t="str">
        <f>VLOOKUP($A912,'Medical Examinations'!$A912:$O3246,6,FALSE)</f>
        <v>No</v>
      </c>
      <c r="H912" s="11">
        <f>VLOOKUP($A912,'Medical Examinations'!$A912:$P3246,13,FALSE)</f>
        <v>1</v>
      </c>
      <c r="I912" s="11" t="str">
        <f>VLOOKUP($A912,'Medical Examinations'!$A912:$P3246,16,FALSE)</f>
        <v>No</v>
      </c>
      <c r="J912" s="11" t="str">
        <f>VLOOKUP($A912,'Medical Examinations'!$A912:$P3246,11,FALSE)</f>
        <v>Obesity</v>
      </c>
      <c r="K912" s="11" t="str">
        <f>VLOOKUP($A912,'Medical Examinations'!$A912:$P3246,12,FALSE)</f>
        <v>Normal</v>
      </c>
      <c r="L912" s="11" t="str">
        <f>VLOOKUP($A912,'Hospitalisation Details'!$K912:$S3254,7,FALSE)</f>
        <v>25 Dec 1964</v>
      </c>
      <c r="M912" s="17">
        <f>VLOOKUP($A912,'Hospitalisation Details'!$K912:$S3254,9,FALSE)</f>
        <v>11944.59</v>
      </c>
      <c r="N912" s="11" t="str">
        <f>VLOOKUP($A912,'Hospitalisation Details'!$K912:$S3254,4,FALSE)</f>
        <v>Tier - 3</v>
      </c>
      <c r="O912" s="11" t="str">
        <f>VLOOKUP($A912,'Hospitalisation Details'!$K912:$S3254,5,FALSE)</f>
        <v>Tier - 2</v>
      </c>
      <c r="P912" s="11" t="str">
        <f>VLOOKUP($A912,'Hospitalisation Details'!$K912:$S3254,6,FALSE)</f>
        <v>R1016</v>
      </c>
      <c r="Q912" s="36">
        <f ca="1">VLOOKUP($A912,'Hospitalisation Details'!$K912:$S3254,8,FALSE)</f>
        <v>60</v>
      </c>
    </row>
    <row r="913" spans="1:17" x14ac:dyDescent="0.3">
      <c r="A913" s="14" t="str">
        <f>VLOOKUP('Customer Names'!A913,'Customer Names'!A913:F3247,1,FALSE)</f>
        <v>Id912</v>
      </c>
      <c r="B913" s="11" t="str">
        <f>VLOOKUP('Customer Names'!B913,'Customer Names'!B913:G3247,5,FALSE)</f>
        <v>Christopher</v>
      </c>
      <c r="C913" s="11">
        <f>VLOOKUP($A913,'Medical Examinations'!$A913:$O3247,2,FALSE)</f>
        <v>43.11</v>
      </c>
      <c r="D913" s="11">
        <f>VLOOKUP($A913,'Medical Examinations'!$A913:$O3247,3,FALSE)</f>
        <v>5.6</v>
      </c>
      <c r="E913" s="11" t="str">
        <f>VLOOKUP($A913,'Medical Examinations'!$A913:$P3247,14,FALSE)</f>
        <v>No</v>
      </c>
      <c r="F913" s="11" t="str">
        <f>VLOOKUP($A913,'Medical Examinations'!$A913:$O3247,5,FALSE)</f>
        <v>No</v>
      </c>
      <c r="G913" s="11" t="str">
        <f>VLOOKUP($A913,'Medical Examinations'!$A913:$O3247,6,FALSE)</f>
        <v>No</v>
      </c>
      <c r="H913" s="11">
        <f>VLOOKUP($A913,'Medical Examinations'!$A913:$P3247,13,FALSE)</f>
        <v>0</v>
      </c>
      <c r="I913" s="11" t="str">
        <f>VLOOKUP($A913,'Medical Examinations'!$A913:$P3247,16,FALSE)</f>
        <v>No</v>
      </c>
      <c r="J913" s="11" t="str">
        <f>VLOOKUP($A913,'Medical Examinations'!$A913:$P3247,11,FALSE)</f>
        <v>Obesity</v>
      </c>
      <c r="K913" s="11" t="str">
        <f>VLOOKUP($A913,'Medical Examinations'!$A913:$P3247,12,FALSE)</f>
        <v>Normal</v>
      </c>
      <c r="L913" s="11" t="str">
        <f>VLOOKUP($A913,'Hospitalisation Details'!$K913:$S3255,7,FALSE)</f>
        <v>19 Oct 1991</v>
      </c>
      <c r="M913" s="17">
        <f>VLOOKUP($A913,'Hospitalisation Details'!$K913:$S3255,9,FALSE)</f>
        <v>11941.83</v>
      </c>
      <c r="N913" s="11" t="str">
        <f>VLOOKUP($A913,'Hospitalisation Details'!$K913:$S3255,4,FALSE)</f>
        <v>Tier - 3</v>
      </c>
      <c r="O913" s="11" t="str">
        <f>VLOOKUP($A913,'Hospitalisation Details'!$K913:$S3255,5,FALSE)</f>
        <v>Tier - 1</v>
      </c>
      <c r="P913" s="11" t="str">
        <f>VLOOKUP($A913,'Hospitalisation Details'!$K913:$S3255,6,FALSE)</f>
        <v>R1023</v>
      </c>
      <c r="Q913" s="36">
        <f ca="1">VLOOKUP($A913,'Hospitalisation Details'!$K913:$S3255,8,FALSE)</f>
        <v>33</v>
      </c>
    </row>
    <row r="914" spans="1:17" x14ac:dyDescent="0.3">
      <c r="A914" s="14" t="str">
        <f>VLOOKUP('Customer Names'!A914,'Customer Names'!A914:F3248,1,FALSE)</f>
        <v>Id913</v>
      </c>
      <c r="B914" s="11" t="str">
        <f>VLOOKUP('Customer Names'!B914,'Customer Names'!B914:G3248,5,FALSE)</f>
        <v>Kevin</v>
      </c>
      <c r="C914" s="11">
        <f>VLOOKUP($A914,'Medical Examinations'!$A914:$O3248,2,FALSE)</f>
        <v>30.305</v>
      </c>
      <c r="D914" s="11">
        <f>VLOOKUP($A914,'Medical Examinations'!$A914:$O3248,3,FALSE)</f>
        <v>4.2699999999999996</v>
      </c>
      <c r="E914" s="11" t="str">
        <f>VLOOKUP($A914,'Medical Examinations'!$A914:$P3248,14,FALSE)</f>
        <v>Yes</v>
      </c>
      <c r="F914" s="11" t="str">
        <f>VLOOKUP($A914,'Medical Examinations'!$A914:$O3248,5,FALSE)</f>
        <v>No</v>
      </c>
      <c r="G914" s="11" t="str">
        <f>VLOOKUP($A914,'Medical Examinations'!$A914:$O3248,6,FALSE)</f>
        <v>No</v>
      </c>
      <c r="H914" s="11">
        <f>VLOOKUP($A914,'Medical Examinations'!$A914:$P3248,13,FALSE)</f>
        <v>1</v>
      </c>
      <c r="I914" s="11" t="str">
        <f>VLOOKUP($A914,'Medical Examinations'!$A914:$P3248,16,FALSE)</f>
        <v>No</v>
      </c>
      <c r="J914" s="11" t="str">
        <f>VLOOKUP($A914,'Medical Examinations'!$A914:$P3248,11,FALSE)</f>
        <v>Obesity</v>
      </c>
      <c r="K914" s="11" t="str">
        <f>VLOOKUP($A914,'Medical Examinations'!$A914:$P3248,12,FALSE)</f>
        <v>Normal</v>
      </c>
      <c r="L914" s="11" t="str">
        <f>VLOOKUP($A914,'Hospitalisation Details'!$K914:$S3256,7,FALSE)</f>
        <v>2 Aug 1964</v>
      </c>
      <c r="M914" s="17">
        <f>VLOOKUP($A914,'Hospitalisation Details'!$K914:$S3256,9,FALSE)</f>
        <v>11938.26</v>
      </c>
      <c r="N914" s="11" t="str">
        <f>VLOOKUP($A914,'Hospitalisation Details'!$K914:$S3256,4,FALSE)</f>
        <v>Tier - 3</v>
      </c>
      <c r="O914" s="11" t="str">
        <f>VLOOKUP($A914,'Hospitalisation Details'!$K914:$S3256,5,FALSE)</f>
        <v>Tier - 3</v>
      </c>
      <c r="P914" s="11" t="str">
        <f>VLOOKUP($A914,'Hospitalisation Details'!$K914:$S3256,6,FALSE)</f>
        <v>R1019</v>
      </c>
      <c r="Q914" s="36">
        <f ca="1">VLOOKUP($A914,'Hospitalisation Details'!$K914:$S3256,8,FALSE)</f>
        <v>60</v>
      </c>
    </row>
    <row r="915" spans="1:17" x14ac:dyDescent="0.3">
      <c r="A915" s="14" t="str">
        <f>VLOOKUP('Customer Names'!A915,'Customer Names'!A915:F3249,1,FALSE)</f>
        <v>Id914</v>
      </c>
      <c r="B915" s="11" t="str">
        <f>VLOOKUP('Customer Names'!B915,'Customer Names'!B915:G3249,5,FALSE)</f>
        <v>Aharon N</v>
      </c>
      <c r="C915" s="11">
        <f>VLOOKUP($A915,'Medical Examinations'!$A915:$O3249,2,FALSE)</f>
        <v>25.175000000000001</v>
      </c>
      <c r="D915" s="11">
        <f>VLOOKUP($A915,'Medical Examinations'!$A915:$O3249,3,FALSE)</f>
        <v>5.57</v>
      </c>
      <c r="E915" s="11" t="str">
        <f>VLOOKUP($A915,'Medical Examinations'!$A915:$P3249,14,FALSE)</f>
        <v>Yes</v>
      </c>
      <c r="F915" s="11" t="str">
        <f>VLOOKUP($A915,'Medical Examinations'!$A915:$O3249,5,FALSE)</f>
        <v>No</v>
      </c>
      <c r="G915" s="11" t="str">
        <f>VLOOKUP($A915,'Medical Examinations'!$A915:$O3249,6,FALSE)</f>
        <v>No</v>
      </c>
      <c r="H915" s="11">
        <f>VLOOKUP($A915,'Medical Examinations'!$A915:$P3249,13,FALSE)</f>
        <v>1</v>
      </c>
      <c r="I915" s="11" t="str">
        <f>VLOOKUP($A915,'Medical Examinations'!$A915:$P3249,16,FALSE)</f>
        <v>No</v>
      </c>
      <c r="J915" s="11" t="str">
        <f>VLOOKUP($A915,'Medical Examinations'!$A915:$P3249,11,FALSE)</f>
        <v>Overweight</v>
      </c>
      <c r="K915" s="11" t="str">
        <f>VLOOKUP($A915,'Medical Examinations'!$A915:$P3249,12,FALSE)</f>
        <v>Normal</v>
      </c>
      <c r="L915" s="11" t="str">
        <f>VLOOKUP($A915,'Hospitalisation Details'!$K915:$S3257,7,FALSE)</f>
        <v>20 Dec 1964</v>
      </c>
      <c r="M915" s="17">
        <f>VLOOKUP($A915,'Hospitalisation Details'!$K915:$S3257,9,FALSE)</f>
        <v>11931.13</v>
      </c>
      <c r="N915" s="11" t="str">
        <f>VLOOKUP($A915,'Hospitalisation Details'!$K915:$S3257,4,FALSE)</f>
        <v>Tier - 3</v>
      </c>
      <c r="O915" s="11" t="str">
        <f>VLOOKUP($A915,'Hospitalisation Details'!$K915:$S3257,5,FALSE)</f>
        <v>Tier - 1</v>
      </c>
      <c r="P915" s="11" t="str">
        <f>VLOOKUP($A915,'Hospitalisation Details'!$K915:$S3257,6,FALSE)</f>
        <v>R1019</v>
      </c>
      <c r="Q915" s="36">
        <f ca="1">VLOOKUP($A915,'Hospitalisation Details'!$K915:$S3257,8,FALSE)</f>
        <v>60</v>
      </c>
    </row>
    <row r="916" spans="1:17" x14ac:dyDescent="0.3">
      <c r="A916" s="14" t="str">
        <f>VLOOKUP('Customer Names'!A916,'Customer Names'!A916:F3250,1,FALSE)</f>
        <v>Id915</v>
      </c>
      <c r="B916" s="11" t="str">
        <f>VLOOKUP('Customer Names'!B916,'Customer Names'!B916:G3250,5,FALSE)</f>
        <v>Lawrence D</v>
      </c>
      <c r="C916" s="11">
        <f>VLOOKUP($A916,'Medical Examinations'!$A916:$O3250,2,FALSE)</f>
        <v>26.8</v>
      </c>
      <c r="D916" s="11">
        <f>VLOOKUP($A916,'Medical Examinations'!$A916:$O3250,3,FALSE)</f>
        <v>5.68</v>
      </c>
      <c r="E916" s="11" t="str">
        <f>VLOOKUP($A916,'Medical Examinations'!$A916:$P3250,14,FALSE)</f>
        <v>Yes</v>
      </c>
      <c r="F916" s="11" t="str">
        <f>VLOOKUP($A916,'Medical Examinations'!$A916:$O3250,5,FALSE)</f>
        <v>No</v>
      </c>
      <c r="G916" s="11" t="str">
        <f>VLOOKUP($A916,'Medical Examinations'!$A916:$O3250,6,FALSE)</f>
        <v>No</v>
      </c>
      <c r="H916" s="11">
        <f>VLOOKUP($A916,'Medical Examinations'!$A916:$P3250,13,FALSE)</f>
        <v>1</v>
      </c>
      <c r="I916" s="11" t="str">
        <f>VLOOKUP($A916,'Medical Examinations'!$A916:$P3250,16,FALSE)</f>
        <v>No</v>
      </c>
      <c r="J916" s="11" t="str">
        <f>VLOOKUP($A916,'Medical Examinations'!$A916:$P3250,11,FALSE)</f>
        <v>Overweight</v>
      </c>
      <c r="K916" s="11" t="str">
        <f>VLOOKUP($A916,'Medical Examinations'!$A916:$P3250,12,FALSE)</f>
        <v>Normal</v>
      </c>
      <c r="L916" s="11" t="str">
        <f>VLOOKUP($A916,'Hospitalisation Details'!$K916:$S3258,7,FALSE)</f>
        <v>19 Nov 1964</v>
      </c>
      <c r="M916" s="17">
        <f>VLOOKUP($A916,'Hospitalisation Details'!$K916:$S3258,9,FALSE)</f>
        <v>11918.2</v>
      </c>
      <c r="N916" s="11" t="str">
        <f>VLOOKUP($A916,'Hospitalisation Details'!$K916:$S3258,4,FALSE)</f>
        <v>Tier - 3</v>
      </c>
      <c r="O916" s="11" t="str">
        <f>VLOOKUP($A916,'Hospitalisation Details'!$K916:$S3258,5,FALSE)</f>
        <v>Tier - 1</v>
      </c>
      <c r="P916" s="11" t="str">
        <f>VLOOKUP($A916,'Hospitalisation Details'!$K916:$S3258,6,FALSE)</f>
        <v>R1021</v>
      </c>
      <c r="Q916" s="36">
        <f ca="1">VLOOKUP($A916,'Hospitalisation Details'!$K916:$S3258,8,FALSE)</f>
        <v>60</v>
      </c>
    </row>
    <row r="917" spans="1:17" x14ac:dyDescent="0.3">
      <c r="A917" s="14" t="str">
        <f>VLOOKUP('Customer Names'!A917,'Customer Names'!A917:F3251,1,FALSE)</f>
        <v>Id916</v>
      </c>
      <c r="B917" s="11" t="str">
        <f>VLOOKUP('Customer Names'!B917,'Customer Names'!B917:G3251,5,FALSE)</f>
        <v>Malcolm</v>
      </c>
      <c r="C917" s="11">
        <f>VLOOKUP($A917,'Medical Examinations'!$A917:$O3251,2,FALSE)</f>
        <v>21.78</v>
      </c>
      <c r="D917" s="11">
        <f>VLOOKUP($A917,'Medical Examinations'!$A917:$O3251,3,FALSE)</f>
        <v>5.3</v>
      </c>
      <c r="E917" s="11" t="str">
        <f>VLOOKUP($A917,'Medical Examinations'!$A917:$P3251,14,FALSE)</f>
        <v>No</v>
      </c>
      <c r="F917" s="11" t="str">
        <f>VLOOKUP($A917,'Medical Examinations'!$A917:$O3251,5,FALSE)</f>
        <v>Yes</v>
      </c>
      <c r="G917" s="11" t="str">
        <f>VLOOKUP($A917,'Medical Examinations'!$A917:$O3251,6,FALSE)</f>
        <v>No</v>
      </c>
      <c r="H917" s="11">
        <f>VLOOKUP($A917,'Medical Examinations'!$A917:$P3251,13,FALSE)</f>
        <v>1</v>
      </c>
      <c r="I917" s="11" t="str">
        <f>VLOOKUP($A917,'Medical Examinations'!$A917:$P3251,16,FALSE)</f>
        <v>No</v>
      </c>
      <c r="J917" s="11" t="str">
        <f>VLOOKUP($A917,'Medical Examinations'!$A917:$P3251,11,FALSE)</f>
        <v>Normal Weight</v>
      </c>
      <c r="K917" s="11" t="str">
        <f>VLOOKUP($A917,'Medical Examinations'!$A917:$P3251,12,FALSE)</f>
        <v>Normal</v>
      </c>
      <c r="L917" s="11" t="str">
        <f>VLOOKUP($A917,'Hospitalisation Details'!$K917:$S3259,7,FALSE)</f>
        <v>2 Jun 2004</v>
      </c>
      <c r="M917" s="17">
        <f>VLOOKUP($A917,'Hospitalisation Details'!$K917:$S3259,9,FALSE)</f>
        <v>11884.05</v>
      </c>
      <c r="N917" s="11" t="str">
        <f>VLOOKUP($A917,'Hospitalisation Details'!$K917:$S3259,4,FALSE)</f>
        <v>Tier - 3</v>
      </c>
      <c r="O917" s="11" t="str">
        <f>VLOOKUP($A917,'Hospitalisation Details'!$K917:$S3259,5,FALSE)</f>
        <v>Tier - 3</v>
      </c>
      <c r="P917" s="11" t="str">
        <f>VLOOKUP($A917,'Hospitalisation Details'!$K917:$S3259,6,FALSE)</f>
        <v>R1013</v>
      </c>
      <c r="Q917" s="36">
        <f ca="1">VLOOKUP($A917,'Hospitalisation Details'!$K917:$S3259,8,FALSE)</f>
        <v>20</v>
      </c>
    </row>
    <row r="918" spans="1:17" x14ac:dyDescent="0.3">
      <c r="A918" s="14" t="str">
        <f>VLOOKUP('Customer Names'!A918,'Customer Names'!A918:F3252,1,FALSE)</f>
        <v>Id917</v>
      </c>
      <c r="B918" s="11" t="str">
        <f>VLOOKUP('Customer Names'!B918,'Customer Names'!B918:G3252,5,FALSE)</f>
        <v>Anna E</v>
      </c>
      <c r="C918" s="11">
        <f>VLOOKUP($A918,'Medical Examinations'!$A918:$O3252,2,FALSE)</f>
        <v>30.14</v>
      </c>
      <c r="D918" s="11">
        <f>VLOOKUP($A918,'Medical Examinations'!$A918:$O3252,3,FALSE)</f>
        <v>9.4499999999999993</v>
      </c>
      <c r="E918" s="11" t="str">
        <f>VLOOKUP($A918,'Medical Examinations'!$A918:$P3252,14,FALSE)</f>
        <v>Yes</v>
      </c>
      <c r="F918" s="11" t="str">
        <f>VLOOKUP($A918,'Medical Examinations'!$A918:$O3252,5,FALSE)</f>
        <v>No</v>
      </c>
      <c r="G918" s="11" t="str">
        <f>VLOOKUP($A918,'Medical Examinations'!$A918:$O3252,6,FALSE)</f>
        <v>No</v>
      </c>
      <c r="H918" s="11">
        <f>VLOOKUP($A918,'Medical Examinations'!$A918:$P3252,13,FALSE)</f>
        <v>0</v>
      </c>
      <c r="I918" s="11" t="str">
        <f>VLOOKUP($A918,'Medical Examinations'!$A918:$P3252,16,FALSE)</f>
        <v>No</v>
      </c>
      <c r="J918" s="11" t="str">
        <f>VLOOKUP($A918,'Medical Examinations'!$A918:$P3252,11,FALSE)</f>
        <v>Obesity</v>
      </c>
      <c r="K918" s="11" t="str">
        <f>VLOOKUP($A918,'Medical Examinations'!$A918:$P3252,12,FALSE)</f>
        <v>Diabetes</v>
      </c>
      <c r="L918" s="11" t="str">
        <f>VLOOKUP($A918,'Hospitalisation Details'!$K918:$S3260,7,FALSE)</f>
        <v>29 Oct 1967</v>
      </c>
      <c r="M918" s="17">
        <f>VLOOKUP($A918,'Hospitalisation Details'!$K918:$S3260,9,FALSE)</f>
        <v>11881.97</v>
      </c>
      <c r="N918" s="11" t="str">
        <f>VLOOKUP($A918,'Hospitalisation Details'!$K918:$S3260,4,FALSE)</f>
        <v>Tier - 3</v>
      </c>
      <c r="O918" s="11" t="str">
        <f>VLOOKUP($A918,'Hospitalisation Details'!$K918:$S3260,5,FALSE)</f>
        <v>Tier - 1</v>
      </c>
      <c r="P918" s="11" t="str">
        <f>VLOOKUP($A918,'Hospitalisation Details'!$K918:$S3260,6,FALSE)</f>
        <v>R1013</v>
      </c>
      <c r="Q918" s="36">
        <f ca="1">VLOOKUP($A918,'Hospitalisation Details'!$K918:$S3260,8,FALSE)</f>
        <v>57</v>
      </c>
    </row>
    <row r="919" spans="1:17" x14ac:dyDescent="0.3">
      <c r="A919" s="14" t="str">
        <f>VLOOKUP('Customer Names'!A919,'Customer Names'!A919:F3253,1,FALSE)</f>
        <v>Id918</v>
      </c>
      <c r="B919" s="11" t="str">
        <f>VLOOKUP('Customer Names'!B919,'Customer Names'!B919:G3253,5,FALSE)</f>
        <v>Jenny</v>
      </c>
      <c r="C919" s="11">
        <f>VLOOKUP($A919,'Medical Examinations'!$A919:$O3253,2,FALSE)</f>
        <v>29.7</v>
      </c>
      <c r="D919" s="11">
        <f>VLOOKUP($A919,'Medical Examinations'!$A919:$O3253,3,FALSE)</f>
        <v>6.79</v>
      </c>
      <c r="E919" s="11" t="str">
        <f>VLOOKUP($A919,'Medical Examinations'!$A919:$P3253,14,FALSE)</f>
        <v>Yes</v>
      </c>
      <c r="F919" s="11" t="str">
        <f>VLOOKUP($A919,'Medical Examinations'!$A919:$O3253,5,FALSE)</f>
        <v>No</v>
      </c>
      <c r="G919" s="11" t="str">
        <f>VLOOKUP($A919,'Medical Examinations'!$A919:$O3253,6,FALSE)</f>
        <v>No</v>
      </c>
      <c r="H919" s="11">
        <f>VLOOKUP($A919,'Medical Examinations'!$A919:$P3253,13,FALSE)</f>
        <v>0</v>
      </c>
      <c r="I919" s="11" t="str">
        <f>VLOOKUP($A919,'Medical Examinations'!$A919:$P3253,16,FALSE)</f>
        <v>No</v>
      </c>
      <c r="J919" s="11" t="str">
        <f>VLOOKUP($A919,'Medical Examinations'!$A919:$P3253,11,FALSE)</f>
        <v>Overweight</v>
      </c>
      <c r="K919" s="11" t="str">
        <f>VLOOKUP($A919,'Medical Examinations'!$A919:$P3253,12,FALSE)</f>
        <v>Diabetes</v>
      </c>
      <c r="L919" s="11" t="str">
        <f>VLOOKUP($A919,'Hospitalisation Details'!$K919:$S3261,7,FALSE)</f>
        <v>14 Jul 1967</v>
      </c>
      <c r="M919" s="17">
        <f>VLOOKUP($A919,'Hospitalisation Details'!$K919:$S3261,9,FALSE)</f>
        <v>11881.36</v>
      </c>
      <c r="N919" s="11" t="str">
        <f>VLOOKUP($A919,'Hospitalisation Details'!$K919:$S3261,4,FALSE)</f>
        <v>Tier - 3</v>
      </c>
      <c r="O919" s="11" t="str">
        <f>VLOOKUP($A919,'Hospitalisation Details'!$K919:$S3261,5,FALSE)</f>
        <v>Tier - 2</v>
      </c>
      <c r="P919" s="11" t="str">
        <f>VLOOKUP($A919,'Hospitalisation Details'!$K919:$S3261,6,FALSE)</f>
        <v>R1011</v>
      </c>
      <c r="Q919" s="36">
        <f ca="1">VLOOKUP($A919,'Hospitalisation Details'!$K919:$S3261,8,FALSE)</f>
        <v>57</v>
      </c>
    </row>
    <row r="920" spans="1:17" x14ac:dyDescent="0.3">
      <c r="A920" s="14" t="str">
        <f>VLOOKUP('Customer Names'!A920,'Customer Names'!A920:F3254,1,FALSE)</f>
        <v>Id919</v>
      </c>
      <c r="B920" s="11" t="str">
        <f>VLOOKUP('Customer Names'!B920,'Customer Names'!B920:G3254,5,FALSE)</f>
        <v>Melissa L</v>
      </c>
      <c r="C920" s="11">
        <f>VLOOKUP($A920,'Medical Examinations'!$A920:$O3254,2,FALSE)</f>
        <v>32.395000000000003</v>
      </c>
      <c r="D920" s="11">
        <f>VLOOKUP($A920,'Medical Examinations'!$A920:$O3254,3,FALSE)</f>
        <v>11.1</v>
      </c>
      <c r="E920" s="11" t="str">
        <f>VLOOKUP($A920,'Medical Examinations'!$A920:$P3254,14,FALSE)</f>
        <v>Yes</v>
      </c>
      <c r="F920" s="11" t="str">
        <f>VLOOKUP($A920,'Medical Examinations'!$A920:$O3254,5,FALSE)</f>
        <v>No</v>
      </c>
      <c r="G920" s="11" t="str">
        <f>VLOOKUP($A920,'Medical Examinations'!$A920:$O3254,6,FALSE)</f>
        <v>No</v>
      </c>
      <c r="H920" s="11">
        <f>VLOOKUP($A920,'Medical Examinations'!$A920:$P3254,13,FALSE)</f>
        <v>0</v>
      </c>
      <c r="I920" s="11" t="str">
        <f>VLOOKUP($A920,'Medical Examinations'!$A920:$P3254,16,FALSE)</f>
        <v>No</v>
      </c>
      <c r="J920" s="11" t="str">
        <f>VLOOKUP($A920,'Medical Examinations'!$A920:$P3254,11,FALSE)</f>
        <v>Obesity</v>
      </c>
      <c r="K920" s="11" t="str">
        <f>VLOOKUP($A920,'Medical Examinations'!$A920:$P3254,12,FALSE)</f>
        <v>Diabetes</v>
      </c>
      <c r="L920" s="11" t="str">
        <f>VLOOKUP($A920,'Hospitalisation Details'!$K920:$S3262,7,FALSE)</f>
        <v>24 Aug 1967</v>
      </c>
      <c r="M920" s="17">
        <f>VLOOKUP($A920,'Hospitalisation Details'!$K920:$S3262,9,FALSE)</f>
        <v>11879.1</v>
      </c>
      <c r="N920" s="11" t="str">
        <f>VLOOKUP($A920,'Hospitalisation Details'!$K920:$S3262,4,FALSE)</f>
        <v>Tier - 3</v>
      </c>
      <c r="O920" s="11" t="str">
        <f>VLOOKUP($A920,'Hospitalisation Details'!$K920:$S3262,5,FALSE)</f>
        <v>Tier - 3</v>
      </c>
      <c r="P920" s="11" t="str">
        <f>VLOOKUP($A920,'Hospitalisation Details'!$K920:$S3262,6,FALSE)</f>
        <v>R1024</v>
      </c>
      <c r="Q920" s="36">
        <f ca="1">VLOOKUP($A920,'Hospitalisation Details'!$K920:$S3262,8,FALSE)</f>
        <v>57</v>
      </c>
    </row>
    <row r="921" spans="1:17" x14ac:dyDescent="0.3">
      <c r="A921" s="14" t="str">
        <f>VLOOKUP('Customer Names'!A921,'Customer Names'!A921:F3255,1,FALSE)</f>
        <v>Id920</v>
      </c>
      <c r="B921" s="11" t="str">
        <f>VLOOKUP('Customer Names'!B921,'Customer Names'!B921:G3255,5,FALSE)</f>
        <v>Chia J</v>
      </c>
      <c r="C921" s="11">
        <f>VLOOKUP($A921,'Medical Examinations'!$A921:$O3255,2,FALSE)</f>
        <v>36.64</v>
      </c>
      <c r="D921" s="11">
        <f>VLOOKUP($A921,'Medical Examinations'!$A921:$O3255,3,FALSE)</f>
        <v>7.26</v>
      </c>
      <c r="E921" s="11" t="str">
        <f>VLOOKUP($A921,'Medical Examinations'!$A921:$P3255,14,FALSE)</f>
        <v>No</v>
      </c>
      <c r="F921" s="11" t="str">
        <f>VLOOKUP($A921,'Medical Examinations'!$A921:$O3255,5,FALSE)</f>
        <v>No</v>
      </c>
      <c r="G921" s="11" t="str">
        <f>VLOOKUP($A921,'Medical Examinations'!$A921:$O3255,6,FALSE)</f>
        <v>No</v>
      </c>
      <c r="H921" s="11">
        <f>VLOOKUP($A921,'Medical Examinations'!$A921:$P3255,13,FALSE)</f>
        <v>0</v>
      </c>
      <c r="I921" s="11" t="str">
        <f>VLOOKUP($A921,'Medical Examinations'!$A921:$P3255,16,FALSE)</f>
        <v>No</v>
      </c>
      <c r="J921" s="11" t="str">
        <f>VLOOKUP($A921,'Medical Examinations'!$A921:$P3255,11,FALSE)</f>
        <v>Obesity</v>
      </c>
      <c r="K921" s="11" t="str">
        <f>VLOOKUP($A921,'Medical Examinations'!$A921:$P3255,12,FALSE)</f>
        <v>Diabetes</v>
      </c>
      <c r="L921" s="11" t="str">
        <f>VLOOKUP($A921,'Hospitalisation Details'!$K921:$S3263,7,FALSE)</f>
        <v>7 Jul 1974</v>
      </c>
      <c r="M921" s="17">
        <f>VLOOKUP($A921,'Hospitalisation Details'!$K921:$S3263,9,FALSE)</f>
        <v>11858.56</v>
      </c>
      <c r="N921" s="11" t="str">
        <f>VLOOKUP($A921,'Hospitalisation Details'!$K921:$S3263,4,FALSE)</f>
        <v>Tier - 3</v>
      </c>
      <c r="O921" s="11" t="str">
        <f>VLOOKUP($A921,'Hospitalisation Details'!$K921:$S3263,5,FALSE)</f>
        <v>Tier - 3</v>
      </c>
      <c r="P921" s="11" t="str">
        <f>VLOOKUP($A921,'Hospitalisation Details'!$K921:$S3263,6,FALSE)</f>
        <v>R1011</v>
      </c>
      <c r="Q921" s="36">
        <f ca="1">VLOOKUP($A921,'Hospitalisation Details'!$K921:$S3263,8,FALSE)</f>
        <v>50</v>
      </c>
    </row>
    <row r="922" spans="1:17" x14ac:dyDescent="0.3">
      <c r="A922" s="14" t="str">
        <f>VLOOKUP('Customer Names'!A922,'Customer Names'!A922:F3256,1,FALSE)</f>
        <v>Id921</v>
      </c>
      <c r="B922" s="11" t="str">
        <f>VLOOKUP('Customer Names'!B922,'Customer Names'!B922:G3256,5,FALSE)</f>
        <v>Laura A</v>
      </c>
      <c r="C922" s="11">
        <f>VLOOKUP($A922,'Medical Examinations'!$A922:$O3256,2,FALSE)</f>
        <v>39.049999999999997</v>
      </c>
      <c r="D922" s="11">
        <f>VLOOKUP($A922,'Medical Examinations'!$A922:$O3256,3,FALSE)</f>
        <v>5.27</v>
      </c>
      <c r="E922" s="11" t="str">
        <f>VLOOKUP($A922,'Medical Examinations'!$A922:$P3256,14,FALSE)</f>
        <v>Yes</v>
      </c>
      <c r="F922" s="11" t="str">
        <f>VLOOKUP($A922,'Medical Examinations'!$A922:$O3256,5,FALSE)</f>
        <v>No</v>
      </c>
      <c r="G922" s="11" t="str">
        <f>VLOOKUP($A922,'Medical Examinations'!$A922:$O3256,6,FALSE)</f>
        <v>No</v>
      </c>
      <c r="H922" s="11">
        <f>VLOOKUP($A922,'Medical Examinations'!$A922:$P3256,13,FALSE)</f>
        <v>1</v>
      </c>
      <c r="I922" s="11" t="str">
        <f>VLOOKUP($A922,'Medical Examinations'!$A922:$P3256,16,FALSE)</f>
        <v>No</v>
      </c>
      <c r="J922" s="11" t="str">
        <f>VLOOKUP($A922,'Medical Examinations'!$A922:$P3256,11,FALSE)</f>
        <v>Obesity</v>
      </c>
      <c r="K922" s="11" t="str">
        <f>VLOOKUP($A922,'Medical Examinations'!$A922:$P3256,12,FALSE)</f>
        <v>Normal</v>
      </c>
      <c r="L922" s="11" t="str">
        <f>VLOOKUP($A922,'Hospitalisation Details'!$K922:$S3264,7,FALSE)</f>
        <v>29 Sep 1964</v>
      </c>
      <c r="M922" s="17">
        <f>VLOOKUP($A922,'Hospitalisation Details'!$K922:$S3264,9,FALSE)</f>
        <v>11856.41</v>
      </c>
      <c r="N922" s="11" t="str">
        <f>VLOOKUP($A922,'Hospitalisation Details'!$K922:$S3264,4,FALSE)</f>
        <v>Tier - 3</v>
      </c>
      <c r="O922" s="11" t="str">
        <f>VLOOKUP($A922,'Hospitalisation Details'!$K922:$S3264,5,FALSE)</f>
        <v>Tier - 2</v>
      </c>
      <c r="P922" s="11" t="str">
        <f>VLOOKUP($A922,'Hospitalisation Details'!$K922:$S3264,6,FALSE)</f>
        <v>R1013</v>
      </c>
      <c r="Q922" s="36">
        <f ca="1">VLOOKUP($A922,'Hospitalisation Details'!$K922:$S3264,8,FALSE)</f>
        <v>60</v>
      </c>
    </row>
    <row r="923" spans="1:17" x14ac:dyDescent="0.3">
      <c r="A923" s="14" t="str">
        <f>VLOOKUP('Customer Names'!A923,'Customer Names'!A923:F3257,1,FALSE)</f>
        <v>Id922</v>
      </c>
      <c r="B923" s="11" t="str">
        <f>VLOOKUP('Customer Names'!B923,'Customer Names'!B923:G3257,5,FALSE)</f>
        <v>Aditi</v>
      </c>
      <c r="C923" s="11">
        <f>VLOOKUP($A923,'Medical Examinations'!$A923:$O3257,2,FALSE)</f>
        <v>33.1</v>
      </c>
      <c r="D923" s="11">
        <f>VLOOKUP($A923,'Medical Examinations'!$A923:$O3257,3,FALSE)</f>
        <v>5.46</v>
      </c>
      <c r="E923" s="11" t="str">
        <f>VLOOKUP($A923,'Medical Examinations'!$A923:$P3257,14,FALSE)</f>
        <v>Yes</v>
      </c>
      <c r="F923" s="11" t="str">
        <f>VLOOKUP($A923,'Medical Examinations'!$A923:$O3257,5,FALSE)</f>
        <v>No</v>
      </c>
      <c r="G923" s="11" t="str">
        <f>VLOOKUP($A923,'Medical Examinations'!$A923:$O3257,6,FALSE)</f>
        <v>No</v>
      </c>
      <c r="H923" s="11">
        <f>VLOOKUP($A923,'Medical Examinations'!$A923:$P3257,13,FALSE)</f>
        <v>1</v>
      </c>
      <c r="I923" s="11" t="str">
        <f>VLOOKUP($A923,'Medical Examinations'!$A923:$P3257,16,FALSE)</f>
        <v>No</v>
      </c>
      <c r="J923" s="11" t="str">
        <f>VLOOKUP($A923,'Medical Examinations'!$A923:$P3257,11,FALSE)</f>
        <v>Obesity</v>
      </c>
      <c r="K923" s="11" t="str">
        <f>VLOOKUP($A923,'Medical Examinations'!$A923:$P3257,12,FALSE)</f>
        <v>Normal</v>
      </c>
      <c r="L923" s="11" t="str">
        <f>VLOOKUP($A923,'Hospitalisation Details'!$K923:$S3265,7,FALSE)</f>
        <v>27 Jun 1964</v>
      </c>
      <c r="M923" s="17">
        <f>VLOOKUP($A923,'Hospitalisation Details'!$K923:$S3265,9,FALSE)</f>
        <v>11848.14</v>
      </c>
      <c r="N923" s="11" t="str">
        <f>VLOOKUP($A923,'Hospitalisation Details'!$K923:$S3265,4,FALSE)</f>
        <v>Tier - 3</v>
      </c>
      <c r="O923" s="11" t="str">
        <f>VLOOKUP($A923,'Hospitalisation Details'!$K923:$S3265,5,FALSE)</f>
        <v>Tier - 2</v>
      </c>
      <c r="P923" s="11" t="str">
        <f>VLOOKUP($A923,'Hospitalisation Details'!$K923:$S3265,6,FALSE)</f>
        <v>R1011</v>
      </c>
      <c r="Q923" s="36">
        <f ca="1">VLOOKUP($A923,'Hospitalisation Details'!$K923:$S3265,8,FALSE)</f>
        <v>60</v>
      </c>
    </row>
    <row r="924" spans="1:17" x14ac:dyDescent="0.3">
      <c r="A924" s="14" t="str">
        <f>VLOOKUP('Customer Names'!A924,'Customer Names'!A924:F3258,1,FALSE)</f>
        <v>Id923</v>
      </c>
      <c r="B924" s="11" t="str">
        <f>VLOOKUP('Customer Names'!B924,'Customer Names'!B924:G3258,5,FALSE)</f>
        <v>Leah A</v>
      </c>
      <c r="C924" s="11">
        <f>VLOOKUP($A924,'Medical Examinations'!$A924:$O3258,2,FALSE)</f>
        <v>31.824999999999999</v>
      </c>
      <c r="D924" s="11">
        <f>VLOOKUP($A924,'Medical Examinations'!$A924:$O3258,3,FALSE)</f>
        <v>8.1300000000000008</v>
      </c>
      <c r="E924" s="11" t="str">
        <f>VLOOKUP($A924,'Medical Examinations'!$A924:$P3258,14,FALSE)</f>
        <v>No</v>
      </c>
      <c r="F924" s="11" t="str">
        <f>VLOOKUP($A924,'Medical Examinations'!$A924:$O3258,5,FALSE)</f>
        <v>No</v>
      </c>
      <c r="G924" s="11" t="str">
        <f>VLOOKUP($A924,'Medical Examinations'!$A924:$O3258,6,FALSE)</f>
        <v>No</v>
      </c>
      <c r="H924" s="11">
        <f>VLOOKUP($A924,'Medical Examinations'!$A924:$P3258,13,FALSE)</f>
        <v>0</v>
      </c>
      <c r="I924" s="11" t="str">
        <f>VLOOKUP($A924,'Medical Examinations'!$A924:$P3258,16,FALSE)</f>
        <v>No</v>
      </c>
      <c r="J924" s="11" t="str">
        <f>VLOOKUP($A924,'Medical Examinations'!$A924:$P3258,11,FALSE)</f>
        <v>Obesity</v>
      </c>
      <c r="K924" s="11" t="str">
        <f>VLOOKUP($A924,'Medical Examinations'!$A924:$P3258,12,FALSE)</f>
        <v>Diabetes</v>
      </c>
      <c r="L924" s="11" t="str">
        <f>VLOOKUP($A924,'Hospitalisation Details'!$K924:$S3266,7,FALSE)</f>
        <v>10 Nov 1965</v>
      </c>
      <c r="M924" s="17">
        <f>VLOOKUP($A924,'Hospitalisation Details'!$K924:$S3266,9,FALSE)</f>
        <v>11842.62</v>
      </c>
      <c r="N924" s="11" t="str">
        <f>VLOOKUP($A924,'Hospitalisation Details'!$K924:$S3266,4,FALSE)</f>
        <v>Tier - 3</v>
      </c>
      <c r="O924" s="11" t="str">
        <f>VLOOKUP($A924,'Hospitalisation Details'!$K924:$S3266,5,FALSE)</f>
        <v>Tier - 3</v>
      </c>
      <c r="P924" s="11" t="str">
        <f>VLOOKUP($A924,'Hospitalisation Details'!$K924:$S3266,6,FALSE)</f>
        <v>R1012</v>
      </c>
      <c r="Q924" s="36">
        <f ca="1">VLOOKUP($A924,'Hospitalisation Details'!$K924:$S3266,8,FALSE)</f>
        <v>59</v>
      </c>
    </row>
    <row r="925" spans="1:17" x14ac:dyDescent="0.3">
      <c r="A925" s="14" t="str">
        <f>VLOOKUP('Customer Names'!A925,'Customer Names'!A925:F3259,1,FALSE)</f>
        <v>Id924</v>
      </c>
      <c r="B925" s="11" t="str">
        <f>VLOOKUP('Customer Names'!B925,'Customer Names'!B925:G3259,5,FALSE)</f>
        <v>Marianne</v>
      </c>
      <c r="C925" s="11">
        <f>VLOOKUP($A925,'Medical Examinations'!$A925:$O3259,2,FALSE)</f>
        <v>29</v>
      </c>
      <c r="D925" s="11">
        <f>VLOOKUP($A925,'Medical Examinations'!$A925:$O3259,3,FALSE)</f>
        <v>4.25</v>
      </c>
      <c r="E925" s="11" t="str">
        <f>VLOOKUP($A925,'Medical Examinations'!$A925:$P3259,14,FALSE)</f>
        <v>Yes</v>
      </c>
      <c r="F925" s="11" t="str">
        <f>VLOOKUP($A925,'Medical Examinations'!$A925:$O3259,5,FALSE)</f>
        <v>No</v>
      </c>
      <c r="G925" s="11" t="str">
        <f>VLOOKUP($A925,'Medical Examinations'!$A925:$O3259,6,FALSE)</f>
        <v>No</v>
      </c>
      <c r="H925" s="11">
        <f>VLOOKUP($A925,'Medical Examinations'!$A925:$P3259,13,FALSE)</f>
        <v>1</v>
      </c>
      <c r="I925" s="11" t="str">
        <f>VLOOKUP($A925,'Medical Examinations'!$A925:$P3259,16,FALSE)</f>
        <v>No</v>
      </c>
      <c r="J925" s="11" t="str">
        <f>VLOOKUP($A925,'Medical Examinations'!$A925:$P3259,11,FALSE)</f>
        <v>Overweight</v>
      </c>
      <c r="K925" s="11" t="str">
        <f>VLOOKUP($A925,'Medical Examinations'!$A925:$P3259,12,FALSE)</f>
        <v>Normal</v>
      </c>
      <c r="L925" s="11" t="str">
        <f>VLOOKUP($A925,'Hospitalisation Details'!$K925:$S3267,7,FALSE)</f>
        <v>11 Jul 1964</v>
      </c>
      <c r="M925" s="17">
        <f>VLOOKUP($A925,'Hospitalisation Details'!$K925:$S3267,9,FALSE)</f>
        <v>11842.44</v>
      </c>
      <c r="N925" s="11" t="str">
        <f>VLOOKUP($A925,'Hospitalisation Details'!$K925:$S3267,4,FALSE)</f>
        <v>Tier - 3</v>
      </c>
      <c r="O925" s="11" t="str">
        <f>VLOOKUP($A925,'Hospitalisation Details'!$K925:$S3267,5,FALSE)</f>
        <v>Tier - 2</v>
      </c>
      <c r="P925" s="11" t="str">
        <f>VLOOKUP($A925,'Hospitalisation Details'!$K925:$S3267,6,FALSE)</f>
        <v>R1011</v>
      </c>
      <c r="Q925" s="36">
        <f ca="1">VLOOKUP($A925,'Hospitalisation Details'!$K925:$S3267,8,FALSE)</f>
        <v>60</v>
      </c>
    </row>
    <row r="926" spans="1:17" x14ac:dyDescent="0.3">
      <c r="A926" s="14" t="str">
        <f>VLOOKUP('Customer Names'!A926,'Customer Names'!A926:F3260,1,FALSE)</f>
        <v>Id925</v>
      </c>
      <c r="B926" s="11" t="str">
        <f>VLOOKUP('Customer Names'!B926,'Customer Names'!B926:G3260,5,FALSE)</f>
        <v>Carla</v>
      </c>
      <c r="C926" s="11">
        <f>VLOOKUP($A926,'Medical Examinations'!$A926:$O3260,2,FALSE)</f>
        <v>30.495000000000001</v>
      </c>
      <c r="D926" s="11">
        <f>VLOOKUP($A926,'Medical Examinations'!$A926:$O3260,3,FALSE)</f>
        <v>8.68</v>
      </c>
      <c r="E926" s="11" t="str">
        <f>VLOOKUP($A926,'Medical Examinations'!$A926:$P3260,14,FALSE)</f>
        <v>No</v>
      </c>
      <c r="F926" s="11" t="str">
        <f>VLOOKUP($A926,'Medical Examinations'!$A926:$O3260,5,FALSE)</f>
        <v>No</v>
      </c>
      <c r="G926" s="11" t="str">
        <f>VLOOKUP($A926,'Medical Examinations'!$A926:$O3260,6,FALSE)</f>
        <v>No</v>
      </c>
      <c r="H926" s="11">
        <f>VLOOKUP($A926,'Medical Examinations'!$A926:$P3260,13,FALSE)</f>
        <v>0</v>
      </c>
      <c r="I926" s="11" t="str">
        <f>VLOOKUP($A926,'Medical Examinations'!$A926:$P3260,16,FALSE)</f>
        <v>No</v>
      </c>
      <c r="J926" s="11" t="str">
        <f>VLOOKUP($A926,'Medical Examinations'!$A926:$P3260,11,FALSE)</f>
        <v>Obesity</v>
      </c>
      <c r="K926" s="11" t="str">
        <f>VLOOKUP($A926,'Medical Examinations'!$A926:$P3260,12,FALSE)</f>
        <v>Diabetes</v>
      </c>
      <c r="L926" s="11" t="str">
        <f>VLOOKUP($A926,'Hospitalisation Details'!$K926:$S3268,7,FALSE)</f>
        <v>25 Sep 1965</v>
      </c>
      <c r="M926" s="17">
        <f>VLOOKUP($A926,'Hospitalisation Details'!$K926:$S3268,9,FALSE)</f>
        <v>11840.78</v>
      </c>
      <c r="N926" s="11" t="str">
        <f>VLOOKUP($A926,'Hospitalisation Details'!$K926:$S3268,4,FALSE)</f>
        <v>Tier - 3</v>
      </c>
      <c r="O926" s="11" t="str">
        <f>VLOOKUP($A926,'Hospitalisation Details'!$K926:$S3268,5,FALSE)</f>
        <v>Tier - 2</v>
      </c>
      <c r="P926" s="11" t="str">
        <f>VLOOKUP($A926,'Hospitalisation Details'!$K926:$S3268,6,FALSE)</f>
        <v>R1012</v>
      </c>
      <c r="Q926" s="36">
        <f ca="1">VLOOKUP($A926,'Hospitalisation Details'!$K926:$S3268,8,FALSE)</f>
        <v>59</v>
      </c>
    </row>
    <row r="927" spans="1:17" x14ac:dyDescent="0.3">
      <c r="A927" s="14" t="str">
        <f>VLOOKUP('Customer Names'!A927,'Customer Names'!A927:F3261,1,FALSE)</f>
        <v>Id926</v>
      </c>
      <c r="B927" s="11" t="str">
        <f>VLOOKUP('Customer Names'!B927,'Customer Names'!B927:G3261,5,FALSE)</f>
        <v>Oksana</v>
      </c>
      <c r="C927" s="11">
        <f>VLOOKUP($A927,'Medical Examinations'!$A927:$O3261,2,FALSE)</f>
        <v>25.2</v>
      </c>
      <c r="D927" s="11">
        <f>VLOOKUP($A927,'Medical Examinations'!$A927:$O3261,3,FALSE)</f>
        <v>6.25</v>
      </c>
      <c r="E927" s="11" t="str">
        <f>VLOOKUP($A927,'Medical Examinations'!$A927:$P3261,14,FALSE)</f>
        <v>Yes</v>
      </c>
      <c r="F927" s="11" t="str">
        <f>VLOOKUP($A927,'Medical Examinations'!$A927:$O3261,5,FALSE)</f>
        <v>No</v>
      </c>
      <c r="G927" s="11" t="str">
        <f>VLOOKUP($A927,'Medical Examinations'!$A927:$O3261,6,FALSE)</f>
        <v>No</v>
      </c>
      <c r="H927" s="11">
        <f>VLOOKUP($A927,'Medical Examinations'!$A927:$P3261,13,FALSE)</f>
        <v>1</v>
      </c>
      <c r="I927" s="11" t="str">
        <f>VLOOKUP($A927,'Medical Examinations'!$A927:$P3261,16,FALSE)</f>
        <v>No</v>
      </c>
      <c r="J927" s="11" t="str">
        <f>VLOOKUP($A927,'Medical Examinations'!$A927:$P3261,11,FALSE)</f>
        <v>Overweight</v>
      </c>
      <c r="K927" s="11" t="str">
        <f>VLOOKUP($A927,'Medical Examinations'!$A927:$P3261,12,FALSE)</f>
        <v>Prediabetes</v>
      </c>
      <c r="L927" s="11" t="str">
        <f>VLOOKUP($A927,'Hospitalisation Details'!$K927:$S3269,7,FALSE)</f>
        <v>11 Sep 1964</v>
      </c>
      <c r="M927" s="17">
        <f>VLOOKUP($A927,'Hospitalisation Details'!$K927:$S3269,9,FALSE)</f>
        <v>11837.16</v>
      </c>
      <c r="N927" s="11" t="str">
        <f>VLOOKUP($A927,'Hospitalisation Details'!$K927:$S3269,4,FALSE)</f>
        <v>Tier - 3</v>
      </c>
      <c r="O927" s="11" t="str">
        <f>VLOOKUP($A927,'Hospitalisation Details'!$K927:$S3269,5,FALSE)</f>
        <v>Tier - 3</v>
      </c>
      <c r="P927" s="11" t="str">
        <f>VLOOKUP($A927,'Hospitalisation Details'!$K927:$S3269,6,FALSE)</f>
        <v>R1011</v>
      </c>
      <c r="Q927" s="36">
        <f ca="1">VLOOKUP($A927,'Hospitalisation Details'!$K927:$S3269,8,FALSE)</f>
        <v>60</v>
      </c>
    </row>
    <row r="928" spans="1:17" x14ac:dyDescent="0.3">
      <c r="A928" s="14" t="str">
        <f>VLOOKUP('Customer Names'!A928,'Customer Names'!A928:F3262,1,FALSE)</f>
        <v>Id927</v>
      </c>
      <c r="B928" s="11" t="str">
        <f>VLOOKUP('Customer Names'!B928,'Customer Names'!B928:G3262,5,FALSE)</f>
        <v>Rebecca B</v>
      </c>
      <c r="C928" s="11">
        <f>VLOOKUP($A928,'Medical Examinations'!$A928:$O3262,2,FALSE)</f>
        <v>22.77</v>
      </c>
      <c r="D928" s="11">
        <f>VLOOKUP($A928,'Medical Examinations'!$A928:$O3262,3,FALSE)</f>
        <v>4.47</v>
      </c>
      <c r="E928" s="11" t="str">
        <f>VLOOKUP($A928,'Medical Examinations'!$A928:$P3262,14,FALSE)</f>
        <v>Yes</v>
      </c>
      <c r="F928" s="11" t="str">
        <f>VLOOKUP($A928,'Medical Examinations'!$A928:$O3262,5,FALSE)</f>
        <v>No</v>
      </c>
      <c r="G928" s="11" t="str">
        <f>VLOOKUP($A928,'Medical Examinations'!$A928:$O3262,6,FALSE)</f>
        <v>No</v>
      </c>
      <c r="H928" s="11">
        <f>VLOOKUP($A928,'Medical Examinations'!$A928:$P3262,13,FALSE)</f>
        <v>1</v>
      </c>
      <c r="I928" s="11" t="str">
        <f>VLOOKUP($A928,'Medical Examinations'!$A928:$P3262,16,FALSE)</f>
        <v>No</v>
      </c>
      <c r="J928" s="11" t="str">
        <f>VLOOKUP($A928,'Medical Examinations'!$A928:$P3262,11,FALSE)</f>
        <v>Normal Weight</v>
      </c>
      <c r="K928" s="11" t="str">
        <f>VLOOKUP($A928,'Medical Examinations'!$A928:$P3262,12,FALSE)</f>
        <v>Normal</v>
      </c>
      <c r="L928" s="11" t="str">
        <f>VLOOKUP($A928,'Hospitalisation Details'!$K928:$S3270,7,FALSE)</f>
        <v>27 Jun 1964</v>
      </c>
      <c r="M928" s="17">
        <f>VLOOKUP($A928,'Hospitalisation Details'!$K928:$S3270,9,FALSE)</f>
        <v>11833.78</v>
      </c>
      <c r="N928" s="11" t="str">
        <f>VLOOKUP($A928,'Hospitalisation Details'!$K928:$S3270,4,FALSE)</f>
        <v>Tier - 3</v>
      </c>
      <c r="O928" s="11" t="str">
        <f>VLOOKUP($A928,'Hospitalisation Details'!$K928:$S3270,5,FALSE)</f>
        <v>Tier - 3</v>
      </c>
      <c r="P928" s="11" t="str">
        <f>VLOOKUP($A928,'Hospitalisation Details'!$K928:$S3270,6,FALSE)</f>
        <v>R1013</v>
      </c>
      <c r="Q928" s="36">
        <f ca="1">VLOOKUP($A928,'Hospitalisation Details'!$K928:$S3270,8,FALSE)</f>
        <v>60</v>
      </c>
    </row>
    <row r="929" spans="1:17" x14ac:dyDescent="0.3">
      <c r="A929" s="14" t="str">
        <f>VLOOKUP('Customer Names'!A929,'Customer Names'!A929:F3263,1,FALSE)</f>
        <v>Id928</v>
      </c>
      <c r="B929" s="11" t="str">
        <f>VLOOKUP('Customer Names'!B929,'Customer Names'!B929:G3263,5,FALSE)</f>
        <v>Maria A</v>
      </c>
      <c r="C929" s="11">
        <f>VLOOKUP($A929,'Medical Examinations'!$A929:$O3263,2,FALSE)</f>
        <v>23.18</v>
      </c>
      <c r="D929" s="11">
        <f>VLOOKUP($A929,'Medical Examinations'!$A929:$O3263,3,FALSE)</f>
        <v>8.31</v>
      </c>
      <c r="E929" s="11" t="str">
        <f>VLOOKUP($A929,'Medical Examinations'!$A929:$P3263,14,FALSE)</f>
        <v>No</v>
      </c>
      <c r="F929" s="11" t="str">
        <f>VLOOKUP($A929,'Medical Examinations'!$A929:$O3263,5,FALSE)</f>
        <v>No</v>
      </c>
      <c r="G929" s="11" t="str">
        <f>VLOOKUP($A929,'Medical Examinations'!$A929:$O3263,6,FALSE)</f>
        <v>No</v>
      </c>
      <c r="H929" s="11">
        <f>VLOOKUP($A929,'Medical Examinations'!$A929:$P3263,13,FALSE)</f>
        <v>0</v>
      </c>
      <c r="I929" s="11" t="str">
        <f>VLOOKUP($A929,'Medical Examinations'!$A929:$P3263,16,FALSE)</f>
        <v>No</v>
      </c>
      <c r="J929" s="11" t="str">
        <f>VLOOKUP($A929,'Medical Examinations'!$A929:$P3263,11,FALSE)</f>
        <v>Normal Weight</v>
      </c>
      <c r="K929" s="11" t="str">
        <f>VLOOKUP($A929,'Medical Examinations'!$A929:$P3263,12,FALSE)</f>
        <v>Diabetes</v>
      </c>
      <c r="L929" s="11" t="str">
        <f>VLOOKUP($A929,'Hospitalisation Details'!$K929:$S3271,7,FALSE)</f>
        <v>3 Oct 1965</v>
      </c>
      <c r="M929" s="17">
        <f>VLOOKUP($A929,'Hospitalisation Details'!$K929:$S3271,9,FALSE)</f>
        <v>11830.61</v>
      </c>
      <c r="N929" s="11" t="str">
        <f>VLOOKUP($A929,'Hospitalisation Details'!$K929:$S3271,4,FALSE)</f>
        <v>Tier - 3</v>
      </c>
      <c r="O929" s="11" t="str">
        <f>VLOOKUP($A929,'Hospitalisation Details'!$K929:$S3271,5,FALSE)</f>
        <v>Tier - 1</v>
      </c>
      <c r="P929" s="11" t="str">
        <f>VLOOKUP($A929,'Hospitalisation Details'!$K929:$S3271,6,FALSE)</f>
        <v>R1012</v>
      </c>
      <c r="Q929" s="36">
        <f ca="1">VLOOKUP($A929,'Hospitalisation Details'!$K929:$S3271,8,FALSE)</f>
        <v>59</v>
      </c>
    </row>
    <row r="930" spans="1:17" x14ac:dyDescent="0.3">
      <c r="A930" s="14" t="str">
        <f>VLOOKUP('Customer Names'!A930,'Customer Names'!A930:F3264,1,FALSE)</f>
        <v>Id929</v>
      </c>
      <c r="B930" s="11" t="str">
        <f>VLOOKUP('Customer Names'!B930,'Customer Names'!B930:G3264,5,FALSE)</f>
        <v>Lisa M</v>
      </c>
      <c r="C930" s="11">
        <f>VLOOKUP($A930,'Medical Examinations'!$A930:$O3264,2,FALSE)</f>
        <v>35.409999999999997</v>
      </c>
      <c r="D930" s="11">
        <f>VLOOKUP($A930,'Medical Examinations'!$A930:$O3264,3,FALSE)</f>
        <v>5.68</v>
      </c>
      <c r="E930" s="11" t="str">
        <f>VLOOKUP($A930,'Medical Examinations'!$A930:$P3264,14,FALSE)</f>
        <v>No</v>
      </c>
      <c r="F930" s="11" t="str">
        <f>VLOOKUP($A930,'Medical Examinations'!$A930:$O3264,5,FALSE)</f>
        <v>No</v>
      </c>
      <c r="G930" s="11" t="str">
        <f>VLOOKUP($A930,'Medical Examinations'!$A930:$O3264,6,FALSE)</f>
        <v>No</v>
      </c>
      <c r="H930" s="11">
        <f>VLOOKUP($A930,'Medical Examinations'!$A930:$P3264,13,FALSE)</f>
        <v>0</v>
      </c>
      <c r="I930" s="11" t="str">
        <f>VLOOKUP($A930,'Medical Examinations'!$A930:$P3264,16,FALSE)</f>
        <v>No</v>
      </c>
      <c r="J930" s="11" t="str">
        <f>VLOOKUP($A930,'Medical Examinations'!$A930:$P3264,11,FALSE)</f>
        <v>Obesity</v>
      </c>
      <c r="K930" s="11" t="str">
        <f>VLOOKUP($A930,'Medical Examinations'!$A930:$P3264,12,FALSE)</f>
        <v>Normal</v>
      </c>
      <c r="L930" s="11" t="str">
        <f>VLOOKUP($A930,'Hospitalisation Details'!$K930:$S3272,7,FALSE)</f>
        <v>20 Nov 1982</v>
      </c>
      <c r="M930" s="17">
        <f>VLOOKUP($A930,'Hospitalisation Details'!$K930:$S3272,9,FALSE)</f>
        <v>11773.06</v>
      </c>
      <c r="N930" s="11" t="str">
        <f>VLOOKUP($A930,'Hospitalisation Details'!$K930:$S3272,4,FALSE)</f>
        <v>Tier - 3</v>
      </c>
      <c r="O930" s="11" t="str">
        <f>VLOOKUP($A930,'Hospitalisation Details'!$K930:$S3272,5,FALSE)</f>
        <v>Tier - 3</v>
      </c>
      <c r="P930" s="11" t="str">
        <f>VLOOKUP($A930,'Hospitalisation Details'!$K930:$S3272,6,FALSE)</f>
        <v>R1026</v>
      </c>
      <c r="Q930" s="36">
        <f ca="1">VLOOKUP($A930,'Hospitalisation Details'!$K930:$S3272,8,FALSE)</f>
        <v>42</v>
      </c>
    </row>
    <row r="931" spans="1:17" x14ac:dyDescent="0.3">
      <c r="A931" s="14" t="str">
        <f>VLOOKUP('Customer Names'!A931,'Customer Names'!A931:F3265,1,FALSE)</f>
        <v>Id930</v>
      </c>
      <c r="B931" s="11" t="str">
        <f>VLOOKUP('Customer Names'!B931,'Customer Names'!B931:G3265,5,FALSE)</f>
        <v>Steve Jr</v>
      </c>
      <c r="C931" s="11">
        <f>VLOOKUP($A931,'Medical Examinations'!$A931:$O3265,2,FALSE)</f>
        <v>32.11</v>
      </c>
      <c r="D931" s="11">
        <f>VLOOKUP($A931,'Medical Examinations'!$A931:$O3265,3,FALSE)</f>
        <v>4.75</v>
      </c>
      <c r="E931" s="11" t="str">
        <f>VLOOKUP($A931,'Medical Examinations'!$A931:$P3265,14,FALSE)</f>
        <v>Yes</v>
      </c>
      <c r="F931" s="11" t="str">
        <f>VLOOKUP($A931,'Medical Examinations'!$A931:$O3265,5,FALSE)</f>
        <v>No</v>
      </c>
      <c r="G931" s="11" t="str">
        <f>VLOOKUP($A931,'Medical Examinations'!$A931:$O3265,6,FALSE)</f>
        <v>No</v>
      </c>
      <c r="H931" s="11">
        <f>VLOOKUP($A931,'Medical Examinations'!$A931:$P3265,13,FALSE)</f>
        <v>2</v>
      </c>
      <c r="I931" s="11" t="str">
        <f>VLOOKUP($A931,'Medical Examinations'!$A931:$P3265,16,FALSE)</f>
        <v>No</v>
      </c>
      <c r="J931" s="11" t="str">
        <f>VLOOKUP($A931,'Medical Examinations'!$A931:$P3265,11,FALSE)</f>
        <v>Obesity</v>
      </c>
      <c r="K931" s="11" t="str">
        <f>VLOOKUP($A931,'Medical Examinations'!$A931:$P3265,12,FALSE)</f>
        <v>Normal</v>
      </c>
      <c r="L931" s="11" t="str">
        <f>VLOOKUP($A931,'Hospitalisation Details'!$K931:$S3273,7,FALSE)</f>
        <v>25 Jul 1966</v>
      </c>
      <c r="M931" s="17">
        <f>VLOOKUP($A931,'Hospitalisation Details'!$K931:$S3273,9,FALSE)</f>
        <v>11763</v>
      </c>
      <c r="N931" s="11" t="str">
        <f>VLOOKUP($A931,'Hospitalisation Details'!$K931:$S3273,4,FALSE)</f>
        <v>Tier - 3</v>
      </c>
      <c r="O931" s="11" t="str">
        <f>VLOOKUP($A931,'Hospitalisation Details'!$K931:$S3273,5,FALSE)</f>
        <v>Tier - 3</v>
      </c>
      <c r="P931" s="11" t="str">
        <f>VLOOKUP($A931,'Hospitalisation Details'!$K931:$S3273,6,FALSE)</f>
        <v>R1016</v>
      </c>
      <c r="Q931" s="36">
        <f ca="1">VLOOKUP($A931,'Hospitalisation Details'!$K931:$S3273,8,FALSE)</f>
        <v>58</v>
      </c>
    </row>
    <row r="932" spans="1:17" x14ac:dyDescent="0.3">
      <c r="A932" s="14" t="str">
        <f>VLOOKUP('Customer Names'!A932,'Customer Names'!A932:F3266,1,FALSE)</f>
        <v>Id931</v>
      </c>
      <c r="B932" s="11" t="str">
        <f>VLOOKUP('Customer Names'!B932,'Customer Names'!B932:G3266,5,FALSE)</f>
        <v>Tiffany</v>
      </c>
      <c r="C932" s="11">
        <f>VLOOKUP($A932,'Medical Examinations'!$A932:$O3266,2,FALSE)</f>
        <v>34.479999999999997</v>
      </c>
      <c r="D932" s="11">
        <f>VLOOKUP($A932,'Medical Examinations'!$A932:$O3266,3,FALSE)</f>
        <v>6.31</v>
      </c>
      <c r="E932" s="11" t="str">
        <f>VLOOKUP($A932,'Medical Examinations'!$A932:$P3266,14,FALSE)</f>
        <v>No</v>
      </c>
      <c r="F932" s="11" t="str">
        <f>VLOOKUP($A932,'Medical Examinations'!$A932:$O3266,5,FALSE)</f>
        <v>No</v>
      </c>
      <c r="G932" s="11" t="str">
        <f>VLOOKUP($A932,'Medical Examinations'!$A932:$O3266,6,FALSE)</f>
        <v>Yes</v>
      </c>
      <c r="H932" s="11">
        <f>VLOOKUP($A932,'Medical Examinations'!$A932:$P3266,13,FALSE)</f>
        <v>1</v>
      </c>
      <c r="I932" s="11" t="str">
        <f>VLOOKUP($A932,'Medical Examinations'!$A932:$P3266,16,FALSE)</f>
        <v>No</v>
      </c>
      <c r="J932" s="11" t="str">
        <f>VLOOKUP($A932,'Medical Examinations'!$A932:$P3266,11,FALSE)</f>
        <v>Obesity</v>
      </c>
      <c r="K932" s="11" t="str">
        <f>VLOOKUP($A932,'Medical Examinations'!$A932:$P3266,12,FALSE)</f>
        <v>Prediabetes</v>
      </c>
      <c r="L932" s="11" t="str">
        <f>VLOOKUP($A932,'Hospitalisation Details'!$K932:$S3274,7,FALSE)</f>
        <v>6 Nov 1979</v>
      </c>
      <c r="M932" s="17">
        <f>VLOOKUP($A932,'Hospitalisation Details'!$K932:$S3274,9,FALSE)</f>
        <v>11752.68</v>
      </c>
      <c r="N932" s="11" t="str">
        <f>VLOOKUP($A932,'Hospitalisation Details'!$K932:$S3274,4,FALSE)</f>
        <v>Tier - 3</v>
      </c>
      <c r="O932" s="11" t="str">
        <f>VLOOKUP($A932,'Hospitalisation Details'!$K932:$S3274,5,FALSE)</f>
        <v>Tier - 1</v>
      </c>
      <c r="P932" s="11" t="str">
        <f>VLOOKUP($A932,'Hospitalisation Details'!$K932:$S3274,6,FALSE)</f>
        <v>R1026</v>
      </c>
      <c r="Q932" s="36">
        <f ca="1">VLOOKUP($A932,'Hospitalisation Details'!$K932:$S3274,8,FALSE)</f>
        <v>45</v>
      </c>
    </row>
    <row r="933" spans="1:17" x14ac:dyDescent="0.3">
      <c r="A933" s="14" t="str">
        <f>VLOOKUP('Customer Names'!A933,'Customer Names'!A933:F3267,1,FALSE)</f>
        <v>Id932</v>
      </c>
      <c r="B933" s="11" t="str">
        <f>VLOOKUP('Customer Names'!B933,'Customer Names'!B933:G3267,5,FALSE)</f>
        <v>Greg</v>
      </c>
      <c r="C933" s="11">
        <f>VLOOKUP($A933,'Medical Examinations'!$A933:$O3267,2,FALSE)</f>
        <v>34.39</v>
      </c>
      <c r="D933" s="11">
        <f>VLOOKUP($A933,'Medical Examinations'!$A933:$O3267,3,FALSE)</f>
        <v>6.28</v>
      </c>
      <c r="E933" s="11" t="str">
        <f>VLOOKUP($A933,'Medical Examinations'!$A933:$P3267,14,FALSE)</f>
        <v>Yes</v>
      </c>
      <c r="F933" s="11" t="str">
        <f>VLOOKUP($A933,'Medical Examinations'!$A933:$O3267,5,FALSE)</f>
        <v>No</v>
      </c>
      <c r="G933" s="11" t="str">
        <f>VLOOKUP($A933,'Medical Examinations'!$A933:$O3267,6,FALSE)</f>
        <v>No</v>
      </c>
      <c r="H933" s="11">
        <f>VLOOKUP($A933,'Medical Examinations'!$A933:$P3267,13,FALSE)</f>
        <v>1</v>
      </c>
      <c r="I933" s="11" t="str">
        <f>VLOOKUP($A933,'Medical Examinations'!$A933:$P3267,16,FALSE)</f>
        <v>No</v>
      </c>
      <c r="J933" s="11" t="str">
        <f>VLOOKUP($A933,'Medical Examinations'!$A933:$P3267,11,FALSE)</f>
        <v>Obesity</v>
      </c>
      <c r="K933" s="11" t="str">
        <f>VLOOKUP($A933,'Medical Examinations'!$A933:$P3267,12,FALSE)</f>
        <v>Prediabetes</v>
      </c>
      <c r="L933" s="11" t="str">
        <f>VLOOKUP($A933,'Hospitalisation Details'!$K933:$S3275,7,FALSE)</f>
        <v>2 Dec 1964</v>
      </c>
      <c r="M933" s="17">
        <f>VLOOKUP($A933,'Hospitalisation Details'!$K933:$S3275,9,FALSE)</f>
        <v>11743.93</v>
      </c>
      <c r="N933" s="11" t="str">
        <f>VLOOKUP($A933,'Hospitalisation Details'!$K933:$S3275,4,FALSE)</f>
        <v>Tier - 3</v>
      </c>
      <c r="O933" s="11" t="str">
        <f>VLOOKUP($A933,'Hospitalisation Details'!$K933:$S3275,5,FALSE)</f>
        <v>Tier - 1</v>
      </c>
      <c r="P933" s="11" t="str">
        <f>VLOOKUP($A933,'Hospitalisation Details'!$K933:$S3275,6,FALSE)</f>
        <v>R1012</v>
      </c>
      <c r="Q933" s="36">
        <f ca="1">VLOOKUP($A933,'Hospitalisation Details'!$K933:$S3275,8,FALSE)</f>
        <v>60</v>
      </c>
    </row>
    <row r="934" spans="1:17" x14ac:dyDescent="0.3">
      <c r="A934" s="14" t="str">
        <f>VLOOKUP('Customer Names'!A934,'Customer Names'!A934:F3268,1,FALSE)</f>
        <v>Id933</v>
      </c>
      <c r="B934" s="11" t="str">
        <f>VLOOKUP('Customer Names'!B934,'Customer Names'!B934:G3268,5,FALSE)</f>
        <v>Dale</v>
      </c>
      <c r="C934" s="11">
        <f>VLOOKUP($A934,'Medical Examinations'!$A934:$O3268,2,FALSE)</f>
        <v>26.4</v>
      </c>
      <c r="D934" s="11">
        <f>VLOOKUP($A934,'Medical Examinations'!$A934:$O3268,3,FALSE)</f>
        <v>9.2899999999999991</v>
      </c>
      <c r="E934" s="11" t="str">
        <f>VLOOKUP($A934,'Medical Examinations'!$A934:$P3268,14,FALSE)</f>
        <v>Yes</v>
      </c>
      <c r="F934" s="11" t="str">
        <f>VLOOKUP($A934,'Medical Examinations'!$A934:$O3268,5,FALSE)</f>
        <v>No</v>
      </c>
      <c r="G934" s="11" t="str">
        <f>VLOOKUP($A934,'Medical Examinations'!$A934:$O3268,6,FALSE)</f>
        <v>Yes</v>
      </c>
      <c r="H934" s="11">
        <f>VLOOKUP($A934,'Medical Examinations'!$A934:$P3268,13,FALSE)</f>
        <v>1</v>
      </c>
      <c r="I934" s="11" t="str">
        <f>VLOOKUP($A934,'Medical Examinations'!$A934:$P3268,16,FALSE)</f>
        <v>No</v>
      </c>
      <c r="J934" s="11" t="str">
        <f>VLOOKUP($A934,'Medical Examinations'!$A934:$P3268,11,FALSE)</f>
        <v>Overweight</v>
      </c>
      <c r="K934" s="11" t="str">
        <f>VLOOKUP($A934,'Medical Examinations'!$A934:$P3268,12,FALSE)</f>
        <v>Diabetes</v>
      </c>
      <c r="L934" s="11" t="str">
        <f>VLOOKUP($A934,'Hospitalisation Details'!$K934:$S3276,7,FALSE)</f>
        <v>9 Jun 1963</v>
      </c>
      <c r="M934" s="17">
        <f>VLOOKUP($A934,'Hospitalisation Details'!$K934:$S3276,9,FALSE)</f>
        <v>11743.3</v>
      </c>
      <c r="N934" s="11" t="str">
        <f>VLOOKUP($A934,'Hospitalisation Details'!$K934:$S3276,4,FALSE)</f>
        <v>Tier - 3</v>
      </c>
      <c r="O934" s="11" t="str">
        <f>VLOOKUP($A934,'Hospitalisation Details'!$K934:$S3276,5,FALSE)</f>
        <v>Tier - 3</v>
      </c>
      <c r="P934" s="11" t="str">
        <f>VLOOKUP($A934,'Hospitalisation Details'!$K934:$S3276,6,FALSE)</f>
        <v>R1013</v>
      </c>
      <c r="Q934" s="36">
        <f ca="1">VLOOKUP($A934,'Hospitalisation Details'!$K934:$S3276,8,FALSE)</f>
        <v>61</v>
      </c>
    </row>
    <row r="935" spans="1:17" x14ac:dyDescent="0.3">
      <c r="A935" s="14" t="str">
        <f>VLOOKUP('Customer Names'!A935,'Customer Names'!A935:F3269,1,FALSE)</f>
        <v>Id934</v>
      </c>
      <c r="B935" s="11" t="str">
        <f>VLOOKUP('Customer Names'!B935,'Customer Names'!B935:G3269,5,FALSE)</f>
        <v>Brittany A</v>
      </c>
      <c r="C935" s="11">
        <f>VLOOKUP($A935,'Medical Examinations'!$A935:$O3269,2,FALSE)</f>
        <v>28.1</v>
      </c>
      <c r="D935" s="11">
        <f>VLOOKUP($A935,'Medical Examinations'!$A935:$O3269,3,FALSE)</f>
        <v>5.79</v>
      </c>
      <c r="E935" s="11" t="str">
        <f>VLOOKUP($A935,'Medical Examinations'!$A935:$P3269,14,FALSE)</f>
        <v>Yes</v>
      </c>
      <c r="F935" s="11" t="str">
        <f>VLOOKUP($A935,'Medical Examinations'!$A935:$O3269,5,FALSE)</f>
        <v>No</v>
      </c>
      <c r="G935" s="11" t="str">
        <f>VLOOKUP($A935,'Medical Examinations'!$A935:$O3269,6,FALSE)</f>
        <v>Yes</v>
      </c>
      <c r="H935" s="11">
        <f>VLOOKUP($A935,'Medical Examinations'!$A935:$P3269,13,FALSE)</f>
        <v>1</v>
      </c>
      <c r="I935" s="11" t="str">
        <f>VLOOKUP($A935,'Medical Examinations'!$A935:$P3269,16,FALSE)</f>
        <v>No</v>
      </c>
      <c r="J935" s="11" t="str">
        <f>VLOOKUP($A935,'Medical Examinations'!$A935:$P3269,11,FALSE)</f>
        <v>Overweight</v>
      </c>
      <c r="K935" s="11" t="str">
        <f>VLOOKUP($A935,'Medical Examinations'!$A935:$P3269,12,FALSE)</f>
        <v>Prediabetes</v>
      </c>
      <c r="L935" s="11" t="str">
        <f>VLOOKUP($A935,'Hospitalisation Details'!$K935:$S3277,7,FALSE)</f>
        <v>12 Nov 1969</v>
      </c>
      <c r="M935" s="17">
        <f>VLOOKUP($A935,'Hospitalisation Details'!$K935:$S3277,9,FALSE)</f>
        <v>11741.73</v>
      </c>
      <c r="N935" s="11" t="str">
        <f>VLOOKUP($A935,'Hospitalisation Details'!$K935:$S3277,4,FALSE)</f>
        <v>Tier - 3</v>
      </c>
      <c r="O935" s="11" t="str">
        <f>VLOOKUP($A935,'Hospitalisation Details'!$K935:$S3277,5,FALSE)</f>
        <v>Tier - 1</v>
      </c>
      <c r="P935" s="11" t="str">
        <f>VLOOKUP($A935,'Hospitalisation Details'!$K935:$S3277,6,FALSE)</f>
        <v>R1011</v>
      </c>
      <c r="Q935" s="36">
        <f ca="1">VLOOKUP($A935,'Hospitalisation Details'!$K935:$S3277,8,FALSE)</f>
        <v>55</v>
      </c>
    </row>
    <row r="936" spans="1:17" x14ac:dyDescent="0.3">
      <c r="A936" s="14" t="str">
        <f>VLOOKUP('Customer Names'!A936,'Customer Names'!A936:F3270,1,FALSE)</f>
        <v>Id935</v>
      </c>
      <c r="B936" s="11" t="str">
        <f>VLOOKUP('Customer Names'!B936,'Customer Names'!B936:G3270,5,FALSE)</f>
        <v>Robert S</v>
      </c>
      <c r="C936" s="11">
        <f>VLOOKUP($A936,'Medical Examinations'!$A936:$O3270,2,FALSE)</f>
        <v>27</v>
      </c>
      <c r="D936" s="11">
        <f>VLOOKUP($A936,'Medical Examinations'!$A936:$O3270,3,FALSE)</f>
        <v>4.54</v>
      </c>
      <c r="E936" s="11" t="str">
        <f>VLOOKUP($A936,'Medical Examinations'!$A936:$P3270,14,FALSE)</f>
        <v>Yes</v>
      </c>
      <c r="F936" s="11" t="str">
        <f>VLOOKUP($A936,'Medical Examinations'!$A936:$O3270,5,FALSE)</f>
        <v>No</v>
      </c>
      <c r="G936" s="11" t="str">
        <f>VLOOKUP($A936,'Medical Examinations'!$A936:$O3270,6,FALSE)</f>
        <v>No</v>
      </c>
      <c r="H936" s="11">
        <f>VLOOKUP($A936,'Medical Examinations'!$A936:$P3270,13,FALSE)</f>
        <v>1</v>
      </c>
      <c r="I936" s="11" t="str">
        <f>VLOOKUP($A936,'Medical Examinations'!$A936:$P3270,16,FALSE)</f>
        <v>No</v>
      </c>
      <c r="J936" s="11" t="str">
        <f>VLOOKUP($A936,'Medical Examinations'!$A936:$P3270,11,FALSE)</f>
        <v>Overweight</v>
      </c>
      <c r="K936" s="11" t="str">
        <f>VLOOKUP($A936,'Medical Examinations'!$A936:$P3270,12,FALSE)</f>
        <v>Normal</v>
      </c>
      <c r="L936" s="11" t="str">
        <f>VLOOKUP($A936,'Hospitalisation Details'!$K936:$S3278,7,FALSE)</f>
        <v>5 Sep 1988</v>
      </c>
      <c r="M936" s="17">
        <f>VLOOKUP($A936,'Hospitalisation Details'!$K936:$S3278,9,FALSE)</f>
        <v>11737.85</v>
      </c>
      <c r="N936" s="11" t="str">
        <f>VLOOKUP($A936,'Hospitalisation Details'!$K936:$S3278,4,FALSE)</f>
        <v>Tier - 3</v>
      </c>
      <c r="O936" s="11" t="str">
        <f>VLOOKUP($A936,'Hospitalisation Details'!$K936:$S3278,5,FALSE)</f>
        <v>Tier - 1</v>
      </c>
      <c r="P936" s="11" t="str">
        <f>VLOOKUP($A936,'Hospitalisation Details'!$K936:$S3278,6,FALSE)</f>
        <v>R1011</v>
      </c>
      <c r="Q936" s="36">
        <f ca="1">VLOOKUP($A936,'Hospitalisation Details'!$K936:$S3278,8,FALSE)</f>
        <v>36</v>
      </c>
    </row>
    <row r="937" spans="1:17" x14ac:dyDescent="0.3">
      <c r="A937" s="14" t="str">
        <f>VLOOKUP('Customer Names'!A937,'Customer Names'!A937:F3271,1,FALSE)</f>
        <v>Id936</v>
      </c>
      <c r="B937" s="11" t="str">
        <f>VLOOKUP('Customer Names'!B937,'Customer Names'!B937:G3271,5,FALSE)</f>
        <v>Cameron</v>
      </c>
      <c r="C937" s="11">
        <f>VLOOKUP($A937,'Medical Examinations'!$A937:$O3271,2,FALSE)</f>
        <v>28.594999999999999</v>
      </c>
      <c r="D937" s="11">
        <f>VLOOKUP($A937,'Medical Examinations'!$A937:$O3271,3,FALSE)</f>
        <v>4.68</v>
      </c>
      <c r="E937" s="11" t="str">
        <f>VLOOKUP($A937,'Medical Examinations'!$A937:$P3271,14,FALSE)</f>
        <v>Yes</v>
      </c>
      <c r="F937" s="11" t="str">
        <f>VLOOKUP($A937,'Medical Examinations'!$A937:$O3271,5,FALSE)</f>
        <v>No</v>
      </c>
      <c r="G937" s="11" t="str">
        <f>VLOOKUP($A937,'Medical Examinations'!$A937:$O3271,6,FALSE)</f>
        <v>No</v>
      </c>
      <c r="H937" s="11">
        <f>VLOOKUP($A937,'Medical Examinations'!$A937:$P3271,13,FALSE)</f>
        <v>1</v>
      </c>
      <c r="I937" s="11" t="str">
        <f>VLOOKUP($A937,'Medical Examinations'!$A937:$P3271,16,FALSE)</f>
        <v>No</v>
      </c>
      <c r="J937" s="11" t="str">
        <f>VLOOKUP($A937,'Medical Examinations'!$A937:$P3271,11,FALSE)</f>
        <v>Overweight</v>
      </c>
      <c r="K937" s="11" t="str">
        <f>VLOOKUP($A937,'Medical Examinations'!$A937:$P3271,12,FALSE)</f>
        <v>Normal</v>
      </c>
      <c r="L937" s="11" t="str">
        <f>VLOOKUP($A937,'Hospitalisation Details'!$K937:$S3279,7,FALSE)</f>
        <v>9 Nov 1964</v>
      </c>
      <c r="M937" s="17">
        <f>VLOOKUP($A937,'Hospitalisation Details'!$K937:$S3279,9,FALSE)</f>
        <v>11735.88</v>
      </c>
      <c r="N937" s="11" t="str">
        <f>VLOOKUP($A937,'Hospitalisation Details'!$K937:$S3279,4,FALSE)</f>
        <v>Tier - 3</v>
      </c>
      <c r="O937" s="11" t="str">
        <f>VLOOKUP($A937,'Hospitalisation Details'!$K937:$S3279,5,FALSE)</f>
        <v>Tier - 1</v>
      </c>
      <c r="P937" s="11" t="str">
        <f>VLOOKUP($A937,'Hospitalisation Details'!$K937:$S3279,6,FALSE)</f>
        <v>R1012</v>
      </c>
      <c r="Q937" s="36">
        <f ca="1">VLOOKUP($A937,'Hospitalisation Details'!$K937:$S3279,8,FALSE)</f>
        <v>60</v>
      </c>
    </row>
    <row r="938" spans="1:17" x14ac:dyDescent="0.3">
      <c r="A938" s="14" t="str">
        <f>VLOOKUP('Customer Names'!A938,'Customer Names'!A938:F3272,1,FALSE)</f>
        <v>Id937</v>
      </c>
      <c r="B938" s="11" t="str">
        <f>VLOOKUP('Customer Names'!B938,'Customer Names'!B938:G3272,5,FALSE)</f>
        <v>Ulrike</v>
      </c>
      <c r="C938" s="11">
        <f>VLOOKUP($A938,'Medical Examinations'!$A938:$O3272,2,FALSE)</f>
        <v>36.799999999999997</v>
      </c>
      <c r="D938" s="11">
        <f>VLOOKUP($A938,'Medical Examinations'!$A938:$O3272,3,FALSE)</f>
        <v>5.88</v>
      </c>
      <c r="E938" s="11" t="str">
        <f>VLOOKUP($A938,'Medical Examinations'!$A938:$P3272,14,FALSE)</f>
        <v>No</v>
      </c>
      <c r="F938" s="11" t="str">
        <f>VLOOKUP($A938,'Medical Examinations'!$A938:$O3272,5,FALSE)</f>
        <v>No</v>
      </c>
      <c r="G938" s="11" t="str">
        <f>VLOOKUP($A938,'Medical Examinations'!$A938:$O3272,6,FALSE)</f>
        <v>No</v>
      </c>
      <c r="H938" s="11">
        <f>VLOOKUP($A938,'Medical Examinations'!$A938:$P3272,13,FALSE)</f>
        <v>1</v>
      </c>
      <c r="I938" s="11" t="str">
        <f>VLOOKUP($A938,'Medical Examinations'!$A938:$P3272,16,FALSE)</f>
        <v>No</v>
      </c>
      <c r="J938" s="11" t="str">
        <f>VLOOKUP($A938,'Medical Examinations'!$A938:$P3272,11,FALSE)</f>
        <v>Obesity</v>
      </c>
      <c r="K938" s="11" t="str">
        <f>VLOOKUP($A938,'Medical Examinations'!$A938:$P3272,12,FALSE)</f>
        <v>Prediabetes</v>
      </c>
      <c r="L938" s="11" t="str">
        <f>VLOOKUP($A938,'Hospitalisation Details'!$K938:$S3280,7,FALSE)</f>
        <v>26 Nov 1984</v>
      </c>
      <c r="M938" s="17">
        <f>VLOOKUP($A938,'Hospitalisation Details'!$K938:$S3280,9,FALSE)</f>
        <v>11730.82</v>
      </c>
      <c r="N938" s="11" t="str">
        <f>VLOOKUP($A938,'Hospitalisation Details'!$K938:$S3280,4,FALSE)</f>
        <v>Tier - 3</v>
      </c>
      <c r="O938" s="11" t="str">
        <f>VLOOKUP($A938,'Hospitalisation Details'!$K938:$S3280,5,FALSE)</f>
        <v>Tier - 3</v>
      </c>
      <c r="P938" s="11" t="str">
        <f>VLOOKUP($A938,'Hospitalisation Details'!$K938:$S3280,6,FALSE)</f>
        <v>R1026</v>
      </c>
      <c r="Q938" s="36">
        <f ca="1">VLOOKUP($A938,'Hospitalisation Details'!$K938:$S3280,8,FALSE)</f>
        <v>40</v>
      </c>
    </row>
    <row r="939" spans="1:17" x14ac:dyDescent="0.3">
      <c r="A939" s="14" t="str">
        <f>VLOOKUP('Customer Names'!A939,'Customer Names'!A939:F3273,1,FALSE)</f>
        <v>Id938</v>
      </c>
      <c r="B939" s="11" t="str">
        <f>VLOOKUP('Customer Names'!B939,'Customer Names'!B939:G3273,5,FALSE)</f>
        <v>Katlyn A</v>
      </c>
      <c r="C939" s="11">
        <f>VLOOKUP($A939,'Medical Examinations'!$A939:$O3273,2,FALSE)</f>
        <v>23.75</v>
      </c>
      <c r="D939" s="11">
        <f>VLOOKUP($A939,'Medical Examinations'!$A939:$O3273,3,FALSE)</f>
        <v>5.42</v>
      </c>
      <c r="E939" s="11" t="str">
        <f>VLOOKUP($A939,'Medical Examinations'!$A939:$P3273,14,FALSE)</f>
        <v>Yes</v>
      </c>
      <c r="F939" s="11" t="str">
        <f>VLOOKUP($A939,'Medical Examinations'!$A939:$O3273,5,FALSE)</f>
        <v>No</v>
      </c>
      <c r="G939" s="11" t="str">
        <f>VLOOKUP($A939,'Medical Examinations'!$A939:$O3273,6,FALSE)</f>
        <v>Yes</v>
      </c>
      <c r="H939" s="11">
        <f>VLOOKUP($A939,'Medical Examinations'!$A939:$P3273,13,FALSE)</f>
        <v>1</v>
      </c>
      <c r="I939" s="11" t="str">
        <f>VLOOKUP($A939,'Medical Examinations'!$A939:$P3273,16,FALSE)</f>
        <v>No</v>
      </c>
      <c r="J939" s="11" t="str">
        <f>VLOOKUP($A939,'Medical Examinations'!$A939:$P3273,11,FALSE)</f>
        <v>Normal Weight</v>
      </c>
      <c r="K939" s="11" t="str">
        <f>VLOOKUP($A939,'Medical Examinations'!$A939:$P3273,12,FALSE)</f>
        <v>Normal</v>
      </c>
      <c r="L939" s="11" t="str">
        <f>VLOOKUP($A939,'Hospitalisation Details'!$K939:$S3281,7,FALSE)</f>
        <v>12 Oct 1969</v>
      </c>
      <c r="M939" s="17">
        <f>VLOOKUP($A939,'Hospitalisation Details'!$K939:$S3281,9,FALSE)</f>
        <v>11729.68</v>
      </c>
      <c r="N939" s="11" t="str">
        <f>VLOOKUP($A939,'Hospitalisation Details'!$K939:$S3281,4,FALSE)</f>
        <v>Tier - 3</v>
      </c>
      <c r="O939" s="11" t="str">
        <f>VLOOKUP($A939,'Hospitalisation Details'!$K939:$S3281,5,FALSE)</f>
        <v>Tier - 1</v>
      </c>
      <c r="P939" s="11" t="str">
        <f>VLOOKUP($A939,'Hospitalisation Details'!$K939:$S3281,6,FALSE)</f>
        <v>R1024</v>
      </c>
      <c r="Q939" s="36">
        <f ca="1">VLOOKUP($A939,'Hospitalisation Details'!$K939:$S3281,8,FALSE)</f>
        <v>55</v>
      </c>
    </row>
    <row r="940" spans="1:17" x14ac:dyDescent="0.3">
      <c r="A940" s="14" t="str">
        <f>VLOOKUP('Customer Names'!A940,'Customer Names'!A940:F3274,1,FALSE)</f>
        <v>Id939</v>
      </c>
      <c r="B940" s="11" t="str">
        <f>VLOOKUP('Customer Names'!B940,'Customer Names'!B940:G3274,5,FALSE)</f>
        <v>Morgan B</v>
      </c>
      <c r="C940" s="11">
        <f>VLOOKUP($A940,'Medical Examinations'!$A940:$O3274,2,FALSE)</f>
        <v>35.619999999999997</v>
      </c>
      <c r="D940" s="11">
        <f>VLOOKUP($A940,'Medical Examinations'!$A940:$O3274,3,FALSE)</f>
        <v>4.16</v>
      </c>
      <c r="E940" s="11" t="str">
        <f>VLOOKUP($A940,'Medical Examinations'!$A940:$P3274,14,FALSE)</f>
        <v>No</v>
      </c>
      <c r="F940" s="11" t="str">
        <f>VLOOKUP($A940,'Medical Examinations'!$A940:$O3274,5,FALSE)</f>
        <v>No</v>
      </c>
      <c r="G940" s="11" t="str">
        <f>VLOOKUP($A940,'Medical Examinations'!$A940:$O3274,6,FALSE)</f>
        <v>No</v>
      </c>
      <c r="H940" s="11">
        <f>VLOOKUP($A940,'Medical Examinations'!$A940:$P3274,13,FALSE)</f>
        <v>0</v>
      </c>
      <c r="I940" s="11" t="str">
        <f>VLOOKUP($A940,'Medical Examinations'!$A940:$P3274,16,FALSE)</f>
        <v>No</v>
      </c>
      <c r="J940" s="11" t="str">
        <f>VLOOKUP($A940,'Medical Examinations'!$A940:$P3274,11,FALSE)</f>
        <v>Obesity</v>
      </c>
      <c r="K940" s="11" t="str">
        <f>VLOOKUP($A940,'Medical Examinations'!$A940:$P3274,12,FALSE)</f>
        <v>Normal</v>
      </c>
      <c r="L940" s="11" t="str">
        <f>VLOOKUP($A940,'Hospitalisation Details'!$K940:$S3282,7,FALSE)</f>
        <v>21 Oct 1982</v>
      </c>
      <c r="M940" s="17">
        <f>VLOOKUP($A940,'Hospitalisation Details'!$K940:$S3282,9,FALSE)</f>
        <v>11712.97</v>
      </c>
      <c r="N940" s="11" t="str">
        <f>VLOOKUP($A940,'Hospitalisation Details'!$K940:$S3282,4,FALSE)</f>
        <v>Tier - 3</v>
      </c>
      <c r="O940" s="11" t="str">
        <f>VLOOKUP($A940,'Hospitalisation Details'!$K940:$S3282,5,FALSE)</f>
        <v>Tier - 2</v>
      </c>
      <c r="P940" s="11" t="str">
        <f>VLOOKUP($A940,'Hospitalisation Details'!$K940:$S3282,6,FALSE)</f>
        <v>R1021</v>
      </c>
      <c r="Q940" s="36">
        <f ca="1">VLOOKUP($A940,'Hospitalisation Details'!$K940:$S3282,8,FALSE)</f>
        <v>42</v>
      </c>
    </row>
    <row r="941" spans="1:17" x14ac:dyDescent="0.3">
      <c r="A941" s="14" t="str">
        <f>VLOOKUP('Customer Names'!A941,'Customer Names'!A941:F3275,1,FALSE)</f>
        <v>Id940</v>
      </c>
      <c r="B941" s="11" t="str">
        <f>VLOOKUP('Customer Names'!B941,'Customer Names'!B941:G3275,5,FALSE)</f>
        <v>Peter</v>
      </c>
      <c r="C941" s="11">
        <f>VLOOKUP($A941,'Medical Examinations'!$A941:$O3275,2,FALSE)</f>
        <v>30.69</v>
      </c>
      <c r="D941" s="11">
        <f>VLOOKUP($A941,'Medical Examinations'!$A941:$O3275,3,FALSE)</f>
        <v>7.05</v>
      </c>
      <c r="E941" s="11" t="str">
        <f>VLOOKUP($A941,'Medical Examinations'!$A941:$P3275,14,FALSE)</f>
        <v>Yes</v>
      </c>
      <c r="F941" s="11" t="str">
        <f>VLOOKUP($A941,'Medical Examinations'!$A941:$O3275,5,FALSE)</f>
        <v>No</v>
      </c>
      <c r="G941" s="11" t="str">
        <f>VLOOKUP($A941,'Medical Examinations'!$A941:$O3275,6,FALSE)</f>
        <v>No</v>
      </c>
      <c r="H941" s="11">
        <f>VLOOKUP($A941,'Medical Examinations'!$A941:$P3275,13,FALSE)</f>
        <v>2</v>
      </c>
      <c r="I941" s="11" t="str">
        <f>VLOOKUP($A941,'Medical Examinations'!$A941:$P3275,16,FALSE)</f>
        <v>No</v>
      </c>
      <c r="J941" s="11" t="str">
        <f>VLOOKUP($A941,'Medical Examinations'!$A941:$P3275,11,FALSE)</f>
        <v>Obesity</v>
      </c>
      <c r="K941" s="11" t="str">
        <f>VLOOKUP($A941,'Medical Examinations'!$A941:$P3275,12,FALSE)</f>
        <v>Diabetes</v>
      </c>
      <c r="L941" s="11" t="str">
        <f>VLOOKUP($A941,'Hospitalisation Details'!$K941:$S3283,7,FALSE)</f>
        <v>1 Dec 1970</v>
      </c>
      <c r="M941" s="17">
        <f>VLOOKUP($A941,'Hospitalisation Details'!$K941:$S3283,9,FALSE)</f>
        <v>11696.52</v>
      </c>
      <c r="N941" s="11" t="str">
        <f>VLOOKUP($A941,'Hospitalisation Details'!$K941:$S3283,4,FALSE)</f>
        <v>Tier - 3</v>
      </c>
      <c r="O941" s="11" t="str">
        <f>VLOOKUP($A941,'Hospitalisation Details'!$K941:$S3283,5,FALSE)</f>
        <v>Tier - 1</v>
      </c>
      <c r="P941" s="11" t="str">
        <f>VLOOKUP($A941,'Hospitalisation Details'!$K941:$S3283,6,FALSE)</f>
        <v>R1021</v>
      </c>
      <c r="Q941" s="36">
        <f ca="1">VLOOKUP($A941,'Hospitalisation Details'!$K941:$S3283,8,FALSE)</f>
        <v>54</v>
      </c>
    </row>
    <row r="942" spans="1:17" x14ac:dyDescent="0.3">
      <c r="A942" s="14" t="str">
        <f>VLOOKUP('Customer Names'!A942,'Customer Names'!A942:F3276,1,FALSE)</f>
        <v>Id941</v>
      </c>
      <c r="B942" s="11" t="str">
        <f>VLOOKUP('Customer Names'!B942,'Customer Names'!B942:G3276,5,FALSE)</f>
        <v>Chandler</v>
      </c>
      <c r="C942" s="11">
        <f>VLOOKUP($A942,'Medical Examinations'!$A942:$O3276,2,FALSE)</f>
        <v>35.799999999999997</v>
      </c>
      <c r="D942" s="11">
        <f>VLOOKUP($A942,'Medical Examinations'!$A942:$O3276,3,FALSE)</f>
        <v>5.63</v>
      </c>
      <c r="E942" s="11" t="str">
        <f>VLOOKUP($A942,'Medical Examinations'!$A942:$P3276,14,FALSE)</f>
        <v>Yes</v>
      </c>
      <c r="F942" s="11" t="str">
        <f>VLOOKUP($A942,'Medical Examinations'!$A942:$O3276,5,FALSE)</f>
        <v>No</v>
      </c>
      <c r="G942" s="11" t="str">
        <f>VLOOKUP($A942,'Medical Examinations'!$A942:$O3276,6,FALSE)</f>
        <v>No</v>
      </c>
      <c r="H942" s="11">
        <f>VLOOKUP($A942,'Medical Examinations'!$A942:$P3276,13,FALSE)</f>
        <v>2</v>
      </c>
      <c r="I942" s="11" t="str">
        <f>VLOOKUP($A942,'Medical Examinations'!$A942:$P3276,16,FALSE)</f>
        <v>No</v>
      </c>
      <c r="J942" s="11" t="str">
        <f>VLOOKUP($A942,'Medical Examinations'!$A942:$P3276,11,FALSE)</f>
        <v>Obesity</v>
      </c>
      <c r="K942" s="11" t="str">
        <f>VLOOKUP($A942,'Medical Examinations'!$A942:$P3276,12,FALSE)</f>
        <v>Normal</v>
      </c>
      <c r="L942" s="11" t="str">
        <f>VLOOKUP($A942,'Hospitalisation Details'!$K942:$S3284,7,FALSE)</f>
        <v>9 Nov 1966</v>
      </c>
      <c r="M942" s="17">
        <f>VLOOKUP($A942,'Hospitalisation Details'!$K942:$S3284,9,FALSE)</f>
        <v>11674.13</v>
      </c>
      <c r="N942" s="11" t="str">
        <f>VLOOKUP($A942,'Hospitalisation Details'!$K942:$S3284,4,FALSE)</f>
        <v>Tier - 3</v>
      </c>
      <c r="O942" s="11" t="str">
        <f>VLOOKUP($A942,'Hospitalisation Details'!$K942:$S3284,5,FALSE)</f>
        <v>Tier - 1</v>
      </c>
      <c r="P942" s="11" t="str">
        <f>VLOOKUP($A942,'Hospitalisation Details'!$K942:$S3284,6,FALSE)</f>
        <v>R1011</v>
      </c>
      <c r="Q942" s="36">
        <f ca="1">VLOOKUP($A942,'Hospitalisation Details'!$K942:$S3284,8,FALSE)</f>
        <v>58</v>
      </c>
    </row>
    <row r="943" spans="1:17" x14ac:dyDescent="0.3">
      <c r="A943" s="14" t="str">
        <f>VLOOKUP('Customer Names'!A943,'Customer Names'!A943:F3277,1,FALSE)</f>
        <v>Id942</v>
      </c>
      <c r="B943" s="11" t="str">
        <f>VLOOKUP('Customer Names'!B943,'Customer Names'!B943:G3277,5,FALSE)</f>
        <v>Silvana M</v>
      </c>
      <c r="C943" s="11">
        <f>VLOOKUP($A943,'Medical Examinations'!$A943:$O3277,2,FALSE)</f>
        <v>28.785</v>
      </c>
      <c r="D943" s="11">
        <f>VLOOKUP($A943,'Medical Examinations'!$A943:$O3277,3,FALSE)</f>
        <v>4.24</v>
      </c>
      <c r="E943" s="11" t="str">
        <f>VLOOKUP($A943,'Medical Examinations'!$A943:$P3277,14,FALSE)</f>
        <v>Yes</v>
      </c>
      <c r="F943" s="11" t="str">
        <f>VLOOKUP($A943,'Medical Examinations'!$A943:$O3277,5,FALSE)</f>
        <v>No</v>
      </c>
      <c r="G943" s="11" t="str">
        <f>VLOOKUP($A943,'Medical Examinations'!$A943:$O3277,6,FALSE)</f>
        <v>No</v>
      </c>
      <c r="H943" s="11">
        <f>VLOOKUP($A943,'Medical Examinations'!$A943:$P3277,13,FALSE)</f>
        <v>2</v>
      </c>
      <c r="I943" s="11" t="str">
        <f>VLOOKUP($A943,'Medical Examinations'!$A943:$P3277,16,FALSE)</f>
        <v>No</v>
      </c>
      <c r="J943" s="11" t="str">
        <f>VLOOKUP($A943,'Medical Examinations'!$A943:$P3277,11,FALSE)</f>
        <v>Overweight</v>
      </c>
      <c r="K943" s="11" t="str">
        <f>VLOOKUP($A943,'Medical Examinations'!$A943:$P3277,12,FALSE)</f>
        <v>Normal</v>
      </c>
      <c r="L943" s="11" t="str">
        <f>VLOOKUP($A943,'Hospitalisation Details'!$K943:$S3285,7,FALSE)</f>
        <v>23 Aug 1966</v>
      </c>
      <c r="M943" s="17">
        <f>VLOOKUP($A943,'Hospitalisation Details'!$K943:$S3285,9,FALSE)</f>
        <v>11658.38</v>
      </c>
      <c r="N943" s="11" t="str">
        <f>VLOOKUP($A943,'Hospitalisation Details'!$K943:$S3285,4,FALSE)</f>
        <v>Tier - 3</v>
      </c>
      <c r="O943" s="11" t="str">
        <f>VLOOKUP($A943,'Hospitalisation Details'!$K943:$S3285,5,FALSE)</f>
        <v>Tier - 3</v>
      </c>
      <c r="P943" s="11" t="str">
        <f>VLOOKUP($A943,'Hospitalisation Details'!$K943:$S3285,6,FALSE)</f>
        <v>R1024</v>
      </c>
      <c r="Q943" s="36">
        <f ca="1">VLOOKUP($A943,'Hospitalisation Details'!$K943:$S3285,8,FALSE)</f>
        <v>58</v>
      </c>
    </row>
    <row r="944" spans="1:17" x14ac:dyDescent="0.3">
      <c r="A944" s="14" t="str">
        <f>VLOOKUP('Customer Names'!A944,'Customer Names'!A944:F3278,1,FALSE)</f>
        <v>Id943</v>
      </c>
      <c r="B944" s="11" t="str">
        <f>VLOOKUP('Customer Names'!B944,'Customer Names'!B944:G3278,5,FALSE)</f>
        <v>Natty</v>
      </c>
      <c r="C944" s="11">
        <f>VLOOKUP($A944,'Medical Examinations'!$A944:$O3278,2,FALSE)</f>
        <v>28.594999999999999</v>
      </c>
      <c r="D944" s="11">
        <f>VLOOKUP($A944,'Medical Examinations'!$A944:$O3278,3,FALSE)</f>
        <v>4.96</v>
      </c>
      <c r="E944" s="11" t="str">
        <f>VLOOKUP($A944,'Medical Examinations'!$A944:$P3278,14,FALSE)</f>
        <v>Yes</v>
      </c>
      <c r="F944" s="11" t="str">
        <f>VLOOKUP($A944,'Medical Examinations'!$A944:$O3278,5,FALSE)</f>
        <v>No</v>
      </c>
      <c r="G944" s="11" t="str">
        <f>VLOOKUP($A944,'Medical Examinations'!$A944:$O3278,6,FALSE)</f>
        <v>No</v>
      </c>
      <c r="H944" s="11">
        <f>VLOOKUP($A944,'Medical Examinations'!$A944:$P3278,13,FALSE)</f>
        <v>2</v>
      </c>
      <c r="I944" s="11" t="str">
        <f>VLOOKUP($A944,'Medical Examinations'!$A944:$P3278,16,FALSE)</f>
        <v>No</v>
      </c>
      <c r="J944" s="11" t="str">
        <f>VLOOKUP($A944,'Medical Examinations'!$A944:$P3278,11,FALSE)</f>
        <v>Overweight</v>
      </c>
      <c r="K944" s="11" t="str">
        <f>VLOOKUP($A944,'Medical Examinations'!$A944:$P3278,12,FALSE)</f>
        <v>Normal</v>
      </c>
      <c r="L944" s="11" t="str">
        <f>VLOOKUP($A944,'Hospitalisation Details'!$K944:$S3286,7,FALSE)</f>
        <v>6 Jul 1966</v>
      </c>
      <c r="M944" s="17">
        <f>VLOOKUP($A944,'Hospitalisation Details'!$K944:$S3286,9,FALSE)</f>
        <v>11658.12</v>
      </c>
      <c r="N944" s="11" t="str">
        <f>VLOOKUP($A944,'Hospitalisation Details'!$K944:$S3286,4,FALSE)</f>
        <v>Tier - 3</v>
      </c>
      <c r="O944" s="11" t="str">
        <f>VLOOKUP($A944,'Hospitalisation Details'!$K944:$S3286,5,FALSE)</f>
        <v>Tier - 1</v>
      </c>
      <c r="P944" s="11" t="str">
        <f>VLOOKUP($A944,'Hospitalisation Details'!$K944:$S3286,6,FALSE)</f>
        <v>R1024</v>
      </c>
      <c r="Q944" s="36">
        <f ca="1">VLOOKUP($A944,'Hospitalisation Details'!$K944:$S3286,8,FALSE)</f>
        <v>58</v>
      </c>
    </row>
    <row r="945" spans="1:17" x14ac:dyDescent="0.3">
      <c r="A945" s="14" t="str">
        <f>VLOOKUP('Customer Names'!A945,'Customer Names'!A945:F3279,1,FALSE)</f>
        <v>Id944</v>
      </c>
      <c r="B945" s="11" t="str">
        <f>VLOOKUP('Customer Names'!B945,'Customer Names'!B945:G3279,5,FALSE)</f>
        <v>Nicholas T</v>
      </c>
      <c r="C945" s="11">
        <f>VLOOKUP($A945,'Medical Examinations'!$A945:$O3279,2,FALSE)</f>
        <v>48.75</v>
      </c>
      <c r="D945" s="11">
        <f>VLOOKUP($A945,'Medical Examinations'!$A945:$O3279,3,FALSE)</f>
        <v>4.34</v>
      </c>
      <c r="E945" s="11" t="str">
        <f>VLOOKUP($A945,'Medical Examinations'!$A945:$P3279,14,FALSE)</f>
        <v>No</v>
      </c>
      <c r="F945" s="11" t="str">
        <f>VLOOKUP($A945,'Medical Examinations'!$A945:$O3279,5,FALSE)</f>
        <v>No</v>
      </c>
      <c r="G945" s="11" t="str">
        <f>VLOOKUP($A945,'Medical Examinations'!$A945:$O3279,6,FALSE)</f>
        <v>No</v>
      </c>
      <c r="H945" s="11">
        <f>VLOOKUP($A945,'Medical Examinations'!$A945:$P3279,13,FALSE)</f>
        <v>0</v>
      </c>
      <c r="I945" s="11" t="str">
        <f>VLOOKUP($A945,'Medical Examinations'!$A945:$P3279,16,FALSE)</f>
        <v>No</v>
      </c>
      <c r="J945" s="11" t="str">
        <f>VLOOKUP($A945,'Medical Examinations'!$A945:$P3279,11,FALSE)</f>
        <v>Obesity</v>
      </c>
      <c r="K945" s="11" t="str">
        <f>VLOOKUP($A945,'Medical Examinations'!$A945:$P3279,12,FALSE)</f>
        <v>Normal</v>
      </c>
      <c r="L945" s="11" t="str">
        <f>VLOOKUP($A945,'Hospitalisation Details'!$K945:$S3287,7,FALSE)</f>
        <v>20 Jul 1994</v>
      </c>
      <c r="M945" s="17">
        <f>VLOOKUP($A945,'Hospitalisation Details'!$K945:$S3287,9,FALSE)</f>
        <v>11657.81</v>
      </c>
      <c r="N945" s="11" t="str">
        <f>VLOOKUP($A945,'Hospitalisation Details'!$K945:$S3287,4,FALSE)</f>
        <v>Tier - 3</v>
      </c>
      <c r="O945" s="11" t="str">
        <f>VLOOKUP($A945,'Hospitalisation Details'!$K945:$S3287,5,FALSE)</f>
        <v>Tier - 2</v>
      </c>
      <c r="P945" s="11" t="str">
        <f>VLOOKUP($A945,'Hospitalisation Details'!$K945:$S3287,6,FALSE)</f>
        <v>R1023</v>
      </c>
      <c r="Q945" s="36">
        <f ca="1">VLOOKUP($A945,'Hospitalisation Details'!$K945:$S3287,8,FALSE)</f>
        <v>30</v>
      </c>
    </row>
    <row r="946" spans="1:17" x14ac:dyDescent="0.3">
      <c r="A946" s="14" t="str">
        <f>VLOOKUP('Customer Names'!A946,'Customer Names'!A946:F3280,1,FALSE)</f>
        <v>Id945</v>
      </c>
      <c r="B946" s="11" t="str">
        <f>VLOOKUP('Customer Names'!B946,'Customer Names'!B946:G3280,5,FALSE)</f>
        <v>Rebecca</v>
      </c>
      <c r="C946" s="11">
        <f>VLOOKUP($A946,'Medical Examinations'!$A946:$O3280,2,FALSE)</f>
        <v>28.31</v>
      </c>
      <c r="D946" s="11">
        <f>VLOOKUP($A946,'Medical Examinations'!$A946:$O3280,3,FALSE)</f>
        <v>5.43</v>
      </c>
      <c r="E946" s="11" t="str">
        <f>VLOOKUP($A946,'Medical Examinations'!$A946:$P3280,14,FALSE)</f>
        <v>Yes</v>
      </c>
      <c r="F946" s="11" t="str">
        <f>VLOOKUP($A946,'Medical Examinations'!$A946:$O3280,5,FALSE)</f>
        <v>No</v>
      </c>
      <c r="G946" s="11" t="str">
        <f>VLOOKUP($A946,'Medical Examinations'!$A946:$O3280,6,FALSE)</f>
        <v>No</v>
      </c>
      <c r="H946" s="11">
        <f>VLOOKUP($A946,'Medical Examinations'!$A946:$P3280,13,FALSE)</f>
        <v>2</v>
      </c>
      <c r="I946" s="11" t="str">
        <f>VLOOKUP($A946,'Medical Examinations'!$A946:$P3280,16,FALSE)</f>
        <v>No</v>
      </c>
      <c r="J946" s="11" t="str">
        <f>VLOOKUP($A946,'Medical Examinations'!$A946:$P3280,11,FALSE)</f>
        <v>Overweight</v>
      </c>
      <c r="K946" s="11" t="str">
        <f>VLOOKUP($A946,'Medical Examinations'!$A946:$P3280,12,FALSE)</f>
        <v>Normal</v>
      </c>
      <c r="L946" s="11" t="str">
        <f>VLOOKUP($A946,'Hospitalisation Details'!$K946:$S3288,7,FALSE)</f>
        <v>4 Oct 1966</v>
      </c>
      <c r="M946" s="17">
        <f>VLOOKUP($A946,'Hospitalisation Details'!$K946:$S3288,9,FALSE)</f>
        <v>11657.72</v>
      </c>
      <c r="N946" s="11" t="str">
        <f>VLOOKUP($A946,'Hospitalisation Details'!$K946:$S3288,4,FALSE)</f>
        <v>Tier - 3</v>
      </c>
      <c r="O946" s="11" t="str">
        <f>VLOOKUP($A946,'Hospitalisation Details'!$K946:$S3288,5,FALSE)</f>
        <v>Tier - 2</v>
      </c>
      <c r="P946" s="11" t="str">
        <f>VLOOKUP($A946,'Hospitalisation Details'!$K946:$S3288,6,FALSE)</f>
        <v>R1024</v>
      </c>
      <c r="Q946" s="36">
        <f ca="1">VLOOKUP($A946,'Hospitalisation Details'!$K946:$S3288,8,FALSE)</f>
        <v>58</v>
      </c>
    </row>
    <row r="947" spans="1:17" x14ac:dyDescent="0.3">
      <c r="A947" s="14" t="str">
        <f>VLOOKUP('Customer Names'!A947,'Customer Names'!A947:F3281,1,FALSE)</f>
        <v>Id946</v>
      </c>
      <c r="B947" s="11" t="str">
        <f>VLOOKUP('Customer Names'!B947,'Customer Names'!B947:G3281,5,FALSE)</f>
        <v>John</v>
      </c>
      <c r="C947" s="11">
        <f>VLOOKUP($A947,'Medical Examinations'!$A947:$O3281,2,FALSE)</f>
        <v>38.39</v>
      </c>
      <c r="D947" s="11">
        <f>VLOOKUP($A947,'Medical Examinations'!$A947:$O3281,3,FALSE)</f>
        <v>8.33</v>
      </c>
      <c r="E947" s="11" t="str">
        <f>VLOOKUP($A947,'Medical Examinations'!$A947:$P3281,14,FALSE)</f>
        <v>Yes</v>
      </c>
      <c r="F947" s="11" t="str">
        <f>VLOOKUP($A947,'Medical Examinations'!$A947:$O3281,5,FALSE)</f>
        <v>No</v>
      </c>
      <c r="G947" s="11" t="str">
        <f>VLOOKUP($A947,'Medical Examinations'!$A947:$O3281,6,FALSE)</f>
        <v>No</v>
      </c>
      <c r="H947" s="11">
        <f>VLOOKUP($A947,'Medical Examinations'!$A947:$P3281,13,FALSE)</f>
        <v>1</v>
      </c>
      <c r="I947" s="11" t="str">
        <f>VLOOKUP($A947,'Medical Examinations'!$A947:$P3281,16,FALSE)</f>
        <v>No</v>
      </c>
      <c r="J947" s="11" t="str">
        <f>VLOOKUP($A947,'Medical Examinations'!$A947:$P3281,11,FALSE)</f>
        <v>Obesity</v>
      </c>
      <c r="K947" s="11" t="str">
        <f>VLOOKUP($A947,'Medical Examinations'!$A947:$P3281,12,FALSE)</f>
        <v>Diabetes</v>
      </c>
      <c r="L947" s="11" t="str">
        <f>VLOOKUP($A947,'Hospitalisation Details'!$K947:$S3289,7,FALSE)</f>
        <v>17 Jul 1986</v>
      </c>
      <c r="M947" s="17">
        <f>VLOOKUP($A947,'Hospitalisation Details'!$K947:$S3289,9,FALSE)</f>
        <v>11625.11</v>
      </c>
      <c r="N947" s="11" t="str">
        <f>VLOOKUP($A947,'Hospitalisation Details'!$K947:$S3289,4,FALSE)</f>
        <v>Tier - 3</v>
      </c>
      <c r="O947" s="11" t="str">
        <f>VLOOKUP($A947,'Hospitalisation Details'!$K947:$S3289,5,FALSE)</f>
        <v>Tier - 3</v>
      </c>
      <c r="P947" s="11" t="str">
        <f>VLOOKUP($A947,'Hospitalisation Details'!$K947:$S3289,6,FALSE)</f>
        <v>R1022</v>
      </c>
      <c r="Q947" s="36">
        <f ca="1">VLOOKUP($A947,'Hospitalisation Details'!$K947:$S3289,8,FALSE)</f>
        <v>38</v>
      </c>
    </row>
    <row r="948" spans="1:17" x14ac:dyDescent="0.3">
      <c r="A948" s="14" t="str">
        <f>VLOOKUP('Customer Names'!A948,'Customer Names'!A948:F3282,1,FALSE)</f>
        <v>Id947</v>
      </c>
      <c r="B948" s="11" t="str">
        <f>VLOOKUP('Customer Names'!B948,'Customer Names'!B948:G3282,5,FALSE)</f>
        <v>Antony G</v>
      </c>
      <c r="C948" s="11">
        <f>VLOOKUP($A948,'Medical Examinations'!$A948:$O3282,2,FALSE)</f>
        <v>25.87</v>
      </c>
      <c r="D948" s="11">
        <f>VLOOKUP($A948,'Medical Examinations'!$A948:$O3282,3,FALSE)</f>
        <v>5.63</v>
      </c>
      <c r="E948" s="11" t="str">
        <f>VLOOKUP($A948,'Medical Examinations'!$A948:$P3282,14,FALSE)</f>
        <v>Yes</v>
      </c>
      <c r="F948" s="11" t="str">
        <f>VLOOKUP($A948,'Medical Examinations'!$A948:$O3282,5,FALSE)</f>
        <v>No</v>
      </c>
      <c r="G948" s="11" t="str">
        <f>VLOOKUP($A948,'Medical Examinations'!$A948:$O3282,6,FALSE)</f>
        <v>No</v>
      </c>
      <c r="H948" s="11">
        <f>VLOOKUP($A948,'Medical Examinations'!$A948:$P3282,13,FALSE)</f>
        <v>1</v>
      </c>
      <c r="I948" s="11" t="str">
        <f>VLOOKUP($A948,'Medical Examinations'!$A948:$P3282,16,FALSE)</f>
        <v>No</v>
      </c>
      <c r="J948" s="11" t="str">
        <f>VLOOKUP($A948,'Medical Examinations'!$A948:$P3282,11,FALSE)</f>
        <v>Overweight</v>
      </c>
      <c r="K948" s="11" t="str">
        <f>VLOOKUP($A948,'Medical Examinations'!$A948:$P3282,12,FALSE)</f>
        <v>Normal</v>
      </c>
      <c r="L948" s="11" t="str">
        <f>VLOOKUP($A948,'Hospitalisation Details'!$K948:$S3290,7,FALSE)</f>
        <v>20 Jun 1964</v>
      </c>
      <c r="M948" s="17">
        <f>VLOOKUP($A948,'Hospitalisation Details'!$K948:$S3290,9,FALSE)</f>
        <v>11602.75</v>
      </c>
      <c r="N948" s="11" t="str">
        <f>VLOOKUP($A948,'Hospitalisation Details'!$K948:$S3290,4,FALSE)</f>
        <v>Tier - 3</v>
      </c>
      <c r="O948" s="11" t="str">
        <f>VLOOKUP($A948,'Hospitalisation Details'!$K948:$S3290,5,FALSE)</f>
        <v>Tier - 1</v>
      </c>
      <c r="P948" s="11" t="str">
        <f>VLOOKUP($A948,'Hospitalisation Details'!$K948:$S3290,6,FALSE)</f>
        <v>R1020</v>
      </c>
      <c r="Q948" s="36">
        <f ca="1">VLOOKUP($A948,'Hospitalisation Details'!$K948:$S3290,8,FALSE)</f>
        <v>60</v>
      </c>
    </row>
    <row r="949" spans="1:17" x14ac:dyDescent="0.3">
      <c r="A949" s="14" t="str">
        <f>VLOOKUP('Customer Names'!A949,'Customer Names'!A949:F3283,1,FALSE)</f>
        <v>Id948</v>
      </c>
      <c r="B949" s="11" t="str">
        <f>VLOOKUP('Customer Names'!B949,'Customer Names'!B949:G3283,5,FALSE)</f>
        <v>Eric</v>
      </c>
      <c r="C949" s="11">
        <f>VLOOKUP($A949,'Medical Examinations'!$A949:$O3283,2,FALSE)</f>
        <v>43.7</v>
      </c>
      <c r="D949" s="11">
        <f>VLOOKUP($A949,'Medical Examinations'!$A949:$O3283,3,FALSE)</f>
        <v>7.23</v>
      </c>
      <c r="E949" s="11" t="str">
        <f>VLOOKUP($A949,'Medical Examinations'!$A949:$P3283,14,FALSE)</f>
        <v>No</v>
      </c>
      <c r="F949" s="11" t="str">
        <f>VLOOKUP($A949,'Medical Examinations'!$A949:$O3283,5,FALSE)</f>
        <v>No</v>
      </c>
      <c r="G949" s="11" t="str">
        <f>VLOOKUP($A949,'Medical Examinations'!$A949:$O3283,6,FALSE)</f>
        <v>No</v>
      </c>
      <c r="H949" s="11">
        <f>VLOOKUP($A949,'Medical Examinations'!$A949:$P3283,13,FALSE)</f>
        <v>0</v>
      </c>
      <c r="I949" s="11" t="str">
        <f>VLOOKUP($A949,'Medical Examinations'!$A949:$P3283,16,FALSE)</f>
        <v>No</v>
      </c>
      <c r="J949" s="11" t="str">
        <f>VLOOKUP($A949,'Medical Examinations'!$A949:$P3283,11,FALSE)</f>
        <v>Obesity</v>
      </c>
      <c r="K949" s="11" t="str">
        <f>VLOOKUP($A949,'Medical Examinations'!$A949:$P3283,12,FALSE)</f>
        <v>Diabetes</v>
      </c>
      <c r="L949" s="11" t="str">
        <f>VLOOKUP($A949,'Hospitalisation Details'!$K949:$S3291,7,FALSE)</f>
        <v>6 Nov 1965</v>
      </c>
      <c r="M949" s="17">
        <f>VLOOKUP($A949,'Hospitalisation Details'!$K949:$S3291,9,FALSE)</f>
        <v>11576.13</v>
      </c>
      <c r="N949" s="11" t="str">
        <f>VLOOKUP($A949,'Hospitalisation Details'!$K949:$S3291,4,FALSE)</f>
        <v>Tier - 3</v>
      </c>
      <c r="O949" s="11" t="str">
        <f>VLOOKUP($A949,'Hospitalisation Details'!$K949:$S3291,5,FALSE)</f>
        <v>Tier - 3</v>
      </c>
      <c r="P949" s="11" t="str">
        <f>VLOOKUP($A949,'Hospitalisation Details'!$K949:$S3291,6,FALSE)</f>
        <v>R1011</v>
      </c>
      <c r="Q949" s="36">
        <f ca="1">VLOOKUP($A949,'Hospitalisation Details'!$K949:$S3291,8,FALSE)</f>
        <v>59</v>
      </c>
    </row>
    <row r="950" spans="1:17" x14ac:dyDescent="0.3">
      <c r="A950" s="14" t="str">
        <f>VLOOKUP('Customer Names'!A950,'Customer Names'!A950:F3284,1,FALSE)</f>
        <v>Id949</v>
      </c>
      <c r="B950" s="11" t="str">
        <f>VLOOKUP('Customer Names'!B950,'Customer Names'!B950:G3284,5,FALSE)</f>
        <v>Erik</v>
      </c>
      <c r="C950" s="11">
        <f>VLOOKUP($A950,'Medical Examinations'!$A950:$O3284,2,FALSE)</f>
        <v>40.945</v>
      </c>
      <c r="D950" s="11">
        <f>VLOOKUP($A950,'Medical Examinations'!$A950:$O3284,3,FALSE)</f>
        <v>10.57</v>
      </c>
      <c r="E950" s="11" t="str">
        <f>VLOOKUP($A950,'Medical Examinations'!$A950:$P3284,14,FALSE)</f>
        <v>No</v>
      </c>
      <c r="F950" s="11" t="str">
        <f>VLOOKUP($A950,'Medical Examinations'!$A950:$O3284,5,FALSE)</f>
        <v>No</v>
      </c>
      <c r="G950" s="11" t="str">
        <f>VLOOKUP($A950,'Medical Examinations'!$A950:$O3284,6,FALSE)</f>
        <v>No</v>
      </c>
      <c r="H950" s="11">
        <f>VLOOKUP($A950,'Medical Examinations'!$A950:$P3284,13,FALSE)</f>
        <v>0</v>
      </c>
      <c r="I950" s="11" t="str">
        <f>VLOOKUP($A950,'Medical Examinations'!$A950:$P3284,16,FALSE)</f>
        <v>No</v>
      </c>
      <c r="J950" s="11" t="str">
        <f>VLOOKUP($A950,'Medical Examinations'!$A950:$P3284,11,FALSE)</f>
        <v>Obesity</v>
      </c>
      <c r="K950" s="11" t="str">
        <f>VLOOKUP($A950,'Medical Examinations'!$A950:$P3284,12,FALSE)</f>
        <v>Diabetes</v>
      </c>
      <c r="L950" s="11" t="str">
        <f>VLOOKUP($A950,'Hospitalisation Details'!$K950:$S3292,7,FALSE)</f>
        <v>25 Dec 1965</v>
      </c>
      <c r="M950" s="17">
        <f>VLOOKUP($A950,'Hospitalisation Details'!$K950:$S3292,9,FALSE)</f>
        <v>11566.3</v>
      </c>
      <c r="N950" s="11" t="str">
        <f>VLOOKUP($A950,'Hospitalisation Details'!$K950:$S3292,4,FALSE)</f>
        <v>Tier - 3</v>
      </c>
      <c r="O950" s="11" t="str">
        <f>VLOOKUP($A950,'Hospitalisation Details'!$K950:$S3292,5,FALSE)</f>
        <v>Tier - 3</v>
      </c>
      <c r="P950" s="11" t="str">
        <f>VLOOKUP($A950,'Hospitalisation Details'!$K950:$S3292,6,FALSE)</f>
        <v>R1016</v>
      </c>
      <c r="Q950" s="36">
        <f ca="1">VLOOKUP($A950,'Hospitalisation Details'!$K950:$S3292,8,FALSE)</f>
        <v>59</v>
      </c>
    </row>
    <row r="951" spans="1:17" x14ac:dyDescent="0.3">
      <c r="A951" s="14" t="str">
        <f>VLOOKUP('Customer Names'!A951,'Customer Names'!A951:F3285,1,FALSE)</f>
        <v>Id950</v>
      </c>
      <c r="B951" s="11" t="str">
        <f>VLOOKUP('Customer Names'!B951,'Customer Names'!B951:G3285,5,FALSE)</f>
        <v>Matthew T</v>
      </c>
      <c r="C951" s="11">
        <f>VLOOKUP($A951,'Medical Examinations'!$A951:$O3285,2,FALSE)</f>
        <v>27.94</v>
      </c>
      <c r="D951" s="11">
        <f>VLOOKUP($A951,'Medical Examinations'!$A951:$O3285,3,FALSE)</f>
        <v>7.92</v>
      </c>
      <c r="E951" s="11" t="str">
        <f>VLOOKUP($A951,'Medical Examinations'!$A951:$P3285,14,FALSE)</f>
        <v>No</v>
      </c>
      <c r="F951" s="11" t="str">
        <f>VLOOKUP($A951,'Medical Examinations'!$A951:$O3285,5,FALSE)</f>
        <v>No</v>
      </c>
      <c r="G951" s="11" t="str">
        <f>VLOOKUP($A951,'Medical Examinations'!$A951:$O3285,6,FALSE)</f>
        <v>No</v>
      </c>
      <c r="H951" s="11">
        <f>VLOOKUP($A951,'Medical Examinations'!$A951:$P3285,13,FALSE)</f>
        <v>0</v>
      </c>
      <c r="I951" s="11" t="str">
        <f>VLOOKUP($A951,'Medical Examinations'!$A951:$P3285,16,FALSE)</f>
        <v>No</v>
      </c>
      <c r="J951" s="11" t="str">
        <f>VLOOKUP($A951,'Medical Examinations'!$A951:$P3285,11,FALSE)</f>
        <v>Overweight</v>
      </c>
      <c r="K951" s="11" t="str">
        <f>VLOOKUP($A951,'Medical Examinations'!$A951:$P3285,12,FALSE)</f>
        <v>Diabetes</v>
      </c>
      <c r="L951" s="11" t="str">
        <f>VLOOKUP($A951,'Hospitalisation Details'!$K951:$S3293,7,FALSE)</f>
        <v>27 Oct 1965</v>
      </c>
      <c r="M951" s="17">
        <f>VLOOKUP($A951,'Hospitalisation Details'!$K951:$S3293,9,FALSE)</f>
        <v>11554.22</v>
      </c>
      <c r="N951" s="11" t="str">
        <f>VLOOKUP($A951,'Hospitalisation Details'!$K951:$S3293,4,FALSE)</f>
        <v>Tier - 3</v>
      </c>
      <c r="O951" s="11" t="str">
        <f>VLOOKUP($A951,'Hospitalisation Details'!$K951:$S3293,5,FALSE)</f>
        <v>Tier - 1</v>
      </c>
      <c r="P951" s="11" t="str">
        <f>VLOOKUP($A951,'Hospitalisation Details'!$K951:$S3293,6,FALSE)</f>
        <v>R1013</v>
      </c>
      <c r="Q951" s="36">
        <f ca="1">VLOOKUP($A951,'Hospitalisation Details'!$K951:$S3293,8,FALSE)</f>
        <v>59</v>
      </c>
    </row>
    <row r="952" spans="1:17" x14ac:dyDescent="0.3">
      <c r="A952" s="14" t="str">
        <f>VLOOKUP('Customer Names'!A952,'Customer Names'!A952:F3286,1,FALSE)</f>
        <v>Id951</v>
      </c>
      <c r="B952" s="11" t="str">
        <f>VLOOKUP('Customer Names'!B952,'Customer Names'!B952:G3286,5,FALSE)</f>
        <v>Cassandra</v>
      </c>
      <c r="C952" s="11">
        <f>VLOOKUP($A952,'Medical Examinations'!$A952:$O3286,2,FALSE)</f>
        <v>31.9</v>
      </c>
      <c r="D952" s="11">
        <f>VLOOKUP($A952,'Medical Examinations'!$A952:$O3286,3,FALSE)</f>
        <v>10.119999999999999</v>
      </c>
      <c r="E952" s="11" t="str">
        <f>VLOOKUP($A952,'Medical Examinations'!$A952:$P3286,14,FALSE)</f>
        <v>No</v>
      </c>
      <c r="F952" s="11" t="str">
        <f>VLOOKUP($A952,'Medical Examinations'!$A952:$O3286,5,FALSE)</f>
        <v>No</v>
      </c>
      <c r="G952" s="11" t="str">
        <f>VLOOKUP($A952,'Medical Examinations'!$A952:$O3286,6,FALSE)</f>
        <v>No</v>
      </c>
      <c r="H952" s="11">
        <f>VLOOKUP($A952,'Medical Examinations'!$A952:$P3286,13,FALSE)</f>
        <v>2</v>
      </c>
      <c r="I952" s="11" t="str">
        <f>VLOOKUP($A952,'Medical Examinations'!$A952:$P3286,16,FALSE)</f>
        <v>No</v>
      </c>
      <c r="J952" s="11" t="str">
        <f>VLOOKUP($A952,'Medical Examinations'!$A952:$P3286,11,FALSE)</f>
        <v>Obesity</v>
      </c>
      <c r="K952" s="11" t="str">
        <f>VLOOKUP($A952,'Medical Examinations'!$A952:$P3286,12,FALSE)</f>
        <v>Diabetes</v>
      </c>
      <c r="L952" s="11" t="str">
        <f>VLOOKUP($A952,'Hospitalisation Details'!$K952:$S3294,7,FALSE)</f>
        <v>23 Jul 1973</v>
      </c>
      <c r="M952" s="17">
        <f>VLOOKUP($A952,'Hospitalisation Details'!$K952:$S3294,9,FALSE)</f>
        <v>11552.9</v>
      </c>
      <c r="N952" s="11" t="str">
        <f>VLOOKUP($A952,'Hospitalisation Details'!$K952:$S3294,4,FALSE)</f>
        <v>Tier - 3</v>
      </c>
      <c r="O952" s="11" t="str">
        <f>VLOOKUP($A952,'Hospitalisation Details'!$K952:$S3294,5,FALSE)</f>
        <v>Tier - 2</v>
      </c>
      <c r="P952" s="11" t="str">
        <f>VLOOKUP($A952,'Hospitalisation Details'!$K952:$S3294,6,FALSE)</f>
        <v>R1011</v>
      </c>
      <c r="Q952" s="36">
        <f ca="1">VLOOKUP($A952,'Hospitalisation Details'!$K952:$S3294,8,FALSE)</f>
        <v>51</v>
      </c>
    </row>
    <row r="953" spans="1:17" x14ac:dyDescent="0.3">
      <c r="A953" s="14" t="str">
        <f>VLOOKUP('Customer Names'!A953,'Customer Names'!A953:F3287,1,FALSE)</f>
        <v>Id952</v>
      </c>
      <c r="B953" s="11" t="str">
        <f>VLOOKUP('Customer Names'!B953,'Customer Names'!B953:G3287,5,FALSE)</f>
        <v>Rosemary C</v>
      </c>
      <c r="C953" s="11">
        <f>VLOOKUP($A953,'Medical Examinations'!$A953:$O3287,2,FALSE)</f>
        <v>31.64</v>
      </c>
      <c r="D953" s="11">
        <f>VLOOKUP($A953,'Medical Examinations'!$A953:$O3287,3,FALSE)</f>
        <v>7.91</v>
      </c>
      <c r="E953" s="11" t="str">
        <f>VLOOKUP($A953,'Medical Examinations'!$A953:$P3287,14,FALSE)</f>
        <v>No</v>
      </c>
      <c r="F953" s="11" t="str">
        <f>VLOOKUP($A953,'Medical Examinations'!$A953:$O3287,5,FALSE)</f>
        <v>No</v>
      </c>
      <c r="G953" s="11" t="str">
        <f>VLOOKUP($A953,'Medical Examinations'!$A953:$O3287,6,FALSE)</f>
        <v>No</v>
      </c>
      <c r="H953" s="11">
        <f>VLOOKUP($A953,'Medical Examinations'!$A953:$P3287,13,FALSE)</f>
        <v>0</v>
      </c>
      <c r="I953" s="11" t="str">
        <f>VLOOKUP($A953,'Medical Examinations'!$A953:$P3287,16,FALSE)</f>
        <v>No</v>
      </c>
      <c r="J953" s="11" t="str">
        <f>VLOOKUP($A953,'Medical Examinations'!$A953:$P3287,11,FALSE)</f>
        <v>Obesity</v>
      </c>
      <c r="K953" s="11" t="str">
        <f>VLOOKUP($A953,'Medical Examinations'!$A953:$P3287,12,FALSE)</f>
        <v>Diabetes</v>
      </c>
      <c r="L953" s="11" t="str">
        <f>VLOOKUP($A953,'Hospitalisation Details'!$K953:$S3295,7,FALSE)</f>
        <v>1 Dec 1971</v>
      </c>
      <c r="M953" s="17">
        <f>VLOOKUP($A953,'Hospitalisation Details'!$K953:$S3295,9,FALSE)</f>
        <v>11540.25</v>
      </c>
      <c r="N953" s="11" t="str">
        <f>VLOOKUP($A953,'Hospitalisation Details'!$K953:$S3295,4,FALSE)</f>
        <v>Tier - 3</v>
      </c>
      <c r="O953" s="11" t="str">
        <f>VLOOKUP($A953,'Hospitalisation Details'!$K953:$S3295,5,FALSE)</f>
        <v>Tier - 1</v>
      </c>
      <c r="P953" s="11" t="str">
        <f>VLOOKUP($A953,'Hospitalisation Details'!$K953:$S3295,6,FALSE)</f>
        <v>R1012</v>
      </c>
      <c r="Q953" s="36">
        <f ca="1">VLOOKUP($A953,'Hospitalisation Details'!$K953:$S3295,8,FALSE)</f>
        <v>53</v>
      </c>
    </row>
    <row r="954" spans="1:17" x14ac:dyDescent="0.3">
      <c r="A954" s="14" t="str">
        <f>VLOOKUP('Customer Names'!A954,'Customer Names'!A954:F3288,1,FALSE)</f>
        <v>Id953</v>
      </c>
      <c r="B954" s="11" t="str">
        <f>VLOOKUP('Customer Names'!B954,'Customer Names'!B954:G3288,5,FALSE)</f>
        <v>Carrie A</v>
      </c>
      <c r="C954" s="11">
        <f>VLOOKUP($A954,'Medical Examinations'!$A954:$O3288,2,FALSE)</f>
        <v>46.7</v>
      </c>
      <c r="D954" s="11">
        <f>VLOOKUP($A954,'Medical Examinations'!$A954:$O3288,3,FALSE)</f>
        <v>10.9</v>
      </c>
      <c r="E954" s="11" t="str">
        <f>VLOOKUP($A954,'Medical Examinations'!$A954:$P3288,14,FALSE)</f>
        <v>No</v>
      </c>
      <c r="F954" s="11" t="str">
        <f>VLOOKUP($A954,'Medical Examinations'!$A954:$O3288,5,FALSE)</f>
        <v>No</v>
      </c>
      <c r="G954" s="11" t="str">
        <f>VLOOKUP($A954,'Medical Examinations'!$A954:$O3288,6,FALSE)</f>
        <v>No</v>
      </c>
      <c r="H954" s="11">
        <f>VLOOKUP($A954,'Medical Examinations'!$A954:$P3288,13,FALSE)</f>
        <v>0</v>
      </c>
      <c r="I954" s="11" t="str">
        <f>VLOOKUP($A954,'Medical Examinations'!$A954:$P3288,16,FALSE)</f>
        <v>No</v>
      </c>
      <c r="J954" s="11" t="str">
        <f>VLOOKUP($A954,'Medical Examinations'!$A954:$P3288,11,FALSE)</f>
        <v>Obesity</v>
      </c>
      <c r="K954" s="11" t="str">
        <f>VLOOKUP($A954,'Medical Examinations'!$A954:$P3288,12,FALSE)</f>
        <v>Diabetes</v>
      </c>
      <c r="L954" s="11" t="str">
        <f>VLOOKUP($A954,'Hospitalisation Details'!$K954:$S3296,7,FALSE)</f>
        <v>14 Nov 1968</v>
      </c>
      <c r="M954" s="17">
        <f>VLOOKUP($A954,'Hospitalisation Details'!$K954:$S3296,9,FALSE)</f>
        <v>11538.42</v>
      </c>
      <c r="N954" s="11" t="str">
        <f>VLOOKUP($A954,'Hospitalisation Details'!$K954:$S3296,4,FALSE)</f>
        <v>Tier - 3</v>
      </c>
      <c r="O954" s="11" t="str">
        <f>VLOOKUP($A954,'Hospitalisation Details'!$K954:$S3296,5,FALSE)</f>
        <v>Tier - 1</v>
      </c>
      <c r="P954" s="11" t="str">
        <f>VLOOKUP($A954,'Hospitalisation Details'!$K954:$S3296,6,FALSE)</f>
        <v>R1011</v>
      </c>
      <c r="Q954" s="36">
        <f ca="1">VLOOKUP($A954,'Hospitalisation Details'!$K954:$S3296,8,FALSE)</f>
        <v>56</v>
      </c>
    </row>
    <row r="955" spans="1:17" x14ac:dyDescent="0.3">
      <c r="A955" s="14" t="str">
        <f>VLOOKUP('Customer Names'!A955,'Customer Names'!A955:F3289,1,FALSE)</f>
        <v>Id954</v>
      </c>
      <c r="B955" s="11" t="str">
        <f>VLOOKUP('Customer Names'!B955,'Customer Names'!B955:G3289,5,FALSE)</f>
        <v>Gerardo Sr</v>
      </c>
      <c r="C955" s="11">
        <f>VLOOKUP($A955,'Medical Examinations'!$A955:$O3289,2,FALSE)</f>
        <v>18.335000000000001</v>
      </c>
      <c r="D955" s="11">
        <f>VLOOKUP($A955,'Medical Examinations'!$A955:$O3289,3,FALSE)</f>
        <v>11.83</v>
      </c>
      <c r="E955" s="11" t="str">
        <f>VLOOKUP($A955,'Medical Examinations'!$A955:$P3289,14,FALSE)</f>
        <v>No</v>
      </c>
      <c r="F955" s="11" t="str">
        <f>VLOOKUP($A955,'Medical Examinations'!$A955:$O3289,5,FALSE)</f>
        <v>No</v>
      </c>
      <c r="G955" s="11" t="str">
        <f>VLOOKUP($A955,'Medical Examinations'!$A955:$O3289,6,FALSE)</f>
        <v>No</v>
      </c>
      <c r="H955" s="11">
        <f>VLOOKUP($A955,'Medical Examinations'!$A955:$P3289,13,FALSE)</f>
        <v>0</v>
      </c>
      <c r="I955" s="11" t="str">
        <f>VLOOKUP($A955,'Medical Examinations'!$A955:$P3289,16,FALSE)</f>
        <v>No</v>
      </c>
      <c r="J955" s="11" t="str">
        <f>VLOOKUP($A955,'Medical Examinations'!$A955:$P3289,11,FALSE)</f>
        <v>Underweight</v>
      </c>
      <c r="K955" s="11" t="str">
        <f>VLOOKUP($A955,'Medical Examinations'!$A955:$P3289,12,FALSE)</f>
        <v>Diabetes</v>
      </c>
      <c r="L955" s="11" t="str">
        <f>VLOOKUP($A955,'Hospitalisation Details'!$K955:$S3297,7,FALSE)</f>
        <v>3 Oct 1965</v>
      </c>
      <c r="M955" s="17">
        <f>VLOOKUP($A955,'Hospitalisation Details'!$K955:$S3297,9,FALSE)</f>
        <v>11534.87</v>
      </c>
      <c r="N955" s="11" t="str">
        <f>VLOOKUP($A955,'Hospitalisation Details'!$K955:$S3297,4,FALSE)</f>
        <v>Tier - 3</v>
      </c>
      <c r="O955" s="11" t="str">
        <f>VLOOKUP($A955,'Hospitalisation Details'!$K955:$S3297,5,FALSE)</f>
        <v>Tier - 1</v>
      </c>
      <c r="P955" s="11" t="str">
        <f>VLOOKUP($A955,'Hospitalisation Details'!$K955:$S3297,6,FALSE)</f>
        <v>R1017</v>
      </c>
      <c r="Q955" s="36">
        <f ca="1">VLOOKUP($A955,'Hospitalisation Details'!$K955:$S3297,8,FALSE)</f>
        <v>59</v>
      </c>
    </row>
    <row r="956" spans="1:17" x14ac:dyDescent="0.3">
      <c r="A956" s="14" t="str">
        <f>VLOOKUP('Customer Names'!A956,'Customer Names'!A956:F3290,1,FALSE)</f>
        <v>Id955</v>
      </c>
      <c r="B956" s="11" t="str">
        <f>VLOOKUP('Customer Names'!B956,'Customer Names'!B956:G3290,5,FALSE)</f>
        <v>Matthew R</v>
      </c>
      <c r="C956" s="11">
        <f>VLOOKUP($A956,'Medical Examinations'!$A956:$O3290,2,FALSE)</f>
        <v>31.24</v>
      </c>
      <c r="D956" s="11">
        <f>VLOOKUP($A956,'Medical Examinations'!$A956:$O3290,3,FALSE)</f>
        <v>7.42</v>
      </c>
      <c r="E956" s="11" t="str">
        <f>VLOOKUP($A956,'Medical Examinations'!$A956:$P3290,14,FALSE)</f>
        <v>Yes</v>
      </c>
      <c r="F956" s="11" t="str">
        <f>VLOOKUP($A956,'Medical Examinations'!$A956:$O3290,5,FALSE)</f>
        <v>No</v>
      </c>
      <c r="G956" s="11" t="str">
        <f>VLOOKUP($A956,'Medical Examinations'!$A956:$O3290,6,FALSE)</f>
        <v>No</v>
      </c>
      <c r="H956" s="11">
        <f>VLOOKUP($A956,'Medical Examinations'!$A956:$P3290,13,FALSE)</f>
        <v>2</v>
      </c>
      <c r="I956" s="11" t="str">
        <f>VLOOKUP($A956,'Medical Examinations'!$A956:$P3290,16,FALSE)</f>
        <v>No</v>
      </c>
      <c r="J956" s="11" t="str">
        <f>VLOOKUP($A956,'Medical Examinations'!$A956:$P3290,11,FALSE)</f>
        <v>Obesity</v>
      </c>
      <c r="K956" s="11" t="str">
        <f>VLOOKUP($A956,'Medical Examinations'!$A956:$P3290,12,FALSE)</f>
        <v>Diabetes</v>
      </c>
      <c r="L956" s="11" t="str">
        <f>VLOOKUP($A956,'Hospitalisation Details'!$K956:$S3298,7,FALSE)</f>
        <v>23 Jul 1970</v>
      </c>
      <c r="M956" s="17">
        <f>VLOOKUP($A956,'Hospitalisation Details'!$K956:$S3298,9,FALSE)</f>
        <v>11530.12</v>
      </c>
      <c r="N956" s="11" t="str">
        <f>VLOOKUP($A956,'Hospitalisation Details'!$K956:$S3298,4,FALSE)</f>
        <v>Tier - 3</v>
      </c>
      <c r="O956" s="11" t="str">
        <f>VLOOKUP($A956,'Hospitalisation Details'!$K956:$S3298,5,FALSE)</f>
        <v>Tier - 1</v>
      </c>
      <c r="P956" s="11" t="str">
        <f>VLOOKUP($A956,'Hospitalisation Details'!$K956:$S3298,6,FALSE)</f>
        <v>R1012</v>
      </c>
      <c r="Q956" s="36">
        <f ca="1">VLOOKUP($A956,'Hospitalisation Details'!$K956:$S3298,8,FALSE)</f>
        <v>54</v>
      </c>
    </row>
    <row r="957" spans="1:17" x14ac:dyDescent="0.3">
      <c r="A957" s="14" t="str">
        <f>VLOOKUP('Customer Names'!A957,'Customer Names'!A957:F3291,1,FALSE)</f>
        <v>Id956</v>
      </c>
      <c r="B957" s="11" t="str">
        <f>VLOOKUP('Customer Names'!B957,'Customer Names'!B957:G3291,5,FALSE)</f>
        <v>Meghan E</v>
      </c>
      <c r="C957" s="11">
        <f>VLOOKUP($A957,'Medical Examinations'!$A957:$O3291,2,FALSE)</f>
        <v>39.22</v>
      </c>
      <c r="D957" s="11">
        <f>VLOOKUP($A957,'Medical Examinations'!$A957:$O3291,3,FALSE)</f>
        <v>5.62</v>
      </c>
      <c r="E957" s="11" t="str">
        <f>VLOOKUP($A957,'Medical Examinations'!$A957:$P3291,14,FALSE)</f>
        <v>Yes</v>
      </c>
      <c r="F957" s="11" t="str">
        <f>VLOOKUP($A957,'Medical Examinations'!$A957:$O3291,5,FALSE)</f>
        <v>No</v>
      </c>
      <c r="G957" s="11" t="str">
        <f>VLOOKUP($A957,'Medical Examinations'!$A957:$O3291,6,FALSE)</f>
        <v>No</v>
      </c>
      <c r="H957" s="11">
        <f>VLOOKUP($A957,'Medical Examinations'!$A957:$P3291,13,FALSE)</f>
        <v>1</v>
      </c>
      <c r="I957" s="11" t="str">
        <f>VLOOKUP($A957,'Medical Examinations'!$A957:$P3291,16,FALSE)</f>
        <v>No</v>
      </c>
      <c r="J957" s="11" t="str">
        <f>VLOOKUP($A957,'Medical Examinations'!$A957:$P3291,11,FALSE)</f>
        <v>Obesity</v>
      </c>
      <c r="K957" s="11" t="str">
        <f>VLOOKUP($A957,'Medical Examinations'!$A957:$P3291,12,FALSE)</f>
        <v>Normal</v>
      </c>
      <c r="L957" s="11" t="str">
        <f>VLOOKUP($A957,'Hospitalisation Details'!$K957:$S3299,7,FALSE)</f>
        <v>12 Jun 1988</v>
      </c>
      <c r="M957" s="17">
        <f>VLOOKUP($A957,'Hospitalisation Details'!$K957:$S3299,9,FALSE)</f>
        <v>11524.25</v>
      </c>
      <c r="N957" s="11" t="str">
        <f>VLOOKUP($A957,'Hospitalisation Details'!$K957:$S3299,4,FALSE)</f>
        <v>Tier - 3</v>
      </c>
      <c r="O957" s="11" t="str">
        <f>VLOOKUP($A957,'Hospitalisation Details'!$K957:$S3299,5,FALSE)</f>
        <v>Tier - 1</v>
      </c>
      <c r="P957" s="11" t="str">
        <f>VLOOKUP($A957,'Hospitalisation Details'!$K957:$S3299,6,FALSE)</f>
        <v>R1026</v>
      </c>
      <c r="Q957" s="36">
        <f ca="1">VLOOKUP($A957,'Hospitalisation Details'!$K957:$S3299,8,FALSE)</f>
        <v>36</v>
      </c>
    </row>
    <row r="958" spans="1:17" x14ac:dyDescent="0.3">
      <c r="A958" s="14" t="str">
        <f>VLOOKUP('Customer Names'!A958,'Customer Names'!A958:F3292,1,FALSE)</f>
        <v>Id957</v>
      </c>
      <c r="B958" s="11" t="str">
        <f>VLOOKUP('Customer Names'!B958,'Customer Names'!B958:G3292,5,FALSE)</f>
        <v>Eric</v>
      </c>
      <c r="C958" s="11">
        <f>VLOOKUP($A958,'Medical Examinations'!$A958:$O3292,2,FALSE)</f>
        <v>24.414999999999999</v>
      </c>
      <c r="D958" s="11">
        <f>VLOOKUP($A958,'Medical Examinations'!$A958:$O3292,3,FALSE)</f>
        <v>7.16</v>
      </c>
      <c r="E958" s="11" t="str">
        <f>VLOOKUP($A958,'Medical Examinations'!$A958:$P3292,14,FALSE)</f>
        <v>No</v>
      </c>
      <c r="F958" s="11" t="str">
        <f>VLOOKUP($A958,'Medical Examinations'!$A958:$O3292,5,FALSE)</f>
        <v>No</v>
      </c>
      <c r="G958" s="11" t="str">
        <f>VLOOKUP($A958,'Medical Examinations'!$A958:$O3292,6,FALSE)</f>
        <v>No</v>
      </c>
      <c r="H958" s="11">
        <f>VLOOKUP($A958,'Medical Examinations'!$A958:$P3292,13,FALSE)</f>
        <v>0</v>
      </c>
      <c r="I958" s="11" t="str">
        <f>VLOOKUP($A958,'Medical Examinations'!$A958:$P3292,16,FALSE)</f>
        <v>No</v>
      </c>
      <c r="J958" s="11" t="str">
        <f>VLOOKUP($A958,'Medical Examinations'!$A958:$P3292,11,FALSE)</f>
        <v>Normal Weight</v>
      </c>
      <c r="K958" s="11" t="str">
        <f>VLOOKUP($A958,'Medical Examinations'!$A958:$P3292,12,FALSE)</f>
        <v>Diabetes</v>
      </c>
      <c r="L958" s="11" t="str">
        <f>VLOOKUP($A958,'Hospitalisation Details'!$K958:$S3300,7,FALSE)</f>
        <v>19 Dec 1971</v>
      </c>
      <c r="M958" s="17">
        <f>VLOOKUP($A958,'Hospitalisation Details'!$K958:$S3300,9,FALSE)</f>
        <v>11520.1</v>
      </c>
      <c r="N958" s="11" t="str">
        <f>VLOOKUP($A958,'Hospitalisation Details'!$K958:$S3300,4,FALSE)</f>
        <v>Tier - 3</v>
      </c>
      <c r="O958" s="11" t="str">
        <f>VLOOKUP($A958,'Hospitalisation Details'!$K958:$S3300,5,FALSE)</f>
        <v>Tier - 1</v>
      </c>
      <c r="P958" s="11" t="str">
        <f>VLOOKUP($A958,'Hospitalisation Details'!$K958:$S3300,6,FALSE)</f>
        <v>R1012</v>
      </c>
      <c r="Q958" s="36">
        <f ca="1">VLOOKUP($A958,'Hospitalisation Details'!$K958:$S3300,8,FALSE)</f>
        <v>53</v>
      </c>
    </row>
    <row r="959" spans="1:17" x14ac:dyDescent="0.3">
      <c r="A959" s="14" t="str">
        <f>VLOOKUP('Customer Names'!A959,'Customer Names'!A959:F3293,1,FALSE)</f>
        <v>Id958</v>
      </c>
      <c r="B959" s="11" t="str">
        <f>VLOOKUP('Customer Names'!B959,'Customer Names'!B959:G3293,5,FALSE)</f>
        <v>Lisa B</v>
      </c>
      <c r="C959" s="11">
        <f>VLOOKUP($A959,'Medical Examinations'!$A959:$O3293,2,FALSE)</f>
        <v>32.299999999999997</v>
      </c>
      <c r="D959" s="11">
        <f>VLOOKUP($A959,'Medical Examinations'!$A959:$O3293,3,FALSE)</f>
        <v>9.89</v>
      </c>
      <c r="E959" s="11" t="str">
        <f>VLOOKUP($A959,'Medical Examinations'!$A959:$P3293,14,FALSE)</f>
        <v>No</v>
      </c>
      <c r="F959" s="11" t="str">
        <f>VLOOKUP($A959,'Medical Examinations'!$A959:$O3293,5,FALSE)</f>
        <v>No</v>
      </c>
      <c r="G959" s="11" t="str">
        <f>VLOOKUP($A959,'Medical Examinations'!$A959:$O3293,6,FALSE)</f>
        <v>No</v>
      </c>
      <c r="H959" s="11">
        <f>VLOOKUP($A959,'Medical Examinations'!$A959:$P3293,13,FALSE)</f>
        <v>0</v>
      </c>
      <c r="I959" s="11" t="str">
        <f>VLOOKUP($A959,'Medical Examinations'!$A959:$P3293,16,FALSE)</f>
        <v>No</v>
      </c>
      <c r="J959" s="11" t="str">
        <f>VLOOKUP($A959,'Medical Examinations'!$A959:$P3293,11,FALSE)</f>
        <v>Obesity</v>
      </c>
      <c r="K959" s="11" t="str">
        <f>VLOOKUP($A959,'Medical Examinations'!$A959:$P3293,12,FALSE)</f>
        <v>Diabetes</v>
      </c>
      <c r="L959" s="11" t="str">
        <f>VLOOKUP($A959,'Hospitalisation Details'!$K959:$S3301,7,FALSE)</f>
        <v>24 Jun 1968</v>
      </c>
      <c r="M959" s="17">
        <f>VLOOKUP($A959,'Hospitalisation Details'!$K959:$S3301,9,FALSE)</f>
        <v>11512.41</v>
      </c>
      <c r="N959" s="11" t="str">
        <f>VLOOKUP($A959,'Hospitalisation Details'!$K959:$S3301,4,FALSE)</f>
        <v>Tier - 3</v>
      </c>
      <c r="O959" s="11" t="str">
        <f>VLOOKUP($A959,'Hospitalisation Details'!$K959:$S3301,5,FALSE)</f>
        <v>Tier - 1</v>
      </c>
      <c r="P959" s="11" t="str">
        <f>VLOOKUP($A959,'Hospitalisation Details'!$K959:$S3301,6,FALSE)</f>
        <v>R1024</v>
      </c>
      <c r="Q959" s="36">
        <f ca="1">VLOOKUP($A959,'Hospitalisation Details'!$K959:$S3301,8,FALSE)</f>
        <v>56</v>
      </c>
    </row>
    <row r="960" spans="1:17" x14ac:dyDescent="0.3">
      <c r="A960" s="14" t="str">
        <f>VLOOKUP('Customer Names'!A960,'Customer Names'!A960:F3294,1,FALSE)</f>
        <v>Id959</v>
      </c>
      <c r="B960" s="11" t="str">
        <f>VLOOKUP('Customer Names'!B960,'Customer Names'!B960:G3294,5,FALSE)</f>
        <v>Jane R</v>
      </c>
      <c r="C960" s="11">
        <f>VLOOKUP($A960,'Medical Examinations'!$A960:$O3294,2,FALSE)</f>
        <v>39.94</v>
      </c>
      <c r="D960" s="11">
        <f>VLOOKUP($A960,'Medical Examinations'!$A960:$O3294,3,FALSE)</f>
        <v>5.14</v>
      </c>
      <c r="E960" s="11" t="str">
        <f>VLOOKUP($A960,'Medical Examinations'!$A960:$P3294,14,FALSE)</f>
        <v>No</v>
      </c>
      <c r="F960" s="11" t="str">
        <f>VLOOKUP($A960,'Medical Examinations'!$A960:$O3294,5,FALSE)</f>
        <v>No</v>
      </c>
      <c r="G960" s="11" t="str">
        <f>VLOOKUP($A960,'Medical Examinations'!$A960:$O3294,6,FALSE)</f>
        <v>No</v>
      </c>
      <c r="H960" s="11">
        <f>VLOOKUP($A960,'Medical Examinations'!$A960:$P3294,13,FALSE)</f>
        <v>0</v>
      </c>
      <c r="I960" s="11" t="str">
        <f>VLOOKUP($A960,'Medical Examinations'!$A960:$P3294,16,FALSE)</f>
        <v>No</v>
      </c>
      <c r="J960" s="11" t="str">
        <f>VLOOKUP($A960,'Medical Examinations'!$A960:$P3294,11,FALSE)</f>
        <v>Obesity</v>
      </c>
      <c r="K960" s="11" t="str">
        <f>VLOOKUP($A960,'Medical Examinations'!$A960:$P3294,12,FALSE)</f>
        <v>Normal</v>
      </c>
      <c r="L960" s="11" t="str">
        <f>VLOOKUP($A960,'Hospitalisation Details'!$K960:$S3302,7,FALSE)</f>
        <v>6 Oct 1989</v>
      </c>
      <c r="M960" s="17">
        <f>VLOOKUP($A960,'Hospitalisation Details'!$K960:$S3302,9,FALSE)</f>
        <v>11511.61</v>
      </c>
      <c r="N960" s="11" t="str">
        <f>VLOOKUP($A960,'Hospitalisation Details'!$K960:$S3302,4,FALSE)</f>
        <v>Tier - 3</v>
      </c>
      <c r="O960" s="11" t="str">
        <f>VLOOKUP($A960,'Hospitalisation Details'!$K960:$S3302,5,FALSE)</f>
        <v>Tier - 3</v>
      </c>
      <c r="P960" s="11" t="str">
        <f>VLOOKUP($A960,'Hospitalisation Details'!$K960:$S3302,6,FALSE)</f>
        <v>R1026</v>
      </c>
      <c r="Q960" s="36">
        <f ca="1">VLOOKUP($A960,'Hospitalisation Details'!$K960:$S3302,8,FALSE)</f>
        <v>35</v>
      </c>
    </row>
    <row r="961" spans="1:17" x14ac:dyDescent="0.3">
      <c r="A961" s="14" t="str">
        <f>VLOOKUP('Customer Names'!A961,'Customer Names'!A961:F3295,1,FALSE)</f>
        <v>Id960</v>
      </c>
      <c r="B961" s="11" t="str">
        <f>VLOOKUP('Customer Names'!B961,'Customer Names'!B961:G3295,5,FALSE)</f>
        <v>Allison M</v>
      </c>
      <c r="C961" s="11">
        <f>VLOOKUP($A961,'Medical Examinations'!$A961:$O3295,2,FALSE)</f>
        <v>30</v>
      </c>
      <c r="D961" s="11">
        <f>VLOOKUP($A961,'Medical Examinations'!$A961:$O3295,3,FALSE)</f>
        <v>5.61</v>
      </c>
      <c r="E961" s="11" t="str">
        <f>VLOOKUP($A961,'Medical Examinations'!$A961:$P3295,14,FALSE)</f>
        <v>Yes</v>
      </c>
      <c r="F961" s="11" t="str">
        <f>VLOOKUP($A961,'Medical Examinations'!$A961:$O3295,5,FALSE)</f>
        <v>No</v>
      </c>
      <c r="G961" s="11" t="str">
        <f>VLOOKUP($A961,'Medical Examinations'!$A961:$O3295,6,FALSE)</f>
        <v>Yes</v>
      </c>
      <c r="H961" s="11">
        <f>VLOOKUP($A961,'Medical Examinations'!$A961:$P3295,13,FALSE)</f>
        <v>1</v>
      </c>
      <c r="I961" s="11" t="str">
        <f>VLOOKUP($A961,'Medical Examinations'!$A961:$P3295,16,FALSE)</f>
        <v>No</v>
      </c>
      <c r="J961" s="11" t="str">
        <f>VLOOKUP($A961,'Medical Examinations'!$A961:$P3295,11,FALSE)</f>
        <v>Obesity</v>
      </c>
      <c r="K961" s="11" t="str">
        <f>VLOOKUP($A961,'Medical Examinations'!$A961:$P3295,12,FALSE)</f>
        <v>Normal</v>
      </c>
      <c r="L961" s="11" t="str">
        <f>VLOOKUP($A961,'Hospitalisation Details'!$K961:$S3303,7,FALSE)</f>
        <v>11 Aug 1969</v>
      </c>
      <c r="M961" s="17">
        <f>VLOOKUP($A961,'Hospitalisation Details'!$K961:$S3303,9,FALSE)</f>
        <v>11497.69</v>
      </c>
      <c r="N961" s="11" t="str">
        <f>VLOOKUP($A961,'Hospitalisation Details'!$K961:$S3303,4,FALSE)</f>
        <v>Tier - 3</v>
      </c>
      <c r="O961" s="11" t="str">
        <f>VLOOKUP($A961,'Hospitalisation Details'!$K961:$S3303,5,FALSE)</f>
        <v>Tier - 1</v>
      </c>
      <c r="P961" s="11" t="str">
        <f>VLOOKUP($A961,'Hospitalisation Details'!$K961:$S3303,6,FALSE)</f>
        <v>R1012</v>
      </c>
      <c r="Q961" s="36">
        <f ca="1">VLOOKUP($A961,'Hospitalisation Details'!$K961:$S3303,8,FALSE)</f>
        <v>55</v>
      </c>
    </row>
    <row r="962" spans="1:17" x14ac:dyDescent="0.3">
      <c r="A962" s="14" t="str">
        <f>VLOOKUP('Customer Names'!A962,'Customer Names'!A962:F3296,1,FALSE)</f>
        <v>Id961</v>
      </c>
      <c r="B962" s="11" t="str">
        <f>VLOOKUP('Customer Names'!B962,'Customer Names'!B962:G3296,5,FALSE)</f>
        <v>Sarah E</v>
      </c>
      <c r="C962" s="11">
        <f>VLOOKUP($A962,'Medical Examinations'!$A962:$O3296,2,FALSE)</f>
        <v>35.340000000000003</v>
      </c>
      <c r="D962" s="11">
        <f>VLOOKUP($A962,'Medical Examinations'!$A962:$O3296,3,FALSE)</f>
        <v>5.51</v>
      </c>
      <c r="E962" s="11" t="str">
        <f>VLOOKUP($A962,'Medical Examinations'!$A962:$P3296,14,FALSE)</f>
        <v>Yes</v>
      </c>
      <c r="F962" s="11" t="str">
        <f>VLOOKUP($A962,'Medical Examinations'!$A962:$O3296,5,FALSE)</f>
        <v>No</v>
      </c>
      <c r="G962" s="11" t="str">
        <f>VLOOKUP($A962,'Medical Examinations'!$A962:$O3296,6,FALSE)</f>
        <v>Yes</v>
      </c>
      <c r="H962" s="11">
        <f>VLOOKUP($A962,'Medical Examinations'!$A962:$P3296,13,FALSE)</f>
        <v>1</v>
      </c>
      <c r="I962" s="11" t="str">
        <f>VLOOKUP($A962,'Medical Examinations'!$A962:$P3296,16,FALSE)</f>
        <v>No</v>
      </c>
      <c r="J962" s="11" t="str">
        <f>VLOOKUP($A962,'Medical Examinations'!$A962:$P3296,11,FALSE)</f>
        <v>Obesity</v>
      </c>
      <c r="K962" s="11" t="str">
        <f>VLOOKUP($A962,'Medical Examinations'!$A962:$P3296,12,FALSE)</f>
        <v>Normal</v>
      </c>
      <c r="L962" s="11" t="str">
        <f>VLOOKUP($A962,'Hospitalisation Details'!$K962:$S3304,7,FALSE)</f>
        <v>7 Jun 1983</v>
      </c>
      <c r="M962" s="17">
        <f>VLOOKUP($A962,'Hospitalisation Details'!$K962:$S3304,9,FALSE)</f>
        <v>11492.46</v>
      </c>
      <c r="N962" s="11" t="str">
        <f>VLOOKUP($A962,'Hospitalisation Details'!$K962:$S3304,4,FALSE)</f>
        <v>Tier - 3</v>
      </c>
      <c r="O962" s="11" t="str">
        <f>VLOOKUP($A962,'Hospitalisation Details'!$K962:$S3304,5,FALSE)</f>
        <v>Tier - 3</v>
      </c>
      <c r="P962" s="11" t="str">
        <f>VLOOKUP($A962,'Hospitalisation Details'!$K962:$S3304,6,FALSE)</f>
        <v>R1026</v>
      </c>
      <c r="Q962" s="36">
        <f ca="1">VLOOKUP($A962,'Hospitalisation Details'!$K962:$S3304,8,FALSE)</f>
        <v>41</v>
      </c>
    </row>
    <row r="963" spans="1:17" x14ac:dyDescent="0.3">
      <c r="A963" s="14" t="str">
        <f>VLOOKUP('Customer Names'!A963,'Customer Names'!A963:F3297,1,FALSE)</f>
        <v>Id962</v>
      </c>
      <c r="B963" s="11" t="str">
        <f>VLOOKUP('Customer Names'!B963,'Customer Names'!B963:G3297,5,FALSE)</f>
        <v>Philip J</v>
      </c>
      <c r="C963" s="11">
        <f>VLOOKUP($A963,'Medical Examinations'!$A963:$O3297,2,FALSE)</f>
        <v>32.204999999999998</v>
      </c>
      <c r="D963" s="11">
        <f>VLOOKUP($A963,'Medical Examinations'!$A963:$O3297,3,FALSE)</f>
        <v>8.3800000000000008</v>
      </c>
      <c r="E963" s="11" t="str">
        <f>VLOOKUP($A963,'Medical Examinations'!$A963:$P3297,14,FALSE)</f>
        <v>Yes</v>
      </c>
      <c r="F963" s="11" t="str">
        <f>VLOOKUP($A963,'Medical Examinations'!$A963:$O3297,5,FALSE)</f>
        <v>No</v>
      </c>
      <c r="G963" s="11" t="str">
        <f>VLOOKUP($A963,'Medical Examinations'!$A963:$O3297,6,FALSE)</f>
        <v>No</v>
      </c>
      <c r="H963" s="11">
        <f>VLOOKUP($A963,'Medical Examinations'!$A963:$P3297,13,FALSE)</f>
        <v>2</v>
      </c>
      <c r="I963" s="11" t="str">
        <f>VLOOKUP($A963,'Medical Examinations'!$A963:$P3297,16,FALSE)</f>
        <v>No</v>
      </c>
      <c r="J963" s="11" t="str">
        <f>VLOOKUP($A963,'Medical Examinations'!$A963:$P3297,11,FALSE)</f>
        <v>Obesity</v>
      </c>
      <c r="K963" s="11" t="str">
        <f>VLOOKUP($A963,'Medical Examinations'!$A963:$P3297,12,FALSE)</f>
        <v>Diabetes</v>
      </c>
      <c r="L963" s="11" t="str">
        <f>VLOOKUP($A963,'Hospitalisation Details'!$K963:$S3305,7,FALSE)</f>
        <v>13 Oct 1970</v>
      </c>
      <c r="M963" s="17">
        <f>VLOOKUP($A963,'Hospitalisation Details'!$K963:$S3305,9,FALSE)</f>
        <v>11488.32</v>
      </c>
      <c r="N963" s="11" t="str">
        <f>VLOOKUP($A963,'Hospitalisation Details'!$K963:$S3305,4,FALSE)</f>
        <v>Tier - 3</v>
      </c>
      <c r="O963" s="11" t="str">
        <f>VLOOKUP($A963,'Hospitalisation Details'!$K963:$S3305,5,FALSE)</f>
        <v>Tier - 1</v>
      </c>
      <c r="P963" s="11" t="str">
        <f>VLOOKUP($A963,'Hospitalisation Details'!$K963:$S3305,6,FALSE)</f>
        <v>R1014</v>
      </c>
      <c r="Q963" s="36">
        <f ca="1">VLOOKUP($A963,'Hospitalisation Details'!$K963:$S3305,8,FALSE)</f>
        <v>54</v>
      </c>
    </row>
    <row r="964" spans="1:17" x14ac:dyDescent="0.3">
      <c r="A964" s="14" t="str">
        <f>VLOOKUP('Customer Names'!A964,'Customer Names'!A964:F3298,1,FALSE)</f>
        <v>Id963</v>
      </c>
      <c r="B964" s="11" t="str">
        <f>VLOOKUP('Customer Names'!B964,'Customer Names'!B964:G3298,5,FALSE)</f>
        <v>Jillian A</v>
      </c>
      <c r="C964" s="11">
        <f>VLOOKUP($A964,'Medical Examinations'!$A964:$O3298,2,FALSE)</f>
        <v>33.880000000000003</v>
      </c>
      <c r="D964" s="11">
        <f>VLOOKUP($A964,'Medical Examinations'!$A964:$O3298,3,FALSE)</f>
        <v>4.68</v>
      </c>
      <c r="E964" s="11" t="str">
        <f>VLOOKUP($A964,'Medical Examinations'!$A964:$P3298,14,FALSE)</f>
        <v>No</v>
      </c>
      <c r="F964" s="11" t="str">
        <f>VLOOKUP($A964,'Medical Examinations'!$A964:$O3298,5,FALSE)</f>
        <v>Yes</v>
      </c>
      <c r="G964" s="11" t="str">
        <f>VLOOKUP($A964,'Medical Examinations'!$A964:$O3298,6,FALSE)</f>
        <v>No</v>
      </c>
      <c r="H964" s="11">
        <f>VLOOKUP($A964,'Medical Examinations'!$A964:$P3298,13,FALSE)</f>
        <v>1</v>
      </c>
      <c r="I964" s="11" t="str">
        <f>VLOOKUP($A964,'Medical Examinations'!$A964:$P3298,16,FALSE)</f>
        <v>No</v>
      </c>
      <c r="J964" s="11" t="str">
        <f>VLOOKUP($A964,'Medical Examinations'!$A964:$P3298,11,FALSE)</f>
        <v>Obesity</v>
      </c>
      <c r="K964" s="11" t="str">
        <f>VLOOKUP($A964,'Medical Examinations'!$A964:$P3298,12,FALSE)</f>
        <v>Normal</v>
      </c>
      <c r="L964" s="11" t="str">
        <f>VLOOKUP($A964,'Hospitalisation Details'!$K964:$S3306,7,FALSE)</f>
        <v>10 Sep 2004</v>
      </c>
      <c r="M964" s="17">
        <f>VLOOKUP($A964,'Hospitalisation Details'!$K964:$S3306,9,FALSE)</f>
        <v>11482.63</v>
      </c>
      <c r="N964" s="11" t="str">
        <f>VLOOKUP($A964,'Hospitalisation Details'!$K964:$S3306,4,FALSE)</f>
        <v>Tier - 3</v>
      </c>
      <c r="O964" s="11" t="str">
        <f>VLOOKUP($A964,'Hospitalisation Details'!$K964:$S3306,5,FALSE)</f>
        <v>Tier - 2</v>
      </c>
      <c r="P964" s="11" t="str">
        <f>VLOOKUP($A964,'Hospitalisation Details'!$K964:$S3306,6,FALSE)</f>
        <v>R1013</v>
      </c>
      <c r="Q964" s="36">
        <f ca="1">VLOOKUP($A964,'Hospitalisation Details'!$K964:$S3306,8,FALSE)</f>
        <v>20</v>
      </c>
    </row>
    <row r="965" spans="1:17" x14ac:dyDescent="0.3">
      <c r="A965" s="14" t="str">
        <f>VLOOKUP('Customer Names'!A965,'Customer Names'!A965:F3299,1,FALSE)</f>
        <v>Id964</v>
      </c>
      <c r="B965" s="11" t="str">
        <f>VLOOKUP('Customer Names'!B965,'Customer Names'!B965:G3299,5,FALSE)</f>
        <v>Laura D</v>
      </c>
      <c r="C965" s="11">
        <f>VLOOKUP($A965,'Medical Examinations'!$A965:$O3299,2,FALSE)</f>
        <v>26.63</v>
      </c>
      <c r="D965" s="11">
        <f>VLOOKUP($A965,'Medical Examinations'!$A965:$O3299,3,FALSE)</f>
        <v>4.3600000000000003</v>
      </c>
      <c r="E965" s="11" t="str">
        <f>VLOOKUP($A965,'Medical Examinations'!$A965:$P3299,14,FALSE)</f>
        <v>Yes</v>
      </c>
      <c r="F965" s="11" t="str">
        <f>VLOOKUP($A965,'Medical Examinations'!$A965:$O3299,5,FALSE)</f>
        <v>No</v>
      </c>
      <c r="G965" s="11" t="str">
        <f>VLOOKUP($A965,'Medical Examinations'!$A965:$O3299,6,FALSE)</f>
        <v>No</v>
      </c>
      <c r="H965" s="11">
        <f>VLOOKUP($A965,'Medical Examinations'!$A965:$P3299,13,FALSE)</f>
        <v>2</v>
      </c>
      <c r="I965" s="11" t="str">
        <f>VLOOKUP($A965,'Medical Examinations'!$A965:$P3299,16,FALSE)</f>
        <v>No</v>
      </c>
      <c r="J965" s="11" t="str">
        <f>VLOOKUP($A965,'Medical Examinations'!$A965:$P3299,11,FALSE)</f>
        <v>Overweight</v>
      </c>
      <c r="K965" s="11" t="str">
        <f>VLOOKUP($A965,'Medical Examinations'!$A965:$P3299,12,FALSE)</f>
        <v>Normal</v>
      </c>
      <c r="L965" s="11" t="str">
        <f>VLOOKUP($A965,'Hospitalisation Details'!$K965:$S3307,7,FALSE)</f>
        <v>7 Sep 1966</v>
      </c>
      <c r="M965" s="17">
        <f>VLOOKUP($A965,'Hospitalisation Details'!$K965:$S3307,9,FALSE)</f>
        <v>11478.14</v>
      </c>
      <c r="N965" s="11" t="str">
        <f>VLOOKUP($A965,'Hospitalisation Details'!$K965:$S3307,4,FALSE)</f>
        <v>Tier - 3</v>
      </c>
      <c r="O965" s="11" t="str">
        <f>VLOOKUP($A965,'Hospitalisation Details'!$K965:$S3307,5,FALSE)</f>
        <v>Tier - 2</v>
      </c>
      <c r="P965" s="11" t="str">
        <f>VLOOKUP($A965,'Hospitalisation Details'!$K965:$S3307,6,FALSE)</f>
        <v>R1025</v>
      </c>
      <c r="Q965" s="36">
        <f ca="1">VLOOKUP($A965,'Hospitalisation Details'!$K965:$S3307,8,FALSE)</f>
        <v>58</v>
      </c>
    </row>
    <row r="966" spans="1:17" x14ac:dyDescent="0.3">
      <c r="A966" s="14" t="str">
        <f>VLOOKUP('Customer Names'!A966,'Customer Names'!A966:F3300,1,FALSE)</f>
        <v>Id965</v>
      </c>
      <c r="B966" s="11" t="str">
        <f>VLOOKUP('Customer Names'!B966,'Customer Names'!B966:G3300,5,FALSE)</f>
        <v>Megan E</v>
      </c>
      <c r="C966" s="11">
        <f>VLOOKUP($A966,'Medical Examinations'!$A966:$O3300,2,FALSE)</f>
        <v>28.7</v>
      </c>
      <c r="D966" s="11">
        <f>VLOOKUP($A966,'Medical Examinations'!$A966:$O3300,3,FALSE)</f>
        <v>7.74</v>
      </c>
      <c r="E966" s="11" t="str">
        <f>VLOOKUP($A966,'Medical Examinations'!$A966:$P3300,14,FALSE)</f>
        <v>No</v>
      </c>
      <c r="F966" s="11" t="str">
        <f>VLOOKUP($A966,'Medical Examinations'!$A966:$O3300,5,FALSE)</f>
        <v>No</v>
      </c>
      <c r="G966" s="11" t="str">
        <f>VLOOKUP($A966,'Medical Examinations'!$A966:$O3300,6,FALSE)</f>
        <v>No</v>
      </c>
      <c r="H966" s="11">
        <f>VLOOKUP($A966,'Medical Examinations'!$A966:$P3300,13,FALSE)</f>
        <v>0</v>
      </c>
      <c r="I966" s="11" t="str">
        <f>VLOOKUP($A966,'Medical Examinations'!$A966:$P3300,16,FALSE)</f>
        <v>No</v>
      </c>
      <c r="J966" s="11" t="str">
        <f>VLOOKUP($A966,'Medical Examinations'!$A966:$P3300,11,FALSE)</f>
        <v>Overweight</v>
      </c>
      <c r="K966" s="11" t="str">
        <f>VLOOKUP($A966,'Medical Examinations'!$A966:$P3300,12,FALSE)</f>
        <v>Diabetes</v>
      </c>
      <c r="L966" s="11" t="str">
        <f>VLOOKUP($A966,'Hospitalisation Details'!$K966:$S3308,7,FALSE)</f>
        <v>23 Jun 1965</v>
      </c>
      <c r="M966" s="17">
        <f>VLOOKUP($A966,'Hospitalisation Details'!$K966:$S3308,9,FALSE)</f>
        <v>11455.28</v>
      </c>
      <c r="N966" s="11" t="str">
        <f>VLOOKUP($A966,'Hospitalisation Details'!$K966:$S3308,4,FALSE)</f>
        <v>Tier - 3</v>
      </c>
      <c r="O966" s="11" t="str">
        <f>VLOOKUP($A966,'Hospitalisation Details'!$K966:$S3308,5,FALSE)</f>
        <v>Tier - 2</v>
      </c>
      <c r="P966" s="11" t="str">
        <f>VLOOKUP($A966,'Hospitalisation Details'!$K966:$S3308,6,FALSE)</f>
        <v>R1011</v>
      </c>
      <c r="Q966" s="36">
        <f ca="1">VLOOKUP($A966,'Hospitalisation Details'!$K966:$S3308,8,FALSE)</f>
        <v>59</v>
      </c>
    </row>
    <row r="967" spans="1:17" x14ac:dyDescent="0.3">
      <c r="A967" s="14" t="str">
        <f>VLOOKUP('Customer Names'!A967,'Customer Names'!A967:F3301,1,FALSE)</f>
        <v>Id966</v>
      </c>
      <c r="B967" s="11" t="str">
        <f>VLOOKUP('Customer Names'!B967,'Customer Names'!B967:G3301,5,FALSE)</f>
        <v>Shannon J</v>
      </c>
      <c r="C967" s="11">
        <f>VLOOKUP($A967,'Medical Examinations'!$A967:$O3301,2,FALSE)</f>
        <v>25.65</v>
      </c>
      <c r="D967" s="11">
        <f>VLOOKUP($A967,'Medical Examinations'!$A967:$O3301,3,FALSE)</f>
        <v>4.05</v>
      </c>
      <c r="E967" s="11" t="str">
        <f>VLOOKUP($A967,'Medical Examinations'!$A967:$P3301,14,FALSE)</f>
        <v>Yes</v>
      </c>
      <c r="F967" s="11" t="str">
        <f>VLOOKUP($A967,'Medical Examinations'!$A967:$O3301,5,FALSE)</f>
        <v>No</v>
      </c>
      <c r="G967" s="11" t="str">
        <f>VLOOKUP($A967,'Medical Examinations'!$A967:$O3301,6,FALSE)</f>
        <v>No</v>
      </c>
      <c r="H967" s="11">
        <f>VLOOKUP($A967,'Medical Examinations'!$A967:$P3301,13,FALSE)</f>
        <v>2</v>
      </c>
      <c r="I967" s="11" t="str">
        <f>VLOOKUP($A967,'Medical Examinations'!$A967:$P3301,16,FALSE)</f>
        <v>No</v>
      </c>
      <c r="J967" s="11" t="str">
        <f>VLOOKUP($A967,'Medical Examinations'!$A967:$P3301,11,FALSE)</f>
        <v>Overweight</v>
      </c>
      <c r="K967" s="11" t="str">
        <f>VLOOKUP($A967,'Medical Examinations'!$A967:$P3301,12,FALSE)</f>
        <v>Normal</v>
      </c>
      <c r="L967" s="11" t="str">
        <f>VLOOKUP($A967,'Hospitalisation Details'!$K967:$S3309,7,FALSE)</f>
        <v>14 Jun 1966</v>
      </c>
      <c r="M967" s="17">
        <f>VLOOKUP($A967,'Hospitalisation Details'!$K967:$S3309,9,FALSE)</f>
        <v>11454.02</v>
      </c>
      <c r="N967" s="11" t="str">
        <f>VLOOKUP($A967,'Hospitalisation Details'!$K967:$S3309,4,FALSE)</f>
        <v>Tier - 3</v>
      </c>
      <c r="O967" s="11" t="str">
        <f>VLOOKUP($A967,'Hospitalisation Details'!$K967:$S3309,5,FALSE)</f>
        <v>Tier - 1</v>
      </c>
      <c r="P967" s="11" t="str">
        <f>VLOOKUP($A967,'Hospitalisation Details'!$K967:$S3309,6,FALSE)</f>
        <v>R1012</v>
      </c>
      <c r="Q967" s="36">
        <f ca="1">VLOOKUP($A967,'Hospitalisation Details'!$K967:$S3309,8,FALSE)</f>
        <v>58</v>
      </c>
    </row>
    <row r="968" spans="1:17" x14ac:dyDescent="0.3">
      <c r="A968" s="14" t="str">
        <f>VLOOKUP('Customer Names'!A968,'Customer Names'!A968:F3302,1,FALSE)</f>
        <v>Id967</v>
      </c>
      <c r="B968" s="11" t="str">
        <f>VLOOKUP('Customer Names'!B968,'Customer Names'!B968:G3302,5,FALSE)</f>
        <v>Rachelle M</v>
      </c>
      <c r="C968" s="11">
        <f>VLOOKUP($A968,'Medical Examinations'!$A968:$O3302,2,FALSE)</f>
        <v>36.384999999999998</v>
      </c>
      <c r="D968" s="11">
        <f>VLOOKUP($A968,'Medical Examinations'!$A968:$O3302,3,FALSE)</f>
        <v>11.49</v>
      </c>
      <c r="E968" s="11" t="str">
        <f>VLOOKUP($A968,'Medical Examinations'!$A968:$P3302,14,FALSE)</f>
        <v>No</v>
      </c>
      <c r="F968" s="11" t="str">
        <f>VLOOKUP($A968,'Medical Examinations'!$A968:$O3302,5,FALSE)</f>
        <v>No</v>
      </c>
      <c r="G968" s="11" t="str">
        <f>VLOOKUP($A968,'Medical Examinations'!$A968:$O3302,6,FALSE)</f>
        <v>No</v>
      </c>
      <c r="H968" s="11">
        <f>VLOOKUP($A968,'Medical Examinations'!$A968:$P3302,13,FALSE)</f>
        <v>0</v>
      </c>
      <c r="I968" s="11" t="str">
        <f>VLOOKUP($A968,'Medical Examinations'!$A968:$P3302,16,FALSE)</f>
        <v>No</v>
      </c>
      <c r="J968" s="11" t="str">
        <f>VLOOKUP($A968,'Medical Examinations'!$A968:$P3302,11,FALSE)</f>
        <v>Obesity</v>
      </c>
      <c r="K968" s="11" t="str">
        <f>VLOOKUP($A968,'Medical Examinations'!$A968:$P3302,12,FALSE)</f>
        <v>Diabetes</v>
      </c>
      <c r="L968" s="11" t="str">
        <f>VLOOKUP($A968,'Hospitalisation Details'!$K968:$S3310,7,FALSE)</f>
        <v>12 Sep 1971</v>
      </c>
      <c r="M968" s="17">
        <f>VLOOKUP($A968,'Hospitalisation Details'!$K968:$S3310,9,FALSE)</f>
        <v>11436.74</v>
      </c>
      <c r="N968" s="11" t="str">
        <f>VLOOKUP($A968,'Hospitalisation Details'!$K968:$S3310,4,FALSE)</f>
        <v>Tier - 3</v>
      </c>
      <c r="O968" s="11" t="str">
        <f>VLOOKUP($A968,'Hospitalisation Details'!$K968:$S3310,5,FALSE)</f>
        <v>Tier - 3</v>
      </c>
      <c r="P968" s="11" t="str">
        <f>VLOOKUP($A968,'Hospitalisation Details'!$K968:$S3310,6,FALSE)</f>
        <v>R1012</v>
      </c>
      <c r="Q968" s="36">
        <f ca="1">VLOOKUP($A968,'Hospitalisation Details'!$K968:$S3310,8,FALSE)</f>
        <v>53</v>
      </c>
    </row>
    <row r="969" spans="1:17" x14ac:dyDescent="0.3">
      <c r="A969" s="14" t="str">
        <f>VLOOKUP('Customer Names'!A969,'Customer Names'!A969:F3303,1,FALSE)</f>
        <v>Id968</v>
      </c>
      <c r="B969" s="11" t="str">
        <f>VLOOKUP('Customer Names'!B969,'Customer Names'!B969:G3303,5,FALSE)</f>
        <v>Casey</v>
      </c>
      <c r="C969" s="11">
        <f>VLOOKUP($A969,'Medical Examinations'!$A969:$O3303,2,FALSE)</f>
        <v>34.69</v>
      </c>
      <c r="D969" s="11">
        <f>VLOOKUP($A969,'Medical Examinations'!$A969:$O3303,3,FALSE)</f>
        <v>5.65</v>
      </c>
      <c r="E969" s="11" t="str">
        <f>VLOOKUP($A969,'Medical Examinations'!$A969:$P3303,14,FALSE)</f>
        <v>No</v>
      </c>
      <c r="F969" s="11" t="str">
        <f>VLOOKUP($A969,'Medical Examinations'!$A969:$O3303,5,FALSE)</f>
        <v>No</v>
      </c>
      <c r="G969" s="11" t="str">
        <f>VLOOKUP($A969,'Medical Examinations'!$A969:$O3303,6,FALSE)</f>
        <v>No</v>
      </c>
      <c r="H969" s="11">
        <f>VLOOKUP($A969,'Medical Examinations'!$A969:$P3303,13,FALSE)</f>
        <v>0</v>
      </c>
      <c r="I969" s="11" t="str">
        <f>VLOOKUP($A969,'Medical Examinations'!$A969:$P3303,16,FALSE)</f>
        <v>No</v>
      </c>
      <c r="J969" s="11" t="str">
        <f>VLOOKUP($A969,'Medical Examinations'!$A969:$P3303,11,FALSE)</f>
        <v>Obesity</v>
      </c>
      <c r="K969" s="11" t="str">
        <f>VLOOKUP($A969,'Medical Examinations'!$A969:$P3303,12,FALSE)</f>
        <v>Normal</v>
      </c>
      <c r="L969" s="11" t="str">
        <f>VLOOKUP($A969,'Hospitalisation Details'!$K969:$S3311,7,FALSE)</f>
        <v>17 Jul 1980</v>
      </c>
      <c r="M969" s="17">
        <f>VLOOKUP($A969,'Hospitalisation Details'!$K969:$S3311,9,FALSE)</f>
        <v>11435.74</v>
      </c>
      <c r="N969" s="11" t="str">
        <f>VLOOKUP($A969,'Hospitalisation Details'!$K969:$S3311,4,FALSE)</f>
        <v>Tier - 3</v>
      </c>
      <c r="O969" s="11" t="str">
        <f>VLOOKUP($A969,'Hospitalisation Details'!$K969:$S3311,5,FALSE)</f>
        <v>Tier - 3</v>
      </c>
      <c r="P969" s="11" t="str">
        <f>VLOOKUP($A969,'Hospitalisation Details'!$K969:$S3311,6,FALSE)</f>
        <v>R1021</v>
      </c>
      <c r="Q969" s="36">
        <f ca="1">VLOOKUP($A969,'Hospitalisation Details'!$K969:$S3311,8,FALSE)</f>
        <v>44</v>
      </c>
    </row>
    <row r="970" spans="1:17" x14ac:dyDescent="0.3">
      <c r="A970" s="14" t="str">
        <f>VLOOKUP('Customer Names'!A970,'Customer Names'!A970:F3304,1,FALSE)</f>
        <v>Id969</v>
      </c>
      <c r="B970" s="11" t="str">
        <f>VLOOKUP('Customer Names'!B970,'Customer Names'!B970:G3304,5,FALSE)</f>
        <v>Jessica L</v>
      </c>
      <c r="C970" s="11">
        <f>VLOOKUP($A970,'Medical Examinations'!$A970:$O3304,2,FALSE)</f>
        <v>37.68</v>
      </c>
      <c r="D970" s="11">
        <f>VLOOKUP($A970,'Medical Examinations'!$A970:$O3304,3,FALSE)</f>
        <v>4.29</v>
      </c>
      <c r="E970" s="11" t="str">
        <f>VLOOKUP($A970,'Medical Examinations'!$A970:$P3304,14,FALSE)</f>
        <v>Yes</v>
      </c>
      <c r="F970" s="11" t="str">
        <f>VLOOKUP($A970,'Medical Examinations'!$A970:$O3304,5,FALSE)</f>
        <v>No</v>
      </c>
      <c r="G970" s="11" t="str">
        <f>VLOOKUP($A970,'Medical Examinations'!$A970:$O3304,6,FALSE)</f>
        <v>No</v>
      </c>
      <c r="H970" s="11">
        <f>VLOOKUP($A970,'Medical Examinations'!$A970:$P3304,13,FALSE)</f>
        <v>0</v>
      </c>
      <c r="I970" s="11" t="str">
        <f>VLOOKUP($A970,'Medical Examinations'!$A970:$P3304,16,FALSE)</f>
        <v>No</v>
      </c>
      <c r="J970" s="11" t="str">
        <f>VLOOKUP($A970,'Medical Examinations'!$A970:$P3304,11,FALSE)</f>
        <v>Obesity</v>
      </c>
      <c r="K970" s="11" t="str">
        <f>VLOOKUP($A970,'Medical Examinations'!$A970:$P3304,12,FALSE)</f>
        <v>Normal</v>
      </c>
      <c r="L970" s="11" t="str">
        <f>VLOOKUP($A970,'Hospitalisation Details'!$K970:$S3312,7,FALSE)</f>
        <v>9 Jun 1985</v>
      </c>
      <c r="M970" s="17">
        <f>VLOOKUP($A970,'Hospitalisation Details'!$K970:$S3312,9,FALSE)</f>
        <v>11419.49</v>
      </c>
      <c r="N970" s="11" t="str">
        <f>VLOOKUP($A970,'Hospitalisation Details'!$K970:$S3312,4,FALSE)</f>
        <v>Tier - 3</v>
      </c>
      <c r="O970" s="11" t="str">
        <f>VLOOKUP($A970,'Hospitalisation Details'!$K970:$S3312,5,FALSE)</f>
        <v>Tier - 1</v>
      </c>
      <c r="P970" s="11" t="str">
        <f>VLOOKUP($A970,'Hospitalisation Details'!$K970:$S3312,6,FALSE)</f>
        <v>R1012</v>
      </c>
      <c r="Q970" s="36">
        <f ca="1">VLOOKUP($A970,'Hospitalisation Details'!$K970:$S3312,8,FALSE)</f>
        <v>39</v>
      </c>
    </row>
    <row r="971" spans="1:17" x14ac:dyDescent="0.3">
      <c r="A971" s="14" t="str">
        <f>VLOOKUP('Customer Names'!A971,'Customer Names'!A971:F3305,1,FALSE)</f>
        <v>Id970</v>
      </c>
      <c r="B971" s="11" t="str">
        <f>VLOOKUP('Customer Names'!B971,'Customer Names'!B971:G3305,5,FALSE)</f>
        <v>Brandon F</v>
      </c>
      <c r="C971" s="11">
        <f>VLOOKUP($A971,'Medical Examinations'!$A971:$O3305,2,FALSE)</f>
        <v>35.49</v>
      </c>
      <c r="D971" s="11">
        <f>VLOOKUP($A971,'Medical Examinations'!$A971:$O3305,3,FALSE)</f>
        <v>4.74</v>
      </c>
      <c r="E971" s="11" t="str">
        <f>VLOOKUP($A971,'Medical Examinations'!$A971:$P3305,14,FALSE)</f>
        <v>Yes</v>
      </c>
      <c r="F971" s="11" t="str">
        <f>VLOOKUP($A971,'Medical Examinations'!$A971:$O3305,5,FALSE)</f>
        <v>No</v>
      </c>
      <c r="G971" s="11" t="str">
        <f>VLOOKUP($A971,'Medical Examinations'!$A971:$O3305,6,FALSE)</f>
        <v>Yes</v>
      </c>
      <c r="H971" s="11">
        <f>VLOOKUP($A971,'Medical Examinations'!$A971:$P3305,13,FALSE)</f>
        <v>1</v>
      </c>
      <c r="I971" s="11" t="str">
        <f>VLOOKUP($A971,'Medical Examinations'!$A971:$P3305,16,FALSE)</f>
        <v>No</v>
      </c>
      <c r="J971" s="11" t="str">
        <f>VLOOKUP($A971,'Medical Examinations'!$A971:$P3305,11,FALSE)</f>
        <v>Obesity</v>
      </c>
      <c r="K971" s="11" t="str">
        <f>VLOOKUP($A971,'Medical Examinations'!$A971:$P3305,12,FALSE)</f>
        <v>Normal</v>
      </c>
      <c r="L971" s="11" t="str">
        <f>VLOOKUP($A971,'Hospitalisation Details'!$K971:$S3313,7,FALSE)</f>
        <v>23 Oct 1983</v>
      </c>
      <c r="M971" s="17">
        <f>VLOOKUP($A971,'Hospitalisation Details'!$K971:$S3313,9,FALSE)</f>
        <v>11412.02</v>
      </c>
      <c r="N971" s="11" t="str">
        <f>VLOOKUP($A971,'Hospitalisation Details'!$K971:$S3313,4,FALSE)</f>
        <v>Tier - 3</v>
      </c>
      <c r="O971" s="11" t="str">
        <f>VLOOKUP($A971,'Hospitalisation Details'!$K971:$S3313,5,FALSE)</f>
        <v>Tier - 1</v>
      </c>
      <c r="P971" s="11" t="str">
        <f>VLOOKUP($A971,'Hospitalisation Details'!$K971:$S3313,6,FALSE)</f>
        <v>R1021</v>
      </c>
      <c r="Q971" s="36">
        <f ca="1">VLOOKUP($A971,'Hospitalisation Details'!$K971:$S3313,8,FALSE)</f>
        <v>41</v>
      </c>
    </row>
    <row r="972" spans="1:17" x14ac:dyDescent="0.3">
      <c r="A972" s="14" t="str">
        <f>VLOOKUP('Customer Names'!A972,'Customer Names'!A972:F3306,1,FALSE)</f>
        <v>Id971</v>
      </c>
      <c r="B972" s="11" t="str">
        <f>VLOOKUP('Customer Names'!B972,'Customer Names'!B972:G3306,5,FALSE)</f>
        <v>Melissa</v>
      </c>
      <c r="C972" s="11">
        <f>VLOOKUP($A972,'Medical Examinations'!$A972:$O3306,2,FALSE)</f>
        <v>44.7</v>
      </c>
      <c r="D972" s="11">
        <f>VLOOKUP($A972,'Medical Examinations'!$A972:$O3306,3,FALSE)</f>
        <v>7.6</v>
      </c>
      <c r="E972" s="11" t="str">
        <f>VLOOKUP($A972,'Medical Examinations'!$A972:$P3306,14,FALSE)</f>
        <v>Yes</v>
      </c>
      <c r="F972" s="11" t="str">
        <f>VLOOKUP($A972,'Medical Examinations'!$A972:$O3306,5,FALSE)</f>
        <v>No</v>
      </c>
      <c r="G972" s="11" t="str">
        <f>VLOOKUP($A972,'Medical Examinations'!$A972:$O3306,6,FALSE)</f>
        <v>No</v>
      </c>
      <c r="H972" s="11">
        <f>VLOOKUP($A972,'Medical Examinations'!$A972:$P3306,13,FALSE)</f>
        <v>2</v>
      </c>
      <c r="I972" s="11" t="str">
        <f>VLOOKUP($A972,'Medical Examinations'!$A972:$P3306,16,FALSE)</f>
        <v>No</v>
      </c>
      <c r="J972" s="11" t="str">
        <f>VLOOKUP($A972,'Medical Examinations'!$A972:$P3306,11,FALSE)</f>
        <v>Obesity</v>
      </c>
      <c r="K972" s="11" t="str">
        <f>VLOOKUP($A972,'Medical Examinations'!$A972:$P3306,12,FALSE)</f>
        <v>Diabetes</v>
      </c>
      <c r="L972" s="11" t="str">
        <f>VLOOKUP($A972,'Hospitalisation Details'!$K972:$S3314,7,FALSE)</f>
        <v>7 Oct 1970</v>
      </c>
      <c r="M972" s="17">
        <f>VLOOKUP($A972,'Hospitalisation Details'!$K972:$S3314,9,FALSE)</f>
        <v>11411.69</v>
      </c>
      <c r="N972" s="11" t="str">
        <f>VLOOKUP($A972,'Hospitalisation Details'!$K972:$S3314,4,FALSE)</f>
        <v>Tier - 3</v>
      </c>
      <c r="O972" s="11" t="str">
        <f>VLOOKUP($A972,'Hospitalisation Details'!$K972:$S3314,5,FALSE)</f>
        <v>Tier - 2</v>
      </c>
      <c r="P972" s="11" t="str">
        <f>VLOOKUP($A972,'Hospitalisation Details'!$K972:$S3314,6,FALSE)</f>
        <v>R1011</v>
      </c>
      <c r="Q972" s="36">
        <f ca="1">VLOOKUP($A972,'Hospitalisation Details'!$K972:$S3314,8,FALSE)</f>
        <v>54</v>
      </c>
    </row>
    <row r="973" spans="1:17" x14ac:dyDescent="0.3">
      <c r="A973" s="14" t="str">
        <f>VLOOKUP('Customer Names'!A973,'Customer Names'!A973:F3307,1,FALSE)</f>
        <v>Id972</v>
      </c>
      <c r="B973" s="11" t="str">
        <f>VLOOKUP('Customer Names'!B973,'Customer Names'!B973:G3307,5,FALSE)</f>
        <v>Danielle N</v>
      </c>
      <c r="C973" s="11">
        <f>VLOOKUP($A973,'Medical Examinations'!$A973:$O3307,2,FALSE)</f>
        <v>38.380000000000003</v>
      </c>
      <c r="D973" s="11">
        <f>VLOOKUP($A973,'Medical Examinations'!$A973:$O3307,3,FALSE)</f>
        <v>8.5</v>
      </c>
      <c r="E973" s="11" t="str">
        <f>VLOOKUP($A973,'Medical Examinations'!$A973:$P3307,14,FALSE)</f>
        <v>Yes</v>
      </c>
      <c r="F973" s="11" t="str">
        <f>VLOOKUP($A973,'Medical Examinations'!$A973:$O3307,5,FALSE)</f>
        <v>No</v>
      </c>
      <c r="G973" s="11" t="str">
        <f>VLOOKUP($A973,'Medical Examinations'!$A973:$O3307,6,FALSE)</f>
        <v>No</v>
      </c>
      <c r="H973" s="11">
        <f>VLOOKUP($A973,'Medical Examinations'!$A973:$P3307,13,FALSE)</f>
        <v>2</v>
      </c>
      <c r="I973" s="11" t="str">
        <f>VLOOKUP($A973,'Medical Examinations'!$A973:$P3307,16,FALSE)</f>
        <v>No</v>
      </c>
      <c r="J973" s="11" t="str">
        <f>VLOOKUP($A973,'Medical Examinations'!$A973:$P3307,11,FALSE)</f>
        <v>Obesity</v>
      </c>
      <c r="K973" s="11" t="str">
        <f>VLOOKUP($A973,'Medical Examinations'!$A973:$P3307,12,FALSE)</f>
        <v>Diabetes</v>
      </c>
      <c r="L973" s="11" t="str">
        <f>VLOOKUP($A973,'Hospitalisation Details'!$K973:$S3315,7,FALSE)</f>
        <v>2 Oct 1970</v>
      </c>
      <c r="M973" s="17">
        <f>VLOOKUP($A973,'Hospitalisation Details'!$K973:$S3315,9,FALSE)</f>
        <v>11396.9</v>
      </c>
      <c r="N973" s="11" t="str">
        <f>VLOOKUP($A973,'Hospitalisation Details'!$K973:$S3315,4,FALSE)</f>
        <v>Tier - 3</v>
      </c>
      <c r="O973" s="11" t="str">
        <f>VLOOKUP($A973,'Hospitalisation Details'!$K973:$S3315,5,FALSE)</f>
        <v>Tier - 3</v>
      </c>
      <c r="P973" s="11" t="str">
        <f>VLOOKUP($A973,'Hospitalisation Details'!$K973:$S3315,6,FALSE)</f>
        <v>R1024</v>
      </c>
      <c r="Q973" s="36">
        <f ca="1">VLOOKUP($A973,'Hospitalisation Details'!$K973:$S3315,8,FALSE)</f>
        <v>54</v>
      </c>
    </row>
    <row r="974" spans="1:17" x14ac:dyDescent="0.3">
      <c r="A974" s="14" t="str">
        <f>VLOOKUP('Customer Names'!A974,'Customer Names'!A974:F3308,1,FALSE)</f>
        <v>Id973</v>
      </c>
      <c r="B974" s="11" t="str">
        <f>VLOOKUP('Customer Names'!B974,'Customer Names'!B974:G3308,5,FALSE)</f>
        <v>Matthew</v>
      </c>
      <c r="C974" s="11">
        <f>VLOOKUP($A974,'Medical Examinations'!$A974:$O3308,2,FALSE)</f>
        <v>35.244999999999997</v>
      </c>
      <c r="D974" s="11">
        <f>VLOOKUP($A974,'Medical Examinations'!$A974:$O3308,3,FALSE)</f>
        <v>11.22</v>
      </c>
      <c r="E974" s="11" t="str">
        <f>VLOOKUP($A974,'Medical Examinations'!$A974:$P3308,14,FALSE)</f>
        <v>Yes</v>
      </c>
      <c r="F974" s="11" t="str">
        <f>VLOOKUP($A974,'Medical Examinations'!$A974:$O3308,5,FALSE)</f>
        <v>No</v>
      </c>
      <c r="G974" s="11" t="str">
        <f>VLOOKUP($A974,'Medical Examinations'!$A974:$O3308,6,FALSE)</f>
        <v>No</v>
      </c>
      <c r="H974" s="11">
        <f>VLOOKUP($A974,'Medical Examinations'!$A974:$P3308,13,FALSE)</f>
        <v>0</v>
      </c>
      <c r="I974" s="11" t="str">
        <f>VLOOKUP($A974,'Medical Examinations'!$A974:$P3308,16,FALSE)</f>
        <v>No</v>
      </c>
      <c r="J974" s="11" t="str">
        <f>VLOOKUP($A974,'Medical Examinations'!$A974:$P3308,11,FALSE)</f>
        <v>Obesity</v>
      </c>
      <c r="K974" s="11" t="str">
        <f>VLOOKUP($A974,'Medical Examinations'!$A974:$P3308,12,FALSE)</f>
        <v>Diabetes</v>
      </c>
      <c r="L974" s="11" t="str">
        <f>VLOOKUP($A974,'Hospitalisation Details'!$K974:$S3316,7,FALSE)</f>
        <v>19 Dec 1967</v>
      </c>
      <c r="M974" s="17">
        <f>VLOOKUP($A974,'Hospitalisation Details'!$K974:$S3316,9,FALSE)</f>
        <v>11394.07</v>
      </c>
      <c r="N974" s="11" t="str">
        <f>VLOOKUP($A974,'Hospitalisation Details'!$K974:$S3316,4,FALSE)</f>
        <v>Tier - 3</v>
      </c>
      <c r="O974" s="11" t="str">
        <f>VLOOKUP($A974,'Hospitalisation Details'!$K974:$S3316,5,FALSE)</f>
        <v>Tier - 1</v>
      </c>
      <c r="P974" s="11" t="str">
        <f>VLOOKUP($A974,'Hospitalisation Details'!$K974:$S3316,6,FALSE)</f>
        <v>R1018</v>
      </c>
      <c r="Q974" s="36">
        <f ca="1">VLOOKUP($A974,'Hospitalisation Details'!$K974:$S3316,8,FALSE)</f>
        <v>57</v>
      </c>
    </row>
    <row r="975" spans="1:17" x14ac:dyDescent="0.3">
      <c r="A975" s="14" t="str">
        <f>VLOOKUP('Customer Names'!A975,'Customer Names'!A975:F3309,1,FALSE)</f>
        <v>Id974</v>
      </c>
      <c r="B975" s="11" t="str">
        <f>VLOOKUP('Customer Names'!B975,'Customer Names'!B975:G3309,5,FALSE)</f>
        <v>Bettina</v>
      </c>
      <c r="C975" s="11">
        <f>VLOOKUP($A975,'Medical Examinations'!$A975:$O3309,2,FALSE)</f>
        <v>49.84</v>
      </c>
      <c r="D975" s="11">
        <f>VLOOKUP($A975,'Medical Examinations'!$A975:$O3309,3,FALSE)</f>
        <v>5.0999999999999996</v>
      </c>
      <c r="E975" s="11" t="str">
        <f>VLOOKUP($A975,'Medical Examinations'!$A975:$P3309,14,FALSE)</f>
        <v>Yes</v>
      </c>
      <c r="F975" s="11" t="str">
        <f>VLOOKUP($A975,'Medical Examinations'!$A975:$O3309,5,FALSE)</f>
        <v>No</v>
      </c>
      <c r="G975" s="11" t="str">
        <f>VLOOKUP($A975,'Medical Examinations'!$A975:$O3309,6,FALSE)</f>
        <v>Yes</v>
      </c>
      <c r="H975" s="11">
        <f>VLOOKUP($A975,'Medical Examinations'!$A975:$P3309,13,FALSE)</f>
        <v>1</v>
      </c>
      <c r="I975" s="11" t="str">
        <f>VLOOKUP($A975,'Medical Examinations'!$A975:$P3309,16,FALSE)</f>
        <v>No</v>
      </c>
      <c r="J975" s="11" t="str">
        <f>VLOOKUP($A975,'Medical Examinations'!$A975:$P3309,11,FALSE)</f>
        <v>Obesity</v>
      </c>
      <c r="K975" s="11" t="str">
        <f>VLOOKUP($A975,'Medical Examinations'!$A975:$P3309,12,FALSE)</f>
        <v>Normal</v>
      </c>
      <c r="L975" s="11" t="str">
        <f>VLOOKUP($A975,'Hospitalisation Details'!$K975:$S3317,7,FALSE)</f>
        <v>28 Jul 1997</v>
      </c>
      <c r="M975" s="17">
        <f>VLOOKUP($A975,'Hospitalisation Details'!$K975:$S3317,9,FALSE)</f>
        <v>11388.27</v>
      </c>
      <c r="N975" s="11" t="str">
        <f>VLOOKUP($A975,'Hospitalisation Details'!$K975:$S3317,4,FALSE)</f>
        <v>Tier - 3</v>
      </c>
      <c r="O975" s="11" t="str">
        <f>VLOOKUP($A975,'Hospitalisation Details'!$K975:$S3317,5,FALSE)</f>
        <v>Tier - 2</v>
      </c>
      <c r="P975" s="11" t="str">
        <f>VLOOKUP($A975,'Hospitalisation Details'!$K975:$S3317,6,FALSE)</f>
        <v>R1026</v>
      </c>
      <c r="Q975" s="36">
        <f ca="1">VLOOKUP($A975,'Hospitalisation Details'!$K975:$S3317,8,FALSE)</f>
        <v>27</v>
      </c>
    </row>
    <row r="976" spans="1:17" x14ac:dyDescent="0.3">
      <c r="A976" s="14" t="str">
        <f>VLOOKUP('Customer Names'!A976,'Customer Names'!A976:F3310,1,FALSE)</f>
        <v>Id975</v>
      </c>
      <c r="B976" s="11" t="str">
        <f>VLOOKUP('Customer Names'!B976,'Customer Names'!B976:G3310,5,FALSE)</f>
        <v>Alexander</v>
      </c>
      <c r="C976" s="11">
        <f>VLOOKUP($A976,'Medical Examinations'!$A976:$O3310,2,FALSE)</f>
        <v>49.06</v>
      </c>
      <c r="D976" s="11">
        <f>VLOOKUP($A976,'Medical Examinations'!$A976:$O3310,3,FALSE)</f>
        <v>5.43</v>
      </c>
      <c r="E976" s="11" t="str">
        <f>VLOOKUP($A976,'Medical Examinations'!$A976:$P3310,14,FALSE)</f>
        <v>Yes</v>
      </c>
      <c r="F976" s="11" t="str">
        <f>VLOOKUP($A976,'Medical Examinations'!$A976:$O3310,5,FALSE)</f>
        <v>No</v>
      </c>
      <c r="G976" s="11" t="str">
        <f>VLOOKUP($A976,'Medical Examinations'!$A976:$O3310,6,FALSE)</f>
        <v>No</v>
      </c>
      <c r="H976" s="11">
        <f>VLOOKUP($A976,'Medical Examinations'!$A976:$P3310,13,FALSE)</f>
        <v>1</v>
      </c>
      <c r="I976" s="11" t="str">
        <f>VLOOKUP($A976,'Medical Examinations'!$A976:$P3310,16,FALSE)</f>
        <v>No</v>
      </c>
      <c r="J976" s="11" t="str">
        <f>VLOOKUP($A976,'Medical Examinations'!$A976:$P3310,11,FALSE)</f>
        <v>Obesity</v>
      </c>
      <c r="K976" s="11" t="str">
        <f>VLOOKUP($A976,'Medical Examinations'!$A976:$P3310,12,FALSE)</f>
        <v>Normal</v>
      </c>
      <c r="L976" s="11" t="str">
        <f>VLOOKUP($A976,'Hospitalisation Details'!$K976:$S3318,7,FALSE)</f>
        <v>13 Jun 1964</v>
      </c>
      <c r="M976" s="17">
        <f>VLOOKUP($A976,'Hospitalisation Details'!$K976:$S3318,9,FALSE)</f>
        <v>11381.33</v>
      </c>
      <c r="N976" s="11" t="str">
        <f>VLOOKUP($A976,'Hospitalisation Details'!$K976:$S3318,4,FALSE)</f>
        <v>Tier - 3</v>
      </c>
      <c r="O976" s="11" t="str">
        <f>VLOOKUP($A976,'Hospitalisation Details'!$K976:$S3318,5,FALSE)</f>
        <v>Tier - 2</v>
      </c>
      <c r="P976" s="11" t="str">
        <f>VLOOKUP($A976,'Hospitalisation Details'!$K976:$S3318,6,FALSE)</f>
        <v>R1013</v>
      </c>
      <c r="Q976" s="36">
        <f ca="1">VLOOKUP($A976,'Hospitalisation Details'!$K976:$S3318,8,FALSE)</f>
        <v>60</v>
      </c>
    </row>
    <row r="977" spans="1:17" x14ac:dyDescent="0.3">
      <c r="A977" s="14" t="str">
        <f>VLOOKUP('Customer Names'!A977,'Customer Names'!A977:F3311,1,FALSE)</f>
        <v>Id976</v>
      </c>
      <c r="B977" s="11" t="str">
        <f>VLOOKUP('Customer Names'!B977,'Customer Names'!B977:G3311,5,FALSE)</f>
        <v>Holli</v>
      </c>
      <c r="C977" s="11">
        <f>VLOOKUP($A977,'Medical Examinations'!$A977:$O3311,2,FALSE)</f>
        <v>30.88</v>
      </c>
      <c r="D977" s="11">
        <f>VLOOKUP($A977,'Medical Examinations'!$A977:$O3311,3,FALSE)</f>
        <v>5.82</v>
      </c>
      <c r="E977" s="11" t="str">
        <f>VLOOKUP($A977,'Medical Examinations'!$A977:$P3311,14,FALSE)</f>
        <v>No</v>
      </c>
      <c r="F977" s="11" t="str">
        <f>VLOOKUP($A977,'Medical Examinations'!$A977:$O3311,5,FALSE)</f>
        <v>No</v>
      </c>
      <c r="G977" s="11" t="str">
        <f>VLOOKUP($A977,'Medical Examinations'!$A977:$O3311,6,FALSE)</f>
        <v>No</v>
      </c>
      <c r="H977" s="11">
        <f>VLOOKUP($A977,'Medical Examinations'!$A977:$P3311,13,FALSE)</f>
        <v>2</v>
      </c>
      <c r="I977" s="11" t="str">
        <f>VLOOKUP($A977,'Medical Examinations'!$A977:$P3311,16,FALSE)</f>
        <v>No</v>
      </c>
      <c r="J977" s="11" t="str">
        <f>VLOOKUP($A977,'Medical Examinations'!$A977:$P3311,11,FALSE)</f>
        <v>Obesity</v>
      </c>
      <c r="K977" s="11" t="str">
        <f>VLOOKUP($A977,'Medical Examinations'!$A977:$P3311,12,FALSE)</f>
        <v>Prediabetes</v>
      </c>
      <c r="L977" s="11" t="str">
        <f>VLOOKUP($A977,'Hospitalisation Details'!$K977:$S3319,7,FALSE)</f>
        <v>6 Dec 1972</v>
      </c>
      <c r="M977" s="17">
        <f>VLOOKUP($A977,'Hospitalisation Details'!$K977:$S3319,9,FALSE)</f>
        <v>11378.57</v>
      </c>
      <c r="N977" s="11" t="str">
        <f>VLOOKUP($A977,'Hospitalisation Details'!$K977:$S3319,4,FALSE)</f>
        <v>Tier - 3</v>
      </c>
      <c r="O977" s="11" t="str">
        <f>VLOOKUP($A977,'Hospitalisation Details'!$K977:$S3319,5,FALSE)</f>
        <v>Tier - 2</v>
      </c>
      <c r="P977" s="11" t="str">
        <f>VLOOKUP($A977,'Hospitalisation Details'!$K977:$S3319,6,FALSE)</f>
        <v>R1025</v>
      </c>
      <c r="Q977" s="36">
        <f ca="1">VLOOKUP($A977,'Hospitalisation Details'!$K977:$S3319,8,FALSE)</f>
        <v>52</v>
      </c>
    </row>
    <row r="978" spans="1:17" x14ac:dyDescent="0.3">
      <c r="A978" s="14" t="str">
        <f>VLOOKUP('Customer Names'!A978,'Customer Names'!A978:F3312,1,FALSE)</f>
        <v>Id977</v>
      </c>
      <c r="B978" s="11" t="str">
        <f>VLOOKUP('Customer Names'!B978,'Customer Names'!B978:G3312,5,FALSE)</f>
        <v>Heather C</v>
      </c>
      <c r="C978" s="11">
        <f>VLOOKUP($A978,'Medical Examinations'!$A978:$O3312,2,FALSE)</f>
        <v>33.35</v>
      </c>
      <c r="D978" s="11">
        <f>VLOOKUP($A978,'Medical Examinations'!$A978:$O3312,3,FALSE)</f>
        <v>6.05</v>
      </c>
      <c r="E978" s="11" t="str">
        <f>VLOOKUP($A978,'Medical Examinations'!$A978:$P3312,14,FALSE)</f>
        <v>No</v>
      </c>
      <c r="F978" s="11" t="str">
        <f>VLOOKUP($A978,'Medical Examinations'!$A978:$O3312,5,FALSE)</f>
        <v>No</v>
      </c>
      <c r="G978" s="11" t="str">
        <f>VLOOKUP($A978,'Medical Examinations'!$A978:$O3312,6,FALSE)</f>
        <v>Yes</v>
      </c>
      <c r="H978" s="11">
        <f>VLOOKUP($A978,'Medical Examinations'!$A978:$P3312,13,FALSE)</f>
        <v>1</v>
      </c>
      <c r="I978" s="11" t="str">
        <f>VLOOKUP($A978,'Medical Examinations'!$A978:$P3312,16,FALSE)</f>
        <v>No</v>
      </c>
      <c r="J978" s="11" t="str">
        <f>VLOOKUP($A978,'Medical Examinations'!$A978:$P3312,11,FALSE)</f>
        <v>Obesity</v>
      </c>
      <c r="K978" s="11" t="str">
        <f>VLOOKUP($A978,'Medical Examinations'!$A978:$P3312,12,FALSE)</f>
        <v>Prediabetes</v>
      </c>
      <c r="L978" s="11" t="str">
        <f>VLOOKUP($A978,'Hospitalisation Details'!$K978:$S3320,7,FALSE)</f>
        <v>7 Jun 1979</v>
      </c>
      <c r="M978" s="17">
        <f>VLOOKUP($A978,'Hospitalisation Details'!$K978:$S3320,9,FALSE)</f>
        <v>11369.39</v>
      </c>
      <c r="N978" s="11" t="str">
        <f>VLOOKUP($A978,'Hospitalisation Details'!$K978:$S3320,4,FALSE)</f>
        <v>Tier - 3</v>
      </c>
      <c r="O978" s="11" t="str">
        <f>VLOOKUP($A978,'Hospitalisation Details'!$K978:$S3320,5,FALSE)</f>
        <v>Tier - 1</v>
      </c>
      <c r="P978" s="11" t="str">
        <f>VLOOKUP($A978,'Hospitalisation Details'!$K978:$S3320,6,FALSE)</f>
        <v>R1026</v>
      </c>
      <c r="Q978" s="36">
        <f ca="1">VLOOKUP($A978,'Hospitalisation Details'!$K978:$S3320,8,FALSE)</f>
        <v>45</v>
      </c>
    </row>
    <row r="979" spans="1:17" x14ac:dyDescent="0.3">
      <c r="A979" s="14" t="str">
        <f>VLOOKUP('Customer Names'!A979,'Customer Names'!A979:F3313,1,FALSE)</f>
        <v>Id978</v>
      </c>
      <c r="B979" s="11" t="str">
        <f>VLOOKUP('Customer Names'!B979,'Customer Names'!B979:G3313,5,FALSE)</f>
        <v>Kyle</v>
      </c>
      <c r="C979" s="11">
        <f>VLOOKUP($A979,'Medical Examinations'!$A979:$O3313,2,FALSE)</f>
        <v>38</v>
      </c>
      <c r="D979" s="11">
        <f>VLOOKUP($A979,'Medical Examinations'!$A979:$O3313,3,FALSE)</f>
        <v>6.38</v>
      </c>
      <c r="E979" s="11" t="str">
        <f>VLOOKUP($A979,'Medical Examinations'!$A979:$P3313,14,FALSE)</f>
        <v>Yes</v>
      </c>
      <c r="F979" s="11" t="str">
        <f>VLOOKUP($A979,'Medical Examinations'!$A979:$O3313,5,FALSE)</f>
        <v>No</v>
      </c>
      <c r="G979" s="11" t="str">
        <f>VLOOKUP($A979,'Medical Examinations'!$A979:$O3313,6,FALSE)</f>
        <v>No</v>
      </c>
      <c r="H979" s="11">
        <f>VLOOKUP($A979,'Medical Examinations'!$A979:$P3313,13,FALSE)</f>
        <v>1</v>
      </c>
      <c r="I979" s="11" t="str">
        <f>VLOOKUP($A979,'Medical Examinations'!$A979:$P3313,16,FALSE)</f>
        <v>No</v>
      </c>
      <c r="J979" s="11" t="str">
        <f>VLOOKUP($A979,'Medical Examinations'!$A979:$P3313,11,FALSE)</f>
        <v>Obesity</v>
      </c>
      <c r="K979" s="11" t="str">
        <f>VLOOKUP($A979,'Medical Examinations'!$A979:$P3313,12,FALSE)</f>
        <v>Prediabetes</v>
      </c>
      <c r="L979" s="11" t="str">
        <f>VLOOKUP($A979,'Hospitalisation Details'!$K979:$S3321,7,FALSE)</f>
        <v>13 Dec 1964</v>
      </c>
      <c r="M979" s="17">
        <f>VLOOKUP($A979,'Hospitalisation Details'!$K979:$S3321,9,FALSE)</f>
        <v>11365.95</v>
      </c>
      <c r="N979" s="11" t="str">
        <f>VLOOKUP($A979,'Hospitalisation Details'!$K979:$S3321,4,FALSE)</f>
        <v>Tier - 3</v>
      </c>
      <c r="O979" s="11" t="str">
        <f>VLOOKUP($A979,'Hospitalisation Details'!$K979:$S3321,5,FALSE)</f>
        <v>Tier - 2</v>
      </c>
      <c r="P979" s="11" t="str">
        <f>VLOOKUP($A979,'Hospitalisation Details'!$K979:$S3321,6,FALSE)</f>
        <v>R1011</v>
      </c>
      <c r="Q979" s="36">
        <f ca="1">VLOOKUP($A979,'Hospitalisation Details'!$K979:$S3321,8,FALSE)</f>
        <v>60</v>
      </c>
    </row>
    <row r="980" spans="1:17" x14ac:dyDescent="0.3">
      <c r="A980" s="14" t="str">
        <f>VLOOKUP('Customer Names'!A980,'Customer Names'!A980:F3314,1,FALSE)</f>
        <v>Id979</v>
      </c>
      <c r="B980" s="11" t="str">
        <f>VLOOKUP('Customer Names'!B980,'Customer Names'!B980:G3314,5,FALSE)</f>
        <v>Thomas J</v>
      </c>
      <c r="C980" s="11">
        <f>VLOOKUP($A980,'Medical Examinations'!$A980:$O3314,2,FALSE)</f>
        <v>36.08</v>
      </c>
      <c r="D980" s="11">
        <f>VLOOKUP($A980,'Medical Examinations'!$A980:$O3314,3,FALSE)</f>
        <v>5.73</v>
      </c>
      <c r="E980" s="11" t="str">
        <f>VLOOKUP($A980,'Medical Examinations'!$A980:$P3314,14,FALSE)</f>
        <v>Yes</v>
      </c>
      <c r="F980" s="11" t="str">
        <f>VLOOKUP($A980,'Medical Examinations'!$A980:$O3314,5,FALSE)</f>
        <v>No</v>
      </c>
      <c r="G980" s="11" t="str">
        <f>VLOOKUP($A980,'Medical Examinations'!$A980:$O3314,6,FALSE)</f>
        <v>No</v>
      </c>
      <c r="H980" s="11">
        <f>VLOOKUP($A980,'Medical Examinations'!$A980:$P3314,13,FALSE)</f>
        <v>1</v>
      </c>
      <c r="I980" s="11" t="str">
        <f>VLOOKUP($A980,'Medical Examinations'!$A980:$P3314,16,FALSE)</f>
        <v>No</v>
      </c>
      <c r="J980" s="11" t="str">
        <f>VLOOKUP($A980,'Medical Examinations'!$A980:$P3314,11,FALSE)</f>
        <v>Obesity</v>
      </c>
      <c r="K980" s="11" t="str">
        <f>VLOOKUP($A980,'Medical Examinations'!$A980:$P3314,12,FALSE)</f>
        <v>Prediabetes</v>
      </c>
      <c r="L980" s="11" t="str">
        <f>VLOOKUP($A980,'Hospitalisation Details'!$K980:$S3322,7,FALSE)</f>
        <v>3 Jul 1964</v>
      </c>
      <c r="M980" s="17">
        <f>VLOOKUP($A980,'Hospitalisation Details'!$K980:$S3322,9,FALSE)</f>
        <v>11363.28</v>
      </c>
      <c r="N980" s="11" t="str">
        <f>VLOOKUP($A980,'Hospitalisation Details'!$K980:$S3322,4,FALSE)</f>
        <v>Tier - 3</v>
      </c>
      <c r="O980" s="11" t="str">
        <f>VLOOKUP($A980,'Hospitalisation Details'!$K980:$S3322,5,FALSE)</f>
        <v>Tier - 1</v>
      </c>
      <c r="P980" s="11" t="str">
        <f>VLOOKUP($A980,'Hospitalisation Details'!$K980:$S3322,6,FALSE)</f>
        <v>R1013</v>
      </c>
      <c r="Q980" s="36">
        <f ca="1">VLOOKUP($A980,'Hospitalisation Details'!$K980:$S3322,8,FALSE)</f>
        <v>60</v>
      </c>
    </row>
    <row r="981" spans="1:17" x14ac:dyDescent="0.3">
      <c r="A981" s="14" t="str">
        <f>VLOOKUP('Customer Names'!A981,'Customer Names'!A981:F3315,1,FALSE)</f>
        <v>Id980</v>
      </c>
      <c r="B981" s="11" t="str">
        <f>VLOOKUP('Customer Names'!B981,'Customer Names'!B981:G3315,5,FALSE)</f>
        <v>Chris</v>
      </c>
      <c r="C981" s="11">
        <f>VLOOKUP($A981,'Medical Examinations'!$A981:$O3315,2,FALSE)</f>
        <v>35.700000000000003</v>
      </c>
      <c r="D981" s="11">
        <f>VLOOKUP($A981,'Medical Examinations'!$A981:$O3315,3,FALSE)</f>
        <v>5.47</v>
      </c>
      <c r="E981" s="11" t="str">
        <f>VLOOKUP($A981,'Medical Examinations'!$A981:$P3315,14,FALSE)</f>
        <v>Yes</v>
      </c>
      <c r="F981" s="11" t="str">
        <f>VLOOKUP($A981,'Medical Examinations'!$A981:$O3315,5,FALSE)</f>
        <v>No</v>
      </c>
      <c r="G981" s="11" t="str">
        <f>VLOOKUP($A981,'Medical Examinations'!$A981:$O3315,6,FALSE)</f>
        <v>No</v>
      </c>
      <c r="H981" s="11">
        <f>VLOOKUP($A981,'Medical Examinations'!$A981:$P3315,13,FALSE)</f>
        <v>1</v>
      </c>
      <c r="I981" s="11" t="str">
        <f>VLOOKUP($A981,'Medical Examinations'!$A981:$P3315,16,FALSE)</f>
        <v>No</v>
      </c>
      <c r="J981" s="11" t="str">
        <f>VLOOKUP($A981,'Medical Examinations'!$A981:$P3315,11,FALSE)</f>
        <v>Obesity</v>
      </c>
      <c r="K981" s="11" t="str">
        <f>VLOOKUP($A981,'Medical Examinations'!$A981:$P3315,12,FALSE)</f>
        <v>Normal</v>
      </c>
      <c r="L981" s="11" t="str">
        <f>VLOOKUP($A981,'Hospitalisation Details'!$K981:$S3323,7,FALSE)</f>
        <v>4 Jul 1964</v>
      </c>
      <c r="M981" s="17">
        <f>VLOOKUP($A981,'Hospitalisation Details'!$K981:$S3323,9,FALSE)</f>
        <v>11362.76</v>
      </c>
      <c r="N981" s="11" t="str">
        <f>VLOOKUP($A981,'Hospitalisation Details'!$K981:$S3323,4,FALSE)</f>
        <v>Tier - 3</v>
      </c>
      <c r="O981" s="11" t="str">
        <f>VLOOKUP($A981,'Hospitalisation Details'!$K981:$S3323,5,FALSE)</f>
        <v>Tier - 1</v>
      </c>
      <c r="P981" s="11" t="str">
        <f>VLOOKUP($A981,'Hospitalisation Details'!$K981:$S3323,6,FALSE)</f>
        <v>R1011</v>
      </c>
      <c r="Q981" s="36">
        <f ca="1">VLOOKUP($A981,'Hospitalisation Details'!$K981:$S3323,8,FALSE)</f>
        <v>60</v>
      </c>
    </row>
    <row r="982" spans="1:17" x14ac:dyDescent="0.3">
      <c r="A982" s="14" t="str">
        <f>VLOOKUP('Customer Names'!A982,'Customer Names'!A982:F3316,1,FALSE)</f>
        <v>Id981</v>
      </c>
      <c r="B982" s="11" t="str">
        <f>VLOOKUP('Customer Names'!B982,'Customer Names'!B982:G3316,5,FALSE)</f>
        <v>Graham</v>
      </c>
      <c r="C982" s="11">
        <f>VLOOKUP($A982,'Medical Examinations'!$A982:$O3316,2,FALSE)</f>
        <v>34.01</v>
      </c>
      <c r="D982" s="11">
        <f>VLOOKUP($A982,'Medical Examinations'!$A982:$O3316,3,FALSE)</f>
        <v>11.3</v>
      </c>
      <c r="E982" s="11" t="str">
        <f>VLOOKUP($A982,'Medical Examinations'!$A982:$P3316,14,FALSE)</f>
        <v>No</v>
      </c>
      <c r="F982" s="11" t="str">
        <f>VLOOKUP($A982,'Medical Examinations'!$A982:$O3316,5,FALSE)</f>
        <v>No</v>
      </c>
      <c r="G982" s="11" t="str">
        <f>VLOOKUP($A982,'Medical Examinations'!$A982:$O3316,6,FALSE)</f>
        <v>No</v>
      </c>
      <c r="H982" s="11">
        <f>VLOOKUP($A982,'Medical Examinations'!$A982:$P3316,13,FALSE)</f>
        <v>0</v>
      </c>
      <c r="I982" s="11" t="str">
        <f>VLOOKUP($A982,'Medical Examinations'!$A982:$P3316,16,FALSE)</f>
        <v>No</v>
      </c>
      <c r="J982" s="11" t="str">
        <f>VLOOKUP($A982,'Medical Examinations'!$A982:$P3316,11,FALSE)</f>
        <v>Obesity</v>
      </c>
      <c r="K982" s="11" t="str">
        <f>VLOOKUP($A982,'Medical Examinations'!$A982:$P3316,12,FALSE)</f>
        <v>Diabetes</v>
      </c>
      <c r="L982" s="11" t="str">
        <f>VLOOKUP($A982,'Hospitalisation Details'!$K982:$S3324,7,FALSE)</f>
        <v>26 Sep 1965</v>
      </c>
      <c r="M982" s="17">
        <f>VLOOKUP($A982,'Hospitalisation Details'!$K982:$S3324,9,FALSE)</f>
        <v>11356.66</v>
      </c>
      <c r="N982" s="11" t="str">
        <f>VLOOKUP($A982,'Hospitalisation Details'!$K982:$S3324,4,FALSE)</f>
        <v>Tier - 3</v>
      </c>
      <c r="O982" s="11" t="str">
        <f>VLOOKUP($A982,'Hospitalisation Details'!$K982:$S3324,5,FALSE)</f>
        <v>Tier - 3</v>
      </c>
      <c r="P982" s="11" t="str">
        <f>VLOOKUP($A982,'Hospitalisation Details'!$K982:$S3324,6,FALSE)</f>
        <v>R1012</v>
      </c>
      <c r="Q982" s="36">
        <f ca="1">VLOOKUP($A982,'Hospitalisation Details'!$K982:$S3324,8,FALSE)</f>
        <v>59</v>
      </c>
    </row>
    <row r="983" spans="1:17" x14ac:dyDescent="0.3">
      <c r="A983" s="14" t="str">
        <f>VLOOKUP('Customer Names'!A983,'Customer Names'!A983:F3317,1,FALSE)</f>
        <v>Id982</v>
      </c>
      <c r="B983" s="11" t="str">
        <f>VLOOKUP('Customer Names'!B983,'Customer Names'!B983:G3317,5,FALSE)</f>
        <v>Garrett</v>
      </c>
      <c r="C983" s="11">
        <f>VLOOKUP($A983,'Medical Examinations'!$A983:$O3317,2,FALSE)</f>
        <v>31.54</v>
      </c>
      <c r="D983" s="11">
        <f>VLOOKUP($A983,'Medical Examinations'!$A983:$O3317,3,FALSE)</f>
        <v>6.72</v>
      </c>
      <c r="E983" s="11" t="str">
        <f>VLOOKUP($A983,'Medical Examinations'!$A983:$P3317,14,FALSE)</f>
        <v>No</v>
      </c>
      <c r="F983" s="11" t="str">
        <f>VLOOKUP($A983,'Medical Examinations'!$A983:$O3317,5,FALSE)</f>
        <v>No</v>
      </c>
      <c r="G983" s="11" t="str">
        <f>VLOOKUP($A983,'Medical Examinations'!$A983:$O3317,6,FALSE)</f>
        <v>No</v>
      </c>
      <c r="H983" s="11">
        <f>VLOOKUP($A983,'Medical Examinations'!$A983:$P3317,13,FALSE)</f>
        <v>0</v>
      </c>
      <c r="I983" s="11" t="str">
        <f>VLOOKUP($A983,'Medical Examinations'!$A983:$P3317,16,FALSE)</f>
        <v>No</v>
      </c>
      <c r="J983" s="11" t="str">
        <f>VLOOKUP($A983,'Medical Examinations'!$A983:$P3317,11,FALSE)</f>
        <v>Obesity</v>
      </c>
      <c r="K983" s="11" t="str">
        <f>VLOOKUP($A983,'Medical Examinations'!$A983:$P3317,12,FALSE)</f>
        <v>Diabetes</v>
      </c>
      <c r="L983" s="11" t="str">
        <f>VLOOKUP($A983,'Hospitalisation Details'!$K983:$S3325,7,FALSE)</f>
        <v>29 Nov 1965</v>
      </c>
      <c r="M983" s="17">
        <f>VLOOKUP($A983,'Hospitalisation Details'!$K983:$S3325,9,FALSE)</f>
        <v>11353.23</v>
      </c>
      <c r="N983" s="11" t="str">
        <f>VLOOKUP($A983,'Hospitalisation Details'!$K983:$S3325,4,FALSE)</f>
        <v>Tier - 3</v>
      </c>
      <c r="O983" s="11" t="str">
        <f>VLOOKUP($A983,'Hospitalisation Details'!$K983:$S3325,5,FALSE)</f>
        <v>Tier - 1</v>
      </c>
      <c r="P983" s="11" t="str">
        <f>VLOOKUP($A983,'Hospitalisation Details'!$K983:$S3325,6,FALSE)</f>
        <v>R1012</v>
      </c>
      <c r="Q983" s="36">
        <f ca="1">VLOOKUP($A983,'Hospitalisation Details'!$K983:$S3325,8,FALSE)</f>
        <v>59</v>
      </c>
    </row>
    <row r="984" spans="1:17" x14ac:dyDescent="0.3">
      <c r="A984" s="14" t="str">
        <f>VLOOKUP('Customer Names'!A984,'Customer Names'!A984:F3318,1,FALSE)</f>
        <v>Id983</v>
      </c>
      <c r="B984" s="11" t="str">
        <f>VLOOKUP('Customer Names'!B984,'Customer Names'!B984:G3318,5,FALSE)</f>
        <v>Andrew</v>
      </c>
      <c r="C984" s="11">
        <f>VLOOKUP($A984,'Medical Examinations'!$A984:$O3318,2,FALSE)</f>
        <v>23.3</v>
      </c>
      <c r="D984" s="11">
        <f>VLOOKUP($A984,'Medical Examinations'!$A984:$O3318,3,FALSE)</f>
        <v>5.36</v>
      </c>
      <c r="E984" s="11" t="str">
        <f>VLOOKUP($A984,'Medical Examinations'!$A984:$P3318,14,FALSE)</f>
        <v>Yes</v>
      </c>
      <c r="F984" s="11" t="str">
        <f>VLOOKUP($A984,'Medical Examinations'!$A984:$O3318,5,FALSE)</f>
        <v>No</v>
      </c>
      <c r="G984" s="11" t="str">
        <f>VLOOKUP($A984,'Medical Examinations'!$A984:$O3318,6,FALSE)</f>
        <v>No</v>
      </c>
      <c r="H984" s="11">
        <f>VLOOKUP($A984,'Medical Examinations'!$A984:$P3318,13,FALSE)</f>
        <v>1</v>
      </c>
      <c r="I984" s="11" t="str">
        <f>VLOOKUP($A984,'Medical Examinations'!$A984:$P3318,16,FALSE)</f>
        <v>No</v>
      </c>
      <c r="J984" s="11" t="str">
        <f>VLOOKUP($A984,'Medical Examinations'!$A984:$P3318,11,FALSE)</f>
        <v>Normal Weight</v>
      </c>
      <c r="K984" s="11" t="str">
        <f>VLOOKUP($A984,'Medical Examinations'!$A984:$P3318,12,FALSE)</f>
        <v>Normal</v>
      </c>
      <c r="L984" s="11" t="str">
        <f>VLOOKUP($A984,'Hospitalisation Details'!$K984:$S3326,7,FALSE)</f>
        <v>12 Jul 1964</v>
      </c>
      <c r="M984" s="17">
        <f>VLOOKUP($A984,'Hospitalisation Details'!$K984:$S3326,9,FALSE)</f>
        <v>11345.52</v>
      </c>
      <c r="N984" s="11" t="str">
        <f>VLOOKUP($A984,'Hospitalisation Details'!$K984:$S3326,4,FALSE)</f>
        <v>Tier - 3</v>
      </c>
      <c r="O984" s="11" t="str">
        <f>VLOOKUP($A984,'Hospitalisation Details'!$K984:$S3326,5,FALSE)</f>
        <v>Tier - 3</v>
      </c>
      <c r="P984" s="11" t="str">
        <f>VLOOKUP($A984,'Hospitalisation Details'!$K984:$S3326,6,FALSE)</f>
        <v>R1011</v>
      </c>
      <c r="Q984" s="36">
        <f ca="1">VLOOKUP($A984,'Hospitalisation Details'!$K984:$S3326,8,FALSE)</f>
        <v>60</v>
      </c>
    </row>
    <row r="985" spans="1:17" x14ac:dyDescent="0.3">
      <c r="A985" s="14" t="str">
        <f>VLOOKUP('Customer Names'!A985,'Customer Names'!A985:F3319,1,FALSE)</f>
        <v>Id984</v>
      </c>
      <c r="B985" s="11" t="str">
        <f>VLOOKUP('Customer Names'!B985,'Customer Names'!B985:G3319,5,FALSE)</f>
        <v>Annabelle M</v>
      </c>
      <c r="C985" s="11">
        <f>VLOOKUP($A985,'Medical Examinations'!$A985:$O3319,2,FALSE)</f>
        <v>27.75</v>
      </c>
      <c r="D985" s="11">
        <f>VLOOKUP($A985,'Medical Examinations'!$A985:$O3319,3,FALSE)</f>
        <v>9.8800000000000008</v>
      </c>
      <c r="E985" s="11" t="str">
        <f>VLOOKUP($A985,'Medical Examinations'!$A985:$P3319,14,FALSE)</f>
        <v>No</v>
      </c>
      <c r="F985" s="11" t="str">
        <f>VLOOKUP($A985,'Medical Examinations'!$A985:$O3319,5,FALSE)</f>
        <v>No</v>
      </c>
      <c r="G985" s="11" t="str">
        <f>VLOOKUP($A985,'Medical Examinations'!$A985:$O3319,6,FALSE)</f>
        <v>No</v>
      </c>
      <c r="H985" s="11">
        <f>VLOOKUP($A985,'Medical Examinations'!$A985:$P3319,13,FALSE)</f>
        <v>0</v>
      </c>
      <c r="I985" s="11" t="str">
        <f>VLOOKUP($A985,'Medical Examinations'!$A985:$P3319,16,FALSE)</f>
        <v>No</v>
      </c>
      <c r="J985" s="11" t="str">
        <f>VLOOKUP($A985,'Medical Examinations'!$A985:$P3319,11,FALSE)</f>
        <v>Overweight</v>
      </c>
      <c r="K985" s="11" t="str">
        <f>VLOOKUP($A985,'Medical Examinations'!$A985:$P3319,12,FALSE)</f>
        <v>Diabetes</v>
      </c>
      <c r="L985" s="11" t="str">
        <f>VLOOKUP($A985,'Hospitalisation Details'!$K985:$S3327,7,FALSE)</f>
        <v>2 Nov 1968</v>
      </c>
      <c r="M985" s="17">
        <f>VLOOKUP($A985,'Hospitalisation Details'!$K985:$S3327,9,FALSE)</f>
        <v>11344.32</v>
      </c>
      <c r="N985" s="11" t="str">
        <f>VLOOKUP($A985,'Hospitalisation Details'!$K985:$S3327,4,FALSE)</f>
        <v>Tier - 3</v>
      </c>
      <c r="O985" s="11" t="str">
        <f>VLOOKUP($A985,'Hospitalisation Details'!$K985:$S3327,5,FALSE)</f>
        <v>Tier - 2</v>
      </c>
      <c r="P985" s="11" t="str">
        <f>VLOOKUP($A985,'Hospitalisation Details'!$K985:$S3327,6,FALSE)</f>
        <v>R1025</v>
      </c>
      <c r="Q985" s="36">
        <f ca="1">VLOOKUP($A985,'Hospitalisation Details'!$K985:$S3327,8,FALSE)</f>
        <v>56</v>
      </c>
    </row>
    <row r="986" spans="1:17" x14ac:dyDescent="0.3">
      <c r="A986" s="14" t="str">
        <f>VLOOKUP('Customer Names'!A986,'Customer Names'!A986:F3320,1,FALSE)</f>
        <v>Id985</v>
      </c>
      <c r="B986" s="11" t="str">
        <f>VLOOKUP('Customer Names'!B986,'Customer Names'!B986:G3320,5,FALSE)</f>
        <v>Daniel T</v>
      </c>
      <c r="C986" s="11">
        <f>VLOOKUP($A986,'Medical Examinations'!$A986:$O3320,2,FALSE)</f>
        <v>42.46</v>
      </c>
      <c r="D986" s="11">
        <f>VLOOKUP($A986,'Medical Examinations'!$A986:$O3320,3,FALSE)</f>
        <v>4.1100000000000003</v>
      </c>
      <c r="E986" s="11" t="str">
        <f>VLOOKUP($A986,'Medical Examinations'!$A986:$P3320,14,FALSE)</f>
        <v>No</v>
      </c>
      <c r="F986" s="11" t="str">
        <f>VLOOKUP($A986,'Medical Examinations'!$A986:$O3320,5,FALSE)</f>
        <v>No</v>
      </c>
      <c r="G986" s="11" t="str">
        <f>VLOOKUP($A986,'Medical Examinations'!$A986:$O3320,6,FALSE)</f>
        <v>No</v>
      </c>
      <c r="H986" s="11">
        <f>VLOOKUP($A986,'Medical Examinations'!$A986:$P3320,13,FALSE)</f>
        <v>0</v>
      </c>
      <c r="I986" s="11" t="str">
        <f>VLOOKUP($A986,'Medical Examinations'!$A986:$P3320,16,FALSE)</f>
        <v>No</v>
      </c>
      <c r="J986" s="11" t="str">
        <f>VLOOKUP($A986,'Medical Examinations'!$A986:$P3320,11,FALSE)</f>
        <v>Obesity</v>
      </c>
      <c r="K986" s="11" t="str">
        <f>VLOOKUP($A986,'Medical Examinations'!$A986:$P3320,12,FALSE)</f>
        <v>Normal</v>
      </c>
      <c r="L986" s="11" t="str">
        <f>VLOOKUP($A986,'Hospitalisation Details'!$K986:$S3328,7,FALSE)</f>
        <v>19 Aug 1989</v>
      </c>
      <c r="M986" s="17">
        <f>VLOOKUP($A986,'Hospitalisation Details'!$K986:$S3328,9,FALSE)</f>
        <v>11326.71</v>
      </c>
      <c r="N986" s="11" t="str">
        <f>VLOOKUP($A986,'Hospitalisation Details'!$K986:$S3328,4,FALSE)</f>
        <v>Tier - 3</v>
      </c>
      <c r="O986" s="11" t="str">
        <f>VLOOKUP($A986,'Hospitalisation Details'!$K986:$S3328,5,FALSE)</f>
        <v>Tier - 3</v>
      </c>
      <c r="P986" s="11" t="str">
        <f>VLOOKUP($A986,'Hospitalisation Details'!$K986:$S3328,6,FALSE)</f>
        <v>R1013</v>
      </c>
      <c r="Q986" s="36">
        <f ca="1">VLOOKUP($A986,'Hospitalisation Details'!$K986:$S3328,8,FALSE)</f>
        <v>35</v>
      </c>
    </row>
    <row r="987" spans="1:17" x14ac:dyDescent="0.3">
      <c r="A987" s="14" t="str">
        <f>VLOOKUP('Customer Names'!A987,'Customer Names'!A987:F3321,1,FALSE)</f>
        <v>Id986</v>
      </c>
      <c r="B987" s="11" t="str">
        <f>VLOOKUP('Customer Names'!B987,'Customer Names'!B987:G3321,5,FALSE)</f>
        <v>Deanne</v>
      </c>
      <c r="C987" s="11">
        <f>VLOOKUP($A987,'Medical Examinations'!$A987:$O3321,2,FALSE)</f>
        <v>54.47</v>
      </c>
      <c r="D987" s="11">
        <f>VLOOKUP($A987,'Medical Examinations'!$A987:$O3321,3,FALSE)</f>
        <v>7.48</v>
      </c>
      <c r="E987" s="11" t="str">
        <f>VLOOKUP($A987,'Medical Examinations'!$A987:$P3321,14,FALSE)</f>
        <v>No</v>
      </c>
      <c r="F987" s="11" t="str">
        <f>VLOOKUP($A987,'Medical Examinations'!$A987:$O3321,5,FALSE)</f>
        <v>No</v>
      </c>
      <c r="G987" s="11" t="str">
        <f>VLOOKUP($A987,'Medical Examinations'!$A987:$O3321,6,FALSE)</f>
        <v>No</v>
      </c>
      <c r="H987" s="11">
        <f>VLOOKUP($A987,'Medical Examinations'!$A987:$P3321,13,FALSE)</f>
        <v>0</v>
      </c>
      <c r="I987" s="11" t="str">
        <f>VLOOKUP($A987,'Medical Examinations'!$A987:$P3321,16,FALSE)</f>
        <v>No</v>
      </c>
      <c r="J987" s="11" t="str">
        <f>VLOOKUP($A987,'Medical Examinations'!$A987:$P3321,11,FALSE)</f>
        <v>Obesity</v>
      </c>
      <c r="K987" s="11" t="str">
        <f>VLOOKUP($A987,'Medical Examinations'!$A987:$P3321,12,FALSE)</f>
        <v>Diabetes</v>
      </c>
      <c r="L987" s="11" t="str">
        <f>VLOOKUP($A987,'Hospitalisation Details'!$K987:$S3329,7,FALSE)</f>
        <v>20 Sep 2002</v>
      </c>
      <c r="M987" s="17">
        <f>VLOOKUP($A987,'Hospitalisation Details'!$K987:$S3329,9,FALSE)</f>
        <v>11321.49</v>
      </c>
      <c r="N987" s="11" t="str">
        <f>VLOOKUP($A987,'Hospitalisation Details'!$K987:$S3329,4,FALSE)</f>
        <v>Tier - 3</v>
      </c>
      <c r="O987" s="11" t="str">
        <f>VLOOKUP($A987,'Hospitalisation Details'!$K987:$S3329,5,FALSE)</f>
        <v>Tier - 3</v>
      </c>
      <c r="P987" s="11" t="str">
        <f>VLOOKUP($A987,'Hospitalisation Details'!$K987:$S3329,6,FALSE)</f>
        <v>R1012</v>
      </c>
      <c r="Q987" s="36">
        <f ca="1">VLOOKUP($A987,'Hospitalisation Details'!$K987:$S3329,8,FALSE)</f>
        <v>22</v>
      </c>
    </row>
    <row r="988" spans="1:17" x14ac:dyDescent="0.3">
      <c r="A988" s="14" t="str">
        <f>VLOOKUP('Customer Names'!A988,'Customer Names'!A988:F3322,1,FALSE)</f>
        <v>Id987</v>
      </c>
      <c r="B988" s="11" t="str">
        <f>VLOOKUP('Customer Names'!B988,'Customer Names'!B988:G3322,5,FALSE)</f>
        <v>Carrie</v>
      </c>
      <c r="C988" s="11">
        <f>VLOOKUP($A988,'Medical Examinations'!$A988:$O3322,2,FALSE)</f>
        <v>24.93</v>
      </c>
      <c r="D988" s="11">
        <f>VLOOKUP($A988,'Medical Examinations'!$A988:$O3322,3,FALSE)</f>
        <v>9.18</v>
      </c>
      <c r="E988" s="11" t="str">
        <f>VLOOKUP($A988,'Medical Examinations'!$A988:$P3322,14,FALSE)</f>
        <v>Yes</v>
      </c>
      <c r="F988" s="11" t="str">
        <f>VLOOKUP($A988,'Medical Examinations'!$A988:$O3322,5,FALSE)</f>
        <v>No</v>
      </c>
      <c r="G988" s="11" t="str">
        <f>VLOOKUP($A988,'Medical Examinations'!$A988:$O3322,6,FALSE)</f>
        <v>Yes</v>
      </c>
      <c r="H988" s="11">
        <f>VLOOKUP($A988,'Medical Examinations'!$A988:$P3322,13,FALSE)</f>
        <v>1</v>
      </c>
      <c r="I988" s="11" t="str">
        <f>VLOOKUP($A988,'Medical Examinations'!$A988:$P3322,16,FALSE)</f>
        <v>No</v>
      </c>
      <c r="J988" s="11" t="str">
        <f>VLOOKUP($A988,'Medical Examinations'!$A988:$P3322,11,FALSE)</f>
        <v>Overweight</v>
      </c>
      <c r="K988" s="11" t="str">
        <f>VLOOKUP($A988,'Medical Examinations'!$A988:$P3322,12,FALSE)</f>
        <v>Diabetes</v>
      </c>
      <c r="L988" s="11" t="str">
        <f>VLOOKUP($A988,'Hospitalisation Details'!$K988:$S3330,7,FALSE)</f>
        <v>11 Jul 1963</v>
      </c>
      <c r="M988" s="17">
        <f>VLOOKUP($A988,'Hospitalisation Details'!$K988:$S3330,9,FALSE)</f>
        <v>11319.12</v>
      </c>
      <c r="N988" s="11" t="str">
        <f>VLOOKUP($A988,'Hospitalisation Details'!$K988:$S3330,4,FALSE)</f>
        <v>Tier - 3</v>
      </c>
      <c r="O988" s="11" t="str">
        <f>VLOOKUP($A988,'Hospitalisation Details'!$K988:$S3330,5,FALSE)</f>
        <v>Tier - 1</v>
      </c>
      <c r="P988" s="11" t="str">
        <f>VLOOKUP($A988,'Hospitalisation Details'!$K988:$S3330,6,FALSE)</f>
        <v>R1012</v>
      </c>
      <c r="Q988" s="36">
        <f ca="1">VLOOKUP($A988,'Hospitalisation Details'!$K988:$S3330,8,FALSE)</f>
        <v>61</v>
      </c>
    </row>
    <row r="989" spans="1:17" x14ac:dyDescent="0.3">
      <c r="A989" s="14" t="str">
        <f>VLOOKUP('Customer Names'!A989,'Customer Names'!A989:F3323,1,FALSE)</f>
        <v>Id988</v>
      </c>
      <c r="B989" s="11" t="str">
        <f>VLOOKUP('Customer Names'!B989,'Customer Names'!B989:G3323,5,FALSE)</f>
        <v>Suzanne</v>
      </c>
      <c r="C989" s="11">
        <f>VLOOKUP($A989,'Medical Examinations'!$A989:$O3323,2,FALSE)</f>
        <v>48.12</v>
      </c>
      <c r="D989" s="11">
        <f>VLOOKUP($A989,'Medical Examinations'!$A989:$O3323,3,FALSE)</f>
        <v>4.51</v>
      </c>
      <c r="E989" s="11" t="str">
        <f>VLOOKUP($A989,'Medical Examinations'!$A989:$P3323,14,FALSE)</f>
        <v>Yes</v>
      </c>
      <c r="F989" s="11" t="str">
        <f>VLOOKUP($A989,'Medical Examinations'!$A989:$O3323,5,FALSE)</f>
        <v>No</v>
      </c>
      <c r="G989" s="11" t="str">
        <f>VLOOKUP($A989,'Medical Examinations'!$A989:$O3323,6,FALSE)</f>
        <v>No</v>
      </c>
      <c r="H989" s="11">
        <f>VLOOKUP($A989,'Medical Examinations'!$A989:$P3323,13,FALSE)</f>
        <v>1</v>
      </c>
      <c r="I989" s="11" t="str">
        <f>VLOOKUP($A989,'Medical Examinations'!$A989:$P3323,16,FALSE)</f>
        <v>No</v>
      </c>
      <c r="J989" s="11" t="str">
        <f>VLOOKUP($A989,'Medical Examinations'!$A989:$P3323,11,FALSE)</f>
        <v>Obesity</v>
      </c>
      <c r="K989" s="11" t="str">
        <f>VLOOKUP($A989,'Medical Examinations'!$A989:$P3323,12,FALSE)</f>
        <v>Normal</v>
      </c>
      <c r="L989" s="11" t="str">
        <f>VLOOKUP($A989,'Hospitalisation Details'!$K989:$S3331,7,FALSE)</f>
        <v>10 Dec 1995</v>
      </c>
      <c r="M989" s="17">
        <f>VLOOKUP($A989,'Hospitalisation Details'!$K989:$S3331,9,FALSE)</f>
        <v>11318.57</v>
      </c>
      <c r="N989" s="11" t="str">
        <f>VLOOKUP($A989,'Hospitalisation Details'!$K989:$S3331,4,FALSE)</f>
        <v>Tier - 3</v>
      </c>
      <c r="O989" s="11" t="str">
        <f>VLOOKUP($A989,'Hospitalisation Details'!$K989:$S3331,5,FALSE)</f>
        <v>Tier - 2</v>
      </c>
      <c r="P989" s="11" t="str">
        <f>VLOOKUP($A989,'Hospitalisation Details'!$K989:$S3331,6,FALSE)</f>
        <v>R1026</v>
      </c>
      <c r="Q989" s="36">
        <f ca="1">VLOOKUP($A989,'Hospitalisation Details'!$K989:$S3331,8,FALSE)</f>
        <v>29</v>
      </c>
    </row>
    <row r="990" spans="1:17" x14ac:dyDescent="0.3">
      <c r="A990" s="14" t="str">
        <f>VLOOKUP('Customer Names'!A990,'Customer Names'!A990:F3324,1,FALSE)</f>
        <v>Id989</v>
      </c>
      <c r="B990" s="11" t="str">
        <f>VLOOKUP('Customer Names'!B990,'Customer Names'!B990:G3324,5,FALSE)</f>
        <v>Jasmine P</v>
      </c>
      <c r="C990" s="11">
        <f>VLOOKUP($A990,'Medical Examinations'!$A990:$O3324,2,FALSE)</f>
        <v>24.91</v>
      </c>
      <c r="D990" s="11">
        <f>VLOOKUP($A990,'Medical Examinations'!$A990:$O3324,3,FALSE)</f>
        <v>7.33</v>
      </c>
      <c r="E990" s="11" t="str">
        <f>VLOOKUP($A990,'Medical Examinations'!$A990:$P3324,14,FALSE)</f>
        <v>Yes</v>
      </c>
      <c r="F990" s="11" t="str">
        <f>VLOOKUP($A990,'Medical Examinations'!$A990:$O3324,5,FALSE)</f>
        <v>No</v>
      </c>
      <c r="G990" s="11" t="str">
        <f>VLOOKUP($A990,'Medical Examinations'!$A990:$O3324,6,FALSE)</f>
        <v>Yes</v>
      </c>
      <c r="H990" s="11">
        <f>VLOOKUP($A990,'Medical Examinations'!$A990:$P3324,13,FALSE)</f>
        <v>1</v>
      </c>
      <c r="I990" s="11" t="str">
        <f>VLOOKUP($A990,'Medical Examinations'!$A990:$P3324,16,FALSE)</f>
        <v>No</v>
      </c>
      <c r="J990" s="11" t="str">
        <f>VLOOKUP($A990,'Medical Examinations'!$A990:$P3324,11,FALSE)</f>
        <v>Overweight</v>
      </c>
      <c r="K990" s="11" t="str">
        <f>VLOOKUP($A990,'Medical Examinations'!$A990:$P3324,12,FALSE)</f>
        <v>Diabetes</v>
      </c>
      <c r="L990" s="11" t="str">
        <f>VLOOKUP($A990,'Hospitalisation Details'!$K990:$S3332,7,FALSE)</f>
        <v>22 Nov 1963</v>
      </c>
      <c r="M990" s="17">
        <f>VLOOKUP($A990,'Hospitalisation Details'!$K990:$S3332,9,FALSE)</f>
        <v>11312.33</v>
      </c>
      <c r="N990" s="11" t="str">
        <f>VLOOKUP($A990,'Hospitalisation Details'!$K990:$S3332,4,FALSE)</f>
        <v>Tier - 3</v>
      </c>
      <c r="O990" s="11" t="str">
        <f>VLOOKUP($A990,'Hospitalisation Details'!$K990:$S3332,5,FALSE)</f>
        <v>Tier - 3</v>
      </c>
      <c r="P990" s="11" t="str">
        <f>VLOOKUP($A990,'Hospitalisation Details'!$K990:$S3332,6,FALSE)</f>
        <v>R1012</v>
      </c>
      <c r="Q990" s="36">
        <f ca="1">VLOOKUP($A990,'Hospitalisation Details'!$K990:$S3332,8,FALSE)</f>
        <v>61</v>
      </c>
    </row>
    <row r="991" spans="1:17" x14ac:dyDescent="0.3">
      <c r="A991" s="14" t="str">
        <f>VLOOKUP('Customer Names'!A991,'Customer Names'!A991:F3325,1,FALSE)</f>
        <v>Id990</v>
      </c>
      <c r="B991" s="11" t="str">
        <f>VLOOKUP('Customer Names'!B991,'Customer Names'!B991:G3325,5,FALSE)</f>
        <v>Jennifer</v>
      </c>
      <c r="C991" s="11">
        <f>VLOOKUP($A991,'Medical Examinations'!$A991:$O3325,2,FALSE)</f>
        <v>27.645</v>
      </c>
      <c r="D991" s="11">
        <f>VLOOKUP($A991,'Medical Examinations'!$A991:$O3325,3,FALSE)</f>
        <v>10.56</v>
      </c>
      <c r="E991" s="11" t="str">
        <f>VLOOKUP($A991,'Medical Examinations'!$A991:$P3325,14,FALSE)</f>
        <v>No</v>
      </c>
      <c r="F991" s="11" t="str">
        <f>VLOOKUP($A991,'Medical Examinations'!$A991:$O3325,5,FALSE)</f>
        <v>No</v>
      </c>
      <c r="G991" s="11" t="str">
        <f>VLOOKUP($A991,'Medical Examinations'!$A991:$O3325,6,FALSE)</f>
        <v>No</v>
      </c>
      <c r="H991" s="11">
        <f>VLOOKUP($A991,'Medical Examinations'!$A991:$P3325,13,FALSE)</f>
        <v>0</v>
      </c>
      <c r="I991" s="11" t="str">
        <f>VLOOKUP($A991,'Medical Examinations'!$A991:$P3325,16,FALSE)</f>
        <v>No</v>
      </c>
      <c r="J991" s="11" t="str">
        <f>VLOOKUP($A991,'Medical Examinations'!$A991:$P3325,11,FALSE)</f>
        <v>Overweight</v>
      </c>
      <c r="K991" s="11" t="str">
        <f>VLOOKUP($A991,'Medical Examinations'!$A991:$P3325,12,FALSE)</f>
        <v>Diabetes</v>
      </c>
      <c r="L991" s="11" t="str">
        <f>VLOOKUP($A991,'Hospitalisation Details'!$K991:$S3333,7,FALSE)</f>
        <v>6 Oct 1968</v>
      </c>
      <c r="M991" s="17">
        <f>VLOOKUP($A991,'Hospitalisation Details'!$K991:$S3333,9,FALSE)</f>
        <v>11305.93</v>
      </c>
      <c r="N991" s="11" t="str">
        <f>VLOOKUP($A991,'Hospitalisation Details'!$K991:$S3333,4,FALSE)</f>
        <v>Tier - 3</v>
      </c>
      <c r="O991" s="11" t="str">
        <f>VLOOKUP($A991,'Hospitalisation Details'!$K991:$S3333,5,FALSE)</f>
        <v>Tier - 1</v>
      </c>
      <c r="P991" s="11" t="str">
        <f>VLOOKUP($A991,'Hospitalisation Details'!$K991:$S3333,6,FALSE)</f>
        <v>R1012</v>
      </c>
      <c r="Q991" s="36">
        <f ca="1">VLOOKUP($A991,'Hospitalisation Details'!$K991:$S3333,8,FALSE)</f>
        <v>56</v>
      </c>
    </row>
    <row r="992" spans="1:17" x14ac:dyDescent="0.3">
      <c r="A992" s="14" t="str">
        <f>VLOOKUP('Customer Names'!A992,'Customer Names'!A992:F3326,1,FALSE)</f>
        <v>Id991</v>
      </c>
      <c r="B992" s="11" t="str">
        <f>VLOOKUP('Customer Names'!B992,'Customer Names'!B992:G3326,5,FALSE)</f>
        <v>Tracie</v>
      </c>
      <c r="C992" s="11">
        <f>VLOOKUP($A992,'Medical Examinations'!$A992:$O3326,2,FALSE)</f>
        <v>33.700000000000003</v>
      </c>
      <c r="D992" s="11">
        <f>VLOOKUP($A992,'Medical Examinations'!$A992:$O3326,3,FALSE)</f>
        <v>4.01</v>
      </c>
      <c r="E992" s="11" t="str">
        <f>VLOOKUP($A992,'Medical Examinations'!$A992:$P3326,14,FALSE)</f>
        <v>No</v>
      </c>
      <c r="F992" s="11" t="str">
        <f>VLOOKUP($A992,'Medical Examinations'!$A992:$O3326,5,FALSE)</f>
        <v>No</v>
      </c>
      <c r="G992" s="11" t="str">
        <f>VLOOKUP($A992,'Medical Examinations'!$A992:$O3326,6,FALSE)</f>
        <v>No</v>
      </c>
      <c r="H992" s="11">
        <f>VLOOKUP($A992,'Medical Examinations'!$A992:$P3326,13,FALSE)</f>
        <v>2</v>
      </c>
      <c r="I992" s="11" t="str">
        <f>VLOOKUP($A992,'Medical Examinations'!$A992:$P3326,16,FALSE)</f>
        <v>No</v>
      </c>
      <c r="J992" s="11" t="str">
        <f>VLOOKUP($A992,'Medical Examinations'!$A992:$P3326,11,FALSE)</f>
        <v>Obesity</v>
      </c>
      <c r="K992" s="11" t="str">
        <f>VLOOKUP($A992,'Medical Examinations'!$A992:$P3326,12,FALSE)</f>
        <v>Normal</v>
      </c>
      <c r="L992" s="11" t="str">
        <f>VLOOKUP($A992,'Hospitalisation Details'!$K992:$S3334,7,FALSE)</f>
        <v>25 Sep 1972</v>
      </c>
      <c r="M992" s="17">
        <f>VLOOKUP($A992,'Hospitalisation Details'!$K992:$S3334,9,FALSE)</f>
        <v>11299.34</v>
      </c>
      <c r="N992" s="11" t="str">
        <f>VLOOKUP($A992,'Hospitalisation Details'!$K992:$S3334,4,FALSE)</f>
        <v>Tier - 3</v>
      </c>
      <c r="O992" s="11" t="str">
        <f>VLOOKUP($A992,'Hospitalisation Details'!$K992:$S3334,5,FALSE)</f>
        <v>Tier - 2</v>
      </c>
      <c r="P992" s="11" t="str">
        <f>VLOOKUP($A992,'Hospitalisation Details'!$K992:$S3334,6,FALSE)</f>
        <v>R1011</v>
      </c>
      <c r="Q992" s="36">
        <f ca="1">VLOOKUP($A992,'Hospitalisation Details'!$K992:$S3334,8,FALSE)</f>
        <v>52</v>
      </c>
    </row>
    <row r="993" spans="1:17" x14ac:dyDescent="0.3">
      <c r="A993" s="14" t="str">
        <f>VLOOKUP('Customer Names'!A993,'Customer Names'!A993:F3327,1,FALSE)</f>
        <v>Id992</v>
      </c>
      <c r="B993" s="11" t="str">
        <f>VLOOKUP('Customer Names'!B993,'Customer Names'!B993:G3327,5,FALSE)</f>
        <v>Tristan D</v>
      </c>
      <c r="C993" s="11">
        <f>VLOOKUP($A993,'Medical Examinations'!$A993:$O3327,2,FALSE)</f>
        <v>38.93</v>
      </c>
      <c r="D993" s="11">
        <f>VLOOKUP($A993,'Medical Examinations'!$A993:$O3327,3,FALSE)</f>
        <v>5.64</v>
      </c>
      <c r="E993" s="11" t="str">
        <f>VLOOKUP($A993,'Medical Examinations'!$A993:$P3327,14,FALSE)</f>
        <v>Yes</v>
      </c>
      <c r="F993" s="11" t="str">
        <f>VLOOKUP($A993,'Medical Examinations'!$A993:$O3327,5,FALSE)</f>
        <v>No</v>
      </c>
      <c r="G993" s="11" t="str">
        <f>VLOOKUP($A993,'Medical Examinations'!$A993:$O3327,6,FALSE)</f>
        <v>No</v>
      </c>
      <c r="H993" s="11">
        <f>VLOOKUP($A993,'Medical Examinations'!$A993:$P3327,13,FALSE)</f>
        <v>1</v>
      </c>
      <c r="I993" s="11" t="str">
        <f>VLOOKUP($A993,'Medical Examinations'!$A993:$P3327,16,FALSE)</f>
        <v>No</v>
      </c>
      <c r="J993" s="11" t="str">
        <f>VLOOKUP($A993,'Medical Examinations'!$A993:$P3327,11,FALSE)</f>
        <v>Obesity</v>
      </c>
      <c r="K993" s="11" t="str">
        <f>VLOOKUP($A993,'Medical Examinations'!$A993:$P3327,12,FALSE)</f>
        <v>Normal</v>
      </c>
      <c r="L993" s="11" t="str">
        <f>VLOOKUP($A993,'Hospitalisation Details'!$K993:$S3335,7,FALSE)</f>
        <v>14 Nov 1988</v>
      </c>
      <c r="M993" s="17">
        <f>VLOOKUP($A993,'Hospitalisation Details'!$K993:$S3335,9,FALSE)</f>
        <v>11294.57</v>
      </c>
      <c r="N993" s="11" t="str">
        <f>VLOOKUP($A993,'Hospitalisation Details'!$K993:$S3335,4,FALSE)</f>
        <v>Tier - 3</v>
      </c>
      <c r="O993" s="11" t="str">
        <f>VLOOKUP($A993,'Hospitalisation Details'!$K993:$S3335,5,FALSE)</f>
        <v>Tier - 1</v>
      </c>
      <c r="P993" s="11" t="str">
        <f>VLOOKUP($A993,'Hospitalisation Details'!$K993:$S3335,6,FALSE)</f>
        <v>R1022</v>
      </c>
      <c r="Q993" s="36">
        <f ca="1">VLOOKUP($A993,'Hospitalisation Details'!$K993:$S3335,8,FALSE)</f>
        <v>36</v>
      </c>
    </row>
    <row r="994" spans="1:17" x14ac:dyDescent="0.3">
      <c r="A994" s="14" t="str">
        <f>VLOOKUP('Customer Names'!A994,'Customer Names'!A994:F3328,1,FALSE)</f>
        <v>Id993</v>
      </c>
      <c r="B994" s="11" t="str">
        <f>VLOOKUP('Customer Names'!B994,'Customer Names'!B994:G3328,5,FALSE)</f>
        <v>Peiweng</v>
      </c>
      <c r="C994" s="11">
        <f>VLOOKUP($A994,'Medical Examinations'!$A994:$O3328,2,FALSE)</f>
        <v>32.774999999999999</v>
      </c>
      <c r="D994" s="11">
        <f>VLOOKUP($A994,'Medical Examinations'!$A994:$O3328,3,FALSE)</f>
        <v>8.02</v>
      </c>
      <c r="E994" s="11" t="str">
        <f>VLOOKUP($A994,'Medical Examinations'!$A994:$P3328,14,FALSE)</f>
        <v>Yes</v>
      </c>
      <c r="F994" s="11" t="str">
        <f>VLOOKUP($A994,'Medical Examinations'!$A994:$O3328,5,FALSE)</f>
        <v>No</v>
      </c>
      <c r="G994" s="11" t="str">
        <f>VLOOKUP($A994,'Medical Examinations'!$A994:$O3328,6,FALSE)</f>
        <v>No</v>
      </c>
      <c r="H994" s="11">
        <f>VLOOKUP($A994,'Medical Examinations'!$A994:$P3328,13,FALSE)</f>
        <v>2</v>
      </c>
      <c r="I994" s="11" t="str">
        <f>VLOOKUP($A994,'Medical Examinations'!$A994:$P3328,16,FALSE)</f>
        <v>No</v>
      </c>
      <c r="J994" s="11" t="str">
        <f>VLOOKUP($A994,'Medical Examinations'!$A994:$P3328,11,FALSE)</f>
        <v>Obesity</v>
      </c>
      <c r="K994" s="11" t="str">
        <f>VLOOKUP($A994,'Medical Examinations'!$A994:$P3328,12,FALSE)</f>
        <v>Diabetes</v>
      </c>
      <c r="L994" s="11" t="str">
        <f>VLOOKUP($A994,'Hospitalisation Details'!$K994:$S3336,7,FALSE)</f>
        <v>22 Jun 1970</v>
      </c>
      <c r="M994" s="17">
        <f>VLOOKUP($A994,'Hospitalisation Details'!$K994:$S3336,9,FALSE)</f>
        <v>11289.11</v>
      </c>
      <c r="N994" s="11" t="str">
        <f>VLOOKUP($A994,'Hospitalisation Details'!$K994:$S3336,4,FALSE)</f>
        <v>Tier - 3</v>
      </c>
      <c r="O994" s="11" t="str">
        <f>VLOOKUP($A994,'Hospitalisation Details'!$K994:$S3336,5,FALSE)</f>
        <v>Tier - 1</v>
      </c>
      <c r="P994" s="11" t="str">
        <f>VLOOKUP($A994,'Hospitalisation Details'!$K994:$S3336,6,FALSE)</f>
        <v>R1012</v>
      </c>
      <c r="Q994" s="36">
        <f ca="1">VLOOKUP($A994,'Hospitalisation Details'!$K994:$S3336,8,FALSE)</f>
        <v>54</v>
      </c>
    </row>
    <row r="995" spans="1:17" x14ac:dyDescent="0.3">
      <c r="A995" s="14" t="str">
        <f>VLOOKUP('Customer Names'!A995,'Customer Names'!A995:F3329,1,FALSE)</f>
        <v>Id994</v>
      </c>
      <c r="B995" s="11" t="str">
        <f>VLOOKUP('Customer Names'!B995,'Customer Names'!B995:G3329,5,FALSE)</f>
        <v>Theresa M</v>
      </c>
      <c r="C995" s="11">
        <f>VLOOKUP($A995,'Medical Examinations'!$A995:$O3329,2,FALSE)</f>
        <v>29.83</v>
      </c>
      <c r="D995" s="11">
        <f>VLOOKUP($A995,'Medical Examinations'!$A995:$O3329,3,FALSE)</f>
        <v>7.2</v>
      </c>
      <c r="E995" s="11" t="str">
        <f>VLOOKUP($A995,'Medical Examinations'!$A995:$P3329,14,FALSE)</f>
        <v>Yes</v>
      </c>
      <c r="F995" s="11" t="str">
        <f>VLOOKUP($A995,'Medical Examinations'!$A995:$O3329,5,FALSE)</f>
        <v>No</v>
      </c>
      <c r="G995" s="11" t="str">
        <f>VLOOKUP($A995,'Medical Examinations'!$A995:$O3329,6,FALSE)</f>
        <v>No</v>
      </c>
      <c r="H995" s="11">
        <f>VLOOKUP($A995,'Medical Examinations'!$A995:$P3329,13,FALSE)</f>
        <v>0</v>
      </c>
      <c r="I995" s="11" t="str">
        <f>VLOOKUP($A995,'Medical Examinations'!$A995:$P3329,16,FALSE)</f>
        <v>No</v>
      </c>
      <c r="J995" s="11" t="str">
        <f>VLOOKUP($A995,'Medical Examinations'!$A995:$P3329,11,FALSE)</f>
        <v>Overweight</v>
      </c>
      <c r="K995" s="11" t="str">
        <f>VLOOKUP($A995,'Medical Examinations'!$A995:$P3329,12,FALSE)</f>
        <v>Diabetes</v>
      </c>
      <c r="L995" s="11" t="str">
        <f>VLOOKUP($A995,'Hospitalisation Details'!$K995:$S3337,7,FALSE)</f>
        <v>14 Jun 1967</v>
      </c>
      <c r="M995" s="17">
        <f>VLOOKUP($A995,'Hospitalisation Details'!$K995:$S3337,9,FALSE)</f>
        <v>11286.54</v>
      </c>
      <c r="N995" s="11" t="str">
        <f>VLOOKUP($A995,'Hospitalisation Details'!$K995:$S3337,4,FALSE)</f>
        <v>Tier - 3</v>
      </c>
      <c r="O995" s="11" t="str">
        <f>VLOOKUP($A995,'Hospitalisation Details'!$K995:$S3337,5,FALSE)</f>
        <v>Tier - 3</v>
      </c>
      <c r="P995" s="11" t="str">
        <f>VLOOKUP($A995,'Hospitalisation Details'!$K995:$S3337,6,FALSE)</f>
        <v>R1024</v>
      </c>
      <c r="Q995" s="36">
        <f ca="1">VLOOKUP($A995,'Hospitalisation Details'!$K995:$S3337,8,FALSE)</f>
        <v>57</v>
      </c>
    </row>
    <row r="996" spans="1:17" x14ac:dyDescent="0.3">
      <c r="A996" s="14" t="str">
        <f>VLOOKUP('Customer Names'!A996,'Customer Names'!A996:F3330,1,FALSE)</f>
        <v>Id995</v>
      </c>
      <c r="B996" s="11" t="str">
        <f>VLOOKUP('Customer Names'!B996,'Customer Names'!B996:G3330,5,FALSE)</f>
        <v>Daniel J</v>
      </c>
      <c r="C996" s="11">
        <f>VLOOKUP($A996,'Medical Examinations'!$A996:$O3330,2,FALSE)</f>
        <v>28.31</v>
      </c>
      <c r="D996" s="11">
        <f>VLOOKUP($A996,'Medical Examinations'!$A996:$O3330,3,FALSE)</f>
        <v>4.55</v>
      </c>
      <c r="E996" s="11" t="str">
        <f>VLOOKUP($A996,'Medical Examinations'!$A996:$P3330,14,FALSE)</f>
        <v>No</v>
      </c>
      <c r="F996" s="11" t="str">
        <f>VLOOKUP($A996,'Medical Examinations'!$A996:$O3330,5,FALSE)</f>
        <v>Yes</v>
      </c>
      <c r="G996" s="11" t="str">
        <f>VLOOKUP($A996,'Medical Examinations'!$A996:$O3330,6,FALSE)</f>
        <v>No</v>
      </c>
      <c r="H996" s="11">
        <f>VLOOKUP($A996,'Medical Examinations'!$A996:$P3330,13,FALSE)</f>
        <v>1</v>
      </c>
      <c r="I996" s="11" t="str">
        <f>VLOOKUP($A996,'Medical Examinations'!$A996:$P3330,16,FALSE)</f>
        <v>No</v>
      </c>
      <c r="J996" s="11" t="str">
        <f>VLOOKUP($A996,'Medical Examinations'!$A996:$P3330,11,FALSE)</f>
        <v>Overweight</v>
      </c>
      <c r="K996" s="11" t="str">
        <f>VLOOKUP($A996,'Medical Examinations'!$A996:$P3330,12,FALSE)</f>
        <v>Normal</v>
      </c>
      <c r="L996" s="11" t="str">
        <f>VLOOKUP($A996,'Hospitalisation Details'!$K996:$S3338,7,FALSE)</f>
        <v>4 Oct 2004</v>
      </c>
      <c r="M996" s="17">
        <f>VLOOKUP($A996,'Hospitalisation Details'!$K996:$S3338,9,FALSE)</f>
        <v>11272.33</v>
      </c>
      <c r="N996" s="11" t="str">
        <f>VLOOKUP($A996,'Hospitalisation Details'!$K996:$S3338,4,FALSE)</f>
        <v>Tier - 3</v>
      </c>
      <c r="O996" s="11" t="str">
        <f>VLOOKUP($A996,'Hospitalisation Details'!$K996:$S3338,5,FALSE)</f>
        <v>Tier - 2</v>
      </c>
      <c r="P996" s="11" t="str">
        <f>VLOOKUP($A996,'Hospitalisation Details'!$K996:$S3338,6,FALSE)</f>
        <v>R1019</v>
      </c>
      <c r="Q996" s="36">
        <f ca="1">VLOOKUP($A996,'Hospitalisation Details'!$K996:$S3338,8,FALSE)</f>
        <v>20</v>
      </c>
    </row>
    <row r="997" spans="1:17" x14ac:dyDescent="0.3">
      <c r="A997" s="14" t="str">
        <f>VLOOKUP('Customer Names'!A997,'Customer Names'!A997:F3331,1,FALSE)</f>
        <v>Id996</v>
      </c>
      <c r="B997" s="11" t="str">
        <f>VLOOKUP('Customer Names'!B997,'Customer Names'!B997:G3331,5,FALSE)</f>
        <v>Courtney M</v>
      </c>
      <c r="C997" s="11">
        <f>VLOOKUP($A997,'Medical Examinations'!$A997:$O3331,2,FALSE)</f>
        <v>29.79</v>
      </c>
      <c r="D997" s="11">
        <f>VLOOKUP($A997,'Medical Examinations'!$A997:$O3331,3,FALSE)</f>
        <v>9.0299999999999994</v>
      </c>
      <c r="E997" s="11" t="str">
        <f>VLOOKUP($A997,'Medical Examinations'!$A997:$P3331,14,FALSE)</f>
        <v>No</v>
      </c>
      <c r="F997" s="11" t="str">
        <f>VLOOKUP($A997,'Medical Examinations'!$A997:$O3331,5,FALSE)</f>
        <v>No</v>
      </c>
      <c r="G997" s="11" t="str">
        <f>VLOOKUP($A997,'Medical Examinations'!$A997:$O3331,6,FALSE)</f>
        <v>No</v>
      </c>
      <c r="H997" s="11">
        <f>VLOOKUP($A997,'Medical Examinations'!$A997:$P3331,13,FALSE)</f>
        <v>0</v>
      </c>
      <c r="I997" s="11" t="str">
        <f>VLOOKUP($A997,'Medical Examinations'!$A997:$P3331,16,FALSE)</f>
        <v>No</v>
      </c>
      <c r="J997" s="11" t="str">
        <f>VLOOKUP($A997,'Medical Examinations'!$A997:$P3331,11,FALSE)</f>
        <v>Overweight</v>
      </c>
      <c r="K997" s="11" t="str">
        <f>VLOOKUP($A997,'Medical Examinations'!$A997:$P3331,12,FALSE)</f>
        <v>Diabetes</v>
      </c>
      <c r="L997" s="11" t="str">
        <f>VLOOKUP($A997,'Hospitalisation Details'!$K997:$S3339,7,FALSE)</f>
        <v>26 Dec 1971</v>
      </c>
      <c r="M997" s="17">
        <f>VLOOKUP($A997,'Hospitalisation Details'!$K997:$S3339,9,FALSE)</f>
        <v>11265.71</v>
      </c>
      <c r="N997" s="11" t="str">
        <f>VLOOKUP($A997,'Hospitalisation Details'!$K997:$S3339,4,FALSE)</f>
        <v>Tier - 3</v>
      </c>
      <c r="O997" s="11" t="str">
        <f>VLOOKUP($A997,'Hospitalisation Details'!$K997:$S3339,5,FALSE)</f>
        <v>Tier - 1</v>
      </c>
      <c r="P997" s="11" t="str">
        <f>VLOOKUP($A997,'Hospitalisation Details'!$K997:$S3339,6,FALSE)</f>
        <v>R1025</v>
      </c>
      <c r="Q997" s="36">
        <f ca="1">VLOOKUP($A997,'Hospitalisation Details'!$K997:$S3339,8,FALSE)</f>
        <v>53</v>
      </c>
    </row>
    <row r="998" spans="1:17" x14ac:dyDescent="0.3">
      <c r="A998" s="14" t="str">
        <f>VLOOKUP('Customer Names'!A998,'Customer Names'!A998:F3332,1,FALSE)</f>
        <v>Id997</v>
      </c>
      <c r="B998" s="11" t="str">
        <f>VLOOKUP('Customer Names'!B998,'Customer Names'!B998:G3332,5,FALSE)</f>
        <v>Jose A</v>
      </c>
      <c r="C998" s="11">
        <f>VLOOKUP($A998,'Medical Examinations'!$A998:$O3332,2,FALSE)</f>
        <v>36.6</v>
      </c>
      <c r="D998" s="11">
        <f>VLOOKUP($A998,'Medical Examinations'!$A998:$O3332,3,FALSE)</f>
        <v>5.2</v>
      </c>
      <c r="E998" s="11" t="str">
        <f>VLOOKUP($A998,'Medical Examinations'!$A998:$P3332,14,FALSE)</f>
        <v>Yes</v>
      </c>
      <c r="F998" s="11" t="str">
        <f>VLOOKUP($A998,'Medical Examinations'!$A998:$O3332,5,FALSE)</f>
        <v>No</v>
      </c>
      <c r="G998" s="11" t="str">
        <f>VLOOKUP($A998,'Medical Examinations'!$A998:$O3332,6,FALSE)</f>
        <v>Yes</v>
      </c>
      <c r="H998" s="11">
        <f>VLOOKUP($A998,'Medical Examinations'!$A998:$P3332,13,FALSE)</f>
        <v>1</v>
      </c>
      <c r="I998" s="11" t="str">
        <f>VLOOKUP($A998,'Medical Examinations'!$A998:$P3332,16,FALSE)</f>
        <v>No</v>
      </c>
      <c r="J998" s="11" t="str">
        <f>VLOOKUP($A998,'Medical Examinations'!$A998:$P3332,11,FALSE)</f>
        <v>Obesity</v>
      </c>
      <c r="K998" s="11" t="str">
        <f>VLOOKUP($A998,'Medical Examinations'!$A998:$P3332,12,FALSE)</f>
        <v>Normal</v>
      </c>
      <c r="L998" s="11" t="str">
        <f>VLOOKUP($A998,'Hospitalisation Details'!$K998:$S3340,7,FALSE)</f>
        <v>11 Oct 1969</v>
      </c>
      <c r="M998" s="17">
        <f>VLOOKUP($A998,'Hospitalisation Details'!$K998:$S3340,9,FALSE)</f>
        <v>11264.54</v>
      </c>
      <c r="N998" s="11" t="str">
        <f>VLOOKUP($A998,'Hospitalisation Details'!$K998:$S3340,4,FALSE)</f>
        <v>Tier - 3</v>
      </c>
      <c r="O998" s="11" t="str">
        <f>VLOOKUP($A998,'Hospitalisation Details'!$K998:$S3340,5,FALSE)</f>
        <v>Tier - 2</v>
      </c>
      <c r="P998" s="11" t="str">
        <f>VLOOKUP($A998,'Hospitalisation Details'!$K998:$S3340,6,FALSE)</f>
        <v>R1011</v>
      </c>
      <c r="Q998" s="36">
        <f ca="1">VLOOKUP($A998,'Hospitalisation Details'!$K998:$S3340,8,FALSE)</f>
        <v>55</v>
      </c>
    </row>
    <row r="999" spans="1:17" x14ac:dyDescent="0.3">
      <c r="A999" s="14" t="str">
        <f>VLOOKUP('Customer Names'!A999,'Customer Names'!A999:F3333,1,FALSE)</f>
        <v>Id998</v>
      </c>
      <c r="B999" s="11" t="str">
        <f>VLOOKUP('Customer Names'!B999,'Customer Names'!B999:G3333,5,FALSE)</f>
        <v>Lauren</v>
      </c>
      <c r="C999" s="11">
        <f>VLOOKUP($A999,'Medical Examinations'!$A999:$O3333,2,FALSE)</f>
        <v>35.93</v>
      </c>
      <c r="D999" s="11">
        <f>VLOOKUP($A999,'Medical Examinations'!$A999:$O3333,3,FALSE)</f>
        <v>8.3000000000000007</v>
      </c>
      <c r="E999" s="11" t="str">
        <f>VLOOKUP($A999,'Medical Examinations'!$A999:$P3333,14,FALSE)</f>
        <v>Yes</v>
      </c>
      <c r="F999" s="11" t="str">
        <f>VLOOKUP($A999,'Medical Examinations'!$A999:$O3333,5,FALSE)</f>
        <v>No</v>
      </c>
      <c r="G999" s="11" t="str">
        <f>VLOOKUP($A999,'Medical Examinations'!$A999:$O3333,6,FALSE)</f>
        <v>No</v>
      </c>
      <c r="H999" s="11">
        <f>VLOOKUP($A999,'Medical Examinations'!$A999:$P3333,13,FALSE)</f>
        <v>0</v>
      </c>
      <c r="I999" s="11" t="str">
        <f>VLOOKUP($A999,'Medical Examinations'!$A999:$P3333,16,FALSE)</f>
        <v>No</v>
      </c>
      <c r="J999" s="11" t="str">
        <f>VLOOKUP($A999,'Medical Examinations'!$A999:$P3333,11,FALSE)</f>
        <v>Obesity</v>
      </c>
      <c r="K999" s="11" t="str">
        <f>VLOOKUP($A999,'Medical Examinations'!$A999:$P3333,12,FALSE)</f>
        <v>Diabetes</v>
      </c>
      <c r="L999" s="11" t="str">
        <f>VLOOKUP($A999,'Hospitalisation Details'!$K999:$S3341,7,FALSE)</f>
        <v>2 Oct 1981</v>
      </c>
      <c r="M999" s="17">
        <f>VLOOKUP($A999,'Hospitalisation Details'!$K999:$S3341,9,FALSE)</f>
        <v>11255.29</v>
      </c>
      <c r="N999" s="11" t="str">
        <f>VLOOKUP($A999,'Hospitalisation Details'!$K999:$S3341,4,FALSE)</f>
        <v>Tier - 3</v>
      </c>
      <c r="O999" s="11" t="str">
        <f>VLOOKUP($A999,'Hospitalisation Details'!$K999:$S3341,5,FALSE)</f>
        <v>Tier - 1</v>
      </c>
      <c r="P999" s="11" t="str">
        <f>VLOOKUP($A999,'Hospitalisation Details'!$K999:$S3341,6,FALSE)</f>
        <v>R1026</v>
      </c>
      <c r="Q999" s="36">
        <f ca="1">VLOOKUP($A999,'Hospitalisation Details'!$K999:$S3341,8,FALSE)</f>
        <v>43</v>
      </c>
    </row>
    <row r="1000" spans="1:17" x14ac:dyDescent="0.3">
      <c r="A1000" s="14" t="str">
        <f>VLOOKUP('Customer Names'!A1000,'Customer Names'!A1000:F3334,1,FALSE)</f>
        <v>Id999</v>
      </c>
      <c r="B1000" s="11" t="str">
        <f>VLOOKUP('Customer Names'!B1000,'Customer Names'!B1000:G3334,5,FALSE)</f>
        <v>Jonathon M</v>
      </c>
      <c r="C1000" s="11">
        <f>VLOOKUP($A1000,'Medical Examinations'!$A1000:$O3334,2,FALSE)</f>
        <v>28.6</v>
      </c>
      <c r="D1000" s="11">
        <f>VLOOKUP($A1000,'Medical Examinations'!$A1000:$O3334,3,FALSE)</f>
        <v>5.56</v>
      </c>
      <c r="E1000" s="11" t="str">
        <f>VLOOKUP($A1000,'Medical Examinations'!$A1000:$P3334,14,FALSE)</f>
        <v>Yes</v>
      </c>
      <c r="F1000" s="11" t="str">
        <f>VLOOKUP($A1000,'Medical Examinations'!$A1000:$O3334,5,FALSE)</f>
        <v>No</v>
      </c>
      <c r="G1000" s="11" t="str">
        <f>VLOOKUP($A1000,'Medical Examinations'!$A1000:$O3334,6,FALSE)</f>
        <v>Yes</v>
      </c>
      <c r="H1000" s="11">
        <f>VLOOKUP($A1000,'Medical Examinations'!$A1000:$P3334,13,FALSE)</f>
        <v>1</v>
      </c>
      <c r="I1000" s="11" t="str">
        <f>VLOOKUP($A1000,'Medical Examinations'!$A1000:$P3334,16,FALSE)</f>
        <v>No</v>
      </c>
      <c r="J1000" s="11" t="str">
        <f>VLOOKUP($A1000,'Medical Examinations'!$A1000:$P3334,11,FALSE)</f>
        <v>Overweight</v>
      </c>
      <c r="K1000" s="11" t="str">
        <f>VLOOKUP($A1000,'Medical Examinations'!$A1000:$P3334,12,FALSE)</f>
        <v>Normal</v>
      </c>
      <c r="L1000" s="11" t="str">
        <f>VLOOKUP($A1000,'Hospitalisation Details'!$K1000:$S3342,7,FALSE)</f>
        <v>20 Aug 1969</v>
      </c>
      <c r="M1000" s="17">
        <f>VLOOKUP($A1000,'Hospitalisation Details'!$K1000:$S3342,9,FALSE)</f>
        <v>11253.42</v>
      </c>
      <c r="N1000" s="11" t="str">
        <f>VLOOKUP($A1000,'Hospitalisation Details'!$K1000:$S3342,4,FALSE)</f>
        <v>Tier - 3</v>
      </c>
      <c r="O1000" s="11" t="str">
        <f>VLOOKUP($A1000,'Hospitalisation Details'!$K1000:$S3342,5,FALSE)</f>
        <v>Tier - 1</v>
      </c>
      <c r="P1000" s="11" t="str">
        <f>VLOOKUP($A1000,'Hospitalisation Details'!$K1000:$S3342,6,FALSE)</f>
        <v>R1011</v>
      </c>
      <c r="Q1000" s="36">
        <f ca="1">VLOOKUP($A1000,'Hospitalisation Details'!$K1000:$S3342,8,FALSE)</f>
        <v>55</v>
      </c>
    </row>
    <row r="1001" spans="1:17" x14ac:dyDescent="0.3">
      <c r="A1001" s="14" t="str">
        <f>VLOOKUP('Customer Names'!A1001,'Customer Names'!A1001:F3335,1,FALSE)</f>
        <v>Id1000</v>
      </c>
      <c r="B1001" s="11" t="str">
        <f>VLOOKUP('Customer Names'!B1001,'Customer Names'!B1001:G3335,5,FALSE)</f>
        <v>Stephanie A</v>
      </c>
      <c r="C1001" s="11">
        <f>VLOOKUP($A1001,'Medical Examinations'!$A1001:$O3335,2,FALSE)</f>
        <v>39.17</v>
      </c>
      <c r="D1001" s="11">
        <f>VLOOKUP($A1001,'Medical Examinations'!$A1001:$O3335,3,FALSE)</f>
        <v>4.1500000000000004</v>
      </c>
      <c r="E1001" s="11" t="str">
        <f>VLOOKUP($A1001,'Medical Examinations'!$A1001:$P3335,14,FALSE)</f>
        <v>No</v>
      </c>
      <c r="F1001" s="11" t="str">
        <f>VLOOKUP($A1001,'Medical Examinations'!$A1001:$O3335,5,FALSE)</f>
        <v>No</v>
      </c>
      <c r="G1001" s="11" t="str">
        <f>VLOOKUP($A1001,'Medical Examinations'!$A1001:$O3335,6,FALSE)</f>
        <v>No</v>
      </c>
      <c r="H1001" s="11">
        <f>VLOOKUP($A1001,'Medical Examinations'!$A1001:$P3335,13,FALSE)</f>
        <v>0</v>
      </c>
      <c r="I1001" s="11" t="str">
        <f>VLOOKUP($A1001,'Medical Examinations'!$A1001:$P3335,16,FALSE)</f>
        <v>No</v>
      </c>
      <c r="J1001" s="11" t="str">
        <f>VLOOKUP($A1001,'Medical Examinations'!$A1001:$P3335,11,FALSE)</f>
        <v>Obesity</v>
      </c>
      <c r="K1001" s="11" t="str">
        <f>VLOOKUP($A1001,'Medical Examinations'!$A1001:$P3335,12,FALSE)</f>
        <v>Normal</v>
      </c>
      <c r="L1001" s="11" t="str">
        <f>VLOOKUP($A1001,'Hospitalisation Details'!$K1001:$S3343,7,FALSE)</f>
        <v>17 Dec 1989</v>
      </c>
      <c r="M1001" s="17">
        <f>VLOOKUP($A1001,'Hospitalisation Details'!$K1001:$S3343,9,FALSE)</f>
        <v>11250.43</v>
      </c>
      <c r="N1001" s="11" t="str">
        <f>VLOOKUP($A1001,'Hospitalisation Details'!$K1001:$S3343,4,FALSE)</f>
        <v>Tier - 3</v>
      </c>
      <c r="O1001" s="11" t="str">
        <f>VLOOKUP($A1001,'Hospitalisation Details'!$K1001:$S3343,5,FALSE)</f>
        <v>Tier - 2</v>
      </c>
      <c r="P1001" s="11" t="str">
        <f>VLOOKUP($A1001,'Hospitalisation Details'!$K1001:$S3343,6,FALSE)</f>
        <v>R1026</v>
      </c>
      <c r="Q1001" s="36">
        <f ca="1">VLOOKUP($A1001,'Hospitalisation Details'!$K1001:$S3343,8,FALSE)</f>
        <v>35</v>
      </c>
    </row>
    <row r="1002" spans="1:17" x14ac:dyDescent="0.3">
      <c r="A1002" s="14" t="str">
        <f>VLOOKUP('Customer Names'!A1002,'Customer Names'!A1002:F3336,1,FALSE)</f>
        <v>Id1001</v>
      </c>
      <c r="B1002" s="11" t="str">
        <f>VLOOKUP('Customer Names'!B1002,'Customer Names'!B1002:G3336,5,FALSE)</f>
        <v>Patrick</v>
      </c>
      <c r="C1002" s="11">
        <f>VLOOKUP($A1002,'Medical Examinations'!$A1002:$O3336,2,FALSE)</f>
        <v>26.41</v>
      </c>
      <c r="D1002" s="11">
        <f>VLOOKUP($A1002,'Medical Examinations'!$A1002:$O3336,3,FALSE)</f>
        <v>5.99</v>
      </c>
      <c r="E1002" s="11" t="str">
        <f>VLOOKUP($A1002,'Medical Examinations'!$A1002:$P3336,14,FALSE)</f>
        <v>Yes</v>
      </c>
      <c r="F1002" s="11" t="str">
        <f>VLOOKUP($A1002,'Medical Examinations'!$A1002:$O3336,5,FALSE)</f>
        <v>No</v>
      </c>
      <c r="G1002" s="11" t="str">
        <f>VLOOKUP($A1002,'Medical Examinations'!$A1002:$O3336,6,FALSE)</f>
        <v>Yes</v>
      </c>
      <c r="H1002" s="11">
        <f>VLOOKUP($A1002,'Medical Examinations'!$A1002:$P3336,13,FALSE)</f>
        <v>1</v>
      </c>
      <c r="I1002" s="11" t="str">
        <f>VLOOKUP($A1002,'Medical Examinations'!$A1002:$P3336,16,FALSE)</f>
        <v>No</v>
      </c>
      <c r="J1002" s="11" t="str">
        <f>VLOOKUP($A1002,'Medical Examinations'!$A1002:$P3336,11,FALSE)</f>
        <v>Overweight</v>
      </c>
      <c r="K1002" s="11" t="str">
        <f>VLOOKUP($A1002,'Medical Examinations'!$A1002:$P3336,12,FALSE)</f>
        <v>Prediabetes</v>
      </c>
      <c r="L1002" s="11" t="str">
        <f>VLOOKUP($A1002,'Hospitalisation Details'!$K1002:$S3344,7,FALSE)</f>
        <v>30 Dec 1969</v>
      </c>
      <c r="M1002" s="17">
        <f>VLOOKUP($A1002,'Hospitalisation Details'!$K1002:$S3344,9,FALSE)</f>
        <v>11244.38</v>
      </c>
      <c r="N1002" s="11" t="str">
        <f>VLOOKUP($A1002,'Hospitalisation Details'!$K1002:$S3344,4,FALSE)</f>
        <v>Tier - 3</v>
      </c>
      <c r="O1002" s="11" t="str">
        <f>VLOOKUP($A1002,'Hospitalisation Details'!$K1002:$S3344,5,FALSE)</f>
        <v>Tier - 1</v>
      </c>
      <c r="P1002" s="11" t="str">
        <f>VLOOKUP($A1002,'Hospitalisation Details'!$K1002:$S3344,6,FALSE)</f>
        <v>R1016</v>
      </c>
      <c r="Q1002" s="36">
        <f ca="1">VLOOKUP($A1002,'Hospitalisation Details'!$K1002:$S3344,8,FALSE)</f>
        <v>55</v>
      </c>
    </row>
    <row r="1003" spans="1:17" x14ac:dyDescent="0.3">
      <c r="A1003" s="14" t="str">
        <f>VLOOKUP('Customer Names'!A1003,'Customer Names'!A1003:F3337,1,FALSE)</f>
        <v>Id1002</v>
      </c>
      <c r="B1003" s="11" t="str">
        <f>VLOOKUP('Customer Names'!B1003,'Customer Names'!B1003:G3337,5,FALSE)</f>
        <v>Krista</v>
      </c>
      <c r="C1003" s="11">
        <f>VLOOKUP($A1003,'Medical Examinations'!$A1003:$O3337,2,FALSE)</f>
        <v>30.63</v>
      </c>
      <c r="D1003" s="11">
        <f>VLOOKUP($A1003,'Medical Examinations'!$A1003:$O3337,3,FALSE)</f>
        <v>5.8</v>
      </c>
      <c r="E1003" s="11" t="str">
        <f>VLOOKUP($A1003,'Medical Examinations'!$A1003:$P3337,14,FALSE)</f>
        <v>Yes</v>
      </c>
      <c r="F1003" s="11" t="str">
        <f>VLOOKUP($A1003,'Medical Examinations'!$A1003:$O3337,5,FALSE)</f>
        <v>No</v>
      </c>
      <c r="G1003" s="11" t="str">
        <f>VLOOKUP($A1003,'Medical Examinations'!$A1003:$O3337,6,FALSE)</f>
        <v>No</v>
      </c>
      <c r="H1003" s="11">
        <f>VLOOKUP($A1003,'Medical Examinations'!$A1003:$P3337,13,FALSE)</f>
        <v>0</v>
      </c>
      <c r="I1003" s="11" t="str">
        <f>VLOOKUP($A1003,'Medical Examinations'!$A1003:$P3337,16,FALSE)</f>
        <v>No</v>
      </c>
      <c r="J1003" s="11" t="str">
        <f>VLOOKUP($A1003,'Medical Examinations'!$A1003:$P3337,11,FALSE)</f>
        <v>Obesity</v>
      </c>
      <c r="K1003" s="11" t="str">
        <f>VLOOKUP($A1003,'Medical Examinations'!$A1003:$P3337,12,FALSE)</f>
        <v>Prediabetes</v>
      </c>
      <c r="L1003" s="11" t="str">
        <f>VLOOKUP($A1003,'Hospitalisation Details'!$K1003:$S3345,7,FALSE)</f>
        <v>28 Jun 1976</v>
      </c>
      <c r="M1003" s="17">
        <f>VLOOKUP($A1003,'Hospitalisation Details'!$K1003:$S3345,9,FALSE)</f>
        <v>11217.35</v>
      </c>
      <c r="N1003" s="11" t="str">
        <f>VLOOKUP($A1003,'Hospitalisation Details'!$K1003:$S3345,4,FALSE)</f>
        <v>Tier - 3</v>
      </c>
      <c r="O1003" s="11" t="str">
        <f>VLOOKUP($A1003,'Hospitalisation Details'!$K1003:$S3345,5,FALSE)</f>
        <v>Tier - 2</v>
      </c>
      <c r="P1003" s="11" t="str">
        <f>VLOOKUP($A1003,'Hospitalisation Details'!$K1003:$S3345,6,FALSE)</f>
        <v>R1025</v>
      </c>
      <c r="Q1003" s="36">
        <f ca="1">VLOOKUP($A1003,'Hospitalisation Details'!$K1003:$S3345,8,FALSE)</f>
        <v>48</v>
      </c>
    </row>
    <row r="1004" spans="1:17" x14ac:dyDescent="0.3">
      <c r="A1004" s="14" t="str">
        <f>VLOOKUP('Customer Names'!A1004,'Customer Names'!A1004:F3338,1,FALSE)</f>
        <v>Id1003</v>
      </c>
      <c r="B1004" s="11" t="str">
        <f>VLOOKUP('Customer Names'!B1004,'Customer Names'!B1004:G3338,5,FALSE)</f>
        <v>Jenessa</v>
      </c>
      <c r="C1004" s="11">
        <f>VLOOKUP($A1004,'Medical Examinations'!$A1004:$O3338,2,FALSE)</f>
        <v>31.73</v>
      </c>
      <c r="D1004" s="11">
        <f>VLOOKUP($A1004,'Medical Examinations'!$A1004:$O3338,3,FALSE)</f>
        <v>7.32</v>
      </c>
      <c r="E1004" s="11" t="str">
        <f>VLOOKUP($A1004,'Medical Examinations'!$A1004:$P3338,14,FALSE)</f>
        <v>Yes</v>
      </c>
      <c r="F1004" s="11" t="str">
        <f>VLOOKUP($A1004,'Medical Examinations'!$A1004:$O3338,5,FALSE)</f>
        <v>No</v>
      </c>
      <c r="G1004" s="11" t="str">
        <f>VLOOKUP($A1004,'Medical Examinations'!$A1004:$O3338,6,FALSE)</f>
        <v>No</v>
      </c>
      <c r="H1004" s="11">
        <f>VLOOKUP($A1004,'Medical Examinations'!$A1004:$P3338,13,FALSE)</f>
        <v>2</v>
      </c>
      <c r="I1004" s="11" t="str">
        <f>VLOOKUP($A1004,'Medical Examinations'!$A1004:$P3338,16,FALSE)</f>
        <v>No</v>
      </c>
      <c r="J1004" s="11" t="str">
        <f>VLOOKUP($A1004,'Medical Examinations'!$A1004:$P3338,11,FALSE)</f>
        <v>Obesity</v>
      </c>
      <c r="K1004" s="11" t="str">
        <f>VLOOKUP($A1004,'Medical Examinations'!$A1004:$P3338,12,FALSE)</f>
        <v>Diabetes</v>
      </c>
      <c r="L1004" s="11" t="str">
        <f>VLOOKUP($A1004,'Hospitalisation Details'!$K1004:$S3346,7,FALSE)</f>
        <v>14 Jun 1970</v>
      </c>
      <c r="M1004" s="17">
        <f>VLOOKUP($A1004,'Hospitalisation Details'!$K1004:$S3346,9,FALSE)</f>
        <v>11187.66</v>
      </c>
      <c r="N1004" s="11" t="str">
        <f>VLOOKUP($A1004,'Hospitalisation Details'!$K1004:$S3346,4,FALSE)</f>
        <v>Tier - 3</v>
      </c>
      <c r="O1004" s="11" t="str">
        <f>VLOOKUP($A1004,'Hospitalisation Details'!$K1004:$S3346,5,FALSE)</f>
        <v>Tier - 2</v>
      </c>
      <c r="P1004" s="11" t="str">
        <f>VLOOKUP($A1004,'Hospitalisation Details'!$K1004:$S3346,6,FALSE)</f>
        <v>R1012</v>
      </c>
      <c r="Q1004" s="36">
        <f ca="1">VLOOKUP($A1004,'Hospitalisation Details'!$K1004:$S3346,8,FALSE)</f>
        <v>54</v>
      </c>
    </row>
    <row r="1005" spans="1:17" x14ac:dyDescent="0.3">
      <c r="A1005" s="14" t="str">
        <f>VLOOKUP('Customer Names'!A1005,'Customer Names'!A1005:F3339,1,FALSE)</f>
        <v>Id1004</v>
      </c>
      <c r="B1005" s="11" t="str">
        <f>VLOOKUP('Customer Names'!B1005,'Customer Names'!B1005:G3339,5,FALSE)</f>
        <v>Ryan M</v>
      </c>
      <c r="C1005" s="11">
        <f>VLOOKUP($A1005,'Medical Examinations'!$A1005:$O3339,2,FALSE)</f>
        <v>30.7</v>
      </c>
      <c r="D1005" s="11">
        <f>VLOOKUP($A1005,'Medical Examinations'!$A1005:$O3339,3,FALSE)</f>
        <v>5.16</v>
      </c>
      <c r="E1005" s="11" t="str">
        <f>VLOOKUP($A1005,'Medical Examinations'!$A1005:$P3339,14,FALSE)</f>
        <v>No</v>
      </c>
      <c r="F1005" s="11" t="str">
        <f>VLOOKUP($A1005,'Medical Examinations'!$A1005:$O3339,5,FALSE)</f>
        <v>No</v>
      </c>
      <c r="G1005" s="11" t="str">
        <f>VLOOKUP($A1005,'Medical Examinations'!$A1005:$O3339,6,FALSE)</f>
        <v>No</v>
      </c>
      <c r="H1005" s="11">
        <f>VLOOKUP($A1005,'Medical Examinations'!$A1005:$P3339,13,FALSE)</f>
        <v>2</v>
      </c>
      <c r="I1005" s="11" t="str">
        <f>VLOOKUP($A1005,'Medical Examinations'!$A1005:$P3339,16,FALSE)</f>
        <v>No</v>
      </c>
      <c r="J1005" s="11" t="str">
        <f>VLOOKUP($A1005,'Medical Examinations'!$A1005:$P3339,11,FALSE)</f>
        <v>Obesity</v>
      </c>
      <c r="K1005" s="11" t="str">
        <f>VLOOKUP($A1005,'Medical Examinations'!$A1005:$P3339,12,FALSE)</f>
        <v>Normal</v>
      </c>
      <c r="L1005" s="11" t="str">
        <f>VLOOKUP($A1005,'Hospitalisation Details'!$K1005:$S3347,7,FALSE)</f>
        <v>3 Sep 1972</v>
      </c>
      <c r="M1005" s="17">
        <f>VLOOKUP($A1005,'Hospitalisation Details'!$K1005:$S3347,9,FALSE)</f>
        <v>11186.2</v>
      </c>
      <c r="N1005" s="11" t="str">
        <f>VLOOKUP($A1005,'Hospitalisation Details'!$K1005:$S3347,4,FALSE)</f>
        <v>Tier - 3</v>
      </c>
      <c r="O1005" s="11" t="str">
        <f>VLOOKUP($A1005,'Hospitalisation Details'!$K1005:$S3347,5,FALSE)</f>
        <v>Tier - 2</v>
      </c>
      <c r="P1005" s="11" t="str">
        <f>VLOOKUP($A1005,'Hospitalisation Details'!$K1005:$S3347,6,FALSE)</f>
        <v>R1021</v>
      </c>
      <c r="Q1005" s="36">
        <f ca="1">VLOOKUP($A1005,'Hospitalisation Details'!$K1005:$S3347,8,FALSE)</f>
        <v>52</v>
      </c>
    </row>
    <row r="1006" spans="1:17" x14ac:dyDescent="0.3">
      <c r="A1006" s="14" t="str">
        <f>VLOOKUP('Customer Names'!A1006,'Customer Names'!A1006:F3340,1,FALSE)</f>
        <v>Id1005</v>
      </c>
      <c r="B1006" s="11" t="str">
        <f>VLOOKUP('Customer Names'!B1006,'Customer Names'!B1006:G3340,5,FALSE)</f>
        <v>Thomas</v>
      </c>
      <c r="C1006" s="11">
        <f>VLOOKUP($A1006,'Medical Examinations'!$A1006:$O3340,2,FALSE)</f>
        <v>25.934999999999999</v>
      </c>
      <c r="D1006" s="11">
        <f>VLOOKUP($A1006,'Medical Examinations'!$A1006:$O3340,3,FALSE)</f>
        <v>5.96</v>
      </c>
      <c r="E1006" s="11" t="str">
        <f>VLOOKUP($A1006,'Medical Examinations'!$A1006:$P3340,14,FALSE)</f>
        <v>Yes</v>
      </c>
      <c r="F1006" s="11" t="str">
        <f>VLOOKUP($A1006,'Medical Examinations'!$A1006:$O3340,5,FALSE)</f>
        <v>No</v>
      </c>
      <c r="G1006" s="11" t="str">
        <f>VLOOKUP($A1006,'Medical Examinations'!$A1006:$O3340,6,FALSE)</f>
        <v>No</v>
      </c>
      <c r="H1006" s="11">
        <f>VLOOKUP($A1006,'Medical Examinations'!$A1006:$P3340,13,FALSE)</f>
        <v>2</v>
      </c>
      <c r="I1006" s="11" t="str">
        <f>VLOOKUP($A1006,'Medical Examinations'!$A1006:$P3340,16,FALSE)</f>
        <v>No</v>
      </c>
      <c r="J1006" s="11" t="str">
        <f>VLOOKUP($A1006,'Medical Examinations'!$A1006:$P3340,11,FALSE)</f>
        <v>Overweight</v>
      </c>
      <c r="K1006" s="11" t="str">
        <f>VLOOKUP($A1006,'Medical Examinations'!$A1006:$P3340,12,FALSE)</f>
        <v>Prediabetes</v>
      </c>
      <c r="L1006" s="11" t="str">
        <f>VLOOKUP($A1006,'Hospitalisation Details'!$K1006:$S3348,7,FALSE)</f>
        <v>6 Aug 1966</v>
      </c>
      <c r="M1006" s="17">
        <f>VLOOKUP($A1006,'Hospitalisation Details'!$K1006:$S3348,9,FALSE)</f>
        <v>11165.42</v>
      </c>
      <c r="N1006" s="11" t="str">
        <f>VLOOKUP($A1006,'Hospitalisation Details'!$K1006:$S3348,4,FALSE)</f>
        <v>Tier - 3</v>
      </c>
      <c r="O1006" s="11" t="str">
        <f>VLOOKUP($A1006,'Hospitalisation Details'!$K1006:$S3348,5,FALSE)</f>
        <v>Tier - 1</v>
      </c>
      <c r="P1006" s="11" t="str">
        <f>VLOOKUP($A1006,'Hospitalisation Details'!$K1006:$S3348,6,FALSE)</f>
        <v>R1016</v>
      </c>
      <c r="Q1006" s="36">
        <f ca="1">VLOOKUP($A1006,'Hospitalisation Details'!$K1006:$S3348,8,FALSE)</f>
        <v>58</v>
      </c>
    </row>
    <row r="1007" spans="1:17" x14ac:dyDescent="0.3">
      <c r="A1007" s="14" t="str">
        <f>VLOOKUP('Customer Names'!A1007,'Customer Names'!A1007:F3341,1,FALSE)</f>
        <v>Id1006</v>
      </c>
      <c r="B1007" s="11" t="str">
        <f>VLOOKUP('Customer Names'!B1007,'Customer Names'!B1007:G3341,5,FALSE)</f>
        <v>Amanda N</v>
      </c>
      <c r="C1007" s="11">
        <f>VLOOKUP($A1007,'Medical Examinations'!$A1007:$O3341,2,FALSE)</f>
        <v>35.9</v>
      </c>
      <c r="D1007" s="11">
        <f>VLOOKUP($A1007,'Medical Examinations'!$A1007:$O3341,3,FALSE)</f>
        <v>4.8499999999999996</v>
      </c>
      <c r="E1007" s="11" t="str">
        <f>VLOOKUP($A1007,'Medical Examinations'!$A1007:$P3341,14,FALSE)</f>
        <v>Yes</v>
      </c>
      <c r="F1007" s="11" t="str">
        <f>VLOOKUP($A1007,'Medical Examinations'!$A1007:$O3341,5,FALSE)</f>
        <v>No</v>
      </c>
      <c r="G1007" s="11" t="str">
        <f>VLOOKUP($A1007,'Medical Examinations'!$A1007:$O3341,6,FALSE)</f>
        <v>Yes</v>
      </c>
      <c r="H1007" s="11">
        <f>VLOOKUP($A1007,'Medical Examinations'!$A1007:$P3341,13,FALSE)</f>
        <v>1</v>
      </c>
      <c r="I1007" s="11" t="str">
        <f>VLOOKUP($A1007,'Medical Examinations'!$A1007:$P3341,16,FALSE)</f>
        <v>No</v>
      </c>
      <c r="J1007" s="11" t="str">
        <f>VLOOKUP($A1007,'Medical Examinations'!$A1007:$P3341,11,FALSE)</f>
        <v>Obesity</v>
      </c>
      <c r="K1007" s="11" t="str">
        <f>VLOOKUP($A1007,'Medical Examinations'!$A1007:$P3341,12,FALSE)</f>
        <v>Normal</v>
      </c>
      <c r="L1007" s="11" t="str">
        <f>VLOOKUP($A1007,'Hospitalisation Details'!$K1007:$S3349,7,FALSE)</f>
        <v>25 Jun 1969</v>
      </c>
      <c r="M1007" s="17">
        <f>VLOOKUP($A1007,'Hospitalisation Details'!$K1007:$S3349,9,FALSE)</f>
        <v>11163.57</v>
      </c>
      <c r="N1007" s="11" t="str">
        <f>VLOOKUP($A1007,'Hospitalisation Details'!$K1007:$S3349,4,FALSE)</f>
        <v>Tier - 3</v>
      </c>
      <c r="O1007" s="11" t="str">
        <f>VLOOKUP($A1007,'Hospitalisation Details'!$K1007:$S3349,5,FALSE)</f>
        <v>Tier - 2</v>
      </c>
      <c r="P1007" s="11" t="str">
        <f>VLOOKUP($A1007,'Hospitalisation Details'!$K1007:$S3349,6,FALSE)</f>
        <v>R1011</v>
      </c>
      <c r="Q1007" s="36">
        <f ca="1">VLOOKUP($A1007,'Hospitalisation Details'!$K1007:$S3349,8,FALSE)</f>
        <v>55</v>
      </c>
    </row>
    <row r="1008" spans="1:17" x14ac:dyDescent="0.3">
      <c r="A1008" s="14" t="str">
        <f>VLOOKUP('Customer Names'!A1008,'Customer Names'!A1008:F3342,1,FALSE)</f>
        <v>Id1007</v>
      </c>
      <c r="B1008" s="11" t="str">
        <f>VLOOKUP('Customer Names'!B1008,'Customer Names'!B1008:G3342,5,FALSE)</f>
        <v>Teresa P</v>
      </c>
      <c r="C1008" s="11">
        <f>VLOOKUP($A1008,'Medical Examinations'!$A1008:$O3342,2,FALSE)</f>
        <v>26.7</v>
      </c>
      <c r="D1008" s="11">
        <f>VLOOKUP($A1008,'Medical Examinations'!$A1008:$O3342,3,FALSE)</f>
        <v>5.09</v>
      </c>
      <c r="E1008" s="11" t="str">
        <f>VLOOKUP($A1008,'Medical Examinations'!$A1008:$P3342,14,FALSE)</f>
        <v>Yes</v>
      </c>
      <c r="F1008" s="11" t="str">
        <f>VLOOKUP($A1008,'Medical Examinations'!$A1008:$O3342,5,FALSE)</f>
        <v>No</v>
      </c>
      <c r="G1008" s="11" t="str">
        <f>VLOOKUP($A1008,'Medical Examinations'!$A1008:$O3342,6,FALSE)</f>
        <v>Yes</v>
      </c>
      <c r="H1008" s="11">
        <f>VLOOKUP($A1008,'Medical Examinations'!$A1008:$P3342,13,FALSE)</f>
        <v>1</v>
      </c>
      <c r="I1008" s="11" t="str">
        <f>VLOOKUP($A1008,'Medical Examinations'!$A1008:$P3342,16,FALSE)</f>
        <v>No</v>
      </c>
      <c r="J1008" s="11" t="str">
        <f>VLOOKUP($A1008,'Medical Examinations'!$A1008:$P3342,11,FALSE)</f>
        <v>Overweight</v>
      </c>
      <c r="K1008" s="11" t="str">
        <f>VLOOKUP($A1008,'Medical Examinations'!$A1008:$P3342,12,FALSE)</f>
        <v>Normal</v>
      </c>
      <c r="L1008" s="11" t="str">
        <f>VLOOKUP($A1008,'Hospitalisation Details'!$K1008:$S3350,7,FALSE)</f>
        <v>30 Nov 1969</v>
      </c>
      <c r="M1008" s="17">
        <f>VLOOKUP($A1008,'Hospitalisation Details'!$K1008:$S3350,9,FALSE)</f>
        <v>11150.78</v>
      </c>
      <c r="N1008" s="11" t="str">
        <f>VLOOKUP($A1008,'Hospitalisation Details'!$K1008:$S3350,4,FALSE)</f>
        <v>Tier - 3</v>
      </c>
      <c r="O1008" s="11" t="str">
        <f>VLOOKUP($A1008,'Hospitalisation Details'!$K1008:$S3350,5,FALSE)</f>
        <v>Tier - 2</v>
      </c>
      <c r="P1008" s="11" t="str">
        <f>VLOOKUP($A1008,'Hospitalisation Details'!$K1008:$S3350,6,FALSE)</f>
        <v>R1011</v>
      </c>
      <c r="Q1008" s="36">
        <f ca="1">VLOOKUP($A1008,'Hospitalisation Details'!$K1008:$S3350,8,FALSE)</f>
        <v>55</v>
      </c>
    </row>
    <row r="1009" spans="1:17" x14ac:dyDescent="0.3">
      <c r="A1009" s="14" t="str">
        <f>VLOOKUP('Customer Names'!A1009,'Customer Names'!A1009:F3343,1,FALSE)</f>
        <v>Id1008</v>
      </c>
      <c r="B1009" s="11" t="str">
        <f>VLOOKUP('Customer Names'!B1009,'Customer Names'!B1009:G3343,5,FALSE)</f>
        <v>Dorian</v>
      </c>
      <c r="C1009" s="11">
        <f>VLOOKUP($A1009,'Medical Examinations'!$A1009:$O3343,2,FALSE)</f>
        <v>33.71</v>
      </c>
      <c r="D1009" s="11">
        <f>VLOOKUP($A1009,'Medical Examinations'!$A1009:$O3343,3,FALSE)</f>
        <v>4.9400000000000004</v>
      </c>
      <c r="E1009" s="11" t="str">
        <f>VLOOKUP($A1009,'Medical Examinations'!$A1009:$P3343,14,FALSE)</f>
        <v>No</v>
      </c>
      <c r="F1009" s="11" t="str">
        <f>VLOOKUP($A1009,'Medical Examinations'!$A1009:$O3343,5,FALSE)</f>
        <v>No</v>
      </c>
      <c r="G1009" s="11" t="str">
        <f>VLOOKUP($A1009,'Medical Examinations'!$A1009:$O3343,6,FALSE)</f>
        <v>No</v>
      </c>
      <c r="H1009" s="11">
        <f>VLOOKUP($A1009,'Medical Examinations'!$A1009:$P3343,13,FALSE)</f>
        <v>0</v>
      </c>
      <c r="I1009" s="11" t="str">
        <f>VLOOKUP($A1009,'Medical Examinations'!$A1009:$P3343,16,FALSE)</f>
        <v>No</v>
      </c>
      <c r="J1009" s="11" t="str">
        <f>VLOOKUP($A1009,'Medical Examinations'!$A1009:$P3343,11,FALSE)</f>
        <v>Obesity</v>
      </c>
      <c r="K1009" s="11" t="str">
        <f>VLOOKUP($A1009,'Medical Examinations'!$A1009:$P3343,12,FALSE)</f>
        <v>Normal</v>
      </c>
      <c r="L1009" s="11" t="str">
        <f>VLOOKUP($A1009,'Hospitalisation Details'!$K1009:$S3351,7,FALSE)</f>
        <v>20 Aug 1980</v>
      </c>
      <c r="M1009" s="17">
        <f>VLOOKUP($A1009,'Hospitalisation Details'!$K1009:$S3351,9,FALSE)</f>
        <v>11103.33</v>
      </c>
      <c r="N1009" s="11" t="str">
        <f>VLOOKUP($A1009,'Hospitalisation Details'!$K1009:$S3351,4,FALSE)</f>
        <v>Tier - 3</v>
      </c>
      <c r="O1009" s="11" t="str">
        <f>VLOOKUP($A1009,'Hospitalisation Details'!$K1009:$S3351,5,FALSE)</f>
        <v>Tier - 1</v>
      </c>
      <c r="P1009" s="11" t="str">
        <f>VLOOKUP($A1009,'Hospitalisation Details'!$K1009:$S3351,6,FALSE)</f>
        <v>R1021</v>
      </c>
      <c r="Q1009" s="36">
        <f ca="1">VLOOKUP($A1009,'Hospitalisation Details'!$K1009:$S3351,8,FALSE)</f>
        <v>44</v>
      </c>
    </row>
    <row r="1010" spans="1:17" x14ac:dyDescent="0.3">
      <c r="A1010" s="14" t="str">
        <f>VLOOKUP('Customer Names'!A1010,'Customer Names'!A1010:F3344,1,FALSE)</f>
        <v>Id1009</v>
      </c>
      <c r="B1010" s="11" t="str">
        <f>VLOOKUP('Customer Names'!B1010,'Customer Names'!B1010:G3344,5,FALSE)</f>
        <v>Amy</v>
      </c>
      <c r="C1010" s="11">
        <f>VLOOKUP($A1010,'Medical Examinations'!$A1010:$O3344,2,FALSE)</f>
        <v>41.91</v>
      </c>
      <c r="D1010" s="11">
        <f>VLOOKUP($A1010,'Medical Examinations'!$A1010:$O3344,3,FALSE)</f>
        <v>4.92</v>
      </c>
      <c r="E1010" s="11" t="str">
        <f>VLOOKUP($A1010,'Medical Examinations'!$A1010:$P3344,14,FALSE)</f>
        <v>Yes</v>
      </c>
      <c r="F1010" s="11" t="str">
        <f>VLOOKUP($A1010,'Medical Examinations'!$A1010:$O3344,5,FALSE)</f>
        <v>No</v>
      </c>
      <c r="G1010" s="11" t="str">
        <f>VLOOKUP($A1010,'Medical Examinations'!$A1010:$O3344,6,FALSE)</f>
        <v>No</v>
      </c>
      <c r="H1010" s="11">
        <f>VLOOKUP($A1010,'Medical Examinations'!$A1010:$P3344,13,FALSE)</f>
        <v>2</v>
      </c>
      <c r="I1010" s="11" t="str">
        <f>VLOOKUP($A1010,'Medical Examinations'!$A1010:$P3344,16,FALSE)</f>
        <v>No</v>
      </c>
      <c r="J1010" s="11" t="str">
        <f>VLOOKUP($A1010,'Medical Examinations'!$A1010:$P3344,11,FALSE)</f>
        <v>Obesity</v>
      </c>
      <c r="K1010" s="11" t="str">
        <f>VLOOKUP($A1010,'Medical Examinations'!$A1010:$P3344,12,FALSE)</f>
        <v>Normal</v>
      </c>
      <c r="L1010" s="11" t="str">
        <f>VLOOKUP($A1010,'Hospitalisation Details'!$K1010:$S3352,7,FALSE)</f>
        <v>5 Jul 1966</v>
      </c>
      <c r="M1010" s="17">
        <f>VLOOKUP($A1010,'Hospitalisation Details'!$K1010:$S3352,9,FALSE)</f>
        <v>11093.62</v>
      </c>
      <c r="N1010" s="11" t="str">
        <f>VLOOKUP($A1010,'Hospitalisation Details'!$K1010:$S3352,4,FALSE)</f>
        <v>Tier - 3</v>
      </c>
      <c r="O1010" s="11" t="str">
        <f>VLOOKUP($A1010,'Hospitalisation Details'!$K1010:$S3352,5,FALSE)</f>
        <v>Tier - 1</v>
      </c>
      <c r="P1010" s="11" t="str">
        <f>VLOOKUP($A1010,'Hospitalisation Details'!$K1010:$S3352,6,FALSE)</f>
        <v>R1013</v>
      </c>
      <c r="Q1010" s="36">
        <f ca="1">VLOOKUP($A1010,'Hospitalisation Details'!$K1010:$S3352,8,FALSE)</f>
        <v>58</v>
      </c>
    </row>
    <row r="1011" spans="1:17" x14ac:dyDescent="0.3">
      <c r="A1011" s="14" t="str">
        <f>VLOOKUP('Customer Names'!A1011,'Customer Names'!A1011:F3345,1,FALSE)</f>
        <v>Id1010</v>
      </c>
      <c r="B1011" s="11" t="str">
        <f>VLOOKUP('Customer Names'!B1011,'Customer Names'!B1011:G3345,5,FALSE)</f>
        <v>Aberu</v>
      </c>
      <c r="C1011" s="11">
        <f>VLOOKUP($A1011,'Medical Examinations'!$A1011:$O3345,2,FALSE)</f>
        <v>39.82</v>
      </c>
      <c r="D1011" s="11">
        <f>VLOOKUP($A1011,'Medical Examinations'!$A1011:$O3345,3,FALSE)</f>
        <v>6.05</v>
      </c>
      <c r="E1011" s="11" t="str">
        <f>VLOOKUP($A1011,'Medical Examinations'!$A1011:$P3345,14,FALSE)</f>
        <v>Yes</v>
      </c>
      <c r="F1011" s="11" t="str">
        <f>VLOOKUP($A1011,'Medical Examinations'!$A1011:$O3345,5,FALSE)</f>
        <v>No</v>
      </c>
      <c r="G1011" s="11" t="str">
        <f>VLOOKUP($A1011,'Medical Examinations'!$A1011:$O3345,6,FALSE)</f>
        <v>No</v>
      </c>
      <c r="H1011" s="11">
        <f>VLOOKUP($A1011,'Medical Examinations'!$A1011:$P3345,13,FALSE)</f>
        <v>2</v>
      </c>
      <c r="I1011" s="11" t="str">
        <f>VLOOKUP($A1011,'Medical Examinations'!$A1011:$P3345,16,FALSE)</f>
        <v>No</v>
      </c>
      <c r="J1011" s="11" t="str">
        <f>VLOOKUP($A1011,'Medical Examinations'!$A1011:$P3345,11,FALSE)</f>
        <v>Obesity</v>
      </c>
      <c r="K1011" s="11" t="str">
        <f>VLOOKUP($A1011,'Medical Examinations'!$A1011:$P3345,12,FALSE)</f>
        <v>Prediabetes</v>
      </c>
      <c r="L1011" s="11" t="str">
        <f>VLOOKUP($A1011,'Hospitalisation Details'!$K1011:$S3353,7,FALSE)</f>
        <v>9 Sep 1966</v>
      </c>
      <c r="M1011" s="17">
        <f>VLOOKUP($A1011,'Hospitalisation Details'!$K1011:$S3353,9,FALSE)</f>
        <v>11090.72</v>
      </c>
      <c r="N1011" s="11" t="str">
        <f>VLOOKUP($A1011,'Hospitalisation Details'!$K1011:$S3353,4,FALSE)</f>
        <v>Tier - 3</v>
      </c>
      <c r="O1011" s="11" t="str">
        <f>VLOOKUP($A1011,'Hospitalisation Details'!$K1011:$S3353,5,FALSE)</f>
        <v>Tier - 1</v>
      </c>
      <c r="P1011" s="11" t="str">
        <f>VLOOKUP($A1011,'Hospitalisation Details'!$K1011:$S3353,6,FALSE)</f>
        <v>R1013</v>
      </c>
      <c r="Q1011" s="36">
        <f ca="1">VLOOKUP($A1011,'Hospitalisation Details'!$K1011:$S3353,8,FALSE)</f>
        <v>58</v>
      </c>
    </row>
    <row r="1012" spans="1:17" x14ac:dyDescent="0.3">
      <c r="A1012" s="14" t="str">
        <f>VLOOKUP('Customer Names'!A1012,'Customer Names'!A1012:F3346,1,FALSE)</f>
        <v>Id1011</v>
      </c>
      <c r="B1012" s="11" t="str">
        <f>VLOOKUP('Customer Names'!B1012,'Customer Names'!B1012:G3346,5,FALSE)</f>
        <v>Ashley</v>
      </c>
      <c r="C1012" s="11">
        <f>VLOOKUP($A1012,'Medical Examinations'!$A1012:$O3346,2,FALSE)</f>
        <v>28.12</v>
      </c>
      <c r="D1012" s="11">
        <f>VLOOKUP($A1012,'Medical Examinations'!$A1012:$O3346,3,FALSE)</f>
        <v>4.67</v>
      </c>
      <c r="E1012" s="11" t="str">
        <f>VLOOKUP($A1012,'Medical Examinations'!$A1012:$P3346,14,FALSE)</f>
        <v>No</v>
      </c>
      <c r="F1012" s="11" t="str">
        <f>VLOOKUP($A1012,'Medical Examinations'!$A1012:$O3346,5,FALSE)</f>
        <v>No</v>
      </c>
      <c r="G1012" s="11" t="str">
        <f>VLOOKUP($A1012,'Medical Examinations'!$A1012:$O3346,6,FALSE)</f>
        <v>No</v>
      </c>
      <c r="H1012" s="11">
        <f>VLOOKUP($A1012,'Medical Examinations'!$A1012:$P3346,13,FALSE)</f>
        <v>2</v>
      </c>
      <c r="I1012" s="11" t="str">
        <f>VLOOKUP($A1012,'Medical Examinations'!$A1012:$P3346,16,FALSE)</f>
        <v>No</v>
      </c>
      <c r="J1012" s="11" t="str">
        <f>VLOOKUP($A1012,'Medical Examinations'!$A1012:$P3346,11,FALSE)</f>
        <v>Overweight</v>
      </c>
      <c r="K1012" s="11" t="str">
        <f>VLOOKUP($A1012,'Medical Examinations'!$A1012:$P3346,12,FALSE)</f>
        <v>Normal</v>
      </c>
      <c r="L1012" s="11" t="str">
        <f>VLOOKUP($A1012,'Hospitalisation Details'!$K1012:$S3354,7,FALSE)</f>
        <v>7 Oct 1972</v>
      </c>
      <c r="M1012" s="17">
        <f>VLOOKUP($A1012,'Hospitalisation Details'!$K1012:$S3354,9,FALSE)</f>
        <v>11085.59</v>
      </c>
      <c r="N1012" s="11" t="str">
        <f>VLOOKUP($A1012,'Hospitalisation Details'!$K1012:$S3354,4,FALSE)</f>
        <v>Tier - 3</v>
      </c>
      <c r="O1012" s="11" t="str">
        <f>VLOOKUP($A1012,'Hospitalisation Details'!$K1012:$S3354,5,FALSE)</f>
        <v>Tier - 2</v>
      </c>
      <c r="P1012" s="11" t="str">
        <f>VLOOKUP($A1012,'Hospitalisation Details'!$K1012:$S3354,6,FALSE)</f>
        <v>R1012</v>
      </c>
      <c r="Q1012" s="36">
        <f ca="1">VLOOKUP($A1012,'Hospitalisation Details'!$K1012:$S3354,8,FALSE)</f>
        <v>52</v>
      </c>
    </row>
    <row r="1013" spans="1:17" x14ac:dyDescent="0.3">
      <c r="A1013" s="14" t="str">
        <f>VLOOKUP('Customer Names'!A1013,'Customer Names'!A1013:F3347,1,FALSE)</f>
        <v>Id1012</v>
      </c>
      <c r="B1013" s="11" t="str">
        <f>VLOOKUP('Customer Names'!B1013,'Customer Names'!B1013:G3347,5,FALSE)</f>
        <v>Anna E</v>
      </c>
      <c r="C1013" s="11">
        <f>VLOOKUP($A1013,'Medical Examinations'!$A1013:$O3347,2,FALSE)</f>
        <v>26.98</v>
      </c>
      <c r="D1013" s="11">
        <f>VLOOKUP($A1013,'Medical Examinations'!$A1013:$O3347,3,FALSE)</f>
        <v>9.81</v>
      </c>
      <c r="E1013" s="11" t="str">
        <f>VLOOKUP($A1013,'Medical Examinations'!$A1013:$P3347,14,FALSE)</f>
        <v>Yes</v>
      </c>
      <c r="F1013" s="11" t="str">
        <f>VLOOKUP($A1013,'Medical Examinations'!$A1013:$O3347,5,FALSE)</f>
        <v>No</v>
      </c>
      <c r="G1013" s="11" t="str">
        <f>VLOOKUP($A1013,'Medical Examinations'!$A1013:$O3347,6,FALSE)</f>
        <v>No</v>
      </c>
      <c r="H1013" s="11">
        <f>VLOOKUP($A1013,'Medical Examinations'!$A1013:$P3347,13,FALSE)</f>
        <v>0</v>
      </c>
      <c r="I1013" s="11" t="str">
        <f>VLOOKUP($A1013,'Medical Examinations'!$A1013:$P3347,16,FALSE)</f>
        <v>No</v>
      </c>
      <c r="J1013" s="11" t="str">
        <f>VLOOKUP($A1013,'Medical Examinations'!$A1013:$P3347,11,FALSE)</f>
        <v>Overweight</v>
      </c>
      <c r="K1013" s="11" t="str">
        <f>VLOOKUP($A1013,'Medical Examinations'!$A1013:$P3347,12,FALSE)</f>
        <v>Diabetes</v>
      </c>
      <c r="L1013" s="11" t="str">
        <f>VLOOKUP($A1013,'Hospitalisation Details'!$K1013:$S3355,7,FALSE)</f>
        <v>4 Sep 1967</v>
      </c>
      <c r="M1013" s="17">
        <f>VLOOKUP($A1013,'Hospitalisation Details'!$K1013:$S3355,9,FALSE)</f>
        <v>11082.58</v>
      </c>
      <c r="N1013" s="11" t="str">
        <f>VLOOKUP($A1013,'Hospitalisation Details'!$K1013:$S3355,4,FALSE)</f>
        <v>Tier - 3</v>
      </c>
      <c r="O1013" s="11" t="str">
        <f>VLOOKUP($A1013,'Hospitalisation Details'!$K1013:$S3355,5,FALSE)</f>
        <v>Tier - 2</v>
      </c>
      <c r="P1013" s="11" t="str">
        <f>VLOOKUP($A1013,'Hospitalisation Details'!$K1013:$S3355,6,FALSE)</f>
        <v>R1012</v>
      </c>
      <c r="Q1013" s="36">
        <f ca="1">VLOOKUP($A1013,'Hospitalisation Details'!$K1013:$S3355,8,FALSE)</f>
        <v>57</v>
      </c>
    </row>
    <row r="1014" spans="1:17" x14ac:dyDescent="0.3">
      <c r="A1014" s="14" t="str">
        <f>VLOOKUP('Customer Names'!A1014,'Customer Names'!A1014:F3348,1,FALSE)</f>
        <v>Id1013</v>
      </c>
      <c r="B1014" s="11" t="str">
        <f>VLOOKUP('Customer Names'!B1014,'Customer Names'!B1014:G3348,5,FALSE)</f>
        <v>Tania K</v>
      </c>
      <c r="C1014" s="11">
        <f>VLOOKUP($A1014,'Medical Examinations'!$A1014:$O3348,2,FALSE)</f>
        <v>27.2</v>
      </c>
      <c r="D1014" s="11">
        <f>VLOOKUP($A1014,'Medical Examinations'!$A1014:$O3348,3,FALSE)</f>
        <v>6.06</v>
      </c>
      <c r="E1014" s="11" t="str">
        <f>VLOOKUP($A1014,'Medical Examinations'!$A1014:$P3348,14,FALSE)</f>
        <v>Yes</v>
      </c>
      <c r="F1014" s="11" t="str">
        <f>VLOOKUP($A1014,'Medical Examinations'!$A1014:$O3348,5,FALSE)</f>
        <v>No</v>
      </c>
      <c r="G1014" s="11" t="str">
        <f>VLOOKUP($A1014,'Medical Examinations'!$A1014:$O3348,6,FALSE)</f>
        <v>No</v>
      </c>
      <c r="H1014" s="11">
        <f>VLOOKUP($A1014,'Medical Examinations'!$A1014:$P3348,13,FALSE)</f>
        <v>2</v>
      </c>
      <c r="I1014" s="11" t="str">
        <f>VLOOKUP($A1014,'Medical Examinations'!$A1014:$P3348,16,FALSE)</f>
        <v>No</v>
      </c>
      <c r="J1014" s="11" t="str">
        <f>VLOOKUP($A1014,'Medical Examinations'!$A1014:$P3348,11,FALSE)</f>
        <v>Overweight</v>
      </c>
      <c r="K1014" s="11" t="str">
        <f>VLOOKUP($A1014,'Medical Examinations'!$A1014:$P3348,12,FALSE)</f>
        <v>Prediabetes</v>
      </c>
      <c r="L1014" s="11" t="str">
        <f>VLOOKUP($A1014,'Hospitalisation Details'!$K1014:$S3356,7,FALSE)</f>
        <v>20 Nov 1966</v>
      </c>
      <c r="M1014" s="17">
        <f>VLOOKUP($A1014,'Hospitalisation Details'!$K1014:$S3356,9,FALSE)</f>
        <v>11073.18</v>
      </c>
      <c r="N1014" s="11" t="str">
        <f>VLOOKUP($A1014,'Hospitalisation Details'!$K1014:$S3356,4,FALSE)</f>
        <v>Tier - 3</v>
      </c>
      <c r="O1014" s="11" t="str">
        <f>VLOOKUP($A1014,'Hospitalisation Details'!$K1014:$S3356,5,FALSE)</f>
        <v>Tier - 3</v>
      </c>
      <c r="P1014" s="11" t="str">
        <f>VLOOKUP($A1014,'Hospitalisation Details'!$K1014:$S3356,6,FALSE)</f>
        <v>R1011</v>
      </c>
      <c r="Q1014" s="36">
        <f ca="1">VLOOKUP($A1014,'Hospitalisation Details'!$K1014:$S3356,8,FALSE)</f>
        <v>58</v>
      </c>
    </row>
    <row r="1015" spans="1:17" x14ac:dyDescent="0.3">
      <c r="A1015" s="14" t="str">
        <f>VLOOKUP('Customer Names'!A1015,'Customer Names'!A1015:F3349,1,FALSE)</f>
        <v>Id1014</v>
      </c>
      <c r="B1015" s="11" t="str">
        <f>VLOOKUP('Customer Names'!B1015,'Customer Names'!B1015:G3349,5,FALSE)</f>
        <v>Ashley E</v>
      </c>
      <c r="C1015" s="11">
        <f>VLOOKUP($A1015,'Medical Examinations'!$A1015:$O3349,2,FALSE)</f>
        <v>25.3</v>
      </c>
      <c r="D1015" s="11">
        <f>VLOOKUP($A1015,'Medical Examinations'!$A1015:$O3349,3,FALSE)</f>
        <v>5.19</v>
      </c>
      <c r="E1015" s="11" t="str">
        <f>VLOOKUP($A1015,'Medical Examinations'!$A1015:$P3349,14,FALSE)</f>
        <v>Yes</v>
      </c>
      <c r="F1015" s="11" t="str">
        <f>VLOOKUP($A1015,'Medical Examinations'!$A1015:$O3349,5,FALSE)</f>
        <v>No</v>
      </c>
      <c r="G1015" s="11" t="str">
        <f>VLOOKUP($A1015,'Medical Examinations'!$A1015:$O3349,6,FALSE)</f>
        <v>No</v>
      </c>
      <c r="H1015" s="11">
        <f>VLOOKUP($A1015,'Medical Examinations'!$A1015:$P3349,13,FALSE)</f>
        <v>2</v>
      </c>
      <c r="I1015" s="11" t="str">
        <f>VLOOKUP($A1015,'Medical Examinations'!$A1015:$P3349,16,FALSE)</f>
        <v>No</v>
      </c>
      <c r="J1015" s="11" t="str">
        <f>VLOOKUP($A1015,'Medical Examinations'!$A1015:$P3349,11,FALSE)</f>
        <v>Overweight</v>
      </c>
      <c r="K1015" s="11" t="str">
        <f>VLOOKUP($A1015,'Medical Examinations'!$A1015:$P3349,12,FALSE)</f>
        <v>Normal</v>
      </c>
      <c r="L1015" s="11" t="str">
        <f>VLOOKUP($A1015,'Hospitalisation Details'!$K1015:$S3357,7,FALSE)</f>
        <v>7 Nov 1966</v>
      </c>
      <c r="M1015" s="17">
        <f>VLOOKUP($A1015,'Hospitalisation Details'!$K1015:$S3357,9,FALSE)</f>
        <v>11070.54</v>
      </c>
      <c r="N1015" s="11" t="str">
        <f>VLOOKUP($A1015,'Hospitalisation Details'!$K1015:$S3357,4,FALSE)</f>
        <v>Tier - 3</v>
      </c>
      <c r="O1015" s="11" t="str">
        <f>VLOOKUP($A1015,'Hospitalisation Details'!$K1015:$S3357,5,FALSE)</f>
        <v>Tier - 3</v>
      </c>
      <c r="P1015" s="11" t="str">
        <f>VLOOKUP($A1015,'Hospitalisation Details'!$K1015:$S3357,6,FALSE)</f>
        <v>R1011</v>
      </c>
      <c r="Q1015" s="36">
        <f ca="1">VLOOKUP($A1015,'Hospitalisation Details'!$K1015:$S3357,8,FALSE)</f>
        <v>58</v>
      </c>
    </row>
    <row r="1016" spans="1:17" x14ac:dyDescent="0.3">
      <c r="A1016" s="14" t="str">
        <f>VLOOKUP('Customer Names'!A1016,'Customer Names'!A1016:F3350,1,FALSE)</f>
        <v>Id1015</v>
      </c>
      <c r="B1016" s="11" t="str">
        <f>VLOOKUP('Customer Names'!B1016,'Customer Names'!B1016:G3350,5,FALSE)</f>
        <v>Aleksandra</v>
      </c>
      <c r="C1016" s="11">
        <f>VLOOKUP($A1016,'Medical Examinations'!$A1016:$O3350,2,FALSE)</f>
        <v>30.25</v>
      </c>
      <c r="D1016" s="11">
        <f>VLOOKUP($A1016,'Medical Examinations'!$A1016:$O3350,3,FALSE)</f>
        <v>10.16</v>
      </c>
      <c r="E1016" s="11" t="str">
        <f>VLOOKUP($A1016,'Medical Examinations'!$A1016:$P3350,14,FALSE)</f>
        <v>No</v>
      </c>
      <c r="F1016" s="11" t="str">
        <f>VLOOKUP($A1016,'Medical Examinations'!$A1016:$O3350,5,FALSE)</f>
        <v>No</v>
      </c>
      <c r="G1016" s="11" t="str">
        <f>VLOOKUP($A1016,'Medical Examinations'!$A1016:$O3350,6,FALSE)</f>
        <v>No</v>
      </c>
      <c r="H1016" s="11">
        <f>VLOOKUP($A1016,'Medical Examinations'!$A1016:$P3350,13,FALSE)</f>
        <v>0</v>
      </c>
      <c r="I1016" s="11" t="str">
        <f>VLOOKUP($A1016,'Medical Examinations'!$A1016:$P3350,16,FALSE)</f>
        <v>No</v>
      </c>
      <c r="J1016" s="11" t="str">
        <f>VLOOKUP($A1016,'Medical Examinations'!$A1016:$P3350,11,FALSE)</f>
        <v>Obesity</v>
      </c>
      <c r="K1016" s="11" t="str">
        <f>VLOOKUP($A1016,'Medical Examinations'!$A1016:$P3350,12,FALSE)</f>
        <v>Diabetes</v>
      </c>
      <c r="L1016" s="11" t="str">
        <f>VLOOKUP($A1016,'Hospitalisation Details'!$K1016:$S3358,7,FALSE)</f>
        <v>9 Nov 1971</v>
      </c>
      <c r="M1016" s="17">
        <f>VLOOKUP($A1016,'Hospitalisation Details'!$K1016:$S3358,9,FALSE)</f>
        <v>11068.77</v>
      </c>
      <c r="N1016" s="11" t="str">
        <f>VLOOKUP($A1016,'Hospitalisation Details'!$K1016:$S3358,4,FALSE)</f>
        <v>Tier - 3</v>
      </c>
      <c r="O1016" s="11" t="str">
        <f>VLOOKUP($A1016,'Hospitalisation Details'!$K1016:$S3358,5,FALSE)</f>
        <v>Tier - 2</v>
      </c>
      <c r="P1016" s="11" t="str">
        <f>VLOOKUP($A1016,'Hospitalisation Details'!$K1016:$S3358,6,FALSE)</f>
        <v>R1012</v>
      </c>
      <c r="Q1016" s="36">
        <f ca="1">VLOOKUP($A1016,'Hospitalisation Details'!$K1016:$S3358,8,FALSE)</f>
        <v>53</v>
      </c>
    </row>
    <row r="1017" spans="1:17" x14ac:dyDescent="0.3">
      <c r="A1017" s="14" t="str">
        <f>VLOOKUP('Customer Names'!A1017,'Customer Names'!A1017:F3351,1,FALSE)</f>
        <v>Id1016</v>
      </c>
      <c r="B1017" s="11" t="str">
        <f>VLOOKUP('Customer Names'!B1017,'Customer Names'!B1017:G3351,5,FALSE)</f>
        <v>Valery L</v>
      </c>
      <c r="C1017" s="11">
        <f>VLOOKUP($A1017,'Medical Examinations'!$A1017:$O3351,2,FALSE)</f>
        <v>54</v>
      </c>
      <c r="D1017" s="11">
        <f>VLOOKUP($A1017,'Medical Examinations'!$A1017:$O3351,3,FALSE)</f>
        <v>4.68</v>
      </c>
      <c r="E1017" s="11" t="str">
        <f>VLOOKUP($A1017,'Medical Examinations'!$A1017:$P3351,14,FALSE)</f>
        <v>Yes</v>
      </c>
      <c r="F1017" s="11" t="str">
        <f>VLOOKUP($A1017,'Medical Examinations'!$A1017:$O3351,5,FALSE)</f>
        <v>Yes</v>
      </c>
      <c r="G1017" s="11" t="str">
        <f>VLOOKUP($A1017,'Medical Examinations'!$A1017:$O3351,6,FALSE)</f>
        <v>No</v>
      </c>
      <c r="H1017" s="11">
        <f>VLOOKUP($A1017,'Medical Examinations'!$A1017:$P3351,13,FALSE)</f>
        <v>2</v>
      </c>
      <c r="I1017" s="11" t="str">
        <f>VLOOKUP($A1017,'Medical Examinations'!$A1017:$P3351,16,FALSE)</f>
        <v>No</v>
      </c>
      <c r="J1017" s="11" t="str">
        <f>VLOOKUP($A1017,'Medical Examinations'!$A1017:$P3351,11,FALSE)</f>
        <v>Obesity</v>
      </c>
      <c r="K1017" s="11" t="str">
        <f>VLOOKUP($A1017,'Medical Examinations'!$A1017:$P3351,12,FALSE)</f>
        <v>Normal</v>
      </c>
      <c r="L1017" s="11" t="str">
        <f>VLOOKUP($A1017,'Hospitalisation Details'!$K1017:$S3359,7,FALSE)</f>
        <v>18 Sep 2000</v>
      </c>
      <c r="M1017" s="17">
        <f>VLOOKUP($A1017,'Hospitalisation Details'!$K1017:$S3359,9,FALSE)</f>
        <v>11068.7</v>
      </c>
      <c r="N1017" s="11" t="str">
        <f>VLOOKUP($A1017,'Hospitalisation Details'!$K1017:$S3359,4,FALSE)</f>
        <v>Tier - 3</v>
      </c>
      <c r="O1017" s="11" t="str">
        <f>VLOOKUP($A1017,'Hospitalisation Details'!$K1017:$S3359,5,FALSE)</f>
        <v>Tier - 1</v>
      </c>
      <c r="P1017" s="11" t="str">
        <f>VLOOKUP($A1017,'Hospitalisation Details'!$K1017:$S3359,6,FALSE)</f>
        <v>R1011</v>
      </c>
      <c r="Q1017" s="36">
        <f ca="1">VLOOKUP($A1017,'Hospitalisation Details'!$K1017:$S3359,8,FALSE)</f>
        <v>24</v>
      </c>
    </row>
    <row r="1018" spans="1:17" x14ac:dyDescent="0.3">
      <c r="A1018" s="14" t="str">
        <f>VLOOKUP('Customer Names'!A1018,'Customer Names'!A1018:F3352,1,FALSE)</f>
        <v>Id1017</v>
      </c>
      <c r="B1018" s="11" t="str">
        <f>VLOOKUP('Customer Names'!B1018,'Customer Names'!B1018:G3352,5,FALSE)</f>
        <v>Joanna G</v>
      </c>
      <c r="C1018" s="11">
        <f>VLOOKUP($A1018,'Medical Examinations'!$A1018:$O3352,2,FALSE)</f>
        <v>51.86</v>
      </c>
      <c r="D1018" s="11">
        <f>VLOOKUP($A1018,'Medical Examinations'!$A1018:$O3352,3,FALSE)</f>
        <v>5.32</v>
      </c>
      <c r="E1018" s="11" t="str">
        <f>VLOOKUP($A1018,'Medical Examinations'!$A1018:$P3352,14,FALSE)</f>
        <v>Yes</v>
      </c>
      <c r="F1018" s="11" t="str">
        <f>VLOOKUP($A1018,'Medical Examinations'!$A1018:$O3352,5,FALSE)</f>
        <v>No</v>
      </c>
      <c r="G1018" s="11" t="str">
        <f>VLOOKUP($A1018,'Medical Examinations'!$A1018:$O3352,6,FALSE)</f>
        <v>No</v>
      </c>
      <c r="H1018" s="11">
        <f>VLOOKUP($A1018,'Medical Examinations'!$A1018:$P3352,13,FALSE)</f>
        <v>0</v>
      </c>
      <c r="I1018" s="11" t="str">
        <f>VLOOKUP($A1018,'Medical Examinations'!$A1018:$P3352,16,FALSE)</f>
        <v>No</v>
      </c>
      <c r="J1018" s="11" t="str">
        <f>VLOOKUP($A1018,'Medical Examinations'!$A1018:$P3352,11,FALSE)</f>
        <v>Obesity</v>
      </c>
      <c r="K1018" s="11" t="str">
        <f>VLOOKUP($A1018,'Medical Examinations'!$A1018:$P3352,12,FALSE)</f>
        <v>Normal</v>
      </c>
      <c r="L1018" s="11" t="str">
        <f>VLOOKUP($A1018,'Hospitalisation Details'!$K1018:$S3360,7,FALSE)</f>
        <v>17 Dec 2001</v>
      </c>
      <c r="M1018" s="17">
        <f>VLOOKUP($A1018,'Hospitalisation Details'!$K1018:$S3360,9,FALSE)</f>
        <v>11046.02</v>
      </c>
      <c r="N1018" s="11" t="str">
        <f>VLOOKUP($A1018,'Hospitalisation Details'!$K1018:$S3360,4,FALSE)</f>
        <v>Tier - 3</v>
      </c>
      <c r="O1018" s="11" t="str">
        <f>VLOOKUP($A1018,'Hospitalisation Details'!$K1018:$S3360,5,FALSE)</f>
        <v>Tier - 1</v>
      </c>
      <c r="P1018" s="11" t="str">
        <f>VLOOKUP($A1018,'Hospitalisation Details'!$K1018:$S3360,6,FALSE)</f>
        <v>R1026</v>
      </c>
      <c r="Q1018" s="36">
        <f ca="1">VLOOKUP($A1018,'Hospitalisation Details'!$K1018:$S3360,8,FALSE)</f>
        <v>23</v>
      </c>
    </row>
    <row r="1019" spans="1:17" x14ac:dyDescent="0.3">
      <c r="A1019" s="14" t="str">
        <f>VLOOKUP('Customer Names'!A1019,'Customer Names'!A1019:F3353,1,FALSE)</f>
        <v>Id1018</v>
      </c>
      <c r="B1019" s="11" t="str">
        <f>VLOOKUP('Customer Names'!B1019,'Customer Names'!B1019:G3353,5,FALSE)</f>
        <v>Stefanie F</v>
      </c>
      <c r="C1019" s="11">
        <f>VLOOKUP($A1019,'Medical Examinations'!$A1019:$O3353,2,FALSE)</f>
        <v>31.39</v>
      </c>
      <c r="D1019" s="11">
        <f>VLOOKUP($A1019,'Medical Examinations'!$A1019:$O3353,3,FALSE)</f>
        <v>6.99</v>
      </c>
      <c r="E1019" s="11" t="str">
        <f>VLOOKUP($A1019,'Medical Examinations'!$A1019:$P3353,14,FALSE)</f>
        <v>No</v>
      </c>
      <c r="F1019" s="11" t="str">
        <f>VLOOKUP($A1019,'Medical Examinations'!$A1019:$O3353,5,FALSE)</f>
        <v>No</v>
      </c>
      <c r="G1019" s="11" t="str">
        <f>VLOOKUP($A1019,'Medical Examinations'!$A1019:$O3353,6,FALSE)</f>
        <v>No</v>
      </c>
      <c r="H1019" s="11">
        <f>VLOOKUP($A1019,'Medical Examinations'!$A1019:$P3353,13,FALSE)</f>
        <v>0</v>
      </c>
      <c r="I1019" s="11" t="str">
        <f>VLOOKUP($A1019,'Medical Examinations'!$A1019:$P3353,16,FALSE)</f>
        <v>No</v>
      </c>
      <c r="J1019" s="11" t="str">
        <f>VLOOKUP($A1019,'Medical Examinations'!$A1019:$P3353,11,FALSE)</f>
        <v>Obesity</v>
      </c>
      <c r="K1019" s="11" t="str">
        <f>VLOOKUP($A1019,'Medical Examinations'!$A1019:$P3353,12,FALSE)</f>
        <v>Diabetes</v>
      </c>
      <c r="L1019" s="11" t="str">
        <f>VLOOKUP($A1019,'Hospitalisation Details'!$K1019:$S3361,7,FALSE)</f>
        <v>30 Aug 1974</v>
      </c>
      <c r="M1019" s="17">
        <f>VLOOKUP($A1019,'Hospitalisation Details'!$K1019:$S3361,9,FALSE)</f>
        <v>11037.85</v>
      </c>
      <c r="N1019" s="11" t="str">
        <f>VLOOKUP($A1019,'Hospitalisation Details'!$K1019:$S3361,4,FALSE)</f>
        <v>Tier - 3</v>
      </c>
      <c r="O1019" s="11" t="str">
        <f>VLOOKUP($A1019,'Hospitalisation Details'!$K1019:$S3361,5,FALSE)</f>
        <v>Tier - 2</v>
      </c>
      <c r="P1019" s="11" t="str">
        <f>VLOOKUP($A1019,'Hospitalisation Details'!$K1019:$S3361,6,FALSE)</f>
        <v>R1025</v>
      </c>
      <c r="Q1019" s="36">
        <f ca="1">VLOOKUP($A1019,'Hospitalisation Details'!$K1019:$S3361,8,FALSE)</f>
        <v>50</v>
      </c>
    </row>
    <row r="1020" spans="1:17" x14ac:dyDescent="0.3">
      <c r="A1020" s="14" t="str">
        <f>VLOOKUP('Customer Names'!A1020,'Customer Names'!A1020:F3354,1,FALSE)</f>
        <v>Id1019</v>
      </c>
      <c r="B1020" s="11" t="str">
        <f>VLOOKUP('Customer Names'!B1020,'Customer Names'!B1020:G3354,5,FALSE)</f>
        <v>Stephen</v>
      </c>
      <c r="C1020" s="11">
        <f>VLOOKUP($A1020,'Medical Examinations'!$A1020:$O3354,2,FALSE)</f>
        <v>39.97</v>
      </c>
      <c r="D1020" s="11">
        <f>VLOOKUP($A1020,'Medical Examinations'!$A1020:$O3354,3,FALSE)</f>
        <v>5.55</v>
      </c>
      <c r="E1020" s="11" t="str">
        <f>VLOOKUP($A1020,'Medical Examinations'!$A1020:$P3354,14,FALSE)</f>
        <v>No</v>
      </c>
      <c r="F1020" s="11" t="str">
        <f>VLOOKUP($A1020,'Medical Examinations'!$A1020:$O3354,5,FALSE)</f>
        <v>No</v>
      </c>
      <c r="G1020" s="11" t="str">
        <f>VLOOKUP($A1020,'Medical Examinations'!$A1020:$O3354,6,FALSE)</f>
        <v>No</v>
      </c>
      <c r="H1020" s="11">
        <f>VLOOKUP($A1020,'Medical Examinations'!$A1020:$P3354,13,FALSE)</f>
        <v>0</v>
      </c>
      <c r="I1020" s="11" t="str">
        <f>VLOOKUP($A1020,'Medical Examinations'!$A1020:$P3354,16,FALSE)</f>
        <v>No</v>
      </c>
      <c r="J1020" s="11" t="str">
        <f>VLOOKUP($A1020,'Medical Examinations'!$A1020:$P3354,11,FALSE)</f>
        <v>Obesity</v>
      </c>
      <c r="K1020" s="11" t="str">
        <f>VLOOKUP($A1020,'Medical Examinations'!$A1020:$P3354,12,FALSE)</f>
        <v>Normal</v>
      </c>
      <c r="L1020" s="11" t="str">
        <f>VLOOKUP($A1020,'Hospitalisation Details'!$K1020:$S3362,7,FALSE)</f>
        <v>25 Oct 1989</v>
      </c>
      <c r="M1020" s="17">
        <f>VLOOKUP($A1020,'Hospitalisation Details'!$K1020:$S3362,9,FALSE)</f>
        <v>11037.51</v>
      </c>
      <c r="N1020" s="11" t="str">
        <f>VLOOKUP($A1020,'Hospitalisation Details'!$K1020:$S3362,4,FALSE)</f>
        <v>Tier - 3</v>
      </c>
      <c r="O1020" s="11" t="str">
        <f>VLOOKUP($A1020,'Hospitalisation Details'!$K1020:$S3362,5,FALSE)</f>
        <v>Tier - 1</v>
      </c>
      <c r="P1020" s="11" t="str">
        <f>VLOOKUP($A1020,'Hospitalisation Details'!$K1020:$S3362,6,FALSE)</f>
        <v>R1012</v>
      </c>
      <c r="Q1020" s="36">
        <f ca="1">VLOOKUP($A1020,'Hospitalisation Details'!$K1020:$S3362,8,FALSE)</f>
        <v>35</v>
      </c>
    </row>
    <row r="1021" spans="1:17" x14ac:dyDescent="0.3">
      <c r="A1021" s="14" t="str">
        <f>VLOOKUP('Customer Names'!A1021,'Customer Names'!A1021:F3355,1,FALSE)</f>
        <v>Id1020</v>
      </c>
      <c r="B1021" s="11" t="str">
        <f>VLOOKUP('Customer Names'!B1021,'Customer Names'!B1021:G3355,5,FALSE)</f>
        <v>Liza J</v>
      </c>
      <c r="C1021" s="11">
        <f>VLOOKUP($A1021,'Medical Examinations'!$A1021:$O3355,2,FALSE)</f>
        <v>41.23</v>
      </c>
      <c r="D1021" s="11">
        <f>VLOOKUP($A1021,'Medical Examinations'!$A1021:$O3355,3,FALSE)</f>
        <v>6.94</v>
      </c>
      <c r="E1021" s="11" t="str">
        <f>VLOOKUP($A1021,'Medical Examinations'!$A1021:$P3355,14,FALSE)</f>
        <v>No</v>
      </c>
      <c r="F1021" s="11" t="str">
        <f>VLOOKUP($A1021,'Medical Examinations'!$A1021:$O3355,5,FALSE)</f>
        <v>No</v>
      </c>
      <c r="G1021" s="11" t="str">
        <f>VLOOKUP($A1021,'Medical Examinations'!$A1021:$O3355,6,FALSE)</f>
        <v>No</v>
      </c>
      <c r="H1021" s="11">
        <f>VLOOKUP($A1021,'Medical Examinations'!$A1021:$P3355,13,FALSE)</f>
        <v>0</v>
      </c>
      <c r="I1021" s="11" t="str">
        <f>VLOOKUP($A1021,'Medical Examinations'!$A1021:$P3355,16,FALSE)</f>
        <v>No</v>
      </c>
      <c r="J1021" s="11" t="str">
        <f>VLOOKUP($A1021,'Medical Examinations'!$A1021:$P3355,11,FALSE)</f>
        <v>Obesity</v>
      </c>
      <c r="K1021" s="11" t="str">
        <f>VLOOKUP($A1021,'Medical Examinations'!$A1021:$P3355,12,FALSE)</f>
        <v>Diabetes</v>
      </c>
      <c r="L1021" s="11" t="str">
        <f>VLOOKUP($A1021,'Hospitalisation Details'!$K1021:$S3363,7,FALSE)</f>
        <v>10 Dec 1974</v>
      </c>
      <c r="M1021" s="17">
        <f>VLOOKUP($A1021,'Hospitalisation Details'!$K1021:$S3363,9,FALSE)</f>
        <v>11033.66</v>
      </c>
      <c r="N1021" s="11" t="str">
        <f>VLOOKUP($A1021,'Hospitalisation Details'!$K1021:$S3363,4,FALSE)</f>
        <v>Tier - 3</v>
      </c>
      <c r="O1021" s="11" t="str">
        <f>VLOOKUP($A1021,'Hospitalisation Details'!$K1021:$S3363,5,FALSE)</f>
        <v>Tier - 3</v>
      </c>
      <c r="P1021" s="11" t="str">
        <f>VLOOKUP($A1021,'Hospitalisation Details'!$K1021:$S3363,6,FALSE)</f>
        <v>R1012</v>
      </c>
      <c r="Q1021" s="36">
        <f ca="1">VLOOKUP($A1021,'Hospitalisation Details'!$K1021:$S3363,8,FALSE)</f>
        <v>50</v>
      </c>
    </row>
    <row r="1022" spans="1:17" x14ac:dyDescent="0.3">
      <c r="A1022" s="14" t="str">
        <f>VLOOKUP('Customer Names'!A1022,'Customer Names'!A1022:F3356,1,FALSE)</f>
        <v>Id1021</v>
      </c>
      <c r="B1022" s="11" t="str">
        <f>VLOOKUP('Customer Names'!B1022,'Customer Names'!B1022:G3356,5,FALSE)</f>
        <v>Ian M</v>
      </c>
      <c r="C1022" s="11">
        <f>VLOOKUP($A1022,'Medical Examinations'!$A1022:$O3356,2,FALSE)</f>
        <v>49.45</v>
      </c>
      <c r="D1022" s="11">
        <f>VLOOKUP($A1022,'Medical Examinations'!$A1022:$O3356,3,FALSE)</f>
        <v>4.2</v>
      </c>
      <c r="E1022" s="11" t="str">
        <f>VLOOKUP($A1022,'Medical Examinations'!$A1022:$P3356,14,FALSE)</f>
        <v>Yes</v>
      </c>
      <c r="F1022" s="11" t="str">
        <f>VLOOKUP($A1022,'Medical Examinations'!$A1022:$O3356,5,FALSE)</f>
        <v>No</v>
      </c>
      <c r="G1022" s="11" t="str">
        <f>VLOOKUP($A1022,'Medical Examinations'!$A1022:$O3356,6,FALSE)</f>
        <v>No</v>
      </c>
      <c r="H1022" s="11">
        <f>VLOOKUP($A1022,'Medical Examinations'!$A1022:$P3356,13,FALSE)</f>
        <v>0</v>
      </c>
      <c r="I1022" s="11" t="str">
        <f>VLOOKUP($A1022,'Medical Examinations'!$A1022:$P3356,16,FALSE)</f>
        <v>No</v>
      </c>
      <c r="J1022" s="11" t="str">
        <f>VLOOKUP($A1022,'Medical Examinations'!$A1022:$P3356,11,FALSE)</f>
        <v>Obesity</v>
      </c>
      <c r="K1022" s="11" t="str">
        <f>VLOOKUP($A1022,'Medical Examinations'!$A1022:$P3356,12,FALSE)</f>
        <v>Normal</v>
      </c>
      <c r="L1022" s="11" t="str">
        <f>VLOOKUP($A1022,'Hospitalisation Details'!$K1022:$S3364,7,FALSE)</f>
        <v>21 Jul 1996</v>
      </c>
      <c r="M1022" s="17">
        <f>VLOOKUP($A1022,'Hospitalisation Details'!$K1022:$S3364,9,FALSE)</f>
        <v>11028.56</v>
      </c>
      <c r="N1022" s="11" t="str">
        <f>VLOOKUP($A1022,'Hospitalisation Details'!$K1022:$S3364,4,FALSE)</f>
        <v>Tier - 3</v>
      </c>
      <c r="O1022" s="11" t="str">
        <f>VLOOKUP($A1022,'Hospitalisation Details'!$K1022:$S3364,5,FALSE)</f>
        <v>Tier - 3</v>
      </c>
      <c r="P1022" s="11" t="str">
        <f>VLOOKUP($A1022,'Hospitalisation Details'!$K1022:$S3364,6,FALSE)</f>
        <v>R1012</v>
      </c>
      <c r="Q1022" s="36">
        <f ca="1">VLOOKUP($A1022,'Hospitalisation Details'!$K1022:$S3364,8,FALSE)</f>
        <v>28</v>
      </c>
    </row>
    <row r="1023" spans="1:17" x14ac:dyDescent="0.3">
      <c r="A1023" s="14" t="str">
        <f>VLOOKUP('Customer Names'!A1023,'Customer Names'!A1023:F3357,1,FALSE)</f>
        <v>Id1022</v>
      </c>
      <c r="B1023" s="11" t="str">
        <f>VLOOKUP('Customer Names'!B1023,'Customer Names'!B1023:G3357,5,FALSE)</f>
        <v>Claudia L</v>
      </c>
      <c r="C1023" s="11">
        <f>VLOOKUP($A1023,'Medical Examinations'!$A1023:$O3357,2,FALSE)</f>
        <v>41.04</v>
      </c>
      <c r="D1023" s="11">
        <f>VLOOKUP($A1023,'Medical Examinations'!$A1023:$O3357,3,FALSE)</f>
        <v>5.59</v>
      </c>
      <c r="E1023" s="11" t="str">
        <f>VLOOKUP($A1023,'Medical Examinations'!$A1023:$P3357,14,FALSE)</f>
        <v>No</v>
      </c>
      <c r="F1023" s="11" t="str">
        <f>VLOOKUP($A1023,'Medical Examinations'!$A1023:$O3357,5,FALSE)</f>
        <v>No</v>
      </c>
      <c r="G1023" s="11" t="str">
        <f>VLOOKUP($A1023,'Medical Examinations'!$A1023:$O3357,6,FALSE)</f>
        <v>No</v>
      </c>
      <c r="H1023" s="11">
        <f>VLOOKUP($A1023,'Medical Examinations'!$A1023:$P3357,13,FALSE)</f>
        <v>0</v>
      </c>
      <c r="I1023" s="11" t="str">
        <f>VLOOKUP($A1023,'Medical Examinations'!$A1023:$P3357,16,FALSE)</f>
        <v>No</v>
      </c>
      <c r="J1023" s="11" t="str">
        <f>VLOOKUP($A1023,'Medical Examinations'!$A1023:$P3357,11,FALSE)</f>
        <v>Obesity</v>
      </c>
      <c r="K1023" s="11" t="str">
        <f>VLOOKUP($A1023,'Medical Examinations'!$A1023:$P3357,12,FALSE)</f>
        <v>Normal</v>
      </c>
      <c r="L1023" s="11" t="str">
        <f>VLOOKUP($A1023,'Hospitalisation Details'!$K1023:$S3365,7,FALSE)</f>
        <v>26 Jun 1991</v>
      </c>
      <c r="M1023" s="17">
        <f>VLOOKUP($A1023,'Hospitalisation Details'!$K1023:$S3365,9,FALSE)</f>
        <v>11018.05</v>
      </c>
      <c r="N1023" s="11" t="str">
        <f>VLOOKUP($A1023,'Hospitalisation Details'!$K1023:$S3365,4,FALSE)</f>
        <v>Tier - 3</v>
      </c>
      <c r="O1023" s="11" t="str">
        <f>VLOOKUP($A1023,'Hospitalisation Details'!$K1023:$S3365,5,FALSE)</f>
        <v>Tier - 2</v>
      </c>
      <c r="P1023" s="11" t="str">
        <f>VLOOKUP($A1023,'Hospitalisation Details'!$K1023:$S3365,6,FALSE)</f>
        <v>R1012</v>
      </c>
      <c r="Q1023" s="36">
        <f ca="1">VLOOKUP($A1023,'Hospitalisation Details'!$K1023:$S3365,8,FALSE)</f>
        <v>33</v>
      </c>
    </row>
    <row r="1024" spans="1:17" x14ac:dyDescent="0.3">
      <c r="A1024" s="14" t="str">
        <f>VLOOKUP('Customer Names'!A1024,'Customer Names'!A1024:F3358,1,FALSE)</f>
        <v>Id1023</v>
      </c>
      <c r="B1024" s="11" t="str">
        <f>VLOOKUP('Customer Names'!B1024,'Customer Names'!B1024:G3358,5,FALSE)</f>
        <v>Jessica M</v>
      </c>
      <c r="C1024" s="11">
        <f>VLOOKUP($A1024,'Medical Examinations'!$A1024:$O3358,2,FALSE)</f>
        <v>27.93</v>
      </c>
      <c r="D1024" s="11">
        <f>VLOOKUP($A1024,'Medical Examinations'!$A1024:$O3358,3,FALSE)</f>
        <v>9.9600000000000009</v>
      </c>
      <c r="E1024" s="11" t="str">
        <f>VLOOKUP($A1024,'Medical Examinations'!$A1024:$P3358,14,FALSE)</f>
        <v>No</v>
      </c>
      <c r="F1024" s="11" t="str">
        <f>VLOOKUP($A1024,'Medical Examinations'!$A1024:$O3358,5,FALSE)</f>
        <v>No</v>
      </c>
      <c r="G1024" s="11" t="str">
        <f>VLOOKUP($A1024,'Medical Examinations'!$A1024:$O3358,6,FALSE)</f>
        <v>No</v>
      </c>
      <c r="H1024" s="11">
        <f>VLOOKUP($A1024,'Medical Examinations'!$A1024:$P3358,13,FALSE)</f>
        <v>0</v>
      </c>
      <c r="I1024" s="11" t="str">
        <f>VLOOKUP($A1024,'Medical Examinations'!$A1024:$P3358,16,FALSE)</f>
        <v>No</v>
      </c>
      <c r="J1024" s="11" t="str">
        <f>VLOOKUP($A1024,'Medical Examinations'!$A1024:$P3358,11,FALSE)</f>
        <v>Overweight</v>
      </c>
      <c r="K1024" s="11" t="str">
        <f>VLOOKUP($A1024,'Medical Examinations'!$A1024:$P3358,12,FALSE)</f>
        <v>Diabetes</v>
      </c>
      <c r="L1024" s="11" t="str">
        <f>VLOOKUP($A1024,'Hospitalisation Details'!$K1024:$S3366,7,FALSE)</f>
        <v>15 Dec 1974</v>
      </c>
      <c r="M1024" s="17">
        <f>VLOOKUP($A1024,'Hospitalisation Details'!$K1024:$S3366,9,FALSE)</f>
        <v>11015.17</v>
      </c>
      <c r="N1024" s="11" t="str">
        <f>VLOOKUP($A1024,'Hospitalisation Details'!$K1024:$S3366,4,FALSE)</f>
        <v>Tier - 3</v>
      </c>
      <c r="O1024" s="11" t="str">
        <f>VLOOKUP($A1024,'Hospitalisation Details'!$K1024:$S3366,5,FALSE)</f>
        <v>Tier - 1</v>
      </c>
      <c r="P1024" s="11" t="str">
        <f>VLOOKUP($A1024,'Hospitalisation Details'!$K1024:$S3366,6,FALSE)</f>
        <v>R1012</v>
      </c>
      <c r="Q1024" s="36">
        <f ca="1">VLOOKUP($A1024,'Hospitalisation Details'!$K1024:$S3366,8,FALSE)</f>
        <v>50</v>
      </c>
    </row>
    <row r="1025" spans="1:17" x14ac:dyDescent="0.3">
      <c r="A1025" s="14" t="str">
        <f>VLOOKUP('Customer Names'!A1025,'Customer Names'!A1025:F3359,1,FALSE)</f>
        <v>Id1024</v>
      </c>
      <c r="B1025" s="11" t="str">
        <f>VLOOKUP('Customer Names'!B1025,'Customer Names'!B1025:G3359,5,FALSE)</f>
        <v>Billy Jr</v>
      </c>
      <c r="C1025" s="11">
        <f>VLOOKUP($A1025,'Medical Examinations'!$A1025:$O3359,2,FALSE)</f>
        <v>21.01</v>
      </c>
      <c r="D1025" s="11">
        <f>VLOOKUP($A1025,'Medical Examinations'!$A1025:$O3359,3,FALSE)</f>
        <v>7.37</v>
      </c>
      <c r="E1025" s="11" t="str">
        <f>VLOOKUP($A1025,'Medical Examinations'!$A1025:$P3359,14,FALSE)</f>
        <v>No</v>
      </c>
      <c r="F1025" s="11" t="str">
        <f>VLOOKUP($A1025,'Medical Examinations'!$A1025:$O3359,5,FALSE)</f>
        <v>No</v>
      </c>
      <c r="G1025" s="11" t="str">
        <f>VLOOKUP($A1025,'Medical Examinations'!$A1025:$O3359,6,FALSE)</f>
        <v>No</v>
      </c>
      <c r="H1025" s="11">
        <f>VLOOKUP($A1025,'Medical Examinations'!$A1025:$P3359,13,FALSE)</f>
        <v>0</v>
      </c>
      <c r="I1025" s="11" t="str">
        <f>VLOOKUP($A1025,'Medical Examinations'!$A1025:$P3359,16,FALSE)</f>
        <v>No</v>
      </c>
      <c r="J1025" s="11" t="str">
        <f>VLOOKUP($A1025,'Medical Examinations'!$A1025:$P3359,11,FALSE)</f>
        <v>Normal Weight</v>
      </c>
      <c r="K1025" s="11" t="str">
        <f>VLOOKUP($A1025,'Medical Examinations'!$A1025:$P3359,12,FALSE)</f>
        <v>Diabetes</v>
      </c>
      <c r="L1025" s="11" t="str">
        <f>VLOOKUP($A1025,'Hospitalisation Details'!$K1025:$S3367,7,FALSE)</f>
        <v>24 Oct 1968</v>
      </c>
      <c r="M1025" s="17">
        <f>VLOOKUP($A1025,'Hospitalisation Details'!$K1025:$S3367,9,FALSE)</f>
        <v>11013.71</v>
      </c>
      <c r="N1025" s="11" t="str">
        <f>VLOOKUP($A1025,'Hospitalisation Details'!$K1025:$S3367,4,FALSE)</f>
        <v>Tier - 3</v>
      </c>
      <c r="O1025" s="11" t="str">
        <f>VLOOKUP($A1025,'Hospitalisation Details'!$K1025:$S3367,5,FALSE)</f>
        <v>Tier - 1</v>
      </c>
      <c r="P1025" s="11" t="str">
        <f>VLOOKUP($A1025,'Hospitalisation Details'!$K1025:$S3367,6,FALSE)</f>
        <v>R1013</v>
      </c>
      <c r="Q1025" s="36">
        <f ca="1">VLOOKUP($A1025,'Hospitalisation Details'!$K1025:$S3367,8,FALSE)</f>
        <v>56</v>
      </c>
    </row>
    <row r="1026" spans="1:17" x14ac:dyDescent="0.3">
      <c r="A1026" s="14" t="str">
        <f>VLOOKUP('Customer Names'!A1026,'Customer Names'!A1026:F3360,1,FALSE)</f>
        <v>Id1025</v>
      </c>
      <c r="B1026" s="11" t="str">
        <f>VLOOKUP('Customer Names'!B1026,'Customer Names'!B1026:G3360,5,FALSE)</f>
        <v>David</v>
      </c>
      <c r="C1026" s="11">
        <f>VLOOKUP($A1026,'Medical Examinations'!$A1026:$O3360,2,FALSE)</f>
        <v>52.37</v>
      </c>
      <c r="D1026" s="11">
        <f>VLOOKUP($A1026,'Medical Examinations'!$A1026:$O3360,3,FALSE)</f>
        <v>5.0599999999999996</v>
      </c>
      <c r="E1026" s="11" t="str">
        <f>VLOOKUP($A1026,'Medical Examinations'!$A1026:$P3360,14,FALSE)</f>
        <v>Yes</v>
      </c>
      <c r="F1026" s="11" t="str">
        <f>VLOOKUP($A1026,'Medical Examinations'!$A1026:$O3360,5,FALSE)</f>
        <v>Yes</v>
      </c>
      <c r="G1026" s="11" t="str">
        <f>VLOOKUP($A1026,'Medical Examinations'!$A1026:$O3360,6,FALSE)</f>
        <v>No</v>
      </c>
      <c r="H1026" s="11">
        <f>VLOOKUP($A1026,'Medical Examinations'!$A1026:$P3360,13,FALSE)</f>
        <v>2</v>
      </c>
      <c r="I1026" s="11" t="str">
        <f>VLOOKUP($A1026,'Medical Examinations'!$A1026:$P3360,16,FALSE)</f>
        <v>No</v>
      </c>
      <c r="J1026" s="11" t="str">
        <f>VLOOKUP($A1026,'Medical Examinations'!$A1026:$P3360,11,FALSE)</f>
        <v>Obesity</v>
      </c>
      <c r="K1026" s="11" t="str">
        <f>VLOOKUP($A1026,'Medical Examinations'!$A1026:$P3360,12,FALSE)</f>
        <v>Normal</v>
      </c>
      <c r="L1026" s="11" t="str">
        <f>VLOOKUP($A1026,'Hospitalisation Details'!$K1026:$S3368,7,FALSE)</f>
        <v>17 Sep 2000</v>
      </c>
      <c r="M1026" s="17">
        <f>VLOOKUP($A1026,'Hospitalisation Details'!$K1026:$S3368,9,FALSE)</f>
        <v>10991.58</v>
      </c>
      <c r="N1026" s="11" t="str">
        <f>VLOOKUP($A1026,'Hospitalisation Details'!$K1026:$S3368,4,FALSE)</f>
        <v>Tier - 3</v>
      </c>
      <c r="O1026" s="11" t="str">
        <f>VLOOKUP($A1026,'Hospitalisation Details'!$K1026:$S3368,5,FALSE)</f>
        <v>Tier - 3</v>
      </c>
      <c r="P1026" s="11" t="str">
        <f>VLOOKUP($A1026,'Hospitalisation Details'!$K1026:$S3368,6,FALSE)</f>
        <v>R1012</v>
      </c>
      <c r="Q1026" s="36">
        <f ca="1">VLOOKUP($A1026,'Hospitalisation Details'!$K1026:$S3368,8,FALSE)</f>
        <v>24</v>
      </c>
    </row>
    <row r="1027" spans="1:17" x14ac:dyDescent="0.3">
      <c r="A1027" s="14" t="str">
        <f>VLOOKUP('Customer Names'!A1027,'Customer Names'!A1027:F3361,1,FALSE)</f>
        <v>Id1026</v>
      </c>
      <c r="B1027" s="11" t="str">
        <f>VLOOKUP('Customer Names'!B1027,'Customer Names'!B1027:G3361,5,FALSE)</f>
        <v>Tim</v>
      </c>
      <c r="C1027" s="11">
        <f>VLOOKUP($A1027,'Medical Examinations'!$A1027:$O3361,2,FALSE)</f>
        <v>40.369999999999997</v>
      </c>
      <c r="D1027" s="11">
        <f>VLOOKUP($A1027,'Medical Examinations'!$A1027:$O3361,3,FALSE)</f>
        <v>8.2100000000000009</v>
      </c>
      <c r="E1027" s="11" t="str">
        <f>VLOOKUP($A1027,'Medical Examinations'!$A1027:$P3361,14,FALSE)</f>
        <v>No</v>
      </c>
      <c r="F1027" s="11" t="str">
        <f>VLOOKUP($A1027,'Medical Examinations'!$A1027:$O3361,5,FALSE)</f>
        <v>No</v>
      </c>
      <c r="G1027" s="11" t="str">
        <f>VLOOKUP($A1027,'Medical Examinations'!$A1027:$O3361,6,FALSE)</f>
        <v>No</v>
      </c>
      <c r="H1027" s="11">
        <f>VLOOKUP($A1027,'Medical Examinations'!$A1027:$P3361,13,FALSE)</f>
        <v>0</v>
      </c>
      <c r="I1027" s="11" t="str">
        <f>VLOOKUP($A1027,'Medical Examinations'!$A1027:$P3361,16,FALSE)</f>
        <v>No</v>
      </c>
      <c r="J1027" s="11" t="str">
        <f>VLOOKUP($A1027,'Medical Examinations'!$A1027:$P3361,11,FALSE)</f>
        <v>Obesity</v>
      </c>
      <c r="K1027" s="11" t="str">
        <f>VLOOKUP($A1027,'Medical Examinations'!$A1027:$P3361,12,FALSE)</f>
        <v>Diabetes</v>
      </c>
      <c r="L1027" s="11" t="str">
        <f>VLOOKUP($A1027,'Hospitalisation Details'!$K1027:$S3369,7,FALSE)</f>
        <v>18 Dec 1965</v>
      </c>
      <c r="M1027" s="17">
        <f>VLOOKUP($A1027,'Hospitalisation Details'!$K1027:$S3369,9,FALSE)</f>
        <v>10982.5</v>
      </c>
      <c r="N1027" s="11" t="str">
        <f>VLOOKUP($A1027,'Hospitalisation Details'!$K1027:$S3369,4,FALSE)</f>
        <v>Tier - 3</v>
      </c>
      <c r="O1027" s="11" t="str">
        <f>VLOOKUP($A1027,'Hospitalisation Details'!$K1027:$S3369,5,FALSE)</f>
        <v>Tier - 3</v>
      </c>
      <c r="P1027" s="11" t="str">
        <f>VLOOKUP($A1027,'Hospitalisation Details'!$K1027:$S3369,6,FALSE)</f>
        <v>R1013</v>
      </c>
      <c r="Q1027" s="36">
        <f ca="1">VLOOKUP($A1027,'Hospitalisation Details'!$K1027:$S3369,8,FALSE)</f>
        <v>59</v>
      </c>
    </row>
    <row r="1028" spans="1:17" x14ac:dyDescent="0.3">
      <c r="A1028" s="14" t="str">
        <f>VLOOKUP('Customer Names'!A1028,'Customer Names'!A1028:F3362,1,FALSE)</f>
        <v>Id1027</v>
      </c>
      <c r="B1028" s="11" t="str">
        <f>VLOOKUP('Customer Names'!B1028,'Customer Names'!B1028:G3362,5,FALSE)</f>
        <v>Emma M</v>
      </c>
      <c r="C1028" s="11">
        <f>VLOOKUP($A1028,'Medical Examinations'!$A1028:$O3362,2,FALSE)</f>
        <v>41.47</v>
      </c>
      <c r="D1028" s="11">
        <f>VLOOKUP($A1028,'Medical Examinations'!$A1028:$O3362,3,FALSE)</f>
        <v>10.34</v>
      </c>
      <c r="E1028" s="11" t="str">
        <f>VLOOKUP($A1028,'Medical Examinations'!$A1028:$P3362,14,FALSE)</f>
        <v>No</v>
      </c>
      <c r="F1028" s="11" t="str">
        <f>VLOOKUP($A1028,'Medical Examinations'!$A1028:$O3362,5,FALSE)</f>
        <v>No</v>
      </c>
      <c r="G1028" s="11" t="str">
        <f>VLOOKUP($A1028,'Medical Examinations'!$A1028:$O3362,6,FALSE)</f>
        <v>No</v>
      </c>
      <c r="H1028" s="11">
        <f>VLOOKUP($A1028,'Medical Examinations'!$A1028:$P3362,13,FALSE)</f>
        <v>2</v>
      </c>
      <c r="I1028" s="11" t="str">
        <f>VLOOKUP($A1028,'Medical Examinations'!$A1028:$P3362,16,FALSE)</f>
        <v>No</v>
      </c>
      <c r="J1028" s="11" t="str">
        <f>VLOOKUP($A1028,'Medical Examinations'!$A1028:$P3362,11,FALSE)</f>
        <v>Obesity</v>
      </c>
      <c r="K1028" s="11" t="str">
        <f>VLOOKUP($A1028,'Medical Examinations'!$A1028:$P3362,12,FALSE)</f>
        <v>Diabetes</v>
      </c>
      <c r="L1028" s="11" t="str">
        <f>VLOOKUP($A1028,'Hospitalisation Details'!$K1028:$S3370,7,FALSE)</f>
        <v>21 Oct 1973</v>
      </c>
      <c r="M1028" s="17">
        <f>VLOOKUP($A1028,'Hospitalisation Details'!$K1028:$S3370,9,FALSE)</f>
        <v>10977.21</v>
      </c>
      <c r="N1028" s="11" t="str">
        <f>VLOOKUP($A1028,'Hospitalisation Details'!$K1028:$S3370,4,FALSE)</f>
        <v>Tier - 3</v>
      </c>
      <c r="O1028" s="11" t="str">
        <f>VLOOKUP($A1028,'Hospitalisation Details'!$K1028:$S3370,5,FALSE)</f>
        <v>Tier - 1</v>
      </c>
      <c r="P1028" s="11" t="str">
        <f>VLOOKUP($A1028,'Hospitalisation Details'!$K1028:$S3370,6,FALSE)</f>
        <v>R1013</v>
      </c>
      <c r="Q1028" s="36">
        <f ca="1">VLOOKUP($A1028,'Hospitalisation Details'!$K1028:$S3370,8,FALSE)</f>
        <v>51</v>
      </c>
    </row>
    <row r="1029" spans="1:17" x14ac:dyDescent="0.3">
      <c r="A1029" s="14" t="str">
        <f>VLOOKUP('Customer Names'!A1029,'Customer Names'!A1029:F3363,1,FALSE)</f>
        <v>Id1028</v>
      </c>
      <c r="B1029" s="11" t="str">
        <f>VLOOKUP('Customer Names'!B1029,'Customer Names'!B1029:G3363,5,FALSE)</f>
        <v>Tim</v>
      </c>
      <c r="C1029" s="11">
        <f>VLOOKUP($A1029,'Medical Examinations'!$A1029:$O3363,2,FALSE)</f>
        <v>33.725000000000001</v>
      </c>
      <c r="D1029" s="11">
        <f>VLOOKUP($A1029,'Medical Examinations'!$A1029:$O3363,3,FALSE)</f>
        <v>5.51</v>
      </c>
      <c r="E1029" s="11" t="str">
        <f>VLOOKUP($A1029,'Medical Examinations'!$A1029:$P3363,14,FALSE)</f>
        <v>Yes</v>
      </c>
      <c r="F1029" s="11" t="str">
        <f>VLOOKUP($A1029,'Medical Examinations'!$A1029:$O3363,5,FALSE)</f>
        <v>No</v>
      </c>
      <c r="G1029" s="11" t="str">
        <f>VLOOKUP($A1029,'Medical Examinations'!$A1029:$O3363,6,FALSE)</f>
        <v>No</v>
      </c>
      <c r="H1029" s="11">
        <f>VLOOKUP($A1029,'Medical Examinations'!$A1029:$P3363,13,FALSE)</f>
        <v>2</v>
      </c>
      <c r="I1029" s="11" t="str">
        <f>VLOOKUP($A1029,'Medical Examinations'!$A1029:$P3363,16,FALSE)</f>
        <v>No</v>
      </c>
      <c r="J1029" s="11" t="str">
        <f>VLOOKUP($A1029,'Medical Examinations'!$A1029:$P3363,11,FALSE)</f>
        <v>Obesity</v>
      </c>
      <c r="K1029" s="11" t="str">
        <f>VLOOKUP($A1029,'Medical Examinations'!$A1029:$P3363,12,FALSE)</f>
        <v>Normal</v>
      </c>
      <c r="L1029" s="11" t="str">
        <f>VLOOKUP($A1029,'Hospitalisation Details'!$K1029:$S3371,7,FALSE)</f>
        <v>9 Jul 1966</v>
      </c>
      <c r="M1029" s="17">
        <f>VLOOKUP($A1029,'Hospitalisation Details'!$K1029:$S3371,9,FALSE)</f>
        <v>10976.25</v>
      </c>
      <c r="N1029" s="11" t="str">
        <f>VLOOKUP($A1029,'Hospitalisation Details'!$K1029:$S3371,4,FALSE)</f>
        <v>Tier - 3</v>
      </c>
      <c r="O1029" s="11" t="str">
        <f>VLOOKUP($A1029,'Hospitalisation Details'!$K1029:$S3371,5,FALSE)</f>
        <v>Tier - 2</v>
      </c>
      <c r="P1029" s="11" t="str">
        <f>VLOOKUP($A1029,'Hospitalisation Details'!$K1029:$S3371,6,FALSE)</f>
        <v>R1012</v>
      </c>
      <c r="Q1029" s="36">
        <f ca="1">VLOOKUP($A1029,'Hospitalisation Details'!$K1029:$S3371,8,FALSE)</f>
        <v>58</v>
      </c>
    </row>
    <row r="1030" spans="1:17" x14ac:dyDescent="0.3">
      <c r="A1030" s="14" t="str">
        <f>VLOOKUP('Customer Names'!A1030,'Customer Names'!A1030:F3364,1,FALSE)</f>
        <v>Id1029</v>
      </c>
      <c r="B1030" s="11" t="str">
        <f>VLOOKUP('Customer Names'!B1030,'Customer Names'!B1030:G3364,5,FALSE)</f>
        <v>Patrick</v>
      </c>
      <c r="C1030" s="11">
        <f>VLOOKUP($A1030,'Medical Examinations'!$A1030:$O3364,2,FALSE)</f>
        <v>28.1</v>
      </c>
      <c r="D1030" s="11">
        <f>VLOOKUP($A1030,'Medical Examinations'!$A1030:$O3364,3,FALSE)</f>
        <v>11.2</v>
      </c>
      <c r="E1030" s="11" t="str">
        <f>VLOOKUP($A1030,'Medical Examinations'!$A1030:$P3364,14,FALSE)</f>
        <v>No</v>
      </c>
      <c r="F1030" s="11" t="str">
        <f>VLOOKUP($A1030,'Medical Examinations'!$A1030:$O3364,5,FALSE)</f>
        <v>No</v>
      </c>
      <c r="G1030" s="11" t="str">
        <f>VLOOKUP($A1030,'Medical Examinations'!$A1030:$O3364,6,FALSE)</f>
        <v>No</v>
      </c>
      <c r="H1030" s="11">
        <f>VLOOKUP($A1030,'Medical Examinations'!$A1030:$P3364,13,FALSE)</f>
        <v>0</v>
      </c>
      <c r="I1030" s="11" t="str">
        <f>VLOOKUP($A1030,'Medical Examinations'!$A1030:$P3364,16,FALSE)</f>
        <v>No</v>
      </c>
      <c r="J1030" s="11" t="str">
        <f>VLOOKUP($A1030,'Medical Examinations'!$A1030:$P3364,11,FALSE)</f>
        <v>Overweight</v>
      </c>
      <c r="K1030" s="11" t="str">
        <f>VLOOKUP($A1030,'Medical Examinations'!$A1030:$P3364,12,FALSE)</f>
        <v>Diabetes</v>
      </c>
      <c r="L1030" s="11" t="str">
        <f>VLOOKUP($A1030,'Hospitalisation Details'!$K1030:$S3372,7,FALSE)</f>
        <v>19 Jun 1965</v>
      </c>
      <c r="M1030" s="17">
        <f>VLOOKUP($A1030,'Hospitalisation Details'!$K1030:$S3372,9,FALSE)</f>
        <v>10965.45</v>
      </c>
      <c r="N1030" s="11" t="str">
        <f>VLOOKUP($A1030,'Hospitalisation Details'!$K1030:$S3372,4,FALSE)</f>
        <v>Tier - 3</v>
      </c>
      <c r="O1030" s="11" t="str">
        <f>VLOOKUP($A1030,'Hospitalisation Details'!$K1030:$S3372,5,FALSE)</f>
        <v>Tier - 2</v>
      </c>
      <c r="P1030" s="11" t="str">
        <f>VLOOKUP($A1030,'Hospitalisation Details'!$K1030:$S3372,6,FALSE)</f>
        <v>R1011</v>
      </c>
      <c r="Q1030" s="36">
        <f ca="1">VLOOKUP($A1030,'Hospitalisation Details'!$K1030:$S3372,8,FALSE)</f>
        <v>59</v>
      </c>
    </row>
    <row r="1031" spans="1:17" x14ac:dyDescent="0.3">
      <c r="A1031" s="14" t="str">
        <f>VLOOKUP('Customer Names'!A1031,'Customer Names'!A1031:F3365,1,FALSE)</f>
        <v>Id1030</v>
      </c>
      <c r="B1031" s="11" t="str">
        <f>VLOOKUP('Customer Names'!B1031,'Customer Names'!B1031:G3365,5,FALSE)</f>
        <v>Bridget K</v>
      </c>
      <c r="C1031" s="11">
        <f>VLOOKUP($A1031,'Medical Examinations'!$A1031:$O3365,2,FALSE)</f>
        <v>37.43</v>
      </c>
      <c r="D1031" s="11">
        <f>VLOOKUP($A1031,'Medical Examinations'!$A1031:$O3365,3,FALSE)</f>
        <v>4.3499999999999996</v>
      </c>
      <c r="E1031" s="11" t="str">
        <f>VLOOKUP($A1031,'Medical Examinations'!$A1031:$P3365,14,FALSE)</f>
        <v>Yes</v>
      </c>
      <c r="F1031" s="11" t="str">
        <f>VLOOKUP($A1031,'Medical Examinations'!$A1031:$O3365,5,FALSE)</f>
        <v>No</v>
      </c>
      <c r="G1031" s="11" t="str">
        <f>VLOOKUP($A1031,'Medical Examinations'!$A1031:$O3365,6,FALSE)</f>
        <v>Yes</v>
      </c>
      <c r="H1031" s="11">
        <f>VLOOKUP($A1031,'Medical Examinations'!$A1031:$P3365,13,FALSE)</f>
        <v>1</v>
      </c>
      <c r="I1031" s="11" t="str">
        <f>VLOOKUP($A1031,'Medical Examinations'!$A1031:$P3365,16,FALSE)</f>
        <v>No</v>
      </c>
      <c r="J1031" s="11" t="str">
        <f>VLOOKUP($A1031,'Medical Examinations'!$A1031:$P3365,11,FALSE)</f>
        <v>Obesity</v>
      </c>
      <c r="K1031" s="11" t="str">
        <f>VLOOKUP($A1031,'Medical Examinations'!$A1031:$P3365,12,FALSE)</f>
        <v>Normal</v>
      </c>
      <c r="L1031" s="11" t="str">
        <f>VLOOKUP($A1031,'Hospitalisation Details'!$K1031:$S3373,7,FALSE)</f>
        <v>14 Aug 1969</v>
      </c>
      <c r="M1031" s="17">
        <f>VLOOKUP($A1031,'Hospitalisation Details'!$K1031:$S3373,9,FALSE)</f>
        <v>10959.69</v>
      </c>
      <c r="N1031" s="11" t="str">
        <f>VLOOKUP($A1031,'Hospitalisation Details'!$K1031:$S3373,4,FALSE)</f>
        <v>Tier - 3</v>
      </c>
      <c r="O1031" s="11" t="str">
        <f>VLOOKUP($A1031,'Hospitalisation Details'!$K1031:$S3373,5,FALSE)</f>
        <v>Tier - 3</v>
      </c>
      <c r="P1031" s="11" t="str">
        <f>VLOOKUP($A1031,'Hospitalisation Details'!$K1031:$S3373,6,FALSE)</f>
        <v>R1012</v>
      </c>
      <c r="Q1031" s="36">
        <f ca="1">VLOOKUP($A1031,'Hospitalisation Details'!$K1031:$S3373,8,FALSE)</f>
        <v>55</v>
      </c>
    </row>
    <row r="1032" spans="1:17" x14ac:dyDescent="0.3">
      <c r="A1032" s="14" t="str">
        <f>VLOOKUP('Customer Names'!A1032,'Customer Names'!A1032:F3366,1,FALSE)</f>
        <v>Id1031</v>
      </c>
      <c r="B1032" s="11" t="str">
        <f>VLOOKUP('Customer Names'!B1032,'Customer Names'!B1032:G3366,5,FALSE)</f>
        <v>Gabriel</v>
      </c>
      <c r="C1032" s="11">
        <f>VLOOKUP($A1032,'Medical Examinations'!$A1032:$O3366,2,FALSE)</f>
        <v>23.7</v>
      </c>
      <c r="D1032" s="11">
        <f>VLOOKUP($A1032,'Medical Examinations'!$A1032:$O3366,3,FALSE)</f>
        <v>10.45</v>
      </c>
      <c r="E1032" s="11" t="str">
        <f>VLOOKUP($A1032,'Medical Examinations'!$A1032:$P3366,14,FALSE)</f>
        <v>No</v>
      </c>
      <c r="F1032" s="11" t="str">
        <f>VLOOKUP($A1032,'Medical Examinations'!$A1032:$O3366,5,FALSE)</f>
        <v>No</v>
      </c>
      <c r="G1032" s="11" t="str">
        <f>VLOOKUP($A1032,'Medical Examinations'!$A1032:$O3366,6,FALSE)</f>
        <v>No</v>
      </c>
      <c r="H1032" s="11">
        <f>VLOOKUP($A1032,'Medical Examinations'!$A1032:$P3366,13,FALSE)</f>
        <v>0</v>
      </c>
      <c r="I1032" s="11" t="str">
        <f>VLOOKUP($A1032,'Medical Examinations'!$A1032:$P3366,16,FALSE)</f>
        <v>No</v>
      </c>
      <c r="J1032" s="11" t="str">
        <f>VLOOKUP($A1032,'Medical Examinations'!$A1032:$P3366,11,FALSE)</f>
        <v>Normal Weight</v>
      </c>
      <c r="K1032" s="11" t="str">
        <f>VLOOKUP($A1032,'Medical Examinations'!$A1032:$P3366,12,FALSE)</f>
        <v>Diabetes</v>
      </c>
      <c r="L1032" s="11" t="str">
        <f>VLOOKUP($A1032,'Hospitalisation Details'!$K1032:$S3374,7,FALSE)</f>
        <v>4 Dec 1965</v>
      </c>
      <c r="M1032" s="17">
        <f>VLOOKUP($A1032,'Hospitalisation Details'!$K1032:$S3374,9,FALSE)</f>
        <v>10959.33</v>
      </c>
      <c r="N1032" s="11" t="str">
        <f>VLOOKUP($A1032,'Hospitalisation Details'!$K1032:$S3374,4,FALSE)</f>
        <v>Tier - 3</v>
      </c>
      <c r="O1032" s="11" t="str">
        <f>VLOOKUP($A1032,'Hospitalisation Details'!$K1032:$S3374,5,FALSE)</f>
        <v>Tier - 3</v>
      </c>
      <c r="P1032" s="11" t="str">
        <f>VLOOKUP($A1032,'Hospitalisation Details'!$K1032:$S3374,6,FALSE)</f>
        <v>R1011</v>
      </c>
      <c r="Q1032" s="36">
        <f ca="1">VLOOKUP($A1032,'Hospitalisation Details'!$K1032:$S3374,8,FALSE)</f>
        <v>59</v>
      </c>
    </row>
    <row r="1033" spans="1:17" x14ac:dyDescent="0.3">
      <c r="A1033" s="14" t="str">
        <f>VLOOKUP('Customer Names'!A1033,'Customer Names'!A1033:F3367,1,FALSE)</f>
        <v>Id1032</v>
      </c>
      <c r="B1033" s="11" t="str">
        <f>VLOOKUP('Customer Names'!B1033,'Customer Names'!B1033:G3367,5,FALSE)</f>
        <v>Natasha</v>
      </c>
      <c r="C1033" s="11">
        <f>VLOOKUP($A1033,'Medical Examinations'!$A1033:$O3367,2,FALSE)</f>
        <v>24.795000000000002</v>
      </c>
      <c r="D1033" s="11">
        <f>VLOOKUP($A1033,'Medical Examinations'!$A1033:$O3367,3,FALSE)</f>
        <v>4.07</v>
      </c>
      <c r="E1033" s="11" t="str">
        <f>VLOOKUP($A1033,'Medical Examinations'!$A1033:$P3367,14,FALSE)</f>
        <v>Yes</v>
      </c>
      <c r="F1033" s="11" t="str">
        <f>VLOOKUP($A1033,'Medical Examinations'!$A1033:$O3367,5,FALSE)</f>
        <v>No</v>
      </c>
      <c r="G1033" s="11" t="str">
        <f>VLOOKUP($A1033,'Medical Examinations'!$A1033:$O3367,6,FALSE)</f>
        <v>Yes</v>
      </c>
      <c r="H1033" s="11">
        <f>VLOOKUP($A1033,'Medical Examinations'!$A1033:$P3367,13,FALSE)</f>
        <v>1</v>
      </c>
      <c r="I1033" s="11" t="str">
        <f>VLOOKUP($A1033,'Medical Examinations'!$A1033:$P3367,16,FALSE)</f>
        <v>No</v>
      </c>
      <c r="J1033" s="11" t="str">
        <f>VLOOKUP($A1033,'Medical Examinations'!$A1033:$P3367,11,FALSE)</f>
        <v>Normal Weight</v>
      </c>
      <c r="K1033" s="11" t="str">
        <f>VLOOKUP($A1033,'Medical Examinations'!$A1033:$P3367,12,FALSE)</f>
        <v>Normal</v>
      </c>
      <c r="L1033" s="11" t="str">
        <f>VLOOKUP($A1033,'Hospitalisation Details'!$K1033:$S3375,7,FALSE)</f>
        <v>10 Nov 1969</v>
      </c>
      <c r="M1033" s="17">
        <f>VLOOKUP($A1033,'Hospitalisation Details'!$K1033:$S3375,9,FALSE)</f>
        <v>10942.13</v>
      </c>
      <c r="N1033" s="11" t="str">
        <f>VLOOKUP($A1033,'Hospitalisation Details'!$K1033:$S3375,4,FALSE)</f>
        <v>Tier - 3</v>
      </c>
      <c r="O1033" s="11" t="str">
        <f>VLOOKUP($A1033,'Hospitalisation Details'!$K1033:$S3375,5,FALSE)</f>
        <v>Tier - 3</v>
      </c>
      <c r="P1033" s="11" t="str">
        <f>VLOOKUP($A1033,'Hospitalisation Details'!$K1033:$S3375,6,FALSE)</f>
        <v>R1012</v>
      </c>
      <c r="Q1033" s="36">
        <f ca="1">VLOOKUP($A1033,'Hospitalisation Details'!$K1033:$S3375,8,FALSE)</f>
        <v>55</v>
      </c>
    </row>
    <row r="1034" spans="1:17" x14ac:dyDescent="0.3">
      <c r="A1034" s="14" t="str">
        <f>VLOOKUP('Customer Names'!A1034,'Customer Names'!A1034:F3368,1,FALSE)</f>
        <v>Id1033</v>
      </c>
      <c r="B1034" s="11" t="str">
        <f>VLOOKUP('Customer Names'!B1034,'Customer Names'!B1034:G3368,5,FALSE)</f>
        <v>Abby A</v>
      </c>
      <c r="C1034" s="11">
        <f>VLOOKUP($A1034,'Medical Examinations'!$A1034:$O3368,2,FALSE)</f>
        <v>31.9</v>
      </c>
      <c r="D1034" s="11">
        <f>VLOOKUP($A1034,'Medical Examinations'!$A1034:$O3368,3,FALSE)</f>
        <v>8.34</v>
      </c>
      <c r="E1034" s="11" t="str">
        <f>VLOOKUP($A1034,'Medical Examinations'!$A1034:$P3368,14,FALSE)</f>
        <v>No</v>
      </c>
      <c r="F1034" s="11" t="str">
        <f>VLOOKUP($A1034,'Medical Examinations'!$A1034:$O3368,5,FALSE)</f>
        <v>No</v>
      </c>
      <c r="G1034" s="11" t="str">
        <f>VLOOKUP($A1034,'Medical Examinations'!$A1034:$O3368,6,FALSE)</f>
        <v>No</v>
      </c>
      <c r="H1034" s="11">
        <f>VLOOKUP($A1034,'Medical Examinations'!$A1034:$P3368,13,FALSE)</f>
        <v>0</v>
      </c>
      <c r="I1034" s="11" t="str">
        <f>VLOOKUP($A1034,'Medical Examinations'!$A1034:$P3368,16,FALSE)</f>
        <v>No</v>
      </c>
      <c r="J1034" s="11" t="str">
        <f>VLOOKUP($A1034,'Medical Examinations'!$A1034:$P3368,11,FALSE)</f>
        <v>Obesity</v>
      </c>
      <c r="K1034" s="11" t="str">
        <f>VLOOKUP($A1034,'Medical Examinations'!$A1034:$P3368,12,FALSE)</f>
        <v>Diabetes</v>
      </c>
      <c r="L1034" s="11" t="str">
        <f>VLOOKUP($A1034,'Hospitalisation Details'!$K1034:$S3376,7,FALSE)</f>
        <v>12 Nov 1968</v>
      </c>
      <c r="M1034" s="17">
        <f>VLOOKUP($A1034,'Hospitalisation Details'!$K1034:$S3376,9,FALSE)</f>
        <v>10928.85</v>
      </c>
      <c r="N1034" s="11" t="str">
        <f>VLOOKUP($A1034,'Hospitalisation Details'!$K1034:$S3376,4,FALSE)</f>
        <v>Tier - 3</v>
      </c>
      <c r="O1034" s="11" t="str">
        <f>VLOOKUP($A1034,'Hospitalisation Details'!$K1034:$S3376,5,FALSE)</f>
        <v>Tier - 3</v>
      </c>
      <c r="P1034" s="11" t="str">
        <f>VLOOKUP($A1034,'Hospitalisation Details'!$K1034:$S3376,6,FALSE)</f>
        <v>R1013</v>
      </c>
      <c r="Q1034" s="36">
        <f ca="1">VLOOKUP($A1034,'Hospitalisation Details'!$K1034:$S3376,8,FALSE)</f>
        <v>56</v>
      </c>
    </row>
    <row r="1035" spans="1:17" x14ac:dyDescent="0.3">
      <c r="A1035" s="14" t="str">
        <f>VLOOKUP('Customer Names'!A1035,'Customer Names'!A1035:F3369,1,FALSE)</f>
        <v>Id1034</v>
      </c>
      <c r="B1035" s="11" t="str">
        <f>VLOOKUP('Customer Names'!B1035,'Customer Names'!B1035:G3369,5,FALSE)</f>
        <v>Michelle</v>
      </c>
      <c r="C1035" s="11">
        <f>VLOOKUP($A1035,'Medical Examinations'!$A1035:$O3369,2,FALSE)</f>
        <v>32.68</v>
      </c>
      <c r="D1035" s="11">
        <f>VLOOKUP($A1035,'Medical Examinations'!$A1035:$O3369,3,FALSE)</f>
        <v>7.41</v>
      </c>
      <c r="E1035" s="11" t="str">
        <f>VLOOKUP($A1035,'Medical Examinations'!$A1035:$P3369,14,FALSE)</f>
        <v>No</v>
      </c>
      <c r="F1035" s="11" t="str">
        <f>VLOOKUP($A1035,'Medical Examinations'!$A1035:$O3369,5,FALSE)</f>
        <v>No</v>
      </c>
      <c r="G1035" s="11" t="str">
        <f>VLOOKUP($A1035,'Medical Examinations'!$A1035:$O3369,6,FALSE)</f>
        <v>No</v>
      </c>
      <c r="H1035" s="11">
        <f>VLOOKUP($A1035,'Medical Examinations'!$A1035:$P3369,13,FALSE)</f>
        <v>0</v>
      </c>
      <c r="I1035" s="11" t="str">
        <f>VLOOKUP($A1035,'Medical Examinations'!$A1035:$P3369,16,FALSE)</f>
        <v>No</v>
      </c>
      <c r="J1035" s="11" t="str">
        <f>VLOOKUP($A1035,'Medical Examinations'!$A1035:$P3369,11,FALSE)</f>
        <v>Obesity</v>
      </c>
      <c r="K1035" s="11" t="str">
        <f>VLOOKUP($A1035,'Medical Examinations'!$A1035:$P3369,12,FALSE)</f>
        <v>Diabetes</v>
      </c>
      <c r="L1035" s="11" t="str">
        <f>VLOOKUP($A1035,'Hospitalisation Details'!$K1035:$S3377,7,FALSE)</f>
        <v>13 Nov 1968</v>
      </c>
      <c r="M1035" s="17">
        <f>VLOOKUP($A1035,'Hospitalisation Details'!$K1035:$S3377,9,FALSE)</f>
        <v>10923.93</v>
      </c>
      <c r="N1035" s="11" t="str">
        <f>VLOOKUP($A1035,'Hospitalisation Details'!$K1035:$S3377,4,FALSE)</f>
        <v>Tier - 3</v>
      </c>
      <c r="O1035" s="11" t="str">
        <f>VLOOKUP($A1035,'Hospitalisation Details'!$K1035:$S3377,5,FALSE)</f>
        <v>Tier - 1</v>
      </c>
      <c r="P1035" s="11" t="str">
        <f>VLOOKUP($A1035,'Hospitalisation Details'!$K1035:$S3377,6,FALSE)</f>
        <v>R1024</v>
      </c>
      <c r="Q1035" s="36">
        <f ca="1">VLOOKUP($A1035,'Hospitalisation Details'!$K1035:$S3377,8,FALSE)</f>
        <v>56</v>
      </c>
    </row>
    <row r="1036" spans="1:17" x14ac:dyDescent="0.3">
      <c r="A1036" s="14" t="str">
        <f>VLOOKUP('Customer Names'!A1036,'Customer Names'!A1036:F3370,1,FALSE)</f>
        <v>Id1035</v>
      </c>
      <c r="B1036" s="11" t="str">
        <f>VLOOKUP('Customer Names'!B1036,'Customer Names'!B1036:G3370,5,FALSE)</f>
        <v>Mckendree</v>
      </c>
      <c r="C1036" s="11">
        <f>VLOOKUP($A1036,'Medical Examinations'!$A1036:$O3370,2,FALSE)</f>
        <v>47.13</v>
      </c>
      <c r="D1036" s="11">
        <f>VLOOKUP($A1036,'Medical Examinations'!$A1036:$O3370,3,FALSE)</f>
        <v>4.3099999999999996</v>
      </c>
      <c r="E1036" s="11" t="str">
        <f>VLOOKUP($A1036,'Medical Examinations'!$A1036:$P3370,14,FALSE)</f>
        <v>No</v>
      </c>
      <c r="F1036" s="11" t="str">
        <f>VLOOKUP($A1036,'Medical Examinations'!$A1036:$O3370,5,FALSE)</f>
        <v>No</v>
      </c>
      <c r="G1036" s="11" t="str">
        <f>VLOOKUP($A1036,'Medical Examinations'!$A1036:$O3370,6,FALSE)</f>
        <v>No</v>
      </c>
      <c r="H1036" s="11">
        <f>VLOOKUP($A1036,'Medical Examinations'!$A1036:$P3370,13,FALSE)</f>
        <v>0</v>
      </c>
      <c r="I1036" s="11" t="str">
        <f>VLOOKUP($A1036,'Medical Examinations'!$A1036:$P3370,16,FALSE)</f>
        <v>No</v>
      </c>
      <c r="J1036" s="11" t="str">
        <f>VLOOKUP($A1036,'Medical Examinations'!$A1036:$P3370,11,FALSE)</f>
        <v>Obesity</v>
      </c>
      <c r="K1036" s="11" t="str">
        <f>VLOOKUP($A1036,'Medical Examinations'!$A1036:$P3370,12,FALSE)</f>
        <v>Normal</v>
      </c>
      <c r="L1036" s="11" t="str">
        <f>VLOOKUP($A1036,'Hospitalisation Details'!$K1036:$S3378,7,FALSE)</f>
        <v>6 Sep 1994</v>
      </c>
      <c r="M1036" s="17">
        <f>VLOOKUP($A1036,'Hospitalisation Details'!$K1036:$S3378,9,FALSE)</f>
        <v>10886.66</v>
      </c>
      <c r="N1036" s="11" t="str">
        <f>VLOOKUP($A1036,'Hospitalisation Details'!$K1036:$S3378,4,FALSE)</f>
        <v>Tier - 3</v>
      </c>
      <c r="O1036" s="11" t="str">
        <f>VLOOKUP($A1036,'Hospitalisation Details'!$K1036:$S3378,5,FALSE)</f>
        <v>Tier - 3</v>
      </c>
      <c r="P1036" s="11" t="str">
        <f>VLOOKUP($A1036,'Hospitalisation Details'!$K1036:$S3378,6,FALSE)</f>
        <v>R1012</v>
      </c>
      <c r="Q1036" s="36">
        <f ca="1">VLOOKUP($A1036,'Hospitalisation Details'!$K1036:$S3378,8,FALSE)</f>
        <v>30</v>
      </c>
    </row>
    <row r="1037" spans="1:17" x14ac:dyDescent="0.3">
      <c r="A1037" s="14" t="str">
        <f>VLOOKUP('Customer Names'!A1037,'Customer Names'!A1037:F3371,1,FALSE)</f>
        <v>Id1036</v>
      </c>
      <c r="B1037" s="11" t="str">
        <f>VLOOKUP('Customer Names'!B1037,'Customer Names'!B1037:G3371,5,FALSE)</f>
        <v>Tara</v>
      </c>
      <c r="C1037" s="11">
        <f>VLOOKUP($A1037,'Medical Examinations'!$A1037:$O3371,2,FALSE)</f>
        <v>36.67</v>
      </c>
      <c r="D1037" s="11">
        <f>VLOOKUP($A1037,'Medical Examinations'!$A1037:$O3371,3,FALSE)</f>
        <v>10.83</v>
      </c>
      <c r="E1037" s="11" t="str">
        <f>VLOOKUP($A1037,'Medical Examinations'!$A1037:$P3371,14,FALSE)</f>
        <v>No</v>
      </c>
      <c r="F1037" s="11" t="str">
        <f>VLOOKUP($A1037,'Medical Examinations'!$A1037:$O3371,5,FALSE)</f>
        <v>No</v>
      </c>
      <c r="G1037" s="11" t="str">
        <f>VLOOKUP($A1037,'Medical Examinations'!$A1037:$O3371,6,FALSE)</f>
        <v>No</v>
      </c>
      <c r="H1037" s="11">
        <f>VLOOKUP($A1037,'Medical Examinations'!$A1037:$P3371,13,FALSE)</f>
        <v>0</v>
      </c>
      <c r="I1037" s="11" t="str">
        <f>VLOOKUP($A1037,'Medical Examinations'!$A1037:$P3371,16,FALSE)</f>
        <v>No</v>
      </c>
      <c r="J1037" s="11" t="str">
        <f>VLOOKUP($A1037,'Medical Examinations'!$A1037:$P3371,11,FALSE)</f>
        <v>Obesity</v>
      </c>
      <c r="K1037" s="11" t="str">
        <f>VLOOKUP($A1037,'Medical Examinations'!$A1037:$P3371,12,FALSE)</f>
        <v>Diabetes</v>
      </c>
      <c r="L1037" s="11" t="str">
        <f>VLOOKUP($A1037,'Hospitalisation Details'!$K1037:$S3379,7,FALSE)</f>
        <v>20 Dec 1971</v>
      </c>
      <c r="M1037" s="17">
        <f>VLOOKUP($A1037,'Hospitalisation Details'!$K1037:$S3379,9,FALSE)</f>
        <v>10848.13</v>
      </c>
      <c r="N1037" s="11" t="str">
        <f>VLOOKUP($A1037,'Hospitalisation Details'!$K1037:$S3379,4,FALSE)</f>
        <v>Tier - 3</v>
      </c>
      <c r="O1037" s="11" t="str">
        <f>VLOOKUP($A1037,'Hospitalisation Details'!$K1037:$S3379,5,FALSE)</f>
        <v>Tier - 3</v>
      </c>
      <c r="P1037" s="11" t="str">
        <f>VLOOKUP($A1037,'Hospitalisation Details'!$K1037:$S3379,6,FALSE)</f>
        <v>R1012</v>
      </c>
      <c r="Q1037" s="36">
        <f ca="1">VLOOKUP($A1037,'Hospitalisation Details'!$K1037:$S3379,8,FALSE)</f>
        <v>53</v>
      </c>
    </row>
    <row r="1038" spans="1:17" x14ac:dyDescent="0.3">
      <c r="A1038" s="14" t="str">
        <f>VLOOKUP('Customer Names'!A1038,'Customer Names'!A1038:F3372,1,FALSE)</f>
        <v>Id1037</v>
      </c>
      <c r="B1038" s="11" t="str">
        <f>VLOOKUP('Customer Names'!B1038,'Customer Names'!B1038:G3372,5,FALSE)</f>
        <v>Daniel</v>
      </c>
      <c r="C1038" s="11">
        <f>VLOOKUP($A1038,'Medical Examinations'!$A1038:$O3372,2,FALSE)</f>
        <v>33.630000000000003</v>
      </c>
      <c r="D1038" s="11">
        <f>VLOOKUP($A1038,'Medical Examinations'!$A1038:$O3372,3,FALSE)</f>
        <v>11.31</v>
      </c>
      <c r="E1038" s="11" t="str">
        <f>VLOOKUP($A1038,'Medical Examinations'!$A1038:$P3372,14,FALSE)</f>
        <v>No</v>
      </c>
      <c r="F1038" s="11" t="str">
        <f>VLOOKUP($A1038,'Medical Examinations'!$A1038:$O3372,5,FALSE)</f>
        <v>No</v>
      </c>
      <c r="G1038" s="11" t="str">
        <f>VLOOKUP($A1038,'Medical Examinations'!$A1038:$O3372,6,FALSE)</f>
        <v>No</v>
      </c>
      <c r="H1038" s="11">
        <f>VLOOKUP($A1038,'Medical Examinations'!$A1038:$P3372,13,FALSE)</f>
        <v>0</v>
      </c>
      <c r="I1038" s="11" t="str">
        <f>VLOOKUP($A1038,'Medical Examinations'!$A1038:$P3372,16,FALSE)</f>
        <v>No</v>
      </c>
      <c r="J1038" s="11" t="str">
        <f>VLOOKUP($A1038,'Medical Examinations'!$A1038:$P3372,11,FALSE)</f>
        <v>Obesity</v>
      </c>
      <c r="K1038" s="11" t="str">
        <f>VLOOKUP($A1038,'Medical Examinations'!$A1038:$P3372,12,FALSE)</f>
        <v>Diabetes</v>
      </c>
      <c r="L1038" s="11" t="str">
        <f>VLOOKUP($A1038,'Hospitalisation Details'!$K1038:$S3380,7,FALSE)</f>
        <v>28 Jul 1968</v>
      </c>
      <c r="M1038" s="17">
        <f>VLOOKUP($A1038,'Hospitalisation Details'!$K1038:$S3380,9,FALSE)</f>
        <v>10825.25</v>
      </c>
      <c r="N1038" s="11" t="str">
        <f>VLOOKUP($A1038,'Hospitalisation Details'!$K1038:$S3380,4,FALSE)</f>
        <v>Tier - 3</v>
      </c>
      <c r="O1038" s="11" t="str">
        <f>VLOOKUP($A1038,'Hospitalisation Details'!$K1038:$S3380,5,FALSE)</f>
        <v>Tier - 3</v>
      </c>
      <c r="P1038" s="11" t="str">
        <f>VLOOKUP($A1038,'Hospitalisation Details'!$K1038:$S3380,6,FALSE)</f>
        <v>R1012</v>
      </c>
      <c r="Q1038" s="36">
        <f ca="1">VLOOKUP($A1038,'Hospitalisation Details'!$K1038:$S3380,8,FALSE)</f>
        <v>56</v>
      </c>
    </row>
    <row r="1039" spans="1:17" x14ac:dyDescent="0.3">
      <c r="A1039" s="14" t="str">
        <f>VLOOKUP('Customer Names'!A1039,'Customer Names'!A1039:F3373,1,FALSE)</f>
        <v>Id1038</v>
      </c>
      <c r="B1039" s="11" t="str">
        <f>VLOOKUP('Customer Names'!B1039,'Customer Names'!B1039:G3373,5,FALSE)</f>
        <v>Joshua P</v>
      </c>
      <c r="C1039" s="11">
        <f>VLOOKUP($A1039,'Medical Examinations'!$A1039:$O3373,2,FALSE)</f>
        <v>32.67</v>
      </c>
      <c r="D1039" s="11">
        <f>VLOOKUP($A1039,'Medical Examinations'!$A1039:$O3373,3,FALSE)</f>
        <v>11.81</v>
      </c>
      <c r="E1039" s="11" t="str">
        <f>VLOOKUP($A1039,'Medical Examinations'!$A1039:$P3373,14,FALSE)</f>
        <v>Yes</v>
      </c>
      <c r="F1039" s="11" t="str">
        <f>VLOOKUP($A1039,'Medical Examinations'!$A1039:$O3373,5,FALSE)</f>
        <v>No</v>
      </c>
      <c r="G1039" s="11" t="str">
        <f>VLOOKUP($A1039,'Medical Examinations'!$A1039:$O3373,6,FALSE)</f>
        <v>No</v>
      </c>
      <c r="H1039" s="11">
        <f>VLOOKUP($A1039,'Medical Examinations'!$A1039:$P3373,13,FALSE)</f>
        <v>0</v>
      </c>
      <c r="I1039" s="11" t="str">
        <f>VLOOKUP($A1039,'Medical Examinations'!$A1039:$P3373,16,FALSE)</f>
        <v>No</v>
      </c>
      <c r="J1039" s="11" t="str">
        <f>VLOOKUP($A1039,'Medical Examinations'!$A1039:$P3373,11,FALSE)</f>
        <v>Obesity</v>
      </c>
      <c r="K1039" s="11" t="str">
        <f>VLOOKUP($A1039,'Medical Examinations'!$A1039:$P3373,12,FALSE)</f>
        <v>Diabetes</v>
      </c>
      <c r="L1039" s="11" t="str">
        <f>VLOOKUP($A1039,'Hospitalisation Details'!$K1039:$S3381,7,FALSE)</f>
        <v>2 Oct 1967</v>
      </c>
      <c r="M1039" s="17">
        <f>VLOOKUP($A1039,'Hospitalisation Details'!$K1039:$S3381,9,FALSE)</f>
        <v>10807.49</v>
      </c>
      <c r="N1039" s="11" t="str">
        <f>VLOOKUP($A1039,'Hospitalisation Details'!$K1039:$S3381,4,FALSE)</f>
        <v>Tier - 3</v>
      </c>
      <c r="O1039" s="11" t="str">
        <f>VLOOKUP($A1039,'Hospitalisation Details'!$K1039:$S3381,5,FALSE)</f>
        <v>Tier - 2</v>
      </c>
      <c r="P1039" s="11" t="str">
        <f>VLOOKUP($A1039,'Hospitalisation Details'!$K1039:$S3381,6,FALSE)</f>
        <v>R1013</v>
      </c>
      <c r="Q1039" s="36">
        <f ca="1">VLOOKUP($A1039,'Hospitalisation Details'!$K1039:$S3381,8,FALSE)</f>
        <v>57</v>
      </c>
    </row>
    <row r="1040" spans="1:17" x14ac:dyDescent="0.3">
      <c r="A1040" s="14" t="str">
        <f>VLOOKUP('Customer Names'!A1040,'Customer Names'!A1040:F3374,1,FALSE)</f>
        <v>Id1039</v>
      </c>
      <c r="B1040" s="11" t="str">
        <f>VLOOKUP('Customer Names'!B1040,'Customer Names'!B1040:G3374,5,FALSE)</f>
        <v>Erin C</v>
      </c>
      <c r="C1040" s="11">
        <f>VLOOKUP($A1040,'Medical Examinations'!$A1040:$O3374,2,FALSE)</f>
        <v>33.299999999999997</v>
      </c>
      <c r="D1040" s="11">
        <f>VLOOKUP($A1040,'Medical Examinations'!$A1040:$O3374,3,FALSE)</f>
        <v>8.26</v>
      </c>
      <c r="E1040" s="11" t="str">
        <f>VLOOKUP($A1040,'Medical Examinations'!$A1040:$P3374,14,FALSE)</f>
        <v>Yes</v>
      </c>
      <c r="F1040" s="11" t="str">
        <f>VLOOKUP($A1040,'Medical Examinations'!$A1040:$O3374,5,FALSE)</f>
        <v>No</v>
      </c>
      <c r="G1040" s="11" t="str">
        <f>VLOOKUP($A1040,'Medical Examinations'!$A1040:$O3374,6,FALSE)</f>
        <v>No</v>
      </c>
      <c r="H1040" s="11">
        <f>VLOOKUP($A1040,'Medical Examinations'!$A1040:$P3374,13,FALSE)</f>
        <v>2</v>
      </c>
      <c r="I1040" s="11" t="str">
        <f>VLOOKUP($A1040,'Medical Examinations'!$A1040:$P3374,16,FALSE)</f>
        <v>No</v>
      </c>
      <c r="J1040" s="11" t="str">
        <f>VLOOKUP($A1040,'Medical Examinations'!$A1040:$P3374,11,FALSE)</f>
        <v>Obesity</v>
      </c>
      <c r="K1040" s="11" t="str">
        <f>VLOOKUP($A1040,'Medical Examinations'!$A1040:$P3374,12,FALSE)</f>
        <v>Diabetes</v>
      </c>
      <c r="L1040" s="11" t="str">
        <f>VLOOKUP($A1040,'Hospitalisation Details'!$K1040:$S3382,7,FALSE)</f>
        <v>18 Dec 1970</v>
      </c>
      <c r="M1040" s="17">
        <f>VLOOKUP($A1040,'Hospitalisation Details'!$K1040:$S3382,9,FALSE)</f>
        <v>10806.84</v>
      </c>
      <c r="N1040" s="11" t="str">
        <f>VLOOKUP($A1040,'Hospitalisation Details'!$K1040:$S3382,4,FALSE)</f>
        <v>Tier - 3</v>
      </c>
      <c r="O1040" s="11" t="str">
        <f>VLOOKUP($A1040,'Hospitalisation Details'!$K1040:$S3382,5,FALSE)</f>
        <v>Tier - 2</v>
      </c>
      <c r="P1040" s="11" t="str">
        <f>VLOOKUP($A1040,'Hospitalisation Details'!$K1040:$S3382,6,FALSE)</f>
        <v>R1011</v>
      </c>
      <c r="Q1040" s="36">
        <f ca="1">VLOOKUP($A1040,'Hospitalisation Details'!$K1040:$S3382,8,FALSE)</f>
        <v>54</v>
      </c>
    </row>
    <row r="1041" spans="1:17" x14ac:dyDescent="0.3">
      <c r="A1041" s="14" t="str">
        <f>VLOOKUP('Customer Names'!A1041,'Customer Names'!A1041:F3375,1,FALSE)</f>
        <v>Id1040</v>
      </c>
      <c r="B1041" s="11" t="str">
        <f>VLOOKUP('Customer Names'!B1041,'Customer Names'!B1041:G3375,5,FALSE)</f>
        <v>Shure</v>
      </c>
      <c r="C1041" s="11">
        <f>VLOOKUP($A1041,'Medical Examinations'!$A1041:$O3375,2,FALSE)</f>
        <v>30.78</v>
      </c>
      <c r="D1041" s="11">
        <f>VLOOKUP($A1041,'Medical Examinations'!$A1041:$O3375,3,FALSE)</f>
        <v>10.74</v>
      </c>
      <c r="E1041" s="11" t="str">
        <f>VLOOKUP($A1041,'Medical Examinations'!$A1041:$P3375,14,FALSE)</f>
        <v>Yes</v>
      </c>
      <c r="F1041" s="11" t="str">
        <f>VLOOKUP($A1041,'Medical Examinations'!$A1041:$O3375,5,FALSE)</f>
        <v>No</v>
      </c>
      <c r="G1041" s="11" t="str">
        <f>VLOOKUP($A1041,'Medical Examinations'!$A1041:$O3375,6,FALSE)</f>
        <v>No</v>
      </c>
      <c r="H1041" s="11">
        <f>VLOOKUP($A1041,'Medical Examinations'!$A1041:$P3375,13,FALSE)</f>
        <v>2</v>
      </c>
      <c r="I1041" s="11" t="str">
        <f>VLOOKUP($A1041,'Medical Examinations'!$A1041:$P3375,16,FALSE)</f>
        <v>No</v>
      </c>
      <c r="J1041" s="11" t="str">
        <f>VLOOKUP($A1041,'Medical Examinations'!$A1041:$P3375,11,FALSE)</f>
        <v>Obesity</v>
      </c>
      <c r="K1041" s="11" t="str">
        <f>VLOOKUP($A1041,'Medical Examinations'!$A1041:$P3375,12,FALSE)</f>
        <v>Diabetes</v>
      </c>
      <c r="L1041" s="11" t="str">
        <f>VLOOKUP($A1041,'Hospitalisation Details'!$K1041:$S3383,7,FALSE)</f>
        <v>28 Oct 1970</v>
      </c>
      <c r="M1041" s="17">
        <f>VLOOKUP($A1041,'Hospitalisation Details'!$K1041:$S3383,9,FALSE)</f>
        <v>10797.34</v>
      </c>
      <c r="N1041" s="11" t="str">
        <f>VLOOKUP($A1041,'Hospitalisation Details'!$K1041:$S3383,4,FALSE)</f>
        <v>Tier - 3</v>
      </c>
      <c r="O1041" s="11" t="str">
        <f>VLOOKUP($A1041,'Hospitalisation Details'!$K1041:$S3383,5,FALSE)</f>
        <v>Tier - 2</v>
      </c>
      <c r="P1041" s="11" t="str">
        <f>VLOOKUP($A1041,'Hospitalisation Details'!$K1041:$S3383,6,FALSE)</f>
        <v>R1023</v>
      </c>
      <c r="Q1041" s="36">
        <f ca="1">VLOOKUP($A1041,'Hospitalisation Details'!$K1041:$S3383,8,FALSE)</f>
        <v>54</v>
      </c>
    </row>
    <row r="1042" spans="1:17" x14ac:dyDescent="0.3">
      <c r="A1042" s="14" t="str">
        <f>VLOOKUP('Customer Names'!A1042,'Customer Names'!A1042:F3376,1,FALSE)</f>
        <v>Id1041</v>
      </c>
      <c r="B1042" s="11" t="str">
        <f>VLOOKUP('Customer Names'!B1042,'Customer Names'!B1042:G3376,5,FALSE)</f>
        <v>Richard</v>
      </c>
      <c r="C1042" s="11">
        <f>VLOOKUP($A1042,'Medical Examinations'!$A1042:$O3376,2,FALSE)</f>
        <v>28.975000000000001</v>
      </c>
      <c r="D1042" s="11">
        <f>VLOOKUP($A1042,'Medical Examinations'!$A1042:$O3376,3,FALSE)</f>
        <v>7.69</v>
      </c>
      <c r="E1042" s="11" t="str">
        <f>VLOOKUP($A1042,'Medical Examinations'!$A1042:$P3376,14,FALSE)</f>
        <v>Yes</v>
      </c>
      <c r="F1042" s="11" t="str">
        <f>VLOOKUP($A1042,'Medical Examinations'!$A1042:$O3376,5,FALSE)</f>
        <v>No</v>
      </c>
      <c r="G1042" s="11" t="str">
        <f>VLOOKUP($A1042,'Medical Examinations'!$A1042:$O3376,6,FALSE)</f>
        <v>No</v>
      </c>
      <c r="H1042" s="11">
        <f>VLOOKUP($A1042,'Medical Examinations'!$A1042:$P3376,13,FALSE)</f>
        <v>0</v>
      </c>
      <c r="I1042" s="11" t="str">
        <f>VLOOKUP($A1042,'Medical Examinations'!$A1042:$P3376,16,FALSE)</f>
        <v>No</v>
      </c>
      <c r="J1042" s="11" t="str">
        <f>VLOOKUP($A1042,'Medical Examinations'!$A1042:$P3376,11,FALSE)</f>
        <v>Overweight</v>
      </c>
      <c r="K1042" s="11" t="str">
        <f>VLOOKUP($A1042,'Medical Examinations'!$A1042:$P3376,12,FALSE)</f>
        <v>Diabetes</v>
      </c>
      <c r="L1042" s="11" t="str">
        <f>VLOOKUP($A1042,'Hospitalisation Details'!$K1042:$S3384,7,FALSE)</f>
        <v>23 Oct 1967</v>
      </c>
      <c r="M1042" s="17">
        <f>VLOOKUP($A1042,'Hospitalisation Details'!$K1042:$S3384,9,FALSE)</f>
        <v>10796.35</v>
      </c>
      <c r="N1042" s="11" t="str">
        <f>VLOOKUP($A1042,'Hospitalisation Details'!$K1042:$S3384,4,FALSE)</f>
        <v>Tier - 3</v>
      </c>
      <c r="O1042" s="11" t="str">
        <f>VLOOKUP($A1042,'Hospitalisation Details'!$K1042:$S3384,5,FALSE)</f>
        <v>Tier - 1</v>
      </c>
      <c r="P1042" s="11" t="str">
        <f>VLOOKUP($A1042,'Hospitalisation Details'!$K1042:$S3384,6,FALSE)</f>
        <v>R1019</v>
      </c>
      <c r="Q1042" s="36">
        <f ca="1">VLOOKUP($A1042,'Hospitalisation Details'!$K1042:$S3384,8,FALSE)</f>
        <v>57</v>
      </c>
    </row>
    <row r="1043" spans="1:17" x14ac:dyDescent="0.3">
      <c r="A1043" s="14" t="str">
        <f>VLOOKUP('Customer Names'!A1043,'Customer Names'!A1043:F3377,1,FALSE)</f>
        <v>Id1042</v>
      </c>
      <c r="B1043" s="11" t="str">
        <f>VLOOKUP('Customer Names'!B1043,'Customer Names'!B1043:G3377,5,FALSE)</f>
        <v>Brenda</v>
      </c>
      <c r="C1043" s="11">
        <f>VLOOKUP($A1043,'Medical Examinations'!$A1043:$O3377,2,FALSE)</f>
        <v>33.4</v>
      </c>
      <c r="D1043" s="11">
        <f>VLOOKUP($A1043,'Medical Examinations'!$A1043:$O3377,3,FALSE)</f>
        <v>4.84</v>
      </c>
      <c r="E1043" s="11" t="str">
        <f>VLOOKUP($A1043,'Medical Examinations'!$A1043:$P3377,14,FALSE)</f>
        <v>No</v>
      </c>
      <c r="F1043" s="11" t="str">
        <f>VLOOKUP($A1043,'Medical Examinations'!$A1043:$O3377,5,FALSE)</f>
        <v>No</v>
      </c>
      <c r="G1043" s="11" t="str">
        <f>VLOOKUP($A1043,'Medical Examinations'!$A1043:$O3377,6,FALSE)</f>
        <v>No</v>
      </c>
      <c r="H1043" s="11">
        <f>VLOOKUP($A1043,'Medical Examinations'!$A1043:$P3377,13,FALSE)</f>
        <v>0</v>
      </c>
      <c r="I1043" s="11" t="str">
        <f>VLOOKUP($A1043,'Medical Examinations'!$A1043:$P3377,16,FALSE)</f>
        <v>No</v>
      </c>
      <c r="J1043" s="11" t="str">
        <f>VLOOKUP($A1043,'Medical Examinations'!$A1043:$P3377,11,FALSE)</f>
        <v>Obesity</v>
      </c>
      <c r="K1043" s="11" t="str">
        <f>VLOOKUP($A1043,'Medical Examinations'!$A1043:$P3377,12,FALSE)</f>
        <v>Normal</v>
      </c>
      <c r="L1043" s="11" t="str">
        <f>VLOOKUP($A1043,'Hospitalisation Details'!$K1043:$S3385,7,FALSE)</f>
        <v>24 Dec 1999</v>
      </c>
      <c r="M1043" s="17">
        <f>VLOOKUP($A1043,'Hospitalisation Details'!$K1043:$S3385,9,FALSE)</f>
        <v>10795.94</v>
      </c>
      <c r="N1043" s="11" t="str">
        <f>VLOOKUP($A1043,'Hospitalisation Details'!$K1043:$S3385,4,FALSE)</f>
        <v>Tier - 3</v>
      </c>
      <c r="O1043" s="11" t="str">
        <f>VLOOKUP($A1043,'Hospitalisation Details'!$K1043:$S3385,5,FALSE)</f>
        <v>Tier - 1</v>
      </c>
      <c r="P1043" s="11" t="str">
        <f>VLOOKUP($A1043,'Hospitalisation Details'!$K1043:$S3385,6,FALSE)</f>
        <v>R1011</v>
      </c>
      <c r="Q1043" s="36">
        <f ca="1">VLOOKUP($A1043,'Hospitalisation Details'!$K1043:$S3385,8,FALSE)</f>
        <v>25</v>
      </c>
    </row>
    <row r="1044" spans="1:17" x14ac:dyDescent="0.3">
      <c r="A1044" s="14" t="str">
        <f>VLOOKUP('Customer Names'!A1044,'Customer Names'!A1044:F3378,1,FALSE)</f>
        <v>Id1043</v>
      </c>
      <c r="B1044" s="11" t="str">
        <f>VLOOKUP('Customer Names'!B1044,'Customer Names'!B1044:G3378,5,FALSE)</f>
        <v>Joseph M</v>
      </c>
      <c r="C1044" s="11">
        <f>VLOOKUP($A1044,'Medical Examinations'!$A1044:$O3378,2,FALSE)</f>
        <v>21.5</v>
      </c>
      <c r="D1044" s="11">
        <f>VLOOKUP($A1044,'Medical Examinations'!$A1044:$O3378,3,FALSE)</f>
        <v>9.77</v>
      </c>
      <c r="E1044" s="11" t="str">
        <f>VLOOKUP($A1044,'Medical Examinations'!$A1044:$P3378,14,FALSE)</f>
        <v>Yes</v>
      </c>
      <c r="F1044" s="11" t="str">
        <f>VLOOKUP($A1044,'Medical Examinations'!$A1044:$O3378,5,FALSE)</f>
        <v>No</v>
      </c>
      <c r="G1044" s="11" t="str">
        <f>VLOOKUP($A1044,'Medical Examinations'!$A1044:$O3378,6,FALSE)</f>
        <v>No</v>
      </c>
      <c r="H1044" s="11">
        <f>VLOOKUP($A1044,'Medical Examinations'!$A1044:$P3378,13,FALSE)</f>
        <v>0</v>
      </c>
      <c r="I1044" s="11" t="str">
        <f>VLOOKUP($A1044,'Medical Examinations'!$A1044:$P3378,16,FALSE)</f>
        <v>No</v>
      </c>
      <c r="J1044" s="11" t="str">
        <f>VLOOKUP($A1044,'Medical Examinations'!$A1044:$P3378,11,FALSE)</f>
        <v>Normal Weight</v>
      </c>
      <c r="K1044" s="11" t="str">
        <f>VLOOKUP($A1044,'Medical Examinations'!$A1044:$P3378,12,FALSE)</f>
        <v>Diabetes</v>
      </c>
      <c r="L1044" s="11" t="str">
        <f>VLOOKUP($A1044,'Hospitalisation Details'!$K1044:$S3386,7,FALSE)</f>
        <v>11 Nov 1967</v>
      </c>
      <c r="M1044" s="17">
        <f>VLOOKUP($A1044,'Hospitalisation Details'!$K1044:$S3386,9,FALSE)</f>
        <v>10791.96</v>
      </c>
      <c r="N1044" s="11" t="str">
        <f>VLOOKUP($A1044,'Hospitalisation Details'!$K1044:$S3386,4,FALSE)</f>
        <v>Tier - 3</v>
      </c>
      <c r="O1044" s="11" t="str">
        <f>VLOOKUP($A1044,'Hospitalisation Details'!$K1044:$S3386,5,FALSE)</f>
        <v>Tier - 2</v>
      </c>
      <c r="P1044" s="11" t="str">
        <f>VLOOKUP($A1044,'Hospitalisation Details'!$K1044:$S3386,6,FALSE)</f>
        <v>R1011</v>
      </c>
      <c r="Q1044" s="36">
        <f ca="1">VLOOKUP($A1044,'Hospitalisation Details'!$K1044:$S3386,8,FALSE)</f>
        <v>57</v>
      </c>
    </row>
    <row r="1045" spans="1:17" x14ac:dyDescent="0.3">
      <c r="A1045" s="14" t="str">
        <f>VLOOKUP('Customer Names'!A1045,'Customer Names'!A1045:F3379,1,FALSE)</f>
        <v>Id1044</v>
      </c>
      <c r="B1045" s="11" t="str">
        <f>VLOOKUP('Customer Names'!B1045,'Customer Names'!B1045:G3379,5,FALSE)</f>
        <v>Stephen J</v>
      </c>
      <c r="C1045" s="11">
        <f>VLOOKUP($A1045,'Medical Examinations'!$A1045:$O3379,2,FALSE)</f>
        <v>38.14</v>
      </c>
      <c r="D1045" s="11">
        <f>VLOOKUP($A1045,'Medical Examinations'!$A1045:$O3379,3,FALSE)</f>
        <v>5.84</v>
      </c>
      <c r="E1045" s="11" t="str">
        <f>VLOOKUP($A1045,'Medical Examinations'!$A1045:$P3379,14,FALSE)</f>
        <v>No</v>
      </c>
      <c r="F1045" s="11" t="str">
        <f>VLOOKUP($A1045,'Medical Examinations'!$A1045:$O3379,5,FALSE)</f>
        <v>No</v>
      </c>
      <c r="G1045" s="11" t="str">
        <f>VLOOKUP($A1045,'Medical Examinations'!$A1045:$O3379,6,FALSE)</f>
        <v>No</v>
      </c>
      <c r="H1045" s="11">
        <f>VLOOKUP($A1045,'Medical Examinations'!$A1045:$P3379,13,FALSE)</f>
        <v>0</v>
      </c>
      <c r="I1045" s="11" t="str">
        <f>VLOOKUP($A1045,'Medical Examinations'!$A1045:$P3379,16,FALSE)</f>
        <v>No</v>
      </c>
      <c r="J1045" s="11" t="str">
        <f>VLOOKUP($A1045,'Medical Examinations'!$A1045:$P3379,11,FALSE)</f>
        <v>Obesity</v>
      </c>
      <c r="K1045" s="11" t="str">
        <f>VLOOKUP($A1045,'Medical Examinations'!$A1045:$P3379,12,FALSE)</f>
        <v>Prediabetes</v>
      </c>
      <c r="L1045" s="11" t="str">
        <f>VLOOKUP($A1045,'Hospitalisation Details'!$K1045:$S3387,7,FALSE)</f>
        <v>25 Nov 1989</v>
      </c>
      <c r="M1045" s="17">
        <f>VLOOKUP($A1045,'Hospitalisation Details'!$K1045:$S3387,9,FALSE)</f>
        <v>10769.75</v>
      </c>
      <c r="N1045" s="11" t="str">
        <f>VLOOKUP($A1045,'Hospitalisation Details'!$K1045:$S3387,4,FALSE)</f>
        <v>Tier - 3</v>
      </c>
      <c r="O1045" s="11" t="str">
        <f>VLOOKUP($A1045,'Hospitalisation Details'!$K1045:$S3387,5,FALSE)</f>
        <v>Tier - 2</v>
      </c>
      <c r="P1045" s="11" t="str">
        <f>VLOOKUP($A1045,'Hospitalisation Details'!$K1045:$S3387,6,FALSE)</f>
        <v>R1022</v>
      </c>
      <c r="Q1045" s="36">
        <f ca="1">VLOOKUP($A1045,'Hospitalisation Details'!$K1045:$S3387,8,FALSE)</f>
        <v>35</v>
      </c>
    </row>
    <row r="1046" spans="1:17" x14ac:dyDescent="0.3">
      <c r="A1046" s="14" t="str">
        <f>VLOOKUP('Customer Names'!A1046,'Customer Names'!A1046:F3380,1,FALSE)</f>
        <v>Id1045</v>
      </c>
      <c r="B1046" s="11" t="str">
        <f>VLOOKUP('Customer Names'!B1046,'Customer Names'!B1046:G3380,5,FALSE)</f>
        <v>Kathya</v>
      </c>
      <c r="C1046" s="11">
        <f>VLOOKUP($A1046,'Medical Examinations'!$A1046:$O3380,2,FALSE)</f>
        <v>35.42</v>
      </c>
      <c r="D1046" s="11">
        <f>VLOOKUP($A1046,'Medical Examinations'!$A1046:$O3380,3,FALSE)</f>
        <v>8.6999999999999993</v>
      </c>
      <c r="E1046" s="11" t="str">
        <f>VLOOKUP($A1046,'Medical Examinations'!$A1046:$P3380,14,FALSE)</f>
        <v>Yes</v>
      </c>
      <c r="F1046" s="11" t="str">
        <f>VLOOKUP($A1046,'Medical Examinations'!$A1046:$O3380,5,FALSE)</f>
        <v>No</v>
      </c>
      <c r="G1046" s="11" t="str">
        <f>VLOOKUP($A1046,'Medical Examinations'!$A1046:$O3380,6,FALSE)</f>
        <v>No</v>
      </c>
      <c r="H1046" s="11">
        <f>VLOOKUP($A1046,'Medical Examinations'!$A1046:$P3380,13,FALSE)</f>
        <v>1</v>
      </c>
      <c r="I1046" s="11" t="str">
        <f>VLOOKUP($A1046,'Medical Examinations'!$A1046:$P3380,16,FALSE)</f>
        <v>No</v>
      </c>
      <c r="J1046" s="11" t="str">
        <f>VLOOKUP($A1046,'Medical Examinations'!$A1046:$P3380,11,FALSE)</f>
        <v>Obesity</v>
      </c>
      <c r="K1046" s="11" t="str">
        <f>VLOOKUP($A1046,'Medical Examinations'!$A1046:$P3380,12,FALSE)</f>
        <v>Diabetes</v>
      </c>
      <c r="L1046" s="11" t="str">
        <f>VLOOKUP($A1046,'Hospitalisation Details'!$K1046:$S3388,7,FALSE)</f>
        <v>29 Aug 1986</v>
      </c>
      <c r="M1046" s="17">
        <f>VLOOKUP($A1046,'Hospitalisation Details'!$K1046:$S3388,9,FALSE)</f>
        <v>10749.02</v>
      </c>
      <c r="N1046" s="11" t="str">
        <f>VLOOKUP($A1046,'Hospitalisation Details'!$K1046:$S3388,4,FALSE)</f>
        <v>Tier - 3</v>
      </c>
      <c r="O1046" s="11" t="str">
        <f>VLOOKUP($A1046,'Hospitalisation Details'!$K1046:$S3388,5,FALSE)</f>
        <v>Tier - 1</v>
      </c>
      <c r="P1046" s="11" t="str">
        <f>VLOOKUP($A1046,'Hospitalisation Details'!$K1046:$S3388,6,FALSE)</f>
        <v>R1026</v>
      </c>
      <c r="Q1046" s="36">
        <f ca="1">VLOOKUP($A1046,'Hospitalisation Details'!$K1046:$S3388,8,FALSE)</f>
        <v>38</v>
      </c>
    </row>
    <row r="1047" spans="1:17" x14ac:dyDescent="0.3">
      <c r="A1047" s="14" t="str">
        <f>VLOOKUP('Customer Names'!A1047,'Customer Names'!A1047:F3381,1,FALSE)</f>
        <v>Id1046</v>
      </c>
      <c r="B1047" s="11" t="str">
        <f>VLOOKUP('Customer Names'!B1047,'Customer Names'!B1047:G3381,5,FALSE)</f>
        <v>Wesley</v>
      </c>
      <c r="C1047" s="11">
        <f>VLOOKUP($A1047,'Medical Examinations'!$A1047:$O3381,2,FALSE)</f>
        <v>35.625</v>
      </c>
      <c r="D1047" s="11">
        <f>VLOOKUP($A1047,'Medical Examinations'!$A1047:$O3381,3,FALSE)</f>
        <v>10.79</v>
      </c>
      <c r="E1047" s="11" t="str">
        <f>VLOOKUP($A1047,'Medical Examinations'!$A1047:$P3381,14,FALSE)</f>
        <v>No</v>
      </c>
      <c r="F1047" s="11" t="str">
        <f>VLOOKUP($A1047,'Medical Examinations'!$A1047:$O3381,5,FALSE)</f>
        <v>No</v>
      </c>
      <c r="G1047" s="11" t="str">
        <f>VLOOKUP($A1047,'Medical Examinations'!$A1047:$O3381,6,FALSE)</f>
        <v>No</v>
      </c>
      <c r="H1047" s="11">
        <f>VLOOKUP($A1047,'Medical Examinations'!$A1047:$P3381,13,FALSE)</f>
        <v>0</v>
      </c>
      <c r="I1047" s="11" t="str">
        <f>VLOOKUP($A1047,'Medical Examinations'!$A1047:$P3381,16,FALSE)</f>
        <v>No</v>
      </c>
      <c r="J1047" s="11" t="str">
        <f>VLOOKUP($A1047,'Medical Examinations'!$A1047:$P3381,11,FALSE)</f>
        <v>Obesity</v>
      </c>
      <c r="K1047" s="11" t="str">
        <f>VLOOKUP($A1047,'Medical Examinations'!$A1047:$P3381,12,FALSE)</f>
        <v>Diabetes</v>
      </c>
      <c r="L1047" s="11" t="str">
        <f>VLOOKUP($A1047,'Hospitalisation Details'!$K1047:$S3389,7,FALSE)</f>
        <v>9 Dec 1974</v>
      </c>
      <c r="M1047" s="17">
        <f>VLOOKUP($A1047,'Hospitalisation Details'!$K1047:$S3389,9,FALSE)</f>
        <v>10736.87</v>
      </c>
      <c r="N1047" s="11" t="str">
        <f>VLOOKUP($A1047,'Hospitalisation Details'!$K1047:$S3389,4,FALSE)</f>
        <v>Tier - 3</v>
      </c>
      <c r="O1047" s="11" t="str">
        <f>VLOOKUP($A1047,'Hospitalisation Details'!$K1047:$S3389,5,FALSE)</f>
        <v>Tier - 1</v>
      </c>
      <c r="P1047" s="11" t="str">
        <f>VLOOKUP($A1047,'Hospitalisation Details'!$K1047:$S3389,6,FALSE)</f>
        <v>R1016</v>
      </c>
      <c r="Q1047" s="36">
        <f ca="1">VLOOKUP($A1047,'Hospitalisation Details'!$K1047:$S3389,8,FALSE)</f>
        <v>50</v>
      </c>
    </row>
    <row r="1048" spans="1:17" x14ac:dyDescent="0.3">
      <c r="A1048" s="14" t="str">
        <f>VLOOKUP('Customer Names'!A1048,'Customer Names'!A1048:F3382,1,FALSE)</f>
        <v>Id1047</v>
      </c>
      <c r="B1048" s="11" t="str">
        <f>VLOOKUP('Customer Names'!B1048,'Customer Names'!B1048:G3382,5,FALSE)</f>
        <v>Tim</v>
      </c>
      <c r="C1048" s="11">
        <f>VLOOKUP($A1048,'Medical Examinations'!$A1048:$O3382,2,FALSE)</f>
        <v>45.51</v>
      </c>
      <c r="D1048" s="11">
        <f>VLOOKUP($A1048,'Medical Examinations'!$A1048:$O3382,3,FALSE)</f>
        <v>4.32</v>
      </c>
      <c r="E1048" s="11" t="str">
        <f>VLOOKUP($A1048,'Medical Examinations'!$A1048:$P3382,14,FALSE)</f>
        <v>No</v>
      </c>
      <c r="F1048" s="11" t="str">
        <f>VLOOKUP($A1048,'Medical Examinations'!$A1048:$O3382,5,FALSE)</f>
        <v>No</v>
      </c>
      <c r="G1048" s="11" t="str">
        <f>VLOOKUP($A1048,'Medical Examinations'!$A1048:$O3382,6,FALSE)</f>
        <v>No</v>
      </c>
      <c r="H1048" s="11">
        <f>VLOOKUP($A1048,'Medical Examinations'!$A1048:$P3382,13,FALSE)</f>
        <v>1</v>
      </c>
      <c r="I1048" s="11" t="str">
        <f>VLOOKUP($A1048,'Medical Examinations'!$A1048:$P3382,16,FALSE)</f>
        <v>No</v>
      </c>
      <c r="J1048" s="11" t="str">
        <f>VLOOKUP($A1048,'Medical Examinations'!$A1048:$P3382,11,FALSE)</f>
        <v>Obesity</v>
      </c>
      <c r="K1048" s="11" t="str">
        <f>VLOOKUP($A1048,'Medical Examinations'!$A1048:$P3382,12,FALSE)</f>
        <v>Normal</v>
      </c>
      <c r="L1048" s="11" t="str">
        <f>VLOOKUP($A1048,'Hospitalisation Details'!$K1048:$S3390,7,FALSE)</f>
        <v>25 Jun 1992</v>
      </c>
      <c r="M1048" s="17">
        <f>VLOOKUP($A1048,'Hospitalisation Details'!$K1048:$S3390,9,FALSE)</f>
        <v>10719.57</v>
      </c>
      <c r="N1048" s="11" t="str">
        <f>VLOOKUP($A1048,'Hospitalisation Details'!$K1048:$S3390,4,FALSE)</f>
        <v>Tier - 3</v>
      </c>
      <c r="O1048" s="11" t="str">
        <f>VLOOKUP($A1048,'Hospitalisation Details'!$K1048:$S3390,5,FALSE)</f>
        <v>Tier - 1</v>
      </c>
      <c r="P1048" s="11" t="str">
        <f>VLOOKUP($A1048,'Hospitalisation Details'!$K1048:$S3390,6,FALSE)</f>
        <v>R1012</v>
      </c>
      <c r="Q1048" s="36">
        <f ca="1">VLOOKUP($A1048,'Hospitalisation Details'!$K1048:$S3390,8,FALSE)</f>
        <v>32</v>
      </c>
    </row>
    <row r="1049" spans="1:17" x14ac:dyDescent="0.3">
      <c r="A1049" s="14" t="str">
        <f>VLOOKUP('Customer Names'!A1049,'Customer Names'!A1049:F3383,1,FALSE)</f>
        <v>Id1048</v>
      </c>
      <c r="B1049" s="11" t="str">
        <f>VLOOKUP('Customer Names'!B1049,'Customer Names'!B1049:G3383,5,FALSE)</f>
        <v>Jamie L</v>
      </c>
      <c r="C1049" s="11">
        <f>VLOOKUP($A1049,'Medical Examinations'!$A1049:$O3383,2,FALSE)</f>
        <v>37.1</v>
      </c>
      <c r="D1049" s="11">
        <f>VLOOKUP($A1049,'Medical Examinations'!$A1049:$O3383,3,FALSE)</f>
        <v>7.19</v>
      </c>
      <c r="E1049" s="11" t="str">
        <f>VLOOKUP($A1049,'Medical Examinations'!$A1049:$P3383,14,FALSE)</f>
        <v>Yes</v>
      </c>
      <c r="F1049" s="11" t="str">
        <f>VLOOKUP($A1049,'Medical Examinations'!$A1049:$O3383,5,FALSE)</f>
        <v>No</v>
      </c>
      <c r="G1049" s="11" t="str">
        <f>VLOOKUP($A1049,'Medical Examinations'!$A1049:$O3383,6,FALSE)</f>
        <v>No</v>
      </c>
      <c r="H1049" s="11">
        <f>VLOOKUP($A1049,'Medical Examinations'!$A1049:$P3383,13,FALSE)</f>
        <v>0</v>
      </c>
      <c r="I1049" s="11" t="str">
        <f>VLOOKUP($A1049,'Medical Examinations'!$A1049:$P3383,16,FALSE)</f>
        <v>No</v>
      </c>
      <c r="J1049" s="11" t="str">
        <f>VLOOKUP($A1049,'Medical Examinations'!$A1049:$P3383,11,FALSE)</f>
        <v>Obesity</v>
      </c>
      <c r="K1049" s="11" t="str">
        <f>VLOOKUP($A1049,'Medical Examinations'!$A1049:$P3383,12,FALSE)</f>
        <v>Diabetes</v>
      </c>
      <c r="L1049" s="11" t="str">
        <f>VLOOKUP($A1049,'Hospitalisation Details'!$K1049:$S3391,7,FALSE)</f>
        <v>5 Oct 1967</v>
      </c>
      <c r="M1049" s="17">
        <f>VLOOKUP($A1049,'Hospitalisation Details'!$K1049:$S3391,9,FALSE)</f>
        <v>10713.64</v>
      </c>
      <c r="N1049" s="11" t="str">
        <f>VLOOKUP($A1049,'Hospitalisation Details'!$K1049:$S3391,4,FALSE)</f>
        <v>Tier - 3</v>
      </c>
      <c r="O1049" s="11" t="str">
        <f>VLOOKUP($A1049,'Hospitalisation Details'!$K1049:$S3391,5,FALSE)</f>
        <v>Tier - 3</v>
      </c>
      <c r="P1049" s="11" t="str">
        <f>VLOOKUP($A1049,'Hospitalisation Details'!$K1049:$S3391,6,FALSE)</f>
        <v>R1011</v>
      </c>
      <c r="Q1049" s="36">
        <f ca="1">VLOOKUP($A1049,'Hospitalisation Details'!$K1049:$S3391,8,FALSE)</f>
        <v>57</v>
      </c>
    </row>
    <row r="1050" spans="1:17" x14ac:dyDescent="0.3">
      <c r="A1050" s="14" t="str">
        <f>VLOOKUP('Customer Names'!A1050,'Customer Names'!A1050:F3384,1,FALSE)</f>
        <v>Id1049</v>
      </c>
      <c r="B1050" s="11" t="str">
        <f>VLOOKUP('Customer Names'!B1050,'Customer Names'!B1050:G3384,5,FALSE)</f>
        <v>Alexandra</v>
      </c>
      <c r="C1050" s="11">
        <f>VLOOKUP($A1050,'Medical Examinations'!$A1050:$O3384,2,FALSE)</f>
        <v>30.5</v>
      </c>
      <c r="D1050" s="11">
        <f>VLOOKUP($A1050,'Medical Examinations'!$A1050:$O3384,3,FALSE)</f>
        <v>11.94</v>
      </c>
      <c r="E1050" s="11" t="str">
        <f>VLOOKUP($A1050,'Medical Examinations'!$A1050:$P3384,14,FALSE)</f>
        <v>Yes</v>
      </c>
      <c r="F1050" s="11" t="str">
        <f>VLOOKUP($A1050,'Medical Examinations'!$A1050:$O3384,5,FALSE)</f>
        <v>No</v>
      </c>
      <c r="G1050" s="11" t="str">
        <f>VLOOKUP($A1050,'Medical Examinations'!$A1050:$O3384,6,FALSE)</f>
        <v>No</v>
      </c>
      <c r="H1050" s="11">
        <f>VLOOKUP($A1050,'Medical Examinations'!$A1050:$P3384,13,FALSE)</f>
        <v>0</v>
      </c>
      <c r="I1050" s="11" t="str">
        <f>VLOOKUP($A1050,'Medical Examinations'!$A1050:$P3384,16,FALSE)</f>
        <v>No</v>
      </c>
      <c r="J1050" s="11" t="str">
        <f>VLOOKUP($A1050,'Medical Examinations'!$A1050:$P3384,11,FALSE)</f>
        <v>Obesity</v>
      </c>
      <c r="K1050" s="11" t="str">
        <f>VLOOKUP($A1050,'Medical Examinations'!$A1050:$P3384,12,FALSE)</f>
        <v>Diabetes</v>
      </c>
      <c r="L1050" s="11" t="str">
        <f>VLOOKUP($A1050,'Hospitalisation Details'!$K1050:$S3392,7,FALSE)</f>
        <v>30 Jul 1967</v>
      </c>
      <c r="M1050" s="17">
        <f>VLOOKUP($A1050,'Hospitalisation Details'!$K1050:$S3392,9,FALSE)</f>
        <v>10704.47</v>
      </c>
      <c r="N1050" s="11" t="str">
        <f>VLOOKUP($A1050,'Hospitalisation Details'!$K1050:$S3392,4,FALSE)</f>
        <v>Tier - 3</v>
      </c>
      <c r="O1050" s="11" t="str">
        <f>VLOOKUP($A1050,'Hospitalisation Details'!$K1050:$S3392,5,FALSE)</f>
        <v>Tier - 2</v>
      </c>
      <c r="P1050" s="11" t="str">
        <f>VLOOKUP($A1050,'Hospitalisation Details'!$K1050:$S3392,6,FALSE)</f>
        <v>R1011</v>
      </c>
      <c r="Q1050" s="36">
        <f ca="1">VLOOKUP($A1050,'Hospitalisation Details'!$K1050:$S3392,8,FALSE)</f>
        <v>57</v>
      </c>
    </row>
    <row r="1051" spans="1:17" x14ac:dyDescent="0.3">
      <c r="A1051" s="14" t="str">
        <f>VLOOKUP('Customer Names'!A1051,'Customer Names'!A1051:F3385,1,FALSE)</f>
        <v>Id1050</v>
      </c>
      <c r="B1051" s="11" t="str">
        <f>VLOOKUP('Customer Names'!B1051,'Customer Names'!B1051:G3385,5,FALSE)</f>
        <v>Tiffany</v>
      </c>
      <c r="C1051" s="11">
        <f>VLOOKUP($A1051,'Medical Examinations'!$A1051:$O3385,2,FALSE)</f>
        <v>28.16</v>
      </c>
      <c r="D1051" s="11">
        <f>VLOOKUP($A1051,'Medical Examinations'!$A1051:$O3385,3,FALSE)</f>
        <v>5.56</v>
      </c>
      <c r="E1051" s="11" t="str">
        <f>VLOOKUP($A1051,'Medical Examinations'!$A1051:$P3385,14,FALSE)</f>
        <v>No</v>
      </c>
      <c r="F1051" s="11" t="str">
        <f>VLOOKUP($A1051,'Medical Examinations'!$A1051:$O3385,5,FALSE)</f>
        <v>No</v>
      </c>
      <c r="G1051" s="11" t="str">
        <f>VLOOKUP($A1051,'Medical Examinations'!$A1051:$O3385,6,FALSE)</f>
        <v>No</v>
      </c>
      <c r="H1051" s="11">
        <f>VLOOKUP($A1051,'Medical Examinations'!$A1051:$P3385,13,FALSE)</f>
        <v>2</v>
      </c>
      <c r="I1051" s="11" t="str">
        <f>VLOOKUP($A1051,'Medical Examinations'!$A1051:$P3385,16,FALSE)</f>
        <v>No</v>
      </c>
      <c r="J1051" s="11" t="str">
        <f>VLOOKUP($A1051,'Medical Examinations'!$A1051:$P3385,11,FALSE)</f>
        <v>Overweight</v>
      </c>
      <c r="K1051" s="11" t="str">
        <f>VLOOKUP($A1051,'Medical Examinations'!$A1051:$P3385,12,FALSE)</f>
        <v>Normal</v>
      </c>
      <c r="L1051" s="11" t="str">
        <f>VLOOKUP($A1051,'Hospitalisation Details'!$K1051:$S3393,7,FALSE)</f>
        <v>24 Oct 1972</v>
      </c>
      <c r="M1051" s="17">
        <f>VLOOKUP($A1051,'Hospitalisation Details'!$K1051:$S3393,9,FALSE)</f>
        <v>10702.64</v>
      </c>
      <c r="N1051" s="11" t="str">
        <f>VLOOKUP($A1051,'Hospitalisation Details'!$K1051:$S3393,4,FALSE)</f>
        <v>Tier - 3</v>
      </c>
      <c r="O1051" s="11" t="str">
        <f>VLOOKUP($A1051,'Hospitalisation Details'!$K1051:$S3393,5,FALSE)</f>
        <v>Tier - 3</v>
      </c>
      <c r="P1051" s="11" t="str">
        <f>VLOOKUP($A1051,'Hospitalisation Details'!$K1051:$S3393,6,FALSE)</f>
        <v>R1013</v>
      </c>
      <c r="Q1051" s="36">
        <f ca="1">VLOOKUP($A1051,'Hospitalisation Details'!$K1051:$S3393,8,FALSE)</f>
        <v>52</v>
      </c>
    </row>
    <row r="1052" spans="1:17" x14ac:dyDescent="0.3">
      <c r="A1052" s="14" t="str">
        <f>VLOOKUP('Customer Names'!A1052,'Customer Names'!A1052:F3386,1,FALSE)</f>
        <v>Id1051</v>
      </c>
      <c r="B1052" s="11" t="str">
        <f>VLOOKUP('Customer Names'!B1052,'Customer Names'!B1052:G3386,5,FALSE)</f>
        <v>Rebecca J</v>
      </c>
      <c r="C1052" s="11">
        <f>VLOOKUP($A1052,'Medical Examinations'!$A1052:$O3386,2,FALSE)</f>
        <v>29.1</v>
      </c>
      <c r="D1052" s="11">
        <f>VLOOKUP($A1052,'Medical Examinations'!$A1052:$O3386,3,FALSE)</f>
        <v>5.64</v>
      </c>
      <c r="E1052" s="11" t="str">
        <f>VLOOKUP($A1052,'Medical Examinations'!$A1052:$P3386,14,FALSE)</f>
        <v>Yes</v>
      </c>
      <c r="F1052" s="11" t="str">
        <f>VLOOKUP($A1052,'Medical Examinations'!$A1052:$O3386,5,FALSE)</f>
        <v>No</v>
      </c>
      <c r="G1052" s="11" t="str">
        <f>VLOOKUP($A1052,'Medical Examinations'!$A1052:$O3386,6,FALSE)</f>
        <v>No</v>
      </c>
      <c r="H1052" s="11">
        <f>VLOOKUP($A1052,'Medical Examinations'!$A1052:$P3386,13,FALSE)</f>
        <v>0</v>
      </c>
      <c r="I1052" s="11" t="str">
        <f>VLOOKUP($A1052,'Medical Examinations'!$A1052:$P3386,16,FALSE)</f>
        <v>No</v>
      </c>
      <c r="J1052" s="11" t="str">
        <f>VLOOKUP($A1052,'Medical Examinations'!$A1052:$P3386,11,FALSE)</f>
        <v>Overweight</v>
      </c>
      <c r="K1052" s="11" t="str">
        <f>VLOOKUP($A1052,'Medical Examinations'!$A1052:$P3386,12,FALSE)</f>
        <v>Normal</v>
      </c>
      <c r="L1052" s="11" t="str">
        <f>VLOOKUP($A1052,'Hospitalisation Details'!$K1052:$S3394,7,FALSE)</f>
        <v>30 Sep 1976</v>
      </c>
      <c r="M1052" s="17">
        <f>VLOOKUP($A1052,'Hospitalisation Details'!$K1052:$S3394,9,FALSE)</f>
        <v>10698.38</v>
      </c>
      <c r="N1052" s="11" t="str">
        <f>VLOOKUP($A1052,'Hospitalisation Details'!$K1052:$S3394,4,FALSE)</f>
        <v>Tier - 3</v>
      </c>
      <c r="O1052" s="11" t="str">
        <f>VLOOKUP($A1052,'Hospitalisation Details'!$K1052:$S3394,5,FALSE)</f>
        <v>Tier - 1</v>
      </c>
      <c r="P1052" s="11" t="str">
        <f>VLOOKUP($A1052,'Hospitalisation Details'!$K1052:$S3394,6,FALSE)</f>
        <v>R1025</v>
      </c>
      <c r="Q1052" s="36">
        <f ca="1">VLOOKUP($A1052,'Hospitalisation Details'!$K1052:$S3394,8,FALSE)</f>
        <v>48</v>
      </c>
    </row>
    <row r="1053" spans="1:17" x14ac:dyDescent="0.3">
      <c r="A1053" s="14" t="str">
        <f>VLOOKUP('Customer Names'!A1053,'Customer Names'!A1053:F3387,1,FALSE)</f>
        <v>Id1052</v>
      </c>
      <c r="B1053" s="11" t="str">
        <f>VLOOKUP('Customer Names'!B1053,'Customer Names'!B1053:G3387,5,FALSE)</f>
        <v>Austin T</v>
      </c>
      <c r="C1053" s="11">
        <f>VLOOKUP($A1053,'Medical Examinations'!$A1053:$O3387,2,FALSE)</f>
        <v>30.22</v>
      </c>
      <c r="D1053" s="11">
        <f>VLOOKUP($A1053,'Medical Examinations'!$A1053:$O3387,3,FALSE)</f>
        <v>4.6500000000000004</v>
      </c>
      <c r="E1053" s="11" t="str">
        <f>VLOOKUP($A1053,'Medical Examinations'!$A1053:$P3387,14,FALSE)</f>
        <v>No</v>
      </c>
      <c r="F1053" s="11" t="str">
        <f>VLOOKUP($A1053,'Medical Examinations'!$A1053:$O3387,5,FALSE)</f>
        <v>No</v>
      </c>
      <c r="G1053" s="11" t="str">
        <f>VLOOKUP($A1053,'Medical Examinations'!$A1053:$O3387,6,FALSE)</f>
        <v>No</v>
      </c>
      <c r="H1053" s="11">
        <f>VLOOKUP($A1053,'Medical Examinations'!$A1053:$P3387,13,FALSE)</f>
        <v>0</v>
      </c>
      <c r="I1053" s="11" t="str">
        <f>VLOOKUP($A1053,'Medical Examinations'!$A1053:$P3387,16,FALSE)</f>
        <v>No</v>
      </c>
      <c r="J1053" s="11" t="str">
        <f>VLOOKUP($A1053,'Medical Examinations'!$A1053:$P3387,11,FALSE)</f>
        <v>Obesity</v>
      </c>
      <c r="K1053" s="11" t="str">
        <f>VLOOKUP($A1053,'Medical Examinations'!$A1053:$P3387,12,FALSE)</f>
        <v>Normal</v>
      </c>
      <c r="L1053" s="11" t="str">
        <f>VLOOKUP($A1053,'Hospitalisation Details'!$K1053:$S3395,7,FALSE)</f>
        <v>2 Aug 1977</v>
      </c>
      <c r="M1053" s="17">
        <f>VLOOKUP($A1053,'Hospitalisation Details'!$K1053:$S3395,9,FALSE)</f>
        <v>10690.11</v>
      </c>
      <c r="N1053" s="11" t="str">
        <f>VLOOKUP($A1053,'Hospitalisation Details'!$K1053:$S3395,4,FALSE)</f>
        <v>Tier - 3</v>
      </c>
      <c r="O1053" s="11" t="str">
        <f>VLOOKUP($A1053,'Hospitalisation Details'!$K1053:$S3395,5,FALSE)</f>
        <v>Tier - 2</v>
      </c>
      <c r="P1053" s="11" t="str">
        <f>VLOOKUP($A1053,'Hospitalisation Details'!$K1053:$S3395,6,FALSE)</f>
        <v>R1021</v>
      </c>
      <c r="Q1053" s="36">
        <f ca="1">VLOOKUP($A1053,'Hospitalisation Details'!$K1053:$S3395,8,FALSE)</f>
        <v>47</v>
      </c>
    </row>
    <row r="1054" spans="1:17" x14ac:dyDescent="0.3">
      <c r="A1054" s="14" t="str">
        <f>VLOOKUP('Customer Names'!A1054,'Customer Names'!A1054:F3388,1,FALSE)</f>
        <v>Id1053</v>
      </c>
      <c r="B1054" s="11" t="str">
        <f>VLOOKUP('Customer Names'!B1054,'Customer Names'!B1054:G3388,5,FALSE)</f>
        <v>Jamie T</v>
      </c>
      <c r="C1054" s="11">
        <f>VLOOKUP($A1054,'Medical Examinations'!$A1054:$O3388,2,FALSE)</f>
        <v>24.29</v>
      </c>
      <c r="D1054" s="11">
        <f>VLOOKUP($A1054,'Medical Examinations'!$A1054:$O3388,3,FALSE)</f>
        <v>9.0500000000000007</v>
      </c>
      <c r="E1054" s="11" t="str">
        <f>VLOOKUP($A1054,'Medical Examinations'!$A1054:$P3388,14,FALSE)</f>
        <v>No</v>
      </c>
      <c r="F1054" s="11" t="str">
        <f>VLOOKUP($A1054,'Medical Examinations'!$A1054:$O3388,5,FALSE)</f>
        <v>No</v>
      </c>
      <c r="G1054" s="11" t="str">
        <f>VLOOKUP($A1054,'Medical Examinations'!$A1054:$O3388,6,FALSE)</f>
        <v>No</v>
      </c>
      <c r="H1054" s="11">
        <f>VLOOKUP($A1054,'Medical Examinations'!$A1054:$P3388,13,FALSE)</f>
        <v>0</v>
      </c>
      <c r="I1054" s="11" t="str">
        <f>VLOOKUP($A1054,'Medical Examinations'!$A1054:$P3388,16,FALSE)</f>
        <v>No</v>
      </c>
      <c r="J1054" s="11" t="str">
        <f>VLOOKUP($A1054,'Medical Examinations'!$A1054:$P3388,11,FALSE)</f>
        <v>Normal Weight</v>
      </c>
      <c r="K1054" s="11" t="str">
        <f>VLOOKUP($A1054,'Medical Examinations'!$A1054:$P3388,12,FALSE)</f>
        <v>Diabetes</v>
      </c>
      <c r="L1054" s="11" t="str">
        <f>VLOOKUP($A1054,'Hospitalisation Details'!$K1054:$S3396,7,FALSE)</f>
        <v>7 Sep 1962</v>
      </c>
      <c r="M1054" s="17">
        <f>VLOOKUP($A1054,'Hospitalisation Details'!$K1054:$S3396,9,FALSE)</f>
        <v>10676.83</v>
      </c>
      <c r="N1054" s="11" t="str">
        <f>VLOOKUP($A1054,'Hospitalisation Details'!$K1054:$S3396,4,FALSE)</f>
        <v>Tier - 3</v>
      </c>
      <c r="O1054" s="11" t="str">
        <f>VLOOKUP($A1054,'Hospitalisation Details'!$K1054:$S3396,5,FALSE)</f>
        <v>Tier - 3</v>
      </c>
      <c r="P1054" s="11" t="str">
        <f>VLOOKUP($A1054,'Hospitalisation Details'!$K1054:$S3396,6,FALSE)</f>
        <v>R1013</v>
      </c>
      <c r="Q1054" s="36">
        <f ca="1">VLOOKUP($A1054,'Hospitalisation Details'!$K1054:$S3396,8,FALSE)</f>
        <v>62</v>
      </c>
    </row>
    <row r="1055" spans="1:17" x14ac:dyDescent="0.3">
      <c r="A1055" s="14" t="str">
        <f>VLOOKUP('Customer Names'!A1055,'Customer Names'!A1055:F3389,1,FALSE)</f>
        <v>Id1054</v>
      </c>
      <c r="B1055" s="11" t="str">
        <f>VLOOKUP('Customer Names'!B1055,'Customer Names'!B1055:G3389,5,FALSE)</f>
        <v>Matthew T</v>
      </c>
      <c r="C1055" s="11">
        <f>VLOOKUP($A1055,'Medical Examinations'!$A1055:$O3389,2,FALSE)</f>
        <v>29.39</v>
      </c>
      <c r="D1055" s="11">
        <f>VLOOKUP($A1055,'Medical Examinations'!$A1055:$O3389,3,FALSE)</f>
        <v>4.5199999999999996</v>
      </c>
      <c r="E1055" s="11" t="str">
        <f>VLOOKUP($A1055,'Medical Examinations'!$A1055:$P3389,14,FALSE)</f>
        <v>Yes</v>
      </c>
      <c r="F1055" s="11" t="str">
        <f>VLOOKUP($A1055,'Medical Examinations'!$A1055:$O3389,5,FALSE)</f>
        <v>No</v>
      </c>
      <c r="G1055" s="11" t="str">
        <f>VLOOKUP($A1055,'Medical Examinations'!$A1055:$O3389,6,FALSE)</f>
        <v>No</v>
      </c>
      <c r="H1055" s="11">
        <f>VLOOKUP($A1055,'Medical Examinations'!$A1055:$P3389,13,FALSE)</f>
        <v>0</v>
      </c>
      <c r="I1055" s="11" t="str">
        <f>VLOOKUP($A1055,'Medical Examinations'!$A1055:$P3389,16,FALSE)</f>
        <v>No</v>
      </c>
      <c r="J1055" s="11" t="str">
        <f>VLOOKUP($A1055,'Medical Examinations'!$A1055:$P3389,11,FALSE)</f>
        <v>Overweight</v>
      </c>
      <c r="K1055" s="11" t="str">
        <f>VLOOKUP($A1055,'Medical Examinations'!$A1055:$P3389,12,FALSE)</f>
        <v>Normal</v>
      </c>
      <c r="L1055" s="11" t="str">
        <f>VLOOKUP($A1055,'Hospitalisation Details'!$K1055:$S3397,7,FALSE)</f>
        <v>22 Nov 1976</v>
      </c>
      <c r="M1055" s="17">
        <f>VLOOKUP($A1055,'Hospitalisation Details'!$K1055:$S3397,9,FALSE)</f>
        <v>10665.44</v>
      </c>
      <c r="N1055" s="11" t="str">
        <f>VLOOKUP($A1055,'Hospitalisation Details'!$K1055:$S3397,4,FALSE)</f>
        <v>Tier - 3</v>
      </c>
      <c r="O1055" s="11" t="str">
        <f>VLOOKUP($A1055,'Hospitalisation Details'!$K1055:$S3397,5,FALSE)</f>
        <v>Tier - 2</v>
      </c>
      <c r="P1055" s="11" t="str">
        <f>VLOOKUP($A1055,'Hospitalisation Details'!$K1055:$S3397,6,FALSE)</f>
        <v>R1021</v>
      </c>
      <c r="Q1055" s="36">
        <f ca="1">VLOOKUP($A1055,'Hospitalisation Details'!$K1055:$S3397,8,FALSE)</f>
        <v>48</v>
      </c>
    </row>
    <row r="1056" spans="1:17" x14ac:dyDescent="0.3">
      <c r="A1056" s="14" t="str">
        <f>VLOOKUP('Customer Names'!A1056,'Customer Names'!A1056:F3390,1,FALSE)</f>
        <v>Id1055</v>
      </c>
      <c r="B1056" s="11" t="str">
        <f>VLOOKUP('Customer Names'!B1056,'Customer Names'!B1056:G3390,5,FALSE)</f>
        <v>Emily</v>
      </c>
      <c r="C1056" s="11">
        <f>VLOOKUP($A1056,'Medical Examinations'!$A1056:$O3390,2,FALSE)</f>
        <v>25.66</v>
      </c>
      <c r="D1056" s="11">
        <f>VLOOKUP($A1056,'Medical Examinations'!$A1056:$O3390,3,FALSE)</f>
        <v>4.62</v>
      </c>
      <c r="E1056" s="11" t="str">
        <f>VLOOKUP($A1056,'Medical Examinations'!$A1056:$P3390,14,FALSE)</f>
        <v>Yes</v>
      </c>
      <c r="F1056" s="11" t="str">
        <f>VLOOKUP($A1056,'Medical Examinations'!$A1056:$O3390,5,FALSE)</f>
        <v>No</v>
      </c>
      <c r="G1056" s="11" t="str">
        <f>VLOOKUP($A1056,'Medical Examinations'!$A1056:$O3390,6,FALSE)</f>
        <v>No</v>
      </c>
      <c r="H1056" s="11">
        <f>VLOOKUP($A1056,'Medical Examinations'!$A1056:$P3390,13,FALSE)</f>
        <v>1</v>
      </c>
      <c r="I1056" s="11" t="str">
        <f>VLOOKUP($A1056,'Medical Examinations'!$A1056:$P3390,16,FALSE)</f>
        <v>No</v>
      </c>
      <c r="J1056" s="11" t="str">
        <f>VLOOKUP($A1056,'Medical Examinations'!$A1056:$P3390,11,FALSE)</f>
        <v>Overweight</v>
      </c>
      <c r="K1056" s="11" t="str">
        <f>VLOOKUP($A1056,'Medical Examinations'!$A1056:$P3390,12,FALSE)</f>
        <v>Normal</v>
      </c>
      <c r="L1056" s="11" t="str">
        <f>VLOOKUP($A1056,'Hospitalisation Details'!$K1056:$S3398,7,FALSE)</f>
        <v>8 Aug 1964</v>
      </c>
      <c r="M1056" s="17">
        <f>VLOOKUP($A1056,'Hospitalisation Details'!$K1056:$S3398,9,FALSE)</f>
        <v>10627.81</v>
      </c>
      <c r="N1056" s="11" t="str">
        <f>VLOOKUP($A1056,'Hospitalisation Details'!$K1056:$S3398,4,FALSE)</f>
        <v>Tier - 3</v>
      </c>
      <c r="O1056" s="11" t="str">
        <f>VLOOKUP($A1056,'Hospitalisation Details'!$K1056:$S3398,5,FALSE)</f>
        <v>Tier - 3</v>
      </c>
      <c r="P1056" s="11" t="str">
        <f>VLOOKUP($A1056,'Hospitalisation Details'!$K1056:$S3398,6,FALSE)</f>
        <v>R1013</v>
      </c>
      <c r="Q1056" s="36">
        <f ca="1">VLOOKUP($A1056,'Hospitalisation Details'!$K1056:$S3398,8,FALSE)</f>
        <v>60</v>
      </c>
    </row>
    <row r="1057" spans="1:17" x14ac:dyDescent="0.3">
      <c r="A1057" s="14" t="str">
        <f>VLOOKUP('Customer Names'!A1057,'Customer Names'!A1057:F3391,1,FALSE)</f>
        <v>Id1056</v>
      </c>
      <c r="B1057" s="11" t="str">
        <f>VLOOKUP('Customer Names'!B1057,'Customer Names'!B1057:G3391,5,FALSE)</f>
        <v>Gillian</v>
      </c>
      <c r="C1057" s="11">
        <f>VLOOKUP($A1057,'Medical Examinations'!$A1057:$O3391,2,FALSE)</f>
        <v>39.11</v>
      </c>
      <c r="D1057" s="11">
        <f>VLOOKUP($A1057,'Medical Examinations'!$A1057:$O3391,3,FALSE)</f>
        <v>5.87</v>
      </c>
      <c r="E1057" s="11" t="str">
        <f>VLOOKUP($A1057,'Medical Examinations'!$A1057:$P3391,14,FALSE)</f>
        <v>No</v>
      </c>
      <c r="F1057" s="11" t="str">
        <f>VLOOKUP($A1057,'Medical Examinations'!$A1057:$O3391,5,FALSE)</f>
        <v>No</v>
      </c>
      <c r="G1057" s="11" t="str">
        <f>VLOOKUP($A1057,'Medical Examinations'!$A1057:$O3391,6,FALSE)</f>
        <v>No</v>
      </c>
      <c r="H1057" s="11">
        <f>VLOOKUP($A1057,'Medical Examinations'!$A1057:$P3391,13,FALSE)</f>
        <v>0</v>
      </c>
      <c r="I1057" s="11" t="str">
        <f>VLOOKUP($A1057,'Medical Examinations'!$A1057:$P3391,16,FALSE)</f>
        <v>No</v>
      </c>
      <c r="J1057" s="11" t="str">
        <f>VLOOKUP($A1057,'Medical Examinations'!$A1057:$P3391,11,FALSE)</f>
        <v>Obesity</v>
      </c>
      <c r="K1057" s="11" t="str">
        <f>VLOOKUP($A1057,'Medical Examinations'!$A1057:$P3391,12,FALSE)</f>
        <v>Prediabetes</v>
      </c>
      <c r="L1057" s="11" t="str">
        <f>VLOOKUP($A1057,'Hospitalisation Details'!$K1057:$S3399,7,FALSE)</f>
        <v>6 Jul 1990</v>
      </c>
      <c r="M1057" s="17">
        <f>VLOOKUP($A1057,'Hospitalisation Details'!$K1057:$S3399,9,FALSE)</f>
        <v>10620.26</v>
      </c>
      <c r="N1057" s="11" t="str">
        <f>VLOOKUP($A1057,'Hospitalisation Details'!$K1057:$S3399,4,FALSE)</f>
        <v>Tier - 3</v>
      </c>
      <c r="O1057" s="11" t="str">
        <f>VLOOKUP($A1057,'Hospitalisation Details'!$K1057:$S3399,5,FALSE)</f>
        <v>Tier - 3</v>
      </c>
      <c r="P1057" s="11" t="str">
        <f>VLOOKUP($A1057,'Hospitalisation Details'!$K1057:$S3399,6,FALSE)</f>
        <v>R1012</v>
      </c>
      <c r="Q1057" s="36">
        <f ca="1">VLOOKUP($A1057,'Hospitalisation Details'!$K1057:$S3399,8,FALSE)</f>
        <v>34</v>
      </c>
    </row>
    <row r="1058" spans="1:17" x14ac:dyDescent="0.3">
      <c r="A1058" s="14" t="str">
        <f>VLOOKUP('Customer Names'!A1058,'Customer Names'!A1058:F3392,1,FALSE)</f>
        <v>Id1057</v>
      </c>
      <c r="B1058" s="11" t="str">
        <f>VLOOKUP('Customer Names'!B1058,'Customer Names'!B1058:G3392,5,FALSE)</f>
        <v>Brenn E</v>
      </c>
      <c r="C1058" s="11">
        <f>VLOOKUP($A1058,'Medical Examinations'!$A1058:$O3392,2,FALSE)</f>
        <v>43.78</v>
      </c>
      <c r="D1058" s="11">
        <f>VLOOKUP($A1058,'Medical Examinations'!$A1058:$O3392,3,FALSE)</f>
        <v>5.71</v>
      </c>
      <c r="E1058" s="11" t="str">
        <f>VLOOKUP($A1058,'Medical Examinations'!$A1058:$P3392,14,FALSE)</f>
        <v>No</v>
      </c>
      <c r="F1058" s="11" t="str">
        <f>VLOOKUP($A1058,'Medical Examinations'!$A1058:$O3392,5,FALSE)</f>
        <v>No</v>
      </c>
      <c r="G1058" s="11" t="str">
        <f>VLOOKUP($A1058,'Medical Examinations'!$A1058:$O3392,6,FALSE)</f>
        <v>No</v>
      </c>
      <c r="H1058" s="11">
        <f>VLOOKUP($A1058,'Medical Examinations'!$A1058:$P3392,13,FALSE)</f>
        <v>1</v>
      </c>
      <c r="I1058" s="11" t="str">
        <f>VLOOKUP($A1058,'Medical Examinations'!$A1058:$P3392,16,FALSE)</f>
        <v>No</v>
      </c>
      <c r="J1058" s="11" t="str">
        <f>VLOOKUP($A1058,'Medical Examinations'!$A1058:$P3392,11,FALSE)</f>
        <v>Obesity</v>
      </c>
      <c r="K1058" s="11" t="str">
        <f>VLOOKUP($A1058,'Medical Examinations'!$A1058:$P3392,12,FALSE)</f>
        <v>Prediabetes</v>
      </c>
      <c r="L1058" s="11" t="str">
        <f>VLOOKUP($A1058,'Hospitalisation Details'!$K1058:$S3400,7,FALSE)</f>
        <v>23 Jul 1992</v>
      </c>
      <c r="M1058" s="17">
        <f>VLOOKUP($A1058,'Hospitalisation Details'!$K1058:$S3400,9,FALSE)</f>
        <v>10617.04</v>
      </c>
      <c r="N1058" s="11" t="str">
        <f>VLOOKUP($A1058,'Hospitalisation Details'!$K1058:$S3400,4,FALSE)</f>
        <v>Tier - 3</v>
      </c>
      <c r="O1058" s="11" t="str">
        <f>VLOOKUP($A1058,'Hospitalisation Details'!$K1058:$S3400,5,FALSE)</f>
        <v>Tier - 3</v>
      </c>
      <c r="P1058" s="11" t="str">
        <f>VLOOKUP($A1058,'Hospitalisation Details'!$K1058:$S3400,6,FALSE)</f>
        <v>R1026</v>
      </c>
      <c r="Q1058" s="36">
        <f ca="1">VLOOKUP($A1058,'Hospitalisation Details'!$K1058:$S3400,8,FALSE)</f>
        <v>32</v>
      </c>
    </row>
    <row r="1059" spans="1:17" x14ac:dyDescent="0.3">
      <c r="A1059" s="14" t="str">
        <f>VLOOKUP('Customer Names'!A1059,'Customer Names'!A1059:F3393,1,FALSE)</f>
        <v>Id1058</v>
      </c>
      <c r="B1059" s="11" t="str">
        <f>VLOOKUP('Customer Names'!B1059,'Customer Names'!B1059:G3393,5,FALSE)</f>
        <v>Lisa M</v>
      </c>
      <c r="C1059" s="11">
        <f>VLOOKUP($A1059,'Medical Examinations'!$A1059:$O3393,2,FALSE)</f>
        <v>24.35</v>
      </c>
      <c r="D1059" s="11">
        <f>VLOOKUP($A1059,'Medical Examinations'!$A1059:$O3393,3,FALSE)</f>
        <v>9.08</v>
      </c>
      <c r="E1059" s="11" t="str">
        <f>VLOOKUP($A1059,'Medical Examinations'!$A1059:$P3393,14,FALSE)</f>
        <v>No</v>
      </c>
      <c r="F1059" s="11" t="str">
        <f>VLOOKUP($A1059,'Medical Examinations'!$A1059:$O3393,5,FALSE)</f>
        <v>No</v>
      </c>
      <c r="G1059" s="11" t="str">
        <f>VLOOKUP($A1059,'Medical Examinations'!$A1059:$O3393,6,FALSE)</f>
        <v>No</v>
      </c>
      <c r="H1059" s="11">
        <f>VLOOKUP($A1059,'Medical Examinations'!$A1059:$P3393,13,FALSE)</f>
        <v>0</v>
      </c>
      <c r="I1059" s="11" t="str">
        <f>VLOOKUP($A1059,'Medical Examinations'!$A1059:$P3393,16,FALSE)</f>
        <v>No</v>
      </c>
      <c r="J1059" s="11" t="str">
        <f>VLOOKUP($A1059,'Medical Examinations'!$A1059:$P3393,11,FALSE)</f>
        <v>Normal Weight</v>
      </c>
      <c r="K1059" s="11" t="str">
        <f>VLOOKUP($A1059,'Medical Examinations'!$A1059:$P3393,12,FALSE)</f>
        <v>Diabetes</v>
      </c>
      <c r="L1059" s="11" t="str">
        <f>VLOOKUP($A1059,'Hospitalisation Details'!$K1059:$S3401,7,FALSE)</f>
        <v>27 Jun 1965</v>
      </c>
      <c r="M1059" s="17">
        <f>VLOOKUP($A1059,'Hospitalisation Details'!$K1059:$S3401,9,FALSE)</f>
        <v>10608.67</v>
      </c>
      <c r="N1059" s="11" t="str">
        <f>VLOOKUP($A1059,'Hospitalisation Details'!$K1059:$S3401,4,FALSE)</f>
        <v>Tier - 3</v>
      </c>
      <c r="O1059" s="11" t="str">
        <f>VLOOKUP($A1059,'Hospitalisation Details'!$K1059:$S3401,5,FALSE)</f>
        <v>Tier - 3</v>
      </c>
      <c r="P1059" s="11" t="str">
        <f>VLOOKUP($A1059,'Hospitalisation Details'!$K1059:$S3401,6,FALSE)</f>
        <v>R1012</v>
      </c>
      <c r="Q1059" s="36">
        <f ca="1">VLOOKUP($A1059,'Hospitalisation Details'!$K1059:$S3401,8,FALSE)</f>
        <v>59</v>
      </c>
    </row>
    <row r="1060" spans="1:17" x14ac:dyDescent="0.3">
      <c r="A1060" s="14" t="str">
        <f>VLOOKUP('Customer Names'!A1060,'Customer Names'!A1060:F3394,1,FALSE)</f>
        <v>Id1059</v>
      </c>
      <c r="B1060" s="11" t="str">
        <f>VLOOKUP('Customer Names'!B1060,'Customer Names'!B1060:G3394,5,FALSE)</f>
        <v>Matt</v>
      </c>
      <c r="C1060" s="11">
        <f>VLOOKUP($A1060,'Medical Examinations'!$A1060:$O3394,2,FALSE)</f>
        <v>40.299999999999997</v>
      </c>
      <c r="D1060" s="11">
        <f>VLOOKUP($A1060,'Medical Examinations'!$A1060:$O3394,3,FALSE)</f>
        <v>5.3</v>
      </c>
      <c r="E1060" s="11" t="str">
        <f>VLOOKUP($A1060,'Medical Examinations'!$A1060:$P3394,14,FALSE)</f>
        <v>Yes</v>
      </c>
      <c r="F1060" s="11" t="str">
        <f>VLOOKUP($A1060,'Medical Examinations'!$A1060:$O3394,5,FALSE)</f>
        <v>No</v>
      </c>
      <c r="G1060" s="11" t="str">
        <f>VLOOKUP($A1060,'Medical Examinations'!$A1060:$O3394,6,FALSE)</f>
        <v>No</v>
      </c>
      <c r="H1060" s="11">
        <f>VLOOKUP($A1060,'Medical Examinations'!$A1060:$P3394,13,FALSE)</f>
        <v>2</v>
      </c>
      <c r="I1060" s="11" t="str">
        <f>VLOOKUP($A1060,'Medical Examinations'!$A1060:$P3394,16,FALSE)</f>
        <v>No</v>
      </c>
      <c r="J1060" s="11" t="str">
        <f>VLOOKUP($A1060,'Medical Examinations'!$A1060:$P3394,11,FALSE)</f>
        <v>Obesity</v>
      </c>
      <c r="K1060" s="11" t="str">
        <f>VLOOKUP($A1060,'Medical Examinations'!$A1060:$P3394,12,FALSE)</f>
        <v>Normal</v>
      </c>
      <c r="L1060" s="11" t="str">
        <f>VLOOKUP($A1060,'Hospitalisation Details'!$K1060:$S3402,7,FALSE)</f>
        <v>2 Jul 1966</v>
      </c>
      <c r="M1060" s="17">
        <f>VLOOKUP($A1060,'Hospitalisation Details'!$K1060:$S3402,9,FALSE)</f>
        <v>10602.39</v>
      </c>
      <c r="N1060" s="11" t="str">
        <f>VLOOKUP($A1060,'Hospitalisation Details'!$K1060:$S3402,4,FALSE)</f>
        <v>Tier - 3</v>
      </c>
      <c r="O1060" s="11" t="str">
        <f>VLOOKUP($A1060,'Hospitalisation Details'!$K1060:$S3402,5,FALSE)</f>
        <v>Tier - 3</v>
      </c>
      <c r="P1060" s="11" t="str">
        <f>VLOOKUP($A1060,'Hospitalisation Details'!$K1060:$S3402,6,FALSE)</f>
        <v>R1011</v>
      </c>
      <c r="Q1060" s="36">
        <f ca="1">VLOOKUP($A1060,'Hospitalisation Details'!$K1060:$S3402,8,FALSE)</f>
        <v>58</v>
      </c>
    </row>
    <row r="1061" spans="1:17" x14ac:dyDescent="0.3">
      <c r="A1061" s="14" t="str">
        <f>VLOOKUP('Customer Names'!A1061,'Customer Names'!A1061:F3395,1,FALSE)</f>
        <v>Id1060</v>
      </c>
      <c r="B1061" s="11" t="str">
        <f>VLOOKUP('Customer Names'!B1061,'Customer Names'!B1061:G3395,5,FALSE)</f>
        <v>Thomas A</v>
      </c>
      <c r="C1061" s="11">
        <f>VLOOKUP($A1061,'Medical Examinations'!$A1061:$O3395,2,FALSE)</f>
        <v>32.774999999999999</v>
      </c>
      <c r="D1061" s="11">
        <f>VLOOKUP($A1061,'Medical Examinations'!$A1061:$O3395,3,FALSE)</f>
        <v>11.76</v>
      </c>
      <c r="E1061" s="11" t="str">
        <f>VLOOKUP($A1061,'Medical Examinations'!$A1061:$P3395,14,FALSE)</f>
        <v>Yes</v>
      </c>
      <c r="F1061" s="11" t="str">
        <f>VLOOKUP($A1061,'Medical Examinations'!$A1061:$O3395,5,FALSE)</f>
        <v>No</v>
      </c>
      <c r="G1061" s="11" t="str">
        <f>VLOOKUP($A1061,'Medical Examinations'!$A1061:$O3395,6,FALSE)</f>
        <v>No</v>
      </c>
      <c r="H1061" s="11">
        <f>VLOOKUP($A1061,'Medical Examinations'!$A1061:$P3395,13,FALSE)</f>
        <v>0</v>
      </c>
      <c r="I1061" s="11" t="str">
        <f>VLOOKUP($A1061,'Medical Examinations'!$A1061:$P3395,16,FALSE)</f>
        <v>No</v>
      </c>
      <c r="J1061" s="11" t="str">
        <f>VLOOKUP($A1061,'Medical Examinations'!$A1061:$P3395,11,FALSE)</f>
        <v>Obesity</v>
      </c>
      <c r="K1061" s="11" t="str">
        <f>VLOOKUP($A1061,'Medical Examinations'!$A1061:$P3395,12,FALSE)</f>
        <v>Diabetes</v>
      </c>
      <c r="L1061" s="11" t="str">
        <f>VLOOKUP($A1061,'Hospitalisation Details'!$K1061:$S3403,7,FALSE)</f>
        <v>23 Jun 1967</v>
      </c>
      <c r="M1061" s="17">
        <f>VLOOKUP($A1061,'Hospitalisation Details'!$K1061:$S3403,9,FALSE)</f>
        <v>10601.63</v>
      </c>
      <c r="N1061" s="11" t="str">
        <f>VLOOKUP($A1061,'Hospitalisation Details'!$K1061:$S3403,4,FALSE)</f>
        <v>Tier - 3</v>
      </c>
      <c r="O1061" s="11" t="str">
        <f>VLOOKUP($A1061,'Hospitalisation Details'!$K1061:$S3403,5,FALSE)</f>
        <v>Tier - 2</v>
      </c>
      <c r="P1061" s="11" t="str">
        <f>VLOOKUP($A1061,'Hospitalisation Details'!$K1061:$S3403,6,FALSE)</f>
        <v>R1012</v>
      </c>
      <c r="Q1061" s="36">
        <f ca="1">VLOOKUP($A1061,'Hospitalisation Details'!$K1061:$S3403,8,FALSE)</f>
        <v>57</v>
      </c>
    </row>
    <row r="1062" spans="1:17" x14ac:dyDescent="0.3">
      <c r="A1062" s="14" t="str">
        <f>VLOOKUP('Customer Names'!A1062,'Customer Names'!A1062:F3396,1,FALSE)</f>
        <v>Id1061</v>
      </c>
      <c r="B1062" s="11" t="str">
        <f>VLOOKUP('Customer Names'!B1062,'Customer Names'!B1062:G3396,5,FALSE)</f>
        <v>Kevin J</v>
      </c>
      <c r="C1062" s="11">
        <f>VLOOKUP($A1062,'Medical Examinations'!$A1062:$O3396,2,FALSE)</f>
        <v>39.6</v>
      </c>
      <c r="D1062" s="11">
        <f>VLOOKUP($A1062,'Medical Examinations'!$A1062:$O3396,3,FALSE)</f>
        <v>5.1100000000000003</v>
      </c>
      <c r="E1062" s="11" t="str">
        <f>VLOOKUP($A1062,'Medical Examinations'!$A1062:$P3396,14,FALSE)</f>
        <v>Yes</v>
      </c>
      <c r="F1062" s="11" t="str">
        <f>VLOOKUP($A1062,'Medical Examinations'!$A1062:$O3396,5,FALSE)</f>
        <v>No</v>
      </c>
      <c r="G1062" s="11" t="str">
        <f>VLOOKUP($A1062,'Medical Examinations'!$A1062:$O3396,6,FALSE)</f>
        <v>No</v>
      </c>
      <c r="H1062" s="11">
        <f>VLOOKUP($A1062,'Medical Examinations'!$A1062:$P3396,13,FALSE)</f>
        <v>2</v>
      </c>
      <c r="I1062" s="11" t="str">
        <f>VLOOKUP($A1062,'Medical Examinations'!$A1062:$P3396,16,FALSE)</f>
        <v>No</v>
      </c>
      <c r="J1062" s="11" t="str">
        <f>VLOOKUP($A1062,'Medical Examinations'!$A1062:$P3396,11,FALSE)</f>
        <v>Obesity</v>
      </c>
      <c r="K1062" s="11" t="str">
        <f>VLOOKUP($A1062,'Medical Examinations'!$A1062:$P3396,12,FALSE)</f>
        <v>Normal</v>
      </c>
      <c r="L1062" s="11" t="str">
        <f>VLOOKUP($A1062,'Hospitalisation Details'!$K1062:$S3404,7,FALSE)</f>
        <v>20 Jul 1966</v>
      </c>
      <c r="M1062" s="17">
        <f>VLOOKUP($A1062,'Hospitalisation Details'!$K1062:$S3404,9,FALSE)</f>
        <v>10601.41</v>
      </c>
      <c r="N1062" s="11" t="str">
        <f>VLOOKUP($A1062,'Hospitalisation Details'!$K1062:$S3404,4,FALSE)</f>
        <v>Tier - 3</v>
      </c>
      <c r="O1062" s="11" t="str">
        <f>VLOOKUP($A1062,'Hospitalisation Details'!$K1062:$S3404,5,FALSE)</f>
        <v>Tier - 2</v>
      </c>
      <c r="P1062" s="11" t="str">
        <f>VLOOKUP($A1062,'Hospitalisation Details'!$K1062:$S3404,6,FALSE)</f>
        <v>R1011</v>
      </c>
      <c r="Q1062" s="36">
        <f ca="1">VLOOKUP($A1062,'Hospitalisation Details'!$K1062:$S3404,8,FALSE)</f>
        <v>58</v>
      </c>
    </row>
    <row r="1063" spans="1:17" x14ac:dyDescent="0.3">
      <c r="A1063" s="14" t="str">
        <f>VLOOKUP('Customer Names'!A1063,'Customer Names'!A1063:F3397,1,FALSE)</f>
        <v>Id1062</v>
      </c>
      <c r="B1063" s="11" t="str">
        <f>VLOOKUP('Customer Names'!B1063,'Customer Names'!B1063:G3397,5,FALSE)</f>
        <v>William H</v>
      </c>
      <c r="C1063" s="11">
        <f>VLOOKUP($A1063,'Medical Examinations'!$A1063:$O3397,2,FALSE)</f>
        <v>30.97</v>
      </c>
      <c r="D1063" s="11">
        <f>VLOOKUP($A1063,'Medical Examinations'!$A1063:$O3397,3,FALSE)</f>
        <v>5.54</v>
      </c>
      <c r="E1063" s="11" t="str">
        <f>VLOOKUP($A1063,'Medical Examinations'!$A1063:$P3397,14,FALSE)</f>
        <v>No</v>
      </c>
      <c r="F1063" s="11" t="str">
        <f>VLOOKUP($A1063,'Medical Examinations'!$A1063:$O3397,5,FALSE)</f>
        <v>No</v>
      </c>
      <c r="G1063" s="11" t="str">
        <f>VLOOKUP($A1063,'Medical Examinations'!$A1063:$O3397,6,FALSE)</f>
        <v>No</v>
      </c>
      <c r="H1063" s="11">
        <f>VLOOKUP($A1063,'Medical Examinations'!$A1063:$P3397,13,FALSE)</f>
        <v>2</v>
      </c>
      <c r="I1063" s="11" t="str">
        <f>VLOOKUP($A1063,'Medical Examinations'!$A1063:$P3397,16,FALSE)</f>
        <v>No</v>
      </c>
      <c r="J1063" s="11" t="str">
        <f>VLOOKUP($A1063,'Medical Examinations'!$A1063:$P3397,11,FALSE)</f>
        <v>Obesity</v>
      </c>
      <c r="K1063" s="11" t="str">
        <f>VLOOKUP($A1063,'Medical Examinations'!$A1063:$P3397,12,FALSE)</f>
        <v>Normal</v>
      </c>
      <c r="L1063" s="11" t="str">
        <f>VLOOKUP($A1063,'Hospitalisation Details'!$K1063:$S3405,7,FALSE)</f>
        <v>14 Dec 1972</v>
      </c>
      <c r="M1063" s="17">
        <f>VLOOKUP($A1063,'Hospitalisation Details'!$K1063:$S3405,9,FALSE)</f>
        <v>10600.55</v>
      </c>
      <c r="N1063" s="11" t="str">
        <f>VLOOKUP($A1063,'Hospitalisation Details'!$K1063:$S3405,4,FALSE)</f>
        <v>Tier - 3</v>
      </c>
      <c r="O1063" s="11" t="str">
        <f>VLOOKUP($A1063,'Hospitalisation Details'!$K1063:$S3405,5,FALSE)</f>
        <v>Tier - 1</v>
      </c>
      <c r="P1063" s="11" t="str">
        <f>VLOOKUP($A1063,'Hospitalisation Details'!$K1063:$S3405,6,FALSE)</f>
        <v>R1012</v>
      </c>
      <c r="Q1063" s="36">
        <f ca="1">VLOOKUP($A1063,'Hospitalisation Details'!$K1063:$S3405,8,FALSE)</f>
        <v>52</v>
      </c>
    </row>
    <row r="1064" spans="1:17" x14ac:dyDescent="0.3">
      <c r="A1064" s="14" t="str">
        <f>VLOOKUP('Customer Names'!A1064,'Customer Names'!A1064:F3398,1,FALSE)</f>
        <v>Id1063</v>
      </c>
      <c r="B1064" s="11" t="str">
        <f>VLOOKUP('Customer Names'!B1064,'Customer Names'!B1064:G3398,5,FALSE)</f>
        <v>Gal</v>
      </c>
      <c r="C1064" s="11">
        <f>VLOOKUP($A1064,'Medical Examinations'!$A1064:$O3398,2,FALSE)</f>
        <v>27.645</v>
      </c>
      <c r="D1064" s="11">
        <f>VLOOKUP($A1064,'Medical Examinations'!$A1064:$O3398,3,FALSE)</f>
        <v>8.8699999999999992</v>
      </c>
      <c r="E1064" s="11" t="str">
        <f>VLOOKUP($A1064,'Medical Examinations'!$A1064:$P3398,14,FALSE)</f>
        <v>Yes</v>
      </c>
      <c r="F1064" s="11" t="str">
        <f>VLOOKUP($A1064,'Medical Examinations'!$A1064:$O3398,5,FALSE)</f>
        <v>No</v>
      </c>
      <c r="G1064" s="11" t="str">
        <f>VLOOKUP($A1064,'Medical Examinations'!$A1064:$O3398,6,FALSE)</f>
        <v>No</v>
      </c>
      <c r="H1064" s="11">
        <f>VLOOKUP($A1064,'Medical Examinations'!$A1064:$P3398,13,FALSE)</f>
        <v>0</v>
      </c>
      <c r="I1064" s="11" t="str">
        <f>VLOOKUP($A1064,'Medical Examinations'!$A1064:$P3398,16,FALSE)</f>
        <v>No</v>
      </c>
      <c r="J1064" s="11" t="str">
        <f>VLOOKUP($A1064,'Medical Examinations'!$A1064:$P3398,11,FALSE)</f>
        <v>Overweight</v>
      </c>
      <c r="K1064" s="11" t="str">
        <f>VLOOKUP($A1064,'Medical Examinations'!$A1064:$P3398,12,FALSE)</f>
        <v>Diabetes</v>
      </c>
      <c r="L1064" s="11" t="str">
        <f>VLOOKUP($A1064,'Hospitalisation Details'!$K1064:$S3406,7,FALSE)</f>
        <v>29 Nov 1967</v>
      </c>
      <c r="M1064" s="17">
        <f>VLOOKUP($A1064,'Hospitalisation Details'!$K1064:$S3406,9,FALSE)</f>
        <v>10594.5</v>
      </c>
      <c r="N1064" s="11" t="str">
        <f>VLOOKUP($A1064,'Hospitalisation Details'!$K1064:$S3406,4,FALSE)</f>
        <v>Tier - 3</v>
      </c>
      <c r="O1064" s="11" t="str">
        <f>VLOOKUP($A1064,'Hospitalisation Details'!$K1064:$S3406,5,FALSE)</f>
        <v>Tier - 1</v>
      </c>
      <c r="P1064" s="11" t="str">
        <f>VLOOKUP($A1064,'Hospitalisation Details'!$K1064:$S3406,6,FALSE)</f>
        <v>R1012</v>
      </c>
      <c r="Q1064" s="36">
        <f ca="1">VLOOKUP($A1064,'Hospitalisation Details'!$K1064:$S3406,8,FALSE)</f>
        <v>57</v>
      </c>
    </row>
    <row r="1065" spans="1:17" x14ac:dyDescent="0.3">
      <c r="A1065" s="14" t="str">
        <f>VLOOKUP('Customer Names'!A1065,'Customer Names'!A1065:F3399,1,FALSE)</f>
        <v>Id1064</v>
      </c>
      <c r="B1065" s="11" t="str">
        <f>VLOOKUP('Customer Names'!B1065,'Customer Names'!B1065:G3399,5,FALSE)</f>
        <v>Anton</v>
      </c>
      <c r="C1065" s="11">
        <f>VLOOKUP($A1065,'Medical Examinations'!$A1065:$O3399,2,FALSE)</f>
        <v>34.43</v>
      </c>
      <c r="D1065" s="11">
        <f>VLOOKUP($A1065,'Medical Examinations'!$A1065:$O3399,3,FALSE)</f>
        <v>5.96</v>
      </c>
      <c r="E1065" s="11" t="str">
        <f>VLOOKUP($A1065,'Medical Examinations'!$A1065:$P3399,14,FALSE)</f>
        <v>Yes</v>
      </c>
      <c r="F1065" s="11" t="str">
        <f>VLOOKUP($A1065,'Medical Examinations'!$A1065:$O3399,5,FALSE)</f>
        <v>No</v>
      </c>
      <c r="G1065" s="11" t="str">
        <f>VLOOKUP($A1065,'Medical Examinations'!$A1065:$O3399,6,FALSE)</f>
        <v>No</v>
      </c>
      <c r="H1065" s="11">
        <f>VLOOKUP($A1065,'Medical Examinations'!$A1065:$P3399,13,FALSE)</f>
        <v>2</v>
      </c>
      <c r="I1065" s="11" t="str">
        <f>VLOOKUP($A1065,'Medical Examinations'!$A1065:$P3399,16,FALSE)</f>
        <v>No</v>
      </c>
      <c r="J1065" s="11" t="str">
        <f>VLOOKUP($A1065,'Medical Examinations'!$A1065:$P3399,11,FALSE)</f>
        <v>Obesity</v>
      </c>
      <c r="K1065" s="11" t="str">
        <f>VLOOKUP($A1065,'Medical Examinations'!$A1065:$P3399,12,FALSE)</f>
        <v>Prediabetes</v>
      </c>
      <c r="L1065" s="11" t="str">
        <f>VLOOKUP($A1065,'Hospitalisation Details'!$K1065:$S3407,7,FALSE)</f>
        <v>3 Nov 1966</v>
      </c>
      <c r="M1065" s="17">
        <f>VLOOKUP($A1065,'Hospitalisation Details'!$K1065:$S3407,9,FALSE)</f>
        <v>10594.23</v>
      </c>
      <c r="N1065" s="11" t="str">
        <f>VLOOKUP($A1065,'Hospitalisation Details'!$K1065:$S3407,4,FALSE)</f>
        <v>Tier - 3</v>
      </c>
      <c r="O1065" s="11" t="str">
        <f>VLOOKUP($A1065,'Hospitalisation Details'!$K1065:$S3407,5,FALSE)</f>
        <v>Tier - 3</v>
      </c>
      <c r="P1065" s="11" t="str">
        <f>VLOOKUP($A1065,'Hospitalisation Details'!$K1065:$S3407,6,FALSE)</f>
        <v>R1013</v>
      </c>
      <c r="Q1065" s="36">
        <f ca="1">VLOOKUP($A1065,'Hospitalisation Details'!$K1065:$S3407,8,FALSE)</f>
        <v>58</v>
      </c>
    </row>
    <row r="1066" spans="1:17" x14ac:dyDescent="0.3">
      <c r="A1066" s="14" t="str">
        <f>VLOOKUP('Customer Names'!A1066,'Customer Names'!A1066:F3400,1,FALSE)</f>
        <v>Id1065</v>
      </c>
      <c r="B1066" s="11" t="str">
        <f>VLOOKUP('Customer Names'!B1066,'Customer Names'!B1066:G3400,5,FALSE)</f>
        <v>Yazmin</v>
      </c>
      <c r="C1066" s="11">
        <f>VLOOKUP($A1066,'Medical Examinations'!$A1066:$O3400,2,FALSE)</f>
        <v>39.6</v>
      </c>
      <c r="D1066" s="11">
        <f>VLOOKUP($A1066,'Medical Examinations'!$A1066:$O3400,3,FALSE)</f>
        <v>4.4400000000000004</v>
      </c>
      <c r="E1066" s="11" t="str">
        <f>VLOOKUP($A1066,'Medical Examinations'!$A1066:$P3400,14,FALSE)</f>
        <v>Yes</v>
      </c>
      <c r="F1066" s="11" t="str">
        <f>VLOOKUP($A1066,'Medical Examinations'!$A1066:$O3400,5,FALSE)</f>
        <v>No</v>
      </c>
      <c r="G1066" s="11" t="str">
        <f>VLOOKUP($A1066,'Medical Examinations'!$A1066:$O3400,6,FALSE)</f>
        <v>Yes</v>
      </c>
      <c r="H1066" s="11">
        <f>VLOOKUP($A1066,'Medical Examinations'!$A1066:$P3400,13,FALSE)</f>
        <v>1</v>
      </c>
      <c r="I1066" s="11" t="str">
        <f>VLOOKUP($A1066,'Medical Examinations'!$A1066:$P3400,16,FALSE)</f>
        <v>No</v>
      </c>
      <c r="J1066" s="11" t="str">
        <f>VLOOKUP($A1066,'Medical Examinations'!$A1066:$P3400,11,FALSE)</f>
        <v>Obesity</v>
      </c>
      <c r="K1066" s="11" t="str">
        <f>VLOOKUP($A1066,'Medical Examinations'!$A1066:$P3400,12,FALSE)</f>
        <v>Normal</v>
      </c>
      <c r="L1066" s="11" t="str">
        <f>VLOOKUP($A1066,'Hospitalisation Details'!$K1066:$S3408,7,FALSE)</f>
        <v>25 Dec 1969</v>
      </c>
      <c r="M1066" s="17">
        <f>VLOOKUP($A1066,'Hospitalisation Details'!$K1066:$S3408,9,FALSE)</f>
        <v>10579.71</v>
      </c>
      <c r="N1066" s="11" t="str">
        <f>VLOOKUP($A1066,'Hospitalisation Details'!$K1066:$S3408,4,FALSE)</f>
        <v>Tier - 3</v>
      </c>
      <c r="O1066" s="11" t="str">
        <f>VLOOKUP($A1066,'Hospitalisation Details'!$K1066:$S3408,5,FALSE)</f>
        <v>Tier - 3</v>
      </c>
      <c r="P1066" s="11" t="str">
        <f>VLOOKUP($A1066,'Hospitalisation Details'!$K1066:$S3408,6,FALSE)</f>
        <v>R1013</v>
      </c>
      <c r="Q1066" s="36">
        <f ca="1">VLOOKUP($A1066,'Hospitalisation Details'!$K1066:$S3408,8,FALSE)</f>
        <v>55</v>
      </c>
    </row>
    <row r="1067" spans="1:17" x14ac:dyDescent="0.3">
      <c r="A1067" s="14" t="str">
        <f>VLOOKUP('Customer Names'!A1067,'Customer Names'!A1067:F3401,1,FALSE)</f>
        <v>Id1066</v>
      </c>
      <c r="B1067" s="11" t="str">
        <f>VLOOKUP('Customer Names'!B1067,'Customer Names'!B1067:G3401,5,FALSE)</f>
        <v>Florian</v>
      </c>
      <c r="C1067" s="11">
        <f>VLOOKUP($A1067,'Medical Examinations'!$A1067:$O3401,2,FALSE)</f>
        <v>22.1</v>
      </c>
      <c r="D1067" s="11">
        <f>VLOOKUP($A1067,'Medical Examinations'!$A1067:$O3401,3,FALSE)</f>
        <v>4.6500000000000004</v>
      </c>
      <c r="E1067" s="11" t="str">
        <f>VLOOKUP($A1067,'Medical Examinations'!$A1067:$P3401,14,FALSE)</f>
        <v>Yes</v>
      </c>
      <c r="F1067" s="11" t="str">
        <f>VLOOKUP($A1067,'Medical Examinations'!$A1067:$O3401,5,FALSE)</f>
        <v>No</v>
      </c>
      <c r="G1067" s="11" t="str">
        <f>VLOOKUP($A1067,'Medical Examinations'!$A1067:$O3401,6,FALSE)</f>
        <v>No</v>
      </c>
      <c r="H1067" s="11">
        <f>VLOOKUP($A1067,'Medical Examinations'!$A1067:$P3401,13,FALSE)</f>
        <v>2</v>
      </c>
      <c r="I1067" s="11" t="str">
        <f>VLOOKUP($A1067,'Medical Examinations'!$A1067:$P3401,16,FALSE)</f>
        <v>No</v>
      </c>
      <c r="J1067" s="11" t="str">
        <f>VLOOKUP($A1067,'Medical Examinations'!$A1067:$P3401,11,FALSE)</f>
        <v>Normal Weight</v>
      </c>
      <c r="K1067" s="11" t="str">
        <f>VLOOKUP($A1067,'Medical Examinations'!$A1067:$P3401,12,FALSE)</f>
        <v>Normal</v>
      </c>
      <c r="L1067" s="11" t="str">
        <f>VLOOKUP($A1067,'Hospitalisation Details'!$K1067:$S3409,7,FALSE)</f>
        <v>11 Dec 1966</v>
      </c>
      <c r="M1067" s="17">
        <f>VLOOKUP($A1067,'Hospitalisation Details'!$K1067:$S3409,9,FALSE)</f>
        <v>10577.09</v>
      </c>
      <c r="N1067" s="11" t="str">
        <f>VLOOKUP($A1067,'Hospitalisation Details'!$K1067:$S3409,4,FALSE)</f>
        <v>Tier - 3</v>
      </c>
      <c r="O1067" s="11" t="str">
        <f>VLOOKUP($A1067,'Hospitalisation Details'!$K1067:$S3409,5,FALSE)</f>
        <v>Tier - 3</v>
      </c>
      <c r="P1067" s="11" t="str">
        <f>VLOOKUP($A1067,'Hospitalisation Details'!$K1067:$S3409,6,FALSE)</f>
        <v>R1011</v>
      </c>
      <c r="Q1067" s="36">
        <f ca="1">VLOOKUP($A1067,'Hospitalisation Details'!$K1067:$S3409,8,FALSE)</f>
        <v>58</v>
      </c>
    </row>
    <row r="1068" spans="1:17" x14ac:dyDescent="0.3">
      <c r="A1068" s="14" t="str">
        <f>VLOOKUP('Customer Names'!A1068,'Customer Names'!A1068:F3402,1,FALSE)</f>
        <v>Id1067</v>
      </c>
      <c r="B1068" s="11" t="str">
        <f>VLOOKUP('Customer Names'!B1068,'Customer Names'!B1068:G3402,5,FALSE)</f>
        <v>Karen L</v>
      </c>
      <c r="C1068" s="11">
        <f>VLOOKUP($A1068,'Medical Examinations'!$A1068:$O3402,2,FALSE)</f>
        <v>33.25</v>
      </c>
      <c r="D1068" s="11">
        <f>VLOOKUP($A1068,'Medical Examinations'!$A1068:$O3402,3,FALSE)</f>
        <v>5.64</v>
      </c>
      <c r="E1068" s="11" t="str">
        <f>VLOOKUP($A1068,'Medical Examinations'!$A1068:$P3402,14,FALSE)</f>
        <v>Yes</v>
      </c>
      <c r="F1068" s="11" t="str">
        <f>VLOOKUP($A1068,'Medical Examinations'!$A1068:$O3402,5,FALSE)</f>
        <v>No</v>
      </c>
      <c r="G1068" s="11" t="str">
        <f>VLOOKUP($A1068,'Medical Examinations'!$A1068:$O3402,6,FALSE)</f>
        <v>Yes</v>
      </c>
      <c r="H1068" s="11">
        <f>VLOOKUP($A1068,'Medical Examinations'!$A1068:$P3402,13,FALSE)</f>
        <v>1</v>
      </c>
      <c r="I1068" s="11" t="str">
        <f>VLOOKUP($A1068,'Medical Examinations'!$A1068:$P3402,16,FALSE)</f>
        <v>No</v>
      </c>
      <c r="J1068" s="11" t="str">
        <f>VLOOKUP($A1068,'Medical Examinations'!$A1068:$P3402,11,FALSE)</f>
        <v>Obesity</v>
      </c>
      <c r="K1068" s="11" t="str">
        <f>VLOOKUP($A1068,'Medical Examinations'!$A1068:$P3402,12,FALSE)</f>
        <v>Normal</v>
      </c>
      <c r="L1068" s="11" t="str">
        <f>VLOOKUP($A1068,'Hospitalisation Details'!$K1068:$S3410,7,FALSE)</f>
        <v>17 Jul 1969</v>
      </c>
      <c r="M1068" s="17">
        <f>VLOOKUP($A1068,'Hospitalisation Details'!$K1068:$S3410,9,FALSE)</f>
        <v>10564.88</v>
      </c>
      <c r="N1068" s="11" t="str">
        <f>VLOOKUP($A1068,'Hospitalisation Details'!$K1068:$S3410,4,FALSE)</f>
        <v>Tier - 3</v>
      </c>
      <c r="O1068" s="11" t="str">
        <f>VLOOKUP($A1068,'Hospitalisation Details'!$K1068:$S3410,5,FALSE)</f>
        <v>Tier - 1</v>
      </c>
      <c r="P1068" s="11" t="str">
        <f>VLOOKUP($A1068,'Hospitalisation Details'!$K1068:$S3410,6,FALSE)</f>
        <v>R1024</v>
      </c>
      <c r="Q1068" s="36">
        <f ca="1">VLOOKUP($A1068,'Hospitalisation Details'!$K1068:$S3410,8,FALSE)</f>
        <v>55</v>
      </c>
    </row>
    <row r="1069" spans="1:17" x14ac:dyDescent="0.3">
      <c r="A1069" s="14" t="str">
        <f>VLOOKUP('Customer Names'!A1069,'Customer Names'!A1069:F3403,1,FALSE)</f>
        <v>Id1068</v>
      </c>
      <c r="B1069" s="11" t="str">
        <f>VLOOKUP('Customer Names'!B1069,'Customer Names'!B1069:G3403,5,FALSE)</f>
        <v>Scott</v>
      </c>
      <c r="C1069" s="11">
        <f>VLOOKUP($A1069,'Medical Examinations'!$A1069:$O3403,2,FALSE)</f>
        <v>33.33</v>
      </c>
      <c r="D1069" s="11">
        <f>VLOOKUP($A1069,'Medical Examinations'!$A1069:$O3403,3,FALSE)</f>
        <v>10.19</v>
      </c>
      <c r="E1069" s="11" t="str">
        <f>VLOOKUP($A1069,'Medical Examinations'!$A1069:$P3403,14,FALSE)</f>
        <v>No</v>
      </c>
      <c r="F1069" s="11" t="str">
        <f>VLOOKUP($A1069,'Medical Examinations'!$A1069:$O3403,5,FALSE)</f>
        <v>No</v>
      </c>
      <c r="G1069" s="11" t="str">
        <f>VLOOKUP($A1069,'Medical Examinations'!$A1069:$O3403,6,FALSE)</f>
        <v>No</v>
      </c>
      <c r="H1069" s="11">
        <f>VLOOKUP($A1069,'Medical Examinations'!$A1069:$P3403,13,FALSE)</f>
        <v>0</v>
      </c>
      <c r="I1069" s="11" t="str">
        <f>VLOOKUP($A1069,'Medical Examinations'!$A1069:$P3403,16,FALSE)</f>
        <v>No</v>
      </c>
      <c r="J1069" s="11" t="str">
        <f>VLOOKUP($A1069,'Medical Examinations'!$A1069:$P3403,11,FALSE)</f>
        <v>Obesity</v>
      </c>
      <c r="K1069" s="11" t="str">
        <f>VLOOKUP($A1069,'Medical Examinations'!$A1069:$P3403,12,FALSE)</f>
        <v>Diabetes</v>
      </c>
      <c r="L1069" s="11" t="str">
        <f>VLOOKUP($A1069,'Hospitalisation Details'!$K1069:$S3411,7,FALSE)</f>
        <v>29 Jun 1971</v>
      </c>
      <c r="M1069" s="17">
        <f>VLOOKUP($A1069,'Hospitalisation Details'!$K1069:$S3411,9,FALSE)</f>
        <v>10560.49</v>
      </c>
      <c r="N1069" s="11" t="str">
        <f>VLOOKUP($A1069,'Hospitalisation Details'!$K1069:$S3411,4,FALSE)</f>
        <v>Tier - 3</v>
      </c>
      <c r="O1069" s="11" t="str">
        <f>VLOOKUP($A1069,'Hospitalisation Details'!$K1069:$S3411,5,FALSE)</f>
        <v>Tier - 2</v>
      </c>
      <c r="P1069" s="11" t="str">
        <f>VLOOKUP($A1069,'Hospitalisation Details'!$K1069:$S3411,6,FALSE)</f>
        <v>R1013</v>
      </c>
      <c r="Q1069" s="36">
        <f ca="1">VLOOKUP($A1069,'Hospitalisation Details'!$K1069:$S3411,8,FALSE)</f>
        <v>53</v>
      </c>
    </row>
    <row r="1070" spans="1:17" x14ac:dyDescent="0.3">
      <c r="A1070" s="14" t="str">
        <f>VLOOKUP('Customer Names'!A1070,'Customer Names'!A1070:F3404,1,FALSE)</f>
        <v>Id1069</v>
      </c>
      <c r="B1070" s="11" t="str">
        <f>VLOOKUP('Customer Names'!B1070,'Customer Names'!B1070:G3404,5,FALSE)</f>
        <v>Claire</v>
      </c>
      <c r="C1070" s="11">
        <f>VLOOKUP($A1070,'Medical Examinations'!$A1070:$O3404,2,FALSE)</f>
        <v>30.5</v>
      </c>
      <c r="D1070" s="11">
        <f>VLOOKUP($A1070,'Medical Examinations'!$A1070:$O3404,3,FALSE)</f>
        <v>10.79</v>
      </c>
      <c r="E1070" s="11" t="str">
        <f>VLOOKUP($A1070,'Medical Examinations'!$A1070:$P3404,14,FALSE)</f>
        <v>No</v>
      </c>
      <c r="F1070" s="11" t="str">
        <f>VLOOKUP($A1070,'Medical Examinations'!$A1070:$O3404,5,FALSE)</f>
        <v>No</v>
      </c>
      <c r="G1070" s="11" t="str">
        <f>VLOOKUP($A1070,'Medical Examinations'!$A1070:$O3404,6,FALSE)</f>
        <v>No</v>
      </c>
      <c r="H1070" s="11">
        <f>VLOOKUP($A1070,'Medical Examinations'!$A1070:$P3404,13,FALSE)</f>
        <v>0</v>
      </c>
      <c r="I1070" s="11" t="str">
        <f>VLOOKUP($A1070,'Medical Examinations'!$A1070:$P3404,16,FALSE)</f>
        <v>No</v>
      </c>
      <c r="J1070" s="11" t="str">
        <f>VLOOKUP($A1070,'Medical Examinations'!$A1070:$P3404,11,FALSE)</f>
        <v>Obesity</v>
      </c>
      <c r="K1070" s="11" t="str">
        <f>VLOOKUP($A1070,'Medical Examinations'!$A1070:$P3404,12,FALSE)</f>
        <v>Diabetes</v>
      </c>
      <c r="L1070" s="11" t="str">
        <f>VLOOKUP($A1070,'Hospitalisation Details'!$K1070:$S3412,7,FALSE)</f>
        <v>26 Sep 1971</v>
      </c>
      <c r="M1070" s="17">
        <f>VLOOKUP($A1070,'Hospitalisation Details'!$K1070:$S3412,9,FALSE)</f>
        <v>10546.48</v>
      </c>
      <c r="N1070" s="11" t="str">
        <f>VLOOKUP($A1070,'Hospitalisation Details'!$K1070:$S3412,4,FALSE)</f>
        <v>Tier - 3</v>
      </c>
      <c r="O1070" s="11" t="str">
        <f>VLOOKUP($A1070,'Hospitalisation Details'!$K1070:$S3412,5,FALSE)</f>
        <v>Tier - 3</v>
      </c>
      <c r="P1070" s="11" t="str">
        <f>VLOOKUP($A1070,'Hospitalisation Details'!$K1070:$S3412,6,FALSE)</f>
        <v>R1011</v>
      </c>
      <c r="Q1070" s="36">
        <f ca="1">VLOOKUP($A1070,'Hospitalisation Details'!$K1070:$S3412,8,FALSE)</f>
        <v>53</v>
      </c>
    </row>
    <row r="1071" spans="1:17" x14ac:dyDescent="0.3">
      <c r="A1071" s="14" t="str">
        <f>VLOOKUP('Customer Names'!A1071,'Customer Names'!A1071:F3405,1,FALSE)</f>
        <v>Id1070</v>
      </c>
      <c r="B1071" s="11" t="str">
        <f>VLOOKUP('Customer Names'!B1071,'Customer Names'!B1071:G3405,5,FALSE)</f>
        <v>Lynn M</v>
      </c>
      <c r="C1071" s="11">
        <f>VLOOKUP($A1071,'Medical Examinations'!$A1071:$O3405,2,FALSE)</f>
        <v>30.3</v>
      </c>
      <c r="D1071" s="11">
        <f>VLOOKUP($A1071,'Medical Examinations'!$A1071:$O3405,3,FALSE)</f>
        <v>4.24</v>
      </c>
      <c r="E1071" s="11" t="str">
        <f>VLOOKUP($A1071,'Medical Examinations'!$A1071:$P3405,14,FALSE)</f>
        <v>No</v>
      </c>
      <c r="F1071" s="11" t="str">
        <f>VLOOKUP($A1071,'Medical Examinations'!$A1071:$O3405,5,FALSE)</f>
        <v>No</v>
      </c>
      <c r="G1071" s="11" t="str">
        <f>VLOOKUP($A1071,'Medical Examinations'!$A1071:$O3405,6,FALSE)</f>
        <v>No</v>
      </c>
      <c r="H1071" s="11">
        <f>VLOOKUP($A1071,'Medical Examinations'!$A1071:$P3405,13,FALSE)</f>
        <v>0</v>
      </c>
      <c r="I1071" s="11" t="str">
        <f>VLOOKUP($A1071,'Medical Examinations'!$A1071:$P3405,16,FALSE)</f>
        <v>No</v>
      </c>
      <c r="J1071" s="11" t="str">
        <f>VLOOKUP($A1071,'Medical Examinations'!$A1071:$P3405,11,FALSE)</f>
        <v>Obesity</v>
      </c>
      <c r="K1071" s="11" t="str">
        <f>VLOOKUP($A1071,'Medical Examinations'!$A1071:$P3405,12,FALSE)</f>
        <v>Normal</v>
      </c>
      <c r="L1071" s="11" t="str">
        <f>VLOOKUP($A1071,'Hospitalisation Details'!$K1071:$S3413,7,FALSE)</f>
        <v>25 Oct 1977</v>
      </c>
      <c r="M1071" s="17">
        <f>VLOOKUP($A1071,'Hospitalisation Details'!$K1071:$S3413,9,FALSE)</f>
        <v>10495.6</v>
      </c>
      <c r="N1071" s="11" t="str">
        <f>VLOOKUP($A1071,'Hospitalisation Details'!$K1071:$S3413,4,FALSE)</f>
        <v>Tier - 3</v>
      </c>
      <c r="O1071" s="11" t="str">
        <f>VLOOKUP($A1071,'Hospitalisation Details'!$K1071:$S3413,5,FALSE)</f>
        <v>Tier - 1</v>
      </c>
      <c r="P1071" s="11" t="str">
        <f>VLOOKUP($A1071,'Hospitalisation Details'!$K1071:$S3413,6,FALSE)</f>
        <v>R1012</v>
      </c>
      <c r="Q1071" s="36">
        <f ca="1">VLOOKUP($A1071,'Hospitalisation Details'!$K1071:$S3413,8,FALSE)</f>
        <v>47</v>
      </c>
    </row>
    <row r="1072" spans="1:17" x14ac:dyDescent="0.3">
      <c r="A1072" s="14" t="str">
        <f>VLOOKUP('Customer Names'!A1072,'Customer Names'!A1072:F3406,1,FALSE)</f>
        <v>Id1071</v>
      </c>
      <c r="B1072" s="11" t="str">
        <f>VLOOKUP('Customer Names'!B1072,'Customer Names'!B1072:G3406,5,FALSE)</f>
        <v>Sharon</v>
      </c>
      <c r="C1072" s="11">
        <f>VLOOKUP($A1072,'Medical Examinations'!$A1072:$O3406,2,FALSE)</f>
        <v>26.22</v>
      </c>
      <c r="D1072" s="11">
        <f>VLOOKUP($A1072,'Medical Examinations'!$A1072:$O3406,3,FALSE)</f>
        <v>5.83</v>
      </c>
      <c r="E1072" s="11" t="str">
        <f>VLOOKUP($A1072,'Medical Examinations'!$A1072:$P3406,14,FALSE)</f>
        <v>No</v>
      </c>
      <c r="F1072" s="11" t="str">
        <f>VLOOKUP($A1072,'Medical Examinations'!$A1072:$O3406,5,FALSE)</f>
        <v>No</v>
      </c>
      <c r="G1072" s="11" t="str">
        <f>VLOOKUP($A1072,'Medical Examinations'!$A1072:$O3406,6,FALSE)</f>
        <v>No</v>
      </c>
      <c r="H1072" s="11">
        <f>VLOOKUP($A1072,'Medical Examinations'!$A1072:$P3406,13,FALSE)</f>
        <v>2</v>
      </c>
      <c r="I1072" s="11" t="str">
        <f>VLOOKUP($A1072,'Medical Examinations'!$A1072:$P3406,16,FALSE)</f>
        <v>No</v>
      </c>
      <c r="J1072" s="11" t="str">
        <f>VLOOKUP($A1072,'Medical Examinations'!$A1072:$P3406,11,FALSE)</f>
        <v>Overweight</v>
      </c>
      <c r="K1072" s="11" t="str">
        <f>VLOOKUP($A1072,'Medical Examinations'!$A1072:$P3406,12,FALSE)</f>
        <v>Prediabetes</v>
      </c>
      <c r="L1072" s="11" t="str">
        <f>VLOOKUP($A1072,'Hospitalisation Details'!$K1072:$S3414,7,FALSE)</f>
        <v>19 Oct 1972</v>
      </c>
      <c r="M1072" s="17">
        <f>VLOOKUP($A1072,'Hospitalisation Details'!$K1072:$S3414,9,FALSE)</f>
        <v>10493.95</v>
      </c>
      <c r="N1072" s="11" t="str">
        <f>VLOOKUP($A1072,'Hospitalisation Details'!$K1072:$S3414,4,FALSE)</f>
        <v>Tier - 3</v>
      </c>
      <c r="O1072" s="11" t="str">
        <f>VLOOKUP($A1072,'Hospitalisation Details'!$K1072:$S3414,5,FALSE)</f>
        <v>Tier - 1</v>
      </c>
      <c r="P1072" s="11" t="str">
        <f>VLOOKUP($A1072,'Hospitalisation Details'!$K1072:$S3414,6,FALSE)</f>
        <v>R1012</v>
      </c>
      <c r="Q1072" s="36">
        <f ca="1">VLOOKUP($A1072,'Hospitalisation Details'!$K1072:$S3414,8,FALSE)</f>
        <v>52</v>
      </c>
    </row>
    <row r="1073" spans="1:17" x14ac:dyDescent="0.3">
      <c r="A1073" s="14" t="str">
        <f>VLOOKUP('Customer Names'!A1073,'Customer Names'!A1073:F3407,1,FALSE)</f>
        <v>Id1072</v>
      </c>
      <c r="B1073" s="11" t="str">
        <f>VLOOKUP('Customer Names'!B1073,'Customer Names'!B1073:G3407,5,FALSE)</f>
        <v>Candice</v>
      </c>
      <c r="C1073" s="11">
        <f>VLOOKUP($A1073,'Medical Examinations'!$A1073:$O3407,2,FALSE)</f>
        <v>29.99</v>
      </c>
      <c r="D1073" s="11">
        <f>VLOOKUP($A1073,'Medical Examinations'!$A1073:$O3407,3,FALSE)</f>
        <v>11.85</v>
      </c>
      <c r="E1073" s="11" t="str">
        <f>VLOOKUP($A1073,'Medical Examinations'!$A1073:$P3407,14,FALSE)</f>
        <v>No</v>
      </c>
      <c r="F1073" s="11" t="str">
        <f>VLOOKUP($A1073,'Medical Examinations'!$A1073:$O3407,5,FALSE)</f>
        <v>No</v>
      </c>
      <c r="G1073" s="11" t="str">
        <f>VLOOKUP($A1073,'Medical Examinations'!$A1073:$O3407,6,FALSE)</f>
        <v>No</v>
      </c>
      <c r="H1073" s="11">
        <f>VLOOKUP($A1073,'Medical Examinations'!$A1073:$P3407,13,FALSE)</f>
        <v>0</v>
      </c>
      <c r="I1073" s="11" t="str">
        <f>VLOOKUP($A1073,'Medical Examinations'!$A1073:$P3407,16,FALSE)</f>
        <v>No</v>
      </c>
      <c r="J1073" s="11" t="str">
        <f>VLOOKUP($A1073,'Medical Examinations'!$A1073:$P3407,11,FALSE)</f>
        <v>Obesity</v>
      </c>
      <c r="K1073" s="11" t="str">
        <f>VLOOKUP($A1073,'Medical Examinations'!$A1073:$P3407,12,FALSE)</f>
        <v>Diabetes</v>
      </c>
      <c r="L1073" s="11" t="str">
        <f>VLOOKUP($A1073,'Hospitalisation Details'!$K1073:$S3415,7,FALSE)</f>
        <v>21 Aug 1978</v>
      </c>
      <c r="M1073" s="17">
        <f>VLOOKUP($A1073,'Hospitalisation Details'!$K1073:$S3415,9,FALSE)</f>
        <v>10486.55</v>
      </c>
      <c r="N1073" s="11" t="str">
        <f>VLOOKUP($A1073,'Hospitalisation Details'!$K1073:$S3415,4,FALSE)</f>
        <v>Tier - 3</v>
      </c>
      <c r="O1073" s="11" t="str">
        <f>VLOOKUP($A1073,'Hospitalisation Details'!$K1073:$S3415,5,FALSE)</f>
        <v>Tier - 3</v>
      </c>
      <c r="P1073" s="11" t="str">
        <f>VLOOKUP($A1073,'Hospitalisation Details'!$K1073:$S3415,6,FALSE)</f>
        <v>R1025</v>
      </c>
      <c r="Q1073" s="36">
        <f ca="1">VLOOKUP($A1073,'Hospitalisation Details'!$K1073:$S3415,8,FALSE)</f>
        <v>46</v>
      </c>
    </row>
    <row r="1074" spans="1:17" x14ac:dyDescent="0.3">
      <c r="A1074" s="14" t="str">
        <f>VLOOKUP('Customer Names'!A1074,'Customer Names'!A1074:F3408,1,FALSE)</f>
        <v>Id1073</v>
      </c>
      <c r="B1074" s="11" t="str">
        <f>VLOOKUP('Customer Names'!B1074,'Customer Names'!B1074:G3408,5,FALSE)</f>
        <v>Jennifer D</v>
      </c>
      <c r="C1074" s="11">
        <f>VLOOKUP($A1074,'Medical Examinations'!$A1074:$O3408,2,FALSE)</f>
        <v>36.380000000000003</v>
      </c>
      <c r="D1074" s="11">
        <f>VLOOKUP($A1074,'Medical Examinations'!$A1074:$O3408,3,FALSE)</f>
        <v>5.98</v>
      </c>
      <c r="E1074" s="11" t="str">
        <f>VLOOKUP($A1074,'Medical Examinations'!$A1074:$P3408,14,FALSE)</f>
        <v>No</v>
      </c>
      <c r="F1074" s="11" t="str">
        <f>VLOOKUP($A1074,'Medical Examinations'!$A1074:$O3408,5,FALSE)</f>
        <v>No</v>
      </c>
      <c r="G1074" s="11" t="str">
        <f>VLOOKUP($A1074,'Medical Examinations'!$A1074:$O3408,6,FALSE)</f>
        <v>No</v>
      </c>
      <c r="H1074" s="11">
        <f>VLOOKUP($A1074,'Medical Examinations'!$A1074:$P3408,13,FALSE)</f>
        <v>1</v>
      </c>
      <c r="I1074" s="11" t="str">
        <f>VLOOKUP($A1074,'Medical Examinations'!$A1074:$P3408,16,FALSE)</f>
        <v>No</v>
      </c>
      <c r="J1074" s="11" t="str">
        <f>VLOOKUP($A1074,'Medical Examinations'!$A1074:$P3408,11,FALSE)</f>
        <v>Obesity</v>
      </c>
      <c r="K1074" s="11" t="str">
        <f>VLOOKUP($A1074,'Medical Examinations'!$A1074:$P3408,12,FALSE)</f>
        <v>Prediabetes</v>
      </c>
      <c r="L1074" s="11" t="str">
        <f>VLOOKUP($A1074,'Hospitalisation Details'!$K1074:$S3416,7,FALSE)</f>
        <v>28 Jun 1987</v>
      </c>
      <c r="M1074" s="17">
        <f>VLOOKUP($A1074,'Hospitalisation Details'!$K1074:$S3416,9,FALSE)</f>
        <v>10464.83</v>
      </c>
      <c r="N1074" s="11" t="str">
        <f>VLOOKUP($A1074,'Hospitalisation Details'!$K1074:$S3416,4,FALSE)</f>
        <v>Tier - 3</v>
      </c>
      <c r="O1074" s="11" t="str">
        <f>VLOOKUP($A1074,'Hospitalisation Details'!$K1074:$S3416,5,FALSE)</f>
        <v>Tier - 1</v>
      </c>
      <c r="P1074" s="11" t="str">
        <f>VLOOKUP($A1074,'Hospitalisation Details'!$K1074:$S3416,6,FALSE)</f>
        <v>R1012</v>
      </c>
      <c r="Q1074" s="36">
        <f ca="1">VLOOKUP($A1074,'Hospitalisation Details'!$K1074:$S3416,8,FALSE)</f>
        <v>37</v>
      </c>
    </row>
    <row r="1075" spans="1:17" x14ac:dyDescent="0.3">
      <c r="A1075" s="14" t="str">
        <f>VLOOKUP('Customer Names'!A1075,'Customer Names'!A1075:F3409,1,FALSE)</f>
        <v>Id1074</v>
      </c>
      <c r="B1075" s="11" t="str">
        <f>VLOOKUP('Customer Names'!B1075,'Customer Names'!B1075:G3409,5,FALSE)</f>
        <v>Eric</v>
      </c>
      <c r="C1075" s="11">
        <f>VLOOKUP($A1075,'Medical Examinations'!$A1075:$O3409,2,FALSE)</f>
        <v>31.16</v>
      </c>
      <c r="D1075" s="11">
        <f>VLOOKUP($A1075,'Medical Examinations'!$A1075:$O3409,3,FALSE)</f>
        <v>4.26</v>
      </c>
      <c r="E1075" s="11" t="str">
        <f>VLOOKUP($A1075,'Medical Examinations'!$A1075:$P3409,14,FALSE)</f>
        <v>Yes</v>
      </c>
      <c r="F1075" s="11" t="str">
        <f>VLOOKUP($A1075,'Medical Examinations'!$A1075:$O3409,5,FALSE)</f>
        <v>No</v>
      </c>
      <c r="G1075" s="11" t="str">
        <f>VLOOKUP($A1075,'Medical Examinations'!$A1075:$O3409,6,FALSE)</f>
        <v>Yes</v>
      </c>
      <c r="H1075" s="11">
        <f>VLOOKUP($A1075,'Medical Examinations'!$A1075:$P3409,13,FALSE)</f>
        <v>1</v>
      </c>
      <c r="I1075" s="11" t="str">
        <f>VLOOKUP($A1075,'Medical Examinations'!$A1075:$P3409,16,FALSE)</f>
        <v>No</v>
      </c>
      <c r="J1075" s="11" t="str">
        <f>VLOOKUP($A1075,'Medical Examinations'!$A1075:$P3409,11,FALSE)</f>
        <v>Obesity</v>
      </c>
      <c r="K1075" s="11" t="str">
        <f>VLOOKUP($A1075,'Medical Examinations'!$A1075:$P3409,12,FALSE)</f>
        <v>Normal</v>
      </c>
      <c r="L1075" s="11" t="str">
        <f>VLOOKUP($A1075,'Hospitalisation Details'!$K1075:$S3417,7,FALSE)</f>
        <v>22 Sep 1969</v>
      </c>
      <c r="M1075" s="17">
        <f>VLOOKUP($A1075,'Hospitalisation Details'!$K1075:$S3417,9,FALSE)</f>
        <v>10461.98</v>
      </c>
      <c r="N1075" s="11" t="str">
        <f>VLOOKUP($A1075,'Hospitalisation Details'!$K1075:$S3417,4,FALSE)</f>
        <v>Tier - 3</v>
      </c>
      <c r="O1075" s="11" t="str">
        <f>VLOOKUP($A1075,'Hospitalisation Details'!$K1075:$S3417,5,FALSE)</f>
        <v>Tier - 1</v>
      </c>
      <c r="P1075" s="11" t="str">
        <f>VLOOKUP($A1075,'Hospitalisation Details'!$K1075:$S3417,6,FALSE)</f>
        <v>R1012</v>
      </c>
      <c r="Q1075" s="36">
        <f ca="1">VLOOKUP($A1075,'Hospitalisation Details'!$K1075:$S3417,8,FALSE)</f>
        <v>55</v>
      </c>
    </row>
    <row r="1076" spans="1:17" x14ac:dyDescent="0.3">
      <c r="A1076" s="14" t="str">
        <f>VLOOKUP('Customer Names'!A1076,'Customer Names'!A1076:F3410,1,FALSE)</f>
        <v>Id1075</v>
      </c>
      <c r="B1076" s="11" t="str">
        <f>VLOOKUP('Customer Names'!B1076,'Customer Names'!B1076:G3410,5,FALSE)</f>
        <v>Bryan</v>
      </c>
      <c r="C1076" s="11">
        <f>VLOOKUP($A1076,'Medical Examinations'!$A1076:$O3410,2,FALSE)</f>
        <v>25.55</v>
      </c>
      <c r="D1076" s="11">
        <f>VLOOKUP($A1076,'Medical Examinations'!$A1076:$O3410,3,FALSE)</f>
        <v>4.96</v>
      </c>
      <c r="E1076" s="11" t="str">
        <f>VLOOKUP($A1076,'Medical Examinations'!$A1076:$P3410,14,FALSE)</f>
        <v>Yes</v>
      </c>
      <c r="F1076" s="11" t="str">
        <f>VLOOKUP($A1076,'Medical Examinations'!$A1076:$O3410,5,FALSE)</f>
        <v>No</v>
      </c>
      <c r="G1076" s="11" t="str">
        <f>VLOOKUP($A1076,'Medical Examinations'!$A1076:$O3410,6,FALSE)</f>
        <v>No</v>
      </c>
      <c r="H1076" s="11">
        <f>VLOOKUP($A1076,'Medical Examinations'!$A1076:$P3410,13,FALSE)</f>
        <v>1</v>
      </c>
      <c r="I1076" s="11" t="str">
        <f>VLOOKUP($A1076,'Medical Examinations'!$A1076:$P3410,16,FALSE)</f>
        <v>No</v>
      </c>
      <c r="J1076" s="11" t="str">
        <f>VLOOKUP($A1076,'Medical Examinations'!$A1076:$P3410,11,FALSE)</f>
        <v>Overweight</v>
      </c>
      <c r="K1076" s="11" t="str">
        <f>VLOOKUP($A1076,'Medical Examinations'!$A1076:$P3410,12,FALSE)</f>
        <v>Normal</v>
      </c>
      <c r="L1076" s="11" t="str">
        <f>VLOOKUP($A1076,'Hospitalisation Details'!$K1076:$S3418,7,FALSE)</f>
        <v>27 Jul 1964</v>
      </c>
      <c r="M1076" s="17">
        <f>VLOOKUP($A1076,'Hospitalisation Details'!$K1076:$S3418,9,FALSE)</f>
        <v>10459.19</v>
      </c>
      <c r="N1076" s="11" t="str">
        <f>VLOOKUP($A1076,'Hospitalisation Details'!$K1076:$S3418,4,FALSE)</f>
        <v>Tier - 3</v>
      </c>
      <c r="O1076" s="11" t="str">
        <f>VLOOKUP($A1076,'Hospitalisation Details'!$K1076:$S3418,5,FALSE)</f>
        <v>Tier - 1</v>
      </c>
      <c r="P1076" s="11" t="str">
        <f>VLOOKUP($A1076,'Hospitalisation Details'!$K1076:$S3418,6,FALSE)</f>
        <v>R1013</v>
      </c>
      <c r="Q1076" s="36">
        <f ca="1">VLOOKUP($A1076,'Hospitalisation Details'!$K1076:$S3418,8,FALSE)</f>
        <v>60</v>
      </c>
    </row>
    <row r="1077" spans="1:17" x14ac:dyDescent="0.3">
      <c r="A1077" s="14" t="str">
        <f>VLOOKUP('Customer Names'!A1077,'Customer Names'!A1077:F3411,1,FALSE)</f>
        <v>Id1076</v>
      </c>
      <c r="B1077" s="11" t="str">
        <f>VLOOKUP('Customer Names'!B1077,'Customer Names'!B1077:G3411,5,FALSE)</f>
        <v>Devon R</v>
      </c>
      <c r="C1077" s="11">
        <f>VLOOKUP($A1077,'Medical Examinations'!$A1077:$O3411,2,FALSE)</f>
        <v>28.77</v>
      </c>
      <c r="D1077" s="11">
        <f>VLOOKUP($A1077,'Medical Examinations'!$A1077:$O3411,3,FALSE)</f>
        <v>4</v>
      </c>
      <c r="E1077" s="11" t="str">
        <f>VLOOKUP($A1077,'Medical Examinations'!$A1077:$P3411,14,FALSE)</f>
        <v>Yes</v>
      </c>
      <c r="F1077" s="11" t="str">
        <f>VLOOKUP($A1077,'Medical Examinations'!$A1077:$O3411,5,FALSE)</f>
        <v>No</v>
      </c>
      <c r="G1077" s="11" t="str">
        <f>VLOOKUP($A1077,'Medical Examinations'!$A1077:$O3411,6,FALSE)</f>
        <v>No</v>
      </c>
      <c r="H1077" s="11">
        <f>VLOOKUP($A1077,'Medical Examinations'!$A1077:$P3411,13,FALSE)</f>
        <v>0</v>
      </c>
      <c r="I1077" s="11" t="str">
        <f>VLOOKUP($A1077,'Medical Examinations'!$A1077:$P3411,16,FALSE)</f>
        <v>No</v>
      </c>
      <c r="J1077" s="11" t="str">
        <f>VLOOKUP($A1077,'Medical Examinations'!$A1077:$P3411,11,FALSE)</f>
        <v>Overweight</v>
      </c>
      <c r="K1077" s="11" t="str">
        <f>VLOOKUP($A1077,'Medical Examinations'!$A1077:$P3411,12,FALSE)</f>
        <v>Normal</v>
      </c>
      <c r="L1077" s="11" t="str">
        <f>VLOOKUP($A1077,'Hospitalisation Details'!$K1077:$S3419,7,FALSE)</f>
        <v>3 Aug 1976</v>
      </c>
      <c r="M1077" s="17">
        <f>VLOOKUP($A1077,'Hospitalisation Details'!$K1077:$S3419,9,FALSE)</f>
        <v>10455.14</v>
      </c>
      <c r="N1077" s="11" t="str">
        <f>VLOOKUP($A1077,'Hospitalisation Details'!$K1077:$S3419,4,FALSE)</f>
        <v>Tier - 3</v>
      </c>
      <c r="O1077" s="11" t="str">
        <f>VLOOKUP($A1077,'Hospitalisation Details'!$K1077:$S3419,5,FALSE)</f>
        <v>Tier - 2</v>
      </c>
      <c r="P1077" s="11" t="str">
        <f>VLOOKUP($A1077,'Hospitalisation Details'!$K1077:$S3419,6,FALSE)</f>
        <v>R1021</v>
      </c>
      <c r="Q1077" s="36">
        <f ca="1">VLOOKUP($A1077,'Hospitalisation Details'!$K1077:$S3419,8,FALSE)</f>
        <v>48</v>
      </c>
    </row>
    <row r="1078" spans="1:17" x14ac:dyDescent="0.3">
      <c r="A1078" s="14" t="str">
        <f>VLOOKUP('Customer Names'!A1078,'Customer Names'!A1078:F3412,1,FALSE)</f>
        <v>Id1077</v>
      </c>
      <c r="B1078" s="11" t="str">
        <f>VLOOKUP('Customer Names'!B1078,'Customer Names'!B1078:G3412,5,FALSE)</f>
        <v>Elena</v>
      </c>
      <c r="C1078" s="11">
        <f>VLOOKUP($A1078,'Medical Examinations'!$A1078:$O3412,2,FALSE)</f>
        <v>23.14</v>
      </c>
      <c r="D1078" s="11">
        <f>VLOOKUP($A1078,'Medical Examinations'!$A1078:$O3412,3,FALSE)</f>
        <v>4.1500000000000004</v>
      </c>
      <c r="E1078" s="11" t="str">
        <f>VLOOKUP($A1078,'Medical Examinations'!$A1078:$P3412,14,FALSE)</f>
        <v>Yes</v>
      </c>
      <c r="F1078" s="11" t="str">
        <f>VLOOKUP($A1078,'Medical Examinations'!$A1078:$O3412,5,FALSE)</f>
        <v>No</v>
      </c>
      <c r="G1078" s="11" t="str">
        <f>VLOOKUP($A1078,'Medical Examinations'!$A1078:$O3412,6,FALSE)</f>
        <v>No</v>
      </c>
      <c r="H1078" s="11">
        <f>VLOOKUP($A1078,'Medical Examinations'!$A1078:$P3412,13,FALSE)</f>
        <v>1</v>
      </c>
      <c r="I1078" s="11" t="str">
        <f>VLOOKUP($A1078,'Medical Examinations'!$A1078:$P3412,16,FALSE)</f>
        <v>No</v>
      </c>
      <c r="J1078" s="11" t="str">
        <f>VLOOKUP($A1078,'Medical Examinations'!$A1078:$P3412,11,FALSE)</f>
        <v>Normal Weight</v>
      </c>
      <c r="K1078" s="11" t="str">
        <f>VLOOKUP($A1078,'Medical Examinations'!$A1078:$P3412,12,FALSE)</f>
        <v>Normal</v>
      </c>
      <c r="L1078" s="11" t="str">
        <f>VLOOKUP($A1078,'Hospitalisation Details'!$K1078:$S3420,7,FALSE)</f>
        <v>14 Oct 1964</v>
      </c>
      <c r="M1078" s="17">
        <f>VLOOKUP($A1078,'Hospitalisation Details'!$K1078:$S3420,9,FALSE)</f>
        <v>10455.1</v>
      </c>
      <c r="N1078" s="11" t="str">
        <f>VLOOKUP($A1078,'Hospitalisation Details'!$K1078:$S3420,4,FALSE)</f>
        <v>Tier - 3</v>
      </c>
      <c r="O1078" s="11" t="str">
        <f>VLOOKUP($A1078,'Hospitalisation Details'!$K1078:$S3420,5,FALSE)</f>
        <v>Tier - 1</v>
      </c>
      <c r="P1078" s="11" t="str">
        <f>VLOOKUP($A1078,'Hospitalisation Details'!$K1078:$S3420,6,FALSE)</f>
        <v>R1012</v>
      </c>
      <c r="Q1078" s="36">
        <f ca="1">VLOOKUP($A1078,'Hospitalisation Details'!$K1078:$S3420,8,FALSE)</f>
        <v>60</v>
      </c>
    </row>
    <row r="1079" spans="1:17" x14ac:dyDescent="0.3">
      <c r="A1079" s="14" t="str">
        <f>VLOOKUP('Customer Names'!A1079,'Customer Names'!A1079:F3413,1,FALSE)</f>
        <v>Id1078</v>
      </c>
      <c r="B1079" s="11" t="str">
        <f>VLOOKUP('Customer Names'!B1079,'Customer Names'!B1079:G3413,5,FALSE)</f>
        <v>Chris</v>
      </c>
      <c r="C1079" s="11">
        <f>VLOOKUP($A1079,'Medical Examinations'!$A1079:$O3413,2,FALSE)</f>
        <v>39.6</v>
      </c>
      <c r="D1079" s="11">
        <f>VLOOKUP($A1079,'Medical Examinations'!$A1079:$O3413,3,FALSE)</f>
        <v>11.36</v>
      </c>
      <c r="E1079" s="11" t="str">
        <f>VLOOKUP($A1079,'Medical Examinations'!$A1079:$P3413,14,FALSE)</f>
        <v>No</v>
      </c>
      <c r="F1079" s="11" t="str">
        <f>VLOOKUP($A1079,'Medical Examinations'!$A1079:$O3413,5,FALSE)</f>
        <v>No</v>
      </c>
      <c r="G1079" s="11" t="str">
        <f>VLOOKUP($A1079,'Medical Examinations'!$A1079:$O3413,6,FALSE)</f>
        <v>No</v>
      </c>
      <c r="H1079" s="11">
        <f>VLOOKUP($A1079,'Medical Examinations'!$A1079:$P3413,13,FALSE)</f>
        <v>0</v>
      </c>
      <c r="I1079" s="11" t="str">
        <f>VLOOKUP($A1079,'Medical Examinations'!$A1079:$P3413,16,FALSE)</f>
        <v>No</v>
      </c>
      <c r="J1079" s="11" t="str">
        <f>VLOOKUP($A1079,'Medical Examinations'!$A1079:$P3413,11,FALSE)</f>
        <v>Obesity</v>
      </c>
      <c r="K1079" s="11" t="str">
        <f>VLOOKUP($A1079,'Medical Examinations'!$A1079:$P3413,12,FALSE)</f>
        <v>Diabetes</v>
      </c>
      <c r="L1079" s="11" t="str">
        <f>VLOOKUP($A1079,'Hospitalisation Details'!$K1079:$S3421,7,FALSE)</f>
        <v>8 Nov 1968</v>
      </c>
      <c r="M1079" s="17">
        <f>VLOOKUP($A1079,'Hospitalisation Details'!$K1079:$S3421,9,FALSE)</f>
        <v>10450.549999999999</v>
      </c>
      <c r="N1079" s="11" t="str">
        <f>VLOOKUP($A1079,'Hospitalisation Details'!$K1079:$S3421,4,FALSE)</f>
        <v>Tier - 3</v>
      </c>
      <c r="O1079" s="11" t="str">
        <f>VLOOKUP($A1079,'Hospitalisation Details'!$K1079:$S3421,5,FALSE)</f>
        <v>Tier - 1</v>
      </c>
      <c r="P1079" s="11" t="str">
        <f>VLOOKUP($A1079,'Hospitalisation Details'!$K1079:$S3421,6,FALSE)</f>
        <v>R1011</v>
      </c>
      <c r="Q1079" s="36">
        <f ca="1">VLOOKUP($A1079,'Hospitalisation Details'!$K1079:$S3421,8,FALSE)</f>
        <v>56</v>
      </c>
    </row>
    <row r="1080" spans="1:17" x14ac:dyDescent="0.3">
      <c r="A1080" s="14" t="str">
        <f>VLOOKUP('Customer Names'!A1080,'Customer Names'!A1080:F3414,1,FALSE)</f>
        <v>Id1079</v>
      </c>
      <c r="B1080" s="11" t="str">
        <f>VLOOKUP('Customer Names'!B1080,'Customer Names'!B1080:G3414,5,FALSE)</f>
        <v>Bert</v>
      </c>
      <c r="C1080" s="11">
        <f>VLOOKUP($A1080,'Medical Examinations'!$A1080:$O3414,2,FALSE)</f>
        <v>29.2</v>
      </c>
      <c r="D1080" s="11">
        <f>VLOOKUP($A1080,'Medical Examinations'!$A1080:$O3414,3,FALSE)</f>
        <v>7.53</v>
      </c>
      <c r="E1080" s="11" t="str">
        <f>VLOOKUP($A1080,'Medical Examinations'!$A1080:$P3414,14,FALSE)</f>
        <v>No</v>
      </c>
      <c r="F1080" s="11" t="str">
        <f>VLOOKUP($A1080,'Medical Examinations'!$A1080:$O3414,5,FALSE)</f>
        <v>No</v>
      </c>
      <c r="G1080" s="11" t="str">
        <f>VLOOKUP($A1080,'Medical Examinations'!$A1080:$O3414,6,FALSE)</f>
        <v>No</v>
      </c>
      <c r="H1080" s="11">
        <f>VLOOKUP($A1080,'Medical Examinations'!$A1080:$P3414,13,FALSE)</f>
        <v>0</v>
      </c>
      <c r="I1080" s="11" t="str">
        <f>VLOOKUP($A1080,'Medical Examinations'!$A1080:$P3414,16,FALSE)</f>
        <v>No</v>
      </c>
      <c r="J1080" s="11" t="str">
        <f>VLOOKUP($A1080,'Medical Examinations'!$A1080:$P3414,11,FALSE)</f>
        <v>Overweight</v>
      </c>
      <c r="K1080" s="11" t="str">
        <f>VLOOKUP($A1080,'Medical Examinations'!$A1080:$P3414,12,FALSE)</f>
        <v>Diabetes</v>
      </c>
      <c r="L1080" s="11" t="str">
        <f>VLOOKUP($A1080,'Hospitalisation Details'!$K1080:$S3422,7,FALSE)</f>
        <v>29 Aug 1968</v>
      </c>
      <c r="M1080" s="17">
        <f>VLOOKUP($A1080,'Hospitalisation Details'!$K1080:$S3422,9,FALSE)</f>
        <v>10436.1</v>
      </c>
      <c r="N1080" s="11" t="str">
        <f>VLOOKUP($A1080,'Hospitalisation Details'!$K1080:$S3422,4,FALSE)</f>
        <v>Tier - 3</v>
      </c>
      <c r="O1080" s="11" t="str">
        <f>VLOOKUP($A1080,'Hospitalisation Details'!$K1080:$S3422,5,FALSE)</f>
        <v>Tier - 3</v>
      </c>
      <c r="P1080" s="11" t="str">
        <f>VLOOKUP($A1080,'Hospitalisation Details'!$K1080:$S3422,6,FALSE)</f>
        <v>R1011</v>
      </c>
      <c r="Q1080" s="36">
        <f ca="1">VLOOKUP($A1080,'Hospitalisation Details'!$K1080:$S3422,8,FALSE)</f>
        <v>56</v>
      </c>
    </row>
    <row r="1081" spans="1:17" x14ac:dyDescent="0.3">
      <c r="A1081" s="14" t="str">
        <f>VLOOKUP('Customer Names'!A1081,'Customer Names'!A1081:F3415,1,FALSE)</f>
        <v>Id1080</v>
      </c>
      <c r="B1081" s="11" t="str">
        <f>VLOOKUP('Customer Names'!B1081,'Customer Names'!B1081:G3415,5,FALSE)</f>
        <v>John P</v>
      </c>
      <c r="C1081" s="11">
        <f>VLOOKUP($A1081,'Medical Examinations'!$A1081:$O3415,2,FALSE)</f>
        <v>32.774999999999999</v>
      </c>
      <c r="D1081" s="11">
        <f>VLOOKUP($A1081,'Medical Examinations'!$A1081:$O3415,3,FALSE)</f>
        <v>7.95</v>
      </c>
      <c r="E1081" s="11" t="str">
        <f>VLOOKUP($A1081,'Medical Examinations'!$A1081:$P3415,14,FALSE)</f>
        <v>No</v>
      </c>
      <c r="F1081" s="11" t="str">
        <f>VLOOKUP($A1081,'Medical Examinations'!$A1081:$O3415,5,FALSE)</f>
        <v>No</v>
      </c>
      <c r="G1081" s="11" t="str">
        <f>VLOOKUP($A1081,'Medical Examinations'!$A1081:$O3415,6,FALSE)</f>
        <v>No</v>
      </c>
      <c r="H1081" s="11">
        <f>VLOOKUP($A1081,'Medical Examinations'!$A1081:$P3415,13,FALSE)</f>
        <v>0</v>
      </c>
      <c r="I1081" s="11" t="str">
        <f>VLOOKUP($A1081,'Medical Examinations'!$A1081:$P3415,16,FALSE)</f>
        <v>No</v>
      </c>
      <c r="J1081" s="11" t="str">
        <f>VLOOKUP($A1081,'Medical Examinations'!$A1081:$P3415,11,FALSE)</f>
        <v>Obesity</v>
      </c>
      <c r="K1081" s="11" t="str">
        <f>VLOOKUP($A1081,'Medical Examinations'!$A1081:$P3415,12,FALSE)</f>
        <v>Diabetes</v>
      </c>
      <c r="L1081" s="11" t="str">
        <f>VLOOKUP($A1081,'Hospitalisation Details'!$K1081:$S3423,7,FALSE)</f>
        <v>23 Aug 1968</v>
      </c>
      <c r="M1081" s="17">
        <f>VLOOKUP($A1081,'Hospitalisation Details'!$K1081:$S3423,9,FALSE)</f>
        <v>10435.07</v>
      </c>
      <c r="N1081" s="11" t="str">
        <f>VLOOKUP($A1081,'Hospitalisation Details'!$K1081:$S3423,4,FALSE)</f>
        <v>Tier - 3</v>
      </c>
      <c r="O1081" s="11" t="str">
        <f>VLOOKUP($A1081,'Hospitalisation Details'!$K1081:$S3423,5,FALSE)</f>
        <v>Tier - 1</v>
      </c>
      <c r="P1081" s="11" t="str">
        <f>VLOOKUP($A1081,'Hospitalisation Details'!$K1081:$S3423,6,FALSE)</f>
        <v>R1016</v>
      </c>
      <c r="Q1081" s="36">
        <f ca="1">VLOOKUP($A1081,'Hospitalisation Details'!$K1081:$S3423,8,FALSE)</f>
        <v>56</v>
      </c>
    </row>
    <row r="1082" spans="1:17" x14ac:dyDescent="0.3">
      <c r="A1082" s="14" t="str">
        <f>VLOOKUP('Customer Names'!A1082,'Customer Names'!A1082:F3416,1,FALSE)</f>
        <v>Id1081</v>
      </c>
      <c r="B1082" s="11" t="str">
        <f>VLOOKUP('Customer Names'!B1082,'Customer Names'!B1082:G3416,5,FALSE)</f>
        <v>Daniel P</v>
      </c>
      <c r="C1082" s="11">
        <f>VLOOKUP($A1082,'Medical Examinations'!$A1082:$O3416,2,FALSE)</f>
        <v>24.035</v>
      </c>
      <c r="D1082" s="11">
        <f>VLOOKUP($A1082,'Medical Examinations'!$A1082:$O3416,3,FALSE)</f>
        <v>8.5</v>
      </c>
      <c r="E1082" s="11" t="str">
        <f>VLOOKUP($A1082,'Medical Examinations'!$A1082:$P3416,14,FALSE)</f>
        <v>No</v>
      </c>
      <c r="F1082" s="11" t="str">
        <f>VLOOKUP($A1082,'Medical Examinations'!$A1082:$O3416,5,FALSE)</f>
        <v>No</v>
      </c>
      <c r="G1082" s="11" t="str">
        <f>VLOOKUP($A1082,'Medical Examinations'!$A1082:$O3416,6,FALSE)</f>
        <v>No</v>
      </c>
      <c r="H1082" s="11">
        <f>VLOOKUP($A1082,'Medical Examinations'!$A1082:$P3416,13,FALSE)</f>
        <v>0</v>
      </c>
      <c r="I1082" s="11" t="str">
        <f>VLOOKUP($A1082,'Medical Examinations'!$A1082:$P3416,16,FALSE)</f>
        <v>No</v>
      </c>
      <c r="J1082" s="11" t="str">
        <f>VLOOKUP($A1082,'Medical Examinations'!$A1082:$P3416,11,FALSE)</f>
        <v>Normal Weight</v>
      </c>
      <c r="K1082" s="11" t="str">
        <f>VLOOKUP($A1082,'Medical Examinations'!$A1082:$P3416,12,FALSE)</f>
        <v>Diabetes</v>
      </c>
      <c r="L1082" s="11" t="str">
        <f>VLOOKUP($A1082,'Hospitalisation Details'!$K1082:$S3424,7,FALSE)</f>
        <v>27 Dec 1968</v>
      </c>
      <c r="M1082" s="17">
        <f>VLOOKUP($A1082,'Hospitalisation Details'!$K1082:$S3424,9,FALSE)</f>
        <v>10422.92</v>
      </c>
      <c r="N1082" s="11" t="str">
        <f>VLOOKUP($A1082,'Hospitalisation Details'!$K1082:$S3424,4,FALSE)</f>
        <v>Tier - 3</v>
      </c>
      <c r="O1082" s="11" t="str">
        <f>VLOOKUP($A1082,'Hospitalisation Details'!$K1082:$S3424,5,FALSE)</f>
        <v>Tier - 1</v>
      </c>
      <c r="P1082" s="11" t="str">
        <f>VLOOKUP($A1082,'Hospitalisation Details'!$K1082:$S3424,6,FALSE)</f>
        <v>R1017</v>
      </c>
      <c r="Q1082" s="36">
        <f ca="1">VLOOKUP($A1082,'Hospitalisation Details'!$K1082:$S3424,8,FALSE)</f>
        <v>56</v>
      </c>
    </row>
    <row r="1083" spans="1:17" x14ac:dyDescent="0.3">
      <c r="A1083" s="14" t="str">
        <f>VLOOKUP('Customer Names'!A1083,'Customer Names'!A1083:F3417,1,FALSE)</f>
        <v>Id1082</v>
      </c>
      <c r="B1083" s="11" t="str">
        <f>VLOOKUP('Customer Names'!B1083,'Customer Names'!B1083:G3417,5,FALSE)</f>
        <v>Lisa K</v>
      </c>
      <c r="C1083" s="11">
        <f>VLOOKUP($A1083,'Medical Examinations'!$A1083:$O3417,2,FALSE)</f>
        <v>30.55</v>
      </c>
      <c r="D1083" s="11">
        <f>VLOOKUP($A1083,'Medical Examinations'!$A1083:$O3417,3,FALSE)</f>
        <v>5.89</v>
      </c>
      <c r="E1083" s="11" t="str">
        <f>VLOOKUP($A1083,'Medical Examinations'!$A1083:$P3417,14,FALSE)</f>
        <v>No</v>
      </c>
      <c r="F1083" s="11" t="str">
        <f>VLOOKUP($A1083,'Medical Examinations'!$A1083:$O3417,5,FALSE)</f>
        <v>No</v>
      </c>
      <c r="G1083" s="11" t="str">
        <f>VLOOKUP($A1083,'Medical Examinations'!$A1083:$O3417,6,FALSE)</f>
        <v>Yes</v>
      </c>
      <c r="H1083" s="11">
        <f>VLOOKUP($A1083,'Medical Examinations'!$A1083:$P3417,13,FALSE)</f>
        <v>1</v>
      </c>
      <c r="I1083" s="11" t="str">
        <f>VLOOKUP($A1083,'Medical Examinations'!$A1083:$P3417,16,FALSE)</f>
        <v>No</v>
      </c>
      <c r="J1083" s="11" t="str">
        <f>VLOOKUP($A1083,'Medical Examinations'!$A1083:$P3417,11,FALSE)</f>
        <v>Obesity</v>
      </c>
      <c r="K1083" s="11" t="str">
        <f>VLOOKUP($A1083,'Medical Examinations'!$A1083:$P3417,12,FALSE)</f>
        <v>Prediabetes</v>
      </c>
      <c r="L1083" s="11" t="str">
        <f>VLOOKUP($A1083,'Hospitalisation Details'!$K1083:$S3425,7,FALSE)</f>
        <v>25 Nov 1979</v>
      </c>
      <c r="M1083" s="17">
        <f>VLOOKUP($A1083,'Hospitalisation Details'!$K1083:$S3425,9,FALSE)</f>
        <v>10419.65</v>
      </c>
      <c r="N1083" s="11" t="str">
        <f>VLOOKUP($A1083,'Hospitalisation Details'!$K1083:$S3425,4,FALSE)</f>
        <v>Tier - 3</v>
      </c>
      <c r="O1083" s="11" t="str">
        <f>VLOOKUP($A1083,'Hospitalisation Details'!$K1083:$S3425,5,FALSE)</f>
        <v>Tier - 2</v>
      </c>
      <c r="P1083" s="11" t="str">
        <f>VLOOKUP($A1083,'Hospitalisation Details'!$K1083:$S3425,6,FALSE)</f>
        <v>R1025</v>
      </c>
      <c r="Q1083" s="36">
        <f ca="1">VLOOKUP($A1083,'Hospitalisation Details'!$K1083:$S3425,8,FALSE)</f>
        <v>45</v>
      </c>
    </row>
    <row r="1084" spans="1:17" x14ac:dyDescent="0.3">
      <c r="A1084" s="14" t="str">
        <f>VLOOKUP('Customer Names'!A1084,'Customer Names'!A1084:F3418,1,FALSE)</f>
        <v>Id1083</v>
      </c>
      <c r="B1084" s="11" t="str">
        <f>VLOOKUP('Customer Names'!B1084,'Customer Names'!B1084:G3418,5,FALSE)</f>
        <v>Kristine</v>
      </c>
      <c r="C1084" s="11">
        <f>VLOOKUP($A1084,'Medical Examinations'!$A1084:$O3418,2,FALSE)</f>
        <v>28.81</v>
      </c>
      <c r="D1084" s="11">
        <f>VLOOKUP($A1084,'Medical Examinations'!$A1084:$O3418,3,FALSE)</f>
        <v>8.76</v>
      </c>
      <c r="E1084" s="11" t="str">
        <f>VLOOKUP($A1084,'Medical Examinations'!$A1084:$P3418,14,FALSE)</f>
        <v>No</v>
      </c>
      <c r="F1084" s="11" t="str">
        <f>VLOOKUP($A1084,'Medical Examinations'!$A1084:$O3418,5,FALSE)</f>
        <v>No</v>
      </c>
      <c r="G1084" s="11" t="str">
        <f>VLOOKUP($A1084,'Medical Examinations'!$A1084:$O3418,6,FALSE)</f>
        <v>No</v>
      </c>
      <c r="H1084" s="11">
        <f>VLOOKUP($A1084,'Medical Examinations'!$A1084:$P3418,13,FALSE)</f>
        <v>2</v>
      </c>
      <c r="I1084" s="11" t="str">
        <f>VLOOKUP($A1084,'Medical Examinations'!$A1084:$P3418,16,FALSE)</f>
        <v>No</v>
      </c>
      <c r="J1084" s="11" t="str">
        <f>VLOOKUP($A1084,'Medical Examinations'!$A1084:$P3418,11,FALSE)</f>
        <v>Overweight</v>
      </c>
      <c r="K1084" s="11" t="str">
        <f>VLOOKUP($A1084,'Medical Examinations'!$A1084:$P3418,12,FALSE)</f>
        <v>Diabetes</v>
      </c>
      <c r="L1084" s="11" t="str">
        <f>VLOOKUP($A1084,'Hospitalisation Details'!$K1084:$S3426,7,FALSE)</f>
        <v>11 Oct 1973</v>
      </c>
      <c r="M1084" s="17">
        <f>VLOOKUP($A1084,'Hospitalisation Details'!$K1084:$S3426,9,FALSE)</f>
        <v>10419.59</v>
      </c>
      <c r="N1084" s="11" t="str">
        <f>VLOOKUP($A1084,'Hospitalisation Details'!$K1084:$S3426,4,FALSE)</f>
        <v>Tier - 3</v>
      </c>
      <c r="O1084" s="11" t="str">
        <f>VLOOKUP($A1084,'Hospitalisation Details'!$K1084:$S3426,5,FALSE)</f>
        <v>Tier - 2</v>
      </c>
      <c r="P1084" s="11" t="str">
        <f>VLOOKUP($A1084,'Hospitalisation Details'!$K1084:$S3426,6,FALSE)</f>
        <v>R1025</v>
      </c>
      <c r="Q1084" s="36">
        <f ca="1">VLOOKUP($A1084,'Hospitalisation Details'!$K1084:$S3426,8,FALSE)</f>
        <v>51</v>
      </c>
    </row>
    <row r="1085" spans="1:17" x14ac:dyDescent="0.3">
      <c r="A1085" s="14" t="str">
        <f>VLOOKUP('Customer Names'!A1085,'Customer Names'!A1085:F3419,1,FALSE)</f>
        <v>Id1084</v>
      </c>
      <c r="B1085" s="11" t="str">
        <f>VLOOKUP('Customer Names'!B1085,'Customer Names'!B1085:G3419,5,FALSE)</f>
        <v>Paul A</v>
      </c>
      <c r="C1085" s="11">
        <f>VLOOKUP($A1085,'Medical Examinations'!$A1085:$O3419,2,FALSE)</f>
        <v>31.66</v>
      </c>
      <c r="D1085" s="11">
        <f>VLOOKUP($A1085,'Medical Examinations'!$A1085:$O3419,3,FALSE)</f>
        <v>4.1100000000000003</v>
      </c>
      <c r="E1085" s="11" t="str">
        <f>VLOOKUP($A1085,'Medical Examinations'!$A1085:$P3419,14,FALSE)</f>
        <v>No</v>
      </c>
      <c r="F1085" s="11" t="str">
        <f>VLOOKUP($A1085,'Medical Examinations'!$A1085:$O3419,5,FALSE)</f>
        <v>No</v>
      </c>
      <c r="G1085" s="11" t="str">
        <f>VLOOKUP($A1085,'Medical Examinations'!$A1085:$O3419,6,FALSE)</f>
        <v>No</v>
      </c>
      <c r="H1085" s="11">
        <f>VLOOKUP($A1085,'Medical Examinations'!$A1085:$P3419,13,FALSE)</f>
        <v>0</v>
      </c>
      <c r="I1085" s="11" t="str">
        <f>VLOOKUP($A1085,'Medical Examinations'!$A1085:$P3419,16,FALSE)</f>
        <v>No</v>
      </c>
      <c r="J1085" s="11" t="str">
        <f>VLOOKUP($A1085,'Medical Examinations'!$A1085:$P3419,11,FALSE)</f>
        <v>Obesity</v>
      </c>
      <c r="K1085" s="11" t="str">
        <f>VLOOKUP($A1085,'Medical Examinations'!$A1085:$P3419,12,FALSE)</f>
        <v>Normal</v>
      </c>
      <c r="L1085" s="11" t="str">
        <f>VLOOKUP($A1085,'Hospitalisation Details'!$K1085:$S3427,7,FALSE)</f>
        <v>24 Oct 1980</v>
      </c>
      <c r="M1085" s="17">
        <f>VLOOKUP($A1085,'Hospitalisation Details'!$K1085:$S3427,9,FALSE)</f>
        <v>10407.98</v>
      </c>
      <c r="N1085" s="11" t="str">
        <f>VLOOKUP($A1085,'Hospitalisation Details'!$K1085:$S3427,4,FALSE)</f>
        <v>Tier - 3</v>
      </c>
      <c r="O1085" s="11" t="str">
        <f>VLOOKUP($A1085,'Hospitalisation Details'!$K1085:$S3427,5,FALSE)</f>
        <v>Tier - 1</v>
      </c>
      <c r="P1085" s="11" t="str">
        <f>VLOOKUP($A1085,'Hospitalisation Details'!$K1085:$S3427,6,FALSE)</f>
        <v>R1021</v>
      </c>
      <c r="Q1085" s="36">
        <f ca="1">VLOOKUP($A1085,'Hospitalisation Details'!$K1085:$S3427,8,FALSE)</f>
        <v>44</v>
      </c>
    </row>
    <row r="1086" spans="1:17" x14ac:dyDescent="0.3">
      <c r="A1086" s="14" t="str">
        <f>VLOOKUP('Customer Names'!A1086,'Customer Names'!A1086:F3420,1,FALSE)</f>
        <v>Id1085</v>
      </c>
      <c r="B1086" s="11" t="str">
        <f>VLOOKUP('Customer Names'!B1086,'Customer Names'!B1086:G3420,5,FALSE)</f>
        <v>Bryan</v>
      </c>
      <c r="C1086" s="11">
        <f>VLOOKUP($A1086,'Medical Examinations'!$A1086:$O3420,2,FALSE)</f>
        <v>28.215</v>
      </c>
      <c r="D1086" s="11">
        <f>VLOOKUP($A1086,'Medical Examinations'!$A1086:$O3420,3,FALSE)</f>
        <v>7.56</v>
      </c>
      <c r="E1086" s="11" t="str">
        <f>VLOOKUP($A1086,'Medical Examinations'!$A1086:$P3420,14,FALSE)</f>
        <v>Yes</v>
      </c>
      <c r="F1086" s="11" t="str">
        <f>VLOOKUP($A1086,'Medical Examinations'!$A1086:$O3420,5,FALSE)</f>
        <v>No</v>
      </c>
      <c r="G1086" s="11" t="str">
        <f>VLOOKUP($A1086,'Medical Examinations'!$A1086:$O3420,6,FALSE)</f>
        <v>No</v>
      </c>
      <c r="H1086" s="11">
        <f>VLOOKUP($A1086,'Medical Examinations'!$A1086:$P3420,13,FALSE)</f>
        <v>1</v>
      </c>
      <c r="I1086" s="11" t="str">
        <f>VLOOKUP($A1086,'Medical Examinations'!$A1086:$P3420,16,FALSE)</f>
        <v>No</v>
      </c>
      <c r="J1086" s="11" t="str">
        <f>VLOOKUP($A1086,'Medical Examinations'!$A1086:$P3420,11,FALSE)</f>
        <v>Overweight</v>
      </c>
      <c r="K1086" s="11" t="str">
        <f>VLOOKUP($A1086,'Medical Examinations'!$A1086:$P3420,12,FALSE)</f>
        <v>Diabetes</v>
      </c>
      <c r="L1086" s="11" t="str">
        <f>VLOOKUP($A1086,'Hospitalisation Details'!$K1086:$S3428,7,FALSE)</f>
        <v>5 Jun 1975</v>
      </c>
      <c r="M1086" s="17">
        <f>VLOOKUP($A1086,'Hospitalisation Details'!$K1086:$S3428,9,FALSE)</f>
        <v>10407.09</v>
      </c>
      <c r="N1086" s="11" t="str">
        <f>VLOOKUP($A1086,'Hospitalisation Details'!$K1086:$S3428,4,FALSE)</f>
        <v>Tier - 3</v>
      </c>
      <c r="O1086" s="11" t="str">
        <f>VLOOKUP($A1086,'Hospitalisation Details'!$K1086:$S3428,5,FALSE)</f>
        <v>Tier - 1</v>
      </c>
      <c r="P1086" s="11" t="str">
        <f>VLOOKUP($A1086,'Hospitalisation Details'!$K1086:$S3428,6,FALSE)</f>
        <v>R1015</v>
      </c>
      <c r="Q1086" s="36">
        <f ca="1">VLOOKUP($A1086,'Hospitalisation Details'!$K1086:$S3428,8,FALSE)</f>
        <v>49</v>
      </c>
    </row>
    <row r="1087" spans="1:17" x14ac:dyDescent="0.3">
      <c r="A1087" s="14" t="str">
        <f>VLOOKUP('Customer Names'!A1087,'Customer Names'!A1087:F3421,1,FALSE)</f>
        <v>Id1086</v>
      </c>
      <c r="B1087" s="11" t="str">
        <f>VLOOKUP('Customer Names'!B1087,'Customer Names'!B1087:G3421,5,FALSE)</f>
        <v>Chris</v>
      </c>
      <c r="C1087" s="11">
        <f>VLOOKUP($A1087,'Medical Examinations'!$A1087:$O3421,2,FALSE)</f>
        <v>26.12</v>
      </c>
      <c r="D1087" s="11">
        <f>VLOOKUP($A1087,'Medical Examinations'!$A1087:$O3421,3,FALSE)</f>
        <v>4.17</v>
      </c>
      <c r="E1087" s="11" t="str">
        <f>VLOOKUP($A1087,'Medical Examinations'!$A1087:$P3421,14,FALSE)</f>
        <v>Yes</v>
      </c>
      <c r="F1087" s="11" t="str">
        <f>VLOOKUP($A1087,'Medical Examinations'!$A1087:$O3421,5,FALSE)</f>
        <v>No</v>
      </c>
      <c r="G1087" s="11" t="str">
        <f>VLOOKUP($A1087,'Medical Examinations'!$A1087:$O3421,6,FALSE)</f>
        <v>Yes</v>
      </c>
      <c r="H1087" s="11">
        <f>VLOOKUP($A1087,'Medical Examinations'!$A1087:$P3421,13,FALSE)</f>
        <v>1</v>
      </c>
      <c r="I1087" s="11" t="str">
        <f>VLOOKUP($A1087,'Medical Examinations'!$A1087:$P3421,16,FALSE)</f>
        <v>No</v>
      </c>
      <c r="J1087" s="11" t="str">
        <f>VLOOKUP($A1087,'Medical Examinations'!$A1087:$P3421,11,FALSE)</f>
        <v>Overweight</v>
      </c>
      <c r="K1087" s="11" t="str">
        <f>VLOOKUP($A1087,'Medical Examinations'!$A1087:$P3421,12,FALSE)</f>
        <v>Normal</v>
      </c>
      <c r="L1087" s="11" t="str">
        <f>VLOOKUP($A1087,'Hospitalisation Details'!$K1087:$S3429,7,FALSE)</f>
        <v>7 Jul 1969</v>
      </c>
      <c r="M1087" s="17">
        <f>VLOOKUP($A1087,'Hospitalisation Details'!$K1087:$S3429,9,FALSE)</f>
        <v>10403.27</v>
      </c>
      <c r="N1087" s="11" t="str">
        <f>VLOOKUP($A1087,'Hospitalisation Details'!$K1087:$S3429,4,FALSE)</f>
        <v>Tier - 3</v>
      </c>
      <c r="O1087" s="11" t="str">
        <f>VLOOKUP($A1087,'Hospitalisation Details'!$K1087:$S3429,5,FALSE)</f>
        <v>Tier - 2</v>
      </c>
      <c r="P1087" s="11" t="str">
        <f>VLOOKUP($A1087,'Hospitalisation Details'!$K1087:$S3429,6,FALSE)</f>
        <v>R1020</v>
      </c>
      <c r="Q1087" s="36">
        <f ca="1">VLOOKUP($A1087,'Hospitalisation Details'!$K1087:$S3429,8,FALSE)</f>
        <v>55</v>
      </c>
    </row>
    <row r="1088" spans="1:17" x14ac:dyDescent="0.3">
      <c r="A1088" s="14" t="str">
        <f>VLOOKUP('Customer Names'!A1088,'Customer Names'!A1088:F3422,1,FALSE)</f>
        <v>Id1087</v>
      </c>
      <c r="B1088" s="11" t="str">
        <f>VLOOKUP('Customer Names'!B1088,'Customer Names'!B1088:G3422,5,FALSE)</f>
        <v>Milah B</v>
      </c>
      <c r="C1088" s="11">
        <f>VLOOKUP($A1088,'Medical Examinations'!$A1088:$O3422,2,FALSE)</f>
        <v>36.630000000000003</v>
      </c>
      <c r="D1088" s="11">
        <f>VLOOKUP($A1088,'Medical Examinations'!$A1088:$O3422,3,FALSE)</f>
        <v>11.42</v>
      </c>
      <c r="E1088" s="11" t="str">
        <f>VLOOKUP($A1088,'Medical Examinations'!$A1088:$P3422,14,FALSE)</f>
        <v>No</v>
      </c>
      <c r="F1088" s="11" t="str">
        <f>VLOOKUP($A1088,'Medical Examinations'!$A1088:$O3422,5,FALSE)</f>
        <v>No</v>
      </c>
      <c r="G1088" s="11" t="str">
        <f>VLOOKUP($A1088,'Medical Examinations'!$A1088:$O3422,6,FALSE)</f>
        <v>No</v>
      </c>
      <c r="H1088" s="11">
        <f>VLOOKUP($A1088,'Medical Examinations'!$A1088:$P3422,13,FALSE)</f>
        <v>2</v>
      </c>
      <c r="I1088" s="11" t="str">
        <f>VLOOKUP($A1088,'Medical Examinations'!$A1088:$P3422,16,FALSE)</f>
        <v>No</v>
      </c>
      <c r="J1088" s="11" t="str">
        <f>VLOOKUP($A1088,'Medical Examinations'!$A1088:$P3422,11,FALSE)</f>
        <v>Obesity</v>
      </c>
      <c r="K1088" s="11" t="str">
        <f>VLOOKUP($A1088,'Medical Examinations'!$A1088:$P3422,12,FALSE)</f>
        <v>Diabetes</v>
      </c>
      <c r="L1088" s="11" t="str">
        <f>VLOOKUP($A1088,'Hospitalisation Details'!$K1088:$S3430,7,FALSE)</f>
        <v>19 Sep 1973</v>
      </c>
      <c r="M1088" s="17">
        <f>VLOOKUP($A1088,'Hospitalisation Details'!$K1088:$S3430,9,FALSE)</f>
        <v>10381.48</v>
      </c>
      <c r="N1088" s="11" t="str">
        <f>VLOOKUP($A1088,'Hospitalisation Details'!$K1088:$S3430,4,FALSE)</f>
        <v>Tier - 3</v>
      </c>
      <c r="O1088" s="11" t="str">
        <f>VLOOKUP($A1088,'Hospitalisation Details'!$K1088:$S3430,5,FALSE)</f>
        <v>Tier - 3</v>
      </c>
      <c r="P1088" s="11" t="str">
        <f>VLOOKUP($A1088,'Hospitalisation Details'!$K1088:$S3430,6,FALSE)</f>
        <v>R1013</v>
      </c>
      <c r="Q1088" s="36">
        <f ca="1">VLOOKUP($A1088,'Hospitalisation Details'!$K1088:$S3430,8,FALSE)</f>
        <v>51</v>
      </c>
    </row>
    <row r="1089" spans="1:17" x14ac:dyDescent="0.3">
      <c r="A1089" s="14" t="str">
        <f>VLOOKUP('Customer Names'!A1089,'Customer Names'!A1089:F3423,1,FALSE)</f>
        <v>Id1088</v>
      </c>
      <c r="B1089" s="11" t="str">
        <f>VLOOKUP('Customer Names'!B1089,'Customer Names'!B1089:G3423,5,FALSE)</f>
        <v>Annette M</v>
      </c>
      <c r="C1089" s="11">
        <f>VLOOKUP($A1089,'Medical Examinations'!$A1089:$O3423,2,FALSE)</f>
        <v>33.344999999999999</v>
      </c>
      <c r="D1089" s="11">
        <f>VLOOKUP($A1089,'Medical Examinations'!$A1089:$O3423,3,FALSE)</f>
        <v>7.33</v>
      </c>
      <c r="E1089" s="11" t="str">
        <f>VLOOKUP($A1089,'Medical Examinations'!$A1089:$P3423,14,FALSE)</f>
        <v>No</v>
      </c>
      <c r="F1089" s="11" t="str">
        <f>VLOOKUP($A1089,'Medical Examinations'!$A1089:$O3423,5,FALSE)</f>
        <v>No</v>
      </c>
      <c r="G1089" s="11" t="str">
        <f>VLOOKUP($A1089,'Medical Examinations'!$A1089:$O3423,6,FALSE)</f>
        <v>No</v>
      </c>
      <c r="H1089" s="11">
        <f>VLOOKUP($A1089,'Medical Examinations'!$A1089:$P3423,13,FALSE)</f>
        <v>2</v>
      </c>
      <c r="I1089" s="11" t="str">
        <f>VLOOKUP($A1089,'Medical Examinations'!$A1089:$P3423,16,FALSE)</f>
        <v>No</v>
      </c>
      <c r="J1089" s="11" t="str">
        <f>VLOOKUP($A1089,'Medical Examinations'!$A1089:$P3423,11,FALSE)</f>
        <v>Obesity</v>
      </c>
      <c r="K1089" s="11" t="str">
        <f>VLOOKUP($A1089,'Medical Examinations'!$A1089:$P3423,12,FALSE)</f>
        <v>Diabetes</v>
      </c>
      <c r="L1089" s="11" t="str">
        <f>VLOOKUP($A1089,'Hospitalisation Details'!$K1089:$S3431,7,FALSE)</f>
        <v>29 Sep 1973</v>
      </c>
      <c r="M1089" s="17">
        <f>VLOOKUP($A1089,'Hospitalisation Details'!$K1089:$S3431,9,FALSE)</f>
        <v>10370.91</v>
      </c>
      <c r="N1089" s="11" t="str">
        <f>VLOOKUP($A1089,'Hospitalisation Details'!$K1089:$S3431,4,FALSE)</f>
        <v>Tier - 3</v>
      </c>
      <c r="O1089" s="11" t="str">
        <f>VLOOKUP($A1089,'Hospitalisation Details'!$K1089:$S3431,5,FALSE)</f>
        <v>Tier - 3</v>
      </c>
      <c r="P1089" s="11" t="str">
        <f>VLOOKUP($A1089,'Hospitalisation Details'!$K1089:$S3431,6,FALSE)</f>
        <v>R1024</v>
      </c>
      <c r="Q1089" s="36">
        <f ca="1">VLOOKUP($A1089,'Hospitalisation Details'!$K1089:$S3431,8,FALSE)</f>
        <v>51</v>
      </c>
    </row>
    <row r="1090" spans="1:17" x14ac:dyDescent="0.3">
      <c r="A1090" s="14" t="str">
        <f>VLOOKUP('Customer Names'!A1090,'Customer Names'!A1090:F3424,1,FALSE)</f>
        <v>Id1089</v>
      </c>
      <c r="B1090" s="11" t="str">
        <f>VLOOKUP('Customer Names'!B1090,'Customer Names'!B1090:G3424,5,FALSE)</f>
        <v>Yoko</v>
      </c>
      <c r="C1090" s="11">
        <f>VLOOKUP($A1090,'Medical Examinations'!$A1090:$O3424,2,FALSE)</f>
        <v>27.11</v>
      </c>
      <c r="D1090" s="11">
        <f>VLOOKUP($A1090,'Medical Examinations'!$A1090:$O3424,3,FALSE)</f>
        <v>6.7</v>
      </c>
      <c r="E1090" s="11" t="str">
        <f>VLOOKUP($A1090,'Medical Examinations'!$A1090:$P3424,14,FALSE)</f>
        <v>No</v>
      </c>
      <c r="F1090" s="11" t="str">
        <f>VLOOKUP($A1090,'Medical Examinations'!$A1090:$O3424,5,FALSE)</f>
        <v>No</v>
      </c>
      <c r="G1090" s="11" t="str">
        <f>VLOOKUP($A1090,'Medical Examinations'!$A1090:$O3424,6,FALSE)</f>
        <v>No</v>
      </c>
      <c r="H1090" s="11">
        <f>VLOOKUP($A1090,'Medical Examinations'!$A1090:$P3424,13,FALSE)</f>
        <v>0</v>
      </c>
      <c r="I1090" s="11" t="str">
        <f>VLOOKUP($A1090,'Medical Examinations'!$A1090:$P3424,16,FALSE)</f>
        <v>No</v>
      </c>
      <c r="J1090" s="11" t="str">
        <f>VLOOKUP($A1090,'Medical Examinations'!$A1090:$P3424,11,FALSE)</f>
        <v>Overweight</v>
      </c>
      <c r="K1090" s="11" t="str">
        <f>VLOOKUP($A1090,'Medical Examinations'!$A1090:$P3424,12,FALSE)</f>
        <v>Diabetes</v>
      </c>
      <c r="L1090" s="11" t="str">
        <f>VLOOKUP($A1090,'Hospitalisation Details'!$K1090:$S3432,7,FALSE)</f>
        <v>6 Sep 1971</v>
      </c>
      <c r="M1090" s="17">
        <f>VLOOKUP($A1090,'Hospitalisation Details'!$K1090:$S3432,9,FALSE)</f>
        <v>10356.67</v>
      </c>
      <c r="N1090" s="11" t="str">
        <f>VLOOKUP($A1090,'Hospitalisation Details'!$K1090:$S3432,4,FALSE)</f>
        <v>Tier - 3</v>
      </c>
      <c r="O1090" s="11" t="str">
        <f>VLOOKUP($A1090,'Hospitalisation Details'!$K1090:$S3432,5,FALSE)</f>
        <v>Tier - 1</v>
      </c>
      <c r="P1090" s="11" t="str">
        <f>VLOOKUP($A1090,'Hospitalisation Details'!$K1090:$S3432,6,FALSE)</f>
        <v>R1025</v>
      </c>
      <c r="Q1090" s="36">
        <f ca="1">VLOOKUP($A1090,'Hospitalisation Details'!$K1090:$S3432,8,FALSE)</f>
        <v>53</v>
      </c>
    </row>
    <row r="1091" spans="1:17" x14ac:dyDescent="0.3">
      <c r="A1091" s="14" t="str">
        <f>VLOOKUP('Customer Names'!A1091,'Customer Names'!A1091:F3425,1,FALSE)</f>
        <v>Id1090</v>
      </c>
      <c r="B1091" s="11" t="str">
        <f>VLOOKUP('Customer Names'!B1091,'Customer Names'!B1091:G3425,5,FALSE)</f>
        <v>Laura</v>
      </c>
      <c r="C1091" s="11">
        <f>VLOOKUP($A1091,'Medical Examinations'!$A1091:$O3425,2,FALSE)</f>
        <v>26.6</v>
      </c>
      <c r="D1091" s="11">
        <f>VLOOKUP($A1091,'Medical Examinations'!$A1091:$O3425,3,FALSE)</f>
        <v>5.27</v>
      </c>
      <c r="E1091" s="11" t="str">
        <f>VLOOKUP($A1091,'Medical Examinations'!$A1091:$P3425,14,FALSE)</f>
        <v>Yes</v>
      </c>
      <c r="F1091" s="11" t="str">
        <f>VLOOKUP($A1091,'Medical Examinations'!$A1091:$O3425,5,FALSE)</f>
        <v>No</v>
      </c>
      <c r="G1091" s="11" t="str">
        <f>VLOOKUP($A1091,'Medical Examinations'!$A1091:$O3425,6,FALSE)</f>
        <v>Yes</v>
      </c>
      <c r="H1091" s="11">
        <f>VLOOKUP($A1091,'Medical Examinations'!$A1091:$P3425,13,FALSE)</f>
        <v>1</v>
      </c>
      <c r="I1091" s="11" t="str">
        <f>VLOOKUP($A1091,'Medical Examinations'!$A1091:$P3425,16,FALSE)</f>
        <v>No</v>
      </c>
      <c r="J1091" s="11" t="str">
        <f>VLOOKUP($A1091,'Medical Examinations'!$A1091:$P3425,11,FALSE)</f>
        <v>Overweight</v>
      </c>
      <c r="K1091" s="11" t="str">
        <f>VLOOKUP($A1091,'Medical Examinations'!$A1091:$P3425,12,FALSE)</f>
        <v>Normal</v>
      </c>
      <c r="L1091" s="11" t="str">
        <f>VLOOKUP($A1091,'Hospitalisation Details'!$K1091:$S3433,7,FALSE)</f>
        <v>17 Jun 1969</v>
      </c>
      <c r="M1091" s="17">
        <f>VLOOKUP($A1091,'Hospitalisation Details'!$K1091:$S3433,9,FALSE)</f>
        <v>10355.64</v>
      </c>
      <c r="N1091" s="11" t="str">
        <f>VLOOKUP($A1091,'Hospitalisation Details'!$K1091:$S3433,4,FALSE)</f>
        <v>Tier - 3</v>
      </c>
      <c r="O1091" s="11" t="str">
        <f>VLOOKUP($A1091,'Hospitalisation Details'!$K1091:$S3433,5,FALSE)</f>
        <v>Tier - 1</v>
      </c>
      <c r="P1091" s="11" t="str">
        <f>VLOOKUP($A1091,'Hospitalisation Details'!$K1091:$S3433,6,FALSE)</f>
        <v>R1012</v>
      </c>
      <c r="Q1091" s="36">
        <f ca="1">VLOOKUP($A1091,'Hospitalisation Details'!$K1091:$S3433,8,FALSE)</f>
        <v>55</v>
      </c>
    </row>
    <row r="1092" spans="1:17" x14ac:dyDescent="0.3">
      <c r="A1092" s="14" t="str">
        <f>VLOOKUP('Customer Names'!A1092,'Customer Names'!A1092:F3426,1,FALSE)</f>
        <v>Id1091</v>
      </c>
      <c r="B1092" s="11" t="str">
        <f>VLOOKUP('Customer Names'!B1092,'Customer Names'!B1092:G3426,5,FALSE)</f>
        <v>Tess A</v>
      </c>
      <c r="C1092" s="11">
        <f>VLOOKUP($A1092,'Medical Examinations'!$A1092:$O3426,2,FALSE)</f>
        <v>30.41</v>
      </c>
      <c r="D1092" s="11">
        <f>VLOOKUP($A1092,'Medical Examinations'!$A1092:$O3426,3,FALSE)</f>
        <v>7.72</v>
      </c>
      <c r="E1092" s="11" t="str">
        <f>VLOOKUP($A1092,'Medical Examinations'!$A1092:$P3426,14,FALSE)</f>
        <v>No</v>
      </c>
      <c r="F1092" s="11" t="str">
        <f>VLOOKUP($A1092,'Medical Examinations'!$A1092:$O3426,5,FALSE)</f>
        <v>No</v>
      </c>
      <c r="G1092" s="11" t="str">
        <f>VLOOKUP($A1092,'Medical Examinations'!$A1092:$O3426,6,FALSE)</f>
        <v>No</v>
      </c>
      <c r="H1092" s="11">
        <f>VLOOKUP($A1092,'Medical Examinations'!$A1092:$P3426,13,FALSE)</f>
        <v>0</v>
      </c>
      <c r="I1092" s="11" t="str">
        <f>VLOOKUP($A1092,'Medical Examinations'!$A1092:$P3426,16,FALSE)</f>
        <v>No</v>
      </c>
      <c r="J1092" s="11" t="str">
        <f>VLOOKUP($A1092,'Medical Examinations'!$A1092:$P3426,11,FALSE)</f>
        <v>Obesity</v>
      </c>
      <c r="K1092" s="11" t="str">
        <f>VLOOKUP($A1092,'Medical Examinations'!$A1092:$P3426,12,FALSE)</f>
        <v>Diabetes</v>
      </c>
      <c r="L1092" s="11" t="str">
        <f>VLOOKUP($A1092,'Hospitalisation Details'!$K1092:$S3434,7,FALSE)</f>
        <v>29 Sep 1974</v>
      </c>
      <c r="M1092" s="17">
        <f>VLOOKUP($A1092,'Hospitalisation Details'!$K1092:$S3434,9,FALSE)</f>
        <v>10352.48</v>
      </c>
      <c r="N1092" s="11" t="str">
        <f>VLOOKUP($A1092,'Hospitalisation Details'!$K1092:$S3434,4,FALSE)</f>
        <v>Tier - 3</v>
      </c>
      <c r="O1092" s="11" t="str">
        <f>VLOOKUP($A1092,'Hospitalisation Details'!$K1092:$S3434,5,FALSE)</f>
        <v>Tier - 1</v>
      </c>
      <c r="P1092" s="11" t="str">
        <f>VLOOKUP($A1092,'Hospitalisation Details'!$K1092:$S3434,6,FALSE)</f>
        <v>R1012</v>
      </c>
      <c r="Q1092" s="36">
        <f ca="1">VLOOKUP($A1092,'Hospitalisation Details'!$K1092:$S3434,8,FALSE)</f>
        <v>50</v>
      </c>
    </row>
    <row r="1093" spans="1:17" x14ac:dyDescent="0.3">
      <c r="A1093" s="14" t="str">
        <f>VLOOKUP('Customer Names'!A1093,'Customer Names'!A1093:F3427,1,FALSE)</f>
        <v>Id1092</v>
      </c>
      <c r="B1093" s="11" t="str">
        <f>VLOOKUP('Customer Names'!B1093,'Customer Names'!B1093:G3427,5,FALSE)</f>
        <v>William G</v>
      </c>
      <c r="C1093" s="11">
        <f>VLOOKUP($A1093,'Medical Examinations'!$A1093:$O3427,2,FALSE)</f>
        <v>28.98</v>
      </c>
      <c r="D1093" s="11">
        <f>VLOOKUP($A1093,'Medical Examinations'!$A1093:$O3427,3,FALSE)</f>
        <v>8.68</v>
      </c>
      <c r="E1093" s="11" t="str">
        <f>VLOOKUP($A1093,'Medical Examinations'!$A1093:$P3427,14,FALSE)</f>
        <v>No</v>
      </c>
      <c r="F1093" s="11" t="str">
        <f>VLOOKUP($A1093,'Medical Examinations'!$A1093:$O3427,5,FALSE)</f>
        <v>No</v>
      </c>
      <c r="G1093" s="11" t="str">
        <f>VLOOKUP($A1093,'Medical Examinations'!$A1093:$O3427,6,FALSE)</f>
        <v>No</v>
      </c>
      <c r="H1093" s="11">
        <f>VLOOKUP($A1093,'Medical Examinations'!$A1093:$P3427,13,FALSE)</f>
        <v>2</v>
      </c>
      <c r="I1093" s="11" t="str">
        <f>VLOOKUP($A1093,'Medical Examinations'!$A1093:$P3427,16,FALSE)</f>
        <v>No</v>
      </c>
      <c r="J1093" s="11" t="str">
        <f>VLOOKUP($A1093,'Medical Examinations'!$A1093:$P3427,11,FALSE)</f>
        <v>Overweight</v>
      </c>
      <c r="K1093" s="11" t="str">
        <f>VLOOKUP($A1093,'Medical Examinations'!$A1093:$P3427,12,FALSE)</f>
        <v>Diabetes</v>
      </c>
      <c r="L1093" s="11" t="str">
        <f>VLOOKUP($A1093,'Hospitalisation Details'!$K1093:$S3435,7,FALSE)</f>
        <v>8 Aug 1973</v>
      </c>
      <c r="M1093" s="17">
        <f>VLOOKUP($A1093,'Hospitalisation Details'!$K1093:$S3435,9,FALSE)</f>
        <v>10345.93</v>
      </c>
      <c r="N1093" s="11" t="str">
        <f>VLOOKUP($A1093,'Hospitalisation Details'!$K1093:$S3435,4,FALSE)</f>
        <v>Tier - 3</v>
      </c>
      <c r="O1093" s="11" t="str">
        <f>VLOOKUP($A1093,'Hospitalisation Details'!$K1093:$S3435,5,FALSE)</f>
        <v>Tier - 2</v>
      </c>
      <c r="P1093" s="11" t="str">
        <f>VLOOKUP($A1093,'Hospitalisation Details'!$K1093:$S3435,6,FALSE)</f>
        <v>R1021</v>
      </c>
      <c r="Q1093" s="36">
        <f ca="1">VLOOKUP($A1093,'Hospitalisation Details'!$K1093:$S3435,8,FALSE)</f>
        <v>51</v>
      </c>
    </row>
    <row r="1094" spans="1:17" x14ac:dyDescent="0.3">
      <c r="A1094" s="14" t="str">
        <f>VLOOKUP('Customer Names'!A1094,'Customer Names'!A1094:F3428,1,FALSE)</f>
        <v>Id1093</v>
      </c>
      <c r="B1094" s="11" t="str">
        <f>VLOOKUP('Customer Names'!B1094,'Customer Names'!B1094:G3428,5,FALSE)</f>
        <v>Paige</v>
      </c>
      <c r="C1094" s="11">
        <f>VLOOKUP($A1094,'Medical Examinations'!$A1094:$O3428,2,FALSE)</f>
        <v>31.24</v>
      </c>
      <c r="D1094" s="11">
        <f>VLOOKUP($A1094,'Medical Examinations'!$A1094:$O3428,3,FALSE)</f>
        <v>9.8000000000000007</v>
      </c>
      <c r="E1094" s="11" t="str">
        <f>VLOOKUP($A1094,'Medical Examinations'!$A1094:$P3428,14,FALSE)</f>
        <v>No</v>
      </c>
      <c r="F1094" s="11" t="str">
        <f>VLOOKUP($A1094,'Medical Examinations'!$A1094:$O3428,5,FALSE)</f>
        <v>No</v>
      </c>
      <c r="G1094" s="11" t="str">
        <f>VLOOKUP($A1094,'Medical Examinations'!$A1094:$O3428,6,FALSE)</f>
        <v>No</v>
      </c>
      <c r="H1094" s="11">
        <f>VLOOKUP($A1094,'Medical Examinations'!$A1094:$P3428,13,FALSE)</f>
        <v>0</v>
      </c>
      <c r="I1094" s="11" t="str">
        <f>VLOOKUP($A1094,'Medical Examinations'!$A1094:$P3428,16,FALSE)</f>
        <v>No</v>
      </c>
      <c r="J1094" s="11" t="str">
        <f>VLOOKUP($A1094,'Medical Examinations'!$A1094:$P3428,11,FALSE)</f>
        <v>Obesity</v>
      </c>
      <c r="K1094" s="11" t="str">
        <f>VLOOKUP($A1094,'Medical Examinations'!$A1094:$P3428,12,FALSE)</f>
        <v>Diabetes</v>
      </c>
      <c r="L1094" s="11" t="str">
        <f>VLOOKUP($A1094,'Hospitalisation Details'!$K1094:$S3436,7,FALSE)</f>
        <v>19 Jul 1968</v>
      </c>
      <c r="M1094" s="17">
        <f>VLOOKUP($A1094,'Hospitalisation Details'!$K1094:$S3436,9,FALSE)</f>
        <v>10338.93</v>
      </c>
      <c r="N1094" s="11" t="str">
        <f>VLOOKUP($A1094,'Hospitalisation Details'!$K1094:$S3436,4,FALSE)</f>
        <v>Tier - 3</v>
      </c>
      <c r="O1094" s="11" t="str">
        <f>VLOOKUP($A1094,'Hospitalisation Details'!$K1094:$S3436,5,FALSE)</f>
        <v>Tier - 1</v>
      </c>
      <c r="P1094" s="11" t="str">
        <f>VLOOKUP($A1094,'Hospitalisation Details'!$K1094:$S3436,6,FALSE)</f>
        <v>R1013</v>
      </c>
      <c r="Q1094" s="36">
        <f ca="1">VLOOKUP($A1094,'Hospitalisation Details'!$K1094:$S3436,8,FALSE)</f>
        <v>56</v>
      </c>
    </row>
    <row r="1095" spans="1:17" x14ac:dyDescent="0.3">
      <c r="A1095" s="14" t="str">
        <f>VLOOKUP('Customer Names'!A1095,'Customer Names'!A1095:F3429,1,FALSE)</f>
        <v>Id1094</v>
      </c>
      <c r="B1095" s="11" t="str">
        <f>VLOOKUP('Customer Names'!B1095,'Customer Names'!B1095:G3429,5,FALSE)</f>
        <v>Matthew J</v>
      </c>
      <c r="C1095" s="11">
        <f>VLOOKUP($A1095,'Medical Examinations'!$A1095:$O3429,2,FALSE)</f>
        <v>31.54</v>
      </c>
      <c r="D1095" s="11">
        <f>VLOOKUP($A1095,'Medical Examinations'!$A1095:$O3429,3,FALSE)</f>
        <v>4.4400000000000004</v>
      </c>
      <c r="E1095" s="11" t="str">
        <f>VLOOKUP($A1095,'Medical Examinations'!$A1095:$P3429,14,FALSE)</f>
        <v>No</v>
      </c>
      <c r="F1095" s="11" t="str">
        <f>VLOOKUP($A1095,'Medical Examinations'!$A1095:$O3429,5,FALSE)</f>
        <v>No</v>
      </c>
      <c r="G1095" s="11" t="str">
        <f>VLOOKUP($A1095,'Medical Examinations'!$A1095:$O3429,6,FALSE)</f>
        <v>No</v>
      </c>
      <c r="H1095" s="11">
        <f>VLOOKUP($A1095,'Medical Examinations'!$A1095:$P3429,13,FALSE)</f>
        <v>0</v>
      </c>
      <c r="I1095" s="11" t="str">
        <f>VLOOKUP($A1095,'Medical Examinations'!$A1095:$P3429,16,FALSE)</f>
        <v>No</v>
      </c>
      <c r="J1095" s="11" t="str">
        <f>VLOOKUP($A1095,'Medical Examinations'!$A1095:$P3429,11,FALSE)</f>
        <v>Obesity</v>
      </c>
      <c r="K1095" s="11" t="str">
        <f>VLOOKUP($A1095,'Medical Examinations'!$A1095:$P3429,12,FALSE)</f>
        <v>Normal</v>
      </c>
      <c r="L1095" s="11" t="str">
        <f>VLOOKUP($A1095,'Hospitalisation Details'!$K1095:$S3437,7,FALSE)</f>
        <v>21 Jul 1982</v>
      </c>
      <c r="M1095" s="17">
        <f>VLOOKUP($A1095,'Hospitalisation Details'!$K1095:$S3437,9,FALSE)</f>
        <v>10329.06</v>
      </c>
      <c r="N1095" s="11" t="str">
        <f>VLOOKUP($A1095,'Hospitalisation Details'!$K1095:$S3437,4,FALSE)</f>
        <v>Tier - 3</v>
      </c>
      <c r="O1095" s="11" t="str">
        <f>VLOOKUP($A1095,'Hospitalisation Details'!$K1095:$S3437,5,FALSE)</f>
        <v>Tier - 1</v>
      </c>
      <c r="P1095" s="11" t="str">
        <f>VLOOKUP($A1095,'Hospitalisation Details'!$K1095:$S3437,6,FALSE)</f>
        <v>R1021</v>
      </c>
      <c r="Q1095" s="36">
        <f ca="1">VLOOKUP($A1095,'Hospitalisation Details'!$K1095:$S3437,8,FALSE)</f>
        <v>42</v>
      </c>
    </row>
    <row r="1096" spans="1:17" x14ac:dyDescent="0.3">
      <c r="A1096" s="14" t="str">
        <f>VLOOKUP('Customer Names'!A1096,'Customer Names'!A1096:F3430,1,FALSE)</f>
        <v>Id1095</v>
      </c>
      <c r="B1096" s="11" t="str">
        <f>VLOOKUP('Customer Names'!B1096,'Customer Names'!B1096:G3430,5,FALSE)</f>
        <v>Matthew</v>
      </c>
      <c r="C1096" s="11">
        <f>VLOOKUP($A1096,'Medical Examinations'!$A1096:$O3430,2,FALSE)</f>
        <v>38.6</v>
      </c>
      <c r="D1096" s="11">
        <f>VLOOKUP($A1096,'Medical Examinations'!$A1096:$O3430,3,FALSE)</f>
        <v>7.19</v>
      </c>
      <c r="E1096" s="11" t="str">
        <f>VLOOKUP($A1096,'Medical Examinations'!$A1096:$P3430,14,FALSE)</f>
        <v>Yes</v>
      </c>
      <c r="F1096" s="11" t="str">
        <f>VLOOKUP($A1096,'Medical Examinations'!$A1096:$O3430,5,FALSE)</f>
        <v>No</v>
      </c>
      <c r="G1096" s="11" t="str">
        <f>VLOOKUP($A1096,'Medical Examinations'!$A1096:$O3430,6,FALSE)</f>
        <v>No</v>
      </c>
      <c r="H1096" s="11">
        <f>VLOOKUP($A1096,'Medical Examinations'!$A1096:$P3430,13,FALSE)</f>
        <v>2</v>
      </c>
      <c r="I1096" s="11" t="str">
        <f>VLOOKUP($A1096,'Medical Examinations'!$A1096:$P3430,16,FALSE)</f>
        <v>No</v>
      </c>
      <c r="J1096" s="11" t="str">
        <f>VLOOKUP($A1096,'Medical Examinations'!$A1096:$P3430,11,FALSE)</f>
        <v>Obesity</v>
      </c>
      <c r="K1096" s="11" t="str">
        <f>VLOOKUP($A1096,'Medical Examinations'!$A1096:$P3430,12,FALSE)</f>
        <v>Diabetes</v>
      </c>
      <c r="L1096" s="11" t="str">
        <f>VLOOKUP($A1096,'Hospitalisation Details'!$K1096:$S3438,7,FALSE)</f>
        <v>1 Dec 1970</v>
      </c>
      <c r="M1096" s="17">
        <f>VLOOKUP($A1096,'Hospitalisation Details'!$K1096:$S3438,9,FALSE)</f>
        <v>10325.209999999999</v>
      </c>
      <c r="N1096" s="11" t="str">
        <f>VLOOKUP($A1096,'Hospitalisation Details'!$K1096:$S3438,4,FALSE)</f>
        <v>Tier - 3</v>
      </c>
      <c r="O1096" s="11" t="str">
        <f>VLOOKUP($A1096,'Hospitalisation Details'!$K1096:$S3438,5,FALSE)</f>
        <v>Tier - 3</v>
      </c>
      <c r="P1096" s="11" t="str">
        <f>VLOOKUP($A1096,'Hospitalisation Details'!$K1096:$S3438,6,FALSE)</f>
        <v>R1011</v>
      </c>
      <c r="Q1096" s="36">
        <f ca="1">VLOOKUP($A1096,'Hospitalisation Details'!$K1096:$S3438,8,FALSE)</f>
        <v>54</v>
      </c>
    </row>
    <row r="1097" spans="1:17" x14ac:dyDescent="0.3">
      <c r="A1097" s="14" t="str">
        <f>VLOOKUP('Customer Names'!A1097,'Customer Names'!A1097:F3431,1,FALSE)</f>
        <v>Id1096</v>
      </c>
      <c r="B1097" s="11" t="str">
        <f>VLOOKUP('Customer Names'!B1097,'Customer Names'!B1097:G3431,5,FALSE)</f>
        <v>Maria</v>
      </c>
      <c r="C1097" s="11">
        <f>VLOOKUP($A1097,'Medical Examinations'!$A1097:$O3431,2,FALSE)</f>
        <v>37.950000000000003</v>
      </c>
      <c r="D1097" s="11">
        <f>VLOOKUP($A1097,'Medical Examinations'!$A1097:$O3431,3,FALSE)</f>
        <v>6.06</v>
      </c>
      <c r="E1097" s="11" t="str">
        <f>VLOOKUP($A1097,'Medical Examinations'!$A1097:$P3431,14,FALSE)</f>
        <v>No</v>
      </c>
      <c r="F1097" s="11" t="str">
        <f>VLOOKUP($A1097,'Medical Examinations'!$A1097:$O3431,5,FALSE)</f>
        <v>No</v>
      </c>
      <c r="G1097" s="11" t="str">
        <f>VLOOKUP($A1097,'Medical Examinations'!$A1097:$O3431,6,FALSE)</f>
        <v>No</v>
      </c>
      <c r="H1097" s="11">
        <f>VLOOKUP($A1097,'Medical Examinations'!$A1097:$P3431,13,FALSE)</f>
        <v>0</v>
      </c>
      <c r="I1097" s="11" t="str">
        <f>VLOOKUP($A1097,'Medical Examinations'!$A1097:$P3431,16,FALSE)</f>
        <v>No</v>
      </c>
      <c r="J1097" s="11" t="str">
        <f>VLOOKUP($A1097,'Medical Examinations'!$A1097:$P3431,11,FALSE)</f>
        <v>Obesity</v>
      </c>
      <c r="K1097" s="11" t="str">
        <f>VLOOKUP($A1097,'Medical Examinations'!$A1097:$P3431,12,FALSE)</f>
        <v>Prediabetes</v>
      </c>
      <c r="L1097" s="11" t="str">
        <f>VLOOKUP($A1097,'Hospitalisation Details'!$K1097:$S3439,7,FALSE)</f>
        <v>21 Aug 1991</v>
      </c>
      <c r="M1097" s="17">
        <f>VLOOKUP($A1097,'Hospitalisation Details'!$K1097:$S3439,9,FALSE)</f>
        <v>10322.9</v>
      </c>
      <c r="N1097" s="11" t="str">
        <f>VLOOKUP($A1097,'Hospitalisation Details'!$K1097:$S3439,4,FALSE)</f>
        <v>Tier - 3</v>
      </c>
      <c r="O1097" s="11" t="str">
        <f>VLOOKUP($A1097,'Hospitalisation Details'!$K1097:$S3439,5,FALSE)</f>
        <v>Tier - 1</v>
      </c>
      <c r="P1097" s="11" t="str">
        <f>VLOOKUP($A1097,'Hospitalisation Details'!$K1097:$S3439,6,FALSE)</f>
        <v>R1026</v>
      </c>
      <c r="Q1097" s="36">
        <f ca="1">VLOOKUP($A1097,'Hospitalisation Details'!$K1097:$S3439,8,FALSE)</f>
        <v>33</v>
      </c>
    </row>
    <row r="1098" spans="1:17" x14ac:dyDescent="0.3">
      <c r="A1098" s="14" t="str">
        <f>VLOOKUP('Customer Names'!A1098,'Customer Names'!A1098:F3432,1,FALSE)</f>
        <v>Id1097</v>
      </c>
      <c r="B1098" s="11" t="str">
        <f>VLOOKUP('Customer Names'!B1098,'Customer Names'!B1098:G3432,5,FALSE)</f>
        <v>Stephanie D</v>
      </c>
      <c r="C1098" s="11">
        <f>VLOOKUP($A1098,'Medical Examinations'!$A1098:$O3432,2,FALSE)</f>
        <v>38.97</v>
      </c>
      <c r="D1098" s="11">
        <f>VLOOKUP($A1098,'Medical Examinations'!$A1098:$O3432,3,FALSE)</f>
        <v>5.12</v>
      </c>
      <c r="E1098" s="11" t="str">
        <f>VLOOKUP($A1098,'Medical Examinations'!$A1098:$P3432,14,FALSE)</f>
        <v>No</v>
      </c>
      <c r="F1098" s="11" t="str">
        <f>VLOOKUP($A1098,'Medical Examinations'!$A1098:$O3432,5,FALSE)</f>
        <v>No</v>
      </c>
      <c r="G1098" s="11" t="str">
        <f>VLOOKUP($A1098,'Medical Examinations'!$A1098:$O3432,6,FALSE)</f>
        <v>No</v>
      </c>
      <c r="H1098" s="11">
        <f>VLOOKUP($A1098,'Medical Examinations'!$A1098:$P3432,13,FALSE)</f>
        <v>0</v>
      </c>
      <c r="I1098" s="11" t="str">
        <f>VLOOKUP($A1098,'Medical Examinations'!$A1098:$P3432,16,FALSE)</f>
        <v>No</v>
      </c>
      <c r="J1098" s="11" t="str">
        <f>VLOOKUP($A1098,'Medical Examinations'!$A1098:$P3432,11,FALSE)</f>
        <v>Obesity</v>
      </c>
      <c r="K1098" s="11" t="str">
        <f>VLOOKUP($A1098,'Medical Examinations'!$A1098:$P3432,12,FALSE)</f>
        <v>Normal</v>
      </c>
      <c r="L1098" s="11" t="str">
        <f>VLOOKUP($A1098,'Hospitalisation Details'!$K1098:$S3440,7,FALSE)</f>
        <v>17 Nov 1991</v>
      </c>
      <c r="M1098" s="17">
        <f>VLOOKUP($A1098,'Hospitalisation Details'!$K1098:$S3440,9,FALSE)</f>
        <v>10315.91</v>
      </c>
      <c r="N1098" s="11" t="str">
        <f>VLOOKUP($A1098,'Hospitalisation Details'!$K1098:$S3440,4,FALSE)</f>
        <v>Tier - 3</v>
      </c>
      <c r="O1098" s="11" t="str">
        <f>VLOOKUP($A1098,'Hospitalisation Details'!$K1098:$S3440,5,FALSE)</f>
        <v>Tier - 2</v>
      </c>
      <c r="P1098" s="11" t="str">
        <f>VLOOKUP($A1098,'Hospitalisation Details'!$K1098:$S3440,6,FALSE)</f>
        <v>R1012</v>
      </c>
      <c r="Q1098" s="36">
        <f ca="1">VLOOKUP($A1098,'Hospitalisation Details'!$K1098:$S3440,8,FALSE)</f>
        <v>33</v>
      </c>
    </row>
    <row r="1099" spans="1:17" x14ac:dyDescent="0.3">
      <c r="A1099" s="14" t="str">
        <f>VLOOKUP('Customer Names'!A1099,'Customer Names'!A1099:F3433,1,FALSE)</f>
        <v>Id1098</v>
      </c>
      <c r="B1099" s="11" t="str">
        <f>VLOOKUP('Customer Names'!B1099,'Customer Names'!B1099:G3433,5,FALSE)</f>
        <v>Tiffany</v>
      </c>
      <c r="C1099" s="11">
        <f>VLOOKUP($A1099,'Medical Examinations'!$A1099:$O3433,2,FALSE)</f>
        <v>21.2</v>
      </c>
      <c r="D1099" s="11">
        <f>VLOOKUP($A1099,'Medical Examinations'!$A1099:$O3433,3,FALSE)</f>
        <v>10.72</v>
      </c>
      <c r="E1099" s="11" t="str">
        <f>VLOOKUP($A1099,'Medical Examinations'!$A1099:$P3433,14,FALSE)</f>
        <v>No</v>
      </c>
      <c r="F1099" s="11" t="str">
        <f>VLOOKUP($A1099,'Medical Examinations'!$A1099:$O3433,5,FALSE)</f>
        <v>No</v>
      </c>
      <c r="G1099" s="11" t="str">
        <f>VLOOKUP($A1099,'Medical Examinations'!$A1099:$O3433,6,FALSE)</f>
        <v>No</v>
      </c>
      <c r="H1099" s="11">
        <f>VLOOKUP($A1099,'Medical Examinations'!$A1099:$P3433,13,FALSE)</f>
        <v>0</v>
      </c>
      <c r="I1099" s="11" t="str">
        <f>VLOOKUP($A1099,'Medical Examinations'!$A1099:$P3433,16,FALSE)</f>
        <v>No</v>
      </c>
      <c r="J1099" s="11" t="str">
        <f>VLOOKUP($A1099,'Medical Examinations'!$A1099:$P3433,11,FALSE)</f>
        <v>Normal Weight</v>
      </c>
      <c r="K1099" s="11" t="str">
        <f>VLOOKUP($A1099,'Medical Examinations'!$A1099:$P3433,12,FALSE)</f>
        <v>Diabetes</v>
      </c>
      <c r="L1099" s="11" t="str">
        <f>VLOOKUP($A1099,'Hospitalisation Details'!$K1099:$S3441,7,FALSE)</f>
        <v>12 Jul 1962</v>
      </c>
      <c r="M1099" s="17">
        <f>VLOOKUP($A1099,'Hospitalisation Details'!$K1099:$S3441,9,FALSE)</f>
        <v>10310.780000000001</v>
      </c>
      <c r="N1099" s="11" t="str">
        <f>VLOOKUP($A1099,'Hospitalisation Details'!$K1099:$S3441,4,FALSE)</f>
        <v>Tier - 3</v>
      </c>
      <c r="O1099" s="11" t="str">
        <f>VLOOKUP($A1099,'Hospitalisation Details'!$K1099:$S3441,5,FALSE)</f>
        <v>Tier - 3</v>
      </c>
      <c r="P1099" s="11" t="str">
        <f>VLOOKUP($A1099,'Hospitalisation Details'!$K1099:$S3441,6,FALSE)</f>
        <v>R1012</v>
      </c>
      <c r="Q1099" s="36">
        <f ca="1">VLOOKUP($A1099,'Hospitalisation Details'!$K1099:$S3441,8,FALSE)</f>
        <v>62</v>
      </c>
    </row>
    <row r="1100" spans="1:17" x14ac:dyDescent="0.3">
      <c r="A1100" s="14" t="str">
        <f>VLOOKUP('Customer Names'!A1100,'Customer Names'!A1100:F3434,1,FALSE)</f>
        <v>Id1099</v>
      </c>
      <c r="B1100" s="11" t="str">
        <f>VLOOKUP('Customer Names'!B1100,'Customer Names'!B1100:G3434,5,FALSE)</f>
        <v>Sara M</v>
      </c>
      <c r="C1100" s="11">
        <f>VLOOKUP($A1100,'Medical Examinations'!$A1100:$O3434,2,FALSE)</f>
        <v>23.96</v>
      </c>
      <c r="D1100" s="11">
        <f>VLOOKUP($A1100,'Medical Examinations'!$A1100:$O3434,3,FALSE)</f>
        <v>9.58</v>
      </c>
      <c r="E1100" s="11" t="str">
        <f>VLOOKUP($A1100,'Medical Examinations'!$A1100:$P3434,14,FALSE)</f>
        <v>Yes</v>
      </c>
      <c r="F1100" s="11" t="str">
        <f>VLOOKUP($A1100,'Medical Examinations'!$A1100:$O3434,5,FALSE)</f>
        <v>No</v>
      </c>
      <c r="G1100" s="11" t="str">
        <f>VLOOKUP($A1100,'Medical Examinations'!$A1100:$O3434,6,FALSE)</f>
        <v>Yes</v>
      </c>
      <c r="H1100" s="11">
        <f>VLOOKUP($A1100,'Medical Examinations'!$A1100:$P3434,13,FALSE)</f>
        <v>1</v>
      </c>
      <c r="I1100" s="11" t="str">
        <f>VLOOKUP($A1100,'Medical Examinations'!$A1100:$P3434,16,FALSE)</f>
        <v>No</v>
      </c>
      <c r="J1100" s="11" t="str">
        <f>VLOOKUP($A1100,'Medical Examinations'!$A1100:$P3434,11,FALSE)</f>
        <v>Normal Weight</v>
      </c>
      <c r="K1100" s="11" t="str">
        <f>VLOOKUP($A1100,'Medical Examinations'!$A1100:$P3434,12,FALSE)</f>
        <v>Diabetes</v>
      </c>
      <c r="L1100" s="11" t="str">
        <f>VLOOKUP($A1100,'Hospitalisation Details'!$K1100:$S3442,7,FALSE)</f>
        <v>24 Sep 1963</v>
      </c>
      <c r="M1100" s="17">
        <f>VLOOKUP($A1100,'Hospitalisation Details'!$K1100:$S3442,9,FALSE)</f>
        <v>10308.040000000001</v>
      </c>
      <c r="N1100" s="11" t="str">
        <f>VLOOKUP($A1100,'Hospitalisation Details'!$K1100:$S3442,4,FALSE)</f>
        <v>Tier - 3</v>
      </c>
      <c r="O1100" s="11" t="str">
        <f>VLOOKUP($A1100,'Hospitalisation Details'!$K1100:$S3442,5,FALSE)</f>
        <v>Tier - 1</v>
      </c>
      <c r="P1100" s="11" t="str">
        <f>VLOOKUP($A1100,'Hospitalisation Details'!$K1100:$S3442,6,FALSE)</f>
        <v>R1013</v>
      </c>
      <c r="Q1100" s="36">
        <f ca="1">VLOOKUP($A1100,'Hospitalisation Details'!$K1100:$S3442,8,FALSE)</f>
        <v>61</v>
      </c>
    </row>
    <row r="1101" spans="1:17" x14ac:dyDescent="0.3">
      <c r="A1101" s="14" t="str">
        <f>VLOOKUP('Customer Names'!A1101,'Customer Names'!A1101:F3435,1,FALSE)</f>
        <v>Id1100</v>
      </c>
      <c r="B1101" s="11" t="str">
        <f>VLOOKUP('Customer Names'!B1101,'Customer Names'!B1101:G3435,5,FALSE)</f>
        <v>Scott A</v>
      </c>
      <c r="C1101" s="11">
        <f>VLOOKUP($A1101,'Medical Examinations'!$A1101:$O3435,2,FALSE)</f>
        <v>35.93</v>
      </c>
      <c r="D1101" s="11">
        <f>VLOOKUP($A1101,'Medical Examinations'!$A1101:$O3435,3,FALSE)</f>
        <v>6.4</v>
      </c>
      <c r="E1101" s="11" t="str">
        <f>VLOOKUP($A1101,'Medical Examinations'!$A1101:$P3435,14,FALSE)</f>
        <v>Yes</v>
      </c>
      <c r="F1101" s="11" t="str">
        <f>VLOOKUP($A1101,'Medical Examinations'!$A1101:$O3435,5,FALSE)</f>
        <v>No</v>
      </c>
      <c r="G1101" s="11" t="str">
        <f>VLOOKUP($A1101,'Medical Examinations'!$A1101:$O3435,6,FALSE)</f>
        <v>No</v>
      </c>
      <c r="H1101" s="11">
        <f>VLOOKUP($A1101,'Medical Examinations'!$A1101:$P3435,13,FALSE)</f>
        <v>1</v>
      </c>
      <c r="I1101" s="11" t="str">
        <f>VLOOKUP($A1101,'Medical Examinations'!$A1101:$P3435,16,FALSE)</f>
        <v>No</v>
      </c>
      <c r="J1101" s="11" t="str">
        <f>VLOOKUP($A1101,'Medical Examinations'!$A1101:$P3435,11,FALSE)</f>
        <v>Obesity</v>
      </c>
      <c r="K1101" s="11" t="str">
        <f>VLOOKUP($A1101,'Medical Examinations'!$A1101:$P3435,12,FALSE)</f>
        <v>Diabetes</v>
      </c>
      <c r="L1101" s="11" t="str">
        <f>VLOOKUP($A1101,'Hospitalisation Details'!$K1101:$S3443,7,FALSE)</f>
        <v>14 Sep 1988</v>
      </c>
      <c r="M1101" s="17">
        <f>VLOOKUP($A1101,'Hospitalisation Details'!$K1101:$S3443,9,FALSE)</f>
        <v>10276.99</v>
      </c>
      <c r="N1101" s="11" t="str">
        <f>VLOOKUP($A1101,'Hospitalisation Details'!$K1101:$S3443,4,FALSE)</f>
        <v>Tier - 3</v>
      </c>
      <c r="O1101" s="11" t="str">
        <f>VLOOKUP($A1101,'Hospitalisation Details'!$K1101:$S3443,5,FALSE)</f>
        <v>Tier - 1</v>
      </c>
      <c r="P1101" s="11" t="str">
        <f>VLOOKUP($A1101,'Hospitalisation Details'!$K1101:$S3443,6,FALSE)</f>
        <v>R1021</v>
      </c>
      <c r="Q1101" s="36">
        <f ca="1">VLOOKUP($A1101,'Hospitalisation Details'!$K1101:$S3443,8,FALSE)</f>
        <v>36</v>
      </c>
    </row>
    <row r="1102" spans="1:17" x14ac:dyDescent="0.3">
      <c r="A1102" s="14" t="str">
        <f>VLOOKUP('Customer Names'!A1102,'Customer Names'!A1102:F3436,1,FALSE)</f>
        <v>Id1101</v>
      </c>
      <c r="B1102" s="11" t="str">
        <f>VLOOKUP('Customer Names'!B1102,'Customer Names'!B1102:G3436,5,FALSE)</f>
        <v>Lauren</v>
      </c>
      <c r="C1102" s="11">
        <f>VLOOKUP($A1102,'Medical Examinations'!$A1102:$O3436,2,FALSE)</f>
        <v>26.11</v>
      </c>
      <c r="D1102" s="11">
        <f>VLOOKUP($A1102,'Medical Examinations'!$A1102:$O3436,3,FALSE)</f>
        <v>6.8</v>
      </c>
      <c r="E1102" s="11" t="str">
        <f>VLOOKUP($A1102,'Medical Examinations'!$A1102:$P3436,14,FALSE)</f>
        <v>Yes</v>
      </c>
      <c r="F1102" s="11" t="str">
        <f>VLOOKUP($A1102,'Medical Examinations'!$A1102:$O3436,5,FALSE)</f>
        <v>No</v>
      </c>
      <c r="G1102" s="11" t="str">
        <f>VLOOKUP($A1102,'Medical Examinations'!$A1102:$O3436,6,FALSE)</f>
        <v>No</v>
      </c>
      <c r="H1102" s="11">
        <f>VLOOKUP($A1102,'Medical Examinations'!$A1102:$P3436,13,FALSE)</f>
        <v>2</v>
      </c>
      <c r="I1102" s="11" t="str">
        <f>VLOOKUP($A1102,'Medical Examinations'!$A1102:$P3436,16,FALSE)</f>
        <v>No</v>
      </c>
      <c r="J1102" s="11" t="str">
        <f>VLOOKUP($A1102,'Medical Examinations'!$A1102:$P3436,11,FALSE)</f>
        <v>Overweight</v>
      </c>
      <c r="K1102" s="11" t="str">
        <f>VLOOKUP($A1102,'Medical Examinations'!$A1102:$P3436,12,FALSE)</f>
        <v>Diabetes</v>
      </c>
      <c r="L1102" s="11" t="str">
        <f>VLOOKUP($A1102,'Hospitalisation Details'!$K1102:$S3444,7,FALSE)</f>
        <v>21 Jun 1970</v>
      </c>
      <c r="M1102" s="17">
        <f>VLOOKUP($A1102,'Hospitalisation Details'!$K1102:$S3444,9,FALSE)</f>
        <v>10274.33</v>
      </c>
      <c r="N1102" s="11" t="str">
        <f>VLOOKUP($A1102,'Hospitalisation Details'!$K1102:$S3444,4,FALSE)</f>
        <v>Tier - 3</v>
      </c>
      <c r="O1102" s="11" t="str">
        <f>VLOOKUP($A1102,'Hospitalisation Details'!$K1102:$S3444,5,FALSE)</f>
        <v>Tier - 1</v>
      </c>
      <c r="P1102" s="11" t="str">
        <f>VLOOKUP($A1102,'Hospitalisation Details'!$K1102:$S3444,6,FALSE)</f>
        <v>R1024</v>
      </c>
      <c r="Q1102" s="36">
        <f ca="1">VLOOKUP($A1102,'Hospitalisation Details'!$K1102:$S3444,8,FALSE)</f>
        <v>54</v>
      </c>
    </row>
    <row r="1103" spans="1:17" x14ac:dyDescent="0.3">
      <c r="A1103" s="14" t="str">
        <f>VLOOKUP('Customer Names'!A1103,'Customer Names'!A1103:F3437,1,FALSE)</f>
        <v>Id1102</v>
      </c>
      <c r="B1103" s="11" t="str">
        <f>VLOOKUP('Customer Names'!B1103,'Customer Names'!B1103:G3437,5,FALSE)</f>
        <v>Scott</v>
      </c>
      <c r="C1103" s="11">
        <f>VLOOKUP($A1103,'Medical Examinations'!$A1103:$O3437,2,FALSE)</f>
        <v>32.299999999999997</v>
      </c>
      <c r="D1103" s="11">
        <f>VLOOKUP($A1103,'Medical Examinations'!$A1103:$O3437,3,FALSE)</f>
        <v>9.48</v>
      </c>
      <c r="E1103" s="11" t="str">
        <f>VLOOKUP($A1103,'Medical Examinations'!$A1103:$P3437,14,FALSE)</f>
        <v>No</v>
      </c>
      <c r="F1103" s="11" t="str">
        <f>VLOOKUP($A1103,'Medical Examinations'!$A1103:$O3437,5,FALSE)</f>
        <v>No</v>
      </c>
      <c r="G1103" s="11" t="str">
        <f>VLOOKUP($A1103,'Medical Examinations'!$A1103:$O3437,6,FALSE)</f>
        <v>No</v>
      </c>
      <c r="H1103" s="11">
        <f>VLOOKUP($A1103,'Medical Examinations'!$A1103:$P3437,13,FALSE)</f>
        <v>2</v>
      </c>
      <c r="I1103" s="11" t="str">
        <f>VLOOKUP($A1103,'Medical Examinations'!$A1103:$P3437,16,FALSE)</f>
        <v>No</v>
      </c>
      <c r="J1103" s="11" t="str">
        <f>VLOOKUP($A1103,'Medical Examinations'!$A1103:$P3437,11,FALSE)</f>
        <v>Obesity</v>
      </c>
      <c r="K1103" s="11" t="str">
        <f>VLOOKUP($A1103,'Medical Examinations'!$A1103:$P3437,12,FALSE)</f>
        <v>Diabetes</v>
      </c>
      <c r="L1103" s="11" t="str">
        <f>VLOOKUP($A1103,'Hospitalisation Details'!$K1103:$S3445,7,FALSE)</f>
        <v>27 Nov 1973</v>
      </c>
      <c r="M1103" s="17">
        <f>VLOOKUP($A1103,'Hospitalisation Details'!$K1103:$S3445,9,FALSE)</f>
        <v>10269.459999999999</v>
      </c>
      <c r="N1103" s="11" t="str">
        <f>VLOOKUP($A1103,'Hospitalisation Details'!$K1103:$S3445,4,FALSE)</f>
        <v>Tier - 3</v>
      </c>
      <c r="O1103" s="11" t="str">
        <f>VLOOKUP($A1103,'Hospitalisation Details'!$K1103:$S3445,5,FALSE)</f>
        <v>Tier - 3</v>
      </c>
      <c r="P1103" s="11" t="str">
        <f>VLOOKUP($A1103,'Hospitalisation Details'!$K1103:$S3445,6,FALSE)</f>
        <v>R1012</v>
      </c>
      <c r="Q1103" s="36">
        <f ca="1">VLOOKUP($A1103,'Hospitalisation Details'!$K1103:$S3445,8,FALSE)</f>
        <v>51</v>
      </c>
    </row>
    <row r="1104" spans="1:17" x14ac:dyDescent="0.3">
      <c r="A1104" s="14" t="str">
        <f>VLOOKUP('Customer Names'!A1104,'Customer Names'!A1104:F3438,1,FALSE)</f>
        <v>Id1103</v>
      </c>
      <c r="B1104" s="11" t="str">
        <f>VLOOKUP('Customer Names'!B1104,'Customer Names'!B1104:G3438,5,FALSE)</f>
        <v>Brian A</v>
      </c>
      <c r="C1104" s="11">
        <f>VLOOKUP($A1104,'Medical Examinations'!$A1104:$O3438,2,FALSE)</f>
        <v>28.69</v>
      </c>
      <c r="D1104" s="11">
        <f>VLOOKUP($A1104,'Medical Examinations'!$A1104:$O3438,3,FALSE)</f>
        <v>7.45</v>
      </c>
      <c r="E1104" s="11" t="str">
        <f>VLOOKUP($A1104,'Medical Examinations'!$A1104:$P3438,14,FALSE)</f>
        <v>No</v>
      </c>
      <c r="F1104" s="11" t="str">
        <f>VLOOKUP($A1104,'Medical Examinations'!$A1104:$O3438,5,FALSE)</f>
        <v>No</v>
      </c>
      <c r="G1104" s="11" t="str">
        <f>VLOOKUP($A1104,'Medical Examinations'!$A1104:$O3438,6,FALSE)</f>
        <v>No</v>
      </c>
      <c r="H1104" s="11">
        <f>VLOOKUP($A1104,'Medical Examinations'!$A1104:$P3438,13,FALSE)</f>
        <v>2</v>
      </c>
      <c r="I1104" s="11" t="str">
        <f>VLOOKUP($A1104,'Medical Examinations'!$A1104:$P3438,16,FALSE)</f>
        <v>No</v>
      </c>
      <c r="J1104" s="11" t="str">
        <f>VLOOKUP($A1104,'Medical Examinations'!$A1104:$P3438,11,FALSE)</f>
        <v>Overweight</v>
      </c>
      <c r="K1104" s="11" t="str">
        <f>VLOOKUP($A1104,'Medical Examinations'!$A1104:$P3438,12,FALSE)</f>
        <v>Diabetes</v>
      </c>
      <c r="L1104" s="11" t="str">
        <f>VLOOKUP($A1104,'Hospitalisation Details'!$K1104:$S3446,7,FALSE)</f>
        <v>5 Sep 1973</v>
      </c>
      <c r="M1104" s="17">
        <f>VLOOKUP($A1104,'Hospitalisation Details'!$K1104:$S3446,9,FALSE)</f>
        <v>10264.44</v>
      </c>
      <c r="N1104" s="11" t="str">
        <f>VLOOKUP($A1104,'Hospitalisation Details'!$K1104:$S3446,4,FALSE)</f>
        <v>Tier - 3</v>
      </c>
      <c r="O1104" s="11" t="str">
        <f>VLOOKUP($A1104,'Hospitalisation Details'!$K1104:$S3446,5,FALSE)</f>
        <v>Tier - 2</v>
      </c>
      <c r="P1104" s="11" t="str">
        <f>VLOOKUP($A1104,'Hospitalisation Details'!$K1104:$S3446,6,FALSE)</f>
        <v>R1012</v>
      </c>
      <c r="Q1104" s="36">
        <f ca="1">VLOOKUP($A1104,'Hospitalisation Details'!$K1104:$S3446,8,FALSE)</f>
        <v>51</v>
      </c>
    </row>
    <row r="1105" spans="1:17" x14ac:dyDescent="0.3">
      <c r="A1105" s="14" t="str">
        <f>VLOOKUP('Customer Names'!A1105,'Customer Names'!A1105:F3439,1,FALSE)</f>
        <v>Id1104</v>
      </c>
      <c r="B1105" s="11" t="str">
        <f>VLOOKUP('Customer Names'!B1105,'Customer Names'!B1105:G3439,5,FALSE)</f>
        <v>Kaitlin R</v>
      </c>
      <c r="C1105" s="11">
        <f>VLOOKUP($A1105,'Medical Examinations'!$A1105:$O3439,2,FALSE)</f>
        <v>31.28</v>
      </c>
      <c r="D1105" s="11">
        <f>VLOOKUP($A1105,'Medical Examinations'!$A1105:$O3439,3,FALSE)</f>
        <v>6.94</v>
      </c>
      <c r="E1105" s="11" t="str">
        <f>VLOOKUP($A1105,'Medical Examinations'!$A1105:$P3439,14,FALSE)</f>
        <v>Yes</v>
      </c>
      <c r="F1105" s="11" t="str">
        <f>VLOOKUP($A1105,'Medical Examinations'!$A1105:$O3439,5,FALSE)</f>
        <v>No</v>
      </c>
      <c r="G1105" s="11" t="str">
        <f>VLOOKUP($A1105,'Medical Examinations'!$A1105:$O3439,6,FALSE)</f>
        <v>No</v>
      </c>
      <c r="H1105" s="11">
        <f>VLOOKUP($A1105,'Medical Examinations'!$A1105:$P3439,13,FALSE)</f>
        <v>1</v>
      </c>
      <c r="I1105" s="11" t="str">
        <f>VLOOKUP($A1105,'Medical Examinations'!$A1105:$P3439,16,FALSE)</f>
        <v>No</v>
      </c>
      <c r="J1105" s="11" t="str">
        <f>VLOOKUP($A1105,'Medical Examinations'!$A1105:$P3439,11,FALSE)</f>
        <v>Obesity</v>
      </c>
      <c r="K1105" s="11" t="str">
        <f>VLOOKUP($A1105,'Medical Examinations'!$A1105:$P3439,12,FALSE)</f>
        <v>Diabetes</v>
      </c>
      <c r="L1105" s="11" t="str">
        <f>VLOOKUP($A1105,'Hospitalisation Details'!$K1105:$S3447,7,FALSE)</f>
        <v>15 Aug 1975</v>
      </c>
      <c r="M1105" s="17">
        <f>VLOOKUP($A1105,'Hospitalisation Details'!$K1105:$S3447,9,FALSE)</f>
        <v>10259.129999999999</v>
      </c>
      <c r="N1105" s="11" t="str">
        <f>VLOOKUP($A1105,'Hospitalisation Details'!$K1105:$S3447,4,FALSE)</f>
        <v>Tier - 3</v>
      </c>
      <c r="O1105" s="11" t="str">
        <f>VLOOKUP($A1105,'Hospitalisation Details'!$K1105:$S3447,5,FALSE)</f>
        <v>Tier - 2</v>
      </c>
      <c r="P1105" s="11" t="str">
        <f>VLOOKUP($A1105,'Hospitalisation Details'!$K1105:$S3447,6,FALSE)</f>
        <v>R1011</v>
      </c>
      <c r="Q1105" s="36">
        <f ca="1">VLOOKUP($A1105,'Hospitalisation Details'!$K1105:$S3447,8,FALSE)</f>
        <v>49</v>
      </c>
    </row>
    <row r="1106" spans="1:17" x14ac:dyDescent="0.3">
      <c r="A1106" s="14" t="str">
        <f>VLOOKUP('Customer Names'!A1106,'Customer Names'!A1106:F3440,1,FALSE)</f>
        <v>Id1105</v>
      </c>
      <c r="B1106" s="11" t="str">
        <f>VLOOKUP('Customer Names'!B1106,'Customer Names'!B1106:G3440,5,FALSE)</f>
        <v>Mohammad</v>
      </c>
      <c r="C1106" s="11">
        <f>VLOOKUP($A1106,'Medical Examinations'!$A1106:$O3440,2,FALSE)</f>
        <v>30.21</v>
      </c>
      <c r="D1106" s="11">
        <f>VLOOKUP($A1106,'Medical Examinations'!$A1106:$O3440,3,FALSE)</f>
        <v>7.83</v>
      </c>
      <c r="E1106" s="11" t="str">
        <f>VLOOKUP($A1106,'Medical Examinations'!$A1106:$P3440,14,FALSE)</f>
        <v>No</v>
      </c>
      <c r="F1106" s="11" t="str">
        <f>VLOOKUP($A1106,'Medical Examinations'!$A1106:$O3440,5,FALSE)</f>
        <v>No</v>
      </c>
      <c r="G1106" s="11" t="str">
        <f>VLOOKUP($A1106,'Medical Examinations'!$A1106:$O3440,6,FALSE)</f>
        <v>No</v>
      </c>
      <c r="H1106" s="11">
        <f>VLOOKUP($A1106,'Medical Examinations'!$A1106:$P3440,13,FALSE)</f>
        <v>0</v>
      </c>
      <c r="I1106" s="11" t="str">
        <f>VLOOKUP($A1106,'Medical Examinations'!$A1106:$P3440,16,FALSE)</f>
        <v>No</v>
      </c>
      <c r="J1106" s="11" t="str">
        <f>VLOOKUP($A1106,'Medical Examinations'!$A1106:$P3440,11,FALSE)</f>
        <v>Obesity</v>
      </c>
      <c r="K1106" s="11" t="str">
        <f>VLOOKUP($A1106,'Medical Examinations'!$A1106:$P3440,12,FALSE)</f>
        <v>Diabetes</v>
      </c>
      <c r="L1106" s="11" t="str">
        <f>VLOOKUP($A1106,'Hospitalisation Details'!$K1106:$S3448,7,FALSE)</f>
        <v>23 Sep 1968</v>
      </c>
      <c r="M1106" s="17">
        <f>VLOOKUP($A1106,'Hospitalisation Details'!$K1106:$S3448,9,FALSE)</f>
        <v>10231.5</v>
      </c>
      <c r="N1106" s="11" t="str">
        <f>VLOOKUP($A1106,'Hospitalisation Details'!$K1106:$S3448,4,FALSE)</f>
        <v>Tier - 3</v>
      </c>
      <c r="O1106" s="11" t="str">
        <f>VLOOKUP($A1106,'Hospitalisation Details'!$K1106:$S3448,5,FALSE)</f>
        <v>Tier - 1</v>
      </c>
      <c r="P1106" s="11" t="str">
        <f>VLOOKUP($A1106,'Hospitalisation Details'!$K1106:$S3448,6,FALSE)</f>
        <v>R1012</v>
      </c>
      <c r="Q1106" s="36">
        <f ca="1">VLOOKUP($A1106,'Hospitalisation Details'!$K1106:$S3448,8,FALSE)</f>
        <v>56</v>
      </c>
    </row>
    <row r="1107" spans="1:17" x14ac:dyDescent="0.3">
      <c r="A1107" s="14" t="str">
        <f>VLOOKUP('Customer Names'!A1107,'Customer Names'!A1107:F3441,1,FALSE)</f>
        <v>Id1106</v>
      </c>
      <c r="B1107" s="11" t="str">
        <f>VLOOKUP('Customer Names'!B1107,'Customer Names'!B1107:G3441,5,FALSE)</f>
        <v>Charlie</v>
      </c>
      <c r="C1107" s="11">
        <f>VLOOKUP($A1107,'Medical Examinations'!$A1107:$O3441,2,FALSE)</f>
        <v>38.28</v>
      </c>
      <c r="D1107" s="11">
        <f>VLOOKUP($A1107,'Medical Examinations'!$A1107:$O3441,3,FALSE)</f>
        <v>10.17</v>
      </c>
      <c r="E1107" s="11" t="str">
        <f>VLOOKUP($A1107,'Medical Examinations'!$A1107:$P3441,14,FALSE)</f>
        <v>Yes</v>
      </c>
      <c r="F1107" s="11" t="str">
        <f>VLOOKUP($A1107,'Medical Examinations'!$A1107:$O3441,5,FALSE)</f>
        <v>No</v>
      </c>
      <c r="G1107" s="11" t="str">
        <f>VLOOKUP($A1107,'Medical Examinations'!$A1107:$O3441,6,FALSE)</f>
        <v>No</v>
      </c>
      <c r="H1107" s="11">
        <f>VLOOKUP($A1107,'Medical Examinations'!$A1107:$P3441,13,FALSE)</f>
        <v>0</v>
      </c>
      <c r="I1107" s="11" t="str">
        <f>VLOOKUP($A1107,'Medical Examinations'!$A1107:$P3441,16,FALSE)</f>
        <v>No</v>
      </c>
      <c r="J1107" s="11" t="str">
        <f>VLOOKUP($A1107,'Medical Examinations'!$A1107:$P3441,11,FALSE)</f>
        <v>Obesity</v>
      </c>
      <c r="K1107" s="11" t="str">
        <f>VLOOKUP($A1107,'Medical Examinations'!$A1107:$P3441,12,FALSE)</f>
        <v>Diabetes</v>
      </c>
      <c r="L1107" s="11" t="str">
        <f>VLOOKUP($A1107,'Hospitalisation Details'!$K1107:$S3449,7,FALSE)</f>
        <v>28 Jun 1967</v>
      </c>
      <c r="M1107" s="17">
        <f>VLOOKUP($A1107,'Hospitalisation Details'!$K1107:$S3449,9,FALSE)</f>
        <v>10226.280000000001</v>
      </c>
      <c r="N1107" s="11" t="str">
        <f>VLOOKUP($A1107,'Hospitalisation Details'!$K1107:$S3449,4,FALSE)</f>
        <v>Tier - 3</v>
      </c>
      <c r="O1107" s="11" t="str">
        <f>VLOOKUP($A1107,'Hospitalisation Details'!$K1107:$S3449,5,FALSE)</f>
        <v>Tier - 3</v>
      </c>
      <c r="P1107" s="11" t="str">
        <f>VLOOKUP($A1107,'Hospitalisation Details'!$K1107:$S3449,6,FALSE)</f>
        <v>R1013</v>
      </c>
      <c r="Q1107" s="36">
        <f ca="1">VLOOKUP($A1107,'Hospitalisation Details'!$K1107:$S3449,8,FALSE)</f>
        <v>57</v>
      </c>
    </row>
    <row r="1108" spans="1:17" x14ac:dyDescent="0.3">
      <c r="A1108" s="14" t="str">
        <f>VLOOKUP('Customer Names'!A1108,'Customer Names'!A1108:F3442,1,FALSE)</f>
        <v>Id1107</v>
      </c>
      <c r="B1108" s="11" t="str">
        <f>VLOOKUP('Customer Names'!B1108,'Customer Names'!B1108:G3442,5,FALSE)</f>
        <v>Brent</v>
      </c>
      <c r="C1108" s="11">
        <f>VLOOKUP($A1108,'Medical Examinations'!$A1108:$O3442,2,FALSE)</f>
        <v>29.9</v>
      </c>
      <c r="D1108" s="11">
        <f>VLOOKUP($A1108,'Medical Examinations'!$A1108:$O3442,3,FALSE)</f>
        <v>8.9600000000000009</v>
      </c>
      <c r="E1108" s="11" t="str">
        <f>VLOOKUP($A1108,'Medical Examinations'!$A1108:$P3442,14,FALSE)</f>
        <v>Yes</v>
      </c>
      <c r="F1108" s="11" t="str">
        <f>VLOOKUP($A1108,'Medical Examinations'!$A1108:$O3442,5,FALSE)</f>
        <v>No</v>
      </c>
      <c r="G1108" s="11" t="str">
        <f>VLOOKUP($A1108,'Medical Examinations'!$A1108:$O3442,6,FALSE)</f>
        <v>No</v>
      </c>
      <c r="H1108" s="11">
        <f>VLOOKUP($A1108,'Medical Examinations'!$A1108:$P3442,13,FALSE)</f>
        <v>0</v>
      </c>
      <c r="I1108" s="11" t="str">
        <f>VLOOKUP($A1108,'Medical Examinations'!$A1108:$P3442,16,FALSE)</f>
        <v>No</v>
      </c>
      <c r="J1108" s="11" t="str">
        <f>VLOOKUP($A1108,'Medical Examinations'!$A1108:$P3442,11,FALSE)</f>
        <v>Obesity</v>
      </c>
      <c r="K1108" s="11" t="str">
        <f>VLOOKUP($A1108,'Medical Examinations'!$A1108:$P3442,12,FALSE)</f>
        <v>Diabetes</v>
      </c>
      <c r="L1108" s="11" t="str">
        <f>VLOOKUP($A1108,'Hospitalisation Details'!$K1108:$S3450,7,FALSE)</f>
        <v>26 Sep 1967</v>
      </c>
      <c r="M1108" s="17">
        <f>VLOOKUP($A1108,'Hospitalisation Details'!$K1108:$S3450,9,FALSE)</f>
        <v>10214.64</v>
      </c>
      <c r="N1108" s="11" t="str">
        <f>VLOOKUP($A1108,'Hospitalisation Details'!$K1108:$S3450,4,FALSE)</f>
        <v>Tier - 3</v>
      </c>
      <c r="O1108" s="11" t="str">
        <f>VLOOKUP($A1108,'Hospitalisation Details'!$K1108:$S3450,5,FALSE)</f>
        <v>Tier - 2</v>
      </c>
      <c r="P1108" s="11" t="str">
        <f>VLOOKUP($A1108,'Hospitalisation Details'!$K1108:$S3450,6,FALSE)</f>
        <v>R1011</v>
      </c>
      <c r="Q1108" s="36">
        <f ca="1">VLOOKUP($A1108,'Hospitalisation Details'!$K1108:$S3450,8,FALSE)</f>
        <v>57</v>
      </c>
    </row>
    <row r="1109" spans="1:17" x14ac:dyDescent="0.3">
      <c r="A1109" s="14" t="str">
        <f>VLOOKUP('Customer Names'!A1109,'Customer Names'!A1109:F3443,1,FALSE)</f>
        <v>Id1108</v>
      </c>
      <c r="B1109" s="11" t="str">
        <f>VLOOKUP('Customer Names'!B1109,'Customer Names'!B1109:G3443,5,FALSE)</f>
        <v>Kelli M</v>
      </c>
      <c r="C1109" s="11">
        <f>VLOOKUP($A1109,'Medical Examinations'!$A1109:$O3443,2,FALSE)</f>
        <v>23.18</v>
      </c>
      <c r="D1109" s="11">
        <f>VLOOKUP($A1109,'Medical Examinations'!$A1109:$O3443,3,FALSE)</f>
        <v>6.96</v>
      </c>
      <c r="E1109" s="11" t="str">
        <f>VLOOKUP($A1109,'Medical Examinations'!$A1109:$P3443,14,FALSE)</f>
        <v>Yes</v>
      </c>
      <c r="F1109" s="11" t="str">
        <f>VLOOKUP($A1109,'Medical Examinations'!$A1109:$O3443,5,FALSE)</f>
        <v>No</v>
      </c>
      <c r="G1109" s="11" t="str">
        <f>VLOOKUP($A1109,'Medical Examinations'!$A1109:$O3443,6,FALSE)</f>
        <v>No</v>
      </c>
      <c r="H1109" s="11">
        <f>VLOOKUP($A1109,'Medical Examinations'!$A1109:$P3443,13,FALSE)</f>
        <v>2</v>
      </c>
      <c r="I1109" s="11" t="str">
        <f>VLOOKUP($A1109,'Medical Examinations'!$A1109:$P3443,16,FALSE)</f>
        <v>No</v>
      </c>
      <c r="J1109" s="11" t="str">
        <f>VLOOKUP($A1109,'Medical Examinations'!$A1109:$P3443,11,FALSE)</f>
        <v>Normal Weight</v>
      </c>
      <c r="K1109" s="11" t="str">
        <f>VLOOKUP($A1109,'Medical Examinations'!$A1109:$P3443,12,FALSE)</f>
        <v>Diabetes</v>
      </c>
      <c r="L1109" s="11" t="str">
        <f>VLOOKUP($A1109,'Hospitalisation Details'!$K1109:$S3451,7,FALSE)</f>
        <v>24 Dec 1970</v>
      </c>
      <c r="M1109" s="17">
        <f>VLOOKUP($A1109,'Hospitalisation Details'!$K1109:$S3451,9,FALSE)</f>
        <v>10197.77</v>
      </c>
      <c r="N1109" s="11" t="str">
        <f>VLOOKUP($A1109,'Hospitalisation Details'!$K1109:$S3451,4,FALSE)</f>
        <v>Tier - 3</v>
      </c>
      <c r="O1109" s="11" t="str">
        <f>VLOOKUP($A1109,'Hospitalisation Details'!$K1109:$S3451,5,FALSE)</f>
        <v>Tier - 1</v>
      </c>
      <c r="P1109" s="11" t="str">
        <f>VLOOKUP($A1109,'Hospitalisation Details'!$K1109:$S3451,6,FALSE)</f>
        <v>R1024</v>
      </c>
      <c r="Q1109" s="36">
        <f ca="1">VLOOKUP($A1109,'Hospitalisation Details'!$K1109:$S3451,8,FALSE)</f>
        <v>54</v>
      </c>
    </row>
    <row r="1110" spans="1:17" x14ac:dyDescent="0.3">
      <c r="A1110" s="14" t="str">
        <f>VLOOKUP('Customer Names'!A1110,'Customer Names'!A1110:F3444,1,FALSE)</f>
        <v>Id1109</v>
      </c>
      <c r="B1110" s="11" t="str">
        <f>VLOOKUP('Customer Names'!B1110,'Customer Names'!B1110:G3444,5,FALSE)</f>
        <v>Sheridan H</v>
      </c>
      <c r="C1110" s="11">
        <f>VLOOKUP($A1110,'Medical Examinations'!$A1110:$O3444,2,FALSE)</f>
        <v>33.020000000000003</v>
      </c>
      <c r="D1110" s="11">
        <f>VLOOKUP($A1110,'Medical Examinations'!$A1110:$O3444,3,FALSE)</f>
        <v>5.07</v>
      </c>
      <c r="E1110" s="11" t="str">
        <f>VLOOKUP($A1110,'Medical Examinations'!$A1110:$P3444,14,FALSE)</f>
        <v>Yes</v>
      </c>
      <c r="F1110" s="11" t="str">
        <f>VLOOKUP($A1110,'Medical Examinations'!$A1110:$O3444,5,FALSE)</f>
        <v>No</v>
      </c>
      <c r="G1110" s="11" t="str">
        <f>VLOOKUP($A1110,'Medical Examinations'!$A1110:$O3444,6,FALSE)</f>
        <v>No</v>
      </c>
      <c r="H1110" s="11">
        <f>VLOOKUP($A1110,'Medical Examinations'!$A1110:$P3444,13,FALSE)</f>
        <v>0</v>
      </c>
      <c r="I1110" s="11" t="str">
        <f>VLOOKUP($A1110,'Medical Examinations'!$A1110:$P3444,16,FALSE)</f>
        <v>No</v>
      </c>
      <c r="J1110" s="11" t="str">
        <f>VLOOKUP($A1110,'Medical Examinations'!$A1110:$P3444,11,FALSE)</f>
        <v>Obesity</v>
      </c>
      <c r="K1110" s="11" t="str">
        <f>VLOOKUP($A1110,'Medical Examinations'!$A1110:$P3444,12,FALSE)</f>
        <v>Normal</v>
      </c>
      <c r="L1110" s="11" t="str">
        <f>VLOOKUP($A1110,'Hospitalisation Details'!$K1110:$S3452,7,FALSE)</f>
        <v>16 Oct 1985</v>
      </c>
      <c r="M1110" s="17">
        <f>VLOOKUP($A1110,'Hospitalisation Details'!$K1110:$S3452,9,FALSE)</f>
        <v>10191.82</v>
      </c>
      <c r="N1110" s="11" t="str">
        <f>VLOOKUP($A1110,'Hospitalisation Details'!$K1110:$S3452,4,FALSE)</f>
        <v>Tier - 3</v>
      </c>
      <c r="O1110" s="11" t="str">
        <f>VLOOKUP($A1110,'Hospitalisation Details'!$K1110:$S3452,5,FALSE)</f>
        <v>Tier - 2</v>
      </c>
      <c r="P1110" s="11" t="str">
        <f>VLOOKUP($A1110,'Hospitalisation Details'!$K1110:$S3452,6,FALSE)</f>
        <v>R1026</v>
      </c>
      <c r="Q1110" s="36">
        <f ca="1">VLOOKUP($A1110,'Hospitalisation Details'!$K1110:$S3452,8,FALSE)</f>
        <v>39</v>
      </c>
    </row>
    <row r="1111" spans="1:17" x14ac:dyDescent="0.3">
      <c r="A1111" s="14" t="str">
        <f>VLOOKUP('Customer Names'!A1111,'Customer Names'!A1111:F3445,1,FALSE)</f>
        <v>Id1110</v>
      </c>
      <c r="B1111" s="11" t="str">
        <f>VLOOKUP('Customer Names'!B1111,'Customer Names'!B1111:G3445,5,FALSE)</f>
        <v>Sarah M</v>
      </c>
      <c r="C1111" s="11">
        <f>VLOOKUP($A1111,'Medical Examinations'!$A1111:$O3445,2,FALSE)</f>
        <v>27.29</v>
      </c>
      <c r="D1111" s="11">
        <f>VLOOKUP($A1111,'Medical Examinations'!$A1111:$O3445,3,FALSE)</f>
        <v>5.85</v>
      </c>
      <c r="E1111" s="11" t="str">
        <f>VLOOKUP($A1111,'Medical Examinations'!$A1111:$P3445,14,FALSE)</f>
        <v>No</v>
      </c>
      <c r="F1111" s="11" t="str">
        <f>VLOOKUP($A1111,'Medical Examinations'!$A1111:$O3445,5,FALSE)</f>
        <v>No</v>
      </c>
      <c r="G1111" s="11" t="str">
        <f>VLOOKUP($A1111,'Medical Examinations'!$A1111:$O3445,6,FALSE)</f>
        <v>No</v>
      </c>
      <c r="H1111" s="11">
        <f>VLOOKUP($A1111,'Medical Examinations'!$A1111:$P3445,13,FALSE)</f>
        <v>2</v>
      </c>
      <c r="I1111" s="11" t="str">
        <f>VLOOKUP($A1111,'Medical Examinations'!$A1111:$P3445,16,FALSE)</f>
        <v>No</v>
      </c>
      <c r="J1111" s="11" t="str">
        <f>VLOOKUP($A1111,'Medical Examinations'!$A1111:$P3445,11,FALSE)</f>
        <v>Overweight</v>
      </c>
      <c r="K1111" s="11" t="str">
        <f>VLOOKUP($A1111,'Medical Examinations'!$A1111:$P3445,12,FALSE)</f>
        <v>Prediabetes</v>
      </c>
      <c r="L1111" s="11" t="str">
        <f>VLOOKUP($A1111,'Hospitalisation Details'!$K1111:$S3453,7,FALSE)</f>
        <v>10 Jul 1972</v>
      </c>
      <c r="M1111" s="17">
        <f>VLOOKUP($A1111,'Hospitalisation Details'!$K1111:$S3453,9,FALSE)</f>
        <v>10160.870000000001</v>
      </c>
      <c r="N1111" s="11" t="str">
        <f>VLOOKUP($A1111,'Hospitalisation Details'!$K1111:$S3453,4,FALSE)</f>
        <v>Tier - 3</v>
      </c>
      <c r="O1111" s="11" t="str">
        <f>VLOOKUP($A1111,'Hospitalisation Details'!$K1111:$S3453,5,FALSE)</f>
        <v>Tier - 3</v>
      </c>
      <c r="P1111" s="11" t="str">
        <f>VLOOKUP($A1111,'Hospitalisation Details'!$K1111:$S3453,6,FALSE)</f>
        <v>R1025</v>
      </c>
      <c r="Q1111" s="36">
        <f ca="1">VLOOKUP($A1111,'Hospitalisation Details'!$K1111:$S3453,8,FALSE)</f>
        <v>52</v>
      </c>
    </row>
    <row r="1112" spans="1:17" x14ac:dyDescent="0.3">
      <c r="A1112" s="14" t="str">
        <f>VLOOKUP('Customer Names'!A1112,'Customer Names'!A1112:F3446,1,FALSE)</f>
        <v>Id1111</v>
      </c>
      <c r="B1112" s="11" t="str">
        <f>VLOOKUP('Customer Names'!B1112,'Customer Names'!B1112:G3446,5,FALSE)</f>
        <v>Jennifer</v>
      </c>
      <c r="C1112" s="11">
        <f>VLOOKUP($A1112,'Medical Examinations'!$A1112:$O3446,2,FALSE)</f>
        <v>23.18</v>
      </c>
      <c r="D1112" s="11">
        <f>VLOOKUP($A1112,'Medical Examinations'!$A1112:$O3446,3,FALSE)</f>
        <v>10.56</v>
      </c>
      <c r="E1112" s="11" t="str">
        <f>VLOOKUP($A1112,'Medical Examinations'!$A1112:$P3446,14,FALSE)</f>
        <v>No</v>
      </c>
      <c r="F1112" s="11" t="str">
        <f>VLOOKUP($A1112,'Medical Examinations'!$A1112:$O3446,5,FALSE)</f>
        <v>No</v>
      </c>
      <c r="G1112" s="11" t="str">
        <f>VLOOKUP($A1112,'Medical Examinations'!$A1112:$O3446,6,FALSE)</f>
        <v>No</v>
      </c>
      <c r="H1112" s="11">
        <f>VLOOKUP($A1112,'Medical Examinations'!$A1112:$P3446,13,FALSE)</f>
        <v>2</v>
      </c>
      <c r="I1112" s="11" t="str">
        <f>VLOOKUP($A1112,'Medical Examinations'!$A1112:$P3446,16,FALSE)</f>
        <v>No</v>
      </c>
      <c r="J1112" s="11" t="str">
        <f>VLOOKUP($A1112,'Medical Examinations'!$A1112:$P3446,11,FALSE)</f>
        <v>Normal Weight</v>
      </c>
      <c r="K1112" s="11" t="str">
        <f>VLOOKUP($A1112,'Medical Examinations'!$A1112:$P3446,12,FALSE)</f>
        <v>Diabetes</v>
      </c>
      <c r="L1112" s="11" t="str">
        <f>VLOOKUP($A1112,'Hospitalisation Details'!$K1112:$S3454,7,FALSE)</f>
        <v>13 Oct 1973</v>
      </c>
      <c r="M1112" s="17">
        <f>VLOOKUP($A1112,'Hospitalisation Details'!$K1112:$S3454,9,FALSE)</f>
        <v>10156.780000000001</v>
      </c>
      <c r="N1112" s="11" t="str">
        <f>VLOOKUP($A1112,'Hospitalisation Details'!$K1112:$S3454,4,FALSE)</f>
        <v>Tier - 3</v>
      </c>
      <c r="O1112" s="11" t="str">
        <f>VLOOKUP($A1112,'Hospitalisation Details'!$K1112:$S3454,5,FALSE)</f>
        <v>Tier - 2</v>
      </c>
      <c r="P1112" s="11" t="str">
        <f>VLOOKUP($A1112,'Hospitalisation Details'!$K1112:$S3454,6,FALSE)</f>
        <v>R1012</v>
      </c>
      <c r="Q1112" s="36">
        <f ca="1">VLOOKUP($A1112,'Hospitalisation Details'!$K1112:$S3454,8,FALSE)</f>
        <v>51</v>
      </c>
    </row>
    <row r="1113" spans="1:17" x14ac:dyDescent="0.3">
      <c r="A1113" s="14" t="str">
        <f>VLOOKUP('Customer Names'!A1113,'Customer Names'!A1113:F3447,1,FALSE)</f>
        <v>Id1112</v>
      </c>
      <c r="B1113" s="11" t="str">
        <f>VLOOKUP('Customer Names'!B1113,'Customer Names'!B1113:G3447,5,FALSE)</f>
        <v>Laura J</v>
      </c>
      <c r="C1113" s="11">
        <f>VLOOKUP($A1113,'Medical Examinations'!$A1113:$O3447,2,FALSE)</f>
        <v>32.659999999999997</v>
      </c>
      <c r="D1113" s="11">
        <f>VLOOKUP($A1113,'Medical Examinations'!$A1113:$O3447,3,FALSE)</f>
        <v>8.92</v>
      </c>
      <c r="E1113" s="11" t="str">
        <f>VLOOKUP($A1113,'Medical Examinations'!$A1113:$P3447,14,FALSE)</f>
        <v>Yes</v>
      </c>
      <c r="F1113" s="11" t="str">
        <f>VLOOKUP($A1113,'Medical Examinations'!$A1113:$O3447,5,FALSE)</f>
        <v>No</v>
      </c>
      <c r="G1113" s="11" t="str">
        <f>VLOOKUP($A1113,'Medical Examinations'!$A1113:$O3447,6,FALSE)</f>
        <v>No</v>
      </c>
      <c r="H1113" s="11">
        <f>VLOOKUP($A1113,'Medical Examinations'!$A1113:$P3447,13,FALSE)</f>
        <v>0</v>
      </c>
      <c r="I1113" s="11" t="str">
        <f>VLOOKUP($A1113,'Medical Examinations'!$A1113:$P3447,16,FALSE)</f>
        <v>No</v>
      </c>
      <c r="J1113" s="11" t="str">
        <f>VLOOKUP($A1113,'Medical Examinations'!$A1113:$P3447,11,FALSE)</f>
        <v>Obesity</v>
      </c>
      <c r="K1113" s="11" t="str">
        <f>VLOOKUP($A1113,'Medical Examinations'!$A1113:$P3447,12,FALSE)</f>
        <v>Diabetes</v>
      </c>
      <c r="L1113" s="11" t="str">
        <f>VLOOKUP($A1113,'Hospitalisation Details'!$K1113:$S3455,7,FALSE)</f>
        <v>12 Jun 1981</v>
      </c>
      <c r="M1113" s="17">
        <f>VLOOKUP($A1113,'Hospitalisation Details'!$K1113:$S3455,9,FALSE)</f>
        <v>10146.129999999999</v>
      </c>
      <c r="N1113" s="11" t="str">
        <f>VLOOKUP($A1113,'Hospitalisation Details'!$K1113:$S3455,4,FALSE)</f>
        <v>Tier - 3</v>
      </c>
      <c r="O1113" s="11" t="str">
        <f>VLOOKUP($A1113,'Hospitalisation Details'!$K1113:$S3455,5,FALSE)</f>
        <v>Tier - 1</v>
      </c>
      <c r="P1113" s="11" t="str">
        <f>VLOOKUP($A1113,'Hospitalisation Details'!$K1113:$S3455,6,FALSE)</f>
        <v>R1025</v>
      </c>
      <c r="Q1113" s="36">
        <f ca="1">VLOOKUP($A1113,'Hospitalisation Details'!$K1113:$S3455,8,FALSE)</f>
        <v>43</v>
      </c>
    </row>
    <row r="1114" spans="1:17" x14ac:dyDescent="0.3">
      <c r="A1114" s="14" t="str">
        <f>VLOOKUP('Customer Names'!A1114,'Customer Names'!A1114:F3448,1,FALSE)</f>
        <v>Id1113</v>
      </c>
      <c r="B1114" s="11" t="str">
        <f>VLOOKUP('Customer Names'!B1114,'Customer Names'!B1114:G3448,5,FALSE)</f>
        <v>Thomas</v>
      </c>
      <c r="C1114" s="11">
        <f>VLOOKUP($A1114,'Medical Examinations'!$A1114:$O3448,2,FALSE)</f>
        <v>30.78</v>
      </c>
      <c r="D1114" s="11">
        <f>VLOOKUP($A1114,'Medical Examinations'!$A1114:$O3448,3,FALSE)</f>
        <v>8.6300000000000008</v>
      </c>
      <c r="E1114" s="11" t="str">
        <f>VLOOKUP($A1114,'Medical Examinations'!$A1114:$P3448,14,FALSE)</f>
        <v>No</v>
      </c>
      <c r="F1114" s="11" t="str">
        <f>VLOOKUP($A1114,'Medical Examinations'!$A1114:$O3448,5,FALSE)</f>
        <v>No</v>
      </c>
      <c r="G1114" s="11" t="str">
        <f>VLOOKUP($A1114,'Medical Examinations'!$A1114:$O3448,6,FALSE)</f>
        <v>No</v>
      </c>
      <c r="H1114" s="11">
        <f>VLOOKUP($A1114,'Medical Examinations'!$A1114:$P3448,13,FALSE)</f>
        <v>0</v>
      </c>
      <c r="I1114" s="11" t="str">
        <f>VLOOKUP($A1114,'Medical Examinations'!$A1114:$P3448,16,FALSE)</f>
        <v>No</v>
      </c>
      <c r="J1114" s="11" t="str">
        <f>VLOOKUP($A1114,'Medical Examinations'!$A1114:$P3448,11,FALSE)</f>
        <v>Obesity</v>
      </c>
      <c r="K1114" s="11" t="str">
        <f>VLOOKUP($A1114,'Medical Examinations'!$A1114:$P3448,12,FALSE)</f>
        <v>Diabetes</v>
      </c>
      <c r="L1114" s="11" t="str">
        <f>VLOOKUP($A1114,'Hospitalisation Details'!$K1114:$S3456,7,FALSE)</f>
        <v>30 Dec 1974</v>
      </c>
      <c r="M1114" s="17">
        <f>VLOOKUP($A1114,'Hospitalisation Details'!$K1114:$S3456,9,FALSE)</f>
        <v>10141.14</v>
      </c>
      <c r="N1114" s="11" t="str">
        <f>VLOOKUP($A1114,'Hospitalisation Details'!$K1114:$S3456,4,FALSE)</f>
        <v>Tier - 3</v>
      </c>
      <c r="O1114" s="11" t="str">
        <f>VLOOKUP($A1114,'Hospitalisation Details'!$K1114:$S3456,5,FALSE)</f>
        <v>Tier - 1</v>
      </c>
      <c r="P1114" s="11" t="str">
        <f>VLOOKUP($A1114,'Hospitalisation Details'!$K1114:$S3456,6,FALSE)</f>
        <v>R1016</v>
      </c>
      <c r="Q1114" s="36">
        <f ca="1">VLOOKUP($A1114,'Hospitalisation Details'!$K1114:$S3456,8,FALSE)</f>
        <v>50</v>
      </c>
    </row>
    <row r="1115" spans="1:17" x14ac:dyDescent="0.3">
      <c r="A1115" s="14" t="str">
        <f>VLOOKUP('Customer Names'!A1115,'Customer Names'!A1115:F3449,1,FALSE)</f>
        <v>Id1114</v>
      </c>
      <c r="B1115" s="11" t="str">
        <f>VLOOKUP('Customer Names'!B1115,'Customer Names'!B1115:G3449,5,FALSE)</f>
        <v>Gisele</v>
      </c>
      <c r="C1115" s="11">
        <f>VLOOKUP($A1115,'Medical Examinations'!$A1115:$O3449,2,FALSE)</f>
        <v>47.2</v>
      </c>
      <c r="D1115" s="11">
        <f>VLOOKUP($A1115,'Medical Examinations'!$A1115:$O3449,3,FALSE)</f>
        <v>6.29</v>
      </c>
      <c r="E1115" s="11" t="str">
        <f>VLOOKUP($A1115,'Medical Examinations'!$A1115:$P3449,14,FALSE)</f>
        <v>Yes</v>
      </c>
      <c r="F1115" s="11" t="str">
        <f>VLOOKUP($A1115,'Medical Examinations'!$A1115:$O3449,5,FALSE)</f>
        <v>No</v>
      </c>
      <c r="G1115" s="11" t="str">
        <f>VLOOKUP($A1115,'Medical Examinations'!$A1115:$O3449,6,FALSE)</f>
        <v>Yes</v>
      </c>
      <c r="H1115" s="11">
        <f>VLOOKUP($A1115,'Medical Examinations'!$A1115:$P3449,13,FALSE)</f>
        <v>1</v>
      </c>
      <c r="I1115" s="11" t="str">
        <f>VLOOKUP($A1115,'Medical Examinations'!$A1115:$P3449,16,FALSE)</f>
        <v>No</v>
      </c>
      <c r="J1115" s="11" t="str">
        <f>VLOOKUP($A1115,'Medical Examinations'!$A1115:$P3449,11,FALSE)</f>
        <v>Obesity</v>
      </c>
      <c r="K1115" s="11" t="str">
        <f>VLOOKUP($A1115,'Medical Examinations'!$A1115:$P3449,12,FALSE)</f>
        <v>Prediabetes</v>
      </c>
      <c r="L1115" s="11" t="str">
        <f>VLOOKUP($A1115,'Hospitalisation Details'!$K1115:$S3457,7,FALSE)</f>
        <v>5 Sep 1997</v>
      </c>
      <c r="M1115" s="17">
        <f>VLOOKUP($A1115,'Hospitalisation Details'!$K1115:$S3457,9,FALSE)</f>
        <v>10139.84</v>
      </c>
      <c r="N1115" s="11" t="str">
        <f>VLOOKUP($A1115,'Hospitalisation Details'!$K1115:$S3457,4,FALSE)</f>
        <v>Tier - 3</v>
      </c>
      <c r="O1115" s="11" t="str">
        <f>VLOOKUP($A1115,'Hospitalisation Details'!$K1115:$S3457,5,FALSE)</f>
        <v>Tier - 2</v>
      </c>
      <c r="P1115" s="11" t="str">
        <f>VLOOKUP($A1115,'Hospitalisation Details'!$K1115:$S3457,6,FALSE)</f>
        <v>R1012</v>
      </c>
      <c r="Q1115" s="36">
        <f ca="1">VLOOKUP($A1115,'Hospitalisation Details'!$K1115:$S3457,8,FALSE)</f>
        <v>27</v>
      </c>
    </row>
    <row r="1116" spans="1:17" x14ac:dyDescent="0.3">
      <c r="A1116" s="14" t="str">
        <f>VLOOKUP('Customer Names'!A1116,'Customer Names'!A1116:F3450,1,FALSE)</f>
        <v>Id1115</v>
      </c>
      <c r="B1116" s="11" t="str">
        <f>VLOOKUP('Customer Names'!B1116,'Customer Names'!B1116:G3450,5,FALSE)</f>
        <v>Myra L</v>
      </c>
      <c r="C1116" s="11">
        <f>VLOOKUP($A1116,'Medical Examinations'!$A1116:$O3450,2,FALSE)</f>
        <v>31.6</v>
      </c>
      <c r="D1116" s="11">
        <f>VLOOKUP($A1116,'Medical Examinations'!$A1116:$O3450,3,FALSE)</f>
        <v>5.75</v>
      </c>
      <c r="E1116" s="11" t="str">
        <f>VLOOKUP($A1116,'Medical Examinations'!$A1116:$P3450,14,FALSE)</f>
        <v>No</v>
      </c>
      <c r="F1116" s="11" t="str">
        <f>VLOOKUP($A1116,'Medical Examinations'!$A1116:$O3450,5,FALSE)</f>
        <v>No</v>
      </c>
      <c r="G1116" s="11" t="str">
        <f>VLOOKUP($A1116,'Medical Examinations'!$A1116:$O3450,6,FALSE)</f>
        <v>No</v>
      </c>
      <c r="H1116" s="11">
        <f>VLOOKUP($A1116,'Medical Examinations'!$A1116:$P3450,13,FALSE)</f>
        <v>2</v>
      </c>
      <c r="I1116" s="11" t="str">
        <f>VLOOKUP($A1116,'Medical Examinations'!$A1116:$P3450,16,FALSE)</f>
        <v>No</v>
      </c>
      <c r="J1116" s="11" t="str">
        <f>VLOOKUP($A1116,'Medical Examinations'!$A1116:$P3450,11,FALSE)</f>
        <v>Obesity</v>
      </c>
      <c r="K1116" s="11" t="str">
        <f>VLOOKUP($A1116,'Medical Examinations'!$A1116:$P3450,12,FALSE)</f>
        <v>Prediabetes</v>
      </c>
      <c r="L1116" s="11" t="str">
        <f>VLOOKUP($A1116,'Hospitalisation Details'!$K1116:$S3458,7,FALSE)</f>
        <v>16 Nov 1972</v>
      </c>
      <c r="M1116" s="17">
        <f>VLOOKUP($A1116,'Hospitalisation Details'!$K1116:$S3458,9,FALSE)</f>
        <v>10118.42</v>
      </c>
      <c r="N1116" s="11" t="str">
        <f>VLOOKUP($A1116,'Hospitalisation Details'!$K1116:$S3458,4,FALSE)</f>
        <v>Tier - 3</v>
      </c>
      <c r="O1116" s="11" t="str">
        <f>VLOOKUP($A1116,'Hospitalisation Details'!$K1116:$S3458,5,FALSE)</f>
        <v>Tier - 3</v>
      </c>
      <c r="P1116" s="11" t="str">
        <f>VLOOKUP($A1116,'Hospitalisation Details'!$K1116:$S3458,6,FALSE)</f>
        <v>R1011</v>
      </c>
      <c r="Q1116" s="36">
        <f ca="1">VLOOKUP($A1116,'Hospitalisation Details'!$K1116:$S3458,8,FALSE)</f>
        <v>52</v>
      </c>
    </row>
    <row r="1117" spans="1:17" x14ac:dyDescent="0.3">
      <c r="A1117" s="14" t="str">
        <f>VLOOKUP('Customer Names'!A1117,'Customer Names'!A1117:F3451,1,FALSE)</f>
        <v>Id1116</v>
      </c>
      <c r="B1117" s="11" t="str">
        <f>VLOOKUP('Customer Names'!B1117,'Customer Names'!B1117:G3451,5,FALSE)</f>
        <v>Melissa M</v>
      </c>
      <c r="C1117" s="11">
        <f>VLOOKUP($A1117,'Medical Examinations'!$A1117:$O3451,2,FALSE)</f>
        <v>33.914999999999999</v>
      </c>
      <c r="D1117" s="11">
        <f>VLOOKUP($A1117,'Medical Examinations'!$A1117:$O3451,3,FALSE)</f>
        <v>6.66</v>
      </c>
      <c r="E1117" s="11" t="str">
        <f>VLOOKUP($A1117,'Medical Examinations'!$A1117:$P3451,14,FALSE)</f>
        <v>Yes</v>
      </c>
      <c r="F1117" s="11" t="str">
        <f>VLOOKUP($A1117,'Medical Examinations'!$A1117:$O3451,5,FALSE)</f>
        <v>No</v>
      </c>
      <c r="G1117" s="11" t="str">
        <f>VLOOKUP($A1117,'Medical Examinations'!$A1117:$O3451,6,FALSE)</f>
        <v>No</v>
      </c>
      <c r="H1117" s="11">
        <f>VLOOKUP($A1117,'Medical Examinations'!$A1117:$P3451,13,FALSE)</f>
        <v>1</v>
      </c>
      <c r="I1117" s="11" t="str">
        <f>VLOOKUP($A1117,'Medical Examinations'!$A1117:$P3451,16,FALSE)</f>
        <v>No</v>
      </c>
      <c r="J1117" s="11" t="str">
        <f>VLOOKUP($A1117,'Medical Examinations'!$A1117:$P3451,11,FALSE)</f>
        <v>Obesity</v>
      </c>
      <c r="K1117" s="11" t="str">
        <f>VLOOKUP($A1117,'Medical Examinations'!$A1117:$P3451,12,FALSE)</f>
        <v>Diabetes</v>
      </c>
      <c r="L1117" s="11" t="str">
        <f>VLOOKUP($A1117,'Hospitalisation Details'!$K1117:$S3459,7,FALSE)</f>
        <v>2 Jul 1975</v>
      </c>
      <c r="M1117" s="17">
        <f>VLOOKUP($A1117,'Hospitalisation Details'!$K1117:$S3459,9,FALSE)</f>
        <v>10115.01</v>
      </c>
      <c r="N1117" s="11" t="str">
        <f>VLOOKUP($A1117,'Hospitalisation Details'!$K1117:$S3459,4,FALSE)</f>
        <v>Tier - 3</v>
      </c>
      <c r="O1117" s="11" t="str">
        <f>VLOOKUP($A1117,'Hospitalisation Details'!$K1117:$S3459,5,FALSE)</f>
        <v>Tier - 3</v>
      </c>
      <c r="P1117" s="11" t="str">
        <f>VLOOKUP($A1117,'Hospitalisation Details'!$K1117:$S3459,6,FALSE)</f>
        <v>R1012</v>
      </c>
      <c r="Q1117" s="36">
        <f ca="1">VLOOKUP($A1117,'Hospitalisation Details'!$K1117:$S3459,8,FALSE)</f>
        <v>49</v>
      </c>
    </row>
    <row r="1118" spans="1:17" x14ac:dyDescent="0.3">
      <c r="A1118" s="14" t="str">
        <f>VLOOKUP('Customer Names'!A1118,'Customer Names'!A1118:F3452,1,FALSE)</f>
        <v>Id1117</v>
      </c>
      <c r="B1118" s="11" t="str">
        <f>VLOOKUP('Customer Names'!B1118,'Customer Names'!B1118:G3452,5,FALSE)</f>
        <v>Eleanor F</v>
      </c>
      <c r="C1118" s="11">
        <f>VLOOKUP($A1118,'Medical Examinations'!$A1118:$O3452,2,FALSE)</f>
        <v>23.54</v>
      </c>
      <c r="D1118" s="11">
        <f>VLOOKUP($A1118,'Medical Examinations'!$A1118:$O3452,3,FALSE)</f>
        <v>5.0999999999999996</v>
      </c>
      <c r="E1118" s="11" t="str">
        <f>VLOOKUP($A1118,'Medical Examinations'!$A1118:$P3452,14,FALSE)</f>
        <v>No</v>
      </c>
      <c r="F1118" s="11" t="str">
        <f>VLOOKUP($A1118,'Medical Examinations'!$A1118:$O3452,5,FALSE)</f>
        <v>No</v>
      </c>
      <c r="G1118" s="11" t="str">
        <f>VLOOKUP($A1118,'Medical Examinations'!$A1118:$O3452,6,FALSE)</f>
        <v>No</v>
      </c>
      <c r="H1118" s="11">
        <f>VLOOKUP($A1118,'Medical Examinations'!$A1118:$P3452,13,FALSE)</f>
        <v>2</v>
      </c>
      <c r="I1118" s="11" t="str">
        <f>VLOOKUP($A1118,'Medical Examinations'!$A1118:$P3452,16,FALSE)</f>
        <v>No</v>
      </c>
      <c r="J1118" s="11" t="str">
        <f>VLOOKUP($A1118,'Medical Examinations'!$A1118:$P3452,11,FALSE)</f>
        <v>Normal Weight</v>
      </c>
      <c r="K1118" s="11" t="str">
        <f>VLOOKUP($A1118,'Medical Examinations'!$A1118:$P3452,12,FALSE)</f>
        <v>Normal</v>
      </c>
      <c r="L1118" s="11" t="str">
        <f>VLOOKUP($A1118,'Hospitalisation Details'!$K1118:$S3460,7,FALSE)</f>
        <v>8 Aug 1972</v>
      </c>
      <c r="M1118" s="17">
        <f>VLOOKUP($A1118,'Hospitalisation Details'!$K1118:$S3460,9,FALSE)</f>
        <v>10107.219999999999</v>
      </c>
      <c r="N1118" s="11" t="str">
        <f>VLOOKUP($A1118,'Hospitalisation Details'!$K1118:$S3460,4,FALSE)</f>
        <v>Tier - 3</v>
      </c>
      <c r="O1118" s="11" t="str">
        <f>VLOOKUP($A1118,'Hospitalisation Details'!$K1118:$S3460,5,FALSE)</f>
        <v>Tier - 1</v>
      </c>
      <c r="P1118" s="11" t="str">
        <f>VLOOKUP($A1118,'Hospitalisation Details'!$K1118:$S3460,6,FALSE)</f>
        <v>R1013</v>
      </c>
      <c r="Q1118" s="36">
        <f ca="1">VLOOKUP($A1118,'Hospitalisation Details'!$K1118:$S3460,8,FALSE)</f>
        <v>52</v>
      </c>
    </row>
    <row r="1119" spans="1:17" x14ac:dyDescent="0.3">
      <c r="A1119" s="14" t="str">
        <f>VLOOKUP('Customer Names'!A1119,'Customer Names'!A1119:F3453,1,FALSE)</f>
        <v>Id1118</v>
      </c>
      <c r="B1119" s="11" t="str">
        <f>VLOOKUP('Customer Names'!B1119,'Customer Names'!B1119:G3453,5,FALSE)</f>
        <v>Elizabeth</v>
      </c>
      <c r="C1119" s="11">
        <f>VLOOKUP($A1119,'Medical Examinations'!$A1119:$O3453,2,FALSE)</f>
        <v>27.074999999999999</v>
      </c>
      <c r="D1119" s="11">
        <f>VLOOKUP($A1119,'Medical Examinations'!$A1119:$O3453,3,FALSE)</f>
        <v>4.41</v>
      </c>
      <c r="E1119" s="11" t="str">
        <f>VLOOKUP($A1119,'Medical Examinations'!$A1119:$P3453,14,FALSE)</f>
        <v>No</v>
      </c>
      <c r="F1119" s="11" t="str">
        <f>VLOOKUP($A1119,'Medical Examinations'!$A1119:$O3453,5,FALSE)</f>
        <v>No</v>
      </c>
      <c r="G1119" s="11" t="str">
        <f>VLOOKUP($A1119,'Medical Examinations'!$A1119:$O3453,6,FALSE)</f>
        <v>No</v>
      </c>
      <c r="H1119" s="11">
        <f>VLOOKUP($A1119,'Medical Examinations'!$A1119:$P3453,13,FALSE)</f>
        <v>2</v>
      </c>
      <c r="I1119" s="11" t="str">
        <f>VLOOKUP($A1119,'Medical Examinations'!$A1119:$P3453,16,FALSE)</f>
        <v>No</v>
      </c>
      <c r="J1119" s="11" t="str">
        <f>VLOOKUP($A1119,'Medical Examinations'!$A1119:$P3453,11,FALSE)</f>
        <v>Overweight</v>
      </c>
      <c r="K1119" s="11" t="str">
        <f>VLOOKUP($A1119,'Medical Examinations'!$A1119:$P3453,12,FALSE)</f>
        <v>Normal</v>
      </c>
      <c r="L1119" s="11" t="str">
        <f>VLOOKUP($A1119,'Hospitalisation Details'!$K1119:$S3461,7,FALSE)</f>
        <v>19 Oct 1972</v>
      </c>
      <c r="M1119" s="17">
        <f>VLOOKUP($A1119,'Hospitalisation Details'!$K1119:$S3461,9,FALSE)</f>
        <v>10106.129999999999</v>
      </c>
      <c r="N1119" s="11" t="str">
        <f>VLOOKUP($A1119,'Hospitalisation Details'!$K1119:$S3461,4,FALSE)</f>
        <v>Tier - 3</v>
      </c>
      <c r="O1119" s="11" t="str">
        <f>VLOOKUP($A1119,'Hospitalisation Details'!$K1119:$S3461,5,FALSE)</f>
        <v>Tier - 1</v>
      </c>
      <c r="P1119" s="11" t="str">
        <f>VLOOKUP($A1119,'Hospitalisation Details'!$K1119:$S3461,6,FALSE)</f>
        <v>R1024</v>
      </c>
      <c r="Q1119" s="36">
        <f ca="1">VLOOKUP($A1119,'Hospitalisation Details'!$K1119:$S3461,8,FALSE)</f>
        <v>52</v>
      </c>
    </row>
    <row r="1120" spans="1:17" x14ac:dyDescent="0.3">
      <c r="A1120" s="14" t="str">
        <f>VLOOKUP('Customer Names'!A1120,'Customer Names'!A1120:F3454,1,FALSE)</f>
        <v>Id1119</v>
      </c>
      <c r="B1120" s="11" t="str">
        <f>VLOOKUP('Customer Names'!B1120,'Customer Names'!B1120:G3454,5,FALSE)</f>
        <v>Kenneth</v>
      </c>
      <c r="C1120" s="11">
        <f>VLOOKUP($A1120,'Medical Examinations'!$A1120:$O3454,2,FALSE)</f>
        <v>25.8</v>
      </c>
      <c r="D1120" s="11">
        <f>VLOOKUP($A1120,'Medical Examinations'!$A1120:$O3454,3,FALSE)</f>
        <v>5.52</v>
      </c>
      <c r="E1120" s="11" t="str">
        <f>VLOOKUP($A1120,'Medical Examinations'!$A1120:$P3454,14,FALSE)</f>
        <v>Yes</v>
      </c>
      <c r="F1120" s="11" t="str">
        <f>VLOOKUP($A1120,'Medical Examinations'!$A1120:$O3454,5,FALSE)</f>
        <v>No</v>
      </c>
      <c r="G1120" s="11" t="str">
        <f>VLOOKUP($A1120,'Medical Examinations'!$A1120:$O3454,6,FALSE)</f>
        <v>No</v>
      </c>
      <c r="H1120" s="11">
        <f>VLOOKUP($A1120,'Medical Examinations'!$A1120:$P3454,13,FALSE)</f>
        <v>0</v>
      </c>
      <c r="I1120" s="11" t="str">
        <f>VLOOKUP($A1120,'Medical Examinations'!$A1120:$P3454,16,FALSE)</f>
        <v>No</v>
      </c>
      <c r="J1120" s="11" t="str">
        <f>VLOOKUP($A1120,'Medical Examinations'!$A1120:$P3454,11,FALSE)</f>
        <v>Overweight</v>
      </c>
      <c r="K1120" s="11" t="str">
        <f>VLOOKUP($A1120,'Medical Examinations'!$A1120:$P3454,12,FALSE)</f>
        <v>Normal</v>
      </c>
      <c r="L1120" s="11" t="str">
        <f>VLOOKUP($A1120,'Hospitalisation Details'!$K1120:$S3462,7,FALSE)</f>
        <v>19 Dec 1976</v>
      </c>
      <c r="M1120" s="17">
        <f>VLOOKUP($A1120,'Hospitalisation Details'!$K1120:$S3462,9,FALSE)</f>
        <v>10096.969999999999</v>
      </c>
      <c r="N1120" s="11" t="str">
        <f>VLOOKUP($A1120,'Hospitalisation Details'!$K1120:$S3462,4,FALSE)</f>
        <v>Tier - 3</v>
      </c>
      <c r="O1120" s="11" t="str">
        <f>VLOOKUP($A1120,'Hospitalisation Details'!$K1120:$S3462,5,FALSE)</f>
        <v>Tier - 2</v>
      </c>
      <c r="P1120" s="11" t="str">
        <f>VLOOKUP($A1120,'Hospitalisation Details'!$K1120:$S3462,6,FALSE)</f>
        <v>R1011</v>
      </c>
      <c r="Q1120" s="36">
        <f ca="1">VLOOKUP($A1120,'Hospitalisation Details'!$K1120:$S3462,8,FALSE)</f>
        <v>48</v>
      </c>
    </row>
    <row r="1121" spans="1:17" x14ac:dyDescent="0.3">
      <c r="A1121" s="14" t="str">
        <f>VLOOKUP('Customer Names'!A1121,'Customer Names'!A1121:F3455,1,FALSE)</f>
        <v>Id1120</v>
      </c>
      <c r="B1121" s="11" t="str">
        <f>VLOOKUP('Customer Names'!B1121,'Customer Names'!B1121:G3455,5,FALSE)</f>
        <v>Robert G</v>
      </c>
      <c r="C1121" s="11">
        <f>VLOOKUP($A1121,'Medical Examinations'!$A1121:$O3455,2,FALSE)</f>
        <v>36.1</v>
      </c>
      <c r="D1121" s="11">
        <f>VLOOKUP($A1121,'Medical Examinations'!$A1121:$O3455,3,FALSE)</f>
        <v>4.62</v>
      </c>
      <c r="E1121" s="11" t="str">
        <f>VLOOKUP($A1121,'Medical Examinations'!$A1121:$P3455,14,FALSE)</f>
        <v>Yes</v>
      </c>
      <c r="F1121" s="11" t="str">
        <f>VLOOKUP($A1121,'Medical Examinations'!$A1121:$O3455,5,FALSE)</f>
        <v>No</v>
      </c>
      <c r="G1121" s="11" t="str">
        <f>VLOOKUP($A1121,'Medical Examinations'!$A1121:$O3455,6,FALSE)</f>
        <v>Yes</v>
      </c>
      <c r="H1121" s="11">
        <f>VLOOKUP($A1121,'Medical Examinations'!$A1121:$P3455,13,FALSE)</f>
        <v>1</v>
      </c>
      <c r="I1121" s="11" t="str">
        <f>VLOOKUP($A1121,'Medical Examinations'!$A1121:$P3455,16,FALSE)</f>
        <v>No</v>
      </c>
      <c r="J1121" s="11" t="str">
        <f>VLOOKUP($A1121,'Medical Examinations'!$A1121:$P3455,11,FALSE)</f>
        <v>Obesity</v>
      </c>
      <c r="K1121" s="11" t="str">
        <f>VLOOKUP($A1121,'Medical Examinations'!$A1121:$P3455,12,FALSE)</f>
        <v>Normal</v>
      </c>
      <c r="L1121" s="11" t="str">
        <f>VLOOKUP($A1121,'Hospitalisation Details'!$K1121:$S3463,7,FALSE)</f>
        <v>3 Jul 1969</v>
      </c>
      <c r="M1121" s="17">
        <f>VLOOKUP($A1121,'Hospitalisation Details'!$K1121:$S3463,9,FALSE)</f>
        <v>10085.85</v>
      </c>
      <c r="N1121" s="11" t="str">
        <f>VLOOKUP($A1121,'Hospitalisation Details'!$K1121:$S3463,4,FALSE)</f>
        <v>Tier - 3</v>
      </c>
      <c r="O1121" s="11" t="str">
        <f>VLOOKUP($A1121,'Hospitalisation Details'!$K1121:$S3463,5,FALSE)</f>
        <v>Tier - 3</v>
      </c>
      <c r="P1121" s="11" t="str">
        <f>VLOOKUP($A1121,'Hospitalisation Details'!$K1121:$S3463,6,FALSE)</f>
        <v>R1011</v>
      </c>
      <c r="Q1121" s="36">
        <f ca="1">VLOOKUP($A1121,'Hospitalisation Details'!$K1121:$S3463,8,FALSE)</f>
        <v>55</v>
      </c>
    </row>
    <row r="1122" spans="1:17" x14ac:dyDescent="0.3">
      <c r="A1122" s="14" t="str">
        <f>VLOOKUP('Customer Names'!A1122,'Customer Names'!A1122:F3456,1,FALSE)</f>
        <v>Id1121</v>
      </c>
      <c r="B1122" s="11" t="str">
        <f>VLOOKUP('Customer Names'!B1122,'Customer Names'!B1122:G3456,5,FALSE)</f>
        <v>Thomas C</v>
      </c>
      <c r="C1122" s="11">
        <f>VLOOKUP($A1122,'Medical Examinations'!$A1122:$O3456,2,FALSE)</f>
        <v>30.495000000000001</v>
      </c>
      <c r="D1122" s="11">
        <f>VLOOKUP($A1122,'Medical Examinations'!$A1122:$O3456,3,FALSE)</f>
        <v>5.74</v>
      </c>
      <c r="E1122" s="11" t="str">
        <f>VLOOKUP($A1122,'Medical Examinations'!$A1122:$P3456,14,FALSE)</f>
        <v>Yes</v>
      </c>
      <c r="F1122" s="11" t="str">
        <f>VLOOKUP($A1122,'Medical Examinations'!$A1122:$O3456,5,FALSE)</f>
        <v>No</v>
      </c>
      <c r="G1122" s="11" t="str">
        <f>VLOOKUP($A1122,'Medical Examinations'!$A1122:$O3456,6,FALSE)</f>
        <v>Yes</v>
      </c>
      <c r="H1122" s="11">
        <f>VLOOKUP($A1122,'Medical Examinations'!$A1122:$P3456,13,FALSE)</f>
        <v>1</v>
      </c>
      <c r="I1122" s="11" t="str">
        <f>VLOOKUP($A1122,'Medical Examinations'!$A1122:$P3456,16,FALSE)</f>
        <v>No</v>
      </c>
      <c r="J1122" s="11" t="str">
        <f>VLOOKUP($A1122,'Medical Examinations'!$A1122:$P3456,11,FALSE)</f>
        <v>Obesity</v>
      </c>
      <c r="K1122" s="11" t="str">
        <f>VLOOKUP($A1122,'Medical Examinations'!$A1122:$P3456,12,FALSE)</f>
        <v>Prediabetes</v>
      </c>
      <c r="L1122" s="11" t="str">
        <f>VLOOKUP($A1122,'Hospitalisation Details'!$K1122:$S3464,7,FALSE)</f>
        <v>27 Oct 1969</v>
      </c>
      <c r="M1122" s="17">
        <f>VLOOKUP($A1122,'Hospitalisation Details'!$K1122:$S3464,9,FALSE)</f>
        <v>10072.06</v>
      </c>
      <c r="N1122" s="11" t="str">
        <f>VLOOKUP($A1122,'Hospitalisation Details'!$K1122:$S3464,4,FALSE)</f>
        <v>Tier - 3</v>
      </c>
      <c r="O1122" s="11" t="str">
        <f>VLOOKUP($A1122,'Hospitalisation Details'!$K1122:$S3464,5,FALSE)</f>
        <v>Tier - 1</v>
      </c>
      <c r="P1122" s="11" t="str">
        <f>VLOOKUP($A1122,'Hospitalisation Details'!$K1122:$S3464,6,FALSE)</f>
        <v>R1017</v>
      </c>
      <c r="Q1122" s="36">
        <f ca="1">VLOOKUP($A1122,'Hospitalisation Details'!$K1122:$S3464,8,FALSE)</f>
        <v>55</v>
      </c>
    </row>
    <row r="1123" spans="1:17" x14ac:dyDescent="0.3">
      <c r="A1123" s="14" t="str">
        <f>VLOOKUP('Customer Names'!A1123,'Customer Names'!A1123:F3457,1,FALSE)</f>
        <v>Id1122</v>
      </c>
      <c r="B1123" s="11" t="str">
        <f>VLOOKUP('Customer Names'!B1123,'Customer Names'!B1123:G3457,5,FALSE)</f>
        <v>Matthew J</v>
      </c>
      <c r="C1123" s="11">
        <f>VLOOKUP($A1123,'Medical Examinations'!$A1123:$O3457,2,FALSE)</f>
        <v>21.4</v>
      </c>
      <c r="D1123" s="11">
        <f>VLOOKUP($A1123,'Medical Examinations'!$A1123:$O3457,3,FALSE)</f>
        <v>6.3</v>
      </c>
      <c r="E1123" s="11" t="str">
        <f>VLOOKUP($A1123,'Medical Examinations'!$A1123:$P3457,14,FALSE)</f>
        <v>Yes</v>
      </c>
      <c r="F1123" s="11" t="str">
        <f>VLOOKUP($A1123,'Medical Examinations'!$A1123:$O3457,5,FALSE)</f>
        <v>No</v>
      </c>
      <c r="G1123" s="11" t="str">
        <f>VLOOKUP($A1123,'Medical Examinations'!$A1123:$O3457,6,FALSE)</f>
        <v>Yes</v>
      </c>
      <c r="H1123" s="11">
        <f>VLOOKUP($A1123,'Medical Examinations'!$A1123:$P3457,13,FALSE)</f>
        <v>1</v>
      </c>
      <c r="I1123" s="11" t="str">
        <f>VLOOKUP($A1123,'Medical Examinations'!$A1123:$P3457,16,FALSE)</f>
        <v>No</v>
      </c>
      <c r="J1123" s="11" t="str">
        <f>VLOOKUP($A1123,'Medical Examinations'!$A1123:$P3457,11,FALSE)</f>
        <v>Normal Weight</v>
      </c>
      <c r="K1123" s="11" t="str">
        <f>VLOOKUP($A1123,'Medical Examinations'!$A1123:$P3457,12,FALSE)</f>
        <v>Prediabetes</v>
      </c>
      <c r="L1123" s="11" t="str">
        <f>VLOOKUP($A1123,'Hospitalisation Details'!$K1123:$S3465,7,FALSE)</f>
        <v>22 Aug 1969</v>
      </c>
      <c r="M1123" s="17">
        <f>VLOOKUP($A1123,'Hospitalisation Details'!$K1123:$S3465,9,FALSE)</f>
        <v>10065.41</v>
      </c>
      <c r="N1123" s="11" t="str">
        <f>VLOOKUP($A1123,'Hospitalisation Details'!$K1123:$S3465,4,FALSE)</f>
        <v>Tier - 3</v>
      </c>
      <c r="O1123" s="11" t="str">
        <f>VLOOKUP($A1123,'Hospitalisation Details'!$K1123:$S3465,5,FALSE)</f>
        <v>Tier - 2</v>
      </c>
      <c r="P1123" s="11" t="str">
        <f>VLOOKUP($A1123,'Hospitalisation Details'!$K1123:$S3465,6,FALSE)</f>
        <v>R1011</v>
      </c>
      <c r="Q1123" s="36">
        <f ca="1">VLOOKUP($A1123,'Hospitalisation Details'!$K1123:$S3465,8,FALSE)</f>
        <v>55</v>
      </c>
    </row>
    <row r="1124" spans="1:17" x14ac:dyDescent="0.3">
      <c r="A1124" s="14" t="str">
        <f>VLOOKUP('Customer Names'!A1124,'Customer Names'!A1124:F3458,1,FALSE)</f>
        <v>Id1123</v>
      </c>
      <c r="B1124" s="11" t="str">
        <f>VLOOKUP('Customer Names'!B1124,'Customer Names'!B1124:G3458,5,FALSE)</f>
        <v>Mallory D</v>
      </c>
      <c r="C1124" s="11">
        <f>VLOOKUP($A1124,'Medical Examinations'!$A1124:$O3458,2,FALSE)</f>
        <v>32.299999999999997</v>
      </c>
      <c r="D1124" s="11">
        <f>VLOOKUP($A1124,'Medical Examinations'!$A1124:$O3458,3,FALSE)</f>
        <v>10.27</v>
      </c>
      <c r="E1124" s="11" t="str">
        <f>VLOOKUP($A1124,'Medical Examinations'!$A1124:$P3458,14,FALSE)</f>
        <v>No</v>
      </c>
      <c r="F1124" s="11" t="str">
        <f>VLOOKUP($A1124,'Medical Examinations'!$A1124:$O3458,5,FALSE)</f>
        <v>No</v>
      </c>
      <c r="G1124" s="11" t="str">
        <f>VLOOKUP($A1124,'Medical Examinations'!$A1124:$O3458,6,FALSE)</f>
        <v>No</v>
      </c>
      <c r="H1124" s="11">
        <f>VLOOKUP($A1124,'Medical Examinations'!$A1124:$P3458,13,FALSE)</f>
        <v>0</v>
      </c>
      <c r="I1124" s="11" t="str">
        <f>VLOOKUP($A1124,'Medical Examinations'!$A1124:$P3458,16,FALSE)</f>
        <v>No</v>
      </c>
      <c r="J1124" s="11" t="str">
        <f>VLOOKUP($A1124,'Medical Examinations'!$A1124:$P3458,11,FALSE)</f>
        <v>Obesity</v>
      </c>
      <c r="K1124" s="11" t="str">
        <f>VLOOKUP($A1124,'Medical Examinations'!$A1124:$P3458,12,FALSE)</f>
        <v>Diabetes</v>
      </c>
      <c r="L1124" s="11" t="str">
        <f>VLOOKUP($A1124,'Hospitalisation Details'!$K1124:$S3466,7,FALSE)</f>
        <v>30 Aug 1974</v>
      </c>
      <c r="M1124" s="17">
        <f>VLOOKUP($A1124,'Hospitalisation Details'!$K1124:$S3466,9,FALSE)</f>
        <v>10043.25</v>
      </c>
      <c r="N1124" s="11" t="str">
        <f>VLOOKUP($A1124,'Hospitalisation Details'!$K1124:$S3466,4,FALSE)</f>
        <v>Tier - 3</v>
      </c>
      <c r="O1124" s="11" t="str">
        <f>VLOOKUP($A1124,'Hospitalisation Details'!$K1124:$S3466,5,FALSE)</f>
        <v>Tier - 2</v>
      </c>
      <c r="P1124" s="11" t="str">
        <f>VLOOKUP($A1124,'Hospitalisation Details'!$K1124:$S3466,6,FALSE)</f>
        <v>R1024</v>
      </c>
      <c r="Q1124" s="36">
        <f ca="1">VLOOKUP($A1124,'Hospitalisation Details'!$K1124:$S3466,8,FALSE)</f>
        <v>50</v>
      </c>
    </row>
    <row r="1125" spans="1:17" x14ac:dyDescent="0.3">
      <c r="A1125" s="14" t="str">
        <f>VLOOKUP('Customer Names'!A1125,'Customer Names'!A1125:F3459,1,FALSE)</f>
        <v>Id1124</v>
      </c>
      <c r="B1125" s="11" t="str">
        <f>VLOOKUP('Customer Names'!B1125,'Customer Names'!B1125:G3459,5,FALSE)</f>
        <v>Christopher D</v>
      </c>
      <c r="C1125" s="11">
        <f>VLOOKUP($A1125,'Medical Examinations'!$A1125:$O3459,2,FALSE)</f>
        <v>29.78</v>
      </c>
      <c r="D1125" s="11">
        <f>VLOOKUP($A1125,'Medical Examinations'!$A1125:$O3459,3,FALSE)</f>
        <v>5.85</v>
      </c>
      <c r="E1125" s="11" t="str">
        <f>VLOOKUP($A1125,'Medical Examinations'!$A1125:$P3459,14,FALSE)</f>
        <v>No</v>
      </c>
      <c r="F1125" s="11" t="str">
        <f>VLOOKUP($A1125,'Medical Examinations'!$A1125:$O3459,5,FALSE)</f>
        <v>No</v>
      </c>
      <c r="G1125" s="11" t="str">
        <f>VLOOKUP($A1125,'Medical Examinations'!$A1125:$O3459,6,FALSE)</f>
        <v>Yes</v>
      </c>
      <c r="H1125" s="11">
        <f>VLOOKUP($A1125,'Medical Examinations'!$A1125:$P3459,13,FALSE)</f>
        <v>1</v>
      </c>
      <c r="I1125" s="11" t="str">
        <f>VLOOKUP($A1125,'Medical Examinations'!$A1125:$P3459,16,FALSE)</f>
        <v>No</v>
      </c>
      <c r="J1125" s="11" t="str">
        <f>VLOOKUP($A1125,'Medical Examinations'!$A1125:$P3459,11,FALSE)</f>
        <v>Overweight</v>
      </c>
      <c r="K1125" s="11" t="str">
        <f>VLOOKUP($A1125,'Medical Examinations'!$A1125:$P3459,12,FALSE)</f>
        <v>Prediabetes</v>
      </c>
      <c r="L1125" s="11" t="str">
        <f>VLOOKUP($A1125,'Hospitalisation Details'!$K1125:$S3467,7,FALSE)</f>
        <v>28 Dec 1979</v>
      </c>
      <c r="M1125" s="17">
        <f>VLOOKUP($A1125,'Hospitalisation Details'!$K1125:$S3467,9,FALSE)</f>
        <v>10027.15</v>
      </c>
      <c r="N1125" s="11" t="str">
        <f>VLOOKUP($A1125,'Hospitalisation Details'!$K1125:$S3467,4,FALSE)</f>
        <v>Tier - 3</v>
      </c>
      <c r="O1125" s="11" t="str">
        <f>VLOOKUP($A1125,'Hospitalisation Details'!$K1125:$S3467,5,FALSE)</f>
        <v>Tier - 1</v>
      </c>
      <c r="P1125" s="11" t="str">
        <f>VLOOKUP($A1125,'Hospitalisation Details'!$K1125:$S3467,6,FALSE)</f>
        <v>R1021</v>
      </c>
      <c r="Q1125" s="36">
        <f ca="1">VLOOKUP($A1125,'Hospitalisation Details'!$K1125:$S3467,8,FALSE)</f>
        <v>45</v>
      </c>
    </row>
    <row r="1126" spans="1:17" x14ac:dyDescent="0.3">
      <c r="A1126" s="14" t="str">
        <f>VLOOKUP('Customer Names'!A1126,'Customer Names'!A1126:F3460,1,FALSE)</f>
        <v>Id1125</v>
      </c>
      <c r="B1126" s="11" t="str">
        <f>VLOOKUP('Customer Names'!B1126,'Customer Names'!B1126:G3460,5,FALSE)</f>
        <v>Jamie</v>
      </c>
      <c r="C1126" s="11">
        <f>VLOOKUP($A1126,'Medical Examinations'!$A1126:$O3460,2,FALSE)</f>
        <v>34.76</v>
      </c>
      <c r="D1126" s="11">
        <f>VLOOKUP($A1126,'Medical Examinations'!$A1126:$O3460,3,FALSE)</f>
        <v>5.92</v>
      </c>
      <c r="E1126" s="11" t="str">
        <f>VLOOKUP($A1126,'Medical Examinations'!$A1126:$P3460,14,FALSE)</f>
        <v>Yes</v>
      </c>
      <c r="F1126" s="11" t="str">
        <f>VLOOKUP($A1126,'Medical Examinations'!$A1126:$O3460,5,FALSE)</f>
        <v>No</v>
      </c>
      <c r="G1126" s="11" t="str">
        <f>VLOOKUP($A1126,'Medical Examinations'!$A1126:$O3460,6,FALSE)</f>
        <v>No</v>
      </c>
      <c r="H1126" s="11">
        <f>VLOOKUP($A1126,'Medical Examinations'!$A1126:$P3460,13,FALSE)</f>
        <v>1</v>
      </c>
      <c r="I1126" s="11" t="str">
        <f>VLOOKUP($A1126,'Medical Examinations'!$A1126:$P3460,16,FALSE)</f>
        <v>No</v>
      </c>
      <c r="J1126" s="11" t="str">
        <f>VLOOKUP($A1126,'Medical Examinations'!$A1126:$P3460,11,FALSE)</f>
        <v>Obesity</v>
      </c>
      <c r="K1126" s="11" t="str">
        <f>VLOOKUP($A1126,'Medical Examinations'!$A1126:$P3460,12,FALSE)</f>
        <v>Prediabetes</v>
      </c>
      <c r="L1126" s="11" t="str">
        <f>VLOOKUP($A1126,'Hospitalisation Details'!$K1126:$S3468,7,FALSE)</f>
        <v>3 Jul 1988</v>
      </c>
      <c r="M1126" s="17">
        <f>VLOOKUP($A1126,'Hospitalisation Details'!$K1126:$S3468,9,FALSE)</f>
        <v>10011.44</v>
      </c>
      <c r="N1126" s="11" t="str">
        <f>VLOOKUP($A1126,'Hospitalisation Details'!$K1126:$S3468,4,FALSE)</f>
        <v>Tier - 3</v>
      </c>
      <c r="O1126" s="11" t="str">
        <f>VLOOKUP($A1126,'Hospitalisation Details'!$K1126:$S3468,5,FALSE)</f>
        <v>Tier - 3</v>
      </c>
      <c r="P1126" s="11" t="str">
        <f>VLOOKUP($A1126,'Hospitalisation Details'!$K1126:$S3468,6,FALSE)</f>
        <v>R1026</v>
      </c>
      <c r="Q1126" s="36">
        <f ca="1">VLOOKUP($A1126,'Hospitalisation Details'!$K1126:$S3468,8,FALSE)</f>
        <v>36</v>
      </c>
    </row>
    <row r="1127" spans="1:17" x14ac:dyDescent="0.3">
      <c r="A1127" s="14" t="str">
        <f>VLOOKUP('Customer Names'!A1127,'Customer Names'!A1127:F3461,1,FALSE)</f>
        <v>Id1126</v>
      </c>
      <c r="B1127" s="11" t="str">
        <f>VLOOKUP('Customer Names'!B1127,'Customer Names'!B1127:G3461,5,FALSE)</f>
        <v>Ariell</v>
      </c>
      <c r="C1127" s="11">
        <f>VLOOKUP($A1127,'Medical Examinations'!$A1127:$O3461,2,FALSE)</f>
        <v>18.335000000000001</v>
      </c>
      <c r="D1127" s="11">
        <f>VLOOKUP($A1127,'Medical Examinations'!$A1127:$O3461,3,FALSE)</f>
        <v>10.01</v>
      </c>
      <c r="E1127" s="11" t="str">
        <f>VLOOKUP($A1127,'Medical Examinations'!$A1127:$P3461,14,FALSE)</f>
        <v>Yes</v>
      </c>
      <c r="F1127" s="11" t="str">
        <f>VLOOKUP($A1127,'Medical Examinations'!$A1127:$O3461,5,FALSE)</f>
        <v>No</v>
      </c>
      <c r="G1127" s="11" t="str">
        <f>VLOOKUP($A1127,'Medical Examinations'!$A1127:$O3461,6,FALSE)</f>
        <v>No</v>
      </c>
      <c r="H1127" s="11">
        <f>VLOOKUP($A1127,'Medical Examinations'!$A1127:$P3461,13,FALSE)</f>
        <v>2</v>
      </c>
      <c r="I1127" s="11" t="str">
        <f>VLOOKUP($A1127,'Medical Examinations'!$A1127:$P3461,16,FALSE)</f>
        <v>No</v>
      </c>
      <c r="J1127" s="11" t="str">
        <f>VLOOKUP($A1127,'Medical Examinations'!$A1127:$P3461,11,FALSE)</f>
        <v>Underweight</v>
      </c>
      <c r="K1127" s="11" t="str">
        <f>VLOOKUP($A1127,'Medical Examinations'!$A1127:$P3461,12,FALSE)</f>
        <v>Diabetes</v>
      </c>
      <c r="L1127" s="11" t="str">
        <f>VLOOKUP($A1127,'Hospitalisation Details'!$K1127:$S3469,7,FALSE)</f>
        <v>11 Aug 1970</v>
      </c>
      <c r="M1127" s="17">
        <f>VLOOKUP($A1127,'Hospitalisation Details'!$K1127:$S3469,9,FALSE)</f>
        <v>9991.0400000000009</v>
      </c>
      <c r="N1127" s="11" t="str">
        <f>VLOOKUP($A1127,'Hospitalisation Details'!$K1127:$S3469,4,FALSE)</f>
        <v>Tier - 2</v>
      </c>
      <c r="O1127" s="11" t="str">
        <f>VLOOKUP($A1127,'Hospitalisation Details'!$K1127:$S3469,5,FALSE)</f>
        <v>Tier - 3</v>
      </c>
      <c r="P1127" s="11" t="str">
        <f>VLOOKUP($A1127,'Hospitalisation Details'!$K1127:$S3469,6,FALSE)</f>
        <v>R1012</v>
      </c>
      <c r="Q1127" s="36">
        <f ca="1">VLOOKUP($A1127,'Hospitalisation Details'!$K1127:$S3469,8,FALSE)</f>
        <v>54</v>
      </c>
    </row>
    <row r="1128" spans="1:17" x14ac:dyDescent="0.3">
      <c r="A1128" s="14" t="str">
        <f>VLOOKUP('Customer Names'!A1128,'Customer Names'!A1128:F3462,1,FALSE)</f>
        <v>Id1127</v>
      </c>
      <c r="B1128" s="11" t="str">
        <f>VLOOKUP('Customer Names'!B1128,'Customer Names'!B1128:G3462,5,FALSE)</f>
        <v>Christopher</v>
      </c>
      <c r="C1128" s="11">
        <f>VLOOKUP($A1128,'Medical Examinations'!$A1128:$O3462,2,FALSE)</f>
        <v>32.299999999999997</v>
      </c>
      <c r="D1128" s="11">
        <f>VLOOKUP($A1128,'Medical Examinations'!$A1128:$O3462,3,FALSE)</f>
        <v>9.59</v>
      </c>
      <c r="E1128" s="11" t="str">
        <f>VLOOKUP($A1128,'Medical Examinations'!$A1128:$P3462,14,FALSE)</f>
        <v>No</v>
      </c>
      <c r="F1128" s="11" t="str">
        <f>VLOOKUP($A1128,'Medical Examinations'!$A1128:$O3462,5,FALSE)</f>
        <v>No</v>
      </c>
      <c r="G1128" s="11" t="str">
        <f>VLOOKUP($A1128,'Medical Examinations'!$A1128:$O3462,6,FALSE)</f>
        <v>No</v>
      </c>
      <c r="H1128" s="11">
        <f>VLOOKUP($A1128,'Medical Examinations'!$A1128:$P3462,13,FALSE)</f>
        <v>0</v>
      </c>
      <c r="I1128" s="11" t="str">
        <f>VLOOKUP($A1128,'Medical Examinations'!$A1128:$P3462,16,FALSE)</f>
        <v>No</v>
      </c>
      <c r="J1128" s="11" t="str">
        <f>VLOOKUP($A1128,'Medical Examinations'!$A1128:$P3462,11,FALSE)</f>
        <v>Obesity</v>
      </c>
      <c r="K1128" s="11" t="str">
        <f>VLOOKUP($A1128,'Medical Examinations'!$A1128:$P3462,12,FALSE)</f>
        <v>Diabetes</v>
      </c>
      <c r="L1128" s="11" t="str">
        <f>VLOOKUP($A1128,'Hospitalisation Details'!$K1128:$S3470,7,FALSE)</f>
        <v>6 Oct 1971</v>
      </c>
      <c r="M1128" s="17">
        <f>VLOOKUP($A1128,'Hospitalisation Details'!$K1128:$S3470,9,FALSE)</f>
        <v>9964.06</v>
      </c>
      <c r="N1128" s="11" t="str">
        <f>VLOOKUP($A1128,'Hospitalisation Details'!$K1128:$S3470,4,FALSE)</f>
        <v>Tier - 2</v>
      </c>
      <c r="O1128" s="11" t="str">
        <f>VLOOKUP($A1128,'Hospitalisation Details'!$K1128:$S3470,5,FALSE)</f>
        <v>Tier - 2</v>
      </c>
      <c r="P1128" s="11" t="str">
        <f>VLOOKUP($A1128,'Hospitalisation Details'!$K1128:$S3470,6,FALSE)</f>
        <v>R1019</v>
      </c>
      <c r="Q1128" s="36">
        <f ca="1">VLOOKUP($A1128,'Hospitalisation Details'!$K1128:$S3470,8,FALSE)</f>
        <v>53</v>
      </c>
    </row>
    <row r="1129" spans="1:17" x14ac:dyDescent="0.3">
      <c r="A1129" s="14" t="str">
        <f>VLOOKUP('Customer Names'!A1129,'Customer Names'!A1129:F3463,1,FALSE)</f>
        <v>Id1128</v>
      </c>
      <c r="B1129" s="11" t="str">
        <f>VLOOKUP('Customer Names'!B1129,'Customer Names'!B1129:G3463,5,FALSE)</f>
        <v>Ryan</v>
      </c>
      <c r="C1129" s="11">
        <f>VLOOKUP($A1129,'Medical Examinations'!$A1129:$O3463,2,FALSE)</f>
        <v>27.74</v>
      </c>
      <c r="D1129" s="11">
        <f>VLOOKUP($A1129,'Medical Examinations'!$A1129:$O3463,3,FALSE)</f>
        <v>10.37</v>
      </c>
      <c r="E1129" s="11" t="str">
        <f>VLOOKUP($A1129,'Medical Examinations'!$A1129:$P3463,14,FALSE)</f>
        <v>No</v>
      </c>
      <c r="F1129" s="11" t="str">
        <f>VLOOKUP($A1129,'Medical Examinations'!$A1129:$O3463,5,FALSE)</f>
        <v>No</v>
      </c>
      <c r="G1129" s="11" t="str">
        <f>VLOOKUP($A1129,'Medical Examinations'!$A1129:$O3463,6,FALSE)</f>
        <v>No</v>
      </c>
      <c r="H1129" s="11">
        <f>VLOOKUP($A1129,'Medical Examinations'!$A1129:$P3463,13,FALSE)</f>
        <v>0</v>
      </c>
      <c r="I1129" s="11" t="str">
        <f>VLOOKUP($A1129,'Medical Examinations'!$A1129:$P3463,16,FALSE)</f>
        <v>No</v>
      </c>
      <c r="J1129" s="11" t="str">
        <f>VLOOKUP($A1129,'Medical Examinations'!$A1129:$P3463,11,FALSE)</f>
        <v>Overweight</v>
      </c>
      <c r="K1129" s="11" t="str">
        <f>VLOOKUP($A1129,'Medical Examinations'!$A1129:$P3463,12,FALSE)</f>
        <v>Diabetes</v>
      </c>
      <c r="L1129" s="11" t="str">
        <f>VLOOKUP($A1129,'Hospitalisation Details'!$K1129:$S3471,7,FALSE)</f>
        <v>26 Dec 1971</v>
      </c>
      <c r="M1129" s="17">
        <f>VLOOKUP($A1129,'Hospitalisation Details'!$K1129:$S3471,9,FALSE)</f>
        <v>9957.7199999999993</v>
      </c>
      <c r="N1129" s="11" t="str">
        <f>VLOOKUP($A1129,'Hospitalisation Details'!$K1129:$S3471,4,FALSE)</f>
        <v>Tier - 2</v>
      </c>
      <c r="O1129" s="11" t="str">
        <f>VLOOKUP($A1129,'Hospitalisation Details'!$K1129:$S3471,5,FALSE)</f>
        <v>Tier - 3</v>
      </c>
      <c r="P1129" s="11" t="str">
        <f>VLOOKUP($A1129,'Hospitalisation Details'!$K1129:$S3471,6,FALSE)</f>
        <v>R1018</v>
      </c>
      <c r="Q1129" s="36">
        <f ca="1">VLOOKUP($A1129,'Hospitalisation Details'!$K1129:$S3471,8,FALSE)</f>
        <v>53</v>
      </c>
    </row>
    <row r="1130" spans="1:17" x14ac:dyDescent="0.3">
      <c r="A1130" s="14" t="str">
        <f>VLOOKUP('Customer Names'!A1130,'Customer Names'!A1130:F3464,1,FALSE)</f>
        <v>Id1129</v>
      </c>
      <c r="B1130" s="11" t="str">
        <f>VLOOKUP('Customer Names'!B1130,'Customer Names'!B1130:G3464,5,FALSE)</f>
        <v>Thomas B</v>
      </c>
      <c r="C1130" s="11">
        <f>VLOOKUP($A1130,'Medical Examinations'!$A1130:$O3464,2,FALSE)</f>
        <v>24</v>
      </c>
      <c r="D1130" s="11">
        <f>VLOOKUP($A1130,'Medical Examinations'!$A1130:$O3464,3,FALSE)</f>
        <v>4.01</v>
      </c>
      <c r="E1130" s="11" t="str">
        <f>VLOOKUP($A1130,'Medical Examinations'!$A1130:$P3464,14,FALSE)</f>
        <v>Yes</v>
      </c>
      <c r="F1130" s="11" t="str">
        <f>VLOOKUP($A1130,'Medical Examinations'!$A1130:$O3464,5,FALSE)</f>
        <v>No</v>
      </c>
      <c r="G1130" s="11" t="str">
        <f>VLOOKUP($A1130,'Medical Examinations'!$A1130:$O3464,6,FALSE)</f>
        <v>No</v>
      </c>
      <c r="H1130" s="11">
        <f>VLOOKUP($A1130,'Medical Examinations'!$A1130:$P3464,13,FALSE)</f>
        <v>1</v>
      </c>
      <c r="I1130" s="11" t="str">
        <f>VLOOKUP($A1130,'Medical Examinations'!$A1130:$P3464,16,FALSE)</f>
        <v>No</v>
      </c>
      <c r="J1130" s="11" t="str">
        <f>VLOOKUP($A1130,'Medical Examinations'!$A1130:$P3464,11,FALSE)</f>
        <v>Normal Weight</v>
      </c>
      <c r="K1130" s="11" t="str">
        <f>VLOOKUP($A1130,'Medical Examinations'!$A1130:$P3464,12,FALSE)</f>
        <v>Normal</v>
      </c>
      <c r="L1130" s="11" t="str">
        <f>VLOOKUP($A1130,'Hospitalisation Details'!$K1130:$S3472,7,FALSE)</f>
        <v>11 Sep 1964</v>
      </c>
      <c r="M1130" s="17">
        <f>VLOOKUP($A1130,'Hospitalisation Details'!$K1130:$S3472,9,FALSE)</f>
        <v>9933.44</v>
      </c>
      <c r="N1130" s="11" t="str">
        <f>VLOOKUP($A1130,'Hospitalisation Details'!$K1130:$S3472,4,FALSE)</f>
        <v>Tier - 3</v>
      </c>
      <c r="O1130" s="11" t="str">
        <f>VLOOKUP($A1130,'Hospitalisation Details'!$K1130:$S3472,5,FALSE)</f>
        <v>Tier - 3</v>
      </c>
      <c r="P1130" s="11" t="str">
        <f>VLOOKUP($A1130,'Hospitalisation Details'!$K1130:$S3472,6,FALSE)</f>
        <v>R1013</v>
      </c>
      <c r="Q1130" s="36">
        <f ca="1">VLOOKUP($A1130,'Hospitalisation Details'!$K1130:$S3472,8,FALSE)</f>
        <v>60</v>
      </c>
    </row>
    <row r="1131" spans="1:17" x14ac:dyDescent="0.3">
      <c r="A1131" s="14" t="str">
        <f>VLOOKUP('Customer Names'!A1131,'Customer Names'!A1131:F3465,1,FALSE)</f>
        <v>Id1130</v>
      </c>
      <c r="B1131" s="11" t="str">
        <f>VLOOKUP('Customer Names'!B1131,'Customer Names'!B1131:G3465,5,FALSE)</f>
        <v>Katie</v>
      </c>
      <c r="C1131" s="11">
        <f>VLOOKUP($A1131,'Medical Examinations'!$A1131:$O3465,2,FALSE)</f>
        <v>31.78</v>
      </c>
      <c r="D1131" s="11">
        <f>VLOOKUP($A1131,'Medical Examinations'!$A1131:$O3465,3,FALSE)</f>
        <v>4.24</v>
      </c>
      <c r="E1131" s="11" t="str">
        <f>VLOOKUP($A1131,'Medical Examinations'!$A1131:$P3465,14,FALSE)</f>
        <v>Yes</v>
      </c>
      <c r="F1131" s="11" t="str">
        <f>VLOOKUP($A1131,'Medical Examinations'!$A1131:$O3465,5,FALSE)</f>
        <v>No</v>
      </c>
      <c r="G1131" s="11" t="str">
        <f>VLOOKUP($A1131,'Medical Examinations'!$A1131:$O3465,6,FALSE)</f>
        <v>Yes</v>
      </c>
      <c r="H1131" s="11">
        <f>VLOOKUP($A1131,'Medical Examinations'!$A1131:$P3465,13,FALSE)</f>
        <v>1</v>
      </c>
      <c r="I1131" s="11" t="str">
        <f>VLOOKUP($A1131,'Medical Examinations'!$A1131:$P3465,16,FALSE)</f>
        <v>No</v>
      </c>
      <c r="J1131" s="11" t="str">
        <f>VLOOKUP($A1131,'Medical Examinations'!$A1131:$P3465,11,FALSE)</f>
        <v>Obesity</v>
      </c>
      <c r="K1131" s="11" t="str">
        <f>VLOOKUP($A1131,'Medical Examinations'!$A1131:$P3465,12,FALSE)</f>
        <v>Normal</v>
      </c>
      <c r="L1131" s="11" t="str">
        <f>VLOOKUP($A1131,'Hospitalisation Details'!$K1131:$S3473,7,FALSE)</f>
        <v>3 Dec 1983</v>
      </c>
      <c r="M1131" s="17">
        <f>VLOOKUP($A1131,'Hospitalisation Details'!$K1131:$S3473,9,FALSE)</f>
        <v>9931.9599999999991</v>
      </c>
      <c r="N1131" s="11" t="str">
        <f>VLOOKUP($A1131,'Hospitalisation Details'!$K1131:$S3473,4,FALSE)</f>
        <v>Tier - 2</v>
      </c>
      <c r="O1131" s="11" t="str">
        <f>VLOOKUP($A1131,'Hospitalisation Details'!$K1131:$S3473,5,FALSE)</f>
        <v>Tier - 2</v>
      </c>
      <c r="P1131" s="11" t="str">
        <f>VLOOKUP($A1131,'Hospitalisation Details'!$K1131:$S3473,6,FALSE)</f>
        <v>R1012</v>
      </c>
      <c r="Q1131" s="36">
        <f ca="1">VLOOKUP($A1131,'Hospitalisation Details'!$K1131:$S3473,8,FALSE)</f>
        <v>41</v>
      </c>
    </row>
    <row r="1132" spans="1:17" x14ac:dyDescent="0.3">
      <c r="A1132" s="14" t="str">
        <f>VLOOKUP('Customer Names'!A1132,'Customer Names'!A1132:F3466,1,FALSE)</f>
        <v>Id1131</v>
      </c>
      <c r="B1132" s="11" t="str">
        <f>VLOOKUP('Customer Names'!B1132,'Customer Names'!B1132:G3466,5,FALSE)</f>
        <v>Rachelle L</v>
      </c>
      <c r="C1132" s="11">
        <f>VLOOKUP($A1132,'Medical Examinations'!$A1132:$O3466,2,FALSE)</f>
        <v>32.25</v>
      </c>
      <c r="D1132" s="11">
        <f>VLOOKUP($A1132,'Medical Examinations'!$A1132:$O3466,3,FALSE)</f>
        <v>5.36</v>
      </c>
      <c r="E1132" s="11" t="str">
        <f>VLOOKUP($A1132,'Medical Examinations'!$A1132:$P3466,14,FALSE)</f>
        <v>Yes</v>
      </c>
      <c r="F1132" s="11" t="str">
        <f>VLOOKUP($A1132,'Medical Examinations'!$A1132:$O3466,5,FALSE)</f>
        <v>No</v>
      </c>
      <c r="G1132" s="11" t="str">
        <f>VLOOKUP($A1132,'Medical Examinations'!$A1132:$O3466,6,FALSE)</f>
        <v>No</v>
      </c>
      <c r="H1132" s="11">
        <f>VLOOKUP($A1132,'Medical Examinations'!$A1132:$P3466,13,FALSE)</f>
        <v>0</v>
      </c>
      <c r="I1132" s="11" t="str">
        <f>VLOOKUP($A1132,'Medical Examinations'!$A1132:$P3466,16,FALSE)</f>
        <v>No</v>
      </c>
      <c r="J1132" s="11" t="str">
        <f>VLOOKUP($A1132,'Medical Examinations'!$A1132:$P3466,11,FALSE)</f>
        <v>Obesity</v>
      </c>
      <c r="K1132" s="11" t="str">
        <f>VLOOKUP($A1132,'Medical Examinations'!$A1132:$P3466,12,FALSE)</f>
        <v>Normal</v>
      </c>
      <c r="L1132" s="11" t="str">
        <f>VLOOKUP($A1132,'Hospitalisation Details'!$K1132:$S3474,7,FALSE)</f>
        <v>19 Aug 1985</v>
      </c>
      <c r="M1132" s="17">
        <f>VLOOKUP($A1132,'Hospitalisation Details'!$K1132:$S3474,9,FALSE)</f>
        <v>9930.64</v>
      </c>
      <c r="N1132" s="11" t="str">
        <f>VLOOKUP($A1132,'Hospitalisation Details'!$K1132:$S3474,4,FALSE)</f>
        <v>Tier - 2</v>
      </c>
      <c r="O1132" s="11" t="str">
        <f>VLOOKUP($A1132,'Hospitalisation Details'!$K1132:$S3474,5,FALSE)</f>
        <v>Tier - 3</v>
      </c>
      <c r="P1132" s="11" t="str">
        <f>VLOOKUP($A1132,'Hospitalisation Details'!$K1132:$S3474,6,FALSE)</f>
        <v>R1025</v>
      </c>
      <c r="Q1132" s="36">
        <f ca="1">VLOOKUP($A1132,'Hospitalisation Details'!$K1132:$S3474,8,FALSE)</f>
        <v>39</v>
      </c>
    </row>
    <row r="1133" spans="1:17" x14ac:dyDescent="0.3">
      <c r="A1133" s="14" t="str">
        <f>VLOOKUP('Customer Names'!A1133,'Customer Names'!A1133:F3467,1,FALSE)</f>
        <v>Id1132</v>
      </c>
      <c r="B1133" s="11" t="str">
        <f>VLOOKUP('Customer Names'!B1133,'Customer Names'!B1133:G3467,5,FALSE)</f>
        <v>Colleen</v>
      </c>
      <c r="C1133" s="11">
        <f>VLOOKUP($A1133,'Medical Examinations'!$A1133:$O3467,2,FALSE)</f>
        <v>30.114999999999998</v>
      </c>
      <c r="D1133" s="11">
        <f>VLOOKUP($A1133,'Medical Examinations'!$A1133:$O3467,3,FALSE)</f>
        <v>4.99</v>
      </c>
      <c r="E1133" s="11" t="str">
        <f>VLOOKUP($A1133,'Medical Examinations'!$A1133:$P3467,14,FALSE)</f>
        <v>No</v>
      </c>
      <c r="F1133" s="11" t="str">
        <f>VLOOKUP($A1133,'Medical Examinations'!$A1133:$O3467,5,FALSE)</f>
        <v>No</v>
      </c>
      <c r="G1133" s="11" t="str">
        <f>VLOOKUP($A1133,'Medical Examinations'!$A1133:$O3467,6,FALSE)</f>
        <v>No</v>
      </c>
      <c r="H1133" s="11">
        <f>VLOOKUP($A1133,'Medical Examinations'!$A1133:$P3467,13,FALSE)</f>
        <v>2</v>
      </c>
      <c r="I1133" s="11" t="str">
        <f>VLOOKUP($A1133,'Medical Examinations'!$A1133:$P3467,16,FALSE)</f>
        <v>No</v>
      </c>
      <c r="J1133" s="11" t="str">
        <f>VLOOKUP($A1133,'Medical Examinations'!$A1133:$P3467,11,FALSE)</f>
        <v>Obesity</v>
      </c>
      <c r="K1133" s="11" t="str">
        <f>VLOOKUP($A1133,'Medical Examinations'!$A1133:$P3467,12,FALSE)</f>
        <v>Normal</v>
      </c>
      <c r="L1133" s="11" t="str">
        <f>VLOOKUP($A1133,'Hospitalisation Details'!$K1133:$S3475,7,FALSE)</f>
        <v>14 Sep 1972</v>
      </c>
      <c r="M1133" s="17">
        <f>VLOOKUP($A1133,'Hospitalisation Details'!$K1133:$S3475,9,FALSE)</f>
        <v>9910.36</v>
      </c>
      <c r="N1133" s="11" t="str">
        <f>VLOOKUP($A1133,'Hospitalisation Details'!$K1133:$S3475,4,FALSE)</f>
        <v>Tier - 2</v>
      </c>
      <c r="O1133" s="11" t="str">
        <f>VLOOKUP($A1133,'Hospitalisation Details'!$K1133:$S3475,5,FALSE)</f>
        <v>Tier - 3</v>
      </c>
      <c r="P1133" s="11" t="str">
        <f>VLOOKUP($A1133,'Hospitalisation Details'!$K1133:$S3475,6,FALSE)</f>
        <v>R1012</v>
      </c>
      <c r="Q1133" s="36">
        <f ca="1">VLOOKUP($A1133,'Hospitalisation Details'!$K1133:$S3475,8,FALSE)</f>
        <v>52</v>
      </c>
    </row>
    <row r="1134" spans="1:17" x14ac:dyDescent="0.3">
      <c r="A1134" s="14" t="str">
        <f>VLOOKUP('Customer Names'!A1134,'Customer Names'!A1134:F3468,1,FALSE)</f>
        <v>Id1133</v>
      </c>
      <c r="B1134" s="11" t="str">
        <f>VLOOKUP('Customer Names'!B1134,'Customer Names'!B1134:G3468,5,FALSE)</f>
        <v>Gregory A</v>
      </c>
      <c r="C1134" s="11">
        <f>VLOOKUP($A1134,'Medical Examinations'!$A1134:$O3468,2,FALSE)</f>
        <v>22.41</v>
      </c>
      <c r="D1134" s="11">
        <f>VLOOKUP($A1134,'Medical Examinations'!$A1134:$O3468,3,FALSE)</f>
        <v>8.68</v>
      </c>
      <c r="E1134" s="11" t="str">
        <f>VLOOKUP($A1134,'Medical Examinations'!$A1134:$P3468,14,FALSE)</f>
        <v>No</v>
      </c>
      <c r="F1134" s="11" t="str">
        <f>VLOOKUP($A1134,'Medical Examinations'!$A1134:$O3468,5,FALSE)</f>
        <v>No</v>
      </c>
      <c r="G1134" s="11" t="str">
        <f>VLOOKUP($A1134,'Medical Examinations'!$A1134:$O3468,6,FALSE)</f>
        <v>No</v>
      </c>
      <c r="H1134" s="11">
        <f>VLOOKUP($A1134,'Medical Examinations'!$A1134:$P3468,13,FALSE)</f>
        <v>0</v>
      </c>
      <c r="I1134" s="11" t="str">
        <f>VLOOKUP($A1134,'Medical Examinations'!$A1134:$P3468,16,FALSE)</f>
        <v>No</v>
      </c>
      <c r="J1134" s="11" t="str">
        <f>VLOOKUP($A1134,'Medical Examinations'!$A1134:$P3468,11,FALSE)</f>
        <v>Normal Weight</v>
      </c>
      <c r="K1134" s="11" t="str">
        <f>VLOOKUP($A1134,'Medical Examinations'!$A1134:$P3468,12,FALSE)</f>
        <v>Diabetes</v>
      </c>
      <c r="L1134" s="11" t="str">
        <f>VLOOKUP($A1134,'Hospitalisation Details'!$K1134:$S3476,7,FALSE)</f>
        <v>17 Aug 1962</v>
      </c>
      <c r="M1134" s="17">
        <f>VLOOKUP($A1134,'Hospitalisation Details'!$K1134:$S3476,9,FALSE)</f>
        <v>9907.83</v>
      </c>
      <c r="N1134" s="11" t="str">
        <f>VLOOKUP($A1134,'Hospitalisation Details'!$K1134:$S3476,4,FALSE)</f>
        <v>Tier - 3</v>
      </c>
      <c r="O1134" s="11" t="str">
        <f>VLOOKUP($A1134,'Hospitalisation Details'!$K1134:$S3476,5,FALSE)</f>
        <v>Tier - 2</v>
      </c>
      <c r="P1134" s="11" t="str">
        <f>VLOOKUP($A1134,'Hospitalisation Details'!$K1134:$S3476,6,FALSE)</f>
        <v>R1013</v>
      </c>
      <c r="Q1134" s="36">
        <f ca="1">VLOOKUP($A1134,'Hospitalisation Details'!$K1134:$S3476,8,FALSE)</f>
        <v>62</v>
      </c>
    </row>
    <row r="1135" spans="1:17" x14ac:dyDescent="0.3">
      <c r="A1135" s="14" t="str">
        <f>VLOOKUP('Customer Names'!A1135,'Customer Names'!A1135:F3469,1,FALSE)</f>
        <v>Id1134</v>
      </c>
      <c r="B1135" s="11" t="str">
        <f>VLOOKUP('Customer Names'!B1135,'Customer Names'!B1135:G3469,5,FALSE)</f>
        <v>Lara</v>
      </c>
      <c r="C1135" s="11">
        <f>VLOOKUP($A1135,'Medical Examinations'!$A1135:$O3469,2,FALSE)</f>
        <v>45.72</v>
      </c>
      <c r="D1135" s="11">
        <f>VLOOKUP($A1135,'Medical Examinations'!$A1135:$O3469,3,FALSE)</f>
        <v>4.2300000000000004</v>
      </c>
      <c r="E1135" s="11" t="str">
        <f>VLOOKUP($A1135,'Medical Examinations'!$A1135:$P3469,14,FALSE)</f>
        <v>Yes</v>
      </c>
      <c r="F1135" s="11" t="str">
        <f>VLOOKUP($A1135,'Medical Examinations'!$A1135:$O3469,5,FALSE)</f>
        <v>No</v>
      </c>
      <c r="G1135" s="11" t="str">
        <f>VLOOKUP($A1135,'Medical Examinations'!$A1135:$O3469,6,FALSE)</f>
        <v>No</v>
      </c>
      <c r="H1135" s="11">
        <f>VLOOKUP($A1135,'Medical Examinations'!$A1135:$P3469,13,FALSE)</f>
        <v>0</v>
      </c>
      <c r="I1135" s="11" t="str">
        <f>VLOOKUP($A1135,'Medical Examinations'!$A1135:$P3469,16,FALSE)</f>
        <v>No</v>
      </c>
      <c r="J1135" s="11" t="str">
        <f>VLOOKUP($A1135,'Medical Examinations'!$A1135:$P3469,11,FALSE)</f>
        <v>Obesity</v>
      </c>
      <c r="K1135" s="11" t="str">
        <f>VLOOKUP($A1135,'Medical Examinations'!$A1135:$P3469,12,FALSE)</f>
        <v>Normal</v>
      </c>
      <c r="L1135" s="11" t="str">
        <f>VLOOKUP($A1135,'Hospitalisation Details'!$K1135:$S3477,7,FALSE)</f>
        <v>8 Jul 1996</v>
      </c>
      <c r="M1135" s="17">
        <f>VLOOKUP($A1135,'Hospitalisation Details'!$K1135:$S3477,9,FALSE)</f>
        <v>9894.69</v>
      </c>
      <c r="N1135" s="11" t="str">
        <f>VLOOKUP($A1135,'Hospitalisation Details'!$K1135:$S3477,4,FALSE)</f>
        <v>Tier - 2</v>
      </c>
      <c r="O1135" s="11" t="str">
        <f>VLOOKUP($A1135,'Hospitalisation Details'!$K1135:$S3477,5,FALSE)</f>
        <v>Tier - 3</v>
      </c>
      <c r="P1135" s="11" t="str">
        <f>VLOOKUP($A1135,'Hospitalisation Details'!$K1135:$S3477,6,FALSE)</f>
        <v>R1012</v>
      </c>
      <c r="Q1135" s="36">
        <f ca="1">VLOOKUP($A1135,'Hospitalisation Details'!$K1135:$S3477,8,FALSE)</f>
        <v>28</v>
      </c>
    </row>
    <row r="1136" spans="1:17" x14ac:dyDescent="0.3">
      <c r="A1136" s="14" t="str">
        <f>VLOOKUP('Customer Names'!A1136,'Customer Names'!A1136:F3470,1,FALSE)</f>
        <v>Id1135</v>
      </c>
      <c r="B1136" s="11" t="str">
        <f>VLOOKUP('Customer Names'!B1136,'Customer Names'!B1136:G3470,5,FALSE)</f>
        <v>Megan</v>
      </c>
      <c r="C1136" s="11">
        <f>VLOOKUP($A1136,'Medical Examinations'!$A1136:$O3470,2,FALSE)</f>
        <v>25</v>
      </c>
      <c r="D1136" s="11">
        <f>VLOOKUP($A1136,'Medical Examinations'!$A1136:$O3470,3,FALSE)</f>
        <v>5.32</v>
      </c>
      <c r="E1136" s="11" t="str">
        <f>VLOOKUP($A1136,'Medical Examinations'!$A1136:$P3470,14,FALSE)</f>
        <v>Yes</v>
      </c>
      <c r="F1136" s="11" t="str">
        <f>VLOOKUP($A1136,'Medical Examinations'!$A1136:$O3470,5,FALSE)</f>
        <v>No</v>
      </c>
      <c r="G1136" s="11" t="str">
        <f>VLOOKUP($A1136,'Medical Examinations'!$A1136:$O3470,6,FALSE)</f>
        <v>No</v>
      </c>
      <c r="H1136" s="11">
        <f>VLOOKUP($A1136,'Medical Examinations'!$A1136:$P3470,13,FALSE)</f>
        <v>2</v>
      </c>
      <c r="I1136" s="11" t="str">
        <f>VLOOKUP($A1136,'Medical Examinations'!$A1136:$P3470,16,FALSE)</f>
        <v>No</v>
      </c>
      <c r="J1136" s="11" t="str">
        <f>VLOOKUP($A1136,'Medical Examinations'!$A1136:$P3470,11,FALSE)</f>
        <v>Overweight</v>
      </c>
      <c r="K1136" s="11" t="str">
        <f>VLOOKUP($A1136,'Medical Examinations'!$A1136:$P3470,12,FALSE)</f>
        <v>Normal</v>
      </c>
      <c r="L1136" s="11" t="str">
        <f>VLOOKUP($A1136,'Hospitalisation Details'!$K1136:$S3478,7,FALSE)</f>
        <v>5 Nov 1966</v>
      </c>
      <c r="M1136" s="17">
        <f>VLOOKUP($A1136,'Hospitalisation Details'!$K1136:$S3478,9,FALSE)</f>
        <v>9890.23</v>
      </c>
      <c r="N1136" s="11" t="str">
        <f>VLOOKUP($A1136,'Hospitalisation Details'!$K1136:$S3478,4,FALSE)</f>
        <v>Tier - 3</v>
      </c>
      <c r="O1136" s="11" t="str">
        <f>VLOOKUP($A1136,'Hospitalisation Details'!$K1136:$S3478,5,FALSE)</f>
        <v>Tier - 3</v>
      </c>
      <c r="P1136" s="11" t="str">
        <f>VLOOKUP($A1136,'Hospitalisation Details'!$K1136:$S3478,6,FALSE)</f>
        <v>R1013</v>
      </c>
      <c r="Q1136" s="36">
        <f ca="1">VLOOKUP($A1136,'Hospitalisation Details'!$K1136:$S3478,8,FALSE)</f>
        <v>58</v>
      </c>
    </row>
    <row r="1137" spans="1:17" x14ac:dyDescent="0.3">
      <c r="A1137" s="14" t="str">
        <f>VLOOKUP('Customer Names'!A1137,'Customer Names'!A1137:F3471,1,FALSE)</f>
        <v>Id1136</v>
      </c>
      <c r="B1137" s="11" t="str">
        <f>VLOOKUP('Customer Names'!B1137,'Customer Names'!B1137:G3471,5,FALSE)</f>
        <v>Sara</v>
      </c>
      <c r="C1137" s="11">
        <f>VLOOKUP($A1137,'Medical Examinations'!$A1137:$O3471,2,FALSE)</f>
        <v>39.5</v>
      </c>
      <c r="D1137" s="11">
        <f>VLOOKUP($A1137,'Medical Examinations'!$A1137:$O3471,3,FALSE)</f>
        <v>6.66</v>
      </c>
      <c r="E1137" s="11" t="str">
        <f>VLOOKUP($A1137,'Medical Examinations'!$A1137:$P3471,14,FALSE)</f>
        <v>No</v>
      </c>
      <c r="F1137" s="11" t="str">
        <f>VLOOKUP($A1137,'Medical Examinations'!$A1137:$O3471,5,FALSE)</f>
        <v>No</v>
      </c>
      <c r="G1137" s="11" t="str">
        <f>VLOOKUP($A1137,'Medical Examinations'!$A1137:$O3471,6,FALSE)</f>
        <v>No</v>
      </c>
      <c r="H1137" s="11">
        <f>VLOOKUP($A1137,'Medical Examinations'!$A1137:$P3471,13,FALSE)</f>
        <v>0</v>
      </c>
      <c r="I1137" s="11" t="str">
        <f>VLOOKUP($A1137,'Medical Examinations'!$A1137:$P3471,16,FALSE)</f>
        <v>No</v>
      </c>
      <c r="J1137" s="11" t="str">
        <f>VLOOKUP($A1137,'Medical Examinations'!$A1137:$P3471,11,FALSE)</f>
        <v>Obesity</v>
      </c>
      <c r="K1137" s="11" t="str">
        <f>VLOOKUP($A1137,'Medical Examinations'!$A1137:$P3471,12,FALSE)</f>
        <v>Diabetes</v>
      </c>
      <c r="L1137" s="11" t="str">
        <f>VLOOKUP($A1137,'Hospitalisation Details'!$K1137:$S3479,7,FALSE)</f>
        <v>8 Nov 1971</v>
      </c>
      <c r="M1137" s="17">
        <f>VLOOKUP($A1137,'Hospitalisation Details'!$K1137:$S3479,9,FALSE)</f>
        <v>9880.07</v>
      </c>
      <c r="N1137" s="11" t="str">
        <f>VLOOKUP($A1137,'Hospitalisation Details'!$K1137:$S3479,4,FALSE)</f>
        <v>Tier - 2</v>
      </c>
      <c r="O1137" s="11" t="str">
        <f>VLOOKUP($A1137,'Hospitalisation Details'!$K1137:$S3479,5,FALSE)</f>
        <v>Tier - 3</v>
      </c>
      <c r="P1137" s="11" t="str">
        <f>VLOOKUP($A1137,'Hospitalisation Details'!$K1137:$S3479,6,FALSE)</f>
        <v>R1011</v>
      </c>
      <c r="Q1137" s="36">
        <f ca="1">VLOOKUP($A1137,'Hospitalisation Details'!$K1137:$S3479,8,FALSE)</f>
        <v>53</v>
      </c>
    </row>
    <row r="1138" spans="1:17" x14ac:dyDescent="0.3">
      <c r="A1138" s="14" t="str">
        <f>VLOOKUP('Customer Names'!A1138,'Customer Names'!A1138:F3472,1,FALSE)</f>
        <v>Id1137</v>
      </c>
      <c r="B1138" s="11" t="str">
        <f>VLOOKUP('Customer Names'!B1138,'Customer Names'!B1138:G3472,5,FALSE)</f>
        <v>Lucie J</v>
      </c>
      <c r="C1138" s="11">
        <f>VLOOKUP($A1138,'Medical Examinations'!$A1138:$O3472,2,FALSE)</f>
        <v>37.729999999999997</v>
      </c>
      <c r="D1138" s="11">
        <f>VLOOKUP($A1138,'Medical Examinations'!$A1138:$O3472,3,FALSE)</f>
        <v>7.4</v>
      </c>
      <c r="E1138" s="11" t="str">
        <f>VLOOKUP($A1138,'Medical Examinations'!$A1138:$P3472,14,FALSE)</f>
        <v>No</v>
      </c>
      <c r="F1138" s="11" t="str">
        <f>VLOOKUP($A1138,'Medical Examinations'!$A1138:$O3472,5,FALSE)</f>
        <v>No</v>
      </c>
      <c r="G1138" s="11" t="str">
        <f>VLOOKUP($A1138,'Medical Examinations'!$A1138:$O3472,6,FALSE)</f>
        <v>No</v>
      </c>
      <c r="H1138" s="11">
        <f>VLOOKUP($A1138,'Medical Examinations'!$A1138:$P3472,13,FALSE)</f>
        <v>0</v>
      </c>
      <c r="I1138" s="11" t="str">
        <f>VLOOKUP($A1138,'Medical Examinations'!$A1138:$P3472,16,FALSE)</f>
        <v>No</v>
      </c>
      <c r="J1138" s="11" t="str">
        <f>VLOOKUP($A1138,'Medical Examinations'!$A1138:$P3472,11,FALSE)</f>
        <v>Obesity</v>
      </c>
      <c r="K1138" s="11" t="str">
        <f>VLOOKUP($A1138,'Medical Examinations'!$A1138:$P3472,12,FALSE)</f>
        <v>Diabetes</v>
      </c>
      <c r="L1138" s="11" t="str">
        <f>VLOOKUP($A1138,'Hospitalisation Details'!$K1138:$S3480,7,FALSE)</f>
        <v>3 Oct 1971</v>
      </c>
      <c r="M1138" s="17">
        <f>VLOOKUP($A1138,'Hospitalisation Details'!$K1138:$S3480,9,FALSE)</f>
        <v>9877.61</v>
      </c>
      <c r="N1138" s="11" t="str">
        <f>VLOOKUP($A1138,'Hospitalisation Details'!$K1138:$S3480,4,FALSE)</f>
        <v>Tier - 2</v>
      </c>
      <c r="O1138" s="11" t="str">
        <f>VLOOKUP($A1138,'Hospitalisation Details'!$K1138:$S3480,5,FALSE)</f>
        <v>Tier - 1</v>
      </c>
      <c r="P1138" s="11" t="str">
        <f>VLOOKUP($A1138,'Hospitalisation Details'!$K1138:$S3480,6,FALSE)</f>
        <v>R1013</v>
      </c>
      <c r="Q1138" s="36">
        <f ca="1">VLOOKUP($A1138,'Hospitalisation Details'!$K1138:$S3480,8,FALSE)</f>
        <v>53</v>
      </c>
    </row>
    <row r="1139" spans="1:17" x14ac:dyDescent="0.3">
      <c r="A1139" s="14" t="str">
        <f>VLOOKUP('Customer Names'!A1139,'Customer Names'!A1139:F3473,1,FALSE)</f>
        <v>Id1138</v>
      </c>
      <c r="B1139" s="11" t="str">
        <f>VLOOKUP('Customer Names'!B1139,'Customer Names'!B1139:G3473,5,FALSE)</f>
        <v>Elizabeth S</v>
      </c>
      <c r="C1139" s="11">
        <f>VLOOKUP($A1139,'Medical Examinations'!$A1139:$O3473,2,FALSE)</f>
        <v>40.659999999999997</v>
      </c>
      <c r="D1139" s="11">
        <f>VLOOKUP($A1139,'Medical Examinations'!$A1139:$O3473,3,FALSE)</f>
        <v>10.08</v>
      </c>
      <c r="E1139" s="11" t="str">
        <f>VLOOKUP($A1139,'Medical Examinations'!$A1139:$P3473,14,FALSE)</f>
        <v>No</v>
      </c>
      <c r="F1139" s="11" t="str">
        <f>VLOOKUP($A1139,'Medical Examinations'!$A1139:$O3473,5,FALSE)</f>
        <v>No</v>
      </c>
      <c r="G1139" s="11" t="str">
        <f>VLOOKUP($A1139,'Medical Examinations'!$A1139:$O3473,6,FALSE)</f>
        <v>No</v>
      </c>
      <c r="H1139" s="11">
        <f>VLOOKUP($A1139,'Medical Examinations'!$A1139:$P3473,13,FALSE)</f>
        <v>0</v>
      </c>
      <c r="I1139" s="11" t="str">
        <f>VLOOKUP($A1139,'Medical Examinations'!$A1139:$P3473,16,FALSE)</f>
        <v>No</v>
      </c>
      <c r="J1139" s="11" t="str">
        <f>VLOOKUP($A1139,'Medical Examinations'!$A1139:$P3473,11,FALSE)</f>
        <v>Obesity</v>
      </c>
      <c r="K1139" s="11" t="str">
        <f>VLOOKUP($A1139,'Medical Examinations'!$A1139:$P3473,12,FALSE)</f>
        <v>Diabetes</v>
      </c>
      <c r="L1139" s="11" t="str">
        <f>VLOOKUP($A1139,'Hospitalisation Details'!$K1139:$S3481,7,FALSE)</f>
        <v>3 Jul 1971</v>
      </c>
      <c r="M1139" s="17">
        <f>VLOOKUP($A1139,'Hospitalisation Details'!$K1139:$S3481,9,FALSE)</f>
        <v>9875.68</v>
      </c>
      <c r="N1139" s="11" t="str">
        <f>VLOOKUP($A1139,'Hospitalisation Details'!$K1139:$S3481,4,FALSE)</f>
        <v>Tier - 2</v>
      </c>
      <c r="O1139" s="11" t="str">
        <f>VLOOKUP($A1139,'Hospitalisation Details'!$K1139:$S3481,5,FALSE)</f>
        <v>Tier - 3</v>
      </c>
      <c r="P1139" s="11" t="str">
        <f>VLOOKUP($A1139,'Hospitalisation Details'!$K1139:$S3481,6,FALSE)</f>
        <v>R1024</v>
      </c>
      <c r="Q1139" s="36">
        <f ca="1">VLOOKUP($A1139,'Hospitalisation Details'!$K1139:$S3481,8,FALSE)</f>
        <v>53</v>
      </c>
    </row>
    <row r="1140" spans="1:17" x14ac:dyDescent="0.3">
      <c r="A1140" s="14" t="str">
        <f>VLOOKUP('Customer Names'!A1140,'Customer Names'!A1140:F3474,1,FALSE)</f>
        <v>Id1139</v>
      </c>
      <c r="B1140" s="11" t="str">
        <f>VLOOKUP('Customer Names'!B1140,'Customer Names'!B1140:G3474,5,FALSE)</f>
        <v>Carma S</v>
      </c>
      <c r="C1140" s="11">
        <f>VLOOKUP($A1140,'Medical Examinations'!$A1140:$O3474,2,FALSE)</f>
        <v>34.200000000000003</v>
      </c>
      <c r="D1140" s="11">
        <f>VLOOKUP($A1140,'Medical Examinations'!$A1140:$O3474,3,FALSE)</f>
        <v>8.58</v>
      </c>
      <c r="E1140" s="11" t="str">
        <f>VLOOKUP($A1140,'Medical Examinations'!$A1140:$P3474,14,FALSE)</f>
        <v>No</v>
      </c>
      <c r="F1140" s="11" t="str">
        <f>VLOOKUP($A1140,'Medical Examinations'!$A1140:$O3474,5,FALSE)</f>
        <v>No</v>
      </c>
      <c r="G1140" s="11" t="str">
        <f>VLOOKUP($A1140,'Medical Examinations'!$A1140:$O3474,6,FALSE)</f>
        <v>No</v>
      </c>
      <c r="H1140" s="11">
        <f>VLOOKUP($A1140,'Medical Examinations'!$A1140:$P3474,13,FALSE)</f>
        <v>0</v>
      </c>
      <c r="I1140" s="11" t="str">
        <f>VLOOKUP($A1140,'Medical Examinations'!$A1140:$P3474,16,FALSE)</f>
        <v>No</v>
      </c>
      <c r="J1140" s="11" t="str">
        <f>VLOOKUP($A1140,'Medical Examinations'!$A1140:$P3474,11,FALSE)</f>
        <v>Obesity</v>
      </c>
      <c r="K1140" s="11" t="str">
        <f>VLOOKUP($A1140,'Medical Examinations'!$A1140:$P3474,12,FALSE)</f>
        <v>Diabetes</v>
      </c>
      <c r="L1140" s="11" t="str">
        <f>VLOOKUP($A1140,'Hospitalisation Details'!$K1140:$S3482,7,FALSE)</f>
        <v>22 Dec 1971</v>
      </c>
      <c r="M1140" s="17">
        <f>VLOOKUP($A1140,'Hospitalisation Details'!$K1140:$S3482,9,FALSE)</f>
        <v>9872.7000000000007</v>
      </c>
      <c r="N1140" s="11" t="str">
        <f>VLOOKUP($A1140,'Hospitalisation Details'!$K1140:$S3482,4,FALSE)</f>
        <v>Tier - 2</v>
      </c>
      <c r="O1140" s="11" t="str">
        <f>VLOOKUP($A1140,'Hospitalisation Details'!$K1140:$S3482,5,FALSE)</f>
        <v>Tier - 2</v>
      </c>
      <c r="P1140" s="11" t="str">
        <f>VLOOKUP($A1140,'Hospitalisation Details'!$K1140:$S3482,6,FALSE)</f>
        <v>R1011</v>
      </c>
      <c r="Q1140" s="36">
        <f ca="1">VLOOKUP($A1140,'Hospitalisation Details'!$K1140:$S3482,8,FALSE)</f>
        <v>53</v>
      </c>
    </row>
    <row r="1141" spans="1:17" x14ac:dyDescent="0.3">
      <c r="A1141" s="14" t="str">
        <f>VLOOKUP('Customer Names'!A1141,'Customer Names'!A1141:F3475,1,FALSE)</f>
        <v>Id1140</v>
      </c>
      <c r="B1141" s="11" t="str">
        <f>VLOOKUP('Customer Names'!B1141,'Customer Names'!B1141:G3475,5,FALSE)</f>
        <v>Ryan</v>
      </c>
      <c r="C1141" s="11">
        <f>VLOOKUP($A1141,'Medical Examinations'!$A1141:$O3475,2,FALSE)</f>
        <v>46.51</v>
      </c>
      <c r="D1141" s="11">
        <f>VLOOKUP($A1141,'Medical Examinations'!$A1141:$O3475,3,FALSE)</f>
        <v>5.84</v>
      </c>
      <c r="E1141" s="11" t="str">
        <f>VLOOKUP($A1141,'Medical Examinations'!$A1141:$P3475,14,FALSE)</f>
        <v>No</v>
      </c>
      <c r="F1141" s="11" t="str">
        <f>VLOOKUP($A1141,'Medical Examinations'!$A1141:$O3475,5,FALSE)</f>
        <v>No</v>
      </c>
      <c r="G1141" s="11" t="str">
        <f>VLOOKUP($A1141,'Medical Examinations'!$A1141:$O3475,6,FALSE)</f>
        <v>No</v>
      </c>
      <c r="H1141" s="11">
        <f>VLOOKUP($A1141,'Medical Examinations'!$A1141:$P3475,13,FALSE)</f>
        <v>1</v>
      </c>
      <c r="I1141" s="11" t="str">
        <f>VLOOKUP($A1141,'Medical Examinations'!$A1141:$P3475,16,FALSE)</f>
        <v>No</v>
      </c>
      <c r="J1141" s="11" t="str">
        <f>VLOOKUP($A1141,'Medical Examinations'!$A1141:$P3475,11,FALSE)</f>
        <v>Obesity</v>
      </c>
      <c r="K1141" s="11" t="str">
        <f>VLOOKUP($A1141,'Medical Examinations'!$A1141:$P3475,12,FALSE)</f>
        <v>Prediabetes</v>
      </c>
      <c r="L1141" s="11" t="str">
        <f>VLOOKUP($A1141,'Hospitalisation Details'!$K1141:$S3483,7,FALSE)</f>
        <v>6 Jul 1998</v>
      </c>
      <c r="M1141" s="17">
        <f>VLOOKUP($A1141,'Hospitalisation Details'!$K1141:$S3483,9,FALSE)</f>
        <v>9870.59</v>
      </c>
      <c r="N1141" s="11" t="str">
        <f>VLOOKUP($A1141,'Hospitalisation Details'!$K1141:$S3483,4,FALSE)</f>
        <v>Tier - 2</v>
      </c>
      <c r="O1141" s="11" t="str">
        <f>VLOOKUP($A1141,'Hospitalisation Details'!$K1141:$S3483,5,FALSE)</f>
        <v>Tier - 2</v>
      </c>
      <c r="P1141" s="11" t="str">
        <f>VLOOKUP($A1141,'Hospitalisation Details'!$K1141:$S3483,6,FALSE)</f>
        <v>R1023</v>
      </c>
      <c r="Q1141" s="36">
        <f ca="1">VLOOKUP($A1141,'Hospitalisation Details'!$K1141:$S3483,8,FALSE)</f>
        <v>26</v>
      </c>
    </row>
    <row r="1142" spans="1:17" x14ac:dyDescent="0.3">
      <c r="A1142" s="14" t="str">
        <f>VLOOKUP('Customer Names'!A1142,'Customer Names'!A1142:F3476,1,FALSE)</f>
        <v>Id1141</v>
      </c>
      <c r="B1142" s="11" t="str">
        <f>VLOOKUP('Customer Names'!B1142,'Customer Names'!B1142:G3476,5,FALSE)</f>
        <v>Daniel</v>
      </c>
      <c r="C1142" s="11">
        <f>VLOOKUP($A1142,'Medical Examinations'!$A1142:$O3476,2,FALSE)</f>
        <v>28.88</v>
      </c>
      <c r="D1142" s="11">
        <f>VLOOKUP($A1142,'Medical Examinations'!$A1142:$O3476,3,FALSE)</f>
        <v>4.8600000000000003</v>
      </c>
      <c r="E1142" s="11" t="str">
        <f>VLOOKUP($A1142,'Medical Examinations'!$A1142:$P3476,14,FALSE)</f>
        <v>Yes</v>
      </c>
      <c r="F1142" s="11" t="str">
        <f>VLOOKUP($A1142,'Medical Examinations'!$A1142:$O3476,5,FALSE)</f>
        <v>No</v>
      </c>
      <c r="G1142" s="11" t="str">
        <f>VLOOKUP($A1142,'Medical Examinations'!$A1142:$O3476,6,FALSE)</f>
        <v>Yes</v>
      </c>
      <c r="H1142" s="11">
        <f>VLOOKUP($A1142,'Medical Examinations'!$A1142:$P3476,13,FALSE)</f>
        <v>1</v>
      </c>
      <c r="I1142" s="11" t="str">
        <f>VLOOKUP($A1142,'Medical Examinations'!$A1142:$P3476,16,FALSE)</f>
        <v>No</v>
      </c>
      <c r="J1142" s="11" t="str">
        <f>VLOOKUP($A1142,'Medical Examinations'!$A1142:$P3476,11,FALSE)</f>
        <v>Overweight</v>
      </c>
      <c r="K1142" s="11" t="str">
        <f>VLOOKUP($A1142,'Medical Examinations'!$A1142:$P3476,12,FALSE)</f>
        <v>Normal</v>
      </c>
      <c r="L1142" s="11" t="str">
        <f>VLOOKUP($A1142,'Hospitalisation Details'!$K1142:$S3484,7,FALSE)</f>
        <v>13 Aug 1969</v>
      </c>
      <c r="M1142" s="17">
        <f>VLOOKUP($A1142,'Hospitalisation Details'!$K1142:$S3484,9,FALSE)</f>
        <v>9869.81</v>
      </c>
      <c r="N1142" s="11" t="str">
        <f>VLOOKUP($A1142,'Hospitalisation Details'!$K1142:$S3484,4,FALSE)</f>
        <v>Tier - 3</v>
      </c>
      <c r="O1142" s="11" t="str">
        <f>VLOOKUP($A1142,'Hospitalisation Details'!$K1142:$S3484,5,FALSE)</f>
        <v>Tier - 3</v>
      </c>
      <c r="P1142" s="11" t="str">
        <f>VLOOKUP($A1142,'Hospitalisation Details'!$K1142:$S3484,6,FALSE)</f>
        <v>R1012</v>
      </c>
      <c r="Q1142" s="36">
        <f ca="1">VLOOKUP($A1142,'Hospitalisation Details'!$K1142:$S3484,8,FALSE)</f>
        <v>55</v>
      </c>
    </row>
    <row r="1143" spans="1:17" x14ac:dyDescent="0.3">
      <c r="A1143" s="14" t="str">
        <f>VLOOKUP('Customer Names'!A1143,'Customer Names'!A1143:F3477,1,FALSE)</f>
        <v>Id1142</v>
      </c>
      <c r="B1143" s="11" t="str">
        <f>VLOOKUP('Customer Names'!B1143,'Customer Names'!B1143:G3477,5,FALSE)</f>
        <v>Sarah</v>
      </c>
      <c r="C1143" s="11">
        <f>VLOOKUP($A1143,'Medical Examinations'!$A1143:$O3477,2,FALSE)</f>
        <v>33.914999999999999</v>
      </c>
      <c r="D1143" s="11">
        <f>VLOOKUP($A1143,'Medical Examinations'!$A1143:$O3477,3,FALSE)</f>
        <v>11.52</v>
      </c>
      <c r="E1143" s="11" t="str">
        <f>VLOOKUP($A1143,'Medical Examinations'!$A1143:$P3477,14,FALSE)</f>
        <v>No</v>
      </c>
      <c r="F1143" s="11" t="str">
        <f>VLOOKUP($A1143,'Medical Examinations'!$A1143:$O3477,5,FALSE)</f>
        <v>No</v>
      </c>
      <c r="G1143" s="11" t="str">
        <f>VLOOKUP($A1143,'Medical Examinations'!$A1143:$O3477,6,FALSE)</f>
        <v>No</v>
      </c>
      <c r="H1143" s="11">
        <f>VLOOKUP($A1143,'Medical Examinations'!$A1143:$P3477,13,FALSE)</f>
        <v>0</v>
      </c>
      <c r="I1143" s="11" t="str">
        <f>VLOOKUP($A1143,'Medical Examinations'!$A1143:$P3477,16,FALSE)</f>
        <v>No</v>
      </c>
      <c r="J1143" s="11" t="str">
        <f>VLOOKUP($A1143,'Medical Examinations'!$A1143:$P3477,11,FALSE)</f>
        <v>Obesity</v>
      </c>
      <c r="K1143" s="11" t="str">
        <f>VLOOKUP($A1143,'Medical Examinations'!$A1143:$P3477,12,FALSE)</f>
        <v>Diabetes</v>
      </c>
      <c r="L1143" s="11" t="str">
        <f>VLOOKUP($A1143,'Hospitalisation Details'!$K1143:$S3485,7,FALSE)</f>
        <v>9 Nov 1971</v>
      </c>
      <c r="M1143" s="17">
        <f>VLOOKUP($A1143,'Hospitalisation Details'!$K1143:$S3485,9,FALSE)</f>
        <v>9866.2999999999993</v>
      </c>
      <c r="N1143" s="11" t="str">
        <f>VLOOKUP($A1143,'Hospitalisation Details'!$K1143:$S3485,4,FALSE)</f>
        <v>Tier - 2</v>
      </c>
      <c r="O1143" s="11" t="str">
        <f>VLOOKUP($A1143,'Hospitalisation Details'!$K1143:$S3485,5,FALSE)</f>
        <v>Tier - 3</v>
      </c>
      <c r="P1143" s="11" t="str">
        <f>VLOOKUP($A1143,'Hospitalisation Details'!$K1143:$S3485,6,FALSE)</f>
        <v>R1024</v>
      </c>
      <c r="Q1143" s="36">
        <f ca="1">VLOOKUP($A1143,'Hospitalisation Details'!$K1143:$S3485,8,FALSE)</f>
        <v>53</v>
      </c>
    </row>
    <row r="1144" spans="1:17" x14ac:dyDescent="0.3">
      <c r="A1144" s="14" t="str">
        <f>VLOOKUP('Customer Names'!A1144,'Customer Names'!A1144:F3478,1,FALSE)</f>
        <v>Id1143</v>
      </c>
      <c r="B1144" s="11" t="str">
        <f>VLOOKUP('Customer Names'!B1144,'Customer Names'!B1144:G3478,5,FALSE)</f>
        <v>Matthew J</v>
      </c>
      <c r="C1144" s="11">
        <f>VLOOKUP($A1144,'Medical Examinations'!$A1144:$O3478,2,FALSE)</f>
        <v>24.32</v>
      </c>
      <c r="D1144" s="11">
        <f>VLOOKUP($A1144,'Medical Examinations'!$A1144:$O3478,3,FALSE)</f>
        <v>6.15</v>
      </c>
      <c r="E1144" s="11" t="str">
        <f>VLOOKUP($A1144,'Medical Examinations'!$A1144:$P3478,14,FALSE)</f>
        <v>Yes</v>
      </c>
      <c r="F1144" s="11" t="str">
        <f>VLOOKUP($A1144,'Medical Examinations'!$A1144:$O3478,5,FALSE)</f>
        <v>No</v>
      </c>
      <c r="G1144" s="11" t="str">
        <f>VLOOKUP($A1144,'Medical Examinations'!$A1144:$O3478,6,FALSE)</f>
        <v>Yes</v>
      </c>
      <c r="H1144" s="11">
        <f>VLOOKUP($A1144,'Medical Examinations'!$A1144:$P3478,13,FALSE)</f>
        <v>1</v>
      </c>
      <c r="I1144" s="11" t="str">
        <f>VLOOKUP($A1144,'Medical Examinations'!$A1144:$P3478,16,FALSE)</f>
        <v>No</v>
      </c>
      <c r="J1144" s="11" t="str">
        <f>VLOOKUP($A1144,'Medical Examinations'!$A1144:$P3478,11,FALSE)</f>
        <v>Normal Weight</v>
      </c>
      <c r="K1144" s="11" t="str">
        <f>VLOOKUP($A1144,'Medical Examinations'!$A1144:$P3478,12,FALSE)</f>
        <v>Prediabetes</v>
      </c>
      <c r="L1144" s="11" t="str">
        <f>VLOOKUP($A1144,'Hospitalisation Details'!$K1144:$S3486,7,FALSE)</f>
        <v>20 Oct 1969</v>
      </c>
      <c r="M1144" s="17">
        <f>VLOOKUP($A1144,'Hospitalisation Details'!$K1144:$S3486,9,FALSE)</f>
        <v>9863.4699999999993</v>
      </c>
      <c r="N1144" s="11" t="str">
        <f>VLOOKUP($A1144,'Hospitalisation Details'!$K1144:$S3486,4,FALSE)</f>
        <v>Tier - 3</v>
      </c>
      <c r="O1144" s="11" t="str">
        <f>VLOOKUP($A1144,'Hospitalisation Details'!$K1144:$S3486,5,FALSE)</f>
        <v>Tier - 3</v>
      </c>
      <c r="P1144" s="11" t="str">
        <f>VLOOKUP($A1144,'Hospitalisation Details'!$K1144:$S3486,6,FALSE)</f>
        <v>R1012</v>
      </c>
      <c r="Q1144" s="36">
        <f ca="1">VLOOKUP($A1144,'Hospitalisation Details'!$K1144:$S3486,8,FALSE)</f>
        <v>55</v>
      </c>
    </row>
    <row r="1145" spans="1:17" x14ac:dyDescent="0.3">
      <c r="A1145" s="14" t="str">
        <f>VLOOKUP('Customer Names'!A1145,'Customer Names'!A1145:F3479,1,FALSE)</f>
        <v>Id1144</v>
      </c>
      <c r="B1145" s="11" t="str">
        <f>VLOOKUP('Customer Names'!B1145,'Customer Names'!B1145:G3479,5,FALSE)</f>
        <v>Francesca</v>
      </c>
      <c r="C1145" s="11">
        <f>VLOOKUP($A1145,'Medical Examinations'!$A1145:$O3479,2,FALSE)</f>
        <v>25.8</v>
      </c>
      <c r="D1145" s="11">
        <f>VLOOKUP($A1145,'Medical Examinations'!$A1145:$O3479,3,FALSE)</f>
        <v>9.94</v>
      </c>
      <c r="E1145" s="11" t="str">
        <f>VLOOKUP($A1145,'Medical Examinations'!$A1145:$P3479,14,FALSE)</f>
        <v>No</v>
      </c>
      <c r="F1145" s="11" t="str">
        <f>VLOOKUP($A1145,'Medical Examinations'!$A1145:$O3479,5,FALSE)</f>
        <v>No</v>
      </c>
      <c r="G1145" s="11" t="str">
        <f>VLOOKUP($A1145,'Medical Examinations'!$A1145:$O3479,6,FALSE)</f>
        <v>No</v>
      </c>
      <c r="H1145" s="11">
        <f>VLOOKUP($A1145,'Medical Examinations'!$A1145:$P3479,13,FALSE)</f>
        <v>0</v>
      </c>
      <c r="I1145" s="11" t="str">
        <f>VLOOKUP($A1145,'Medical Examinations'!$A1145:$P3479,16,FALSE)</f>
        <v>No</v>
      </c>
      <c r="J1145" s="11" t="str">
        <f>VLOOKUP($A1145,'Medical Examinations'!$A1145:$P3479,11,FALSE)</f>
        <v>Overweight</v>
      </c>
      <c r="K1145" s="11" t="str">
        <f>VLOOKUP($A1145,'Medical Examinations'!$A1145:$P3479,12,FALSE)</f>
        <v>Diabetes</v>
      </c>
      <c r="L1145" s="11" t="str">
        <f>VLOOKUP($A1145,'Hospitalisation Details'!$K1145:$S3487,7,FALSE)</f>
        <v>17 Jul 1971</v>
      </c>
      <c r="M1145" s="17">
        <f>VLOOKUP($A1145,'Hospitalisation Details'!$K1145:$S3487,9,FALSE)</f>
        <v>9861.0300000000007</v>
      </c>
      <c r="N1145" s="11" t="str">
        <f>VLOOKUP($A1145,'Hospitalisation Details'!$K1145:$S3487,4,FALSE)</f>
        <v>Tier - 2</v>
      </c>
      <c r="O1145" s="11" t="str">
        <f>VLOOKUP($A1145,'Hospitalisation Details'!$K1145:$S3487,5,FALSE)</f>
        <v>Tier - 2</v>
      </c>
      <c r="P1145" s="11" t="str">
        <f>VLOOKUP($A1145,'Hospitalisation Details'!$K1145:$S3487,6,FALSE)</f>
        <v>R1011</v>
      </c>
      <c r="Q1145" s="36">
        <f ca="1">VLOOKUP($A1145,'Hospitalisation Details'!$K1145:$S3487,8,FALSE)</f>
        <v>53</v>
      </c>
    </row>
    <row r="1146" spans="1:17" x14ac:dyDescent="0.3">
      <c r="A1146" s="14" t="str">
        <f>VLOOKUP('Customer Names'!A1146,'Customer Names'!A1146:F3480,1,FALSE)</f>
        <v>Id1145</v>
      </c>
      <c r="B1146" s="11" t="str">
        <f>VLOOKUP('Customer Names'!B1146,'Customer Names'!B1146:G3480,5,FALSE)</f>
        <v>Nicole</v>
      </c>
      <c r="C1146" s="11">
        <f>VLOOKUP($A1146,'Medical Examinations'!$A1146:$O3480,2,FALSE)</f>
        <v>21.56</v>
      </c>
      <c r="D1146" s="11">
        <f>VLOOKUP($A1146,'Medical Examinations'!$A1146:$O3480,3,FALSE)</f>
        <v>10.56</v>
      </c>
      <c r="E1146" s="11" t="str">
        <f>VLOOKUP($A1146,'Medical Examinations'!$A1146:$P3480,14,FALSE)</f>
        <v>No</v>
      </c>
      <c r="F1146" s="11" t="str">
        <f>VLOOKUP($A1146,'Medical Examinations'!$A1146:$O3480,5,FALSE)</f>
        <v>No</v>
      </c>
      <c r="G1146" s="11" t="str">
        <f>VLOOKUP($A1146,'Medical Examinations'!$A1146:$O3480,6,FALSE)</f>
        <v>No</v>
      </c>
      <c r="H1146" s="11">
        <f>VLOOKUP($A1146,'Medical Examinations'!$A1146:$P3480,13,FALSE)</f>
        <v>0</v>
      </c>
      <c r="I1146" s="11" t="str">
        <f>VLOOKUP($A1146,'Medical Examinations'!$A1146:$P3480,16,FALSE)</f>
        <v>No</v>
      </c>
      <c r="J1146" s="11" t="str">
        <f>VLOOKUP($A1146,'Medical Examinations'!$A1146:$P3480,11,FALSE)</f>
        <v>Normal Weight</v>
      </c>
      <c r="K1146" s="11" t="str">
        <f>VLOOKUP($A1146,'Medical Examinations'!$A1146:$P3480,12,FALSE)</f>
        <v>Diabetes</v>
      </c>
      <c r="L1146" s="11" t="str">
        <f>VLOOKUP($A1146,'Hospitalisation Details'!$K1146:$S3488,7,FALSE)</f>
        <v>23 Oct 1971</v>
      </c>
      <c r="M1146" s="17">
        <f>VLOOKUP($A1146,'Hospitalisation Details'!$K1146:$S3488,9,FALSE)</f>
        <v>9855.1299999999992</v>
      </c>
      <c r="N1146" s="11" t="str">
        <f>VLOOKUP($A1146,'Hospitalisation Details'!$K1146:$S3488,4,FALSE)</f>
        <v>Tier - 2</v>
      </c>
      <c r="O1146" s="11" t="str">
        <f>VLOOKUP($A1146,'Hospitalisation Details'!$K1146:$S3488,5,FALSE)</f>
        <v>Tier - 3</v>
      </c>
      <c r="P1146" s="11" t="str">
        <f>VLOOKUP($A1146,'Hospitalisation Details'!$K1146:$S3488,6,FALSE)</f>
        <v>R1013</v>
      </c>
      <c r="Q1146" s="36">
        <f ca="1">VLOOKUP($A1146,'Hospitalisation Details'!$K1146:$S3488,8,FALSE)</f>
        <v>53</v>
      </c>
    </row>
    <row r="1147" spans="1:17" x14ac:dyDescent="0.3">
      <c r="A1147" s="14" t="str">
        <f>VLOOKUP('Customer Names'!A1147,'Customer Names'!A1147:F3481,1,FALSE)</f>
        <v>Id1146</v>
      </c>
      <c r="B1147" s="11" t="str">
        <f>VLOOKUP('Customer Names'!B1147,'Customer Names'!B1147:G3481,5,FALSE)</f>
        <v>Toshiyuki</v>
      </c>
      <c r="C1147" s="11">
        <f>VLOOKUP($A1147,'Medical Examinations'!$A1147:$O3481,2,FALSE)</f>
        <v>31.6</v>
      </c>
      <c r="D1147" s="11">
        <f>VLOOKUP($A1147,'Medical Examinations'!$A1147:$O3481,3,FALSE)</f>
        <v>6.79</v>
      </c>
      <c r="E1147" s="11" t="str">
        <f>VLOOKUP($A1147,'Medical Examinations'!$A1147:$P3481,14,FALSE)</f>
        <v>No</v>
      </c>
      <c r="F1147" s="11" t="str">
        <f>VLOOKUP($A1147,'Medical Examinations'!$A1147:$O3481,5,FALSE)</f>
        <v>No</v>
      </c>
      <c r="G1147" s="11" t="str">
        <f>VLOOKUP($A1147,'Medical Examinations'!$A1147:$O3481,6,FALSE)</f>
        <v>No</v>
      </c>
      <c r="H1147" s="11">
        <f>VLOOKUP($A1147,'Medical Examinations'!$A1147:$P3481,13,FALSE)</f>
        <v>0</v>
      </c>
      <c r="I1147" s="11" t="str">
        <f>VLOOKUP($A1147,'Medical Examinations'!$A1147:$P3481,16,FALSE)</f>
        <v>No</v>
      </c>
      <c r="J1147" s="11" t="str">
        <f>VLOOKUP($A1147,'Medical Examinations'!$A1147:$P3481,11,FALSE)</f>
        <v>Obesity</v>
      </c>
      <c r="K1147" s="11" t="str">
        <f>VLOOKUP($A1147,'Medical Examinations'!$A1147:$P3481,12,FALSE)</f>
        <v>Diabetes</v>
      </c>
      <c r="L1147" s="11" t="str">
        <f>VLOOKUP($A1147,'Hospitalisation Details'!$K1147:$S3489,7,FALSE)</f>
        <v>4 Nov 1968</v>
      </c>
      <c r="M1147" s="17">
        <f>VLOOKUP($A1147,'Hospitalisation Details'!$K1147:$S3489,9,FALSE)</f>
        <v>9850.43</v>
      </c>
      <c r="N1147" s="11" t="str">
        <f>VLOOKUP($A1147,'Hospitalisation Details'!$K1147:$S3489,4,FALSE)</f>
        <v>Tier - 3</v>
      </c>
      <c r="O1147" s="11" t="str">
        <f>VLOOKUP($A1147,'Hospitalisation Details'!$K1147:$S3489,5,FALSE)</f>
        <v>Tier - 3</v>
      </c>
      <c r="P1147" s="11" t="str">
        <f>VLOOKUP($A1147,'Hospitalisation Details'!$K1147:$S3489,6,FALSE)</f>
        <v>R1011</v>
      </c>
      <c r="Q1147" s="36">
        <f ca="1">VLOOKUP($A1147,'Hospitalisation Details'!$K1147:$S3489,8,FALSE)</f>
        <v>56</v>
      </c>
    </row>
    <row r="1148" spans="1:17" x14ac:dyDescent="0.3">
      <c r="A1148" s="14" t="str">
        <f>VLOOKUP('Customer Names'!A1148,'Customer Names'!A1148:F3482,1,FALSE)</f>
        <v>Id1147</v>
      </c>
      <c r="B1148" s="11" t="str">
        <f>VLOOKUP('Customer Names'!B1148,'Customer Names'!B1148:G3482,5,FALSE)</f>
        <v>Tom L</v>
      </c>
      <c r="C1148" s="11">
        <f>VLOOKUP($A1148,'Medical Examinations'!$A1148:$O3482,2,FALSE)</f>
        <v>42.93</v>
      </c>
      <c r="D1148" s="11">
        <f>VLOOKUP($A1148,'Medical Examinations'!$A1148:$O3482,3,FALSE)</f>
        <v>4.8</v>
      </c>
      <c r="E1148" s="11" t="str">
        <f>VLOOKUP($A1148,'Medical Examinations'!$A1148:$P3482,14,FALSE)</f>
        <v>No</v>
      </c>
      <c r="F1148" s="11" t="str">
        <f>VLOOKUP($A1148,'Medical Examinations'!$A1148:$O3482,5,FALSE)</f>
        <v>No</v>
      </c>
      <c r="G1148" s="11" t="str">
        <f>VLOOKUP($A1148,'Medical Examinations'!$A1148:$O3482,6,FALSE)</f>
        <v>No</v>
      </c>
      <c r="H1148" s="11">
        <f>VLOOKUP($A1148,'Medical Examinations'!$A1148:$P3482,13,FALSE)</f>
        <v>1</v>
      </c>
      <c r="I1148" s="11" t="str">
        <f>VLOOKUP($A1148,'Medical Examinations'!$A1148:$P3482,16,FALSE)</f>
        <v>No</v>
      </c>
      <c r="J1148" s="11" t="str">
        <f>VLOOKUP($A1148,'Medical Examinations'!$A1148:$P3482,11,FALSE)</f>
        <v>Obesity</v>
      </c>
      <c r="K1148" s="11" t="str">
        <f>VLOOKUP($A1148,'Medical Examinations'!$A1148:$P3482,12,FALSE)</f>
        <v>Normal</v>
      </c>
      <c r="L1148" s="11" t="str">
        <f>VLOOKUP($A1148,'Hospitalisation Details'!$K1148:$S3490,7,FALSE)</f>
        <v>13 Aug 1992</v>
      </c>
      <c r="M1148" s="17">
        <f>VLOOKUP($A1148,'Hospitalisation Details'!$K1148:$S3490,9,FALSE)</f>
        <v>9844.4500000000007</v>
      </c>
      <c r="N1148" s="11" t="str">
        <f>VLOOKUP($A1148,'Hospitalisation Details'!$K1148:$S3490,4,FALSE)</f>
        <v>Tier - 2</v>
      </c>
      <c r="O1148" s="11" t="str">
        <f>VLOOKUP($A1148,'Hospitalisation Details'!$K1148:$S3490,5,FALSE)</f>
        <v>Tier - 1</v>
      </c>
      <c r="P1148" s="11" t="str">
        <f>VLOOKUP($A1148,'Hospitalisation Details'!$K1148:$S3490,6,FALSE)</f>
        <v>R1012</v>
      </c>
      <c r="Q1148" s="36">
        <f ca="1">VLOOKUP($A1148,'Hospitalisation Details'!$K1148:$S3490,8,FALSE)</f>
        <v>32</v>
      </c>
    </row>
    <row r="1149" spans="1:17" x14ac:dyDescent="0.3">
      <c r="A1149" s="14" t="str">
        <f>VLOOKUP('Customer Names'!A1149,'Customer Names'!A1149:F3483,1,FALSE)</f>
        <v>Id1148</v>
      </c>
      <c r="B1149" s="11" t="str">
        <f>VLOOKUP('Customer Names'!B1149,'Customer Names'!B1149:G3483,5,FALSE)</f>
        <v>Brian</v>
      </c>
      <c r="C1149" s="11">
        <f>VLOOKUP($A1149,'Medical Examinations'!$A1149:$O3483,2,FALSE)</f>
        <v>26.72</v>
      </c>
      <c r="D1149" s="11">
        <f>VLOOKUP($A1149,'Medical Examinations'!$A1149:$O3483,3,FALSE)</f>
        <v>5.75</v>
      </c>
      <c r="E1149" s="11" t="str">
        <f>VLOOKUP($A1149,'Medical Examinations'!$A1149:$P3483,14,FALSE)</f>
        <v>No</v>
      </c>
      <c r="F1149" s="11" t="str">
        <f>VLOOKUP($A1149,'Medical Examinations'!$A1149:$O3483,5,FALSE)</f>
        <v>No</v>
      </c>
      <c r="G1149" s="11" t="str">
        <f>VLOOKUP($A1149,'Medical Examinations'!$A1149:$O3483,6,FALSE)</f>
        <v>No</v>
      </c>
      <c r="H1149" s="11">
        <f>VLOOKUP($A1149,'Medical Examinations'!$A1149:$P3483,13,FALSE)</f>
        <v>2</v>
      </c>
      <c r="I1149" s="11" t="str">
        <f>VLOOKUP($A1149,'Medical Examinations'!$A1149:$P3483,16,FALSE)</f>
        <v>No</v>
      </c>
      <c r="J1149" s="11" t="str">
        <f>VLOOKUP($A1149,'Medical Examinations'!$A1149:$P3483,11,FALSE)</f>
        <v>Overweight</v>
      </c>
      <c r="K1149" s="11" t="str">
        <f>VLOOKUP($A1149,'Medical Examinations'!$A1149:$P3483,12,FALSE)</f>
        <v>Prediabetes</v>
      </c>
      <c r="L1149" s="11" t="str">
        <f>VLOOKUP($A1149,'Hospitalisation Details'!$K1149:$S3491,7,FALSE)</f>
        <v>26 Sep 1972</v>
      </c>
      <c r="M1149" s="17">
        <f>VLOOKUP($A1149,'Hospitalisation Details'!$K1149:$S3491,9,FALSE)</f>
        <v>9836.2099999999991</v>
      </c>
      <c r="N1149" s="11" t="str">
        <f>VLOOKUP($A1149,'Hospitalisation Details'!$K1149:$S3491,4,FALSE)</f>
        <v>Tier - 2</v>
      </c>
      <c r="O1149" s="11" t="str">
        <f>VLOOKUP($A1149,'Hospitalisation Details'!$K1149:$S3491,5,FALSE)</f>
        <v>Tier - 3</v>
      </c>
      <c r="P1149" s="11" t="str">
        <f>VLOOKUP($A1149,'Hospitalisation Details'!$K1149:$S3491,6,FALSE)</f>
        <v>R1021</v>
      </c>
      <c r="Q1149" s="36">
        <f ca="1">VLOOKUP($A1149,'Hospitalisation Details'!$K1149:$S3491,8,FALSE)</f>
        <v>52</v>
      </c>
    </row>
    <row r="1150" spans="1:17" x14ac:dyDescent="0.3">
      <c r="A1150" s="14" t="str">
        <f>VLOOKUP('Customer Names'!A1150,'Customer Names'!A1150:F3484,1,FALSE)</f>
        <v>Id1149</v>
      </c>
      <c r="B1150" s="11" t="str">
        <f>VLOOKUP('Customer Names'!B1150,'Customer Names'!B1150:G3484,5,FALSE)</f>
        <v>Matthew</v>
      </c>
      <c r="C1150" s="11">
        <f>VLOOKUP($A1150,'Medical Examinations'!$A1150:$O3484,2,FALSE)</f>
        <v>26.67</v>
      </c>
      <c r="D1150" s="11">
        <f>VLOOKUP($A1150,'Medical Examinations'!$A1150:$O3484,3,FALSE)</f>
        <v>5.81</v>
      </c>
      <c r="E1150" s="11" t="str">
        <f>VLOOKUP($A1150,'Medical Examinations'!$A1150:$P3484,14,FALSE)</f>
        <v>No</v>
      </c>
      <c r="F1150" s="11" t="str">
        <f>VLOOKUP($A1150,'Medical Examinations'!$A1150:$O3484,5,FALSE)</f>
        <v>No</v>
      </c>
      <c r="G1150" s="11" t="str">
        <f>VLOOKUP($A1150,'Medical Examinations'!$A1150:$O3484,6,FALSE)</f>
        <v>No</v>
      </c>
      <c r="H1150" s="11">
        <f>VLOOKUP($A1150,'Medical Examinations'!$A1150:$P3484,13,FALSE)</f>
        <v>2</v>
      </c>
      <c r="I1150" s="11" t="str">
        <f>VLOOKUP($A1150,'Medical Examinations'!$A1150:$P3484,16,FALSE)</f>
        <v>No</v>
      </c>
      <c r="J1150" s="11" t="str">
        <f>VLOOKUP($A1150,'Medical Examinations'!$A1150:$P3484,11,FALSE)</f>
        <v>Overweight</v>
      </c>
      <c r="K1150" s="11" t="str">
        <f>VLOOKUP($A1150,'Medical Examinations'!$A1150:$P3484,12,FALSE)</f>
        <v>Prediabetes</v>
      </c>
      <c r="L1150" s="11" t="str">
        <f>VLOOKUP($A1150,'Hospitalisation Details'!$K1150:$S3492,7,FALSE)</f>
        <v>28 Jun 1972</v>
      </c>
      <c r="M1150" s="17">
        <f>VLOOKUP($A1150,'Hospitalisation Details'!$K1150:$S3492,9,FALSE)</f>
        <v>9819.25</v>
      </c>
      <c r="N1150" s="11" t="str">
        <f>VLOOKUP($A1150,'Hospitalisation Details'!$K1150:$S3492,4,FALSE)</f>
        <v>Tier - 2</v>
      </c>
      <c r="O1150" s="11" t="str">
        <f>VLOOKUP($A1150,'Hospitalisation Details'!$K1150:$S3492,5,FALSE)</f>
        <v>Tier - 2</v>
      </c>
      <c r="P1150" s="11" t="str">
        <f>VLOOKUP($A1150,'Hospitalisation Details'!$K1150:$S3492,6,FALSE)</f>
        <v>R1021</v>
      </c>
      <c r="Q1150" s="36">
        <f ca="1">VLOOKUP($A1150,'Hospitalisation Details'!$K1150:$S3492,8,FALSE)</f>
        <v>52</v>
      </c>
    </row>
    <row r="1151" spans="1:17" x14ac:dyDescent="0.3">
      <c r="A1151" s="14" t="str">
        <f>VLOOKUP('Customer Names'!A1151,'Customer Names'!A1151:F3485,1,FALSE)</f>
        <v>Id1150</v>
      </c>
      <c r="B1151" s="11" t="str">
        <f>VLOOKUP('Customer Names'!B1151,'Customer Names'!B1151:G3485,5,FALSE)</f>
        <v>Julee</v>
      </c>
      <c r="C1151" s="11">
        <f>VLOOKUP($A1151,'Medical Examinations'!$A1151:$O3485,2,FALSE)</f>
        <v>42.68</v>
      </c>
      <c r="D1151" s="11">
        <f>VLOOKUP($A1151,'Medical Examinations'!$A1151:$O3485,3,FALSE)</f>
        <v>9.2799999999999994</v>
      </c>
      <c r="E1151" s="11" t="str">
        <f>VLOOKUP($A1151,'Medical Examinations'!$A1151:$P3485,14,FALSE)</f>
        <v>No</v>
      </c>
      <c r="F1151" s="11" t="str">
        <f>VLOOKUP($A1151,'Medical Examinations'!$A1151:$O3485,5,FALSE)</f>
        <v>No</v>
      </c>
      <c r="G1151" s="11" t="str">
        <f>VLOOKUP($A1151,'Medical Examinations'!$A1151:$O3485,6,FALSE)</f>
        <v>No</v>
      </c>
      <c r="H1151" s="11">
        <f>VLOOKUP($A1151,'Medical Examinations'!$A1151:$P3485,13,FALSE)</f>
        <v>2</v>
      </c>
      <c r="I1151" s="11" t="str">
        <f>VLOOKUP($A1151,'Medical Examinations'!$A1151:$P3485,16,FALSE)</f>
        <v>No</v>
      </c>
      <c r="J1151" s="11" t="str">
        <f>VLOOKUP($A1151,'Medical Examinations'!$A1151:$P3485,11,FALSE)</f>
        <v>Obesity</v>
      </c>
      <c r="K1151" s="11" t="str">
        <f>VLOOKUP($A1151,'Medical Examinations'!$A1151:$P3485,12,FALSE)</f>
        <v>Diabetes</v>
      </c>
      <c r="L1151" s="11" t="str">
        <f>VLOOKUP($A1151,'Hospitalisation Details'!$K1151:$S3493,7,FALSE)</f>
        <v>17 Sep 1973</v>
      </c>
      <c r="M1151" s="17">
        <f>VLOOKUP($A1151,'Hospitalisation Details'!$K1151:$S3493,9,FALSE)</f>
        <v>9800.89</v>
      </c>
      <c r="N1151" s="11" t="str">
        <f>VLOOKUP($A1151,'Hospitalisation Details'!$K1151:$S3493,4,FALSE)</f>
        <v>Tier - 2</v>
      </c>
      <c r="O1151" s="11" t="str">
        <f>VLOOKUP($A1151,'Hospitalisation Details'!$K1151:$S3493,5,FALSE)</f>
        <v>Tier - 1</v>
      </c>
      <c r="P1151" s="11" t="str">
        <f>VLOOKUP($A1151,'Hospitalisation Details'!$K1151:$S3493,6,FALSE)</f>
        <v>R1013</v>
      </c>
      <c r="Q1151" s="36">
        <f ca="1">VLOOKUP($A1151,'Hospitalisation Details'!$K1151:$S3493,8,FALSE)</f>
        <v>51</v>
      </c>
    </row>
    <row r="1152" spans="1:17" x14ac:dyDescent="0.3">
      <c r="A1152" s="14" t="str">
        <f>VLOOKUP('Customer Names'!A1152,'Customer Names'!A1152:F3486,1,FALSE)</f>
        <v>Id1151</v>
      </c>
      <c r="B1152" s="11" t="str">
        <f>VLOOKUP('Customer Names'!B1152,'Customer Names'!B1152:G3486,5,FALSE)</f>
        <v>Christopher M</v>
      </c>
      <c r="C1152" s="11">
        <f>VLOOKUP($A1152,'Medical Examinations'!$A1152:$O3486,2,FALSE)</f>
        <v>24.31</v>
      </c>
      <c r="D1152" s="11">
        <f>VLOOKUP($A1152,'Medical Examinations'!$A1152:$O3486,3,FALSE)</f>
        <v>6.37</v>
      </c>
      <c r="E1152" s="11" t="str">
        <f>VLOOKUP($A1152,'Medical Examinations'!$A1152:$P3486,14,FALSE)</f>
        <v>No</v>
      </c>
      <c r="F1152" s="11" t="str">
        <f>VLOOKUP($A1152,'Medical Examinations'!$A1152:$O3486,5,FALSE)</f>
        <v>No</v>
      </c>
      <c r="G1152" s="11" t="str">
        <f>VLOOKUP($A1152,'Medical Examinations'!$A1152:$O3486,6,FALSE)</f>
        <v>No</v>
      </c>
      <c r="H1152" s="11">
        <f>VLOOKUP($A1152,'Medical Examinations'!$A1152:$P3486,13,FALSE)</f>
        <v>0</v>
      </c>
      <c r="I1152" s="11" t="str">
        <f>VLOOKUP($A1152,'Medical Examinations'!$A1152:$P3486,16,FALSE)</f>
        <v>No</v>
      </c>
      <c r="J1152" s="11" t="str">
        <f>VLOOKUP($A1152,'Medical Examinations'!$A1152:$P3486,11,FALSE)</f>
        <v>Normal Weight</v>
      </c>
      <c r="K1152" s="11" t="str">
        <f>VLOOKUP($A1152,'Medical Examinations'!$A1152:$P3486,12,FALSE)</f>
        <v>Prediabetes</v>
      </c>
      <c r="L1152" s="11" t="str">
        <f>VLOOKUP($A1152,'Hospitalisation Details'!$K1152:$S3494,7,FALSE)</f>
        <v>7 Jun 1977</v>
      </c>
      <c r="M1152" s="17">
        <f>VLOOKUP($A1152,'Hospitalisation Details'!$K1152:$S3494,9,FALSE)</f>
        <v>9788.8700000000008</v>
      </c>
      <c r="N1152" s="11" t="str">
        <f>VLOOKUP($A1152,'Hospitalisation Details'!$K1152:$S3494,4,FALSE)</f>
        <v>Tier - 3</v>
      </c>
      <c r="O1152" s="11" t="str">
        <f>VLOOKUP($A1152,'Hospitalisation Details'!$K1152:$S3494,5,FALSE)</f>
        <v>Tier - 2</v>
      </c>
      <c r="P1152" s="11" t="str">
        <f>VLOOKUP($A1152,'Hospitalisation Details'!$K1152:$S3494,6,FALSE)</f>
        <v>R1013</v>
      </c>
      <c r="Q1152" s="36">
        <f ca="1">VLOOKUP($A1152,'Hospitalisation Details'!$K1152:$S3494,8,FALSE)</f>
        <v>47</v>
      </c>
    </row>
    <row r="1153" spans="1:17" x14ac:dyDescent="0.3">
      <c r="A1153" s="14" t="str">
        <f>VLOOKUP('Customer Names'!A1153,'Customer Names'!A1153:F3487,1,FALSE)</f>
        <v>Id1152</v>
      </c>
      <c r="B1153" s="11" t="str">
        <f>VLOOKUP('Customer Names'!B1153,'Customer Names'!B1153:G3487,5,FALSE)</f>
        <v>Ciaran</v>
      </c>
      <c r="C1153" s="11">
        <f>VLOOKUP($A1153,'Medical Examinations'!$A1153:$O3487,2,FALSE)</f>
        <v>44.75</v>
      </c>
      <c r="D1153" s="11">
        <f>VLOOKUP($A1153,'Medical Examinations'!$A1153:$O3487,3,FALSE)</f>
        <v>5.09</v>
      </c>
      <c r="E1153" s="11" t="str">
        <f>VLOOKUP($A1153,'Medical Examinations'!$A1153:$P3487,14,FALSE)</f>
        <v>Yes</v>
      </c>
      <c r="F1153" s="11" t="str">
        <f>VLOOKUP($A1153,'Medical Examinations'!$A1153:$O3487,5,FALSE)</f>
        <v>No</v>
      </c>
      <c r="G1153" s="11" t="str">
        <f>VLOOKUP($A1153,'Medical Examinations'!$A1153:$O3487,6,FALSE)</f>
        <v>No</v>
      </c>
      <c r="H1153" s="11">
        <f>VLOOKUP($A1153,'Medical Examinations'!$A1153:$P3487,13,FALSE)</f>
        <v>0</v>
      </c>
      <c r="I1153" s="11" t="str">
        <f>VLOOKUP($A1153,'Medical Examinations'!$A1153:$P3487,16,FALSE)</f>
        <v>No</v>
      </c>
      <c r="J1153" s="11" t="str">
        <f>VLOOKUP($A1153,'Medical Examinations'!$A1153:$P3487,11,FALSE)</f>
        <v>Obesity</v>
      </c>
      <c r="K1153" s="11" t="str">
        <f>VLOOKUP($A1153,'Medical Examinations'!$A1153:$P3487,12,FALSE)</f>
        <v>Normal</v>
      </c>
      <c r="L1153" s="11" t="str">
        <f>VLOOKUP($A1153,'Hospitalisation Details'!$K1153:$S3495,7,FALSE)</f>
        <v>8 Aug 1996</v>
      </c>
      <c r="M1153" s="17">
        <f>VLOOKUP($A1153,'Hospitalisation Details'!$K1153:$S3495,9,FALSE)</f>
        <v>9787.32</v>
      </c>
      <c r="N1153" s="11" t="str">
        <f>VLOOKUP($A1153,'Hospitalisation Details'!$K1153:$S3495,4,FALSE)</f>
        <v>Tier - 2</v>
      </c>
      <c r="O1153" s="11" t="str">
        <f>VLOOKUP($A1153,'Hospitalisation Details'!$K1153:$S3495,5,FALSE)</f>
        <v>Tier - 3</v>
      </c>
      <c r="P1153" s="11" t="str">
        <f>VLOOKUP($A1153,'Hospitalisation Details'!$K1153:$S3495,6,FALSE)</f>
        <v>R1023</v>
      </c>
      <c r="Q1153" s="36">
        <f ca="1">VLOOKUP($A1153,'Hospitalisation Details'!$K1153:$S3495,8,FALSE)</f>
        <v>28</v>
      </c>
    </row>
    <row r="1154" spans="1:17" x14ac:dyDescent="0.3">
      <c r="A1154" s="14" t="str">
        <f>VLOOKUP('Customer Names'!A1154,'Customer Names'!A1154:F3488,1,FALSE)</f>
        <v>Id1153</v>
      </c>
      <c r="B1154" s="11" t="str">
        <f>VLOOKUP('Customer Names'!B1154,'Customer Names'!B1154:G3488,5,FALSE)</f>
        <v>Kara</v>
      </c>
      <c r="C1154" s="11">
        <f>VLOOKUP($A1154,'Medical Examinations'!$A1154:$O3488,2,FALSE)</f>
        <v>30.78</v>
      </c>
      <c r="D1154" s="11">
        <f>VLOOKUP($A1154,'Medical Examinations'!$A1154:$O3488,3,FALSE)</f>
        <v>7.94</v>
      </c>
      <c r="E1154" s="11" t="str">
        <f>VLOOKUP($A1154,'Medical Examinations'!$A1154:$P3488,14,FALSE)</f>
        <v>No</v>
      </c>
      <c r="F1154" s="11" t="str">
        <f>VLOOKUP($A1154,'Medical Examinations'!$A1154:$O3488,5,FALSE)</f>
        <v>No</v>
      </c>
      <c r="G1154" s="11" t="str">
        <f>VLOOKUP($A1154,'Medical Examinations'!$A1154:$O3488,6,FALSE)</f>
        <v>No</v>
      </c>
      <c r="H1154" s="11">
        <f>VLOOKUP($A1154,'Medical Examinations'!$A1154:$P3488,13,FALSE)</f>
        <v>2</v>
      </c>
      <c r="I1154" s="11" t="str">
        <f>VLOOKUP($A1154,'Medical Examinations'!$A1154:$P3488,16,FALSE)</f>
        <v>No</v>
      </c>
      <c r="J1154" s="11" t="str">
        <f>VLOOKUP($A1154,'Medical Examinations'!$A1154:$P3488,11,FALSE)</f>
        <v>Obesity</v>
      </c>
      <c r="K1154" s="11" t="str">
        <f>VLOOKUP($A1154,'Medical Examinations'!$A1154:$P3488,12,FALSE)</f>
        <v>Diabetes</v>
      </c>
      <c r="L1154" s="11" t="str">
        <f>VLOOKUP($A1154,'Hospitalisation Details'!$K1154:$S3496,7,FALSE)</f>
        <v>7 Jul 1973</v>
      </c>
      <c r="M1154" s="17">
        <f>VLOOKUP($A1154,'Hospitalisation Details'!$K1154:$S3496,9,FALSE)</f>
        <v>9778.35</v>
      </c>
      <c r="N1154" s="11" t="str">
        <f>VLOOKUP($A1154,'Hospitalisation Details'!$K1154:$S3496,4,FALSE)</f>
        <v>Tier - 2</v>
      </c>
      <c r="O1154" s="11" t="str">
        <f>VLOOKUP($A1154,'Hospitalisation Details'!$K1154:$S3496,5,FALSE)</f>
        <v>Tier - 2</v>
      </c>
      <c r="P1154" s="11" t="str">
        <f>VLOOKUP($A1154,'Hospitalisation Details'!$K1154:$S3496,6,FALSE)</f>
        <v>R1024</v>
      </c>
      <c r="Q1154" s="36">
        <f ca="1">VLOOKUP($A1154,'Hospitalisation Details'!$K1154:$S3496,8,FALSE)</f>
        <v>51</v>
      </c>
    </row>
    <row r="1155" spans="1:17" x14ac:dyDescent="0.3">
      <c r="A1155" s="14" t="str">
        <f>VLOOKUP('Customer Names'!A1155,'Customer Names'!A1155:F3489,1,FALSE)</f>
        <v>Id1154</v>
      </c>
      <c r="B1155" s="11" t="str">
        <f>VLOOKUP('Customer Names'!B1155,'Customer Names'!B1155:G3489,5,FALSE)</f>
        <v>Makie</v>
      </c>
      <c r="C1155" s="11">
        <f>VLOOKUP($A1155,'Medical Examinations'!$A1155:$O3489,2,FALSE)</f>
        <v>21.86</v>
      </c>
      <c r="D1155" s="11">
        <f>VLOOKUP($A1155,'Medical Examinations'!$A1155:$O3489,3,FALSE)</f>
        <v>10.95</v>
      </c>
      <c r="E1155" s="11" t="str">
        <f>VLOOKUP($A1155,'Medical Examinations'!$A1155:$P3489,14,FALSE)</f>
        <v>No</v>
      </c>
      <c r="F1155" s="11" t="str">
        <f>VLOOKUP($A1155,'Medical Examinations'!$A1155:$O3489,5,FALSE)</f>
        <v>No</v>
      </c>
      <c r="G1155" s="11" t="str">
        <f>VLOOKUP($A1155,'Medical Examinations'!$A1155:$O3489,6,FALSE)</f>
        <v>No</v>
      </c>
      <c r="H1155" s="11">
        <f>VLOOKUP($A1155,'Medical Examinations'!$A1155:$P3489,13,FALSE)</f>
        <v>0</v>
      </c>
      <c r="I1155" s="11" t="str">
        <f>VLOOKUP($A1155,'Medical Examinations'!$A1155:$P3489,16,FALSE)</f>
        <v>No</v>
      </c>
      <c r="J1155" s="11" t="str">
        <f>VLOOKUP($A1155,'Medical Examinations'!$A1155:$P3489,11,FALSE)</f>
        <v>Normal Weight</v>
      </c>
      <c r="K1155" s="11" t="str">
        <f>VLOOKUP($A1155,'Medical Examinations'!$A1155:$P3489,12,FALSE)</f>
        <v>Diabetes</v>
      </c>
      <c r="L1155" s="11" t="str">
        <f>VLOOKUP($A1155,'Hospitalisation Details'!$K1155:$S3497,7,FALSE)</f>
        <v>5 Sep 1965</v>
      </c>
      <c r="M1155" s="17">
        <f>VLOOKUP($A1155,'Hospitalisation Details'!$K1155:$S3497,9,FALSE)</f>
        <v>9764.08</v>
      </c>
      <c r="N1155" s="11" t="str">
        <f>VLOOKUP($A1155,'Hospitalisation Details'!$K1155:$S3497,4,FALSE)</f>
        <v>Tier - 3</v>
      </c>
      <c r="O1155" s="11" t="str">
        <f>VLOOKUP($A1155,'Hospitalisation Details'!$K1155:$S3497,5,FALSE)</f>
        <v>Tier - 1</v>
      </c>
      <c r="P1155" s="11" t="str">
        <f>VLOOKUP($A1155,'Hospitalisation Details'!$K1155:$S3497,6,FALSE)</f>
        <v>R1012</v>
      </c>
      <c r="Q1155" s="36">
        <f ca="1">VLOOKUP($A1155,'Hospitalisation Details'!$K1155:$S3497,8,FALSE)</f>
        <v>59</v>
      </c>
    </row>
    <row r="1156" spans="1:17" x14ac:dyDescent="0.3">
      <c r="A1156" s="14" t="str">
        <f>VLOOKUP('Customer Names'!A1156,'Customer Names'!A1156:F3490,1,FALSE)</f>
        <v>Id1155</v>
      </c>
      <c r="B1156" s="11" t="str">
        <f>VLOOKUP('Customer Names'!B1156,'Customer Names'!B1156:G3490,5,FALSE)</f>
        <v>Emily E</v>
      </c>
      <c r="C1156" s="11">
        <f>VLOOKUP($A1156,'Medical Examinations'!$A1156:$O3490,2,FALSE)</f>
        <v>49.09</v>
      </c>
      <c r="D1156" s="11">
        <f>VLOOKUP($A1156,'Medical Examinations'!$A1156:$O3490,3,FALSE)</f>
        <v>6.3</v>
      </c>
      <c r="E1156" s="11" t="str">
        <f>VLOOKUP($A1156,'Medical Examinations'!$A1156:$P3490,14,FALSE)</f>
        <v>Yes</v>
      </c>
      <c r="F1156" s="11" t="str">
        <f>VLOOKUP($A1156,'Medical Examinations'!$A1156:$O3490,5,FALSE)</f>
        <v>No</v>
      </c>
      <c r="G1156" s="11" t="str">
        <f>VLOOKUP($A1156,'Medical Examinations'!$A1156:$O3490,6,FALSE)</f>
        <v>No</v>
      </c>
      <c r="H1156" s="11">
        <f>VLOOKUP($A1156,'Medical Examinations'!$A1156:$P3490,13,FALSE)</f>
        <v>0</v>
      </c>
      <c r="I1156" s="11" t="str">
        <f>VLOOKUP($A1156,'Medical Examinations'!$A1156:$P3490,16,FALSE)</f>
        <v>No</v>
      </c>
      <c r="J1156" s="11" t="str">
        <f>VLOOKUP($A1156,'Medical Examinations'!$A1156:$P3490,11,FALSE)</f>
        <v>Obesity</v>
      </c>
      <c r="K1156" s="11" t="str">
        <f>VLOOKUP($A1156,'Medical Examinations'!$A1156:$P3490,12,FALSE)</f>
        <v>Prediabetes</v>
      </c>
      <c r="L1156" s="11" t="str">
        <f>VLOOKUP($A1156,'Hospitalisation Details'!$K1156:$S3498,7,FALSE)</f>
        <v>14 Jul 2001</v>
      </c>
      <c r="M1156" s="17">
        <f>VLOOKUP($A1156,'Hospitalisation Details'!$K1156:$S3498,9,FALSE)</f>
        <v>9753.49</v>
      </c>
      <c r="N1156" s="11" t="str">
        <f>VLOOKUP($A1156,'Hospitalisation Details'!$K1156:$S3498,4,FALSE)</f>
        <v>Tier - 2</v>
      </c>
      <c r="O1156" s="11" t="str">
        <f>VLOOKUP($A1156,'Hospitalisation Details'!$K1156:$S3498,5,FALSE)</f>
        <v>Tier - 2</v>
      </c>
      <c r="P1156" s="11" t="str">
        <f>VLOOKUP($A1156,'Hospitalisation Details'!$K1156:$S3498,6,FALSE)</f>
        <v>R1012</v>
      </c>
      <c r="Q1156" s="36">
        <f ca="1">VLOOKUP($A1156,'Hospitalisation Details'!$K1156:$S3498,8,FALSE)</f>
        <v>23</v>
      </c>
    </row>
    <row r="1157" spans="1:17" x14ac:dyDescent="0.3">
      <c r="A1157" s="14" t="str">
        <f>VLOOKUP('Customer Names'!A1157,'Customer Names'!A1157:F3491,1,FALSE)</f>
        <v>Id1156</v>
      </c>
      <c r="B1157" s="11" t="str">
        <f>VLOOKUP('Customer Names'!B1157,'Customer Names'!B1157:G3491,5,FALSE)</f>
        <v>Cary</v>
      </c>
      <c r="C1157" s="11">
        <f>VLOOKUP($A1157,'Medical Examinations'!$A1157:$O3491,2,FALSE)</f>
        <v>47.74</v>
      </c>
      <c r="D1157" s="11">
        <f>VLOOKUP($A1157,'Medical Examinations'!$A1157:$O3491,3,FALSE)</f>
        <v>8.0500000000000007</v>
      </c>
      <c r="E1157" s="11" t="str">
        <f>VLOOKUP($A1157,'Medical Examinations'!$A1157:$P3491,14,FALSE)</f>
        <v>Yes</v>
      </c>
      <c r="F1157" s="11" t="str">
        <f>VLOOKUP($A1157,'Medical Examinations'!$A1157:$O3491,5,FALSE)</f>
        <v>No</v>
      </c>
      <c r="G1157" s="11" t="str">
        <f>VLOOKUP($A1157,'Medical Examinations'!$A1157:$O3491,6,FALSE)</f>
        <v>No</v>
      </c>
      <c r="H1157" s="11">
        <f>VLOOKUP($A1157,'Medical Examinations'!$A1157:$P3491,13,FALSE)</f>
        <v>2</v>
      </c>
      <c r="I1157" s="11" t="str">
        <f>VLOOKUP($A1157,'Medical Examinations'!$A1157:$P3491,16,FALSE)</f>
        <v>No</v>
      </c>
      <c r="J1157" s="11" t="str">
        <f>VLOOKUP($A1157,'Medical Examinations'!$A1157:$P3491,11,FALSE)</f>
        <v>Obesity</v>
      </c>
      <c r="K1157" s="11" t="str">
        <f>VLOOKUP($A1157,'Medical Examinations'!$A1157:$P3491,12,FALSE)</f>
        <v>Diabetes</v>
      </c>
      <c r="L1157" s="11" t="str">
        <f>VLOOKUP($A1157,'Hospitalisation Details'!$K1157:$S3499,7,FALSE)</f>
        <v>4 Jul 1970</v>
      </c>
      <c r="M1157" s="17">
        <f>VLOOKUP($A1157,'Hospitalisation Details'!$K1157:$S3499,9,FALSE)</f>
        <v>9748.91</v>
      </c>
      <c r="N1157" s="11" t="str">
        <f>VLOOKUP($A1157,'Hospitalisation Details'!$K1157:$S3499,4,FALSE)</f>
        <v>Tier - 2</v>
      </c>
      <c r="O1157" s="11" t="str">
        <f>VLOOKUP($A1157,'Hospitalisation Details'!$K1157:$S3499,5,FALSE)</f>
        <v>Tier - 1</v>
      </c>
      <c r="P1157" s="11" t="str">
        <f>VLOOKUP($A1157,'Hospitalisation Details'!$K1157:$S3499,6,FALSE)</f>
        <v>R1013</v>
      </c>
      <c r="Q1157" s="36">
        <f ca="1">VLOOKUP($A1157,'Hospitalisation Details'!$K1157:$S3499,8,FALSE)</f>
        <v>54</v>
      </c>
    </row>
    <row r="1158" spans="1:17" x14ac:dyDescent="0.3">
      <c r="A1158" s="14" t="str">
        <f>VLOOKUP('Customer Names'!A1158,'Customer Names'!A1158:F3492,1,FALSE)</f>
        <v>Id1157</v>
      </c>
      <c r="B1158" s="11" t="str">
        <f>VLOOKUP('Customer Names'!B1158,'Customer Names'!B1158:G3492,5,FALSE)</f>
        <v>Steven</v>
      </c>
      <c r="C1158" s="11">
        <f>VLOOKUP($A1158,'Medical Examinations'!$A1158:$O3492,2,FALSE)</f>
        <v>30.2</v>
      </c>
      <c r="D1158" s="11">
        <f>VLOOKUP($A1158,'Medical Examinations'!$A1158:$O3492,3,FALSE)</f>
        <v>9.8800000000000008</v>
      </c>
      <c r="E1158" s="11" t="str">
        <f>VLOOKUP($A1158,'Medical Examinations'!$A1158:$P3492,14,FALSE)</f>
        <v>Yes</v>
      </c>
      <c r="F1158" s="11" t="str">
        <f>VLOOKUP($A1158,'Medical Examinations'!$A1158:$O3492,5,FALSE)</f>
        <v>No</v>
      </c>
      <c r="G1158" s="11" t="str">
        <f>VLOOKUP($A1158,'Medical Examinations'!$A1158:$O3492,6,FALSE)</f>
        <v>No</v>
      </c>
      <c r="H1158" s="11">
        <f>VLOOKUP($A1158,'Medical Examinations'!$A1158:$P3492,13,FALSE)</f>
        <v>2</v>
      </c>
      <c r="I1158" s="11" t="str">
        <f>VLOOKUP($A1158,'Medical Examinations'!$A1158:$P3492,16,FALSE)</f>
        <v>No</v>
      </c>
      <c r="J1158" s="11" t="str">
        <f>VLOOKUP($A1158,'Medical Examinations'!$A1158:$P3492,11,FALSE)</f>
        <v>Obesity</v>
      </c>
      <c r="K1158" s="11" t="str">
        <f>VLOOKUP($A1158,'Medical Examinations'!$A1158:$P3492,12,FALSE)</f>
        <v>Diabetes</v>
      </c>
      <c r="L1158" s="11" t="str">
        <f>VLOOKUP($A1158,'Hospitalisation Details'!$K1158:$S3500,7,FALSE)</f>
        <v>18 Aug 1970</v>
      </c>
      <c r="M1158" s="17">
        <f>VLOOKUP($A1158,'Hospitalisation Details'!$K1158:$S3500,9,FALSE)</f>
        <v>9724.5300000000007</v>
      </c>
      <c r="N1158" s="11" t="str">
        <f>VLOOKUP($A1158,'Hospitalisation Details'!$K1158:$S3500,4,FALSE)</f>
        <v>Tier - 3</v>
      </c>
      <c r="O1158" s="11" t="str">
        <f>VLOOKUP($A1158,'Hospitalisation Details'!$K1158:$S3500,5,FALSE)</f>
        <v>Tier - 1</v>
      </c>
      <c r="P1158" s="11" t="str">
        <f>VLOOKUP($A1158,'Hospitalisation Details'!$K1158:$S3500,6,FALSE)</f>
        <v>R1011</v>
      </c>
      <c r="Q1158" s="36">
        <f ca="1">VLOOKUP($A1158,'Hospitalisation Details'!$K1158:$S3500,8,FALSE)</f>
        <v>54</v>
      </c>
    </row>
    <row r="1159" spans="1:17" x14ac:dyDescent="0.3">
      <c r="A1159" s="14" t="str">
        <f>VLOOKUP('Customer Names'!A1159,'Customer Names'!A1159:F3493,1,FALSE)</f>
        <v>Id1158</v>
      </c>
      <c r="B1159" s="11" t="str">
        <f>VLOOKUP('Customer Names'!B1159,'Customer Names'!B1159:G3493,5,FALSE)</f>
        <v>Jose Antonio Sr</v>
      </c>
      <c r="C1159" s="11">
        <f>VLOOKUP($A1159,'Medical Examinations'!$A1159:$O3493,2,FALSE)</f>
        <v>33.25</v>
      </c>
      <c r="D1159" s="11">
        <f>VLOOKUP($A1159,'Medical Examinations'!$A1159:$O3493,3,FALSE)</f>
        <v>7.42</v>
      </c>
      <c r="E1159" s="11" t="str">
        <f>VLOOKUP($A1159,'Medical Examinations'!$A1159:$P3493,14,FALSE)</f>
        <v>Yes</v>
      </c>
      <c r="F1159" s="11" t="str">
        <f>VLOOKUP($A1159,'Medical Examinations'!$A1159:$O3493,5,FALSE)</f>
        <v>No</v>
      </c>
      <c r="G1159" s="11" t="str">
        <f>VLOOKUP($A1159,'Medical Examinations'!$A1159:$O3493,6,FALSE)</f>
        <v>No</v>
      </c>
      <c r="H1159" s="11">
        <f>VLOOKUP($A1159,'Medical Examinations'!$A1159:$P3493,13,FALSE)</f>
        <v>2</v>
      </c>
      <c r="I1159" s="11" t="str">
        <f>VLOOKUP($A1159,'Medical Examinations'!$A1159:$P3493,16,FALSE)</f>
        <v>No</v>
      </c>
      <c r="J1159" s="11" t="str">
        <f>VLOOKUP($A1159,'Medical Examinations'!$A1159:$P3493,11,FALSE)</f>
        <v>Obesity</v>
      </c>
      <c r="K1159" s="11" t="str">
        <f>VLOOKUP($A1159,'Medical Examinations'!$A1159:$P3493,12,FALSE)</f>
        <v>Diabetes</v>
      </c>
      <c r="L1159" s="11" t="str">
        <f>VLOOKUP($A1159,'Hospitalisation Details'!$K1159:$S3501,7,FALSE)</f>
        <v>12 Sep 1970</v>
      </c>
      <c r="M1159" s="17">
        <f>VLOOKUP($A1159,'Hospitalisation Details'!$K1159:$S3501,9,FALSE)</f>
        <v>9722.77</v>
      </c>
      <c r="N1159" s="11" t="str">
        <f>VLOOKUP($A1159,'Hospitalisation Details'!$K1159:$S3501,4,FALSE)</f>
        <v>Tier - 3</v>
      </c>
      <c r="O1159" s="11" t="str">
        <f>VLOOKUP($A1159,'Hospitalisation Details'!$K1159:$S3501,5,FALSE)</f>
        <v>Tier - 1</v>
      </c>
      <c r="P1159" s="11" t="str">
        <f>VLOOKUP($A1159,'Hospitalisation Details'!$K1159:$S3501,6,FALSE)</f>
        <v>R1016</v>
      </c>
      <c r="Q1159" s="36">
        <f ca="1">VLOOKUP($A1159,'Hospitalisation Details'!$K1159:$S3501,8,FALSE)</f>
        <v>54</v>
      </c>
    </row>
    <row r="1160" spans="1:17" x14ac:dyDescent="0.3">
      <c r="A1160" s="14" t="str">
        <f>VLOOKUP('Customer Names'!A1160,'Customer Names'!A1160:F3494,1,FALSE)</f>
        <v>Id1159</v>
      </c>
      <c r="B1160" s="11" t="str">
        <f>VLOOKUP('Customer Names'!B1160,'Customer Names'!B1160:G3494,5,FALSE)</f>
        <v>Tatiana</v>
      </c>
      <c r="C1160" s="11">
        <f>VLOOKUP($A1160,'Medical Examinations'!$A1160:$O3494,2,FALSE)</f>
        <v>26.6</v>
      </c>
      <c r="D1160" s="11">
        <f>VLOOKUP($A1160,'Medical Examinations'!$A1160:$O3494,3,FALSE)</f>
        <v>8.4499999999999993</v>
      </c>
      <c r="E1160" s="11" t="str">
        <f>VLOOKUP($A1160,'Medical Examinations'!$A1160:$P3494,14,FALSE)</f>
        <v>Yes</v>
      </c>
      <c r="F1160" s="11" t="str">
        <f>VLOOKUP($A1160,'Medical Examinations'!$A1160:$O3494,5,FALSE)</f>
        <v>No</v>
      </c>
      <c r="G1160" s="11" t="str">
        <f>VLOOKUP($A1160,'Medical Examinations'!$A1160:$O3494,6,FALSE)</f>
        <v>No</v>
      </c>
      <c r="H1160" s="11">
        <f>VLOOKUP($A1160,'Medical Examinations'!$A1160:$P3494,13,FALSE)</f>
        <v>1</v>
      </c>
      <c r="I1160" s="11" t="str">
        <f>VLOOKUP($A1160,'Medical Examinations'!$A1160:$P3494,16,FALSE)</f>
        <v>No</v>
      </c>
      <c r="J1160" s="11" t="str">
        <f>VLOOKUP($A1160,'Medical Examinations'!$A1160:$P3494,11,FALSE)</f>
        <v>Overweight</v>
      </c>
      <c r="K1160" s="11" t="str">
        <f>VLOOKUP($A1160,'Medical Examinations'!$A1160:$P3494,12,FALSE)</f>
        <v>Diabetes</v>
      </c>
      <c r="L1160" s="11" t="str">
        <f>VLOOKUP($A1160,'Hospitalisation Details'!$K1160:$S3502,7,FALSE)</f>
        <v>27 Jun 1975</v>
      </c>
      <c r="M1160" s="17">
        <f>VLOOKUP($A1160,'Hospitalisation Details'!$K1160:$S3502,9,FALSE)</f>
        <v>9715.84</v>
      </c>
      <c r="N1160" s="11" t="str">
        <f>VLOOKUP($A1160,'Hospitalisation Details'!$K1160:$S3502,4,FALSE)</f>
        <v>Tier - 2</v>
      </c>
      <c r="O1160" s="11" t="str">
        <f>VLOOKUP($A1160,'Hospitalisation Details'!$K1160:$S3502,5,FALSE)</f>
        <v>Tier - 1</v>
      </c>
      <c r="P1160" s="11" t="str">
        <f>VLOOKUP($A1160,'Hospitalisation Details'!$K1160:$S3502,6,FALSE)</f>
        <v>R1024</v>
      </c>
      <c r="Q1160" s="36">
        <f ca="1">VLOOKUP($A1160,'Hospitalisation Details'!$K1160:$S3502,8,FALSE)</f>
        <v>49</v>
      </c>
    </row>
    <row r="1161" spans="1:17" x14ac:dyDescent="0.3">
      <c r="A1161" s="14" t="str">
        <f>VLOOKUP('Customer Names'!A1161,'Customer Names'!A1161:F3495,1,FALSE)</f>
        <v>Id1160</v>
      </c>
      <c r="B1161" s="11" t="str">
        <f>VLOOKUP('Customer Names'!B1161,'Customer Names'!B1161:G3495,5,FALSE)</f>
        <v>Dan T</v>
      </c>
      <c r="C1161" s="11">
        <f>VLOOKUP($A1161,'Medical Examinations'!$A1161:$O3495,2,FALSE)</f>
        <v>26.35</v>
      </c>
      <c r="D1161" s="11">
        <f>VLOOKUP($A1161,'Medical Examinations'!$A1161:$O3495,3,FALSE)</f>
        <v>6.21</v>
      </c>
      <c r="E1161" s="11" t="str">
        <f>VLOOKUP($A1161,'Medical Examinations'!$A1161:$P3495,14,FALSE)</f>
        <v>No</v>
      </c>
      <c r="F1161" s="11" t="str">
        <f>VLOOKUP($A1161,'Medical Examinations'!$A1161:$O3495,5,FALSE)</f>
        <v>No</v>
      </c>
      <c r="G1161" s="11" t="str">
        <f>VLOOKUP($A1161,'Medical Examinations'!$A1161:$O3495,6,FALSE)</f>
        <v>No</v>
      </c>
      <c r="H1161" s="11">
        <f>VLOOKUP($A1161,'Medical Examinations'!$A1161:$P3495,13,FALSE)</f>
        <v>2</v>
      </c>
      <c r="I1161" s="11" t="str">
        <f>VLOOKUP($A1161,'Medical Examinations'!$A1161:$P3495,16,FALSE)</f>
        <v>No</v>
      </c>
      <c r="J1161" s="11" t="str">
        <f>VLOOKUP($A1161,'Medical Examinations'!$A1161:$P3495,11,FALSE)</f>
        <v>Overweight</v>
      </c>
      <c r="K1161" s="11" t="str">
        <f>VLOOKUP($A1161,'Medical Examinations'!$A1161:$P3495,12,FALSE)</f>
        <v>Prediabetes</v>
      </c>
      <c r="L1161" s="11" t="str">
        <f>VLOOKUP($A1161,'Hospitalisation Details'!$K1161:$S3503,7,FALSE)</f>
        <v>10 Jul 1972</v>
      </c>
      <c r="M1161" s="17">
        <f>VLOOKUP($A1161,'Hospitalisation Details'!$K1161:$S3503,9,FALSE)</f>
        <v>9710.7099999999991</v>
      </c>
      <c r="N1161" s="11" t="str">
        <f>VLOOKUP($A1161,'Hospitalisation Details'!$K1161:$S3503,4,FALSE)</f>
        <v>Tier - 2</v>
      </c>
      <c r="O1161" s="11" t="str">
        <f>VLOOKUP($A1161,'Hospitalisation Details'!$K1161:$S3503,5,FALSE)</f>
        <v>Tier - 1</v>
      </c>
      <c r="P1161" s="11" t="str">
        <f>VLOOKUP($A1161,'Hospitalisation Details'!$K1161:$S3503,6,FALSE)</f>
        <v>R1021</v>
      </c>
      <c r="Q1161" s="36">
        <f ca="1">VLOOKUP($A1161,'Hospitalisation Details'!$K1161:$S3503,8,FALSE)</f>
        <v>52</v>
      </c>
    </row>
    <row r="1162" spans="1:17" x14ac:dyDescent="0.3">
      <c r="A1162" s="14" t="str">
        <f>VLOOKUP('Customer Names'!A1162,'Customer Names'!A1162:F3496,1,FALSE)</f>
        <v>Id1161</v>
      </c>
      <c r="B1162" s="11" t="str">
        <f>VLOOKUP('Customer Names'!B1162,'Customer Names'!B1162:G3496,5,FALSE)</f>
        <v>Liisa A</v>
      </c>
      <c r="C1162" s="11">
        <f>VLOOKUP($A1162,'Medical Examinations'!$A1162:$O3496,2,FALSE)</f>
        <v>39.994999999999997</v>
      </c>
      <c r="D1162" s="11">
        <f>VLOOKUP($A1162,'Medical Examinations'!$A1162:$O3496,3,FALSE)</f>
        <v>4.6500000000000004</v>
      </c>
      <c r="E1162" s="11" t="str">
        <f>VLOOKUP($A1162,'Medical Examinations'!$A1162:$P3496,14,FALSE)</f>
        <v>No</v>
      </c>
      <c r="F1162" s="11" t="str">
        <f>VLOOKUP($A1162,'Medical Examinations'!$A1162:$O3496,5,FALSE)</f>
        <v>No</v>
      </c>
      <c r="G1162" s="11" t="str">
        <f>VLOOKUP($A1162,'Medical Examinations'!$A1162:$O3496,6,FALSE)</f>
        <v>No</v>
      </c>
      <c r="H1162" s="11">
        <f>VLOOKUP($A1162,'Medical Examinations'!$A1162:$P3496,13,FALSE)</f>
        <v>0</v>
      </c>
      <c r="I1162" s="11" t="str">
        <f>VLOOKUP($A1162,'Medical Examinations'!$A1162:$P3496,16,FALSE)</f>
        <v>No</v>
      </c>
      <c r="J1162" s="11" t="str">
        <f>VLOOKUP($A1162,'Medical Examinations'!$A1162:$P3496,11,FALSE)</f>
        <v>Obesity</v>
      </c>
      <c r="K1162" s="11" t="str">
        <f>VLOOKUP($A1162,'Medical Examinations'!$A1162:$P3496,12,FALSE)</f>
        <v>Normal</v>
      </c>
      <c r="L1162" s="11" t="str">
        <f>VLOOKUP($A1162,'Hospitalisation Details'!$K1162:$S3504,7,FALSE)</f>
        <v>19 Sep 1977</v>
      </c>
      <c r="M1162" s="17">
        <f>VLOOKUP($A1162,'Hospitalisation Details'!$K1162:$S3504,9,FALSE)</f>
        <v>9704.67</v>
      </c>
      <c r="N1162" s="11" t="str">
        <f>VLOOKUP($A1162,'Hospitalisation Details'!$K1162:$S3504,4,FALSE)</f>
        <v>Tier - 2</v>
      </c>
      <c r="O1162" s="11" t="str">
        <f>VLOOKUP($A1162,'Hospitalisation Details'!$K1162:$S3504,5,FALSE)</f>
        <v>Tier - 3</v>
      </c>
      <c r="P1162" s="11" t="str">
        <f>VLOOKUP($A1162,'Hospitalisation Details'!$K1162:$S3504,6,FALSE)</f>
        <v>R1024</v>
      </c>
      <c r="Q1162" s="36">
        <f ca="1">VLOOKUP($A1162,'Hospitalisation Details'!$K1162:$S3504,8,FALSE)</f>
        <v>47</v>
      </c>
    </row>
    <row r="1163" spans="1:17" x14ac:dyDescent="0.3">
      <c r="A1163" s="14" t="str">
        <f>VLOOKUP('Customer Names'!A1163,'Customer Names'!A1163:F3497,1,FALSE)</f>
        <v>Id1162</v>
      </c>
      <c r="B1163" s="11" t="str">
        <f>VLOOKUP('Customer Names'!B1163,'Customer Names'!B1163:G3497,5,FALSE)</f>
        <v>Kathryn E</v>
      </c>
      <c r="C1163" s="11">
        <f>VLOOKUP($A1163,'Medical Examinations'!$A1163:$O3497,2,FALSE)</f>
        <v>22.92</v>
      </c>
      <c r="D1163" s="11">
        <f>VLOOKUP($A1163,'Medical Examinations'!$A1163:$O3497,3,FALSE)</f>
        <v>5.87</v>
      </c>
      <c r="E1163" s="11" t="str">
        <f>VLOOKUP($A1163,'Medical Examinations'!$A1163:$P3497,14,FALSE)</f>
        <v>Yes</v>
      </c>
      <c r="F1163" s="11" t="str">
        <f>VLOOKUP($A1163,'Medical Examinations'!$A1163:$O3497,5,FALSE)</f>
        <v>No</v>
      </c>
      <c r="G1163" s="11" t="str">
        <f>VLOOKUP($A1163,'Medical Examinations'!$A1163:$O3497,6,FALSE)</f>
        <v>No</v>
      </c>
      <c r="H1163" s="11">
        <f>VLOOKUP($A1163,'Medical Examinations'!$A1163:$P3497,13,FALSE)</f>
        <v>1</v>
      </c>
      <c r="I1163" s="11" t="str">
        <f>VLOOKUP($A1163,'Medical Examinations'!$A1163:$P3497,16,FALSE)</f>
        <v>No</v>
      </c>
      <c r="J1163" s="11" t="str">
        <f>VLOOKUP($A1163,'Medical Examinations'!$A1163:$P3497,11,FALSE)</f>
        <v>Normal Weight</v>
      </c>
      <c r="K1163" s="11" t="str">
        <f>VLOOKUP($A1163,'Medical Examinations'!$A1163:$P3497,12,FALSE)</f>
        <v>Prediabetes</v>
      </c>
      <c r="L1163" s="11" t="str">
        <f>VLOOKUP($A1163,'Hospitalisation Details'!$K1163:$S3505,7,FALSE)</f>
        <v>7 Nov 1964</v>
      </c>
      <c r="M1163" s="17">
        <f>VLOOKUP($A1163,'Hospitalisation Details'!$K1163:$S3505,9,FALSE)</f>
        <v>9698.42</v>
      </c>
      <c r="N1163" s="11" t="str">
        <f>VLOOKUP($A1163,'Hospitalisation Details'!$K1163:$S3505,4,FALSE)</f>
        <v>Tier - 3</v>
      </c>
      <c r="O1163" s="11" t="str">
        <f>VLOOKUP($A1163,'Hospitalisation Details'!$K1163:$S3505,5,FALSE)</f>
        <v>Tier - 3</v>
      </c>
      <c r="P1163" s="11" t="str">
        <f>VLOOKUP($A1163,'Hospitalisation Details'!$K1163:$S3505,6,FALSE)</f>
        <v>R1013</v>
      </c>
      <c r="Q1163" s="36">
        <f ca="1">VLOOKUP($A1163,'Hospitalisation Details'!$K1163:$S3505,8,FALSE)</f>
        <v>60</v>
      </c>
    </row>
    <row r="1164" spans="1:17" x14ac:dyDescent="0.3">
      <c r="A1164" s="14" t="str">
        <f>VLOOKUP('Customer Names'!A1164,'Customer Names'!A1164:F3498,1,FALSE)</f>
        <v>Id1163</v>
      </c>
      <c r="B1164" s="11" t="str">
        <f>VLOOKUP('Customer Names'!B1164,'Customer Names'!B1164:G3498,5,FALSE)</f>
        <v>Maxwell</v>
      </c>
      <c r="C1164" s="11">
        <f>VLOOKUP($A1164,'Medical Examinations'!$A1164:$O3498,2,FALSE)</f>
        <v>24.78</v>
      </c>
      <c r="D1164" s="11">
        <f>VLOOKUP($A1164,'Medical Examinations'!$A1164:$O3498,3,FALSE)</f>
        <v>4.24</v>
      </c>
      <c r="E1164" s="11" t="str">
        <f>VLOOKUP($A1164,'Medical Examinations'!$A1164:$P3498,14,FALSE)</f>
        <v>Yes</v>
      </c>
      <c r="F1164" s="11" t="str">
        <f>VLOOKUP($A1164,'Medical Examinations'!$A1164:$O3498,5,FALSE)</f>
        <v>No</v>
      </c>
      <c r="G1164" s="11" t="str">
        <f>VLOOKUP($A1164,'Medical Examinations'!$A1164:$O3498,6,FALSE)</f>
        <v>No</v>
      </c>
      <c r="H1164" s="11">
        <f>VLOOKUP($A1164,'Medical Examinations'!$A1164:$P3498,13,FALSE)</f>
        <v>2</v>
      </c>
      <c r="I1164" s="11" t="str">
        <f>VLOOKUP($A1164,'Medical Examinations'!$A1164:$P3498,16,FALSE)</f>
        <v>No</v>
      </c>
      <c r="J1164" s="11" t="str">
        <f>VLOOKUP($A1164,'Medical Examinations'!$A1164:$P3498,11,FALSE)</f>
        <v>Normal Weight</v>
      </c>
      <c r="K1164" s="11" t="str">
        <f>VLOOKUP($A1164,'Medical Examinations'!$A1164:$P3498,12,FALSE)</f>
        <v>Normal</v>
      </c>
      <c r="L1164" s="11" t="str">
        <f>VLOOKUP($A1164,'Hospitalisation Details'!$K1164:$S3506,7,FALSE)</f>
        <v>16 Sep 1966</v>
      </c>
      <c r="M1164" s="17">
        <f>VLOOKUP($A1164,'Hospitalisation Details'!$K1164:$S3506,9,FALSE)</f>
        <v>9684.2900000000009</v>
      </c>
      <c r="N1164" s="11" t="str">
        <f>VLOOKUP($A1164,'Hospitalisation Details'!$K1164:$S3506,4,FALSE)</f>
        <v>Tier - 3</v>
      </c>
      <c r="O1164" s="11" t="str">
        <f>VLOOKUP($A1164,'Hospitalisation Details'!$K1164:$S3506,5,FALSE)</f>
        <v>Tier - 2</v>
      </c>
      <c r="P1164" s="11" t="str">
        <f>VLOOKUP($A1164,'Hospitalisation Details'!$K1164:$S3506,6,FALSE)</f>
        <v>R1013</v>
      </c>
      <c r="Q1164" s="36">
        <f ca="1">VLOOKUP($A1164,'Hospitalisation Details'!$K1164:$S3506,8,FALSE)</f>
        <v>58</v>
      </c>
    </row>
    <row r="1165" spans="1:17" x14ac:dyDescent="0.3">
      <c r="A1165" s="14" t="str">
        <f>VLOOKUP('Customer Names'!A1165,'Customer Names'!A1165:F3499,1,FALSE)</f>
        <v>Id1164</v>
      </c>
      <c r="B1165" s="11" t="str">
        <f>VLOOKUP('Customer Names'!B1165,'Customer Names'!B1165:G3499,5,FALSE)</f>
        <v>Pascale</v>
      </c>
      <c r="C1165" s="11">
        <f>VLOOKUP($A1165,'Medical Examinations'!$A1165:$O3499,2,FALSE)</f>
        <v>34.07</v>
      </c>
      <c r="D1165" s="11">
        <f>VLOOKUP($A1165,'Medical Examinations'!$A1165:$O3499,3,FALSE)</f>
        <v>7.81</v>
      </c>
      <c r="E1165" s="11" t="str">
        <f>VLOOKUP($A1165,'Medical Examinations'!$A1165:$P3499,14,FALSE)</f>
        <v>Yes</v>
      </c>
      <c r="F1165" s="11" t="str">
        <f>VLOOKUP($A1165,'Medical Examinations'!$A1165:$O3499,5,FALSE)</f>
        <v>No</v>
      </c>
      <c r="G1165" s="11" t="str">
        <f>VLOOKUP($A1165,'Medical Examinations'!$A1165:$O3499,6,FALSE)</f>
        <v>No</v>
      </c>
      <c r="H1165" s="11">
        <f>VLOOKUP($A1165,'Medical Examinations'!$A1165:$P3499,13,FALSE)</f>
        <v>0</v>
      </c>
      <c r="I1165" s="11" t="str">
        <f>VLOOKUP($A1165,'Medical Examinations'!$A1165:$P3499,16,FALSE)</f>
        <v>No</v>
      </c>
      <c r="J1165" s="11" t="str">
        <f>VLOOKUP($A1165,'Medical Examinations'!$A1165:$P3499,11,FALSE)</f>
        <v>Obesity</v>
      </c>
      <c r="K1165" s="11" t="str">
        <f>VLOOKUP($A1165,'Medical Examinations'!$A1165:$P3499,12,FALSE)</f>
        <v>Diabetes</v>
      </c>
      <c r="L1165" s="11" t="str">
        <f>VLOOKUP($A1165,'Hospitalisation Details'!$K1165:$S3507,7,FALSE)</f>
        <v>8 Aug 1981</v>
      </c>
      <c r="M1165" s="17">
        <f>VLOOKUP($A1165,'Hospitalisation Details'!$K1165:$S3507,9,FALSE)</f>
        <v>9664.34</v>
      </c>
      <c r="N1165" s="11" t="str">
        <f>VLOOKUP($A1165,'Hospitalisation Details'!$K1165:$S3507,4,FALSE)</f>
        <v>Tier - 2</v>
      </c>
      <c r="O1165" s="11" t="str">
        <f>VLOOKUP($A1165,'Hospitalisation Details'!$K1165:$S3507,5,FALSE)</f>
        <v>Tier - 3</v>
      </c>
      <c r="P1165" s="11" t="str">
        <f>VLOOKUP($A1165,'Hospitalisation Details'!$K1165:$S3507,6,FALSE)</f>
        <v>R1011</v>
      </c>
      <c r="Q1165" s="36">
        <f ca="1">VLOOKUP($A1165,'Hospitalisation Details'!$K1165:$S3507,8,FALSE)</f>
        <v>43</v>
      </c>
    </row>
    <row r="1166" spans="1:17" x14ac:dyDescent="0.3">
      <c r="A1166" s="14" t="str">
        <f>VLOOKUP('Customer Names'!A1166,'Customer Names'!A1166:F3500,1,FALSE)</f>
        <v>Id1165</v>
      </c>
      <c r="B1166" s="11" t="str">
        <f>VLOOKUP('Customer Names'!B1166,'Customer Names'!B1166:G3500,5,FALSE)</f>
        <v>Becca</v>
      </c>
      <c r="C1166" s="11">
        <f>VLOOKUP($A1166,'Medical Examinations'!$A1166:$O3500,2,FALSE)</f>
        <v>30.14</v>
      </c>
      <c r="D1166" s="11">
        <f>VLOOKUP($A1166,'Medical Examinations'!$A1166:$O3500,3,FALSE)</f>
        <v>9.85</v>
      </c>
      <c r="E1166" s="11" t="str">
        <f>VLOOKUP($A1166,'Medical Examinations'!$A1166:$P3500,14,FALSE)</f>
        <v>No</v>
      </c>
      <c r="F1166" s="11" t="str">
        <f>VLOOKUP($A1166,'Medical Examinations'!$A1166:$O3500,5,FALSE)</f>
        <v>No</v>
      </c>
      <c r="G1166" s="11" t="str">
        <f>VLOOKUP($A1166,'Medical Examinations'!$A1166:$O3500,6,FALSE)</f>
        <v>No</v>
      </c>
      <c r="H1166" s="11">
        <f>VLOOKUP($A1166,'Medical Examinations'!$A1166:$P3500,13,FALSE)</f>
        <v>0</v>
      </c>
      <c r="I1166" s="11" t="str">
        <f>VLOOKUP($A1166,'Medical Examinations'!$A1166:$P3500,16,FALSE)</f>
        <v>No</v>
      </c>
      <c r="J1166" s="11" t="str">
        <f>VLOOKUP($A1166,'Medical Examinations'!$A1166:$P3500,11,FALSE)</f>
        <v>Obesity</v>
      </c>
      <c r="K1166" s="11" t="str">
        <f>VLOOKUP($A1166,'Medical Examinations'!$A1166:$P3500,12,FALSE)</f>
        <v>Diabetes</v>
      </c>
      <c r="L1166" s="11" t="str">
        <f>VLOOKUP($A1166,'Hospitalisation Details'!$K1166:$S3508,7,FALSE)</f>
        <v>8 Jul 1974</v>
      </c>
      <c r="M1166" s="17">
        <f>VLOOKUP($A1166,'Hospitalisation Details'!$K1166:$S3508,9,FALSE)</f>
        <v>9653.81</v>
      </c>
      <c r="N1166" s="11" t="str">
        <f>VLOOKUP($A1166,'Hospitalisation Details'!$K1166:$S3508,4,FALSE)</f>
        <v>Tier - 2</v>
      </c>
      <c r="O1166" s="11" t="str">
        <f>VLOOKUP($A1166,'Hospitalisation Details'!$K1166:$S3508,5,FALSE)</f>
        <v>Tier - 2</v>
      </c>
      <c r="P1166" s="11" t="str">
        <f>VLOOKUP($A1166,'Hospitalisation Details'!$K1166:$S3508,6,FALSE)</f>
        <v>R1011</v>
      </c>
      <c r="Q1166" s="36">
        <f ca="1">VLOOKUP($A1166,'Hospitalisation Details'!$K1166:$S3508,8,FALSE)</f>
        <v>50</v>
      </c>
    </row>
    <row r="1167" spans="1:17" x14ac:dyDescent="0.3">
      <c r="A1167" s="14" t="str">
        <f>VLOOKUP('Customer Names'!A1167,'Customer Names'!A1167:F3501,1,FALSE)</f>
        <v>Id1166</v>
      </c>
      <c r="B1167" s="11" t="str">
        <f>VLOOKUP('Customer Names'!B1167,'Customer Names'!B1167:G3501,5,FALSE)</f>
        <v>Grace</v>
      </c>
      <c r="C1167" s="11">
        <f>VLOOKUP($A1167,'Medical Examinations'!$A1167:$O3501,2,FALSE)</f>
        <v>18.05</v>
      </c>
      <c r="D1167" s="11">
        <f>VLOOKUP($A1167,'Medical Examinations'!$A1167:$O3501,3,FALSE)</f>
        <v>6.94</v>
      </c>
      <c r="E1167" s="11" t="str">
        <f>VLOOKUP($A1167,'Medical Examinations'!$A1167:$P3501,14,FALSE)</f>
        <v>No</v>
      </c>
      <c r="F1167" s="11" t="str">
        <f>VLOOKUP($A1167,'Medical Examinations'!$A1167:$O3501,5,FALSE)</f>
        <v>No</v>
      </c>
      <c r="G1167" s="11" t="str">
        <f>VLOOKUP($A1167,'Medical Examinations'!$A1167:$O3501,6,FALSE)</f>
        <v>No</v>
      </c>
      <c r="H1167" s="11">
        <f>VLOOKUP($A1167,'Medical Examinations'!$A1167:$P3501,13,FALSE)</f>
        <v>0</v>
      </c>
      <c r="I1167" s="11" t="str">
        <f>VLOOKUP($A1167,'Medical Examinations'!$A1167:$P3501,16,FALSE)</f>
        <v>No</v>
      </c>
      <c r="J1167" s="11" t="str">
        <f>VLOOKUP($A1167,'Medical Examinations'!$A1167:$P3501,11,FALSE)</f>
        <v>Underweight</v>
      </c>
      <c r="K1167" s="11" t="str">
        <f>VLOOKUP($A1167,'Medical Examinations'!$A1167:$P3501,12,FALSE)</f>
        <v>Diabetes</v>
      </c>
      <c r="L1167" s="11" t="str">
        <f>VLOOKUP($A1167,'Hospitalisation Details'!$K1167:$S3509,7,FALSE)</f>
        <v>19 Jul 1971</v>
      </c>
      <c r="M1167" s="17">
        <f>VLOOKUP($A1167,'Hospitalisation Details'!$K1167:$S3509,9,FALSE)</f>
        <v>9644.25</v>
      </c>
      <c r="N1167" s="11" t="str">
        <f>VLOOKUP($A1167,'Hospitalisation Details'!$K1167:$S3509,4,FALSE)</f>
        <v>Tier - 2</v>
      </c>
      <c r="O1167" s="11" t="str">
        <f>VLOOKUP($A1167,'Hospitalisation Details'!$K1167:$S3509,5,FALSE)</f>
        <v>Tier - 1</v>
      </c>
      <c r="P1167" s="11" t="str">
        <f>VLOOKUP($A1167,'Hospitalisation Details'!$K1167:$S3509,6,FALSE)</f>
        <v>R1012</v>
      </c>
      <c r="Q1167" s="36">
        <f ca="1">VLOOKUP($A1167,'Hospitalisation Details'!$K1167:$S3509,8,FALSE)</f>
        <v>53</v>
      </c>
    </row>
    <row r="1168" spans="1:17" x14ac:dyDescent="0.3">
      <c r="A1168" s="14" t="str">
        <f>VLOOKUP('Customer Names'!A1168,'Customer Names'!A1168:F3502,1,FALSE)</f>
        <v>Id1167</v>
      </c>
      <c r="B1168" s="11" t="str">
        <f>VLOOKUP('Customer Names'!B1168,'Customer Names'!B1168:G3502,5,FALSE)</f>
        <v>Samantha</v>
      </c>
      <c r="C1168" s="11">
        <f>VLOOKUP($A1168,'Medical Examinations'!$A1168:$O3502,2,FALSE)</f>
        <v>37.4</v>
      </c>
      <c r="D1168" s="11">
        <f>VLOOKUP($A1168,'Medical Examinations'!$A1168:$O3502,3,FALSE)</f>
        <v>11.3</v>
      </c>
      <c r="E1168" s="11" t="str">
        <f>VLOOKUP($A1168,'Medical Examinations'!$A1168:$P3502,14,FALSE)</f>
        <v>Yes</v>
      </c>
      <c r="F1168" s="11" t="str">
        <f>VLOOKUP($A1168,'Medical Examinations'!$A1168:$O3502,5,FALSE)</f>
        <v>No</v>
      </c>
      <c r="G1168" s="11" t="str">
        <f>VLOOKUP($A1168,'Medical Examinations'!$A1168:$O3502,6,FALSE)</f>
        <v>No</v>
      </c>
      <c r="H1168" s="11">
        <f>VLOOKUP($A1168,'Medical Examinations'!$A1168:$P3502,13,FALSE)</f>
        <v>2</v>
      </c>
      <c r="I1168" s="11" t="str">
        <f>VLOOKUP($A1168,'Medical Examinations'!$A1168:$P3502,16,FALSE)</f>
        <v>No</v>
      </c>
      <c r="J1168" s="11" t="str">
        <f>VLOOKUP($A1168,'Medical Examinations'!$A1168:$P3502,11,FALSE)</f>
        <v>Obesity</v>
      </c>
      <c r="K1168" s="11" t="str">
        <f>VLOOKUP($A1168,'Medical Examinations'!$A1168:$P3502,12,FALSE)</f>
        <v>Diabetes</v>
      </c>
      <c r="L1168" s="11" t="str">
        <f>VLOOKUP($A1168,'Hospitalisation Details'!$K1168:$S3510,7,FALSE)</f>
        <v>30 Sep 1970</v>
      </c>
      <c r="M1168" s="17">
        <f>VLOOKUP($A1168,'Hospitalisation Details'!$K1168:$S3510,9,FALSE)</f>
        <v>9634.5400000000009</v>
      </c>
      <c r="N1168" s="11" t="str">
        <f>VLOOKUP($A1168,'Hospitalisation Details'!$K1168:$S3510,4,FALSE)</f>
        <v>Tier - 2</v>
      </c>
      <c r="O1168" s="11" t="str">
        <f>VLOOKUP($A1168,'Hospitalisation Details'!$K1168:$S3510,5,FALSE)</f>
        <v>Tier - 2</v>
      </c>
      <c r="P1168" s="11" t="str">
        <f>VLOOKUP($A1168,'Hospitalisation Details'!$K1168:$S3510,6,FALSE)</f>
        <v>R1011</v>
      </c>
      <c r="Q1168" s="36">
        <f ca="1">VLOOKUP($A1168,'Hospitalisation Details'!$K1168:$S3510,8,FALSE)</f>
        <v>54</v>
      </c>
    </row>
    <row r="1169" spans="1:17" x14ac:dyDescent="0.3">
      <c r="A1169" s="14" t="str">
        <f>VLOOKUP('Customer Names'!A1169,'Customer Names'!A1169:F3503,1,FALSE)</f>
        <v>Id1168</v>
      </c>
      <c r="B1169" s="11" t="str">
        <f>VLOOKUP('Customer Names'!B1169,'Customer Names'!B1169:G3503,5,FALSE)</f>
        <v>Nicole R</v>
      </c>
      <c r="C1169" s="11">
        <f>VLOOKUP($A1169,'Medical Examinations'!$A1169:$O3503,2,FALSE)</f>
        <v>25.75</v>
      </c>
      <c r="D1169" s="11">
        <f>VLOOKUP($A1169,'Medical Examinations'!$A1169:$O3503,3,FALSE)</f>
        <v>9.23</v>
      </c>
      <c r="E1169" s="11" t="str">
        <f>VLOOKUP($A1169,'Medical Examinations'!$A1169:$P3503,14,FALSE)</f>
        <v>No</v>
      </c>
      <c r="F1169" s="11" t="str">
        <f>VLOOKUP($A1169,'Medical Examinations'!$A1169:$O3503,5,FALSE)</f>
        <v>No</v>
      </c>
      <c r="G1169" s="11" t="str">
        <f>VLOOKUP($A1169,'Medical Examinations'!$A1169:$O3503,6,FALSE)</f>
        <v>No</v>
      </c>
      <c r="H1169" s="11">
        <f>VLOOKUP($A1169,'Medical Examinations'!$A1169:$P3503,13,FALSE)</f>
        <v>0</v>
      </c>
      <c r="I1169" s="11" t="str">
        <f>VLOOKUP($A1169,'Medical Examinations'!$A1169:$P3503,16,FALSE)</f>
        <v>No</v>
      </c>
      <c r="J1169" s="11" t="str">
        <f>VLOOKUP($A1169,'Medical Examinations'!$A1169:$P3503,11,FALSE)</f>
        <v>Overweight</v>
      </c>
      <c r="K1169" s="11" t="str">
        <f>VLOOKUP($A1169,'Medical Examinations'!$A1169:$P3503,12,FALSE)</f>
        <v>Diabetes</v>
      </c>
      <c r="L1169" s="11" t="str">
        <f>VLOOKUP($A1169,'Hospitalisation Details'!$K1169:$S3511,7,FALSE)</f>
        <v>22 Jun 1968</v>
      </c>
      <c r="M1169" s="17">
        <f>VLOOKUP($A1169,'Hospitalisation Details'!$K1169:$S3511,9,FALSE)</f>
        <v>9630.91</v>
      </c>
      <c r="N1169" s="11" t="str">
        <f>VLOOKUP($A1169,'Hospitalisation Details'!$K1169:$S3511,4,FALSE)</f>
        <v>Tier - 3</v>
      </c>
      <c r="O1169" s="11" t="str">
        <f>VLOOKUP($A1169,'Hospitalisation Details'!$K1169:$S3511,5,FALSE)</f>
        <v>Tier - 2</v>
      </c>
      <c r="P1169" s="11" t="str">
        <f>VLOOKUP($A1169,'Hospitalisation Details'!$K1169:$S3511,6,FALSE)</f>
        <v>R1013</v>
      </c>
      <c r="Q1169" s="36">
        <f ca="1">VLOOKUP($A1169,'Hospitalisation Details'!$K1169:$S3511,8,FALSE)</f>
        <v>56</v>
      </c>
    </row>
    <row r="1170" spans="1:17" x14ac:dyDescent="0.3">
      <c r="A1170" s="14" t="str">
        <f>VLOOKUP('Customer Names'!A1170,'Customer Names'!A1170:F3504,1,FALSE)</f>
        <v>Id1169</v>
      </c>
      <c r="B1170" s="11" t="str">
        <f>VLOOKUP('Customer Names'!B1170,'Customer Names'!B1170:G3504,5,FALSE)</f>
        <v>David W</v>
      </c>
      <c r="C1170" s="11">
        <f>VLOOKUP($A1170,'Medical Examinations'!$A1170:$O3504,2,FALSE)</f>
        <v>32.299999999999997</v>
      </c>
      <c r="D1170" s="11">
        <f>VLOOKUP($A1170,'Medical Examinations'!$A1170:$O3504,3,FALSE)</f>
        <v>4.37</v>
      </c>
      <c r="E1170" s="11" t="str">
        <f>VLOOKUP($A1170,'Medical Examinations'!$A1170:$P3504,14,FALSE)</f>
        <v>No</v>
      </c>
      <c r="F1170" s="11" t="str">
        <f>VLOOKUP($A1170,'Medical Examinations'!$A1170:$O3504,5,FALSE)</f>
        <v>No</v>
      </c>
      <c r="G1170" s="11" t="str">
        <f>VLOOKUP($A1170,'Medical Examinations'!$A1170:$O3504,6,FALSE)</f>
        <v>No</v>
      </c>
      <c r="H1170" s="11">
        <f>VLOOKUP($A1170,'Medical Examinations'!$A1170:$P3504,13,FALSE)</f>
        <v>2</v>
      </c>
      <c r="I1170" s="11" t="str">
        <f>VLOOKUP($A1170,'Medical Examinations'!$A1170:$P3504,16,FALSE)</f>
        <v>No</v>
      </c>
      <c r="J1170" s="11" t="str">
        <f>VLOOKUP($A1170,'Medical Examinations'!$A1170:$P3504,11,FALSE)</f>
        <v>Obesity</v>
      </c>
      <c r="K1170" s="11" t="str">
        <f>VLOOKUP($A1170,'Medical Examinations'!$A1170:$P3504,12,FALSE)</f>
        <v>Normal</v>
      </c>
      <c r="L1170" s="11" t="str">
        <f>VLOOKUP($A1170,'Hospitalisation Details'!$K1170:$S3512,7,FALSE)</f>
        <v>23 Oct 1972</v>
      </c>
      <c r="M1170" s="17">
        <f>VLOOKUP($A1170,'Hospitalisation Details'!$K1170:$S3512,9,FALSE)</f>
        <v>9630.4</v>
      </c>
      <c r="N1170" s="11" t="str">
        <f>VLOOKUP($A1170,'Hospitalisation Details'!$K1170:$S3512,4,FALSE)</f>
        <v>Tier - 2</v>
      </c>
      <c r="O1170" s="11" t="str">
        <f>VLOOKUP($A1170,'Hospitalisation Details'!$K1170:$S3512,5,FALSE)</f>
        <v>Tier - 2</v>
      </c>
      <c r="P1170" s="11" t="str">
        <f>VLOOKUP($A1170,'Hospitalisation Details'!$K1170:$S3512,6,FALSE)</f>
        <v>R1011</v>
      </c>
      <c r="Q1170" s="36">
        <f ca="1">VLOOKUP($A1170,'Hospitalisation Details'!$K1170:$S3512,8,FALSE)</f>
        <v>52</v>
      </c>
    </row>
    <row r="1171" spans="1:17" x14ac:dyDescent="0.3">
      <c r="A1171" s="14" t="str">
        <f>VLOOKUP('Customer Names'!A1171,'Customer Names'!A1171:F3505,1,FALSE)</f>
        <v>Id1170</v>
      </c>
      <c r="B1171" s="11" t="str">
        <f>VLOOKUP('Customer Names'!B1171,'Customer Names'!B1171:G3505,5,FALSE)</f>
        <v>Grant</v>
      </c>
      <c r="C1171" s="11">
        <f>VLOOKUP($A1171,'Medical Examinations'!$A1171:$O3505,2,FALSE)</f>
        <v>28.61</v>
      </c>
      <c r="D1171" s="11">
        <f>VLOOKUP($A1171,'Medical Examinations'!$A1171:$O3505,3,FALSE)</f>
        <v>5.76</v>
      </c>
      <c r="E1171" s="11" t="str">
        <f>VLOOKUP($A1171,'Medical Examinations'!$A1171:$P3505,14,FALSE)</f>
        <v>No</v>
      </c>
      <c r="F1171" s="11" t="str">
        <f>VLOOKUP($A1171,'Medical Examinations'!$A1171:$O3505,5,FALSE)</f>
        <v>No</v>
      </c>
      <c r="G1171" s="11" t="str">
        <f>VLOOKUP($A1171,'Medical Examinations'!$A1171:$O3505,6,FALSE)</f>
        <v>Yes</v>
      </c>
      <c r="H1171" s="11">
        <f>VLOOKUP($A1171,'Medical Examinations'!$A1171:$P3505,13,FALSE)</f>
        <v>1</v>
      </c>
      <c r="I1171" s="11" t="str">
        <f>VLOOKUP($A1171,'Medical Examinations'!$A1171:$P3505,16,FALSE)</f>
        <v>No</v>
      </c>
      <c r="J1171" s="11" t="str">
        <f>VLOOKUP($A1171,'Medical Examinations'!$A1171:$P3505,11,FALSE)</f>
        <v>Overweight</v>
      </c>
      <c r="K1171" s="11" t="str">
        <f>VLOOKUP($A1171,'Medical Examinations'!$A1171:$P3505,12,FALSE)</f>
        <v>Prediabetes</v>
      </c>
      <c r="L1171" s="11" t="str">
        <f>VLOOKUP($A2,'Hospitalisation Details'!$K2:$S2344,7,FALSE)</f>
        <v>12 Oct 1968</v>
      </c>
      <c r="M1171" s="17">
        <f>VLOOKUP($A2,'Hospitalisation Details'!$K2:$S2344,9,FALSE)</f>
        <v>63770.43</v>
      </c>
      <c r="N1171" s="11" t="str">
        <f>VLOOKUP($A2,'Hospitalisation Details'!$K2:$S2344,4,FALSE)</f>
        <v>Tier - 1</v>
      </c>
      <c r="O1171" s="11" t="str">
        <f>VLOOKUP($A2,'Hospitalisation Details'!$K2:$S2344,5,FALSE)</f>
        <v>Tier - 3</v>
      </c>
      <c r="P1171" s="11" t="str">
        <f>VLOOKUP($A2,'Hospitalisation Details'!$K2:$S2344,6,FALSE)</f>
        <v>R1013</v>
      </c>
      <c r="Q1171" s="36">
        <f ca="1">VLOOKUP($A2,'Hospitalisation Details'!$K2:$S2344,8,FALSE)</f>
        <v>56</v>
      </c>
    </row>
    <row r="1172" spans="1:17" x14ac:dyDescent="0.3">
      <c r="A1172" s="14" t="str">
        <f>VLOOKUP('Customer Names'!A1172,'Customer Names'!A1172:F3506,1,FALSE)</f>
        <v>Id1171</v>
      </c>
      <c r="B1172" s="11" t="str">
        <f>VLOOKUP('Customer Names'!B1172,'Customer Names'!B1172:G3506,5,FALSE)</f>
        <v>Sophia</v>
      </c>
      <c r="C1172" s="11">
        <f>VLOOKUP($A1172,'Medical Examinations'!$A1172:$O3506,2,FALSE)</f>
        <v>45.41</v>
      </c>
      <c r="D1172" s="11">
        <f>VLOOKUP($A1172,'Medical Examinations'!$A1172:$O3506,3,FALSE)</f>
        <v>4.96</v>
      </c>
      <c r="E1172" s="11" t="str">
        <f>VLOOKUP($A1172,'Medical Examinations'!$A1172:$P3506,14,FALSE)</f>
        <v>No</v>
      </c>
      <c r="F1172" s="11" t="str">
        <f>VLOOKUP($A1172,'Medical Examinations'!$A1172:$O3506,5,FALSE)</f>
        <v>No</v>
      </c>
      <c r="G1172" s="11" t="str">
        <f>VLOOKUP($A1172,'Medical Examinations'!$A1172:$O3506,6,FALSE)</f>
        <v>No</v>
      </c>
      <c r="H1172" s="11">
        <f>VLOOKUP($A1172,'Medical Examinations'!$A1172:$P3506,13,FALSE)</f>
        <v>1</v>
      </c>
      <c r="I1172" s="11" t="str">
        <f>VLOOKUP($A1172,'Medical Examinations'!$A1172:$P3506,16,FALSE)</f>
        <v>No</v>
      </c>
      <c r="J1172" s="11" t="str">
        <f>VLOOKUP($A1172,'Medical Examinations'!$A1172:$P3506,11,FALSE)</f>
        <v>Obesity</v>
      </c>
      <c r="K1172" s="11" t="str">
        <f>VLOOKUP($A1172,'Medical Examinations'!$A1172:$P3506,12,FALSE)</f>
        <v>Normal</v>
      </c>
      <c r="L1172" s="11" t="str">
        <f>VLOOKUP($A3,'Hospitalisation Details'!$K3:$S2345,7,FALSE)</f>
        <v>8 Jun 1977</v>
      </c>
      <c r="M1172" s="17">
        <f>VLOOKUP($A3,'Hospitalisation Details'!$K3:$S2345,9,FALSE)</f>
        <v>62592.87</v>
      </c>
      <c r="N1172" s="11" t="str">
        <f>VLOOKUP($A3,'Hospitalisation Details'!$K3:$S2345,4,FALSE)</f>
        <v>Tier - 2</v>
      </c>
      <c r="O1172" s="11" t="str">
        <f>VLOOKUP($A3,'Hospitalisation Details'!$K3:$S2345,5,FALSE)</f>
        <v>Tier - 3</v>
      </c>
      <c r="P1172" s="11" t="str">
        <f>VLOOKUP($A3,'Hospitalisation Details'!$K3:$S2345,6,FALSE)</f>
        <v>R1013</v>
      </c>
      <c r="Q1172" s="36">
        <f ca="1">VLOOKUP($A3,'Hospitalisation Details'!$K3:$S2345,8,FALSE)</f>
        <v>47</v>
      </c>
    </row>
    <row r="1173" spans="1:17" x14ac:dyDescent="0.3">
      <c r="A1173" s="14" t="str">
        <f>VLOOKUP('Customer Names'!A1173,'Customer Names'!A1173:F3507,1,FALSE)</f>
        <v>Id1172</v>
      </c>
      <c r="B1173" s="11" t="str">
        <f>VLOOKUP('Customer Names'!B1173,'Customer Names'!B1173:G3507,5,FALSE)</f>
        <v>Christina</v>
      </c>
      <c r="C1173" s="11">
        <f>VLOOKUP($A1173,'Medical Examinations'!$A1173:$O3507,2,FALSE)</f>
        <v>31.2</v>
      </c>
      <c r="D1173" s="11">
        <f>VLOOKUP($A1173,'Medical Examinations'!$A1173:$O3507,3,FALSE)</f>
        <v>11.04</v>
      </c>
      <c r="E1173" s="11" t="str">
        <f>VLOOKUP($A1173,'Medical Examinations'!$A1173:$P3507,14,FALSE)</f>
        <v>Yes</v>
      </c>
      <c r="F1173" s="11" t="str">
        <f>VLOOKUP($A1173,'Medical Examinations'!$A1173:$O3507,5,FALSE)</f>
        <v>No</v>
      </c>
      <c r="G1173" s="11" t="str">
        <f>VLOOKUP($A1173,'Medical Examinations'!$A1173:$O3507,6,FALSE)</f>
        <v>No</v>
      </c>
      <c r="H1173" s="11">
        <f>VLOOKUP($A1173,'Medical Examinations'!$A1173:$P3507,13,FALSE)</f>
        <v>2</v>
      </c>
      <c r="I1173" s="11" t="str">
        <f>VLOOKUP($A1173,'Medical Examinations'!$A1173:$P3507,16,FALSE)</f>
        <v>No</v>
      </c>
      <c r="J1173" s="11" t="str">
        <f>VLOOKUP($A1173,'Medical Examinations'!$A1173:$P3507,11,FALSE)</f>
        <v>Obesity</v>
      </c>
      <c r="K1173" s="11" t="str">
        <f>VLOOKUP($A1173,'Medical Examinations'!$A1173:$P3507,12,FALSE)</f>
        <v>Diabetes</v>
      </c>
      <c r="L1173" s="11" t="str">
        <f>VLOOKUP($A4,'Hospitalisation Details'!$K4:$S2346,7,FALSE)</f>
        <v>11 Sep 1970</v>
      </c>
      <c r="M1173" s="17">
        <f>VLOOKUP($A4,'Hospitalisation Details'!$K4:$S2346,9,FALSE)</f>
        <v>60021.4</v>
      </c>
      <c r="N1173" s="11" t="str">
        <f>VLOOKUP($A4,'Hospitalisation Details'!$K4:$S2346,4,FALSE)</f>
        <v>Tier - 1</v>
      </c>
      <c r="O1173" s="11" t="str">
        <f>VLOOKUP($A4,'Hospitalisation Details'!$K4:$S2346,5,FALSE)</f>
        <v>Tier - 1</v>
      </c>
      <c r="P1173" s="11" t="str">
        <f>VLOOKUP($A4,'Hospitalisation Details'!$K4:$S2346,6,FALSE)</f>
        <v>R1012</v>
      </c>
      <c r="Q1173" s="36">
        <f ca="1">VLOOKUP($A4,'Hospitalisation Details'!$K4:$S2346,8,FALSE)</f>
        <v>54</v>
      </c>
    </row>
    <row r="1174" spans="1:17" x14ac:dyDescent="0.3">
      <c r="A1174" s="14" t="str">
        <f>VLOOKUP('Customer Names'!A1174,'Customer Names'!A1174:F3508,1,FALSE)</f>
        <v>Id1173</v>
      </c>
      <c r="B1174" s="11" t="str">
        <f>VLOOKUP('Customer Names'!B1174,'Customer Names'!B1174:G3508,5,FALSE)</f>
        <v>Sam L</v>
      </c>
      <c r="C1174" s="11">
        <f>VLOOKUP($A1174,'Medical Examinations'!$A1174:$O3508,2,FALSE)</f>
        <v>29.83</v>
      </c>
      <c r="D1174" s="11">
        <f>VLOOKUP($A1174,'Medical Examinations'!$A1174:$O3508,3,FALSE)</f>
        <v>7.81</v>
      </c>
      <c r="E1174" s="11" t="str">
        <f>VLOOKUP($A1174,'Medical Examinations'!$A1174:$P3508,14,FALSE)</f>
        <v>Yes</v>
      </c>
      <c r="F1174" s="11" t="str">
        <f>VLOOKUP($A1174,'Medical Examinations'!$A1174:$O3508,5,FALSE)</f>
        <v>No</v>
      </c>
      <c r="G1174" s="11" t="str">
        <f>VLOOKUP($A1174,'Medical Examinations'!$A1174:$O3508,6,FALSE)</f>
        <v>No</v>
      </c>
      <c r="H1174" s="11">
        <f>VLOOKUP($A1174,'Medical Examinations'!$A1174:$P3508,13,FALSE)</f>
        <v>1</v>
      </c>
      <c r="I1174" s="11" t="str">
        <f>VLOOKUP($A1174,'Medical Examinations'!$A1174:$P3508,16,FALSE)</f>
        <v>No</v>
      </c>
      <c r="J1174" s="11" t="str">
        <f>VLOOKUP($A1174,'Medical Examinations'!$A1174:$P3508,11,FALSE)</f>
        <v>Overweight</v>
      </c>
      <c r="K1174" s="11" t="str">
        <f>VLOOKUP($A1174,'Medical Examinations'!$A1174:$P3508,12,FALSE)</f>
        <v>Diabetes</v>
      </c>
      <c r="L1174" s="11" t="str">
        <f>VLOOKUP($A5,'Hospitalisation Details'!$K5:$S2347,7,FALSE)</f>
        <v>6 Jun 1991</v>
      </c>
      <c r="M1174" s="17">
        <f>VLOOKUP($A5,'Hospitalisation Details'!$K5:$S2347,9,FALSE)</f>
        <v>58571.07</v>
      </c>
      <c r="N1174" s="11" t="str">
        <f>VLOOKUP($A5,'Hospitalisation Details'!$K5:$S2347,4,FALSE)</f>
        <v>Tier - 1</v>
      </c>
      <c r="O1174" s="11" t="str">
        <f>VLOOKUP($A5,'Hospitalisation Details'!$K5:$S2347,5,FALSE)</f>
        <v>Tier - 3</v>
      </c>
      <c r="P1174" s="11" t="str">
        <f>VLOOKUP($A5,'Hospitalisation Details'!$K5:$S2347,6,FALSE)</f>
        <v>R1024</v>
      </c>
      <c r="Q1174" s="36">
        <f ca="1">VLOOKUP($A5,'Hospitalisation Details'!$K5:$S2347,8,FALSE)</f>
        <v>33</v>
      </c>
    </row>
    <row r="1175" spans="1:17" x14ac:dyDescent="0.3">
      <c r="A1175" s="14" t="str">
        <f>VLOOKUP('Customer Names'!A1175,'Customer Names'!A1175:F3509,1,FALSE)</f>
        <v>Id1174</v>
      </c>
      <c r="B1175" s="11" t="str">
        <f>VLOOKUP('Customer Names'!B1175,'Customer Names'!B1175:G3509,5,FALSE)</f>
        <v>Haley R</v>
      </c>
      <c r="C1175" s="11">
        <f>VLOOKUP($A1175,'Medical Examinations'!$A1175:$O3509,2,FALSE)</f>
        <v>29.06</v>
      </c>
      <c r="D1175" s="11">
        <f>VLOOKUP($A1175,'Medical Examinations'!$A1175:$O3509,3,FALSE)</f>
        <v>4.55</v>
      </c>
      <c r="E1175" s="11" t="str">
        <f>VLOOKUP($A1175,'Medical Examinations'!$A1175:$P3509,14,FALSE)</f>
        <v>No</v>
      </c>
      <c r="F1175" s="11" t="str">
        <f>VLOOKUP($A1175,'Medical Examinations'!$A1175:$O3509,5,FALSE)</f>
        <v>No</v>
      </c>
      <c r="G1175" s="11" t="str">
        <f>VLOOKUP($A1175,'Medical Examinations'!$A1175:$O3509,6,FALSE)</f>
        <v>No</v>
      </c>
      <c r="H1175" s="11">
        <f>VLOOKUP($A1175,'Medical Examinations'!$A1175:$P3509,13,FALSE)</f>
        <v>0</v>
      </c>
      <c r="I1175" s="11" t="str">
        <f>VLOOKUP($A1175,'Medical Examinations'!$A1175:$P3509,16,FALSE)</f>
        <v>No</v>
      </c>
      <c r="J1175" s="11" t="str">
        <f>VLOOKUP($A1175,'Medical Examinations'!$A1175:$P3509,11,FALSE)</f>
        <v>Overweight</v>
      </c>
      <c r="K1175" s="11" t="str">
        <f>VLOOKUP($A1175,'Medical Examinations'!$A1175:$P3509,12,FALSE)</f>
        <v>Normal</v>
      </c>
      <c r="L1175" s="11" t="str">
        <f>VLOOKUP($A6,'Hospitalisation Details'!$K6:$S2348,7,FALSE)</f>
        <v>19 Jun 1989</v>
      </c>
      <c r="M1175" s="17">
        <f>VLOOKUP($A6,'Hospitalisation Details'!$K6:$S2348,9,FALSE)</f>
        <v>55135.4</v>
      </c>
      <c r="N1175" s="11" t="str">
        <f>VLOOKUP($A6,'Hospitalisation Details'!$K6:$S2348,4,FALSE)</f>
        <v>Tier - 1</v>
      </c>
      <c r="O1175" s="11" t="str">
        <f>VLOOKUP($A6,'Hospitalisation Details'!$K6:$S2348,5,FALSE)</f>
        <v>Tier - 2</v>
      </c>
      <c r="P1175" s="11" t="str">
        <f>VLOOKUP($A6,'Hospitalisation Details'!$K6:$S2348,6,FALSE)</f>
        <v>R1012</v>
      </c>
      <c r="Q1175" s="36">
        <f ca="1">VLOOKUP($A6,'Hospitalisation Details'!$K6:$S2348,8,FALSE)</f>
        <v>35</v>
      </c>
    </row>
    <row r="1176" spans="1:17" x14ac:dyDescent="0.3">
      <c r="A1176" s="14" t="str">
        <f>VLOOKUP('Customer Names'!A1176,'Customer Names'!A1176:F3510,1,FALSE)</f>
        <v>Id1175</v>
      </c>
      <c r="B1176" s="11" t="str">
        <f>VLOOKUP('Customer Names'!B1176,'Customer Names'!B1176:G3510,5,FALSE)</f>
        <v>Ethan</v>
      </c>
      <c r="C1176" s="11">
        <f>VLOOKUP($A1176,'Medical Examinations'!$A1176:$O3510,2,FALSE)</f>
        <v>27.454999999999998</v>
      </c>
      <c r="D1176" s="11">
        <f>VLOOKUP($A1176,'Medical Examinations'!$A1176:$O3510,3,FALSE)</f>
        <v>6.13</v>
      </c>
      <c r="E1176" s="11" t="str">
        <f>VLOOKUP($A1176,'Medical Examinations'!$A1176:$P3510,14,FALSE)</f>
        <v>No</v>
      </c>
      <c r="F1176" s="11" t="str">
        <f>VLOOKUP($A1176,'Medical Examinations'!$A1176:$O3510,5,FALSE)</f>
        <v>No</v>
      </c>
      <c r="G1176" s="11" t="str">
        <f>VLOOKUP($A1176,'Medical Examinations'!$A1176:$O3510,6,FALSE)</f>
        <v>No</v>
      </c>
      <c r="H1176" s="11">
        <f>VLOOKUP($A1176,'Medical Examinations'!$A1176:$P3510,13,FALSE)</f>
        <v>2</v>
      </c>
      <c r="I1176" s="11" t="str">
        <f>VLOOKUP($A1176,'Medical Examinations'!$A1176:$P3510,16,FALSE)</f>
        <v>No</v>
      </c>
      <c r="J1176" s="11" t="str">
        <f>VLOOKUP($A1176,'Medical Examinations'!$A1176:$P3510,11,FALSE)</f>
        <v>Overweight</v>
      </c>
      <c r="K1176" s="11" t="str">
        <f>VLOOKUP($A1176,'Medical Examinations'!$A1176:$P3510,12,FALSE)</f>
        <v>Prediabetes</v>
      </c>
      <c r="L1176" s="11" t="str">
        <f>VLOOKUP($A7,'Hospitalisation Details'!$K7:$S2349,7,FALSE)</f>
        <v>4 Aug 1962</v>
      </c>
      <c r="M1176" s="17">
        <f>VLOOKUP($A7,'Hospitalisation Details'!$K7:$S2349,9,FALSE)</f>
        <v>52590.83</v>
      </c>
      <c r="N1176" s="11" t="str">
        <f>VLOOKUP($A7,'Hospitalisation Details'!$K7:$S2349,4,FALSE)</f>
        <v>Tier - 1</v>
      </c>
      <c r="O1176" s="11" t="str">
        <f>VLOOKUP($A7,'Hospitalisation Details'!$K7:$S2349,5,FALSE)</f>
        <v>Tier - 3</v>
      </c>
      <c r="P1176" s="11" t="str">
        <f>VLOOKUP($A7,'Hospitalisation Details'!$K7:$S2349,6,FALSE)</f>
        <v>R1011</v>
      </c>
      <c r="Q1176" s="36">
        <f ca="1">VLOOKUP($A7,'Hospitalisation Details'!$K7:$S2349,8,FALSE)</f>
        <v>62</v>
      </c>
    </row>
    <row r="1177" spans="1:17" x14ac:dyDescent="0.3">
      <c r="A1177" s="14" t="str">
        <f>VLOOKUP('Customer Names'!A1177,'Customer Names'!A1177:F3511,1,FALSE)</f>
        <v>Id1176</v>
      </c>
      <c r="B1177" s="11" t="str">
        <f>VLOOKUP('Customer Names'!B1177,'Customer Names'!B1177:G3511,5,FALSE)</f>
        <v>Andrew W</v>
      </c>
      <c r="C1177" s="11">
        <f>VLOOKUP($A1177,'Medical Examinations'!$A1177:$O3511,2,FALSE)</f>
        <v>23.01</v>
      </c>
      <c r="D1177" s="11">
        <f>VLOOKUP($A1177,'Medical Examinations'!$A1177:$O3511,3,FALSE)</f>
        <v>6.04</v>
      </c>
      <c r="E1177" s="11" t="str">
        <f>VLOOKUP($A1177,'Medical Examinations'!$A1177:$P3511,14,FALSE)</f>
        <v>Yes</v>
      </c>
      <c r="F1177" s="11" t="str">
        <f>VLOOKUP($A1177,'Medical Examinations'!$A1177:$O3511,5,FALSE)</f>
        <v>No</v>
      </c>
      <c r="G1177" s="11" t="str">
        <f>VLOOKUP($A1177,'Medical Examinations'!$A1177:$O3511,6,FALSE)</f>
        <v>No</v>
      </c>
      <c r="H1177" s="11">
        <f>VLOOKUP($A1177,'Medical Examinations'!$A1177:$P3511,13,FALSE)</f>
        <v>1</v>
      </c>
      <c r="I1177" s="11" t="str">
        <f>VLOOKUP($A1177,'Medical Examinations'!$A1177:$P3511,16,FALSE)</f>
        <v>No</v>
      </c>
      <c r="J1177" s="11" t="str">
        <f>VLOOKUP($A1177,'Medical Examinations'!$A1177:$P3511,11,FALSE)</f>
        <v>Normal Weight</v>
      </c>
      <c r="K1177" s="11" t="str">
        <f>VLOOKUP($A1177,'Medical Examinations'!$A1177:$P3511,12,FALSE)</f>
        <v>Prediabetes</v>
      </c>
      <c r="L1177" s="11" t="str">
        <f>VLOOKUP($A8,'Hospitalisation Details'!$K8:$S2350,7,FALSE)</f>
        <v>27 Oct 1994</v>
      </c>
      <c r="M1177" s="17">
        <f>VLOOKUP($A8,'Hospitalisation Details'!$K8:$S2350,9,FALSE)</f>
        <v>51194.559999999998</v>
      </c>
      <c r="N1177" s="11" t="str">
        <f>VLOOKUP($A8,'Hospitalisation Details'!$K8:$S2350,4,FALSE)</f>
        <v>Tier - 1</v>
      </c>
      <c r="O1177" s="11" t="str">
        <f>VLOOKUP($A8,'Hospitalisation Details'!$K8:$S2350,5,FALSE)</f>
        <v>Tier - 3</v>
      </c>
      <c r="P1177" s="11" t="str">
        <f>VLOOKUP($A8,'Hospitalisation Details'!$K8:$S2350,6,FALSE)</f>
        <v>R1011</v>
      </c>
      <c r="Q1177" s="36">
        <f ca="1">VLOOKUP($A8,'Hospitalisation Details'!$K8:$S2350,8,FALSE)</f>
        <v>30</v>
      </c>
    </row>
    <row r="1178" spans="1:17" x14ac:dyDescent="0.3">
      <c r="A1178" s="14" t="str">
        <f>VLOOKUP('Customer Names'!A1178,'Customer Names'!A1178:F3512,1,FALSE)</f>
        <v>Id1177</v>
      </c>
      <c r="B1178" s="11" t="str">
        <f>VLOOKUP('Customer Names'!B1178,'Customer Names'!B1178:G3512,5,FALSE)</f>
        <v>Mark G</v>
      </c>
      <c r="C1178" s="11">
        <f>VLOOKUP($A1178,'Medical Examinations'!$A1178:$O3512,2,FALSE)</f>
        <v>31.39</v>
      </c>
      <c r="D1178" s="11">
        <f>VLOOKUP($A1178,'Medical Examinations'!$A1178:$O3512,3,FALSE)</f>
        <v>8.85</v>
      </c>
      <c r="E1178" s="11" t="str">
        <f>VLOOKUP($A1178,'Medical Examinations'!$A1178:$P3512,14,FALSE)</f>
        <v>Yes</v>
      </c>
      <c r="F1178" s="11" t="str">
        <f>VLOOKUP($A1178,'Medical Examinations'!$A1178:$O3512,5,FALSE)</f>
        <v>No</v>
      </c>
      <c r="G1178" s="11" t="str">
        <f>VLOOKUP($A1178,'Medical Examinations'!$A1178:$O3512,6,FALSE)</f>
        <v>No</v>
      </c>
      <c r="H1178" s="11">
        <f>VLOOKUP($A1178,'Medical Examinations'!$A1178:$P3512,13,FALSE)</f>
        <v>0</v>
      </c>
      <c r="I1178" s="11" t="str">
        <f>VLOOKUP($A1178,'Medical Examinations'!$A1178:$P3512,16,FALSE)</f>
        <v>No</v>
      </c>
      <c r="J1178" s="11" t="str">
        <f>VLOOKUP($A1178,'Medical Examinations'!$A1178:$P3512,11,FALSE)</f>
        <v>Obesity</v>
      </c>
      <c r="K1178" s="11" t="str">
        <f>VLOOKUP($A1178,'Medical Examinations'!$A1178:$P3512,12,FALSE)</f>
        <v>Diabetes</v>
      </c>
      <c r="L1178" s="11" t="str">
        <f>VLOOKUP($A9,'Hospitalisation Details'!$K9:$S2351,7,FALSE)</f>
        <v>27 Jun 1958</v>
      </c>
      <c r="M1178" s="17">
        <f>VLOOKUP($A9,'Hospitalisation Details'!$K9:$S2351,9,FALSE)</f>
        <v>49577.66</v>
      </c>
      <c r="N1178" s="11" t="str">
        <f>VLOOKUP($A9,'Hospitalisation Details'!$K9:$S2351,4,FALSE)</f>
        <v>Tier - 2</v>
      </c>
      <c r="O1178" s="11" t="str">
        <f>VLOOKUP($A9,'Hospitalisation Details'!$K9:$S2351,5,FALSE)</f>
        <v>Tier - 2</v>
      </c>
      <c r="P1178" s="11" t="str">
        <f>VLOOKUP($A9,'Hospitalisation Details'!$K9:$S2351,6,FALSE)</f>
        <v>R1013</v>
      </c>
      <c r="Q1178" s="36">
        <f ca="1">VLOOKUP($A9,'Hospitalisation Details'!$K9:$S2351,8,FALSE)</f>
        <v>66</v>
      </c>
    </row>
    <row r="1179" spans="1:17" x14ac:dyDescent="0.3">
      <c r="A1179" s="14" t="str">
        <f>VLOOKUP('Customer Names'!A1179,'Customer Names'!A1179:F3513,1,FALSE)</f>
        <v>Id1178</v>
      </c>
      <c r="B1179" s="11" t="str">
        <f>VLOOKUP('Customer Names'!B1179,'Customer Names'!B1179:G3513,5,FALSE)</f>
        <v>Kasey E</v>
      </c>
      <c r="C1179" s="11">
        <f>VLOOKUP($A1179,'Medical Examinations'!$A1179:$O3513,2,FALSE)</f>
        <v>34.770000000000003</v>
      </c>
      <c r="D1179" s="11">
        <f>VLOOKUP($A1179,'Medical Examinations'!$A1179:$O3513,3,FALSE)</f>
        <v>10.54</v>
      </c>
      <c r="E1179" s="11" t="str">
        <f>VLOOKUP($A1179,'Medical Examinations'!$A1179:$P3513,14,FALSE)</f>
        <v>No</v>
      </c>
      <c r="F1179" s="11" t="str">
        <f>VLOOKUP($A1179,'Medical Examinations'!$A1179:$O3513,5,FALSE)</f>
        <v>No</v>
      </c>
      <c r="G1179" s="11" t="str">
        <f>VLOOKUP($A1179,'Medical Examinations'!$A1179:$O3513,6,FALSE)</f>
        <v>No</v>
      </c>
      <c r="H1179" s="11">
        <f>VLOOKUP($A1179,'Medical Examinations'!$A1179:$P3513,13,FALSE)</f>
        <v>2</v>
      </c>
      <c r="I1179" s="11" t="str">
        <f>VLOOKUP($A1179,'Medical Examinations'!$A1179:$P3513,16,FALSE)</f>
        <v>No</v>
      </c>
      <c r="J1179" s="11" t="str">
        <f>VLOOKUP($A1179,'Medical Examinations'!$A1179:$P3513,11,FALSE)</f>
        <v>Obesity</v>
      </c>
      <c r="K1179" s="11" t="str">
        <f>VLOOKUP($A1179,'Medical Examinations'!$A1179:$P3513,12,FALSE)</f>
        <v>Diabetes</v>
      </c>
      <c r="L1179" s="11" t="str">
        <f>VLOOKUP($A10,'Hospitalisation Details'!$K10:$S2352,7,FALSE)</f>
        <v>4 Sep 1963</v>
      </c>
      <c r="M1179" s="17">
        <f>VLOOKUP($A10,'Hospitalisation Details'!$K10:$S2352,9,FALSE)</f>
        <v>48970.25</v>
      </c>
      <c r="N1179" s="11" t="str">
        <f>VLOOKUP($A10,'Hospitalisation Details'!$K10:$S2352,4,FALSE)</f>
        <v>Tier - 1</v>
      </c>
      <c r="O1179" s="11" t="str">
        <f>VLOOKUP($A10,'Hospitalisation Details'!$K10:$S2352,5,FALSE)</f>
        <v>Tier - 2</v>
      </c>
      <c r="P1179" s="11" t="str">
        <f>VLOOKUP($A10,'Hospitalisation Details'!$K10:$S2352,6,FALSE)</f>
        <v>R1013</v>
      </c>
      <c r="Q1179" s="36">
        <f ca="1">VLOOKUP($A10,'Hospitalisation Details'!$K10:$S2352,8,FALSE)</f>
        <v>61</v>
      </c>
    </row>
    <row r="1180" spans="1:17" x14ac:dyDescent="0.3">
      <c r="A1180" s="14" t="str">
        <f>VLOOKUP('Customer Names'!A1180,'Customer Names'!A1180:F3514,1,FALSE)</f>
        <v>Id1179</v>
      </c>
      <c r="B1180" s="11" t="str">
        <f>VLOOKUP('Customer Names'!B1180,'Customer Names'!B1180:G3514,5,FALSE)</f>
        <v>Jeff</v>
      </c>
      <c r="C1180" s="11">
        <f>VLOOKUP($A1180,'Medical Examinations'!$A1180:$O3514,2,FALSE)</f>
        <v>24.48</v>
      </c>
      <c r="D1180" s="11">
        <f>VLOOKUP($A1180,'Medical Examinations'!$A1180:$O3514,3,FALSE)</f>
        <v>4.37</v>
      </c>
      <c r="E1180" s="11" t="str">
        <f>VLOOKUP($A1180,'Medical Examinations'!$A1180:$P3514,14,FALSE)</f>
        <v>Yes</v>
      </c>
      <c r="F1180" s="11" t="str">
        <f>VLOOKUP($A1180,'Medical Examinations'!$A1180:$O3514,5,FALSE)</f>
        <v>No</v>
      </c>
      <c r="G1180" s="11" t="str">
        <f>VLOOKUP($A1180,'Medical Examinations'!$A1180:$O3514,6,FALSE)</f>
        <v>No</v>
      </c>
      <c r="H1180" s="11">
        <f>VLOOKUP($A1180,'Medical Examinations'!$A1180:$P3514,13,FALSE)</f>
        <v>2</v>
      </c>
      <c r="I1180" s="11" t="str">
        <f>VLOOKUP($A1180,'Medical Examinations'!$A1180:$P3514,16,FALSE)</f>
        <v>No</v>
      </c>
      <c r="J1180" s="11" t="str">
        <f>VLOOKUP($A1180,'Medical Examinations'!$A1180:$P3514,11,FALSE)</f>
        <v>Normal Weight</v>
      </c>
      <c r="K1180" s="11" t="str">
        <f>VLOOKUP($A1180,'Medical Examinations'!$A1180:$P3514,12,FALSE)</f>
        <v>Normal</v>
      </c>
      <c r="L1180" s="11" t="str">
        <f>VLOOKUP($A11,'Hospitalisation Details'!$K11:$S2353,7,FALSE)</f>
        <v>29 Dec 1978</v>
      </c>
      <c r="M1180" s="17">
        <f>VLOOKUP($A11,'Hospitalisation Details'!$K11:$S2353,9,FALSE)</f>
        <v>48885.14</v>
      </c>
      <c r="N1180" s="11" t="str">
        <f>VLOOKUP($A11,'Hospitalisation Details'!$K11:$S2353,4,FALSE)</f>
        <v>Tier - 1</v>
      </c>
      <c r="O1180" s="11" t="str">
        <f>VLOOKUP($A11,'Hospitalisation Details'!$K11:$S2353,5,FALSE)</f>
        <v>Tier - 2</v>
      </c>
      <c r="P1180" s="11" t="str">
        <f>VLOOKUP($A11,'Hospitalisation Details'!$K11:$S2353,6,FALSE)</f>
        <v>R1013</v>
      </c>
      <c r="Q1180" s="36">
        <f ca="1">VLOOKUP($A11,'Hospitalisation Details'!$K11:$S2353,8,FALSE)</f>
        <v>46</v>
      </c>
    </row>
    <row r="1181" spans="1:17" x14ac:dyDescent="0.3">
      <c r="A1181" s="14" t="str">
        <f>VLOOKUP('Customer Names'!A1181,'Customer Names'!A1181:F3515,1,FALSE)</f>
        <v>Id1180</v>
      </c>
      <c r="B1181" s="11" t="str">
        <f>VLOOKUP('Customer Names'!B1181,'Customer Names'!B1181:G3515,5,FALSE)</f>
        <v>Amy</v>
      </c>
      <c r="C1181" s="11">
        <f>VLOOKUP($A1181,'Medical Examinations'!$A1181:$O3515,2,FALSE)</f>
        <v>22.61</v>
      </c>
      <c r="D1181" s="11">
        <f>VLOOKUP($A1181,'Medical Examinations'!$A1181:$O3515,3,FALSE)</f>
        <v>9.6300000000000008</v>
      </c>
      <c r="E1181" s="11" t="str">
        <f>VLOOKUP($A1181,'Medical Examinations'!$A1181:$P3515,14,FALSE)</f>
        <v>No</v>
      </c>
      <c r="F1181" s="11" t="str">
        <f>VLOOKUP($A1181,'Medical Examinations'!$A1181:$O3515,5,FALSE)</f>
        <v>No</v>
      </c>
      <c r="G1181" s="11" t="str">
        <f>VLOOKUP($A1181,'Medical Examinations'!$A1181:$O3515,6,FALSE)</f>
        <v>No</v>
      </c>
      <c r="H1181" s="11">
        <f>VLOOKUP($A1181,'Medical Examinations'!$A1181:$P3515,13,FALSE)</f>
        <v>2</v>
      </c>
      <c r="I1181" s="11" t="str">
        <f>VLOOKUP($A1181,'Medical Examinations'!$A1181:$P3515,16,FALSE)</f>
        <v>No</v>
      </c>
      <c r="J1181" s="11" t="str">
        <f>VLOOKUP($A1181,'Medical Examinations'!$A1181:$P3515,11,FALSE)</f>
        <v>Normal Weight</v>
      </c>
      <c r="K1181" s="11" t="str">
        <f>VLOOKUP($A1181,'Medical Examinations'!$A1181:$P3515,12,FALSE)</f>
        <v>Diabetes</v>
      </c>
      <c r="L1181" s="11" t="str">
        <f>VLOOKUP($A12,'Hospitalisation Details'!$K12:$S2354,7,FALSE)</f>
        <v>22 Jul 1959</v>
      </c>
      <c r="M1181" s="17">
        <f>VLOOKUP($A12,'Hospitalisation Details'!$K12:$S2354,9,FALSE)</f>
        <v>48824.45</v>
      </c>
      <c r="N1181" s="11" t="str">
        <f>VLOOKUP($A12,'Hospitalisation Details'!$K12:$S2354,4,FALSE)</f>
        <v>Tier - 2</v>
      </c>
      <c r="O1181" s="11" t="str">
        <f>VLOOKUP($A12,'Hospitalisation Details'!$K12:$S2354,5,FALSE)</f>
        <v>Tier - 1</v>
      </c>
      <c r="P1181" s="11" t="str">
        <f>VLOOKUP($A12,'Hospitalisation Details'!$K12:$S2354,6,FALSE)</f>
        <v>R1011</v>
      </c>
      <c r="Q1181" s="36">
        <f ca="1">VLOOKUP($A12,'Hospitalisation Details'!$K12:$S2354,8,FALSE)</f>
        <v>65</v>
      </c>
    </row>
    <row r="1182" spans="1:17" x14ac:dyDescent="0.3">
      <c r="A1182" s="14" t="str">
        <f>VLOOKUP('Customer Names'!A1182,'Customer Names'!A1182:F3516,1,FALSE)</f>
        <v>Id1181</v>
      </c>
      <c r="B1182" s="11" t="str">
        <f>VLOOKUP('Customer Names'!B1182,'Customer Names'!B1182:G3516,5,FALSE)</f>
        <v>Adam</v>
      </c>
      <c r="C1182" s="11">
        <f>VLOOKUP($A1182,'Medical Examinations'!$A1182:$O3516,2,FALSE)</f>
        <v>34.299999999999997</v>
      </c>
      <c r="D1182" s="11">
        <f>VLOOKUP($A1182,'Medical Examinations'!$A1182:$O3516,3,FALSE)</f>
        <v>10.37</v>
      </c>
      <c r="E1182" s="11" t="str">
        <f>VLOOKUP($A1182,'Medical Examinations'!$A1182:$P3516,14,FALSE)</f>
        <v>No</v>
      </c>
      <c r="F1182" s="11" t="str">
        <f>VLOOKUP($A1182,'Medical Examinations'!$A1182:$O3516,5,FALSE)</f>
        <v>No</v>
      </c>
      <c r="G1182" s="11" t="str">
        <f>VLOOKUP($A1182,'Medical Examinations'!$A1182:$O3516,6,FALSE)</f>
        <v>No</v>
      </c>
      <c r="H1182" s="11">
        <f>VLOOKUP($A1182,'Medical Examinations'!$A1182:$P3516,13,FALSE)</f>
        <v>0</v>
      </c>
      <c r="I1182" s="11" t="str">
        <f>VLOOKUP($A1182,'Medical Examinations'!$A1182:$P3516,16,FALSE)</f>
        <v>No</v>
      </c>
      <c r="J1182" s="11" t="str">
        <f>VLOOKUP($A1182,'Medical Examinations'!$A1182:$P3516,11,FALSE)</f>
        <v>Obesity</v>
      </c>
      <c r="K1182" s="11" t="str">
        <f>VLOOKUP($A1182,'Medical Examinations'!$A1182:$P3516,12,FALSE)</f>
        <v>Diabetes</v>
      </c>
      <c r="L1182" s="11" t="str">
        <f>VLOOKUP($A13,'Hospitalisation Details'!$K13:$S2355,7,FALSE)</f>
        <v>27 Oct 1965</v>
      </c>
      <c r="M1182" s="17">
        <f>VLOOKUP($A13,'Hospitalisation Details'!$K13:$S2355,9,FALSE)</f>
        <v>48675.519999999997</v>
      </c>
      <c r="N1182" s="11" t="str">
        <f>VLOOKUP($A13,'Hospitalisation Details'!$K13:$S2355,4,FALSE)</f>
        <v>Tier - 1</v>
      </c>
      <c r="O1182" s="11" t="str">
        <f>VLOOKUP($A13,'Hospitalisation Details'!$K13:$S2355,5,FALSE)</f>
        <v>Tier - 2</v>
      </c>
      <c r="P1182" s="11" t="str">
        <f>VLOOKUP($A13,'Hospitalisation Details'!$K13:$S2355,6,FALSE)</f>
        <v>R1013</v>
      </c>
      <c r="Q1182" s="36">
        <f ca="1">VLOOKUP($A13,'Hospitalisation Details'!$K13:$S2355,8,FALSE)</f>
        <v>59</v>
      </c>
    </row>
    <row r="1183" spans="1:17" x14ac:dyDescent="0.3">
      <c r="A1183" s="14" t="str">
        <f>VLOOKUP('Customer Names'!A1183,'Customer Names'!A1183:F3517,1,FALSE)</f>
        <v>Id1182</v>
      </c>
      <c r="B1183" s="11" t="str">
        <f>VLOOKUP('Customer Names'!B1183,'Customer Names'!B1183:G3517,5,FALSE)</f>
        <v>Kristin M</v>
      </c>
      <c r="C1183" s="11">
        <f>VLOOKUP($A1183,'Medical Examinations'!$A1183:$O3517,2,FALSE)</f>
        <v>46.09</v>
      </c>
      <c r="D1183" s="11">
        <f>VLOOKUP($A1183,'Medical Examinations'!$A1183:$O3517,3,FALSE)</f>
        <v>5.44</v>
      </c>
      <c r="E1183" s="11" t="str">
        <f>VLOOKUP($A1183,'Medical Examinations'!$A1183:$P3517,14,FALSE)</f>
        <v>No</v>
      </c>
      <c r="F1183" s="11" t="str">
        <f>VLOOKUP($A1183,'Medical Examinations'!$A1183:$O3517,5,FALSE)</f>
        <v>No</v>
      </c>
      <c r="G1183" s="11" t="str">
        <f>VLOOKUP($A1183,'Medical Examinations'!$A1183:$O3517,6,FALSE)</f>
        <v>No</v>
      </c>
      <c r="H1183" s="11">
        <f>VLOOKUP($A1183,'Medical Examinations'!$A1183:$P3517,13,FALSE)</f>
        <v>2</v>
      </c>
      <c r="I1183" s="11" t="str">
        <f>VLOOKUP($A1183,'Medical Examinations'!$A1183:$P3517,16,FALSE)</f>
        <v>No</v>
      </c>
      <c r="J1183" s="11" t="str">
        <f>VLOOKUP($A1183,'Medical Examinations'!$A1183:$P3517,11,FALSE)</f>
        <v>Obesity</v>
      </c>
      <c r="K1183" s="11" t="str">
        <f>VLOOKUP($A1183,'Medical Examinations'!$A1183:$P3517,12,FALSE)</f>
        <v>Normal</v>
      </c>
      <c r="L1183" s="11" t="str">
        <f>VLOOKUP($A14,'Hospitalisation Details'!$K14:$S2356,7,FALSE)</f>
        <v>11 Oct 1962</v>
      </c>
      <c r="M1183" s="17">
        <f>VLOOKUP($A14,'Hospitalisation Details'!$K14:$S2356,9,FALSE)</f>
        <v>48673.56</v>
      </c>
      <c r="N1183" s="11" t="str">
        <f>VLOOKUP($A14,'Hospitalisation Details'!$K14:$S2356,4,FALSE)</f>
        <v>Tier - 1</v>
      </c>
      <c r="O1183" s="11" t="str">
        <f>VLOOKUP($A14,'Hospitalisation Details'!$K14:$S2356,5,FALSE)</f>
        <v>Tier - 2</v>
      </c>
      <c r="P1183" s="11" t="str">
        <f>VLOOKUP($A14,'Hospitalisation Details'!$K14:$S2356,6,FALSE)</f>
        <v>R1013</v>
      </c>
      <c r="Q1183" s="36">
        <f ca="1">VLOOKUP($A14,'Hospitalisation Details'!$K14:$S2356,8,FALSE)</f>
        <v>62</v>
      </c>
    </row>
    <row r="1184" spans="1:17" x14ac:dyDescent="0.3">
      <c r="A1184" s="14" t="str">
        <f>VLOOKUP('Customer Names'!A1184,'Customer Names'!A1184:F3518,1,FALSE)</f>
        <v>Id1183</v>
      </c>
      <c r="B1184" s="11" t="str">
        <f>VLOOKUP('Customer Names'!B1184,'Customer Names'!B1184:G3518,5,FALSE)</f>
        <v>Mary-Lynn B</v>
      </c>
      <c r="C1184" s="11">
        <f>VLOOKUP($A1184,'Medical Examinations'!$A1184:$O3518,2,FALSE)</f>
        <v>44.744999999999997</v>
      </c>
      <c r="D1184" s="11">
        <f>VLOOKUP($A1184,'Medical Examinations'!$A1184:$O3518,3,FALSE)</f>
        <v>5.19</v>
      </c>
      <c r="E1184" s="11" t="str">
        <f>VLOOKUP($A1184,'Medical Examinations'!$A1184:$P3518,14,FALSE)</f>
        <v>No</v>
      </c>
      <c r="F1184" s="11" t="str">
        <f>VLOOKUP($A1184,'Medical Examinations'!$A1184:$O3518,5,FALSE)</f>
        <v>No</v>
      </c>
      <c r="G1184" s="11" t="str">
        <f>VLOOKUP($A1184,'Medical Examinations'!$A1184:$O3518,6,FALSE)</f>
        <v>No</v>
      </c>
      <c r="H1184" s="11">
        <f>VLOOKUP($A1184,'Medical Examinations'!$A1184:$P3518,13,FALSE)</f>
        <v>2</v>
      </c>
      <c r="I1184" s="11" t="str">
        <f>VLOOKUP($A1184,'Medical Examinations'!$A1184:$P3518,16,FALSE)</f>
        <v>No</v>
      </c>
      <c r="J1184" s="11" t="str">
        <f>VLOOKUP($A1184,'Medical Examinations'!$A1184:$P3518,11,FALSE)</f>
        <v>Obesity</v>
      </c>
      <c r="K1184" s="11" t="str">
        <f>VLOOKUP($A1184,'Medical Examinations'!$A1184:$P3518,12,FALSE)</f>
        <v>Normal</v>
      </c>
      <c r="L1184" s="11" t="str">
        <f>VLOOKUP($A15,'Hospitalisation Details'!$K15:$S2357,7,FALSE)</f>
        <v>1 Dec 1968</v>
      </c>
      <c r="M1184" s="17">
        <f>VLOOKUP($A15,'Hospitalisation Details'!$K15:$S2357,9,FALSE)</f>
        <v>48549.18</v>
      </c>
      <c r="N1184" s="11" t="str">
        <f>VLOOKUP($A15,'Hospitalisation Details'!$K15:$S2357,4,FALSE)</f>
        <v>Tier - 1</v>
      </c>
      <c r="O1184" s="11" t="str">
        <f>VLOOKUP($A15,'Hospitalisation Details'!$K15:$S2357,5,FALSE)</f>
        <v>Tier - 3</v>
      </c>
      <c r="P1184" s="11" t="str">
        <f>VLOOKUP($A15,'Hospitalisation Details'!$K15:$S2357,6,FALSE)</f>
        <v>R1016</v>
      </c>
      <c r="Q1184" s="36">
        <f ca="1">VLOOKUP($A15,'Hospitalisation Details'!$K15:$S2357,8,FALSE)</f>
        <v>56</v>
      </c>
    </row>
    <row r="1185" spans="1:17" x14ac:dyDescent="0.3">
      <c r="A1185" s="14" t="str">
        <f>VLOOKUP('Customer Names'!A1185,'Customer Names'!A1185:F3519,1,FALSE)</f>
        <v>Id1184</v>
      </c>
      <c r="B1185" s="11" t="str">
        <f>VLOOKUP('Customer Names'!B1185,'Customer Names'!B1185:G3519,5,FALSE)</f>
        <v>Jamie A</v>
      </c>
      <c r="C1185" s="11">
        <f>VLOOKUP($A1185,'Medical Examinations'!$A1185:$O3519,2,FALSE)</f>
        <v>26.33</v>
      </c>
      <c r="D1185" s="11">
        <f>VLOOKUP($A1185,'Medical Examinations'!$A1185:$O3519,3,FALSE)</f>
        <v>11.8</v>
      </c>
      <c r="E1185" s="11" t="str">
        <f>VLOOKUP($A1185,'Medical Examinations'!$A1185:$P3519,14,FALSE)</f>
        <v>Yes</v>
      </c>
      <c r="F1185" s="11" t="str">
        <f>VLOOKUP($A1185,'Medical Examinations'!$A1185:$O3519,5,FALSE)</f>
        <v>No</v>
      </c>
      <c r="G1185" s="11" t="str">
        <f>VLOOKUP($A1185,'Medical Examinations'!$A1185:$O3519,6,FALSE)</f>
        <v>No</v>
      </c>
      <c r="H1185" s="11">
        <f>VLOOKUP($A1185,'Medical Examinations'!$A1185:$P3519,13,FALSE)</f>
        <v>1</v>
      </c>
      <c r="I1185" s="11" t="str">
        <f>VLOOKUP($A1185,'Medical Examinations'!$A1185:$P3519,16,FALSE)</f>
        <v>No</v>
      </c>
      <c r="J1185" s="11" t="str">
        <f>VLOOKUP($A1185,'Medical Examinations'!$A1185:$P3519,11,FALSE)</f>
        <v>Overweight</v>
      </c>
      <c r="K1185" s="11" t="str">
        <f>VLOOKUP($A1185,'Medical Examinations'!$A1185:$P3519,12,FALSE)</f>
        <v>Diabetes</v>
      </c>
      <c r="L1185" s="11" t="str">
        <f>VLOOKUP($A16,'Hospitalisation Details'!$K16:$S2358,7,FALSE)</f>
        <v>21 Dec 1961</v>
      </c>
      <c r="M1185" s="17">
        <f>VLOOKUP($A16,'Hospitalisation Details'!$K16:$S2358,9,FALSE)</f>
        <v>48517.56</v>
      </c>
      <c r="N1185" s="11" t="str">
        <f>VLOOKUP($A16,'Hospitalisation Details'!$K16:$S2358,4,FALSE)</f>
        <v>Tier - 1</v>
      </c>
      <c r="O1185" s="11" t="str">
        <f>VLOOKUP($A16,'Hospitalisation Details'!$K16:$S2358,5,FALSE)</f>
        <v>Tier - 3</v>
      </c>
      <c r="P1185" s="11" t="str">
        <f>VLOOKUP($A16,'Hospitalisation Details'!$K16:$S2358,6,FALSE)</f>
        <v>R1024</v>
      </c>
      <c r="Q1185" s="36">
        <f ca="1">VLOOKUP($A16,'Hospitalisation Details'!$K16:$S2358,8,FALSE)</f>
        <v>63</v>
      </c>
    </row>
    <row r="1186" spans="1:17" x14ac:dyDescent="0.3">
      <c r="A1186" s="14" t="str">
        <f>VLOOKUP('Customer Names'!A1186,'Customer Names'!A1186:F3520,1,FALSE)</f>
        <v>Id1185</v>
      </c>
      <c r="B1186" s="11" t="str">
        <f>VLOOKUP('Customer Names'!B1186,'Customer Names'!B1186:G3520,5,FALSE)</f>
        <v>Jeffrey A</v>
      </c>
      <c r="C1186" s="11">
        <f>VLOOKUP($A1186,'Medical Examinations'!$A1186:$O3520,2,FALSE)</f>
        <v>26.6</v>
      </c>
      <c r="D1186" s="11">
        <f>VLOOKUP($A1186,'Medical Examinations'!$A1186:$O3520,3,FALSE)</f>
        <v>8.3800000000000008</v>
      </c>
      <c r="E1186" s="11" t="str">
        <f>VLOOKUP($A1186,'Medical Examinations'!$A1186:$P3520,14,FALSE)</f>
        <v>No</v>
      </c>
      <c r="F1186" s="11" t="str">
        <f>VLOOKUP($A1186,'Medical Examinations'!$A1186:$O3520,5,FALSE)</f>
        <v>No</v>
      </c>
      <c r="G1186" s="11" t="str">
        <f>VLOOKUP($A1186,'Medical Examinations'!$A1186:$O3520,6,FALSE)</f>
        <v>No</v>
      </c>
      <c r="H1186" s="11">
        <f>VLOOKUP($A1186,'Medical Examinations'!$A1186:$P3520,13,FALSE)</f>
        <v>2</v>
      </c>
      <c r="I1186" s="11" t="str">
        <f>VLOOKUP($A1186,'Medical Examinations'!$A1186:$P3520,16,FALSE)</f>
        <v>No</v>
      </c>
      <c r="J1186" s="11" t="str">
        <f>VLOOKUP($A1186,'Medical Examinations'!$A1186:$P3520,11,FALSE)</f>
        <v>Overweight</v>
      </c>
      <c r="K1186" s="11" t="str">
        <f>VLOOKUP($A1186,'Medical Examinations'!$A1186:$P3520,12,FALSE)</f>
        <v>Diabetes</v>
      </c>
      <c r="L1186" s="11" t="str">
        <f>VLOOKUP($A17,'Hospitalisation Details'!$K17:$S2359,7,FALSE)</f>
        <v>27 Aug 1962</v>
      </c>
      <c r="M1186" s="17">
        <f>VLOOKUP($A17,'Hospitalisation Details'!$K17:$S2359,9,FALSE)</f>
        <v>48173.36</v>
      </c>
      <c r="N1186" s="11" t="str">
        <f>VLOOKUP($A17,'Hospitalisation Details'!$K17:$S2359,4,FALSE)</f>
        <v>Tier - 1</v>
      </c>
      <c r="O1186" s="11" t="str">
        <f>VLOOKUP($A17,'Hospitalisation Details'!$K17:$S2359,5,FALSE)</f>
        <v>Tier - 3</v>
      </c>
      <c r="P1186" s="11" t="str">
        <f>VLOOKUP($A17,'Hospitalisation Details'!$K17:$S2359,6,FALSE)</f>
        <v>R1011</v>
      </c>
      <c r="Q1186" s="36">
        <f ca="1">VLOOKUP($A17,'Hospitalisation Details'!$K17:$S2359,8,FALSE)</f>
        <v>62</v>
      </c>
    </row>
    <row r="1187" spans="1:17" x14ac:dyDescent="0.3">
      <c r="A1187" s="14" t="str">
        <f>VLOOKUP('Customer Names'!A1187,'Customer Names'!A1187:F3521,1,FALSE)</f>
        <v>Id1186</v>
      </c>
      <c r="B1187" s="11" t="str">
        <f>VLOOKUP('Customer Names'!B1187,'Customer Names'!B1187:G3521,5,FALSE)</f>
        <v>Nicole</v>
      </c>
      <c r="C1187" s="11">
        <f>VLOOKUP($A1187,'Medical Examinations'!$A1187:$O3521,2,FALSE)</f>
        <v>27.5</v>
      </c>
      <c r="D1187" s="11">
        <f>VLOOKUP($A1187,'Medical Examinations'!$A1187:$O3521,3,FALSE)</f>
        <v>7.58</v>
      </c>
      <c r="E1187" s="11" t="str">
        <f>VLOOKUP($A1187,'Medical Examinations'!$A1187:$P3521,14,FALSE)</f>
        <v>No</v>
      </c>
      <c r="F1187" s="11" t="str">
        <f>VLOOKUP($A1187,'Medical Examinations'!$A1187:$O3521,5,FALSE)</f>
        <v>No</v>
      </c>
      <c r="G1187" s="11" t="str">
        <f>VLOOKUP($A1187,'Medical Examinations'!$A1187:$O3521,6,FALSE)</f>
        <v>No</v>
      </c>
      <c r="H1187" s="11">
        <f>VLOOKUP($A1187,'Medical Examinations'!$A1187:$P3521,13,FALSE)</f>
        <v>0</v>
      </c>
      <c r="I1187" s="11" t="str">
        <f>VLOOKUP($A1187,'Medical Examinations'!$A1187:$P3521,16,FALSE)</f>
        <v>No</v>
      </c>
      <c r="J1187" s="11" t="str">
        <f>VLOOKUP($A1187,'Medical Examinations'!$A1187:$P3521,11,FALSE)</f>
        <v>Overweight</v>
      </c>
      <c r="K1187" s="11" t="str">
        <f>VLOOKUP($A1187,'Medical Examinations'!$A1187:$P3521,12,FALSE)</f>
        <v>Diabetes</v>
      </c>
      <c r="L1187" s="11" t="str">
        <f>VLOOKUP($A18,'Hospitalisation Details'!$K18:$S2360,7,FALSE)</f>
        <v>16 Nov 1958</v>
      </c>
      <c r="M1187" s="17">
        <f>VLOOKUP($A18,'Hospitalisation Details'!$K18:$S2360,9,FALSE)</f>
        <v>47928.03</v>
      </c>
      <c r="N1187" s="11" t="str">
        <f>VLOOKUP($A18,'Hospitalisation Details'!$K18:$S2360,4,FALSE)</f>
        <v>Tier - 2</v>
      </c>
      <c r="O1187" s="11" t="str">
        <f>VLOOKUP($A18,'Hospitalisation Details'!$K18:$S2360,5,FALSE)</f>
        <v>Tier - 3</v>
      </c>
      <c r="P1187" s="11" t="str">
        <f>VLOOKUP($A18,'Hospitalisation Details'!$K18:$S2360,6,FALSE)</f>
        <v>R1011</v>
      </c>
      <c r="Q1187" s="36">
        <f ca="1">VLOOKUP($A18,'Hospitalisation Details'!$K18:$S2360,8,FALSE)</f>
        <v>66</v>
      </c>
    </row>
    <row r="1188" spans="1:17" x14ac:dyDescent="0.3">
      <c r="A1188" s="14" t="str">
        <f>VLOOKUP('Customer Names'!A1188,'Customer Names'!A1188:F3522,1,FALSE)</f>
        <v>Id1187</v>
      </c>
      <c r="B1188" s="11" t="str">
        <f>VLOOKUP('Customer Names'!B1188,'Customer Names'!B1188:G3522,5,FALSE)</f>
        <v>Audrey</v>
      </c>
      <c r="C1188" s="11">
        <f>VLOOKUP($A1188,'Medical Examinations'!$A1188:$O3522,2,FALSE)</f>
        <v>41.55</v>
      </c>
      <c r="D1188" s="11">
        <f>VLOOKUP($A1188,'Medical Examinations'!$A1188:$O3522,3,FALSE)</f>
        <v>4.6100000000000003</v>
      </c>
      <c r="E1188" s="11" t="str">
        <f>VLOOKUP($A1188,'Medical Examinations'!$A1188:$P3522,14,FALSE)</f>
        <v>No</v>
      </c>
      <c r="F1188" s="11" t="str">
        <f>VLOOKUP($A1188,'Medical Examinations'!$A1188:$O3522,5,FALSE)</f>
        <v>No</v>
      </c>
      <c r="G1188" s="11" t="str">
        <f>VLOOKUP($A1188,'Medical Examinations'!$A1188:$O3522,6,FALSE)</f>
        <v>No</v>
      </c>
      <c r="H1188" s="11">
        <f>VLOOKUP($A1188,'Medical Examinations'!$A1188:$P3522,13,FALSE)</f>
        <v>1</v>
      </c>
      <c r="I1188" s="11" t="str">
        <f>VLOOKUP($A1188,'Medical Examinations'!$A1188:$P3522,16,FALSE)</f>
        <v>No</v>
      </c>
      <c r="J1188" s="11" t="str">
        <f>VLOOKUP($A1188,'Medical Examinations'!$A1188:$P3522,11,FALSE)</f>
        <v>Obesity</v>
      </c>
      <c r="K1188" s="11" t="str">
        <f>VLOOKUP($A1188,'Medical Examinations'!$A1188:$P3522,12,FALSE)</f>
        <v>Normal</v>
      </c>
      <c r="L1188" s="11" t="str">
        <f>VLOOKUP($A19,'Hospitalisation Details'!$K19:$S2361,7,FALSE)</f>
        <v>5 Aug 1963</v>
      </c>
      <c r="M1188" s="17">
        <f>VLOOKUP($A19,'Hospitalisation Details'!$K19:$S2361,9,FALSE)</f>
        <v>47896.79</v>
      </c>
      <c r="N1188" s="11" t="str">
        <f>VLOOKUP($A19,'Hospitalisation Details'!$K19:$S2361,4,FALSE)</f>
        <v>Tier - 1</v>
      </c>
      <c r="O1188" s="11" t="str">
        <f>VLOOKUP($A19,'Hospitalisation Details'!$K19:$S2361,5,FALSE)</f>
        <v>Tier - 3</v>
      </c>
      <c r="P1188" s="11" t="str">
        <f>VLOOKUP($A19,'Hospitalisation Details'!$K19:$S2361,6,FALSE)</f>
        <v>R1024</v>
      </c>
      <c r="Q1188" s="36">
        <f ca="1">VLOOKUP($A19,'Hospitalisation Details'!$K19:$S2361,8,FALSE)</f>
        <v>61</v>
      </c>
    </row>
    <row r="1189" spans="1:17" x14ac:dyDescent="0.3">
      <c r="A1189" s="14" t="str">
        <f>VLOOKUP('Customer Names'!A1189,'Customer Names'!A1189:F3523,1,FALSE)</f>
        <v>Id1188</v>
      </c>
      <c r="B1189" s="11" t="str">
        <f>VLOOKUP('Customer Names'!B1189,'Customer Names'!B1189:G3523,5,FALSE)</f>
        <v>Jacob</v>
      </c>
      <c r="C1189" s="11">
        <f>VLOOKUP($A1189,'Medical Examinations'!$A1189:$O3523,2,FALSE)</f>
        <v>41.47</v>
      </c>
      <c r="D1189" s="11">
        <f>VLOOKUP($A1189,'Medical Examinations'!$A1189:$O3523,3,FALSE)</f>
        <v>4.7</v>
      </c>
      <c r="E1189" s="11" t="str">
        <f>VLOOKUP($A1189,'Medical Examinations'!$A1189:$P3523,14,FALSE)</f>
        <v>Yes</v>
      </c>
      <c r="F1189" s="11" t="str">
        <f>VLOOKUP($A1189,'Medical Examinations'!$A1189:$O3523,5,FALSE)</f>
        <v>No</v>
      </c>
      <c r="G1189" s="11" t="str">
        <f>VLOOKUP($A1189,'Medical Examinations'!$A1189:$O3523,6,FALSE)</f>
        <v>Yes</v>
      </c>
      <c r="H1189" s="11">
        <f>VLOOKUP($A1189,'Medical Examinations'!$A1189:$P3523,13,FALSE)</f>
        <v>1</v>
      </c>
      <c r="I1189" s="11" t="str">
        <f>VLOOKUP($A1189,'Medical Examinations'!$A1189:$P3523,16,FALSE)</f>
        <v>No</v>
      </c>
      <c r="J1189" s="11" t="str">
        <f>VLOOKUP($A1189,'Medical Examinations'!$A1189:$P3523,11,FALSE)</f>
        <v>Obesity</v>
      </c>
      <c r="K1189" s="11" t="str">
        <f>VLOOKUP($A1189,'Medical Examinations'!$A1189:$P3523,12,FALSE)</f>
        <v>Normal</v>
      </c>
      <c r="L1189" s="11" t="str">
        <f>VLOOKUP($A20,'Hospitalisation Details'!$K20:$S2362,7,FALSE)</f>
        <v>7 Nov 1964</v>
      </c>
      <c r="M1189" s="17">
        <f>VLOOKUP($A20,'Hospitalisation Details'!$K20:$S2362,9,FALSE)</f>
        <v>47496.49</v>
      </c>
      <c r="N1189" s="11" t="str">
        <f>VLOOKUP($A20,'Hospitalisation Details'!$K20:$S2362,4,FALSE)</f>
        <v>Tier - 1</v>
      </c>
      <c r="O1189" s="11" t="str">
        <f>VLOOKUP($A20,'Hospitalisation Details'!$K20:$S2362,5,FALSE)</f>
        <v>Tier - 3</v>
      </c>
      <c r="P1189" s="11" t="str">
        <f>VLOOKUP($A20,'Hospitalisation Details'!$K20:$S2362,6,FALSE)</f>
        <v>R1012</v>
      </c>
      <c r="Q1189" s="36">
        <f ca="1">VLOOKUP($A20,'Hospitalisation Details'!$K20:$S2362,8,FALSE)</f>
        <v>60</v>
      </c>
    </row>
    <row r="1190" spans="1:17" x14ac:dyDescent="0.3">
      <c r="A1190" s="14" t="str">
        <f>VLOOKUP('Customer Names'!A1190,'Customer Names'!A1190:F3524,1,FALSE)</f>
        <v>Id1189</v>
      </c>
      <c r="B1190" s="11" t="str">
        <f>VLOOKUP('Customer Names'!B1190,'Customer Names'!B1190:G3524,5,FALSE)</f>
        <v>Daniel S</v>
      </c>
      <c r="C1190" s="11">
        <f>VLOOKUP($A1190,'Medical Examinations'!$A1190:$O3524,2,FALSE)</f>
        <v>24.795000000000002</v>
      </c>
      <c r="D1190" s="11">
        <f>VLOOKUP($A1190,'Medical Examinations'!$A1190:$O3524,3,FALSE)</f>
        <v>6.05</v>
      </c>
      <c r="E1190" s="11" t="str">
        <f>VLOOKUP($A1190,'Medical Examinations'!$A1190:$P3524,14,FALSE)</f>
        <v>Yes</v>
      </c>
      <c r="F1190" s="11" t="str">
        <f>VLOOKUP($A1190,'Medical Examinations'!$A1190:$O3524,5,FALSE)</f>
        <v>No</v>
      </c>
      <c r="G1190" s="11" t="str">
        <f>VLOOKUP($A1190,'Medical Examinations'!$A1190:$O3524,6,FALSE)</f>
        <v>No</v>
      </c>
      <c r="H1190" s="11">
        <f>VLOOKUP($A1190,'Medical Examinations'!$A1190:$P3524,13,FALSE)</f>
        <v>0</v>
      </c>
      <c r="I1190" s="11" t="str">
        <f>VLOOKUP($A1190,'Medical Examinations'!$A1190:$P3524,16,FALSE)</f>
        <v>No</v>
      </c>
      <c r="J1190" s="11" t="str">
        <f>VLOOKUP($A1190,'Medical Examinations'!$A1190:$P3524,11,FALSE)</f>
        <v>Normal Weight</v>
      </c>
      <c r="K1190" s="11" t="str">
        <f>VLOOKUP($A1190,'Medical Examinations'!$A1190:$P3524,12,FALSE)</f>
        <v>Prediabetes</v>
      </c>
      <c r="L1190" s="11" t="str">
        <f>VLOOKUP($A21,'Hospitalisation Details'!$K21:$S2363,7,FALSE)</f>
        <v>27 Sep 1971</v>
      </c>
      <c r="M1190" s="17">
        <f>VLOOKUP($A21,'Hospitalisation Details'!$K21:$S2363,9,FALSE)</f>
        <v>47462.89</v>
      </c>
      <c r="N1190" s="11" t="str">
        <f>VLOOKUP($A21,'Hospitalisation Details'!$K21:$S2363,4,FALSE)</f>
        <v>Tier - 1</v>
      </c>
      <c r="O1190" s="11" t="str">
        <f>VLOOKUP($A21,'Hospitalisation Details'!$K21:$S2363,5,FALSE)</f>
        <v>Tier - 2</v>
      </c>
      <c r="P1190" s="11" t="str">
        <f>VLOOKUP($A21,'Hospitalisation Details'!$K21:$S2363,6,FALSE)</f>
        <v>R1013</v>
      </c>
      <c r="Q1190" s="36">
        <f ca="1">VLOOKUP($A21,'Hospitalisation Details'!$K21:$S2363,8,FALSE)</f>
        <v>53</v>
      </c>
    </row>
    <row r="1191" spans="1:17" x14ac:dyDescent="0.3">
      <c r="A1191" s="14" t="str">
        <f>VLOOKUP('Customer Names'!A1191,'Customer Names'!A1191:F3525,1,FALSE)</f>
        <v>Id1190</v>
      </c>
      <c r="B1191" s="11" t="str">
        <f>VLOOKUP('Customer Names'!B1191,'Customer Names'!B1191:G3525,5,FALSE)</f>
        <v>Marc C</v>
      </c>
      <c r="C1191" s="11">
        <f>VLOOKUP($A1191,'Medical Examinations'!$A1191:$O3525,2,FALSE)</f>
        <v>29.48</v>
      </c>
      <c r="D1191" s="11">
        <f>VLOOKUP($A1191,'Medical Examinations'!$A1191:$O3525,3,FALSE)</f>
        <v>5.63</v>
      </c>
      <c r="E1191" s="11" t="str">
        <f>VLOOKUP($A1191,'Medical Examinations'!$A1191:$P3525,14,FALSE)</f>
        <v>Yes</v>
      </c>
      <c r="F1191" s="11" t="str">
        <f>VLOOKUP($A1191,'Medical Examinations'!$A1191:$O3525,5,FALSE)</f>
        <v>No</v>
      </c>
      <c r="G1191" s="11" t="str">
        <f>VLOOKUP($A1191,'Medical Examinations'!$A1191:$O3525,6,FALSE)</f>
        <v>Yes</v>
      </c>
      <c r="H1191" s="11">
        <f>VLOOKUP($A1191,'Medical Examinations'!$A1191:$P3525,13,FALSE)</f>
        <v>1</v>
      </c>
      <c r="I1191" s="11" t="str">
        <f>VLOOKUP($A1191,'Medical Examinations'!$A1191:$P3525,16,FALSE)</f>
        <v>No</v>
      </c>
      <c r="J1191" s="11" t="str">
        <f>VLOOKUP($A1191,'Medical Examinations'!$A1191:$P3525,11,FALSE)</f>
        <v>Overweight</v>
      </c>
      <c r="K1191" s="11" t="str">
        <f>VLOOKUP($A1191,'Medical Examinations'!$A1191:$P3525,12,FALSE)</f>
        <v>Normal</v>
      </c>
      <c r="L1191" s="11" t="str">
        <f>VLOOKUP($A22,'Hospitalisation Details'!$K22:$S2364,7,FALSE)</f>
        <v>13 Jun 1961</v>
      </c>
      <c r="M1191" s="17">
        <f>VLOOKUP($A22,'Hospitalisation Details'!$K22:$S2364,9,FALSE)</f>
        <v>47403.88</v>
      </c>
      <c r="N1191" s="11" t="str">
        <f>VLOOKUP($A22,'Hospitalisation Details'!$K22:$S2364,4,FALSE)</f>
        <v>Tier - 1</v>
      </c>
      <c r="O1191" s="11" t="str">
        <f>VLOOKUP($A22,'Hospitalisation Details'!$K22:$S2364,5,FALSE)</f>
        <v>Tier - 3</v>
      </c>
      <c r="P1191" s="11" t="str">
        <f>VLOOKUP($A22,'Hospitalisation Details'!$K22:$S2364,6,FALSE)</f>
        <v>R1011</v>
      </c>
      <c r="Q1191" s="36">
        <f ca="1">VLOOKUP($A22,'Hospitalisation Details'!$K22:$S2364,8,FALSE)</f>
        <v>63</v>
      </c>
    </row>
    <row r="1192" spans="1:17" x14ac:dyDescent="0.3">
      <c r="A1192" s="14" t="str">
        <f>VLOOKUP('Customer Names'!A1192,'Customer Names'!A1192:F3526,1,FALSE)</f>
        <v>Id1191</v>
      </c>
      <c r="B1192" s="11" t="str">
        <f>VLOOKUP('Customer Names'!B1192,'Customer Names'!B1192:G3526,5,FALSE)</f>
        <v>Mark S</v>
      </c>
      <c r="C1192" s="11">
        <f>VLOOKUP($A1192,'Medical Examinations'!$A1192:$O3526,2,FALSE)</f>
        <v>28.09</v>
      </c>
      <c r="D1192" s="11">
        <f>VLOOKUP($A1192,'Medical Examinations'!$A1192:$O3526,3,FALSE)</f>
        <v>6.06</v>
      </c>
      <c r="E1192" s="11" t="str">
        <f>VLOOKUP($A1192,'Medical Examinations'!$A1192:$P3526,14,FALSE)</f>
        <v>No</v>
      </c>
      <c r="F1192" s="11" t="str">
        <f>VLOOKUP($A1192,'Medical Examinations'!$A1192:$O3526,5,FALSE)</f>
        <v>No</v>
      </c>
      <c r="G1192" s="11" t="str">
        <f>VLOOKUP($A1192,'Medical Examinations'!$A1192:$O3526,6,FALSE)</f>
        <v>Yes</v>
      </c>
      <c r="H1192" s="11">
        <f>VLOOKUP($A1192,'Medical Examinations'!$A1192:$P3526,13,FALSE)</f>
        <v>1</v>
      </c>
      <c r="I1192" s="11" t="str">
        <f>VLOOKUP($A1192,'Medical Examinations'!$A1192:$P3526,16,FALSE)</f>
        <v>No</v>
      </c>
      <c r="J1192" s="11" t="str">
        <f>VLOOKUP($A1192,'Medical Examinations'!$A1192:$P3526,11,FALSE)</f>
        <v>Overweight</v>
      </c>
      <c r="K1192" s="11" t="str">
        <f>VLOOKUP($A1192,'Medical Examinations'!$A1192:$P3526,12,FALSE)</f>
        <v>Prediabetes</v>
      </c>
      <c r="L1192" s="11" t="str">
        <f>VLOOKUP($A23,'Hospitalisation Details'!$K23:$S2365,7,FALSE)</f>
        <v>4 Oct 1959</v>
      </c>
      <c r="M1192" s="17">
        <f>VLOOKUP($A23,'Hospitalisation Details'!$K23:$S2365,9,FALSE)</f>
        <v>47305.31</v>
      </c>
      <c r="N1192" s="11" t="str">
        <f>VLOOKUP($A23,'Hospitalisation Details'!$K23:$S2365,4,FALSE)</f>
        <v>Tier - 2</v>
      </c>
      <c r="O1192" s="11" t="str">
        <f>VLOOKUP($A23,'Hospitalisation Details'!$K23:$S2365,5,FALSE)</f>
        <v>Tier - 1</v>
      </c>
      <c r="P1192" s="11" t="str">
        <f>VLOOKUP($A23,'Hospitalisation Details'!$K23:$S2365,6,FALSE)</f>
        <v>R1011</v>
      </c>
      <c r="Q1192" s="36">
        <f ca="1">VLOOKUP($A23,'Hospitalisation Details'!$K23:$S2365,8,FALSE)</f>
        <v>65</v>
      </c>
    </row>
    <row r="1193" spans="1:17" x14ac:dyDescent="0.3">
      <c r="A1193" s="14" t="str">
        <f>VLOOKUP('Customer Names'!A1193,'Customer Names'!A1193:F3527,1,FALSE)</f>
        <v>Id1192</v>
      </c>
      <c r="B1193" s="11" t="str">
        <f>VLOOKUP('Customer Names'!B1193,'Customer Names'!B1193:G3527,5,FALSE)</f>
        <v>Dan</v>
      </c>
      <c r="C1193" s="11">
        <f>VLOOKUP($A1193,'Medical Examinations'!$A1193:$O3527,2,FALSE)</f>
        <v>32.729999999999997</v>
      </c>
      <c r="D1193" s="11">
        <f>VLOOKUP($A1193,'Medical Examinations'!$A1193:$O3527,3,FALSE)</f>
        <v>5.19</v>
      </c>
      <c r="E1193" s="11" t="str">
        <f>VLOOKUP($A1193,'Medical Examinations'!$A1193:$P3527,14,FALSE)</f>
        <v>No</v>
      </c>
      <c r="F1193" s="11" t="str">
        <f>VLOOKUP($A1193,'Medical Examinations'!$A1193:$O3527,5,FALSE)</f>
        <v>No</v>
      </c>
      <c r="G1193" s="11" t="str">
        <f>VLOOKUP($A1193,'Medical Examinations'!$A1193:$O3527,6,FALSE)</f>
        <v>No</v>
      </c>
      <c r="H1193" s="11">
        <f>VLOOKUP($A1193,'Medical Examinations'!$A1193:$P3527,13,FALSE)</f>
        <v>1</v>
      </c>
      <c r="I1193" s="11" t="str">
        <f>VLOOKUP($A1193,'Medical Examinations'!$A1193:$P3527,16,FALSE)</f>
        <v>No</v>
      </c>
      <c r="J1193" s="11" t="str">
        <f>VLOOKUP($A1193,'Medical Examinations'!$A1193:$P3527,11,FALSE)</f>
        <v>Obesity</v>
      </c>
      <c r="K1193" s="11" t="str">
        <f>VLOOKUP($A1193,'Medical Examinations'!$A1193:$P3527,12,FALSE)</f>
        <v>Normal</v>
      </c>
      <c r="L1193" s="11" t="str">
        <f>VLOOKUP($A24,'Hospitalisation Details'!$K24:$S2366,7,FALSE)</f>
        <v>3 Sep 1958</v>
      </c>
      <c r="M1193" s="17">
        <f>VLOOKUP($A24,'Hospitalisation Details'!$K24:$S2366,9,FALSE)</f>
        <v>47291.06</v>
      </c>
      <c r="N1193" s="11" t="str">
        <f>VLOOKUP($A24,'Hospitalisation Details'!$K24:$S2366,4,FALSE)</f>
        <v>Tier - 2</v>
      </c>
      <c r="O1193" s="11" t="str">
        <f>VLOOKUP($A24,'Hospitalisation Details'!$K24:$S2366,5,FALSE)</f>
        <v>Tier - 1</v>
      </c>
      <c r="P1193" s="11" t="str">
        <f>VLOOKUP($A24,'Hospitalisation Details'!$K24:$S2366,6,FALSE)</f>
        <v>R1011</v>
      </c>
      <c r="Q1193" s="36">
        <f ca="1">VLOOKUP($A24,'Hospitalisation Details'!$K24:$S2366,8,FALSE)</f>
        <v>66</v>
      </c>
    </row>
    <row r="1194" spans="1:17" x14ac:dyDescent="0.3">
      <c r="A1194" s="14" t="str">
        <f>VLOOKUP('Customer Names'!A1194,'Customer Names'!A1194:F3528,1,FALSE)</f>
        <v>Id1193</v>
      </c>
      <c r="B1194" s="11" t="str">
        <f>VLOOKUP('Customer Names'!B1194,'Customer Names'!B1194:G3528,5,FALSE)</f>
        <v>Gabriela</v>
      </c>
      <c r="C1194" s="11">
        <f>VLOOKUP($A1194,'Medical Examinations'!$A1194:$O3528,2,FALSE)</f>
        <v>27.36</v>
      </c>
      <c r="D1194" s="11">
        <f>VLOOKUP($A1194,'Medical Examinations'!$A1194:$O3528,3,FALSE)</f>
        <v>8.9600000000000009</v>
      </c>
      <c r="E1194" s="11" t="str">
        <f>VLOOKUP($A1194,'Medical Examinations'!$A1194:$P3528,14,FALSE)</f>
        <v>No</v>
      </c>
      <c r="F1194" s="11" t="str">
        <f>VLOOKUP($A1194,'Medical Examinations'!$A1194:$O3528,5,FALSE)</f>
        <v>No</v>
      </c>
      <c r="G1194" s="11" t="str">
        <f>VLOOKUP($A1194,'Medical Examinations'!$A1194:$O3528,6,FALSE)</f>
        <v>No</v>
      </c>
      <c r="H1194" s="11">
        <f>VLOOKUP($A1194,'Medical Examinations'!$A1194:$P3528,13,FALSE)</f>
        <v>0</v>
      </c>
      <c r="I1194" s="11" t="str">
        <f>VLOOKUP($A1194,'Medical Examinations'!$A1194:$P3528,16,FALSE)</f>
        <v>No</v>
      </c>
      <c r="J1194" s="11" t="str">
        <f>VLOOKUP($A1194,'Medical Examinations'!$A1194:$P3528,11,FALSE)</f>
        <v>Overweight</v>
      </c>
      <c r="K1194" s="11" t="str">
        <f>VLOOKUP($A1194,'Medical Examinations'!$A1194:$P3528,12,FALSE)</f>
        <v>Diabetes</v>
      </c>
      <c r="L1194" s="11" t="str">
        <f>VLOOKUP($A25,'Hospitalisation Details'!$K25:$S2367,7,FALSE)</f>
        <v>28 Dec 1970</v>
      </c>
      <c r="M1194" s="17">
        <f>VLOOKUP($A25,'Hospitalisation Details'!$K25:$S2367,9,FALSE)</f>
        <v>47269.85</v>
      </c>
      <c r="N1194" s="11" t="str">
        <f>VLOOKUP($A25,'Hospitalisation Details'!$K25:$S2367,4,FALSE)</f>
        <v>Tier - 1</v>
      </c>
      <c r="O1194" s="11" t="str">
        <f>VLOOKUP($A25,'Hospitalisation Details'!$K25:$S2367,5,FALSE)</f>
        <v>Tier - 2</v>
      </c>
      <c r="P1194" s="11" t="str">
        <f>VLOOKUP($A25,'Hospitalisation Details'!$K25:$S2367,6,FALSE)</f>
        <v>R1013</v>
      </c>
      <c r="Q1194" s="36">
        <f ca="1">VLOOKUP($A25,'Hospitalisation Details'!$K25:$S2367,8,FALSE)</f>
        <v>54</v>
      </c>
    </row>
    <row r="1195" spans="1:17" x14ac:dyDescent="0.3">
      <c r="A1195" s="14" t="str">
        <f>VLOOKUP('Customer Names'!A1195,'Customer Names'!A1195:F3529,1,FALSE)</f>
        <v>Id1194</v>
      </c>
      <c r="B1195" s="11" t="str">
        <f>VLOOKUP('Customer Names'!B1195,'Customer Names'!B1195:G3529,5,FALSE)</f>
        <v>Amanda</v>
      </c>
      <c r="C1195" s="11">
        <f>VLOOKUP($A1195,'Medical Examinations'!$A1195:$O3529,2,FALSE)</f>
        <v>27.265000000000001</v>
      </c>
      <c r="D1195" s="11">
        <f>VLOOKUP($A1195,'Medical Examinations'!$A1195:$O3529,3,FALSE)</f>
        <v>11.39</v>
      </c>
      <c r="E1195" s="11" t="str">
        <f>VLOOKUP($A1195,'Medical Examinations'!$A1195:$P3529,14,FALSE)</f>
        <v>No</v>
      </c>
      <c r="F1195" s="11" t="str">
        <f>VLOOKUP($A1195,'Medical Examinations'!$A1195:$O3529,5,FALSE)</f>
        <v>No</v>
      </c>
      <c r="G1195" s="11" t="str">
        <f>VLOOKUP($A1195,'Medical Examinations'!$A1195:$O3529,6,FALSE)</f>
        <v>No</v>
      </c>
      <c r="H1195" s="11">
        <f>VLOOKUP($A1195,'Medical Examinations'!$A1195:$P3529,13,FALSE)</f>
        <v>0</v>
      </c>
      <c r="I1195" s="11" t="str">
        <f>VLOOKUP($A1195,'Medical Examinations'!$A1195:$P3529,16,FALSE)</f>
        <v>No</v>
      </c>
      <c r="J1195" s="11" t="str">
        <f>VLOOKUP($A1195,'Medical Examinations'!$A1195:$P3529,11,FALSE)</f>
        <v>Overweight</v>
      </c>
      <c r="K1195" s="11" t="str">
        <f>VLOOKUP($A1195,'Medical Examinations'!$A1195:$P3529,12,FALSE)</f>
        <v>Diabetes</v>
      </c>
      <c r="L1195" s="11" t="str">
        <f>VLOOKUP($A26,'Hospitalisation Details'!$K26:$S2368,7,FALSE)</f>
        <v>14 Jul 1959</v>
      </c>
      <c r="M1195" s="17">
        <f>VLOOKUP($A26,'Hospitalisation Details'!$K26:$S2368,9,FALSE)</f>
        <v>47055.53</v>
      </c>
      <c r="N1195" s="11" t="str">
        <f>VLOOKUP($A26,'Hospitalisation Details'!$K26:$S2368,4,FALSE)</f>
        <v>Tier - 2</v>
      </c>
      <c r="O1195" s="11" t="str">
        <f>VLOOKUP($A26,'Hospitalisation Details'!$K26:$S2368,5,FALSE)</f>
        <v>Tier - 1</v>
      </c>
      <c r="P1195" s="11" t="str">
        <f>VLOOKUP($A26,'Hospitalisation Details'!$K26:$S2368,6,FALSE)</f>
        <v>R1013</v>
      </c>
      <c r="Q1195" s="36">
        <f ca="1">VLOOKUP($A26,'Hospitalisation Details'!$K26:$S2368,8,FALSE)</f>
        <v>65</v>
      </c>
    </row>
    <row r="1196" spans="1:17" x14ac:dyDescent="0.3">
      <c r="A1196" s="14" t="str">
        <f>VLOOKUP('Customer Names'!A1196,'Customer Names'!A1196:F3530,1,FALSE)</f>
        <v>Id1195</v>
      </c>
      <c r="B1196" s="11" t="str">
        <f>VLOOKUP('Customer Names'!B1196,'Customer Names'!B1196:G3530,5,FALSE)</f>
        <v>Dara</v>
      </c>
      <c r="C1196" s="11">
        <f>VLOOKUP($A1196,'Medical Examinations'!$A1196:$O3530,2,FALSE)</f>
        <v>48.07</v>
      </c>
      <c r="D1196" s="11">
        <f>VLOOKUP($A1196,'Medical Examinations'!$A1196:$O3530,3,FALSE)</f>
        <v>4.0599999999999996</v>
      </c>
      <c r="E1196" s="11" t="str">
        <f>VLOOKUP($A1196,'Medical Examinations'!$A1196:$P3530,14,FALSE)</f>
        <v>Yes</v>
      </c>
      <c r="F1196" s="11" t="str">
        <f>VLOOKUP($A1196,'Medical Examinations'!$A1196:$O3530,5,FALSE)</f>
        <v>No</v>
      </c>
      <c r="G1196" s="11" t="str">
        <f>VLOOKUP($A1196,'Medical Examinations'!$A1196:$O3530,6,FALSE)</f>
        <v>No</v>
      </c>
      <c r="H1196" s="11">
        <f>VLOOKUP($A1196,'Medical Examinations'!$A1196:$P3530,13,FALSE)</f>
        <v>0</v>
      </c>
      <c r="I1196" s="11" t="str">
        <f>VLOOKUP($A1196,'Medical Examinations'!$A1196:$P3530,16,FALSE)</f>
        <v>No</v>
      </c>
      <c r="J1196" s="11" t="str">
        <f>VLOOKUP($A1196,'Medical Examinations'!$A1196:$P3530,11,FALSE)</f>
        <v>Obesity</v>
      </c>
      <c r="K1196" s="11" t="str">
        <f>VLOOKUP($A1196,'Medical Examinations'!$A1196:$P3530,12,FALSE)</f>
        <v>Normal</v>
      </c>
      <c r="L1196" s="11" t="str">
        <f>VLOOKUP($A27,'Hospitalisation Details'!$K27:$S2369,7,FALSE)</f>
        <v>15 Sep 1958</v>
      </c>
      <c r="M1196" s="17">
        <f>VLOOKUP($A27,'Hospitalisation Details'!$K27:$S2369,9,FALSE)</f>
        <v>46889.26</v>
      </c>
      <c r="N1196" s="11" t="str">
        <f>VLOOKUP($A27,'Hospitalisation Details'!$K27:$S2369,4,FALSE)</f>
        <v>Tier - 2</v>
      </c>
      <c r="O1196" s="11" t="str">
        <f>VLOOKUP($A27,'Hospitalisation Details'!$K27:$S2369,5,FALSE)</f>
        <v>Tier - 3</v>
      </c>
      <c r="P1196" s="11" t="str">
        <f>VLOOKUP($A27,'Hospitalisation Details'!$K27:$S2369,6,FALSE)</f>
        <v>R1013</v>
      </c>
      <c r="Q1196" s="36">
        <f ca="1">VLOOKUP($A27,'Hospitalisation Details'!$K27:$S2369,8,FALSE)</f>
        <v>66</v>
      </c>
    </row>
    <row r="1197" spans="1:17" x14ac:dyDescent="0.3">
      <c r="A1197" s="14" t="str">
        <f>VLOOKUP('Customer Names'!A1197,'Customer Names'!A1197:F3531,1,FALSE)</f>
        <v>Id1196</v>
      </c>
      <c r="B1197" s="11" t="str">
        <f>VLOOKUP('Customer Names'!B1197,'Customer Names'!B1197:G3531,5,FALSE)</f>
        <v>Rachelle R</v>
      </c>
      <c r="C1197" s="11">
        <f>VLOOKUP($A1197,'Medical Examinations'!$A1197:$O3531,2,FALSE)</f>
        <v>30.8</v>
      </c>
      <c r="D1197" s="11">
        <f>VLOOKUP($A1197,'Medical Examinations'!$A1197:$O3531,3,FALSE)</f>
        <v>5.23</v>
      </c>
      <c r="E1197" s="11" t="str">
        <f>VLOOKUP($A1197,'Medical Examinations'!$A1197:$P3531,14,FALSE)</f>
        <v>Yes</v>
      </c>
      <c r="F1197" s="11" t="str">
        <f>VLOOKUP($A1197,'Medical Examinations'!$A1197:$O3531,5,FALSE)</f>
        <v>No</v>
      </c>
      <c r="G1197" s="11" t="str">
        <f>VLOOKUP($A1197,'Medical Examinations'!$A1197:$O3531,6,FALSE)</f>
        <v>No</v>
      </c>
      <c r="H1197" s="11">
        <f>VLOOKUP($A1197,'Medical Examinations'!$A1197:$P3531,13,FALSE)</f>
        <v>0</v>
      </c>
      <c r="I1197" s="11" t="str">
        <f>VLOOKUP($A1197,'Medical Examinations'!$A1197:$P3531,16,FALSE)</f>
        <v>No</v>
      </c>
      <c r="J1197" s="11" t="str">
        <f>VLOOKUP($A1197,'Medical Examinations'!$A1197:$P3531,11,FALSE)</f>
        <v>Obesity</v>
      </c>
      <c r="K1197" s="11" t="str">
        <f>VLOOKUP($A1197,'Medical Examinations'!$A1197:$P3531,12,FALSE)</f>
        <v>Normal</v>
      </c>
      <c r="L1197" s="11" t="str">
        <f>VLOOKUP($A28,'Hospitalisation Details'!$K28:$S2370,7,FALSE)</f>
        <v>17 Nov 1960</v>
      </c>
      <c r="M1197" s="17">
        <f>VLOOKUP($A28,'Hospitalisation Details'!$K28:$S2370,9,FALSE)</f>
        <v>46718.16</v>
      </c>
      <c r="N1197" s="11" t="str">
        <f>VLOOKUP($A28,'Hospitalisation Details'!$K28:$S2370,4,FALSE)</f>
        <v>Tier - 1</v>
      </c>
      <c r="O1197" s="11" t="str">
        <f>VLOOKUP($A28,'Hospitalisation Details'!$K28:$S2370,5,FALSE)</f>
        <v>Tier - 1</v>
      </c>
      <c r="P1197" s="11" t="str">
        <f>VLOOKUP($A28,'Hospitalisation Details'!$K28:$S2370,6,FALSE)</f>
        <v>R1012</v>
      </c>
      <c r="Q1197" s="36">
        <f ca="1">VLOOKUP($A28,'Hospitalisation Details'!$K28:$S2370,8,FALSE)</f>
        <v>64</v>
      </c>
    </row>
    <row r="1198" spans="1:17" x14ac:dyDescent="0.3">
      <c r="A1198" s="14" t="str">
        <f>VLOOKUP('Customer Names'!A1198,'Customer Names'!A1198:F3532,1,FALSE)</f>
        <v>Id1197</v>
      </c>
      <c r="B1198" s="11" t="str">
        <f>VLOOKUP('Customer Names'!B1198,'Customer Names'!B1198:G3532,5,FALSE)</f>
        <v>Brenda J</v>
      </c>
      <c r="C1198" s="11">
        <f>VLOOKUP($A1198,'Medical Examinations'!$A1198:$O3532,2,FALSE)</f>
        <v>32.299999999999997</v>
      </c>
      <c r="D1198" s="11">
        <f>VLOOKUP($A1198,'Medical Examinations'!$A1198:$O3532,3,FALSE)</f>
        <v>5.05</v>
      </c>
      <c r="E1198" s="11" t="str">
        <f>VLOOKUP($A1198,'Medical Examinations'!$A1198:$P3532,14,FALSE)</f>
        <v>Yes</v>
      </c>
      <c r="F1198" s="11" t="str">
        <f>VLOOKUP($A1198,'Medical Examinations'!$A1198:$O3532,5,FALSE)</f>
        <v>No</v>
      </c>
      <c r="G1198" s="11" t="str">
        <f>VLOOKUP($A1198,'Medical Examinations'!$A1198:$O3532,6,FALSE)</f>
        <v>No</v>
      </c>
      <c r="H1198" s="11">
        <f>VLOOKUP($A1198,'Medical Examinations'!$A1198:$P3532,13,FALSE)</f>
        <v>0</v>
      </c>
      <c r="I1198" s="11" t="str">
        <f>VLOOKUP($A1198,'Medical Examinations'!$A1198:$P3532,16,FALSE)</f>
        <v>No</v>
      </c>
      <c r="J1198" s="11" t="str">
        <f>VLOOKUP($A1198,'Medical Examinations'!$A1198:$P3532,11,FALSE)</f>
        <v>Obesity</v>
      </c>
      <c r="K1198" s="11" t="str">
        <f>VLOOKUP($A1198,'Medical Examinations'!$A1198:$P3532,12,FALSE)</f>
        <v>Normal</v>
      </c>
      <c r="L1198" s="11" t="str">
        <f>VLOOKUP($A29,'Hospitalisation Details'!$K29:$S2371,7,FALSE)</f>
        <v>23 Jun 1969</v>
      </c>
      <c r="M1198" s="17">
        <f>VLOOKUP($A29,'Hospitalisation Details'!$K29:$S2371,9,FALSE)</f>
        <v>46661.440000000002</v>
      </c>
      <c r="N1198" s="11" t="str">
        <f>VLOOKUP($A29,'Hospitalisation Details'!$K29:$S2371,4,FALSE)</f>
        <v>Tier - 1</v>
      </c>
      <c r="O1198" s="11" t="str">
        <f>VLOOKUP($A29,'Hospitalisation Details'!$K29:$S2371,5,FALSE)</f>
        <v>Tier - 3</v>
      </c>
      <c r="P1198" s="11" t="str">
        <f>VLOOKUP($A29,'Hospitalisation Details'!$K29:$S2371,6,FALSE)</f>
        <v>R1012</v>
      </c>
      <c r="Q1198" s="36">
        <f ca="1">VLOOKUP($A29,'Hospitalisation Details'!$K29:$S2371,8,FALSE)</f>
        <v>55</v>
      </c>
    </row>
    <row r="1199" spans="1:17" x14ac:dyDescent="0.3">
      <c r="A1199" s="14" t="str">
        <f>VLOOKUP('Customer Names'!A1199,'Customer Names'!A1199:F3533,1,FALSE)</f>
        <v>Id1198</v>
      </c>
      <c r="B1199" s="11" t="str">
        <f>VLOOKUP('Customer Names'!B1199,'Customer Names'!B1199:G3533,5,FALSE)</f>
        <v>Tim</v>
      </c>
      <c r="C1199" s="11">
        <f>VLOOKUP($A1199,'Medical Examinations'!$A1199:$O3533,2,FALSE)</f>
        <v>39.700000000000003</v>
      </c>
      <c r="D1199" s="11">
        <f>VLOOKUP($A1199,'Medical Examinations'!$A1199:$O3533,3,FALSE)</f>
        <v>7.34</v>
      </c>
      <c r="E1199" s="11" t="str">
        <f>VLOOKUP($A1199,'Medical Examinations'!$A1199:$P3533,14,FALSE)</f>
        <v>No</v>
      </c>
      <c r="F1199" s="11" t="str">
        <f>VLOOKUP($A1199,'Medical Examinations'!$A1199:$O3533,5,FALSE)</f>
        <v>No</v>
      </c>
      <c r="G1199" s="11" t="str">
        <f>VLOOKUP($A1199,'Medical Examinations'!$A1199:$O3533,6,FALSE)</f>
        <v>No</v>
      </c>
      <c r="H1199" s="11">
        <f>VLOOKUP($A1199,'Medical Examinations'!$A1199:$P3533,13,FALSE)</f>
        <v>0</v>
      </c>
      <c r="I1199" s="11" t="str">
        <f>VLOOKUP($A1199,'Medical Examinations'!$A1199:$P3533,16,FALSE)</f>
        <v>No</v>
      </c>
      <c r="J1199" s="11" t="str">
        <f>VLOOKUP($A1199,'Medical Examinations'!$A1199:$P3533,11,FALSE)</f>
        <v>Obesity</v>
      </c>
      <c r="K1199" s="11" t="str">
        <f>VLOOKUP($A1199,'Medical Examinations'!$A1199:$P3533,12,FALSE)</f>
        <v>Diabetes</v>
      </c>
      <c r="L1199" s="11" t="str">
        <f>VLOOKUP($A30,'Hospitalisation Details'!$K30:$S2372,7,FALSE)</f>
        <v>8 Aug 1961</v>
      </c>
      <c r="M1199" s="17">
        <f>VLOOKUP($A30,'Hospitalisation Details'!$K30:$S2372,9,FALSE)</f>
        <v>46599.11</v>
      </c>
      <c r="N1199" s="11" t="str">
        <f>VLOOKUP($A30,'Hospitalisation Details'!$K30:$S2372,4,FALSE)</f>
        <v>Tier - 1</v>
      </c>
      <c r="O1199" s="11" t="str">
        <f>VLOOKUP($A30,'Hospitalisation Details'!$K30:$S2372,5,FALSE)</f>
        <v>Tier - 1</v>
      </c>
      <c r="P1199" s="11" t="str">
        <f>VLOOKUP($A30,'Hospitalisation Details'!$K30:$S2372,6,FALSE)</f>
        <v>R1013</v>
      </c>
      <c r="Q1199" s="36">
        <f ca="1">VLOOKUP($A30,'Hospitalisation Details'!$K30:$S2372,8,FALSE)</f>
        <v>63</v>
      </c>
    </row>
    <row r="1200" spans="1:17" x14ac:dyDescent="0.3">
      <c r="A1200" s="14" t="str">
        <f>VLOOKUP('Customer Names'!A1200,'Customer Names'!A1200:F3534,1,FALSE)</f>
        <v>Id1199</v>
      </c>
      <c r="B1200" s="11" t="str">
        <f>VLOOKUP('Customer Names'!B1200,'Customer Names'!B1200:G3534,5,FALSE)</f>
        <v>Sylvain</v>
      </c>
      <c r="C1200" s="11">
        <f>VLOOKUP($A1200,'Medical Examinations'!$A1200:$O3534,2,FALSE)</f>
        <v>35.97</v>
      </c>
      <c r="D1200" s="11">
        <f>VLOOKUP($A1200,'Medical Examinations'!$A1200:$O3534,3,FALSE)</f>
        <v>8.1300000000000008</v>
      </c>
      <c r="E1200" s="11" t="str">
        <f>VLOOKUP($A1200,'Medical Examinations'!$A1200:$P3534,14,FALSE)</f>
        <v>No</v>
      </c>
      <c r="F1200" s="11" t="str">
        <f>VLOOKUP($A1200,'Medical Examinations'!$A1200:$O3534,5,FALSE)</f>
        <v>No</v>
      </c>
      <c r="G1200" s="11" t="str">
        <f>VLOOKUP($A1200,'Medical Examinations'!$A1200:$O3534,6,FALSE)</f>
        <v>No</v>
      </c>
      <c r="H1200" s="11">
        <f>VLOOKUP($A1200,'Medical Examinations'!$A1200:$P3534,13,FALSE)</f>
        <v>0</v>
      </c>
      <c r="I1200" s="11" t="str">
        <f>VLOOKUP($A1200,'Medical Examinations'!$A1200:$P3534,16,FALSE)</f>
        <v>No</v>
      </c>
      <c r="J1200" s="11" t="str">
        <f>VLOOKUP($A1200,'Medical Examinations'!$A1200:$P3534,11,FALSE)</f>
        <v>Obesity</v>
      </c>
      <c r="K1200" s="11" t="str">
        <f>VLOOKUP($A1200,'Medical Examinations'!$A1200:$P3534,12,FALSE)</f>
        <v>Diabetes</v>
      </c>
      <c r="L1200" s="11" t="str">
        <f>VLOOKUP($A31,'Hospitalisation Details'!$K31:$S2373,7,FALSE)</f>
        <v>6 Dec 1971</v>
      </c>
      <c r="M1200" s="17">
        <f>VLOOKUP($A31,'Hospitalisation Details'!$K31:$S2373,9,FALSE)</f>
        <v>46255.11</v>
      </c>
      <c r="N1200" s="11" t="str">
        <f>VLOOKUP($A31,'Hospitalisation Details'!$K31:$S2373,4,FALSE)</f>
        <v>Tier - 1</v>
      </c>
      <c r="O1200" s="11" t="str">
        <f>VLOOKUP($A31,'Hospitalisation Details'!$K31:$S2373,5,FALSE)</f>
        <v>Tier - 3</v>
      </c>
      <c r="P1200" s="11" t="str">
        <f>VLOOKUP($A31,'Hospitalisation Details'!$K31:$S2373,6,FALSE)</f>
        <v>R1024</v>
      </c>
      <c r="Q1200" s="36">
        <f ca="1">VLOOKUP($A31,'Hospitalisation Details'!$K31:$S2373,8,FALSE)</f>
        <v>53</v>
      </c>
    </row>
    <row r="1201" spans="1:17" x14ac:dyDescent="0.3">
      <c r="A1201" s="14" t="str">
        <f>VLOOKUP('Customer Names'!A1201,'Customer Names'!A1201:F3535,1,FALSE)</f>
        <v>Id1200</v>
      </c>
      <c r="B1201" s="11" t="str">
        <f>VLOOKUP('Customer Names'!B1201,'Customer Names'!B1201:G3535,5,FALSE)</f>
        <v>Lisa M</v>
      </c>
      <c r="C1201" s="11">
        <f>VLOOKUP($A1201,'Medical Examinations'!$A1201:$O3535,2,FALSE)</f>
        <v>25.86</v>
      </c>
      <c r="D1201" s="11">
        <f>VLOOKUP($A1201,'Medical Examinations'!$A1201:$O3535,3,FALSE)</f>
        <v>6.68</v>
      </c>
      <c r="E1201" s="11" t="str">
        <f>VLOOKUP($A1201,'Medical Examinations'!$A1201:$P3535,14,FALSE)</f>
        <v>Yes</v>
      </c>
      <c r="F1201" s="11" t="str">
        <f>VLOOKUP($A1201,'Medical Examinations'!$A1201:$O3535,5,FALSE)</f>
        <v>No</v>
      </c>
      <c r="G1201" s="11" t="str">
        <f>VLOOKUP($A1201,'Medical Examinations'!$A1201:$O3535,6,FALSE)</f>
        <v>No</v>
      </c>
      <c r="H1201" s="11">
        <f>VLOOKUP($A1201,'Medical Examinations'!$A1201:$P3535,13,FALSE)</f>
        <v>1</v>
      </c>
      <c r="I1201" s="11" t="str">
        <f>VLOOKUP($A1201,'Medical Examinations'!$A1201:$P3535,16,FALSE)</f>
        <v>No</v>
      </c>
      <c r="J1201" s="11" t="str">
        <f>VLOOKUP($A1201,'Medical Examinations'!$A1201:$P3535,11,FALSE)</f>
        <v>Overweight</v>
      </c>
      <c r="K1201" s="11" t="str">
        <f>VLOOKUP($A1201,'Medical Examinations'!$A1201:$P3535,12,FALSE)</f>
        <v>Diabetes</v>
      </c>
      <c r="L1201" s="11" t="str">
        <f>VLOOKUP($A32,'Hospitalisation Details'!$K32:$S2374,7,FALSE)</f>
        <v>17 Aug 1978</v>
      </c>
      <c r="M1201" s="17">
        <f>VLOOKUP($A32,'Hospitalisation Details'!$K32:$S2374,9,FALSE)</f>
        <v>46200.99</v>
      </c>
      <c r="N1201" s="11" t="str">
        <f>VLOOKUP($A32,'Hospitalisation Details'!$K32:$S2374,4,FALSE)</f>
        <v>Tier - 1</v>
      </c>
      <c r="O1201" s="11" t="str">
        <f>VLOOKUP($A32,'Hospitalisation Details'!$K32:$S2374,5,FALSE)</f>
        <v>Tier - 1</v>
      </c>
      <c r="P1201" s="11" t="str">
        <f>VLOOKUP($A32,'Hospitalisation Details'!$K32:$S2374,6,FALSE)</f>
        <v>R1013</v>
      </c>
      <c r="Q1201" s="36">
        <f ca="1">VLOOKUP($A32,'Hospitalisation Details'!$K32:$S2374,8,FALSE)</f>
        <v>46</v>
      </c>
    </row>
    <row r="1202" spans="1:17" x14ac:dyDescent="0.3">
      <c r="A1202" s="14" t="str">
        <f>VLOOKUP('Customer Names'!A1202,'Customer Names'!A1202:F3536,1,FALSE)</f>
        <v>Id1201</v>
      </c>
      <c r="B1202" s="11" t="str">
        <f>VLOOKUP('Customer Names'!B1202,'Customer Names'!B1202:G3536,5,FALSE)</f>
        <v>Ryan</v>
      </c>
      <c r="C1202" s="11">
        <f>VLOOKUP($A1202,'Medical Examinations'!$A1202:$O3536,2,FALSE)</f>
        <v>30.03</v>
      </c>
      <c r="D1202" s="11">
        <f>VLOOKUP($A1202,'Medical Examinations'!$A1202:$O3536,3,FALSE)</f>
        <v>11.51</v>
      </c>
      <c r="E1202" s="11" t="str">
        <f>VLOOKUP($A1202,'Medical Examinations'!$A1202:$P3536,14,FALSE)</f>
        <v>No</v>
      </c>
      <c r="F1202" s="11" t="str">
        <f>VLOOKUP($A1202,'Medical Examinations'!$A1202:$O3536,5,FALSE)</f>
        <v>No</v>
      </c>
      <c r="G1202" s="11" t="str">
        <f>VLOOKUP($A1202,'Medical Examinations'!$A1202:$O3536,6,FALSE)</f>
        <v>No</v>
      </c>
      <c r="H1202" s="11">
        <f>VLOOKUP($A1202,'Medical Examinations'!$A1202:$P3536,13,FALSE)</f>
        <v>0</v>
      </c>
      <c r="I1202" s="11" t="str">
        <f>VLOOKUP($A1202,'Medical Examinations'!$A1202:$P3536,16,FALSE)</f>
        <v>No</v>
      </c>
      <c r="J1202" s="11" t="str">
        <f>VLOOKUP($A1202,'Medical Examinations'!$A1202:$P3536,11,FALSE)</f>
        <v>Obesity</v>
      </c>
      <c r="K1202" s="11" t="str">
        <f>VLOOKUP($A1202,'Medical Examinations'!$A1202:$P3536,12,FALSE)</f>
        <v>Diabetes</v>
      </c>
      <c r="L1202" s="11" t="str">
        <f>VLOOKUP($A33,'Hospitalisation Details'!$K33:$S2375,7,FALSE)</f>
        <v>2 Dec 1976</v>
      </c>
      <c r="M1202" s="17">
        <f>VLOOKUP($A33,'Hospitalisation Details'!$K33:$S2375,9,FALSE)</f>
        <v>46151.12</v>
      </c>
      <c r="N1202" s="11" t="str">
        <f>VLOOKUP($A33,'Hospitalisation Details'!$K33:$S2375,4,FALSE)</f>
        <v>Tier - 1</v>
      </c>
      <c r="O1202" s="11" t="str">
        <f>VLOOKUP($A33,'Hospitalisation Details'!$K33:$S2375,5,FALSE)</f>
        <v>Tier - 3</v>
      </c>
      <c r="P1202" s="11" t="str">
        <f>VLOOKUP($A33,'Hospitalisation Details'!$K33:$S2375,6,FALSE)</f>
        <v>R1013</v>
      </c>
      <c r="Q1202" s="36">
        <f ca="1">VLOOKUP($A33,'Hospitalisation Details'!$K33:$S2375,8,FALSE)</f>
        <v>48</v>
      </c>
    </row>
    <row r="1203" spans="1:17" x14ac:dyDescent="0.3">
      <c r="A1203" s="14" t="str">
        <f>VLOOKUP('Customer Names'!A1203,'Customer Names'!A1203:F3537,1,FALSE)</f>
        <v>Id1202</v>
      </c>
      <c r="B1203" s="11" t="str">
        <f>VLOOKUP('Customer Names'!B1203,'Customer Names'!B1203:G3537,5,FALSE)</f>
        <v>Kaitlin M</v>
      </c>
      <c r="C1203" s="11">
        <f>VLOOKUP($A1203,'Medical Examinations'!$A1203:$O3537,2,FALSE)</f>
        <v>25.76</v>
      </c>
      <c r="D1203" s="11">
        <f>VLOOKUP($A1203,'Medical Examinations'!$A1203:$O3537,3,FALSE)</f>
        <v>6.02</v>
      </c>
      <c r="E1203" s="11" t="str">
        <f>VLOOKUP($A1203,'Medical Examinations'!$A1203:$P3537,14,FALSE)</f>
        <v>Yes</v>
      </c>
      <c r="F1203" s="11" t="str">
        <f>VLOOKUP($A1203,'Medical Examinations'!$A1203:$O3537,5,FALSE)</f>
        <v>No</v>
      </c>
      <c r="G1203" s="11" t="str">
        <f>VLOOKUP($A1203,'Medical Examinations'!$A1203:$O3537,6,FALSE)</f>
        <v>Yes</v>
      </c>
      <c r="H1203" s="11">
        <f>VLOOKUP($A1203,'Medical Examinations'!$A1203:$P3537,13,FALSE)</f>
        <v>1</v>
      </c>
      <c r="I1203" s="11" t="str">
        <f>VLOOKUP($A1203,'Medical Examinations'!$A1203:$P3537,16,FALSE)</f>
        <v>No</v>
      </c>
      <c r="J1203" s="11" t="str">
        <f>VLOOKUP($A1203,'Medical Examinations'!$A1203:$P3537,11,FALSE)</f>
        <v>Overweight</v>
      </c>
      <c r="K1203" s="11" t="str">
        <f>VLOOKUP($A1203,'Medical Examinations'!$A1203:$P3537,12,FALSE)</f>
        <v>Prediabetes</v>
      </c>
      <c r="L1203" s="11" t="str">
        <f>VLOOKUP($A34,'Hospitalisation Details'!$K34:$S2376,7,FALSE)</f>
        <v>4 Dec 1962</v>
      </c>
      <c r="M1203" s="17">
        <f>VLOOKUP($A34,'Hospitalisation Details'!$K34:$S2376,9,FALSE)</f>
        <v>46130.53</v>
      </c>
      <c r="N1203" s="11" t="str">
        <f>VLOOKUP($A34,'Hospitalisation Details'!$K34:$S2376,4,FALSE)</f>
        <v>Tier - 1</v>
      </c>
      <c r="O1203" s="11" t="str">
        <f>VLOOKUP($A34,'Hospitalisation Details'!$K34:$S2376,5,FALSE)</f>
        <v>Tier - 1</v>
      </c>
      <c r="P1203" s="11" t="str">
        <f>VLOOKUP($A34,'Hospitalisation Details'!$K34:$S2376,6,FALSE)</f>
        <v>R1012</v>
      </c>
      <c r="Q1203" s="36">
        <f ca="1">VLOOKUP($A34,'Hospitalisation Details'!$K34:$S2376,8,FALSE)</f>
        <v>62</v>
      </c>
    </row>
    <row r="1204" spans="1:17" x14ac:dyDescent="0.3">
      <c r="A1204" s="14" t="str">
        <f>VLOOKUP('Customer Names'!A1204,'Customer Names'!A1204:F3538,1,FALSE)</f>
        <v>Id1203</v>
      </c>
      <c r="B1204" s="11" t="str">
        <f>VLOOKUP('Customer Names'!B1204,'Customer Names'!B1204:G3538,5,FALSE)</f>
        <v>William R</v>
      </c>
      <c r="C1204" s="11">
        <f>VLOOKUP($A1204,'Medical Examinations'!$A1204:$O3538,2,FALSE)</f>
        <v>22.42</v>
      </c>
      <c r="D1204" s="11">
        <f>VLOOKUP($A1204,'Medical Examinations'!$A1204:$O3538,3,FALSE)</f>
        <v>7.96</v>
      </c>
      <c r="E1204" s="11" t="str">
        <f>VLOOKUP($A1204,'Medical Examinations'!$A1204:$P3538,14,FALSE)</f>
        <v>No</v>
      </c>
      <c r="F1204" s="11" t="str">
        <f>VLOOKUP($A1204,'Medical Examinations'!$A1204:$O3538,5,FALSE)</f>
        <v>No</v>
      </c>
      <c r="G1204" s="11" t="str">
        <f>VLOOKUP($A1204,'Medical Examinations'!$A1204:$O3538,6,FALSE)</f>
        <v>No</v>
      </c>
      <c r="H1204" s="11">
        <f>VLOOKUP($A1204,'Medical Examinations'!$A1204:$P3538,13,FALSE)</f>
        <v>0</v>
      </c>
      <c r="I1204" s="11" t="str">
        <f>VLOOKUP($A1204,'Medical Examinations'!$A1204:$P3538,16,FALSE)</f>
        <v>No</v>
      </c>
      <c r="J1204" s="11" t="str">
        <f>VLOOKUP($A1204,'Medical Examinations'!$A1204:$P3538,11,FALSE)</f>
        <v>Normal Weight</v>
      </c>
      <c r="K1204" s="11" t="str">
        <f>VLOOKUP($A1204,'Medical Examinations'!$A1204:$P3538,12,FALSE)</f>
        <v>Diabetes</v>
      </c>
      <c r="L1204" s="11" t="str">
        <f>VLOOKUP($A35,'Hospitalisation Details'!$K35:$S2377,7,FALSE)</f>
        <v>30 Sep 1985</v>
      </c>
      <c r="M1204" s="17">
        <f>VLOOKUP($A35,'Hospitalisation Details'!$K35:$S2377,9,FALSE)</f>
        <v>46113.51</v>
      </c>
      <c r="N1204" s="11" t="str">
        <f>VLOOKUP($A35,'Hospitalisation Details'!$K35:$S2377,4,FALSE)</f>
        <v>Tier - 2</v>
      </c>
      <c r="O1204" s="11" t="str">
        <f>VLOOKUP($A35,'Hospitalisation Details'!$K35:$S2377,5,FALSE)</f>
        <v>Tier - 3</v>
      </c>
      <c r="P1204" s="11" t="str">
        <f>VLOOKUP($A35,'Hospitalisation Details'!$K35:$S2377,6,FALSE)</f>
        <v>R1011</v>
      </c>
      <c r="Q1204" s="36">
        <f ca="1">VLOOKUP($A35,'Hospitalisation Details'!$K35:$S2377,8,FALSE)</f>
        <v>39</v>
      </c>
    </row>
    <row r="1205" spans="1:17" x14ac:dyDescent="0.3">
      <c r="A1205" s="14" t="str">
        <f>VLOOKUP('Customer Names'!A1205,'Customer Names'!A1205:F3539,1,FALSE)</f>
        <v>Id1204</v>
      </c>
      <c r="B1205" s="11" t="str">
        <f>VLOOKUP('Customer Names'!B1205,'Customer Names'!B1205:G3539,5,FALSE)</f>
        <v>Bruce</v>
      </c>
      <c r="C1205" s="11">
        <f>VLOOKUP($A1205,'Medical Examinations'!$A1205:$O3539,2,FALSE)</f>
        <v>33.18</v>
      </c>
      <c r="D1205" s="11">
        <f>VLOOKUP($A1205,'Medical Examinations'!$A1205:$O3539,3,FALSE)</f>
        <v>6.01</v>
      </c>
      <c r="E1205" s="11" t="str">
        <f>VLOOKUP($A1205,'Medical Examinations'!$A1205:$P3539,14,FALSE)</f>
        <v>Yes</v>
      </c>
      <c r="F1205" s="11" t="str">
        <f>VLOOKUP($A1205,'Medical Examinations'!$A1205:$O3539,5,FALSE)</f>
        <v>No</v>
      </c>
      <c r="G1205" s="11" t="str">
        <f>VLOOKUP($A1205,'Medical Examinations'!$A1205:$O3539,6,FALSE)</f>
        <v>No</v>
      </c>
      <c r="H1205" s="11">
        <f>VLOOKUP($A1205,'Medical Examinations'!$A1205:$P3539,13,FALSE)</f>
        <v>1</v>
      </c>
      <c r="I1205" s="11" t="str">
        <f>VLOOKUP($A1205,'Medical Examinations'!$A1205:$P3539,16,FALSE)</f>
        <v>No</v>
      </c>
      <c r="J1205" s="11" t="str">
        <f>VLOOKUP($A1205,'Medical Examinations'!$A1205:$P3539,11,FALSE)</f>
        <v>Obesity</v>
      </c>
      <c r="K1205" s="11" t="str">
        <f>VLOOKUP($A1205,'Medical Examinations'!$A1205:$P3539,12,FALSE)</f>
        <v>Prediabetes</v>
      </c>
      <c r="L1205" s="11" t="str">
        <f>VLOOKUP($A36,'Hospitalisation Details'!$K36:$S2378,7,FALSE)</f>
        <v>12 Aug 1979</v>
      </c>
      <c r="M1205" s="17">
        <f>VLOOKUP($A36,'Hospitalisation Details'!$K36:$S2378,9,FALSE)</f>
        <v>45863.21</v>
      </c>
      <c r="N1205" s="11" t="str">
        <f>VLOOKUP($A36,'Hospitalisation Details'!$K36:$S2378,4,FALSE)</f>
        <v>Tier - 2</v>
      </c>
      <c r="O1205" s="11" t="str">
        <f>VLOOKUP($A36,'Hospitalisation Details'!$K36:$S2378,5,FALSE)</f>
        <v>Tier - 1</v>
      </c>
      <c r="P1205" s="11" t="str">
        <f>VLOOKUP($A36,'Hospitalisation Details'!$K36:$S2378,6,FALSE)</f>
        <v>R1013</v>
      </c>
      <c r="Q1205" s="36">
        <f ca="1">VLOOKUP($A36,'Hospitalisation Details'!$K36:$S2378,8,FALSE)</f>
        <v>45</v>
      </c>
    </row>
    <row r="1206" spans="1:17" x14ac:dyDescent="0.3">
      <c r="A1206" s="14" t="str">
        <f>VLOOKUP('Customer Names'!A1206,'Customer Names'!A1206:F3540,1,FALSE)</f>
        <v>Id1205</v>
      </c>
      <c r="B1206" s="11" t="str">
        <f>VLOOKUP('Customer Names'!B1206,'Customer Names'!B1206:G3540,5,FALSE)</f>
        <v>Veronica</v>
      </c>
      <c r="C1206" s="11">
        <f>VLOOKUP($A1206,'Medical Examinations'!$A1206:$O3540,2,FALSE)</f>
        <v>43.04</v>
      </c>
      <c r="D1206" s="11">
        <f>VLOOKUP($A1206,'Medical Examinations'!$A1206:$O3540,3,FALSE)</f>
        <v>5.9</v>
      </c>
      <c r="E1206" s="11" t="str">
        <f>VLOOKUP($A1206,'Medical Examinations'!$A1206:$P3540,14,FALSE)</f>
        <v>Yes</v>
      </c>
      <c r="F1206" s="11" t="str">
        <f>VLOOKUP($A1206,'Medical Examinations'!$A1206:$O3540,5,FALSE)</f>
        <v>No</v>
      </c>
      <c r="G1206" s="11" t="str">
        <f>VLOOKUP($A1206,'Medical Examinations'!$A1206:$O3540,6,FALSE)</f>
        <v>No</v>
      </c>
      <c r="H1206" s="11">
        <f>VLOOKUP($A1206,'Medical Examinations'!$A1206:$P3540,13,FALSE)</f>
        <v>0</v>
      </c>
      <c r="I1206" s="11" t="str">
        <f>VLOOKUP($A1206,'Medical Examinations'!$A1206:$P3540,16,FALSE)</f>
        <v>No</v>
      </c>
      <c r="J1206" s="11" t="str">
        <f>VLOOKUP($A1206,'Medical Examinations'!$A1206:$P3540,11,FALSE)</f>
        <v>Obesity</v>
      </c>
      <c r="K1206" s="11" t="str">
        <f>VLOOKUP($A1206,'Medical Examinations'!$A1206:$P3540,12,FALSE)</f>
        <v>Prediabetes</v>
      </c>
      <c r="L1206" s="11" t="str">
        <f>VLOOKUP($A37,'Hospitalisation Details'!$K37:$S2379,7,FALSE)</f>
        <v>21 Dec 1960</v>
      </c>
      <c r="M1206" s="17">
        <f>VLOOKUP($A37,'Hospitalisation Details'!$K37:$S2379,9,FALSE)</f>
        <v>45710.21</v>
      </c>
      <c r="N1206" s="11" t="str">
        <f>VLOOKUP($A37,'Hospitalisation Details'!$K37:$S2379,4,FALSE)</f>
        <v>Tier - 2</v>
      </c>
      <c r="O1206" s="11" t="str">
        <f>VLOOKUP($A37,'Hospitalisation Details'!$K37:$S2379,5,FALSE)</f>
        <v>Tier - 2</v>
      </c>
      <c r="P1206" s="11" t="str">
        <f>VLOOKUP($A37,'Hospitalisation Details'!$K37:$S2379,6,FALSE)</f>
        <v>R1016</v>
      </c>
      <c r="Q1206" s="36">
        <f ca="1">VLOOKUP($A37,'Hospitalisation Details'!$K37:$S2379,8,FALSE)</f>
        <v>64</v>
      </c>
    </row>
    <row r="1207" spans="1:17" x14ac:dyDescent="0.3">
      <c r="A1207" s="14" t="str">
        <f>VLOOKUP('Customer Names'!A1207,'Customer Names'!A1207:F3541,1,FALSE)</f>
        <v>Id1206</v>
      </c>
      <c r="B1207" s="11" t="str">
        <f>VLOOKUP('Customer Names'!B1207,'Customer Names'!B1207:G3541,5,FALSE)</f>
        <v>Warren</v>
      </c>
      <c r="C1207" s="11">
        <f>VLOOKUP($A1207,'Medical Examinations'!$A1207:$O3541,2,FALSE)</f>
        <v>34.15</v>
      </c>
      <c r="D1207" s="11">
        <f>VLOOKUP($A1207,'Medical Examinations'!$A1207:$O3541,3,FALSE)</f>
        <v>4.49</v>
      </c>
      <c r="E1207" s="11" t="str">
        <f>VLOOKUP($A1207,'Medical Examinations'!$A1207:$P3541,14,FALSE)</f>
        <v>Yes</v>
      </c>
      <c r="F1207" s="11" t="str">
        <f>VLOOKUP($A1207,'Medical Examinations'!$A1207:$O3541,5,FALSE)</f>
        <v>No</v>
      </c>
      <c r="G1207" s="11" t="str">
        <f>VLOOKUP($A1207,'Medical Examinations'!$A1207:$O3541,6,FALSE)</f>
        <v>No</v>
      </c>
      <c r="H1207" s="11">
        <f>VLOOKUP($A1207,'Medical Examinations'!$A1207:$P3541,13,FALSE)</f>
        <v>1</v>
      </c>
      <c r="I1207" s="11" t="str">
        <f>VLOOKUP($A1207,'Medical Examinations'!$A1207:$P3541,16,FALSE)</f>
        <v>No</v>
      </c>
      <c r="J1207" s="11" t="str">
        <f>VLOOKUP($A1207,'Medical Examinations'!$A1207:$P3541,11,FALSE)</f>
        <v>Obesity</v>
      </c>
      <c r="K1207" s="11" t="str">
        <f>VLOOKUP($A1207,'Medical Examinations'!$A1207:$P3541,12,FALSE)</f>
        <v>Normal</v>
      </c>
      <c r="L1207" s="11" t="str">
        <f>VLOOKUP($A38,'Hospitalisation Details'!$K38:$S2380,7,FALSE)</f>
        <v>9 Aug 1974</v>
      </c>
      <c r="M1207" s="17">
        <f>VLOOKUP($A38,'Hospitalisation Details'!$K38:$S2380,9,FALSE)</f>
        <v>45702.02</v>
      </c>
      <c r="N1207" s="11" t="str">
        <f>VLOOKUP($A38,'Hospitalisation Details'!$K38:$S2380,4,FALSE)</f>
        <v>Tier - 2</v>
      </c>
      <c r="O1207" s="11" t="str">
        <f>VLOOKUP($A38,'Hospitalisation Details'!$K38:$S2380,5,FALSE)</f>
        <v>Tier - 2</v>
      </c>
      <c r="P1207" s="11" t="str">
        <f>VLOOKUP($A38,'Hospitalisation Details'!$K38:$S2380,6,FALSE)</f>
        <v>R1012</v>
      </c>
      <c r="Q1207" s="36">
        <f ca="1">VLOOKUP($A38,'Hospitalisation Details'!$K38:$S2380,8,FALSE)</f>
        <v>50</v>
      </c>
    </row>
    <row r="1208" spans="1:17" x14ac:dyDescent="0.3">
      <c r="A1208" s="14" t="str">
        <f>VLOOKUP('Customer Names'!A1208,'Customer Names'!A1208:F3542,1,FALSE)</f>
        <v>Id1207</v>
      </c>
      <c r="B1208" s="11" t="str">
        <f>VLOOKUP('Customer Names'!B1208,'Customer Names'!B1208:G3542,5,FALSE)</f>
        <v>Daniela</v>
      </c>
      <c r="C1208" s="11">
        <f>VLOOKUP($A1208,'Medical Examinations'!$A1208:$O3542,2,FALSE)</f>
        <v>25.78</v>
      </c>
      <c r="D1208" s="11">
        <f>VLOOKUP($A1208,'Medical Examinations'!$A1208:$O3542,3,FALSE)</f>
        <v>6.25</v>
      </c>
      <c r="E1208" s="11" t="str">
        <f>VLOOKUP($A1208,'Medical Examinations'!$A1208:$P3542,14,FALSE)</f>
        <v>No</v>
      </c>
      <c r="F1208" s="11" t="str">
        <f>VLOOKUP($A1208,'Medical Examinations'!$A1208:$O3542,5,FALSE)</f>
        <v>No</v>
      </c>
      <c r="G1208" s="11" t="str">
        <f>VLOOKUP($A1208,'Medical Examinations'!$A1208:$O3542,6,FALSE)</f>
        <v>No</v>
      </c>
      <c r="H1208" s="11">
        <f>VLOOKUP($A1208,'Medical Examinations'!$A1208:$P3542,13,FALSE)</f>
        <v>0</v>
      </c>
      <c r="I1208" s="11" t="str">
        <f>VLOOKUP($A1208,'Medical Examinations'!$A1208:$P3542,16,FALSE)</f>
        <v>No</v>
      </c>
      <c r="J1208" s="11" t="str">
        <f>VLOOKUP($A1208,'Medical Examinations'!$A1208:$P3542,11,FALSE)</f>
        <v>Overweight</v>
      </c>
      <c r="K1208" s="11" t="str">
        <f>VLOOKUP($A1208,'Medical Examinations'!$A1208:$P3542,12,FALSE)</f>
        <v>Prediabetes</v>
      </c>
      <c r="L1208" s="11" t="str">
        <f>VLOOKUP($A39,'Hospitalisation Details'!$K39:$S2381,7,FALSE)</f>
        <v>17 Dec 1962</v>
      </c>
      <c r="M1208" s="17">
        <f>VLOOKUP($A39,'Hospitalisation Details'!$K39:$S2381,9,FALSE)</f>
        <v>45008.959999999999</v>
      </c>
      <c r="N1208" s="11" t="str">
        <f>VLOOKUP($A39,'Hospitalisation Details'!$K39:$S2381,4,FALSE)</f>
        <v>Tier - 2</v>
      </c>
      <c r="O1208" s="11" t="str">
        <f>VLOOKUP($A39,'Hospitalisation Details'!$K39:$S2381,5,FALSE)</f>
        <v>Tier - 2</v>
      </c>
      <c r="P1208" s="11" t="str">
        <f>VLOOKUP($A39,'Hospitalisation Details'!$K39:$S2381,6,FALSE)</f>
        <v>R1013</v>
      </c>
      <c r="Q1208" s="36">
        <f ca="1">VLOOKUP($A39,'Hospitalisation Details'!$K39:$S2381,8,FALSE)</f>
        <v>62</v>
      </c>
    </row>
    <row r="1209" spans="1:17" x14ac:dyDescent="0.3">
      <c r="A1209" s="14" t="str">
        <f>VLOOKUP('Customer Names'!A1209,'Customer Names'!A1209:F3543,1,FALSE)</f>
        <v>Id1208</v>
      </c>
      <c r="B1209" s="11" t="str">
        <f>VLOOKUP('Customer Names'!B1209,'Customer Names'!B1209:G3543,5,FALSE)</f>
        <v>Deirdre A</v>
      </c>
      <c r="C1209" s="11">
        <f>VLOOKUP($A1209,'Medical Examinations'!$A1209:$O3543,2,FALSE)</f>
        <v>21.02</v>
      </c>
      <c r="D1209" s="11">
        <f>VLOOKUP($A1209,'Medical Examinations'!$A1209:$O3543,3,FALSE)</f>
        <v>9.6199999999999992</v>
      </c>
      <c r="E1209" s="11" t="str">
        <f>VLOOKUP($A1209,'Medical Examinations'!$A1209:$P3543,14,FALSE)</f>
        <v>Yes</v>
      </c>
      <c r="F1209" s="11" t="str">
        <f>VLOOKUP($A1209,'Medical Examinations'!$A1209:$O3543,5,FALSE)</f>
        <v>No</v>
      </c>
      <c r="G1209" s="11" t="str">
        <f>VLOOKUP($A1209,'Medical Examinations'!$A1209:$O3543,6,FALSE)</f>
        <v>Yes</v>
      </c>
      <c r="H1209" s="11">
        <f>VLOOKUP($A1209,'Medical Examinations'!$A1209:$P3543,13,FALSE)</f>
        <v>1</v>
      </c>
      <c r="I1209" s="11" t="str">
        <f>VLOOKUP($A1209,'Medical Examinations'!$A1209:$P3543,16,FALSE)</f>
        <v>No</v>
      </c>
      <c r="J1209" s="11" t="str">
        <f>VLOOKUP($A1209,'Medical Examinations'!$A1209:$P3543,11,FALSE)</f>
        <v>Normal Weight</v>
      </c>
      <c r="K1209" s="11" t="str">
        <f>VLOOKUP($A1209,'Medical Examinations'!$A1209:$P3543,12,FALSE)</f>
        <v>Diabetes</v>
      </c>
      <c r="L1209" s="11" t="str">
        <f>VLOOKUP($A40,'Hospitalisation Details'!$K40:$S2382,7,FALSE)</f>
        <v>13 Aug 1971</v>
      </c>
      <c r="M1209" s="17">
        <f>VLOOKUP($A40,'Hospitalisation Details'!$K40:$S2382,9,FALSE)</f>
        <v>44641.2</v>
      </c>
      <c r="N1209" s="11" t="str">
        <f>VLOOKUP($A40,'Hospitalisation Details'!$K40:$S2382,4,FALSE)</f>
        <v>Tier - 2</v>
      </c>
      <c r="O1209" s="11" t="str">
        <f>VLOOKUP($A40,'Hospitalisation Details'!$K40:$S2382,5,FALSE)</f>
        <v>Tier - 3</v>
      </c>
      <c r="P1209" s="11" t="str">
        <f>VLOOKUP($A40,'Hospitalisation Details'!$K40:$S2382,6,FALSE)</f>
        <v>R1024</v>
      </c>
      <c r="Q1209" s="36">
        <f ca="1">VLOOKUP($A40,'Hospitalisation Details'!$K40:$S2382,8,FALSE)</f>
        <v>53</v>
      </c>
    </row>
    <row r="1210" spans="1:17" x14ac:dyDescent="0.3">
      <c r="A1210" s="14" t="str">
        <f>VLOOKUP('Customer Names'!A1210,'Customer Names'!A1210:F3544,1,FALSE)</f>
        <v>Id1209</v>
      </c>
      <c r="B1210" s="11" t="str">
        <f>VLOOKUP('Customer Names'!B1210,'Customer Names'!B1210:G3544,5,FALSE)</f>
        <v>Mathias</v>
      </c>
      <c r="C1210" s="11">
        <f>VLOOKUP($A1210,'Medical Examinations'!$A1210:$O3544,2,FALSE)</f>
        <v>37.51</v>
      </c>
      <c r="D1210" s="11">
        <f>VLOOKUP($A1210,'Medical Examinations'!$A1210:$O3544,3,FALSE)</f>
        <v>11.06</v>
      </c>
      <c r="E1210" s="11" t="str">
        <f>VLOOKUP($A1210,'Medical Examinations'!$A1210:$P3544,14,FALSE)</f>
        <v>No</v>
      </c>
      <c r="F1210" s="11" t="str">
        <f>VLOOKUP($A1210,'Medical Examinations'!$A1210:$O3544,5,FALSE)</f>
        <v>No</v>
      </c>
      <c r="G1210" s="11" t="str">
        <f>VLOOKUP($A1210,'Medical Examinations'!$A1210:$O3544,6,FALSE)</f>
        <v>No</v>
      </c>
      <c r="H1210" s="11">
        <f>VLOOKUP($A1210,'Medical Examinations'!$A1210:$P3544,13,FALSE)</f>
        <v>2</v>
      </c>
      <c r="I1210" s="11" t="str">
        <f>VLOOKUP($A1210,'Medical Examinations'!$A1210:$P3544,16,FALSE)</f>
        <v>No</v>
      </c>
      <c r="J1210" s="11" t="str">
        <f>VLOOKUP($A1210,'Medical Examinations'!$A1210:$P3544,11,FALSE)</f>
        <v>Obesity</v>
      </c>
      <c r="K1210" s="11" t="str">
        <f>VLOOKUP($A1210,'Medical Examinations'!$A1210:$P3544,12,FALSE)</f>
        <v>Diabetes</v>
      </c>
      <c r="L1210" s="11" t="str">
        <f>VLOOKUP($A41,'Hospitalisation Details'!$K41:$S2383,7,FALSE)</f>
        <v>11 Oct 1993</v>
      </c>
      <c r="M1210" s="17">
        <f>VLOOKUP($A41,'Hospitalisation Details'!$K41:$S2383,9,FALSE)</f>
        <v>44585.46</v>
      </c>
      <c r="N1210" s="11" t="str">
        <f>VLOOKUP($A41,'Hospitalisation Details'!$K41:$S2383,4,FALSE)</f>
        <v>Tier - 2</v>
      </c>
      <c r="O1210" s="11" t="str">
        <f>VLOOKUP($A41,'Hospitalisation Details'!$K41:$S2383,5,FALSE)</f>
        <v>Tier - 2</v>
      </c>
      <c r="P1210" s="11" t="str">
        <f>VLOOKUP($A41,'Hospitalisation Details'!$K41:$S2383,6,FALSE)</f>
        <v>R1011</v>
      </c>
      <c r="Q1210" s="36">
        <f ca="1">VLOOKUP($A41,'Hospitalisation Details'!$K41:$S2383,8,FALSE)</f>
        <v>31</v>
      </c>
    </row>
    <row r="1211" spans="1:17" x14ac:dyDescent="0.3">
      <c r="A1211" s="14" t="str">
        <f>VLOOKUP('Customer Names'!A1211,'Customer Names'!A1211:F3545,1,FALSE)</f>
        <v>Id1210</v>
      </c>
      <c r="B1211" s="11" t="str">
        <f>VLOOKUP('Customer Names'!B1211,'Customer Names'!B1211:G3545,5,FALSE)</f>
        <v>Matthew</v>
      </c>
      <c r="C1211" s="11">
        <f>VLOOKUP($A1211,'Medical Examinations'!$A1211:$O3545,2,FALSE)</f>
        <v>25.745000000000001</v>
      </c>
      <c r="D1211" s="11">
        <f>VLOOKUP($A1211,'Medical Examinations'!$A1211:$O3545,3,FALSE)</f>
        <v>6.11</v>
      </c>
      <c r="E1211" s="11" t="str">
        <f>VLOOKUP($A1211,'Medical Examinations'!$A1211:$P3545,14,FALSE)</f>
        <v>Yes</v>
      </c>
      <c r="F1211" s="11" t="str">
        <f>VLOOKUP($A1211,'Medical Examinations'!$A1211:$O3545,5,FALSE)</f>
        <v>No</v>
      </c>
      <c r="G1211" s="11" t="str">
        <f>VLOOKUP($A1211,'Medical Examinations'!$A1211:$O3545,6,FALSE)</f>
        <v>No</v>
      </c>
      <c r="H1211" s="11">
        <f>VLOOKUP($A1211,'Medical Examinations'!$A1211:$P3545,13,FALSE)</f>
        <v>0</v>
      </c>
      <c r="I1211" s="11" t="str">
        <f>VLOOKUP($A1211,'Medical Examinations'!$A1211:$P3545,16,FALSE)</f>
        <v>No</v>
      </c>
      <c r="J1211" s="11" t="str">
        <f>VLOOKUP($A1211,'Medical Examinations'!$A1211:$P3545,11,FALSE)</f>
        <v>Overweight</v>
      </c>
      <c r="K1211" s="11" t="str">
        <f>VLOOKUP($A1211,'Medical Examinations'!$A1211:$P3545,12,FALSE)</f>
        <v>Prediabetes</v>
      </c>
      <c r="L1211" s="11" t="str">
        <f>VLOOKUP($A42,'Hospitalisation Details'!$K42:$S2384,7,FALSE)</f>
        <v>2 Aug 2000</v>
      </c>
      <c r="M1211" s="17">
        <f>VLOOKUP($A42,'Hospitalisation Details'!$K42:$S2384,9,FALSE)</f>
        <v>44501.4</v>
      </c>
      <c r="N1211" s="11" t="str">
        <f>VLOOKUP($A42,'Hospitalisation Details'!$K42:$S2384,4,FALSE)</f>
        <v>Tier - 2</v>
      </c>
      <c r="O1211" s="11" t="str">
        <f>VLOOKUP($A42,'Hospitalisation Details'!$K42:$S2384,5,FALSE)</f>
        <v>Tier - 3</v>
      </c>
      <c r="P1211" s="11" t="str">
        <f>VLOOKUP($A42,'Hospitalisation Details'!$K42:$S2384,6,FALSE)</f>
        <v>R1013</v>
      </c>
      <c r="Q1211" s="36">
        <f ca="1">VLOOKUP($A42,'Hospitalisation Details'!$K42:$S2384,8,FALSE)</f>
        <v>24</v>
      </c>
    </row>
    <row r="1212" spans="1:17" x14ac:dyDescent="0.3">
      <c r="A1212" s="14" t="str">
        <f>VLOOKUP('Customer Names'!A1212,'Customer Names'!A1212:F3546,1,FALSE)</f>
        <v>Id1211</v>
      </c>
      <c r="B1212" s="11" t="str">
        <f>VLOOKUP('Customer Names'!B1212,'Customer Names'!B1212:G3546,5,FALSE)</f>
        <v>Kurt</v>
      </c>
      <c r="C1212" s="11">
        <f>VLOOKUP($A1212,'Medical Examinations'!$A1212:$O3546,2,FALSE)</f>
        <v>31.35</v>
      </c>
      <c r="D1212" s="11">
        <f>VLOOKUP($A1212,'Medical Examinations'!$A1212:$O3546,3,FALSE)</f>
        <v>11.49</v>
      </c>
      <c r="E1212" s="11" t="str">
        <f>VLOOKUP($A1212,'Medical Examinations'!$A1212:$P3546,14,FALSE)</f>
        <v>No</v>
      </c>
      <c r="F1212" s="11" t="str">
        <f>VLOOKUP($A1212,'Medical Examinations'!$A1212:$O3546,5,FALSE)</f>
        <v>No</v>
      </c>
      <c r="G1212" s="11" t="str">
        <f>VLOOKUP($A1212,'Medical Examinations'!$A1212:$O3546,6,FALSE)</f>
        <v>No</v>
      </c>
      <c r="H1212" s="11">
        <f>VLOOKUP($A1212,'Medical Examinations'!$A1212:$P3546,13,FALSE)</f>
        <v>2</v>
      </c>
      <c r="I1212" s="11" t="str">
        <f>VLOOKUP($A1212,'Medical Examinations'!$A1212:$P3546,16,FALSE)</f>
        <v>No</v>
      </c>
      <c r="J1212" s="11" t="str">
        <f>VLOOKUP($A1212,'Medical Examinations'!$A1212:$P3546,11,FALSE)</f>
        <v>Obesity</v>
      </c>
      <c r="K1212" s="11" t="str">
        <f>VLOOKUP($A1212,'Medical Examinations'!$A1212:$P3546,12,FALSE)</f>
        <v>Diabetes</v>
      </c>
      <c r="L1212" s="11" t="str">
        <f>VLOOKUP($A43,'Hospitalisation Details'!$K43:$S2385,7,FALSE)</f>
        <v>14 Sep 1967</v>
      </c>
      <c r="M1212" s="17">
        <f>VLOOKUP($A43,'Hospitalisation Details'!$K43:$S2385,9,FALSE)</f>
        <v>44423.8</v>
      </c>
      <c r="N1212" s="11" t="str">
        <f>VLOOKUP($A43,'Hospitalisation Details'!$K43:$S2385,4,FALSE)</f>
        <v>Tier - 2</v>
      </c>
      <c r="O1212" s="11" t="str">
        <f>VLOOKUP($A43,'Hospitalisation Details'!$K43:$S2385,5,FALSE)</f>
        <v>Tier - 3</v>
      </c>
      <c r="P1212" s="11" t="str">
        <f>VLOOKUP($A43,'Hospitalisation Details'!$K43:$S2385,6,FALSE)</f>
        <v>R1013</v>
      </c>
      <c r="Q1212" s="36">
        <f ca="1">VLOOKUP($A43,'Hospitalisation Details'!$K43:$S2385,8,FALSE)</f>
        <v>57</v>
      </c>
    </row>
    <row r="1213" spans="1:17" x14ac:dyDescent="0.3">
      <c r="A1213" s="14" t="str">
        <f>VLOOKUP('Customer Names'!A1213,'Customer Names'!A1213:F3547,1,FALSE)</f>
        <v>Id1212</v>
      </c>
      <c r="B1213" s="11" t="str">
        <f>VLOOKUP('Customer Names'!B1213,'Customer Names'!B1213:G3547,5,FALSE)</f>
        <v>Samuel</v>
      </c>
      <c r="C1213" s="11">
        <f>VLOOKUP($A1213,'Medical Examinations'!$A1213:$O3547,2,FALSE)</f>
        <v>29.83</v>
      </c>
      <c r="D1213" s="11">
        <f>VLOOKUP($A1213,'Medical Examinations'!$A1213:$O3547,3,FALSE)</f>
        <v>8.68</v>
      </c>
      <c r="E1213" s="11" t="str">
        <f>VLOOKUP($A1213,'Medical Examinations'!$A1213:$P3547,14,FALSE)</f>
        <v>No</v>
      </c>
      <c r="F1213" s="11" t="str">
        <f>VLOOKUP($A1213,'Medical Examinations'!$A1213:$O3547,5,FALSE)</f>
        <v>No</v>
      </c>
      <c r="G1213" s="11" t="str">
        <f>VLOOKUP($A1213,'Medical Examinations'!$A1213:$O3547,6,FALSE)</f>
        <v>No</v>
      </c>
      <c r="H1213" s="11">
        <f>VLOOKUP($A1213,'Medical Examinations'!$A1213:$P3547,13,FALSE)</f>
        <v>2</v>
      </c>
      <c r="I1213" s="11" t="str">
        <f>VLOOKUP($A1213,'Medical Examinations'!$A1213:$P3547,16,FALSE)</f>
        <v>No</v>
      </c>
      <c r="J1213" s="11" t="str">
        <f>VLOOKUP($A1213,'Medical Examinations'!$A1213:$P3547,11,FALSE)</f>
        <v>Overweight</v>
      </c>
      <c r="K1213" s="11" t="str">
        <f>VLOOKUP($A1213,'Medical Examinations'!$A1213:$P3547,12,FALSE)</f>
        <v>Diabetes</v>
      </c>
      <c r="L1213" s="11" t="str">
        <f>VLOOKUP($A44,'Hospitalisation Details'!$K44:$S2386,7,FALSE)</f>
        <v>29 Oct 1971</v>
      </c>
      <c r="M1213" s="17">
        <f>VLOOKUP($A44,'Hospitalisation Details'!$K44:$S2386,9,FALSE)</f>
        <v>44400.41</v>
      </c>
      <c r="N1213" s="11" t="str">
        <f>VLOOKUP($A44,'Hospitalisation Details'!$K44:$S2386,4,FALSE)</f>
        <v>Tier - 2</v>
      </c>
      <c r="O1213" s="11" t="str">
        <f>VLOOKUP($A44,'Hospitalisation Details'!$K44:$S2386,5,FALSE)</f>
        <v>Tier - 2</v>
      </c>
      <c r="P1213" s="11" t="str">
        <f>VLOOKUP($A44,'Hospitalisation Details'!$K44:$S2386,6,FALSE)</f>
        <v>R1013</v>
      </c>
      <c r="Q1213" s="36">
        <f ca="1">VLOOKUP($A44,'Hospitalisation Details'!$K44:$S2386,8,FALSE)</f>
        <v>53</v>
      </c>
    </row>
    <row r="1214" spans="1:17" x14ac:dyDescent="0.3">
      <c r="A1214" s="14" t="str">
        <f>VLOOKUP('Customer Names'!A1214,'Customer Names'!A1214:F3548,1,FALSE)</f>
        <v>Id1213</v>
      </c>
      <c r="B1214" s="11" t="str">
        <f>VLOOKUP('Customer Names'!B1214,'Customer Names'!B1214:G3548,5,FALSE)</f>
        <v>Emily</v>
      </c>
      <c r="C1214" s="11">
        <f>VLOOKUP($A1214,'Medical Examinations'!$A1214:$O3548,2,FALSE)</f>
        <v>25.49</v>
      </c>
      <c r="D1214" s="11">
        <f>VLOOKUP($A1214,'Medical Examinations'!$A1214:$O3548,3,FALSE)</f>
        <v>5.68</v>
      </c>
      <c r="E1214" s="11" t="str">
        <f>VLOOKUP($A1214,'Medical Examinations'!$A1214:$P3548,14,FALSE)</f>
        <v>Yes</v>
      </c>
      <c r="F1214" s="11" t="str">
        <f>VLOOKUP($A1214,'Medical Examinations'!$A1214:$O3548,5,FALSE)</f>
        <v>No</v>
      </c>
      <c r="G1214" s="11" t="str">
        <f>VLOOKUP($A1214,'Medical Examinations'!$A1214:$O3548,6,FALSE)</f>
        <v>Yes</v>
      </c>
      <c r="H1214" s="11">
        <f>VLOOKUP($A1214,'Medical Examinations'!$A1214:$P3548,13,FALSE)</f>
        <v>1</v>
      </c>
      <c r="I1214" s="11" t="str">
        <f>VLOOKUP($A1214,'Medical Examinations'!$A1214:$P3548,16,FALSE)</f>
        <v>No</v>
      </c>
      <c r="J1214" s="11" t="str">
        <f>VLOOKUP($A1214,'Medical Examinations'!$A1214:$P3548,11,FALSE)</f>
        <v>Overweight</v>
      </c>
      <c r="K1214" s="11" t="str">
        <f>VLOOKUP($A1214,'Medical Examinations'!$A1214:$P3548,12,FALSE)</f>
        <v>Normal</v>
      </c>
      <c r="L1214" s="11" t="str">
        <f>VLOOKUP($A45,'Hospitalisation Details'!$K45:$S2387,7,FALSE)</f>
        <v>24 Nov 1968</v>
      </c>
      <c r="M1214" s="17">
        <f>VLOOKUP($A45,'Hospitalisation Details'!$K45:$S2387,9,FALSE)</f>
        <v>44260.75</v>
      </c>
      <c r="N1214" s="11" t="str">
        <f>VLOOKUP($A45,'Hospitalisation Details'!$K45:$S2387,4,FALSE)</f>
        <v>Tier - 2</v>
      </c>
      <c r="O1214" s="11" t="str">
        <f>VLOOKUP($A45,'Hospitalisation Details'!$K45:$S2387,5,FALSE)</f>
        <v>Tier - 1</v>
      </c>
      <c r="P1214" s="11" t="str">
        <f>VLOOKUP($A45,'Hospitalisation Details'!$K45:$S2387,6,FALSE)</f>
        <v>R1013</v>
      </c>
      <c r="Q1214" s="36">
        <f ca="1">VLOOKUP($A45,'Hospitalisation Details'!$K45:$S2387,8,FALSE)</f>
        <v>56</v>
      </c>
    </row>
    <row r="1215" spans="1:17" x14ac:dyDescent="0.3">
      <c r="A1215" s="14" t="str">
        <f>VLOOKUP('Customer Names'!A1215,'Customer Names'!A1215:F3549,1,FALSE)</f>
        <v>Id1214</v>
      </c>
      <c r="B1215" s="11" t="str">
        <f>VLOOKUP('Customer Names'!B1215,'Customer Names'!B1215:G3549,5,FALSE)</f>
        <v>Tiffany</v>
      </c>
      <c r="C1215" s="11">
        <f>VLOOKUP($A1215,'Medical Examinations'!$A1215:$O3549,2,FALSE)</f>
        <v>34.1</v>
      </c>
      <c r="D1215" s="11">
        <f>VLOOKUP($A1215,'Medical Examinations'!$A1215:$O3549,3,FALSE)</f>
        <v>8.4499999999999993</v>
      </c>
      <c r="E1215" s="11" t="str">
        <f>VLOOKUP($A1215,'Medical Examinations'!$A1215:$P3549,14,FALSE)</f>
        <v>No</v>
      </c>
      <c r="F1215" s="11" t="str">
        <f>VLOOKUP($A1215,'Medical Examinations'!$A1215:$O3549,5,FALSE)</f>
        <v>No</v>
      </c>
      <c r="G1215" s="11" t="str">
        <f>VLOOKUP($A1215,'Medical Examinations'!$A1215:$O3549,6,FALSE)</f>
        <v>No</v>
      </c>
      <c r="H1215" s="11">
        <f>VLOOKUP($A1215,'Medical Examinations'!$A1215:$P3549,13,FALSE)</f>
        <v>0</v>
      </c>
      <c r="I1215" s="11" t="str">
        <f>VLOOKUP($A1215,'Medical Examinations'!$A1215:$P3549,16,FALSE)</f>
        <v>No</v>
      </c>
      <c r="J1215" s="11" t="str">
        <f>VLOOKUP($A1215,'Medical Examinations'!$A1215:$P3549,11,FALSE)</f>
        <v>Obesity</v>
      </c>
      <c r="K1215" s="11" t="str">
        <f>VLOOKUP($A1215,'Medical Examinations'!$A1215:$P3549,12,FALSE)</f>
        <v>Diabetes</v>
      </c>
      <c r="L1215" s="11" t="str">
        <f>VLOOKUP($A46,'Hospitalisation Details'!$K46:$S2388,7,FALSE)</f>
        <v>1 Jun 1975</v>
      </c>
      <c r="M1215" s="17">
        <f>VLOOKUP($A46,'Hospitalisation Details'!$K46:$S2388,9,FALSE)</f>
        <v>44202.65</v>
      </c>
      <c r="N1215" s="11" t="str">
        <f>VLOOKUP($A46,'Hospitalisation Details'!$K46:$S2388,4,FALSE)</f>
        <v>Tier - 2</v>
      </c>
      <c r="O1215" s="11" t="str">
        <f>VLOOKUP($A46,'Hospitalisation Details'!$K46:$S2388,5,FALSE)</f>
        <v>Tier - 2</v>
      </c>
      <c r="P1215" s="11" t="str">
        <f>VLOOKUP($A46,'Hospitalisation Details'!$K46:$S2388,6,FALSE)</f>
        <v>R1013</v>
      </c>
      <c r="Q1215" s="36">
        <f ca="1">VLOOKUP($A46,'Hospitalisation Details'!$K46:$S2388,8,FALSE)</f>
        <v>49</v>
      </c>
    </row>
    <row r="1216" spans="1:17" x14ac:dyDescent="0.3">
      <c r="A1216" s="14" t="str">
        <f>VLOOKUP('Customer Names'!A1216,'Customer Names'!A1216:F3550,1,FALSE)</f>
        <v>Id1215</v>
      </c>
      <c r="B1216" s="11" t="str">
        <f>VLOOKUP('Customer Names'!B1216,'Customer Names'!B1216:G3550,5,FALSE)</f>
        <v>Alex F</v>
      </c>
      <c r="C1216" s="11">
        <f>VLOOKUP($A1216,'Medical Examinations'!$A1216:$O3550,2,FALSE)</f>
        <v>25.84</v>
      </c>
      <c r="D1216" s="11">
        <f>VLOOKUP($A1216,'Medical Examinations'!$A1216:$O3550,3,FALSE)</f>
        <v>8.51</v>
      </c>
      <c r="E1216" s="11" t="str">
        <f>VLOOKUP($A1216,'Medical Examinations'!$A1216:$P3550,14,FALSE)</f>
        <v>No</v>
      </c>
      <c r="F1216" s="11" t="str">
        <f>VLOOKUP($A1216,'Medical Examinations'!$A1216:$O3550,5,FALSE)</f>
        <v>No</v>
      </c>
      <c r="G1216" s="11" t="str">
        <f>VLOOKUP($A1216,'Medical Examinations'!$A1216:$O3550,6,FALSE)</f>
        <v>No</v>
      </c>
      <c r="H1216" s="11">
        <f>VLOOKUP($A1216,'Medical Examinations'!$A1216:$P3550,13,FALSE)</f>
        <v>2</v>
      </c>
      <c r="I1216" s="11" t="str">
        <f>VLOOKUP($A1216,'Medical Examinations'!$A1216:$P3550,16,FALSE)</f>
        <v>No</v>
      </c>
      <c r="J1216" s="11" t="str">
        <f>VLOOKUP($A1216,'Medical Examinations'!$A1216:$P3550,11,FALSE)</f>
        <v>Overweight</v>
      </c>
      <c r="K1216" s="11" t="str">
        <f>VLOOKUP($A1216,'Medical Examinations'!$A1216:$P3550,12,FALSE)</f>
        <v>Diabetes</v>
      </c>
      <c r="L1216" s="11" t="str">
        <f>VLOOKUP($A47,'Hospitalisation Details'!$K47:$S2389,7,FALSE)</f>
        <v>16 Jul 1988</v>
      </c>
      <c r="M1216" s="17">
        <f>VLOOKUP($A47,'Hospitalisation Details'!$K47:$S2389,9,FALSE)</f>
        <v>43943.88</v>
      </c>
      <c r="N1216" s="11" t="str">
        <f>VLOOKUP($A47,'Hospitalisation Details'!$K47:$S2389,4,FALSE)</f>
        <v>Tier - 2</v>
      </c>
      <c r="O1216" s="11" t="str">
        <f>VLOOKUP($A47,'Hospitalisation Details'!$K47:$S2389,5,FALSE)</f>
        <v>Tier - 1</v>
      </c>
      <c r="P1216" s="11" t="str">
        <f>VLOOKUP($A47,'Hospitalisation Details'!$K47:$S2389,6,FALSE)</f>
        <v>R1012</v>
      </c>
      <c r="Q1216" s="36">
        <f ca="1">VLOOKUP($A47,'Hospitalisation Details'!$K47:$S2389,8,FALSE)</f>
        <v>36</v>
      </c>
    </row>
    <row r="1217" spans="1:17" x14ac:dyDescent="0.3">
      <c r="A1217" s="14" t="str">
        <f>VLOOKUP('Customer Names'!A1217,'Customer Names'!A1217:F3551,1,FALSE)</f>
        <v>Id1216</v>
      </c>
      <c r="B1217" s="11" t="str">
        <f>VLOOKUP('Customer Names'!B1217,'Customer Names'!B1217:G3551,5,FALSE)</f>
        <v>Alice</v>
      </c>
      <c r="C1217" s="11">
        <f>VLOOKUP($A1217,'Medical Examinations'!$A1217:$O3551,2,FALSE)</f>
        <v>20.6</v>
      </c>
      <c r="D1217" s="11">
        <f>VLOOKUP($A1217,'Medical Examinations'!$A1217:$O3551,3,FALSE)</f>
        <v>7.62</v>
      </c>
      <c r="E1217" s="11" t="str">
        <f>VLOOKUP($A1217,'Medical Examinations'!$A1217:$P3551,14,FALSE)</f>
        <v>No</v>
      </c>
      <c r="F1217" s="11" t="str">
        <f>VLOOKUP($A1217,'Medical Examinations'!$A1217:$O3551,5,FALSE)</f>
        <v>No</v>
      </c>
      <c r="G1217" s="11" t="str">
        <f>VLOOKUP($A1217,'Medical Examinations'!$A1217:$O3551,6,FALSE)</f>
        <v>No</v>
      </c>
      <c r="H1217" s="11">
        <f>VLOOKUP($A1217,'Medical Examinations'!$A1217:$P3551,13,FALSE)</f>
        <v>0</v>
      </c>
      <c r="I1217" s="11" t="str">
        <f>VLOOKUP($A1217,'Medical Examinations'!$A1217:$P3551,16,FALSE)</f>
        <v>No</v>
      </c>
      <c r="J1217" s="11" t="str">
        <f>VLOOKUP($A1217,'Medical Examinations'!$A1217:$P3551,11,FALSE)</f>
        <v>Normal Weight</v>
      </c>
      <c r="K1217" s="11" t="str">
        <f>VLOOKUP($A1217,'Medical Examinations'!$A1217:$P3551,12,FALSE)</f>
        <v>Diabetes</v>
      </c>
      <c r="L1217" s="11" t="str">
        <f>VLOOKUP($A48,'Hospitalisation Details'!$K48:$S2390,7,FALSE)</f>
        <v>5 Oct 1966</v>
      </c>
      <c r="M1217" s="17">
        <f>VLOOKUP($A48,'Hospitalisation Details'!$K48:$S2390,9,FALSE)</f>
        <v>43921.18</v>
      </c>
      <c r="N1217" s="11" t="str">
        <f>VLOOKUP($A48,'Hospitalisation Details'!$K48:$S2390,4,FALSE)</f>
        <v>Tier - 2</v>
      </c>
      <c r="O1217" s="11" t="str">
        <f>VLOOKUP($A48,'Hospitalisation Details'!$K48:$S2390,5,FALSE)</f>
        <v>Tier - 2</v>
      </c>
      <c r="P1217" s="11" t="str">
        <f>VLOOKUP($A48,'Hospitalisation Details'!$K48:$S2390,6,FALSE)</f>
        <v>R1012</v>
      </c>
      <c r="Q1217" s="36">
        <f ca="1">VLOOKUP($A48,'Hospitalisation Details'!$K48:$S2390,8,FALSE)</f>
        <v>58</v>
      </c>
    </row>
    <row r="1218" spans="1:17" x14ac:dyDescent="0.3">
      <c r="A1218" s="14" t="str">
        <f>VLOOKUP('Customer Names'!A1218,'Customer Names'!A1218:F3552,1,FALSE)</f>
        <v>Id1217</v>
      </c>
      <c r="B1218" s="11" t="str">
        <f>VLOOKUP('Customer Names'!B1218,'Customer Names'!B1218:G3552,5,FALSE)</f>
        <v>Allison M</v>
      </c>
      <c r="C1218" s="11">
        <f>VLOOKUP($A1218,'Medical Examinations'!$A1218:$O3552,2,FALSE)</f>
        <v>28.88</v>
      </c>
      <c r="D1218" s="11">
        <f>VLOOKUP($A1218,'Medical Examinations'!$A1218:$O3552,3,FALSE)</f>
        <v>10.18</v>
      </c>
      <c r="E1218" s="11" t="str">
        <f>VLOOKUP($A1218,'Medical Examinations'!$A1218:$P3552,14,FALSE)</f>
        <v>No</v>
      </c>
      <c r="F1218" s="11" t="str">
        <f>VLOOKUP($A1218,'Medical Examinations'!$A1218:$O3552,5,FALSE)</f>
        <v>No</v>
      </c>
      <c r="G1218" s="11" t="str">
        <f>VLOOKUP($A1218,'Medical Examinations'!$A1218:$O3552,6,FALSE)</f>
        <v>No</v>
      </c>
      <c r="H1218" s="11">
        <f>VLOOKUP($A1218,'Medical Examinations'!$A1218:$P3552,13,FALSE)</f>
        <v>0</v>
      </c>
      <c r="I1218" s="11" t="str">
        <f>VLOOKUP($A1218,'Medical Examinations'!$A1218:$P3552,16,FALSE)</f>
        <v>No</v>
      </c>
      <c r="J1218" s="11" t="str">
        <f>VLOOKUP($A1218,'Medical Examinations'!$A1218:$P3552,11,FALSE)</f>
        <v>Overweight</v>
      </c>
      <c r="K1218" s="11" t="str">
        <f>VLOOKUP($A1218,'Medical Examinations'!$A1218:$P3552,12,FALSE)</f>
        <v>Diabetes</v>
      </c>
      <c r="L1218" s="11" t="str">
        <f>VLOOKUP($A49,'Hospitalisation Details'!$K49:$S2391,7,FALSE)</f>
        <v>10 Nov 1980</v>
      </c>
      <c r="M1218" s="17">
        <f>VLOOKUP($A49,'Hospitalisation Details'!$K49:$S2391,9,FALSE)</f>
        <v>43896.38</v>
      </c>
      <c r="N1218" s="11" t="str">
        <f>VLOOKUP($A49,'Hospitalisation Details'!$K49:$S2391,4,FALSE)</f>
        <v>Tier - 2</v>
      </c>
      <c r="O1218" s="11" t="str">
        <f>VLOOKUP($A49,'Hospitalisation Details'!$K49:$S2391,5,FALSE)</f>
        <v>Tier - 1</v>
      </c>
      <c r="P1218" s="11" t="str">
        <f>VLOOKUP($A49,'Hospitalisation Details'!$K49:$S2391,6,FALSE)</f>
        <v>R1013</v>
      </c>
      <c r="Q1218" s="36">
        <f ca="1">VLOOKUP($A49,'Hospitalisation Details'!$K49:$S2391,8,FALSE)</f>
        <v>44</v>
      </c>
    </row>
    <row r="1219" spans="1:17" x14ac:dyDescent="0.3">
      <c r="A1219" s="14" t="str">
        <f>VLOOKUP('Customer Names'!A1219,'Customer Names'!A1219:F3553,1,FALSE)</f>
        <v>Id1218</v>
      </c>
      <c r="B1219" s="11" t="str">
        <f>VLOOKUP('Customer Names'!B1219,'Customer Names'!B1219:G3553,5,FALSE)</f>
        <v>Johannes Fiskerstand</v>
      </c>
      <c r="C1219" s="11">
        <f>VLOOKUP($A1219,'Medical Examinations'!$A1219:$O3553,2,FALSE)</f>
        <v>28.24</v>
      </c>
      <c r="D1219" s="11">
        <f>VLOOKUP($A1219,'Medical Examinations'!$A1219:$O3553,3,FALSE)</f>
        <v>5.36</v>
      </c>
      <c r="E1219" s="11" t="str">
        <f>VLOOKUP($A1219,'Medical Examinations'!$A1219:$P3553,14,FALSE)</f>
        <v>No</v>
      </c>
      <c r="F1219" s="11" t="str">
        <f>VLOOKUP($A1219,'Medical Examinations'!$A1219:$O3553,5,FALSE)</f>
        <v>No</v>
      </c>
      <c r="G1219" s="11" t="str">
        <f>VLOOKUP($A1219,'Medical Examinations'!$A1219:$O3553,6,FALSE)</f>
        <v>No</v>
      </c>
      <c r="H1219" s="11">
        <f>VLOOKUP($A1219,'Medical Examinations'!$A1219:$P3553,13,FALSE)</f>
        <v>0</v>
      </c>
      <c r="I1219" s="11" t="str">
        <f>VLOOKUP($A1219,'Medical Examinations'!$A1219:$P3553,16,FALSE)</f>
        <v>No</v>
      </c>
      <c r="J1219" s="11" t="str">
        <f>VLOOKUP($A1219,'Medical Examinations'!$A1219:$P3553,11,FALSE)</f>
        <v>Overweight</v>
      </c>
      <c r="K1219" s="11" t="str">
        <f>VLOOKUP($A1219,'Medical Examinations'!$A1219:$P3553,12,FALSE)</f>
        <v>Normal</v>
      </c>
      <c r="L1219" s="11" t="str">
        <f>VLOOKUP($A50,'Hospitalisation Details'!$K50:$S2392,7,FALSE)</f>
        <v>2 Jul 1966</v>
      </c>
      <c r="M1219" s="17">
        <f>VLOOKUP($A50,'Hospitalisation Details'!$K50:$S2392,9,FALSE)</f>
        <v>43817.45</v>
      </c>
      <c r="N1219" s="11" t="str">
        <f>VLOOKUP($A50,'Hospitalisation Details'!$K50:$S2392,4,FALSE)</f>
        <v>Tier - 2</v>
      </c>
      <c r="O1219" s="11" t="str">
        <f>VLOOKUP($A50,'Hospitalisation Details'!$K50:$S2392,5,FALSE)</f>
        <v>Tier - 3</v>
      </c>
      <c r="P1219" s="11" t="str">
        <f>VLOOKUP($A50,'Hospitalisation Details'!$K50:$S2392,6,FALSE)</f>
        <v>R1012</v>
      </c>
      <c r="Q1219" s="36">
        <f ca="1">VLOOKUP($A50,'Hospitalisation Details'!$K50:$S2392,8,FALSE)</f>
        <v>58</v>
      </c>
    </row>
    <row r="1220" spans="1:17" x14ac:dyDescent="0.3">
      <c r="A1220" s="14" t="str">
        <f>VLOOKUP('Customer Names'!A1220,'Customer Names'!A1220:F3554,1,FALSE)</f>
        <v>Id1219</v>
      </c>
      <c r="B1220" s="11" t="str">
        <f>VLOOKUP('Customer Names'!B1220,'Customer Names'!B1220:G3554,5,FALSE)</f>
        <v>Stephen</v>
      </c>
      <c r="C1220" s="11">
        <f>VLOOKUP($A1220,'Medical Examinations'!$A1220:$O3554,2,FALSE)</f>
        <v>25.46</v>
      </c>
      <c r="D1220" s="11">
        <f>VLOOKUP($A1220,'Medical Examinations'!$A1220:$O3554,3,FALSE)</f>
        <v>11.78</v>
      </c>
      <c r="E1220" s="11" t="str">
        <f>VLOOKUP($A1220,'Medical Examinations'!$A1220:$P3554,14,FALSE)</f>
        <v>Yes</v>
      </c>
      <c r="F1220" s="11" t="str">
        <f>VLOOKUP($A1220,'Medical Examinations'!$A1220:$O3554,5,FALSE)</f>
        <v>No</v>
      </c>
      <c r="G1220" s="11" t="str">
        <f>VLOOKUP($A1220,'Medical Examinations'!$A1220:$O3554,6,FALSE)</f>
        <v>No</v>
      </c>
      <c r="H1220" s="11">
        <f>VLOOKUP($A1220,'Medical Examinations'!$A1220:$P3554,13,FALSE)</f>
        <v>1</v>
      </c>
      <c r="I1220" s="11" t="str">
        <f>VLOOKUP($A1220,'Medical Examinations'!$A1220:$P3554,16,FALSE)</f>
        <v>No</v>
      </c>
      <c r="J1220" s="11" t="str">
        <f>VLOOKUP($A1220,'Medical Examinations'!$A1220:$P3554,11,FALSE)</f>
        <v>Overweight</v>
      </c>
      <c r="K1220" s="11" t="str">
        <f>VLOOKUP($A1220,'Medical Examinations'!$A1220:$P3554,12,FALSE)</f>
        <v>Diabetes</v>
      </c>
      <c r="L1220" s="11" t="str">
        <f>VLOOKUP($A51,'Hospitalisation Details'!$K51:$S2393,7,FALSE)</f>
        <v>25 Oct 1966</v>
      </c>
      <c r="M1220" s="17">
        <f>VLOOKUP($A51,'Hospitalisation Details'!$K51:$S2393,9,FALSE)</f>
        <v>43813.87</v>
      </c>
      <c r="N1220" s="11" t="str">
        <f>VLOOKUP($A51,'Hospitalisation Details'!$K51:$S2393,4,FALSE)</f>
        <v>Tier - 2</v>
      </c>
      <c r="O1220" s="11" t="str">
        <f>VLOOKUP($A51,'Hospitalisation Details'!$K51:$S2393,5,FALSE)</f>
        <v>Tier - 2</v>
      </c>
      <c r="P1220" s="11" t="str">
        <f>VLOOKUP($A51,'Hospitalisation Details'!$K51:$S2393,6,FALSE)</f>
        <v>R1013</v>
      </c>
      <c r="Q1220" s="36">
        <f ca="1">VLOOKUP($A51,'Hospitalisation Details'!$K51:$S2393,8,FALSE)</f>
        <v>58</v>
      </c>
    </row>
    <row r="1221" spans="1:17" x14ac:dyDescent="0.3">
      <c r="A1221" s="14" t="str">
        <f>VLOOKUP('Customer Names'!A1221,'Customer Names'!A1221:F3555,1,FALSE)</f>
        <v>Id1220</v>
      </c>
      <c r="B1221" s="11" t="str">
        <f>VLOOKUP('Customer Names'!B1221,'Customer Names'!B1221:G3555,5,FALSE)</f>
        <v>Jon M</v>
      </c>
      <c r="C1221" s="11">
        <f>VLOOKUP($A1221,'Medical Examinations'!$A1221:$O3555,2,FALSE)</f>
        <v>29.64</v>
      </c>
      <c r="D1221" s="11">
        <f>VLOOKUP($A1221,'Medical Examinations'!$A1221:$O3555,3,FALSE)</f>
        <v>10.82</v>
      </c>
      <c r="E1221" s="11" t="str">
        <f>VLOOKUP($A1221,'Medical Examinations'!$A1221:$P3555,14,FALSE)</f>
        <v>Yes</v>
      </c>
      <c r="F1221" s="11" t="str">
        <f>VLOOKUP($A1221,'Medical Examinations'!$A1221:$O3555,5,FALSE)</f>
        <v>No</v>
      </c>
      <c r="G1221" s="11" t="str">
        <f>VLOOKUP($A1221,'Medical Examinations'!$A1221:$O3555,6,FALSE)</f>
        <v>No</v>
      </c>
      <c r="H1221" s="11">
        <f>VLOOKUP($A1221,'Medical Examinations'!$A1221:$P3555,13,FALSE)</f>
        <v>0</v>
      </c>
      <c r="I1221" s="11" t="str">
        <f>VLOOKUP($A1221,'Medical Examinations'!$A1221:$P3555,16,FALSE)</f>
        <v>No</v>
      </c>
      <c r="J1221" s="11" t="str">
        <f>VLOOKUP($A1221,'Medical Examinations'!$A1221:$P3555,11,FALSE)</f>
        <v>Overweight</v>
      </c>
      <c r="K1221" s="11" t="str">
        <f>VLOOKUP($A1221,'Medical Examinations'!$A1221:$P3555,12,FALSE)</f>
        <v>Diabetes</v>
      </c>
      <c r="L1221" s="11" t="str">
        <f>VLOOKUP($A52,'Hospitalisation Details'!$K52:$S2394,7,FALSE)</f>
        <v>29 Dec 1986</v>
      </c>
      <c r="M1221" s="17">
        <f>VLOOKUP($A52,'Hospitalisation Details'!$K52:$S2394,9,FALSE)</f>
        <v>43753.34</v>
      </c>
      <c r="N1221" s="11" t="str">
        <f>VLOOKUP($A52,'Hospitalisation Details'!$K52:$S2394,4,FALSE)</f>
        <v>Tier - 2</v>
      </c>
      <c r="O1221" s="11" t="str">
        <f>VLOOKUP($A52,'Hospitalisation Details'!$K52:$S2394,5,FALSE)</f>
        <v>Tier - 1</v>
      </c>
      <c r="P1221" s="11" t="str">
        <f>VLOOKUP($A52,'Hospitalisation Details'!$K52:$S2394,6,FALSE)</f>
        <v>R1015</v>
      </c>
      <c r="Q1221" s="36">
        <f ca="1">VLOOKUP($A52,'Hospitalisation Details'!$K52:$S2394,8,FALSE)</f>
        <v>38</v>
      </c>
    </row>
    <row r="1222" spans="1:17" x14ac:dyDescent="0.3">
      <c r="A1222" s="14" t="str">
        <f>VLOOKUP('Customer Names'!A1222,'Customer Names'!A1222:F3556,1,FALSE)</f>
        <v>Id1221</v>
      </c>
      <c r="B1222" s="11" t="str">
        <f>VLOOKUP('Customer Names'!B1222,'Customer Names'!B1222:G3556,5,FALSE)</f>
        <v>Fasil</v>
      </c>
      <c r="C1222" s="11">
        <f>VLOOKUP($A1222,'Medical Examinations'!$A1222:$O3556,2,FALSE)</f>
        <v>31.27</v>
      </c>
      <c r="D1222" s="11">
        <f>VLOOKUP($A1222,'Medical Examinations'!$A1222:$O3556,3,FALSE)</f>
        <v>7.73</v>
      </c>
      <c r="E1222" s="11" t="str">
        <f>VLOOKUP($A1222,'Medical Examinations'!$A1222:$P3556,14,FALSE)</f>
        <v>Yes</v>
      </c>
      <c r="F1222" s="11" t="str">
        <f>VLOOKUP($A1222,'Medical Examinations'!$A1222:$O3556,5,FALSE)</f>
        <v>No</v>
      </c>
      <c r="G1222" s="11" t="str">
        <f>VLOOKUP($A1222,'Medical Examinations'!$A1222:$O3556,6,FALSE)</f>
        <v>No</v>
      </c>
      <c r="H1222" s="11">
        <f>VLOOKUP($A1222,'Medical Examinations'!$A1222:$P3556,13,FALSE)</f>
        <v>1</v>
      </c>
      <c r="I1222" s="11" t="str">
        <f>VLOOKUP($A1222,'Medical Examinations'!$A1222:$P3556,16,FALSE)</f>
        <v>No</v>
      </c>
      <c r="J1222" s="11" t="str">
        <f>VLOOKUP($A1222,'Medical Examinations'!$A1222:$P3556,11,FALSE)</f>
        <v>Obesity</v>
      </c>
      <c r="K1222" s="11" t="str">
        <f>VLOOKUP($A1222,'Medical Examinations'!$A1222:$P3556,12,FALSE)</f>
        <v>Diabetes</v>
      </c>
      <c r="L1222" s="11" t="str">
        <f>VLOOKUP($A53,'Hospitalisation Details'!$K53:$S2395,7,FALSE)</f>
        <v>22 Aug 1965</v>
      </c>
      <c r="M1222" s="17">
        <f>VLOOKUP($A53,'Hospitalisation Details'!$K53:$S2395,9,FALSE)</f>
        <v>43578.94</v>
      </c>
      <c r="N1222" s="11" t="str">
        <f>VLOOKUP($A53,'Hospitalisation Details'!$K53:$S2395,4,FALSE)</f>
        <v>Tier - 2</v>
      </c>
      <c r="O1222" s="11" t="str">
        <f>VLOOKUP($A53,'Hospitalisation Details'!$K53:$S2395,5,FALSE)</f>
        <v>Tier - 2</v>
      </c>
      <c r="P1222" s="11" t="str">
        <f>VLOOKUP($A53,'Hospitalisation Details'!$K53:$S2395,6,FALSE)</f>
        <v>R1012</v>
      </c>
      <c r="Q1222" s="36">
        <f ca="1">VLOOKUP($A53,'Hospitalisation Details'!$K53:$S2395,8,FALSE)</f>
        <v>59</v>
      </c>
    </row>
    <row r="1223" spans="1:17" x14ac:dyDescent="0.3">
      <c r="A1223" s="14" t="str">
        <f>VLOOKUP('Customer Names'!A1223,'Customer Names'!A1223:F3557,1,FALSE)</f>
        <v>Id1222</v>
      </c>
      <c r="B1223" s="11" t="str">
        <f>VLOOKUP('Customer Names'!B1223,'Customer Names'!B1223:G3557,5,FALSE)</f>
        <v>Megan C</v>
      </c>
      <c r="C1223" s="11">
        <f>VLOOKUP($A1223,'Medical Examinations'!$A1223:$O3557,2,FALSE)</f>
        <v>19.95</v>
      </c>
      <c r="D1223" s="11">
        <f>VLOOKUP($A1223,'Medical Examinations'!$A1223:$O3557,3,FALSE)</f>
        <v>6.24</v>
      </c>
      <c r="E1223" s="11" t="str">
        <f>VLOOKUP($A1223,'Medical Examinations'!$A1223:$P3557,14,FALSE)</f>
        <v>Yes</v>
      </c>
      <c r="F1223" s="11" t="str">
        <f>VLOOKUP($A1223,'Medical Examinations'!$A1223:$O3557,5,FALSE)</f>
        <v>No</v>
      </c>
      <c r="G1223" s="11" t="str">
        <f>VLOOKUP($A1223,'Medical Examinations'!$A1223:$O3557,6,FALSE)</f>
        <v>No</v>
      </c>
      <c r="H1223" s="11">
        <f>VLOOKUP($A1223,'Medical Examinations'!$A1223:$P3557,13,FALSE)</f>
        <v>0</v>
      </c>
      <c r="I1223" s="11" t="str">
        <f>VLOOKUP($A1223,'Medical Examinations'!$A1223:$P3557,16,FALSE)</f>
        <v>No</v>
      </c>
      <c r="J1223" s="11" t="str">
        <f>VLOOKUP($A1223,'Medical Examinations'!$A1223:$P3557,11,FALSE)</f>
        <v>Normal Weight</v>
      </c>
      <c r="K1223" s="11" t="str">
        <f>VLOOKUP($A1223,'Medical Examinations'!$A1223:$P3557,12,FALSE)</f>
        <v>Prediabetes</v>
      </c>
      <c r="L1223" s="11" t="str">
        <f>VLOOKUP($A54,'Hospitalisation Details'!$K54:$S2396,7,FALSE)</f>
        <v>3 Dec 1969</v>
      </c>
      <c r="M1223" s="17">
        <f>VLOOKUP($A54,'Hospitalisation Details'!$K54:$S2396,9,FALSE)</f>
        <v>43254.42</v>
      </c>
      <c r="N1223" s="11" t="str">
        <f>VLOOKUP($A54,'Hospitalisation Details'!$K54:$S2396,4,FALSE)</f>
        <v>Tier - 2</v>
      </c>
      <c r="O1223" s="11" t="str">
        <f>VLOOKUP($A54,'Hospitalisation Details'!$K54:$S2396,5,FALSE)</f>
        <v>Tier - 2</v>
      </c>
      <c r="P1223" s="11" t="str">
        <f>VLOOKUP($A54,'Hospitalisation Details'!$K54:$S2396,6,FALSE)</f>
        <v>R1016</v>
      </c>
      <c r="Q1223" s="36">
        <f ca="1">VLOOKUP($A54,'Hospitalisation Details'!$K54:$S2396,8,FALSE)</f>
        <v>55</v>
      </c>
    </row>
    <row r="1224" spans="1:17" x14ac:dyDescent="0.3">
      <c r="A1224" s="14" t="str">
        <f>VLOOKUP('Customer Names'!A1224,'Customer Names'!A1224:F3558,1,FALSE)</f>
        <v>Id1223</v>
      </c>
      <c r="B1224" s="11" t="str">
        <f>VLOOKUP('Customer Names'!B1224,'Customer Names'!B1224:G3558,5,FALSE)</f>
        <v>Lisa J</v>
      </c>
      <c r="C1224" s="11">
        <f>VLOOKUP($A1224,'Medical Examinations'!$A1224:$O3558,2,FALSE)</f>
        <v>21.3</v>
      </c>
      <c r="D1224" s="11">
        <f>VLOOKUP($A1224,'Medical Examinations'!$A1224:$O3558,3,FALSE)</f>
        <v>10.42</v>
      </c>
      <c r="E1224" s="11" t="str">
        <f>VLOOKUP($A1224,'Medical Examinations'!$A1224:$P3558,14,FALSE)</f>
        <v>No</v>
      </c>
      <c r="F1224" s="11" t="str">
        <f>VLOOKUP($A1224,'Medical Examinations'!$A1224:$O3558,5,FALSE)</f>
        <v>No</v>
      </c>
      <c r="G1224" s="11" t="str">
        <f>VLOOKUP($A1224,'Medical Examinations'!$A1224:$O3558,6,FALSE)</f>
        <v>No</v>
      </c>
      <c r="H1224" s="11">
        <f>VLOOKUP($A1224,'Medical Examinations'!$A1224:$P3558,13,FALSE)</f>
        <v>2</v>
      </c>
      <c r="I1224" s="11" t="str">
        <f>VLOOKUP($A1224,'Medical Examinations'!$A1224:$P3558,16,FALSE)</f>
        <v>No</v>
      </c>
      <c r="J1224" s="11" t="str">
        <f>VLOOKUP($A1224,'Medical Examinations'!$A1224:$P3558,11,FALSE)</f>
        <v>Normal Weight</v>
      </c>
      <c r="K1224" s="11" t="str">
        <f>VLOOKUP($A1224,'Medical Examinations'!$A1224:$P3558,12,FALSE)</f>
        <v>Diabetes</v>
      </c>
      <c r="L1224" s="11" t="str">
        <f>VLOOKUP($A55,'Hospitalisation Details'!$K55:$S2397,7,FALSE)</f>
        <v>29 Nov 1965</v>
      </c>
      <c r="M1224" s="17">
        <f>VLOOKUP($A55,'Hospitalisation Details'!$K55:$S2397,9,FALSE)</f>
        <v>43073.760000000002</v>
      </c>
      <c r="N1224" s="11" t="str">
        <f>VLOOKUP($A55,'Hospitalisation Details'!$K55:$S2397,4,FALSE)</f>
        <v>Tier - 2</v>
      </c>
      <c r="O1224" s="11" t="str">
        <f>VLOOKUP($A55,'Hospitalisation Details'!$K55:$S2397,5,FALSE)</f>
        <v>Tier - 2</v>
      </c>
      <c r="P1224" s="11" t="str">
        <f>VLOOKUP($A55,'Hospitalisation Details'!$K55:$S2397,6,FALSE)</f>
        <v>R1011</v>
      </c>
      <c r="Q1224" s="36">
        <f ca="1">VLOOKUP($A55,'Hospitalisation Details'!$K55:$S2397,8,FALSE)</f>
        <v>59</v>
      </c>
    </row>
    <row r="1225" spans="1:17" x14ac:dyDescent="0.3">
      <c r="A1225" s="14" t="str">
        <f>VLOOKUP('Customer Names'!A1225,'Customer Names'!A1225:F3559,1,FALSE)</f>
        <v>Id1224</v>
      </c>
      <c r="B1225" s="11" t="str">
        <f>VLOOKUP('Customer Names'!B1225,'Customer Names'!B1225:G3559,5,FALSE)</f>
        <v>Doron P</v>
      </c>
      <c r="C1225" s="11">
        <f>VLOOKUP($A1225,'Medical Examinations'!$A1225:$O3559,2,FALSE)</f>
        <v>31.635000000000002</v>
      </c>
      <c r="D1225" s="11">
        <f>VLOOKUP($A1225,'Medical Examinations'!$A1225:$O3559,3,FALSE)</f>
        <v>11.11</v>
      </c>
      <c r="E1225" s="11" t="str">
        <f>VLOOKUP($A1225,'Medical Examinations'!$A1225:$P3559,14,FALSE)</f>
        <v>No</v>
      </c>
      <c r="F1225" s="11" t="str">
        <f>VLOOKUP($A1225,'Medical Examinations'!$A1225:$O3559,5,FALSE)</f>
        <v>No</v>
      </c>
      <c r="G1225" s="11" t="str">
        <f>VLOOKUP($A1225,'Medical Examinations'!$A1225:$O3559,6,FALSE)</f>
        <v>No</v>
      </c>
      <c r="H1225" s="11">
        <f>VLOOKUP($A1225,'Medical Examinations'!$A1225:$P3559,13,FALSE)</f>
        <v>0</v>
      </c>
      <c r="I1225" s="11" t="str">
        <f>VLOOKUP($A1225,'Medical Examinations'!$A1225:$P3559,16,FALSE)</f>
        <v>No</v>
      </c>
      <c r="J1225" s="11" t="str">
        <f>VLOOKUP($A1225,'Medical Examinations'!$A1225:$P3559,11,FALSE)</f>
        <v>Obesity</v>
      </c>
      <c r="K1225" s="11" t="str">
        <f>VLOOKUP($A1225,'Medical Examinations'!$A1225:$P3559,12,FALSE)</f>
        <v>Diabetes</v>
      </c>
      <c r="L1225" s="11" t="str">
        <f>VLOOKUP($A56,'Hospitalisation Details'!$K56:$S2398,7,FALSE)</f>
        <v>4 Nov 1978</v>
      </c>
      <c r="M1225" s="17">
        <f>VLOOKUP($A56,'Hospitalisation Details'!$K56:$S2398,9,FALSE)</f>
        <v>42983.46</v>
      </c>
      <c r="N1225" s="11" t="str">
        <f>VLOOKUP($A56,'Hospitalisation Details'!$K56:$S2398,4,FALSE)</f>
        <v>Tier - 1</v>
      </c>
      <c r="O1225" s="11" t="str">
        <f>VLOOKUP($A56,'Hospitalisation Details'!$K56:$S2398,5,FALSE)</f>
        <v>Tier - 2</v>
      </c>
      <c r="P1225" s="11" t="str">
        <f>VLOOKUP($A56,'Hospitalisation Details'!$K56:$S2398,6,FALSE)</f>
        <v>R1012</v>
      </c>
      <c r="Q1225" s="36">
        <f ca="1">VLOOKUP($A56,'Hospitalisation Details'!$K56:$S2398,8,FALSE)</f>
        <v>46</v>
      </c>
    </row>
    <row r="1226" spans="1:17" x14ac:dyDescent="0.3">
      <c r="A1226" s="14" t="str">
        <f>VLOOKUP('Customer Names'!A1226,'Customer Names'!A1226:F3560,1,FALSE)</f>
        <v>Id1225</v>
      </c>
      <c r="B1226" s="11" t="str">
        <f>VLOOKUP('Customer Names'!B1226,'Customer Names'!B1226:G3560,5,FALSE)</f>
        <v>Katharina</v>
      </c>
      <c r="C1226" s="11">
        <f>VLOOKUP($A1226,'Medical Examinations'!$A1226:$O3560,2,FALSE)</f>
        <v>23.9</v>
      </c>
      <c r="D1226" s="11">
        <f>VLOOKUP($A1226,'Medical Examinations'!$A1226:$O3560,3,FALSE)</f>
        <v>7.67</v>
      </c>
      <c r="E1226" s="11" t="str">
        <f>VLOOKUP($A1226,'Medical Examinations'!$A1226:$P3560,14,FALSE)</f>
        <v>Yes</v>
      </c>
      <c r="F1226" s="11" t="str">
        <f>VLOOKUP($A1226,'Medical Examinations'!$A1226:$O3560,5,FALSE)</f>
        <v>No</v>
      </c>
      <c r="G1226" s="11" t="str">
        <f>VLOOKUP($A1226,'Medical Examinations'!$A1226:$O3560,6,FALSE)</f>
        <v>No</v>
      </c>
      <c r="H1226" s="11">
        <f>VLOOKUP($A1226,'Medical Examinations'!$A1226:$P3560,13,FALSE)</f>
        <v>2</v>
      </c>
      <c r="I1226" s="11" t="str">
        <f>VLOOKUP($A1226,'Medical Examinations'!$A1226:$P3560,16,FALSE)</f>
        <v>No</v>
      </c>
      <c r="J1226" s="11" t="str">
        <f>VLOOKUP($A1226,'Medical Examinations'!$A1226:$P3560,11,FALSE)</f>
        <v>Normal Weight</v>
      </c>
      <c r="K1226" s="11" t="str">
        <f>VLOOKUP($A1226,'Medical Examinations'!$A1226:$P3560,12,FALSE)</f>
        <v>Diabetes</v>
      </c>
      <c r="L1226" s="11" t="str">
        <f>VLOOKUP($A57,'Hospitalisation Details'!$K57:$S2399,7,FALSE)</f>
        <v>23 Oct 1975</v>
      </c>
      <c r="M1226" s="17">
        <f>VLOOKUP($A57,'Hospitalisation Details'!$K57:$S2399,9,FALSE)</f>
        <v>42969.85</v>
      </c>
      <c r="N1226" s="11" t="str">
        <f>VLOOKUP($A57,'Hospitalisation Details'!$K57:$S2399,4,FALSE)</f>
        <v>Tier - 1</v>
      </c>
      <c r="O1226" s="11" t="str">
        <f>VLOOKUP($A57,'Hospitalisation Details'!$K57:$S2399,5,FALSE)</f>
        <v>Tier - 3</v>
      </c>
      <c r="P1226" s="11" t="str">
        <f>VLOOKUP($A57,'Hospitalisation Details'!$K57:$S2399,6,FALSE)</f>
        <v>R1013</v>
      </c>
      <c r="Q1226" s="36">
        <f ca="1">VLOOKUP($A57,'Hospitalisation Details'!$K57:$S2399,8,FALSE)</f>
        <v>49</v>
      </c>
    </row>
    <row r="1227" spans="1:17" x14ac:dyDescent="0.3">
      <c r="A1227" s="14" t="str">
        <f>VLOOKUP('Customer Names'!A1227,'Customer Names'!A1227:F3561,1,FALSE)</f>
        <v>Id1226</v>
      </c>
      <c r="B1227" s="11" t="str">
        <f>VLOOKUP('Customer Names'!B1227,'Customer Names'!B1227:G3561,5,FALSE)</f>
        <v>Carl</v>
      </c>
      <c r="C1227" s="11">
        <f>VLOOKUP($A1227,'Medical Examinations'!$A1227:$O3561,2,FALSE)</f>
        <v>34.15</v>
      </c>
      <c r="D1227" s="11">
        <f>VLOOKUP($A1227,'Medical Examinations'!$A1227:$O3561,3,FALSE)</f>
        <v>6.15</v>
      </c>
      <c r="E1227" s="11" t="str">
        <f>VLOOKUP($A1227,'Medical Examinations'!$A1227:$P3561,14,FALSE)</f>
        <v>No</v>
      </c>
      <c r="F1227" s="11" t="str">
        <f>VLOOKUP($A1227,'Medical Examinations'!$A1227:$O3561,5,FALSE)</f>
        <v>No</v>
      </c>
      <c r="G1227" s="11" t="str">
        <f>VLOOKUP($A1227,'Medical Examinations'!$A1227:$O3561,6,FALSE)</f>
        <v>No</v>
      </c>
      <c r="H1227" s="11">
        <f>VLOOKUP($A1227,'Medical Examinations'!$A1227:$P3561,13,FALSE)</f>
        <v>0</v>
      </c>
      <c r="I1227" s="11" t="str">
        <f>VLOOKUP($A1227,'Medical Examinations'!$A1227:$P3561,16,FALSE)</f>
        <v>No</v>
      </c>
      <c r="J1227" s="11" t="str">
        <f>VLOOKUP($A1227,'Medical Examinations'!$A1227:$P3561,11,FALSE)</f>
        <v>Obesity</v>
      </c>
      <c r="K1227" s="11" t="str">
        <f>VLOOKUP($A1227,'Medical Examinations'!$A1227:$P3561,12,FALSE)</f>
        <v>Prediabetes</v>
      </c>
      <c r="L1227" s="11" t="str">
        <f>VLOOKUP($A58,'Hospitalisation Details'!$K58:$S2400,7,FALSE)</f>
        <v>10 Sep 1972</v>
      </c>
      <c r="M1227" s="17">
        <f>VLOOKUP($A58,'Hospitalisation Details'!$K58:$S2400,9,FALSE)</f>
        <v>42856.84</v>
      </c>
      <c r="N1227" s="11" t="str">
        <f>VLOOKUP($A58,'Hospitalisation Details'!$K58:$S2400,4,FALSE)</f>
        <v>Tier - 1</v>
      </c>
      <c r="O1227" s="11" t="str">
        <f>VLOOKUP($A58,'Hospitalisation Details'!$K58:$S2400,5,FALSE)</f>
        <v>Tier - 1</v>
      </c>
      <c r="P1227" s="11" t="str">
        <f>VLOOKUP($A58,'Hospitalisation Details'!$K58:$S2400,6,FALSE)</f>
        <v>R1011</v>
      </c>
      <c r="Q1227" s="36">
        <f ca="1">VLOOKUP($A58,'Hospitalisation Details'!$K58:$S2400,8,FALSE)</f>
        <v>52</v>
      </c>
    </row>
    <row r="1228" spans="1:17" x14ac:dyDescent="0.3">
      <c r="A1228" s="14" t="str">
        <f>VLOOKUP('Customer Names'!A1228,'Customer Names'!A1228:F3562,1,FALSE)</f>
        <v>Id1227</v>
      </c>
      <c r="B1228" s="11" t="str">
        <f>VLOOKUP('Customer Names'!B1228,'Customer Names'!B1228:G3562,5,FALSE)</f>
        <v>Kelsey J</v>
      </c>
      <c r="C1228" s="11">
        <f>VLOOKUP($A1228,'Medical Examinations'!$A1228:$O3562,2,FALSE)</f>
        <v>28.71</v>
      </c>
      <c r="D1228" s="11">
        <f>VLOOKUP($A1228,'Medical Examinations'!$A1228:$O3562,3,FALSE)</f>
        <v>5.71</v>
      </c>
      <c r="E1228" s="11" t="str">
        <f>VLOOKUP($A1228,'Medical Examinations'!$A1228:$P3562,14,FALSE)</f>
        <v>No</v>
      </c>
      <c r="F1228" s="11" t="str">
        <f>VLOOKUP($A1228,'Medical Examinations'!$A1228:$O3562,5,FALSE)</f>
        <v>No</v>
      </c>
      <c r="G1228" s="11" t="str">
        <f>VLOOKUP($A1228,'Medical Examinations'!$A1228:$O3562,6,FALSE)</f>
        <v>No</v>
      </c>
      <c r="H1228" s="11">
        <f>VLOOKUP($A1228,'Medical Examinations'!$A1228:$P3562,13,FALSE)</f>
        <v>0</v>
      </c>
      <c r="I1228" s="11" t="str">
        <f>VLOOKUP($A1228,'Medical Examinations'!$A1228:$P3562,16,FALSE)</f>
        <v>No</v>
      </c>
      <c r="J1228" s="11" t="str">
        <f>VLOOKUP($A1228,'Medical Examinations'!$A1228:$P3562,11,FALSE)</f>
        <v>Overweight</v>
      </c>
      <c r="K1228" s="11" t="str">
        <f>VLOOKUP($A1228,'Medical Examinations'!$A1228:$P3562,12,FALSE)</f>
        <v>Prediabetes</v>
      </c>
      <c r="L1228" s="11" t="str">
        <f>VLOOKUP($A59,'Hospitalisation Details'!$K59:$S2401,7,FALSE)</f>
        <v>29 Oct 1965</v>
      </c>
      <c r="M1228" s="17">
        <f>VLOOKUP($A59,'Hospitalisation Details'!$K59:$S2401,9,FALSE)</f>
        <v>42764.12</v>
      </c>
      <c r="N1228" s="11" t="str">
        <f>VLOOKUP($A59,'Hospitalisation Details'!$K59:$S2401,4,FALSE)</f>
        <v>Tier - 1</v>
      </c>
      <c r="O1228" s="11" t="str">
        <f>VLOOKUP($A59,'Hospitalisation Details'!$K59:$S2401,5,FALSE)</f>
        <v>Tier - 2</v>
      </c>
      <c r="P1228" s="11" t="str">
        <f>VLOOKUP($A59,'Hospitalisation Details'!$K59:$S2401,6,FALSE)</f>
        <v>R1011</v>
      </c>
      <c r="Q1228" s="36">
        <f ca="1">VLOOKUP($A59,'Hospitalisation Details'!$K59:$S2401,8,FALSE)</f>
        <v>59</v>
      </c>
    </row>
    <row r="1229" spans="1:17" x14ac:dyDescent="0.3">
      <c r="A1229" s="14" t="str">
        <f>VLOOKUP('Customer Names'!A1229,'Customer Names'!A1229:F3563,1,FALSE)</f>
        <v>Id1228</v>
      </c>
      <c r="B1229" s="11" t="str">
        <f>VLOOKUP('Customer Names'!B1229,'Customer Names'!B1229:G3563,5,FALSE)</f>
        <v>Stephen A</v>
      </c>
      <c r="C1229" s="11">
        <f>VLOOKUP($A1229,'Medical Examinations'!$A1229:$O3563,2,FALSE)</f>
        <v>36.700000000000003</v>
      </c>
      <c r="D1229" s="11">
        <f>VLOOKUP($A1229,'Medical Examinations'!$A1229:$O3563,3,FALSE)</f>
        <v>8.6999999999999993</v>
      </c>
      <c r="E1229" s="11" t="str">
        <f>VLOOKUP($A1229,'Medical Examinations'!$A1229:$P3563,14,FALSE)</f>
        <v>Yes</v>
      </c>
      <c r="F1229" s="11" t="str">
        <f>VLOOKUP($A1229,'Medical Examinations'!$A1229:$O3563,5,FALSE)</f>
        <v>No</v>
      </c>
      <c r="G1229" s="11" t="str">
        <f>VLOOKUP($A1229,'Medical Examinations'!$A1229:$O3563,6,FALSE)</f>
        <v>No</v>
      </c>
      <c r="H1229" s="11">
        <f>VLOOKUP($A1229,'Medical Examinations'!$A1229:$P3563,13,FALSE)</f>
        <v>2</v>
      </c>
      <c r="I1229" s="11" t="str">
        <f>VLOOKUP($A1229,'Medical Examinations'!$A1229:$P3563,16,FALSE)</f>
        <v>No</v>
      </c>
      <c r="J1229" s="11" t="str">
        <f>VLOOKUP($A1229,'Medical Examinations'!$A1229:$P3563,11,FALSE)</f>
        <v>Obesity</v>
      </c>
      <c r="K1229" s="11" t="str">
        <f>VLOOKUP($A1229,'Medical Examinations'!$A1229:$P3563,12,FALSE)</f>
        <v>Diabetes</v>
      </c>
      <c r="L1229" s="11" t="str">
        <f>VLOOKUP($A60,'Hospitalisation Details'!$K60:$S2402,7,FALSE)</f>
        <v>21 Oct 1977</v>
      </c>
      <c r="M1229" s="17">
        <f>VLOOKUP($A60,'Hospitalisation Details'!$K60:$S2402,9,FALSE)</f>
        <v>42760.5</v>
      </c>
      <c r="N1229" s="11" t="str">
        <f>VLOOKUP($A60,'Hospitalisation Details'!$K60:$S2402,4,FALSE)</f>
        <v>Tier - 1</v>
      </c>
      <c r="O1229" s="11" t="str">
        <f>VLOOKUP($A60,'Hospitalisation Details'!$K60:$S2402,5,FALSE)</f>
        <v>Tier - 2</v>
      </c>
      <c r="P1229" s="11" t="str">
        <f>VLOOKUP($A60,'Hospitalisation Details'!$K60:$S2402,6,FALSE)</f>
        <v>R1012</v>
      </c>
      <c r="Q1229" s="36">
        <f ca="1">VLOOKUP($A60,'Hospitalisation Details'!$K60:$S2402,8,FALSE)</f>
        <v>47</v>
      </c>
    </row>
    <row r="1230" spans="1:17" x14ac:dyDescent="0.3">
      <c r="A1230" s="14" t="str">
        <f>VLOOKUP('Customer Names'!A1230,'Customer Names'!A1230:F3564,1,FALSE)</f>
        <v>Id1229</v>
      </c>
      <c r="B1230" s="11" t="str">
        <f>VLOOKUP('Customer Names'!B1230,'Customer Names'!B1230:G3564,5,FALSE)</f>
        <v>Dan</v>
      </c>
      <c r="C1230" s="11">
        <f>VLOOKUP($A1230,'Medical Examinations'!$A1230:$O3564,2,FALSE)</f>
        <v>34.1</v>
      </c>
      <c r="D1230" s="11">
        <f>VLOOKUP($A1230,'Medical Examinations'!$A1230:$O3564,3,FALSE)</f>
        <v>9.0399999999999991</v>
      </c>
      <c r="E1230" s="11" t="str">
        <f>VLOOKUP($A1230,'Medical Examinations'!$A1230:$P3564,14,FALSE)</f>
        <v>Yes</v>
      </c>
      <c r="F1230" s="11" t="str">
        <f>VLOOKUP($A1230,'Medical Examinations'!$A1230:$O3564,5,FALSE)</f>
        <v>No</v>
      </c>
      <c r="G1230" s="11" t="str">
        <f>VLOOKUP($A1230,'Medical Examinations'!$A1230:$O3564,6,FALSE)</f>
        <v>No</v>
      </c>
      <c r="H1230" s="11">
        <f>VLOOKUP($A1230,'Medical Examinations'!$A1230:$P3564,13,FALSE)</f>
        <v>2</v>
      </c>
      <c r="I1230" s="11" t="str">
        <f>VLOOKUP($A1230,'Medical Examinations'!$A1230:$P3564,16,FALSE)</f>
        <v>No</v>
      </c>
      <c r="J1230" s="11" t="str">
        <f>VLOOKUP($A1230,'Medical Examinations'!$A1230:$P3564,11,FALSE)</f>
        <v>Obesity</v>
      </c>
      <c r="K1230" s="11" t="str">
        <f>VLOOKUP($A1230,'Medical Examinations'!$A1230:$P3564,12,FALSE)</f>
        <v>Diabetes</v>
      </c>
      <c r="L1230" s="11" t="str">
        <f>VLOOKUP($A61,'Hospitalisation Details'!$K61:$S2403,7,FALSE)</f>
        <v>3 Nov 1971</v>
      </c>
      <c r="M1230" s="17">
        <f>VLOOKUP($A61,'Hospitalisation Details'!$K61:$S2403,9,FALSE)</f>
        <v>42644.2</v>
      </c>
      <c r="N1230" s="11" t="str">
        <f>VLOOKUP($A61,'Hospitalisation Details'!$K61:$S2403,4,FALSE)</f>
        <v>Tier - 1</v>
      </c>
      <c r="O1230" s="11" t="str">
        <f>VLOOKUP($A61,'Hospitalisation Details'!$K61:$S2403,5,FALSE)</f>
        <v>Tier - 3</v>
      </c>
      <c r="P1230" s="11" t="str">
        <f>VLOOKUP($A61,'Hospitalisation Details'!$K61:$S2403,6,FALSE)</f>
        <v>R1011</v>
      </c>
      <c r="Q1230" s="36">
        <f ca="1">VLOOKUP($A61,'Hospitalisation Details'!$K61:$S2403,8,FALSE)</f>
        <v>53</v>
      </c>
    </row>
    <row r="1231" spans="1:17" x14ac:dyDescent="0.3">
      <c r="A1231" s="14" t="str">
        <f>VLOOKUP('Customer Names'!A1231,'Customer Names'!A1231:F3565,1,FALSE)</f>
        <v>Id1230</v>
      </c>
      <c r="B1231" s="11" t="str">
        <f>VLOOKUP('Customer Names'!B1231,'Customer Names'!B1231:G3565,5,FALSE)</f>
        <v>Katie C</v>
      </c>
      <c r="C1231" s="11">
        <f>VLOOKUP($A1231,'Medical Examinations'!$A1231:$O3565,2,FALSE)</f>
        <v>25.7</v>
      </c>
      <c r="D1231" s="11">
        <f>VLOOKUP($A1231,'Medical Examinations'!$A1231:$O3565,3,FALSE)</f>
        <v>5.61</v>
      </c>
      <c r="E1231" s="11" t="str">
        <f>VLOOKUP($A1231,'Medical Examinations'!$A1231:$P3565,14,FALSE)</f>
        <v>No</v>
      </c>
      <c r="F1231" s="11" t="str">
        <f>VLOOKUP($A1231,'Medical Examinations'!$A1231:$O3565,5,FALSE)</f>
        <v>No</v>
      </c>
      <c r="G1231" s="11" t="str">
        <f>VLOOKUP($A1231,'Medical Examinations'!$A1231:$O3565,6,FALSE)</f>
        <v>No</v>
      </c>
      <c r="H1231" s="11">
        <f>VLOOKUP($A1231,'Medical Examinations'!$A1231:$P3565,13,FALSE)</f>
        <v>0</v>
      </c>
      <c r="I1231" s="11" t="str">
        <f>VLOOKUP($A1231,'Medical Examinations'!$A1231:$P3565,16,FALSE)</f>
        <v>No</v>
      </c>
      <c r="J1231" s="11" t="str">
        <f>VLOOKUP($A1231,'Medical Examinations'!$A1231:$P3565,11,FALSE)</f>
        <v>Overweight</v>
      </c>
      <c r="K1231" s="11" t="str">
        <f>VLOOKUP($A1231,'Medical Examinations'!$A1231:$P3565,12,FALSE)</f>
        <v>Normal</v>
      </c>
      <c r="L1231" s="11" t="str">
        <f>VLOOKUP($A62,'Hospitalisation Details'!$K62:$S2404,7,FALSE)</f>
        <v>27 Dec 1979</v>
      </c>
      <c r="M1231" s="17">
        <f>VLOOKUP($A62,'Hospitalisation Details'!$K62:$S2404,9,FALSE)</f>
        <v>42560.43</v>
      </c>
      <c r="N1231" s="11" t="str">
        <f>VLOOKUP($A62,'Hospitalisation Details'!$K62:$S2404,4,FALSE)</f>
        <v>Tier - 1</v>
      </c>
      <c r="O1231" s="11" t="str">
        <f>VLOOKUP($A62,'Hospitalisation Details'!$K62:$S2404,5,FALSE)</f>
        <v>Tier - 3</v>
      </c>
      <c r="P1231" s="11" t="str">
        <f>VLOOKUP($A62,'Hospitalisation Details'!$K62:$S2404,6,FALSE)</f>
        <v>R1013</v>
      </c>
      <c r="Q1231" s="36">
        <f ca="1">VLOOKUP($A62,'Hospitalisation Details'!$K62:$S2404,8,FALSE)</f>
        <v>45</v>
      </c>
    </row>
    <row r="1232" spans="1:17" x14ac:dyDescent="0.3">
      <c r="A1232" s="14" t="str">
        <f>VLOOKUP('Customer Names'!A1232,'Customer Names'!A1232:F3566,1,FALSE)</f>
        <v>Id1231</v>
      </c>
      <c r="B1232" s="11" t="str">
        <f>VLOOKUP('Customer Names'!B1232,'Customer Names'!B1232:G3566,5,FALSE)</f>
        <v>Melissa K</v>
      </c>
      <c r="C1232" s="11">
        <f>VLOOKUP($A1232,'Medical Examinations'!$A1232:$O3566,2,FALSE)</f>
        <v>21.68</v>
      </c>
      <c r="D1232" s="11">
        <f>VLOOKUP($A1232,'Medical Examinations'!$A1232:$O3566,3,FALSE)</f>
        <v>8.1199999999999992</v>
      </c>
      <c r="E1232" s="11" t="str">
        <f>VLOOKUP($A1232,'Medical Examinations'!$A1232:$P3566,14,FALSE)</f>
        <v>No</v>
      </c>
      <c r="F1232" s="11" t="str">
        <f>VLOOKUP($A1232,'Medical Examinations'!$A1232:$O3566,5,FALSE)</f>
        <v>No</v>
      </c>
      <c r="G1232" s="11" t="str">
        <f>VLOOKUP($A1232,'Medical Examinations'!$A1232:$O3566,6,FALSE)</f>
        <v>No</v>
      </c>
      <c r="H1232" s="11">
        <f>VLOOKUP($A1232,'Medical Examinations'!$A1232:$P3566,13,FALSE)</f>
        <v>0</v>
      </c>
      <c r="I1232" s="11" t="str">
        <f>VLOOKUP($A1232,'Medical Examinations'!$A1232:$P3566,16,FALSE)</f>
        <v>No</v>
      </c>
      <c r="J1232" s="11" t="str">
        <f>VLOOKUP($A1232,'Medical Examinations'!$A1232:$P3566,11,FALSE)</f>
        <v>Normal Weight</v>
      </c>
      <c r="K1232" s="11" t="str">
        <f>VLOOKUP($A1232,'Medical Examinations'!$A1232:$P3566,12,FALSE)</f>
        <v>Diabetes</v>
      </c>
      <c r="L1232" s="11" t="str">
        <f>VLOOKUP($A63,'Hospitalisation Details'!$K63:$S2405,7,FALSE)</f>
        <v>27 Jun 1967</v>
      </c>
      <c r="M1232" s="17">
        <f>VLOOKUP($A63,'Hospitalisation Details'!$K63:$S2405,9,FALSE)</f>
        <v>42538.720000000001</v>
      </c>
      <c r="N1232" s="11" t="str">
        <f>VLOOKUP($A63,'Hospitalisation Details'!$K63:$S2405,4,FALSE)</f>
        <v>Tier - 1</v>
      </c>
      <c r="O1232" s="11" t="str">
        <f>VLOOKUP($A63,'Hospitalisation Details'!$K63:$S2405,5,FALSE)</f>
        <v>Tier - 3</v>
      </c>
      <c r="P1232" s="11" t="str">
        <f>VLOOKUP($A63,'Hospitalisation Details'!$K63:$S2405,6,FALSE)</f>
        <v>R1011</v>
      </c>
      <c r="Q1232" s="36">
        <f ca="1">VLOOKUP($A63,'Hospitalisation Details'!$K63:$S2405,8,FALSE)</f>
        <v>57</v>
      </c>
    </row>
    <row r="1233" spans="1:17" x14ac:dyDescent="0.3">
      <c r="A1233" s="14" t="str">
        <f>VLOOKUP('Customer Names'!A1233,'Customer Names'!A1233:F3567,1,FALSE)</f>
        <v>Id1232</v>
      </c>
      <c r="B1233" s="11" t="str">
        <f>VLOOKUP('Customer Names'!B1233,'Customer Names'!B1233:G3567,5,FALSE)</f>
        <v>Kara H</v>
      </c>
      <c r="C1233" s="11">
        <f>VLOOKUP($A1233,'Medical Examinations'!$A1233:$O3567,2,FALSE)</f>
        <v>25.175000000000001</v>
      </c>
      <c r="D1233" s="11">
        <f>VLOOKUP($A1233,'Medical Examinations'!$A1233:$O3567,3,FALSE)</f>
        <v>4.74</v>
      </c>
      <c r="E1233" s="11" t="str">
        <f>VLOOKUP($A1233,'Medical Examinations'!$A1233:$P3567,14,FALSE)</f>
        <v>No</v>
      </c>
      <c r="F1233" s="11" t="str">
        <f>VLOOKUP($A1233,'Medical Examinations'!$A1233:$O3567,5,FALSE)</f>
        <v>No</v>
      </c>
      <c r="G1233" s="11" t="str">
        <f>VLOOKUP($A1233,'Medical Examinations'!$A1233:$O3567,6,FALSE)</f>
        <v>No</v>
      </c>
      <c r="H1233" s="11">
        <f>VLOOKUP($A1233,'Medical Examinations'!$A1233:$P3567,13,FALSE)</f>
        <v>0</v>
      </c>
      <c r="I1233" s="11" t="str">
        <f>VLOOKUP($A1233,'Medical Examinations'!$A1233:$P3567,16,FALSE)</f>
        <v>No</v>
      </c>
      <c r="J1233" s="11" t="str">
        <f>VLOOKUP($A1233,'Medical Examinations'!$A1233:$P3567,11,FALSE)</f>
        <v>Overweight</v>
      </c>
      <c r="K1233" s="11" t="str">
        <f>VLOOKUP($A1233,'Medical Examinations'!$A1233:$P3567,12,FALSE)</f>
        <v>Normal</v>
      </c>
      <c r="L1233" s="11" t="str">
        <f>VLOOKUP($A64,'Hospitalisation Details'!$K64:$S2406,7,FALSE)</f>
        <v>3 Aug 1968</v>
      </c>
      <c r="M1233" s="17">
        <f>VLOOKUP($A64,'Hospitalisation Details'!$K64:$S2406,9,FALSE)</f>
        <v>42478.6</v>
      </c>
      <c r="N1233" s="11" t="str">
        <f>VLOOKUP($A64,'Hospitalisation Details'!$K64:$S2406,4,FALSE)</f>
        <v>Tier - 1</v>
      </c>
      <c r="O1233" s="11" t="str">
        <f>VLOOKUP($A64,'Hospitalisation Details'!$K64:$S2406,5,FALSE)</f>
        <v>Tier - 2</v>
      </c>
      <c r="P1233" s="11" t="str">
        <f>VLOOKUP($A64,'Hospitalisation Details'!$K64:$S2406,6,FALSE)</f>
        <v>R1011</v>
      </c>
      <c r="Q1233" s="36">
        <f ca="1">VLOOKUP($A64,'Hospitalisation Details'!$K64:$S2406,8,FALSE)</f>
        <v>56</v>
      </c>
    </row>
    <row r="1234" spans="1:17" x14ac:dyDescent="0.3">
      <c r="A1234" s="14" t="str">
        <f>VLOOKUP('Customer Names'!A1234,'Customer Names'!A1234:F3568,1,FALSE)</f>
        <v>Id1233</v>
      </c>
      <c r="B1234" s="11" t="str">
        <f>VLOOKUP('Customer Names'!B1234,'Customer Names'!B1234:G3568,5,FALSE)</f>
        <v>Juan Carlos</v>
      </c>
      <c r="C1234" s="11">
        <f>VLOOKUP($A1234,'Medical Examinations'!$A1234:$O3568,2,FALSE)</f>
        <v>44.77</v>
      </c>
      <c r="D1234" s="11">
        <f>VLOOKUP($A1234,'Medical Examinations'!$A1234:$O3568,3,FALSE)</f>
        <v>4.0599999999999996</v>
      </c>
      <c r="E1234" s="11" t="str">
        <f>VLOOKUP($A1234,'Medical Examinations'!$A1234:$P3568,14,FALSE)</f>
        <v>No</v>
      </c>
      <c r="F1234" s="11" t="str">
        <f>VLOOKUP($A1234,'Medical Examinations'!$A1234:$O3568,5,FALSE)</f>
        <v>No</v>
      </c>
      <c r="G1234" s="11" t="str">
        <f>VLOOKUP($A1234,'Medical Examinations'!$A1234:$O3568,6,FALSE)</f>
        <v>No</v>
      </c>
      <c r="H1234" s="11">
        <f>VLOOKUP($A1234,'Medical Examinations'!$A1234:$P3568,13,FALSE)</f>
        <v>2</v>
      </c>
      <c r="I1234" s="11" t="str">
        <f>VLOOKUP($A1234,'Medical Examinations'!$A1234:$P3568,16,FALSE)</f>
        <v>No</v>
      </c>
      <c r="J1234" s="11" t="str">
        <f>VLOOKUP($A1234,'Medical Examinations'!$A1234:$P3568,11,FALSE)</f>
        <v>Obesity</v>
      </c>
      <c r="K1234" s="11" t="str">
        <f>VLOOKUP($A1234,'Medical Examinations'!$A1234:$P3568,12,FALSE)</f>
        <v>Normal</v>
      </c>
      <c r="L1234" s="11" t="str">
        <f>VLOOKUP($A65,'Hospitalisation Details'!$K65:$S2407,7,FALSE)</f>
        <v>28 Jun 1967</v>
      </c>
      <c r="M1234" s="17">
        <f>VLOOKUP($A65,'Hospitalisation Details'!$K65:$S2407,9,FALSE)</f>
        <v>42303.69</v>
      </c>
      <c r="N1234" s="11" t="str">
        <f>VLOOKUP($A65,'Hospitalisation Details'!$K65:$S2407,4,FALSE)</f>
        <v>Tier - 1</v>
      </c>
      <c r="O1234" s="11" t="str">
        <f>VLOOKUP($A65,'Hospitalisation Details'!$K65:$S2407,5,FALSE)</f>
        <v>Tier - 2</v>
      </c>
      <c r="P1234" s="11" t="str">
        <f>VLOOKUP($A65,'Hospitalisation Details'!$K65:$S2407,6,FALSE)</f>
        <v>R1016</v>
      </c>
      <c r="Q1234" s="36">
        <f ca="1">VLOOKUP($A65,'Hospitalisation Details'!$K65:$S2407,8,FALSE)</f>
        <v>57</v>
      </c>
    </row>
    <row r="1235" spans="1:17" x14ac:dyDescent="0.3">
      <c r="A1235" s="14" t="str">
        <f>VLOOKUP('Customer Names'!A1235,'Customer Names'!A1235:F3569,1,FALSE)</f>
        <v>Id1234</v>
      </c>
      <c r="B1235" s="11" t="str">
        <f>VLOOKUP('Customer Names'!B1235,'Customer Names'!B1235:G3569,5,FALSE)</f>
        <v>John III</v>
      </c>
      <c r="C1235" s="11">
        <f>VLOOKUP($A1235,'Medical Examinations'!$A1235:$O3569,2,FALSE)</f>
        <v>37.07</v>
      </c>
      <c r="D1235" s="11">
        <f>VLOOKUP($A1235,'Medical Examinations'!$A1235:$O3569,3,FALSE)</f>
        <v>5.69</v>
      </c>
      <c r="E1235" s="11" t="str">
        <f>VLOOKUP($A1235,'Medical Examinations'!$A1235:$P3569,14,FALSE)</f>
        <v>No</v>
      </c>
      <c r="F1235" s="11" t="str">
        <f>VLOOKUP($A1235,'Medical Examinations'!$A1235:$O3569,5,FALSE)</f>
        <v>No</v>
      </c>
      <c r="G1235" s="11" t="str">
        <f>VLOOKUP($A1235,'Medical Examinations'!$A1235:$O3569,6,FALSE)</f>
        <v>No</v>
      </c>
      <c r="H1235" s="11">
        <f>VLOOKUP($A1235,'Medical Examinations'!$A1235:$P3569,13,FALSE)</f>
        <v>2</v>
      </c>
      <c r="I1235" s="11" t="str">
        <f>VLOOKUP($A1235,'Medical Examinations'!$A1235:$P3569,16,FALSE)</f>
        <v>No</v>
      </c>
      <c r="J1235" s="11" t="str">
        <f>VLOOKUP($A1235,'Medical Examinations'!$A1235:$P3569,11,FALSE)</f>
        <v>Obesity</v>
      </c>
      <c r="K1235" s="11" t="str">
        <f>VLOOKUP($A1235,'Medical Examinations'!$A1235:$P3569,12,FALSE)</f>
        <v>Normal</v>
      </c>
      <c r="L1235" s="11" t="str">
        <f>VLOOKUP($A66,'Hospitalisation Details'!$K66:$S2408,7,FALSE)</f>
        <v>15 Aug 1975</v>
      </c>
      <c r="M1235" s="17">
        <f>VLOOKUP($A66,'Hospitalisation Details'!$K66:$S2408,9,FALSE)</f>
        <v>42211.14</v>
      </c>
      <c r="N1235" s="11" t="str">
        <f>VLOOKUP($A66,'Hospitalisation Details'!$K66:$S2408,4,FALSE)</f>
        <v>Tier - 1</v>
      </c>
      <c r="O1235" s="11" t="str">
        <f>VLOOKUP($A66,'Hospitalisation Details'!$K66:$S2408,5,FALSE)</f>
        <v>Tier - 3</v>
      </c>
      <c r="P1235" s="11" t="str">
        <f>VLOOKUP($A66,'Hospitalisation Details'!$K66:$S2408,6,FALSE)</f>
        <v>R1013</v>
      </c>
      <c r="Q1235" s="36">
        <f ca="1">VLOOKUP($A66,'Hospitalisation Details'!$K66:$S2408,8,FALSE)</f>
        <v>49</v>
      </c>
    </row>
    <row r="1236" spans="1:17" x14ac:dyDescent="0.3">
      <c r="A1236" s="14" t="str">
        <f>VLOOKUP('Customer Names'!A1236,'Customer Names'!A1236:F3570,1,FALSE)</f>
        <v>Id1235</v>
      </c>
      <c r="B1236" s="11" t="str">
        <f>VLOOKUP('Customer Names'!B1236,'Customer Names'!B1236:G3570,5,FALSE)</f>
        <v>Sarah M</v>
      </c>
      <c r="C1236" s="11">
        <f>VLOOKUP($A1236,'Medical Examinations'!$A1236:$O3570,2,FALSE)</f>
        <v>39.799999999999997</v>
      </c>
      <c r="D1236" s="11">
        <f>VLOOKUP($A1236,'Medical Examinations'!$A1236:$O3570,3,FALSE)</f>
        <v>5.66</v>
      </c>
      <c r="E1236" s="11" t="str">
        <f>VLOOKUP($A1236,'Medical Examinations'!$A1236:$P3570,14,FALSE)</f>
        <v>No</v>
      </c>
      <c r="F1236" s="11" t="str">
        <f>VLOOKUP($A1236,'Medical Examinations'!$A1236:$O3570,5,FALSE)</f>
        <v>No</v>
      </c>
      <c r="G1236" s="11" t="str">
        <f>VLOOKUP($A1236,'Medical Examinations'!$A1236:$O3570,6,FALSE)</f>
        <v>Yes</v>
      </c>
      <c r="H1236" s="11">
        <f>VLOOKUP($A1236,'Medical Examinations'!$A1236:$P3570,13,FALSE)</f>
        <v>1</v>
      </c>
      <c r="I1236" s="11" t="str">
        <f>VLOOKUP($A1236,'Medical Examinations'!$A1236:$P3570,16,FALSE)</f>
        <v>No</v>
      </c>
      <c r="J1236" s="11" t="str">
        <f>VLOOKUP($A1236,'Medical Examinations'!$A1236:$P3570,11,FALSE)</f>
        <v>Obesity</v>
      </c>
      <c r="K1236" s="11" t="str">
        <f>VLOOKUP($A1236,'Medical Examinations'!$A1236:$P3570,12,FALSE)</f>
        <v>Normal</v>
      </c>
      <c r="L1236" s="11" t="str">
        <f>VLOOKUP($A67,'Hospitalisation Details'!$K67:$S2409,7,FALSE)</f>
        <v>18 Sep 1973</v>
      </c>
      <c r="M1236" s="17">
        <f>VLOOKUP($A67,'Hospitalisation Details'!$K67:$S2409,9,FALSE)</f>
        <v>42188.15</v>
      </c>
      <c r="N1236" s="11" t="str">
        <f>VLOOKUP($A67,'Hospitalisation Details'!$K67:$S2409,4,FALSE)</f>
        <v>Tier - 1</v>
      </c>
      <c r="O1236" s="11" t="str">
        <f>VLOOKUP($A67,'Hospitalisation Details'!$K67:$S2409,5,FALSE)</f>
        <v>Tier - 1</v>
      </c>
      <c r="P1236" s="11" t="str">
        <f>VLOOKUP($A67,'Hospitalisation Details'!$K67:$S2409,6,FALSE)</f>
        <v>R1011</v>
      </c>
      <c r="Q1236" s="36">
        <f ca="1">VLOOKUP($A67,'Hospitalisation Details'!$K67:$S2409,8,FALSE)</f>
        <v>51</v>
      </c>
    </row>
    <row r="1237" spans="1:17" x14ac:dyDescent="0.3">
      <c r="A1237" s="14" t="str">
        <f>VLOOKUP('Customer Names'!A1237,'Customer Names'!A1237:F3571,1,FALSE)</f>
        <v>Id1236</v>
      </c>
      <c r="B1237" s="11" t="str">
        <f>VLOOKUP('Customer Names'!B1237,'Customer Names'!B1237:G3571,5,FALSE)</f>
        <v>Kristin C</v>
      </c>
      <c r="C1237" s="11">
        <f>VLOOKUP($A1237,'Medical Examinations'!$A1237:$O3571,2,FALSE)</f>
        <v>26.36</v>
      </c>
      <c r="D1237" s="11">
        <f>VLOOKUP($A1237,'Medical Examinations'!$A1237:$O3571,3,FALSE)</f>
        <v>4.32</v>
      </c>
      <c r="E1237" s="11" t="str">
        <f>VLOOKUP($A1237,'Medical Examinations'!$A1237:$P3571,14,FALSE)</f>
        <v>No</v>
      </c>
      <c r="F1237" s="11" t="str">
        <f>VLOOKUP($A1237,'Medical Examinations'!$A1237:$O3571,5,FALSE)</f>
        <v>No</v>
      </c>
      <c r="G1237" s="11" t="str">
        <f>VLOOKUP($A1237,'Medical Examinations'!$A1237:$O3571,6,FALSE)</f>
        <v>Yes</v>
      </c>
      <c r="H1237" s="11">
        <f>VLOOKUP($A1237,'Medical Examinations'!$A1237:$P3571,13,FALSE)</f>
        <v>1</v>
      </c>
      <c r="I1237" s="11" t="str">
        <f>VLOOKUP($A1237,'Medical Examinations'!$A1237:$P3571,16,FALSE)</f>
        <v>No</v>
      </c>
      <c r="J1237" s="11" t="str">
        <f>VLOOKUP($A1237,'Medical Examinations'!$A1237:$P3571,11,FALSE)</f>
        <v>Overweight</v>
      </c>
      <c r="K1237" s="11" t="str">
        <f>VLOOKUP($A1237,'Medical Examinations'!$A1237:$P3571,12,FALSE)</f>
        <v>Normal</v>
      </c>
      <c r="L1237" s="11" t="str">
        <f>VLOOKUP($A68,'Hospitalisation Details'!$K68:$S2410,7,FALSE)</f>
        <v>3 Jul 1979</v>
      </c>
      <c r="M1237" s="17">
        <f>VLOOKUP($A68,'Hospitalisation Details'!$K68:$S2410,9,FALSE)</f>
        <v>42124.52</v>
      </c>
      <c r="N1237" s="11" t="str">
        <f>VLOOKUP($A68,'Hospitalisation Details'!$K68:$S2410,4,FALSE)</f>
        <v>Tier - 1</v>
      </c>
      <c r="O1237" s="11" t="str">
        <f>VLOOKUP($A68,'Hospitalisation Details'!$K68:$S2410,5,FALSE)</f>
        <v>Tier - 1</v>
      </c>
      <c r="P1237" s="11" t="str">
        <f>VLOOKUP($A68,'Hospitalisation Details'!$K68:$S2410,6,FALSE)</f>
        <v>R1013</v>
      </c>
      <c r="Q1237" s="36">
        <f ca="1">VLOOKUP($A68,'Hospitalisation Details'!$K68:$S2410,8,FALSE)</f>
        <v>45</v>
      </c>
    </row>
    <row r="1238" spans="1:17" x14ac:dyDescent="0.3">
      <c r="A1238" s="14" t="str">
        <f>VLOOKUP('Customer Names'!A1238,'Customer Names'!A1238:F3572,1,FALSE)</f>
        <v>Id1237</v>
      </c>
      <c r="B1238" s="11" t="str">
        <f>VLOOKUP('Customer Names'!B1238,'Customer Names'!B1238:G3572,5,FALSE)</f>
        <v>Casey M</v>
      </c>
      <c r="C1238" s="11">
        <f>VLOOKUP($A1238,'Medical Examinations'!$A1238:$O3572,2,FALSE)</f>
        <v>29.925000000000001</v>
      </c>
      <c r="D1238" s="11">
        <f>VLOOKUP($A1238,'Medical Examinations'!$A1238:$O3572,3,FALSE)</f>
        <v>8.2899999999999991</v>
      </c>
      <c r="E1238" s="11" t="str">
        <f>VLOOKUP($A1238,'Medical Examinations'!$A1238:$P3572,14,FALSE)</f>
        <v>No</v>
      </c>
      <c r="F1238" s="11" t="str">
        <f>VLOOKUP($A1238,'Medical Examinations'!$A1238:$O3572,5,FALSE)</f>
        <v>No</v>
      </c>
      <c r="G1238" s="11" t="str">
        <f>VLOOKUP($A1238,'Medical Examinations'!$A1238:$O3572,6,FALSE)</f>
        <v>No</v>
      </c>
      <c r="H1238" s="11">
        <f>VLOOKUP($A1238,'Medical Examinations'!$A1238:$P3572,13,FALSE)</f>
        <v>2</v>
      </c>
      <c r="I1238" s="11" t="str">
        <f>VLOOKUP($A1238,'Medical Examinations'!$A1238:$P3572,16,FALSE)</f>
        <v>No</v>
      </c>
      <c r="J1238" s="11" t="str">
        <f>VLOOKUP($A1238,'Medical Examinations'!$A1238:$P3572,11,FALSE)</f>
        <v>Obesity</v>
      </c>
      <c r="K1238" s="11" t="str">
        <f>VLOOKUP($A1238,'Medical Examinations'!$A1238:$P3572,12,FALSE)</f>
        <v>Diabetes</v>
      </c>
      <c r="L1238" s="11" t="str">
        <f>VLOOKUP($A69,'Hospitalisation Details'!$K69:$S2411,7,FALSE)</f>
        <v>9 Dec 1997</v>
      </c>
      <c r="M1238" s="17">
        <f>VLOOKUP($A69,'Hospitalisation Details'!$K69:$S2411,9,FALSE)</f>
        <v>42112.24</v>
      </c>
      <c r="N1238" s="11" t="str">
        <f>VLOOKUP($A69,'Hospitalisation Details'!$K69:$S2411,4,FALSE)</f>
        <v>Tier - 1</v>
      </c>
      <c r="O1238" s="11" t="str">
        <f>VLOOKUP($A69,'Hospitalisation Details'!$K69:$S2411,5,FALSE)</f>
        <v>Tier - 3</v>
      </c>
      <c r="P1238" s="11" t="str">
        <f>VLOOKUP($A69,'Hospitalisation Details'!$K69:$S2411,6,FALSE)</f>
        <v>R1013</v>
      </c>
      <c r="Q1238" s="36">
        <f ca="1">VLOOKUP($A69,'Hospitalisation Details'!$K69:$S2411,8,FALSE)</f>
        <v>27</v>
      </c>
    </row>
    <row r="1239" spans="1:17" x14ac:dyDescent="0.3">
      <c r="A1239" s="14" t="str">
        <f>VLOOKUP('Customer Names'!A1239,'Customer Names'!A1239:F3573,1,FALSE)</f>
        <v>Id1238</v>
      </c>
      <c r="B1239" s="11" t="str">
        <f>VLOOKUP('Customer Names'!B1239,'Customer Names'!B1239:G3573,5,FALSE)</f>
        <v>Samuel</v>
      </c>
      <c r="C1239" s="11">
        <f>VLOOKUP($A1239,'Medical Examinations'!$A1239:$O3573,2,FALSE)</f>
        <v>37.29</v>
      </c>
      <c r="D1239" s="11">
        <f>VLOOKUP($A1239,'Medical Examinations'!$A1239:$O3573,3,FALSE)</f>
        <v>10.46</v>
      </c>
      <c r="E1239" s="11" t="str">
        <f>VLOOKUP($A1239,'Medical Examinations'!$A1239:$P3573,14,FALSE)</f>
        <v>No</v>
      </c>
      <c r="F1239" s="11" t="str">
        <f>VLOOKUP($A1239,'Medical Examinations'!$A1239:$O3573,5,FALSE)</f>
        <v>No</v>
      </c>
      <c r="G1239" s="11" t="str">
        <f>VLOOKUP($A1239,'Medical Examinations'!$A1239:$O3573,6,FALSE)</f>
        <v>No</v>
      </c>
      <c r="H1239" s="11">
        <f>VLOOKUP($A1239,'Medical Examinations'!$A1239:$P3573,13,FALSE)</f>
        <v>0</v>
      </c>
      <c r="I1239" s="11" t="str">
        <f>VLOOKUP($A1239,'Medical Examinations'!$A1239:$P3573,16,FALSE)</f>
        <v>No</v>
      </c>
      <c r="J1239" s="11" t="str">
        <f>VLOOKUP($A1239,'Medical Examinations'!$A1239:$P3573,11,FALSE)</f>
        <v>Obesity</v>
      </c>
      <c r="K1239" s="11" t="str">
        <f>VLOOKUP($A1239,'Medical Examinations'!$A1239:$P3573,12,FALSE)</f>
        <v>Diabetes</v>
      </c>
      <c r="L1239" s="11" t="str">
        <f>VLOOKUP($A70,'Hospitalisation Details'!$K70:$S2412,7,FALSE)</f>
        <v>28 Nov 1976</v>
      </c>
      <c r="M1239" s="17">
        <f>VLOOKUP($A70,'Hospitalisation Details'!$K70:$S2412,9,FALSE)</f>
        <v>42111.66</v>
      </c>
      <c r="N1239" s="11" t="str">
        <f>VLOOKUP($A70,'Hospitalisation Details'!$K70:$S2412,4,FALSE)</f>
        <v>Tier - 1</v>
      </c>
      <c r="O1239" s="11" t="str">
        <f>VLOOKUP($A70,'Hospitalisation Details'!$K70:$S2412,5,FALSE)</f>
        <v>Tier - 1</v>
      </c>
      <c r="P1239" s="11" t="str">
        <f>VLOOKUP($A70,'Hospitalisation Details'!$K70:$S2412,6,FALSE)</f>
        <v>R1024</v>
      </c>
      <c r="Q1239" s="36">
        <f ca="1">VLOOKUP($A70,'Hospitalisation Details'!$K70:$S2412,8,FALSE)</f>
        <v>48</v>
      </c>
    </row>
    <row r="1240" spans="1:17" x14ac:dyDescent="0.3">
      <c r="A1240" s="14" t="str">
        <f>VLOOKUP('Customer Names'!A1240,'Customer Names'!A1240:F3574,1,FALSE)</f>
        <v>Id1239</v>
      </c>
      <c r="B1240" s="11" t="str">
        <f>VLOOKUP('Customer Names'!B1240,'Customer Names'!B1240:G3574,5,FALSE)</f>
        <v>Braulio</v>
      </c>
      <c r="C1240" s="11">
        <f>VLOOKUP($A1240,'Medical Examinations'!$A1240:$O3574,2,FALSE)</f>
        <v>30.2</v>
      </c>
      <c r="D1240" s="11">
        <f>VLOOKUP($A1240,'Medical Examinations'!$A1240:$O3574,3,FALSE)</f>
        <v>11.96</v>
      </c>
      <c r="E1240" s="11" t="str">
        <f>VLOOKUP($A1240,'Medical Examinations'!$A1240:$P3574,14,FALSE)</f>
        <v>No</v>
      </c>
      <c r="F1240" s="11" t="str">
        <f>VLOOKUP($A1240,'Medical Examinations'!$A1240:$O3574,5,FALSE)</f>
        <v>No</v>
      </c>
      <c r="G1240" s="11" t="str">
        <f>VLOOKUP($A1240,'Medical Examinations'!$A1240:$O3574,6,FALSE)</f>
        <v>No</v>
      </c>
      <c r="H1240" s="11">
        <f>VLOOKUP($A1240,'Medical Examinations'!$A1240:$P3574,13,FALSE)</f>
        <v>0</v>
      </c>
      <c r="I1240" s="11" t="str">
        <f>VLOOKUP($A1240,'Medical Examinations'!$A1240:$P3574,16,FALSE)</f>
        <v>No</v>
      </c>
      <c r="J1240" s="11" t="str">
        <f>VLOOKUP($A1240,'Medical Examinations'!$A1240:$P3574,11,FALSE)</f>
        <v>Obesity</v>
      </c>
      <c r="K1240" s="11" t="str">
        <f>VLOOKUP($A1240,'Medical Examinations'!$A1240:$P3574,12,FALSE)</f>
        <v>Diabetes</v>
      </c>
      <c r="L1240" s="11" t="str">
        <f>VLOOKUP($A71,'Hospitalisation Details'!$K71:$S2413,7,FALSE)</f>
        <v>19 Dec 1968</v>
      </c>
      <c r="M1240" s="17">
        <f>VLOOKUP($A71,'Hospitalisation Details'!$K71:$S2413,9,FALSE)</f>
        <v>41999.519999999997</v>
      </c>
      <c r="N1240" s="11" t="str">
        <f>VLOOKUP($A71,'Hospitalisation Details'!$K71:$S2413,4,FALSE)</f>
        <v>Tier - 1</v>
      </c>
      <c r="O1240" s="11" t="str">
        <f>VLOOKUP($A71,'Hospitalisation Details'!$K71:$S2413,5,FALSE)</f>
        <v>Tier - 3</v>
      </c>
      <c r="P1240" s="11" t="str">
        <f>VLOOKUP($A71,'Hospitalisation Details'!$K71:$S2413,6,FALSE)</f>
        <v>R1013</v>
      </c>
      <c r="Q1240" s="36">
        <f ca="1">VLOOKUP($A71,'Hospitalisation Details'!$K71:$S2413,8,FALSE)</f>
        <v>56</v>
      </c>
    </row>
    <row r="1241" spans="1:17" x14ac:dyDescent="0.3">
      <c r="A1241" s="14" t="str">
        <f>VLOOKUP('Customer Names'!A1241,'Customer Names'!A1241:F3575,1,FALSE)</f>
        <v>Id1240</v>
      </c>
      <c r="B1241" s="11" t="str">
        <f>VLOOKUP('Customer Names'!B1241,'Customer Names'!B1241:G3575,5,FALSE)</f>
        <v>Anne-Marie</v>
      </c>
      <c r="C1241" s="11">
        <f>VLOOKUP($A1241,'Medical Examinations'!$A1241:$O3575,2,FALSE)</f>
        <v>24.225000000000001</v>
      </c>
      <c r="D1241" s="11">
        <f>VLOOKUP($A1241,'Medical Examinations'!$A1241:$O3575,3,FALSE)</f>
        <v>4.25</v>
      </c>
      <c r="E1241" s="11" t="str">
        <f>VLOOKUP($A1241,'Medical Examinations'!$A1241:$P3575,14,FALSE)</f>
        <v>Yes</v>
      </c>
      <c r="F1241" s="11" t="str">
        <f>VLOOKUP($A1241,'Medical Examinations'!$A1241:$O3575,5,FALSE)</f>
        <v>No</v>
      </c>
      <c r="G1241" s="11" t="str">
        <f>VLOOKUP($A1241,'Medical Examinations'!$A1241:$O3575,6,FALSE)</f>
        <v>Yes</v>
      </c>
      <c r="H1241" s="11">
        <f>VLOOKUP($A1241,'Medical Examinations'!$A1241:$P3575,13,FALSE)</f>
        <v>1</v>
      </c>
      <c r="I1241" s="11" t="str">
        <f>VLOOKUP($A1241,'Medical Examinations'!$A1241:$P3575,16,FALSE)</f>
        <v>No</v>
      </c>
      <c r="J1241" s="11" t="str">
        <f>VLOOKUP($A1241,'Medical Examinations'!$A1241:$P3575,11,FALSE)</f>
        <v>Normal Weight</v>
      </c>
      <c r="K1241" s="11" t="str">
        <f>VLOOKUP($A1241,'Medical Examinations'!$A1241:$P3575,12,FALSE)</f>
        <v>Normal</v>
      </c>
      <c r="L1241" s="11" t="str">
        <f>VLOOKUP($A72,'Hospitalisation Details'!$K72:$S2414,7,FALSE)</f>
        <v>10 Nov 1984</v>
      </c>
      <c r="M1241" s="17">
        <f>VLOOKUP($A72,'Hospitalisation Details'!$K72:$S2414,9,FALSE)</f>
        <v>41949.24</v>
      </c>
      <c r="N1241" s="11" t="str">
        <f>VLOOKUP($A72,'Hospitalisation Details'!$K72:$S2414,4,FALSE)</f>
        <v>Tier - 1</v>
      </c>
      <c r="O1241" s="11" t="str">
        <f>VLOOKUP($A72,'Hospitalisation Details'!$K72:$S2414,5,FALSE)</f>
        <v>Tier - 1</v>
      </c>
      <c r="P1241" s="11" t="str">
        <f>VLOOKUP($A72,'Hospitalisation Details'!$K72:$S2414,6,FALSE)</f>
        <v>R1013</v>
      </c>
      <c r="Q1241" s="36">
        <f ca="1">VLOOKUP($A72,'Hospitalisation Details'!$K72:$S2414,8,FALSE)</f>
        <v>40</v>
      </c>
    </row>
    <row r="1242" spans="1:17" x14ac:dyDescent="0.3">
      <c r="A1242" s="14" t="str">
        <f>VLOOKUP('Customer Names'!A1242,'Customer Names'!A1242:F3576,1,FALSE)</f>
        <v>Id1241</v>
      </c>
      <c r="B1242" s="11" t="str">
        <f>VLOOKUP('Customer Names'!B1242,'Customer Names'!B1242:G3576,5,FALSE)</f>
        <v>Samuel K</v>
      </c>
      <c r="C1242" s="11">
        <f>VLOOKUP($A1242,'Medical Examinations'!$A1242:$O3576,2,FALSE)</f>
        <v>31.445</v>
      </c>
      <c r="D1242" s="11">
        <f>VLOOKUP($A1242,'Medical Examinations'!$A1242:$O3576,3,FALSE)</f>
        <v>8.33</v>
      </c>
      <c r="E1242" s="11" t="str">
        <f>VLOOKUP($A1242,'Medical Examinations'!$A1242:$P3576,14,FALSE)</f>
        <v>No</v>
      </c>
      <c r="F1242" s="11" t="str">
        <f>VLOOKUP($A1242,'Medical Examinations'!$A1242:$O3576,5,FALSE)</f>
        <v>No</v>
      </c>
      <c r="G1242" s="11" t="str">
        <f>VLOOKUP($A1242,'Medical Examinations'!$A1242:$O3576,6,FALSE)</f>
        <v>No</v>
      </c>
      <c r="H1242" s="11">
        <f>VLOOKUP($A1242,'Medical Examinations'!$A1242:$P3576,13,FALSE)</f>
        <v>0</v>
      </c>
      <c r="I1242" s="11" t="str">
        <f>VLOOKUP($A1242,'Medical Examinations'!$A1242:$P3576,16,FALSE)</f>
        <v>No</v>
      </c>
      <c r="J1242" s="11" t="str">
        <f>VLOOKUP($A1242,'Medical Examinations'!$A1242:$P3576,11,FALSE)</f>
        <v>Obesity</v>
      </c>
      <c r="K1242" s="11" t="str">
        <f>VLOOKUP($A1242,'Medical Examinations'!$A1242:$P3576,12,FALSE)</f>
        <v>Diabetes</v>
      </c>
      <c r="L1242" s="11" t="str">
        <f>VLOOKUP($A73,'Hospitalisation Details'!$K73:$S2415,7,FALSE)</f>
        <v>8 Jun 1972</v>
      </c>
      <c r="M1242" s="17">
        <f>VLOOKUP($A73,'Hospitalisation Details'!$K73:$S2415,9,FALSE)</f>
        <v>41919.1</v>
      </c>
      <c r="N1242" s="11" t="str">
        <f>VLOOKUP($A73,'Hospitalisation Details'!$K73:$S2415,4,FALSE)</f>
        <v>Tier - 1</v>
      </c>
      <c r="O1242" s="11" t="str">
        <f>VLOOKUP($A73,'Hospitalisation Details'!$K73:$S2415,5,FALSE)</f>
        <v>Tier - 1</v>
      </c>
      <c r="P1242" s="11" t="str">
        <f>VLOOKUP($A73,'Hospitalisation Details'!$K73:$S2415,6,FALSE)</f>
        <v>R1016</v>
      </c>
      <c r="Q1242" s="36">
        <f ca="1">VLOOKUP($A73,'Hospitalisation Details'!$K73:$S2415,8,FALSE)</f>
        <v>52</v>
      </c>
    </row>
    <row r="1243" spans="1:17" x14ac:dyDescent="0.3">
      <c r="A1243" s="14" t="str">
        <f>VLOOKUP('Customer Names'!A1243,'Customer Names'!A1243:F3577,1,FALSE)</f>
        <v>Id1242</v>
      </c>
      <c r="B1243" s="11" t="str">
        <f>VLOOKUP('Customer Names'!B1243,'Customer Names'!B1243:G3577,5,FALSE)</f>
        <v>Yuki</v>
      </c>
      <c r="C1243" s="11">
        <f>VLOOKUP($A1243,'Medical Examinations'!$A1243:$O3577,2,FALSE)</f>
        <v>38.880000000000003</v>
      </c>
      <c r="D1243" s="11">
        <f>VLOOKUP($A1243,'Medical Examinations'!$A1243:$O3577,3,FALSE)</f>
        <v>4.29</v>
      </c>
      <c r="E1243" s="11" t="str">
        <f>VLOOKUP($A1243,'Medical Examinations'!$A1243:$P3577,14,FALSE)</f>
        <v>No</v>
      </c>
      <c r="F1243" s="11" t="str">
        <f>VLOOKUP($A1243,'Medical Examinations'!$A1243:$O3577,5,FALSE)</f>
        <v>No</v>
      </c>
      <c r="G1243" s="11" t="str">
        <f>VLOOKUP($A1243,'Medical Examinations'!$A1243:$O3577,6,FALSE)</f>
        <v>No</v>
      </c>
      <c r="H1243" s="11">
        <f>VLOOKUP($A1243,'Medical Examinations'!$A1243:$P3577,13,FALSE)</f>
        <v>1</v>
      </c>
      <c r="I1243" s="11" t="str">
        <f>VLOOKUP($A1243,'Medical Examinations'!$A1243:$P3577,16,FALSE)</f>
        <v>No</v>
      </c>
      <c r="J1243" s="11" t="str">
        <f>VLOOKUP($A1243,'Medical Examinations'!$A1243:$P3577,11,FALSE)</f>
        <v>Obesity</v>
      </c>
      <c r="K1243" s="11" t="str">
        <f>VLOOKUP($A1243,'Medical Examinations'!$A1243:$P3577,12,FALSE)</f>
        <v>Normal</v>
      </c>
      <c r="L1243" s="11" t="str">
        <f>VLOOKUP($A74,'Hospitalisation Details'!$K74:$S2416,7,FALSE)</f>
        <v>21 Sep 1966</v>
      </c>
      <c r="M1243" s="17">
        <f>VLOOKUP($A74,'Hospitalisation Details'!$K74:$S2416,9,FALSE)</f>
        <v>41886.54</v>
      </c>
      <c r="N1243" s="11" t="str">
        <f>VLOOKUP($A74,'Hospitalisation Details'!$K74:$S2416,4,FALSE)</f>
        <v>Tier - 1</v>
      </c>
      <c r="O1243" s="11" t="str">
        <f>VLOOKUP($A74,'Hospitalisation Details'!$K74:$S2416,5,FALSE)</f>
        <v>Tier - 3</v>
      </c>
      <c r="P1243" s="11" t="str">
        <f>VLOOKUP($A74,'Hospitalisation Details'!$K74:$S2416,6,FALSE)</f>
        <v>R1011</v>
      </c>
      <c r="Q1243" s="36">
        <f ca="1">VLOOKUP($A74,'Hospitalisation Details'!$K74:$S2416,8,FALSE)</f>
        <v>58</v>
      </c>
    </row>
    <row r="1244" spans="1:17" x14ac:dyDescent="0.3">
      <c r="A1244" s="14" t="str">
        <f>VLOOKUP('Customer Names'!A1244,'Customer Names'!A1244:F3578,1,FALSE)</f>
        <v>Id1243</v>
      </c>
      <c r="B1244" s="11" t="str">
        <f>VLOOKUP('Customer Names'!B1244,'Customer Names'!B1244:G3578,5,FALSE)</f>
        <v>Rafer</v>
      </c>
      <c r="C1244" s="11">
        <f>VLOOKUP($A1244,'Medical Examinations'!$A1244:$O3578,2,FALSE)</f>
        <v>43.89</v>
      </c>
      <c r="D1244" s="11">
        <f>VLOOKUP($A1244,'Medical Examinations'!$A1244:$O3578,3,FALSE)</f>
        <v>6.32</v>
      </c>
      <c r="E1244" s="11" t="str">
        <f>VLOOKUP($A1244,'Medical Examinations'!$A1244:$P3578,14,FALSE)</f>
        <v>Yes</v>
      </c>
      <c r="F1244" s="11" t="str">
        <f>VLOOKUP($A1244,'Medical Examinations'!$A1244:$O3578,5,FALSE)</f>
        <v>No</v>
      </c>
      <c r="G1244" s="11" t="str">
        <f>VLOOKUP($A1244,'Medical Examinations'!$A1244:$O3578,6,FALSE)</f>
        <v>No</v>
      </c>
      <c r="H1244" s="11">
        <f>VLOOKUP($A1244,'Medical Examinations'!$A1244:$P3578,13,FALSE)</f>
        <v>0</v>
      </c>
      <c r="I1244" s="11" t="str">
        <f>VLOOKUP($A1244,'Medical Examinations'!$A1244:$P3578,16,FALSE)</f>
        <v>No</v>
      </c>
      <c r="J1244" s="11" t="str">
        <f>VLOOKUP($A1244,'Medical Examinations'!$A1244:$P3578,11,FALSE)</f>
        <v>Obesity</v>
      </c>
      <c r="K1244" s="11" t="str">
        <f>VLOOKUP($A1244,'Medical Examinations'!$A1244:$P3578,12,FALSE)</f>
        <v>Prediabetes</v>
      </c>
      <c r="L1244" s="11" t="str">
        <f>VLOOKUP($A75,'Hospitalisation Details'!$K75:$S2417,7,FALSE)</f>
        <v>22 Sep 1962</v>
      </c>
      <c r="M1244" s="17">
        <f>VLOOKUP($A75,'Hospitalisation Details'!$K75:$S2417,9,FALSE)</f>
        <v>41794.629999999997</v>
      </c>
      <c r="N1244" s="11" t="str">
        <f>VLOOKUP($A75,'Hospitalisation Details'!$K75:$S2417,4,FALSE)</f>
        <v>Tier - 1</v>
      </c>
      <c r="O1244" s="11" t="str">
        <f>VLOOKUP($A75,'Hospitalisation Details'!$K75:$S2417,5,FALSE)</f>
        <v>Tier - 3</v>
      </c>
      <c r="P1244" s="11" t="str">
        <f>VLOOKUP($A75,'Hospitalisation Details'!$K75:$S2417,6,FALSE)</f>
        <v>R1011</v>
      </c>
      <c r="Q1244" s="36">
        <f ca="1">VLOOKUP($A75,'Hospitalisation Details'!$K75:$S2417,8,FALSE)</f>
        <v>62</v>
      </c>
    </row>
    <row r="1245" spans="1:17" x14ac:dyDescent="0.3">
      <c r="A1245" s="14" t="str">
        <f>VLOOKUP('Customer Names'!A1245,'Customer Names'!A1245:F3579,1,FALSE)</f>
        <v>Id1244</v>
      </c>
      <c r="B1245" s="11" t="str">
        <f>VLOOKUP('Customer Names'!B1245,'Customer Names'!B1245:G3579,5,FALSE)</f>
        <v>Claire</v>
      </c>
      <c r="C1245" s="11">
        <f>VLOOKUP($A1245,'Medical Examinations'!$A1245:$O3579,2,FALSE)</f>
        <v>25.6</v>
      </c>
      <c r="D1245" s="11">
        <f>VLOOKUP($A1245,'Medical Examinations'!$A1245:$O3579,3,FALSE)</f>
        <v>5.65</v>
      </c>
      <c r="E1245" s="11" t="str">
        <f>VLOOKUP($A1245,'Medical Examinations'!$A1245:$P3579,14,FALSE)</f>
        <v>No</v>
      </c>
      <c r="F1245" s="11" t="str">
        <f>VLOOKUP($A1245,'Medical Examinations'!$A1245:$O3579,5,FALSE)</f>
        <v>No</v>
      </c>
      <c r="G1245" s="11" t="str">
        <f>VLOOKUP($A1245,'Medical Examinations'!$A1245:$O3579,6,FALSE)</f>
        <v>No</v>
      </c>
      <c r="H1245" s="11">
        <f>VLOOKUP($A1245,'Medical Examinations'!$A1245:$P3579,13,FALSE)</f>
        <v>2</v>
      </c>
      <c r="I1245" s="11" t="str">
        <f>VLOOKUP($A1245,'Medical Examinations'!$A1245:$P3579,16,FALSE)</f>
        <v>No</v>
      </c>
      <c r="J1245" s="11" t="str">
        <f>VLOOKUP($A1245,'Medical Examinations'!$A1245:$P3579,11,FALSE)</f>
        <v>Overweight</v>
      </c>
      <c r="K1245" s="11" t="str">
        <f>VLOOKUP($A1245,'Medical Examinations'!$A1245:$P3579,12,FALSE)</f>
        <v>Normal</v>
      </c>
      <c r="L1245" s="11" t="str">
        <f>VLOOKUP($A76,'Hospitalisation Details'!$K76:$S2418,7,FALSE)</f>
        <v>29 Sep 1975</v>
      </c>
      <c r="M1245" s="17">
        <f>VLOOKUP($A76,'Hospitalisation Details'!$K76:$S2418,9,FALSE)</f>
        <v>41681.86</v>
      </c>
      <c r="N1245" s="11" t="str">
        <f>VLOOKUP($A76,'Hospitalisation Details'!$K76:$S2418,4,FALSE)</f>
        <v>Tier - 1</v>
      </c>
      <c r="O1245" s="11" t="str">
        <f>VLOOKUP($A76,'Hospitalisation Details'!$K76:$S2418,5,FALSE)</f>
        <v>Tier - 1</v>
      </c>
      <c r="P1245" s="11" t="str">
        <f>VLOOKUP($A76,'Hospitalisation Details'!$K76:$S2418,6,FALSE)</f>
        <v>R1011</v>
      </c>
      <c r="Q1245" s="36">
        <f ca="1">VLOOKUP($A76,'Hospitalisation Details'!$K76:$S2418,8,FALSE)</f>
        <v>49</v>
      </c>
    </row>
    <row r="1246" spans="1:17" x14ac:dyDescent="0.3">
      <c r="A1246" s="14" t="str">
        <f>VLOOKUP('Customer Names'!A1246,'Customer Names'!A1246:F3580,1,FALSE)</f>
        <v>Id1245</v>
      </c>
      <c r="B1246" s="11" t="str">
        <f>VLOOKUP('Customer Names'!B1246,'Customer Names'!B1246:G3580,5,FALSE)</f>
        <v>Erynn J</v>
      </c>
      <c r="C1246" s="11">
        <f>VLOOKUP($A1246,'Medical Examinations'!$A1246:$O3580,2,FALSE)</f>
        <v>29.545000000000002</v>
      </c>
      <c r="D1246" s="11">
        <f>VLOOKUP($A1246,'Medical Examinations'!$A1246:$O3580,3,FALSE)</f>
        <v>8.41</v>
      </c>
      <c r="E1246" s="11" t="str">
        <f>VLOOKUP($A1246,'Medical Examinations'!$A1246:$P3580,14,FALSE)</f>
        <v>Yes</v>
      </c>
      <c r="F1246" s="11" t="str">
        <f>VLOOKUP($A1246,'Medical Examinations'!$A1246:$O3580,5,FALSE)</f>
        <v>No</v>
      </c>
      <c r="G1246" s="11" t="str">
        <f>VLOOKUP($A1246,'Medical Examinations'!$A1246:$O3580,6,FALSE)</f>
        <v>No</v>
      </c>
      <c r="H1246" s="11">
        <f>VLOOKUP($A1246,'Medical Examinations'!$A1246:$P3580,13,FALSE)</f>
        <v>1</v>
      </c>
      <c r="I1246" s="11" t="str">
        <f>VLOOKUP($A1246,'Medical Examinations'!$A1246:$P3580,16,FALSE)</f>
        <v>No</v>
      </c>
      <c r="J1246" s="11" t="str">
        <f>VLOOKUP($A1246,'Medical Examinations'!$A1246:$P3580,11,FALSE)</f>
        <v>Overweight</v>
      </c>
      <c r="K1246" s="11" t="str">
        <f>VLOOKUP($A1246,'Medical Examinations'!$A1246:$P3580,12,FALSE)</f>
        <v>Diabetes</v>
      </c>
      <c r="L1246" s="11" t="str">
        <f>VLOOKUP($A77,'Hospitalisation Details'!$K77:$S2419,7,FALSE)</f>
        <v>14 Nov 1975</v>
      </c>
      <c r="M1246" s="17">
        <f>VLOOKUP($A77,'Hospitalisation Details'!$K77:$S2419,9,FALSE)</f>
        <v>41676.080000000002</v>
      </c>
      <c r="N1246" s="11" t="str">
        <f>VLOOKUP($A77,'Hospitalisation Details'!$K77:$S2419,4,FALSE)</f>
        <v>Tier - 1</v>
      </c>
      <c r="O1246" s="11" t="str">
        <f>VLOOKUP($A77,'Hospitalisation Details'!$K77:$S2419,5,FALSE)</f>
        <v>Tier - 2</v>
      </c>
      <c r="P1246" s="11" t="str">
        <f>VLOOKUP($A77,'Hospitalisation Details'!$K77:$S2419,6,FALSE)</f>
        <v>R1013</v>
      </c>
      <c r="Q1246" s="36">
        <f ca="1">VLOOKUP($A77,'Hospitalisation Details'!$K77:$S2419,8,FALSE)</f>
        <v>49</v>
      </c>
    </row>
    <row r="1247" spans="1:17" x14ac:dyDescent="0.3">
      <c r="A1247" s="14" t="str">
        <f>VLOOKUP('Customer Names'!A1247,'Customer Names'!A1247:F3581,1,FALSE)</f>
        <v>Id1246</v>
      </c>
      <c r="B1247" s="11" t="str">
        <f>VLOOKUP('Customer Names'!B1247,'Customer Names'!B1247:G3581,5,FALSE)</f>
        <v>Mahesh</v>
      </c>
      <c r="C1247" s="11">
        <f>VLOOKUP($A1247,'Medical Examinations'!$A1247:$O3581,2,FALSE)</f>
        <v>23.25</v>
      </c>
      <c r="D1247" s="11">
        <f>VLOOKUP($A1247,'Medical Examinations'!$A1247:$O3581,3,FALSE)</f>
        <v>11.96</v>
      </c>
      <c r="E1247" s="11" t="str">
        <f>VLOOKUP($A1247,'Medical Examinations'!$A1247:$P3581,14,FALSE)</f>
        <v>Yes</v>
      </c>
      <c r="F1247" s="11" t="str">
        <f>VLOOKUP($A1247,'Medical Examinations'!$A1247:$O3581,5,FALSE)</f>
        <v>No</v>
      </c>
      <c r="G1247" s="11" t="str">
        <f>VLOOKUP($A1247,'Medical Examinations'!$A1247:$O3581,6,FALSE)</f>
        <v>No</v>
      </c>
      <c r="H1247" s="11">
        <f>VLOOKUP($A1247,'Medical Examinations'!$A1247:$P3581,13,FALSE)</f>
        <v>0</v>
      </c>
      <c r="I1247" s="11" t="str">
        <f>VLOOKUP($A1247,'Medical Examinations'!$A1247:$P3581,16,FALSE)</f>
        <v>No</v>
      </c>
      <c r="J1247" s="11" t="str">
        <f>VLOOKUP($A1247,'Medical Examinations'!$A1247:$P3581,11,FALSE)</f>
        <v>Normal Weight</v>
      </c>
      <c r="K1247" s="11" t="str">
        <f>VLOOKUP($A1247,'Medical Examinations'!$A1247:$P3581,12,FALSE)</f>
        <v>Diabetes</v>
      </c>
      <c r="L1247" s="11" t="str">
        <f>VLOOKUP($A78,'Hospitalisation Details'!$K78:$S2420,7,FALSE)</f>
        <v>29 Oct 1976</v>
      </c>
      <c r="M1247" s="17">
        <f>VLOOKUP($A78,'Hospitalisation Details'!$K78:$S2420,9,FALSE)</f>
        <v>41661.599999999999</v>
      </c>
      <c r="N1247" s="11" t="str">
        <f>VLOOKUP($A78,'Hospitalisation Details'!$K78:$S2420,4,FALSE)</f>
        <v>Tier - 1</v>
      </c>
      <c r="O1247" s="11" t="str">
        <f>VLOOKUP($A78,'Hospitalisation Details'!$K78:$S2420,5,FALSE)</f>
        <v>Tier - 3</v>
      </c>
      <c r="P1247" s="11" t="str">
        <f>VLOOKUP($A78,'Hospitalisation Details'!$K78:$S2420,6,FALSE)</f>
        <v>R1011</v>
      </c>
      <c r="Q1247" s="36">
        <f ca="1">VLOOKUP($A78,'Hospitalisation Details'!$K78:$S2420,8,FALSE)</f>
        <v>48</v>
      </c>
    </row>
    <row r="1248" spans="1:17" x14ac:dyDescent="0.3">
      <c r="A1248" s="14" t="str">
        <f>VLOOKUP('Customer Names'!A1248,'Customer Names'!A1248:F3582,1,FALSE)</f>
        <v>Id1247</v>
      </c>
      <c r="B1248" s="11" t="str">
        <f>VLOOKUP('Customer Names'!B1248,'Customer Names'!B1248:G3582,5,FALSE)</f>
        <v>Stanley</v>
      </c>
      <c r="C1248" s="11">
        <f>VLOOKUP($A1248,'Medical Examinations'!$A1248:$O3582,2,FALSE)</f>
        <v>43.95</v>
      </c>
      <c r="D1248" s="11">
        <f>VLOOKUP($A1248,'Medical Examinations'!$A1248:$O3582,3,FALSE)</f>
        <v>5.17</v>
      </c>
      <c r="E1248" s="11" t="str">
        <f>VLOOKUP($A1248,'Medical Examinations'!$A1248:$P3582,14,FALSE)</f>
        <v>Yes</v>
      </c>
      <c r="F1248" s="11" t="str">
        <f>VLOOKUP($A1248,'Medical Examinations'!$A1248:$O3582,5,FALSE)</f>
        <v>No</v>
      </c>
      <c r="G1248" s="11" t="str">
        <f>VLOOKUP($A1248,'Medical Examinations'!$A1248:$O3582,6,FALSE)</f>
        <v>Yes</v>
      </c>
      <c r="H1248" s="11">
        <f>VLOOKUP($A1248,'Medical Examinations'!$A1248:$P3582,13,FALSE)</f>
        <v>1</v>
      </c>
      <c r="I1248" s="11" t="str">
        <f>VLOOKUP($A1248,'Medical Examinations'!$A1248:$P3582,16,FALSE)</f>
        <v>No</v>
      </c>
      <c r="J1248" s="11" t="str">
        <f>VLOOKUP($A1248,'Medical Examinations'!$A1248:$P3582,11,FALSE)</f>
        <v>Obesity</v>
      </c>
      <c r="K1248" s="11" t="str">
        <f>VLOOKUP($A1248,'Medical Examinations'!$A1248:$P3582,12,FALSE)</f>
        <v>Normal</v>
      </c>
      <c r="L1248" s="11" t="str">
        <f>VLOOKUP($A79,'Hospitalisation Details'!$K79:$S2421,7,FALSE)</f>
        <v>24 Nov 1974</v>
      </c>
      <c r="M1248" s="17">
        <f>VLOOKUP($A79,'Hospitalisation Details'!$K79:$S2421,9,FALSE)</f>
        <v>41636.199999999997</v>
      </c>
      <c r="N1248" s="11" t="str">
        <f>VLOOKUP($A79,'Hospitalisation Details'!$K79:$S2421,4,FALSE)</f>
        <v>Tier - 1</v>
      </c>
      <c r="O1248" s="11" t="str">
        <f>VLOOKUP($A79,'Hospitalisation Details'!$K79:$S2421,5,FALSE)</f>
        <v>Tier - 1</v>
      </c>
      <c r="P1248" s="11" t="str">
        <f>VLOOKUP($A79,'Hospitalisation Details'!$K79:$S2421,6,FALSE)</f>
        <v>R1011</v>
      </c>
      <c r="Q1248" s="36">
        <f ca="1">VLOOKUP($A79,'Hospitalisation Details'!$K79:$S2421,8,FALSE)</f>
        <v>50</v>
      </c>
    </row>
    <row r="1249" spans="1:17" x14ac:dyDescent="0.3">
      <c r="A1249" s="14" t="str">
        <f>VLOOKUP('Customer Names'!A1249,'Customer Names'!A1249:F3583,1,FALSE)</f>
        <v>Id1248</v>
      </c>
      <c r="B1249" s="11" t="str">
        <f>VLOOKUP('Customer Names'!B1249,'Customer Names'!B1249:G3583,5,FALSE)</f>
        <v>Gregory</v>
      </c>
      <c r="C1249" s="11">
        <f>VLOOKUP($A1249,'Medical Examinations'!$A1249:$O3583,2,FALSE)</f>
        <v>21.85</v>
      </c>
      <c r="D1249" s="11">
        <f>VLOOKUP($A1249,'Medical Examinations'!$A1249:$O3583,3,FALSE)</f>
        <v>8.76</v>
      </c>
      <c r="E1249" s="11" t="str">
        <f>VLOOKUP($A1249,'Medical Examinations'!$A1249:$P3583,14,FALSE)</f>
        <v>No</v>
      </c>
      <c r="F1249" s="11" t="str">
        <f>VLOOKUP($A1249,'Medical Examinations'!$A1249:$O3583,5,FALSE)</f>
        <v>No</v>
      </c>
      <c r="G1249" s="11" t="str">
        <f>VLOOKUP($A1249,'Medical Examinations'!$A1249:$O3583,6,FALSE)</f>
        <v>No</v>
      </c>
      <c r="H1249" s="11">
        <f>VLOOKUP($A1249,'Medical Examinations'!$A1249:$P3583,13,FALSE)</f>
        <v>0</v>
      </c>
      <c r="I1249" s="11" t="str">
        <f>VLOOKUP($A1249,'Medical Examinations'!$A1249:$P3583,16,FALSE)</f>
        <v>No</v>
      </c>
      <c r="J1249" s="11" t="str">
        <f>VLOOKUP($A1249,'Medical Examinations'!$A1249:$P3583,11,FALSE)</f>
        <v>Normal Weight</v>
      </c>
      <c r="K1249" s="11" t="str">
        <f>VLOOKUP($A1249,'Medical Examinations'!$A1249:$P3583,12,FALSE)</f>
        <v>Diabetes</v>
      </c>
      <c r="L1249" s="11" t="str">
        <f>VLOOKUP($A80,'Hospitalisation Details'!$K80:$S2422,7,FALSE)</f>
        <v>22 Dec 1967</v>
      </c>
      <c r="M1249" s="17">
        <f>VLOOKUP($A80,'Hospitalisation Details'!$K80:$S2422,9,FALSE)</f>
        <v>41505.15</v>
      </c>
      <c r="N1249" s="11" t="str">
        <f>VLOOKUP($A80,'Hospitalisation Details'!$K80:$S2422,4,FALSE)</f>
        <v>Tier - 1</v>
      </c>
      <c r="O1249" s="11" t="str">
        <f>VLOOKUP($A80,'Hospitalisation Details'!$K80:$S2422,5,FALSE)</f>
        <v>Tier - 2</v>
      </c>
      <c r="P1249" s="11" t="str">
        <f>VLOOKUP($A80,'Hospitalisation Details'!$K80:$S2422,6,FALSE)</f>
        <v>R1011</v>
      </c>
      <c r="Q1249" s="36">
        <f ca="1">VLOOKUP($A80,'Hospitalisation Details'!$K80:$S2422,8,FALSE)</f>
        <v>57</v>
      </c>
    </row>
    <row r="1250" spans="1:17" x14ac:dyDescent="0.3">
      <c r="A1250" s="14" t="str">
        <f>VLOOKUP('Customer Names'!A1250,'Customer Names'!A1250:F3584,1,FALSE)</f>
        <v>Id1249</v>
      </c>
      <c r="B1250" s="11" t="str">
        <f>VLOOKUP('Customer Names'!B1250,'Customer Names'!B1250:G3584,5,FALSE)</f>
        <v>Eric</v>
      </c>
      <c r="C1250" s="11">
        <f>VLOOKUP($A1250,'Medical Examinations'!$A1250:$O3584,2,FALSE)</f>
        <v>25.73</v>
      </c>
      <c r="D1250" s="11">
        <f>VLOOKUP($A1250,'Medical Examinations'!$A1250:$O3584,3,FALSE)</f>
        <v>7.99</v>
      </c>
      <c r="E1250" s="11" t="str">
        <f>VLOOKUP($A1250,'Medical Examinations'!$A1250:$P3584,14,FALSE)</f>
        <v>No</v>
      </c>
      <c r="F1250" s="11" t="str">
        <f>VLOOKUP($A1250,'Medical Examinations'!$A1250:$O3584,5,FALSE)</f>
        <v>No</v>
      </c>
      <c r="G1250" s="11" t="str">
        <f>VLOOKUP($A1250,'Medical Examinations'!$A1250:$O3584,6,FALSE)</f>
        <v>No</v>
      </c>
      <c r="H1250" s="11">
        <f>VLOOKUP($A1250,'Medical Examinations'!$A1250:$P3584,13,FALSE)</f>
        <v>2</v>
      </c>
      <c r="I1250" s="11" t="str">
        <f>VLOOKUP($A1250,'Medical Examinations'!$A1250:$P3584,16,FALSE)</f>
        <v>No</v>
      </c>
      <c r="J1250" s="11" t="str">
        <f>VLOOKUP($A1250,'Medical Examinations'!$A1250:$P3584,11,FALSE)</f>
        <v>Overweight</v>
      </c>
      <c r="K1250" s="11" t="str">
        <f>VLOOKUP($A1250,'Medical Examinations'!$A1250:$P3584,12,FALSE)</f>
        <v>Diabetes</v>
      </c>
      <c r="L1250" s="11" t="str">
        <f>VLOOKUP($A81,'Hospitalisation Details'!$K81:$S2423,7,FALSE)</f>
        <v>16 Oct 1971</v>
      </c>
      <c r="M1250" s="17">
        <f>VLOOKUP($A81,'Hospitalisation Details'!$K81:$S2423,9,FALSE)</f>
        <v>41351.879999999997</v>
      </c>
      <c r="N1250" s="11" t="str">
        <f>VLOOKUP($A81,'Hospitalisation Details'!$K81:$S2423,4,FALSE)</f>
        <v>Tier - 1</v>
      </c>
      <c r="O1250" s="11" t="str">
        <f>VLOOKUP($A81,'Hospitalisation Details'!$K81:$S2423,5,FALSE)</f>
        <v>Tier - 2</v>
      </c>
      <c r="P1250" s="11" t="str">
        <f>VLOOKUP($A81,'Hospitalisation Details'!$K81:$S2423,6,FALSE)</f>
        <v>R1011</v>
      </c>
      <c r="Q1250" s="36">
        <f ca="1">VLOOKUP($A81,'Hospitalisation Details'!$K81:$S2423,8,FALSE)</f>
        <v>53</v>
      </c>
    </row>
    <row r="1251" spans="1:17" x14ac:dyDescent="0.3">
      <c r="A1251" s="14" t="str">
        <f>VLOOKUP('Customer Names'!A1251,'Customer Names'!A1251:F3585,1,FALSE)</f>
        <v>Id1250</v>
      </c>
      <c r="B1251" s="11" t="str">
        <f>VLOOKUP('Customer Names'!B1251,'Customer Names'!B1251:G3585,5,FALSE)</f>
        <v>Rachel M</v>
      </c>
      <c r="C1251" s="11">
        <f>VLOOKUP($A1251,'Medical Examinations'!$A1251:$O3585,2,FALSE)</f>
        <v>32.229999999999997</v>
      </c>
      <c r="D1251" s="11">
        <f>VLOOKUP($A1251,'Medical Examinations'!$A1251:$O3585,3,FALSE)</f>
        <v>8.59</v>
      </c>
      <c r="E1251" s="11" t="str">
        <f>VLOOKUP($A1251,'Medical Examinations'!$A1251:$P3585,14,FALSE)</f>
        <v>No</v>
      </c>
      <c r="F1251" s="11" t="str">
        <f>VLOOKUP($A1251,'Medical Examinations'!$A1251:$O3585,5,FALSE)</f>
        <v>No</v>
      </c>
      <c r="G1251" s="11" t="str">
        <f>VLOOKUP($A1251,'Medical Examinations'!$A1251:$O3585,6,FALSE)</f>
        <v>No</v>
      </c>
      <c r="H1251" s="11">
        <f>VLOOKUP($A1251,'Medical Examinations'!$A1251:$P3585,13,FALSE)</f>
        <v>0</v>
      </c>
      <c r="I1251" s="11" t="str">
        <f>VLOOKUP($A1251,'Medical Examinations'!$A1251:$P3585,16,FALSE)</f>
        <v>No</v>
      </c>
      <c r="J1251" s="11" t="str">
        <f>VLOOKUP($A1251,'Medical Examinations'!$A1251:$P3585,11,FALSE)</f>
        <v>Obesity</v>
      </c>
      <c r="K1251" s="11" t="str">
        <f>VLOOKUP($A1251,'Medical Examinations'!$A1251:$P3585,12,FALSE)</f>
        <v>Diabetes</v>
      </c>
      <c r="L1251" s="11" t="str">
        <f>VLOOKUP($A82,'Hospitalisation Details'!$K82:$S2424,7,FALSE)</f>
        <v>7 Oct 1964</v>
      </c>
      <c r="M1251" s="17">
        <f>VLOOKUP($A82,'Hospitalisation Details'!$K82:$S2424,9,FALSE)</f>
        <v>41331.79</v>
      </c>
      <c r="N1251" s="11" t="str">
        <f>VLOOKUP($A82,'Hospitalisation Details'!$K82:$S2424,4,FALSE)</f>
        <v>Tier - 1</v>
      </c>
      <c r="O1251" s="11" t="str">
        <f>VLOOKUP($A82,'Hospitalisation Details'!$K82:$S2424,5,FALSE)</f>
        <v>Tier - 2</v>
      </c>
      <c r="P1251" s="11" t="str">
        <f>VLOOKUP($A82,'Hospitalisation Details'!$K82:$S2424,6,FALSE)</f>
        <v>R1011</v>
      </c>
      <c r="Q1251" s="36">
        <f ca="1">VLOOKUP($A82,'Hospitalisation Details'!$K82:$S2424,8,FALSE)</f>
        <v>60</v>
      </c>
    </row>
    <row r="1252" spans="1:17" x14ac:dyDescent="0.3">
      <c r="A1252" s="14" t="str">
        <f>VLOOKUP('Customer Names'!A1252,'Customer Names'!A1252:F3586,1,FALSE)</f>
        <v>Id1251</v>
      </c>
      <c r="B1252" s="11" t="str">
        <f>VLOOKUP('Customer Names'!B1252,'Customer Names'!B1252:G3586,5,FALSE)</f>
        <v>Fritz</v>
      </c>
      <c r="C1252" s="11">
        <f>VLOOKUP($A1252,'Medical Examinations'!$A1252:$O3586,2,FALSE)</f>
        <v>32.204999999999998</v>
      </c>
      <c r="D1252" s="11">
        <f>VLOOKUP($A1252,'Medical Examinations'!$A1252:$O3586,3,FALSE)</f>
        <v>6.14</v>
      </c>
      <c r="E1252" s="11" t="str">
        <f>VLOOKUP($A1252,'Medical Examinations'!$A1252:$P3586,14,FALSE)</f>
        <v>No</v>
      </c>
      <c r="F1252" s="11" t="str">
        <f>VLOOKUP($A1252,'Medical Examinations'!$A1252:$O3586,5,FALSE)</f>
        <v>No</v>
      </c>
      <c r="G1252" s="11" t="str">
        <f>VLOOKUP($A1252,'Medical Examinations'!$A1252:$O3586,6,FALSE)</f>
        <v>No</v>
      </c>
      <c r="H1252" s="11">
        <f>VLOOKUP($A1252,'Medical Examinations'!$A1252:$P3586,13,FALSE)</f>
        <v>2</v>
      </c>
      <c r="I1252" s="11" t="str">
        <f>VLOOKUP($A1252,'Medical Examinations'!$A1252:$P3586,16,FALSE)</f>
        <v>No</v>
      </c>
      <c r="J1252" s="11" t="str">
        <f>VLOOKUP($A1252,'Medical Examinations'!$A1252:$P3586,11,FALSE)</f>
        <v>Obesity</v>
      </c>
      <c r="K1252" s="11" t="str">
        <f>VLOOKUP($A1252,'Medical Examinations'!$A1252:$P3586,12,FALSE)</f>
        <v>Prediabetes</v>
      </c>
      <c r="L1252" s="11" t="str">
        <f>VLOOKUP($A83,'Hospitalisation Details'!$K83:$S2425,7,FALSE)</f>
        <v>27 Aug 1977</v>
      </c>
      <c r="M1252" s="17">
        <f>VLOOKUP($A83,'Hospitalisation Details'!$K83:$S2425,9,FALSE)</f>
        <v>41271.5</v>
      </c>
      <c r="N1252" s="11" t="str">
        <f>VLOOKUP($A83,'Hospitalisation Details'!$K83:$S2425,4,FALSE)</f>
        <v>Tier - 1</v>
      </c>
      <c r="O1252" s="11" t="str">
        <f>VLOOKUP($A83,'Hospitalisation Details'!$K83:$S2425,5,FALSE)</f>
        <v>Tier - 2</v>
      </c>
      <c r="P1252" s="11" t="str">
        <f>VLOOKUP($A83,'Hospitalisation Details'!$K83:$S2425,6,FALSE)</f>
        <v>R1011</v>
      </c>
      <c r="Q1252" s="36">
        <f ca="1">VLOOKUP($A83,'Hospitalisation Details'!$K83:$S2425,8,FALSE)</f>
        <v>47</v>
      </c>
    </row>
    <row r="1253" spans="1:17" x14ac:dyDescent="0.3">
      <c r="A1253" s="14" t="str">
        <f>VLOOKUP('Customer Names'!A1253,'Customer Names'!A1253:F3587,1,FALSE)</f>
        <v>Id1252</v>
      </c>
      <c r="B1253" s="11" t="str">
        <f>VLOOKUP('Customer Names'!B1253,'Customer Names'!B1253:G3587,5,FALSE)</f>
        <v>Brad</v>
      </c>
      <c r="C1253" s="11">
        <f>VLOOKUP($A1253,'Medical Examinations'!$A1253:$O3587,2,FALSE)</f>
        <v>26.41</v>
      </c>
      <c r="D1253" s="11">
        <f>VLOOKUP($A1253,'Medical Examinations'!$A1253:$O3587,3,FALSE)</f>
        <v>4.08</v>
      </c>
      <c r="E1253" s="11" t="str">
        <f>VLOOKUP($A1253,'Medical Examinations'!$A1253:$P3587,14,FALSE)</f>
        <v>No</v>
      </c>
      <c r="F1253" s="11" t="str">
        <f>VLOOKUP($A1253,'Medical Examinations'!$A1253:$O3587,5,FALSE)</f>
        <v>No</v>
      </c>
      <c r="G1253" s="11" t="str">
        <f>VLOOKUP($A1253,'Medical Examinations'!$A1253:$O3587,6,FALSE)</f>
        <v>No</v>
      </c>
      <c r="H1253" s="11">
        <f>VLOOKUP($A1253,'Medical Examinations'!$A1253:$P3587,13,FALSE)</f>
        <v>2</v>
      </c>
      <c r="I1253" s="11" t="str">
        <f>VLOOKUP($A1253,'Medical Examinations'!$A1253:$P3587,16,FALSE)</f>
        <v>No</v>
      </c>
      <c r="J1253" s="11" t="str">
        <f>VLOOKUP($A1253,'Medical Examinations'!$A1253:$P3587,11,FALSE)</f>
        <v>Overweight</v>
      </c>
      <c r="K1253" s="11" t="str">
        <f>VLOOKUP($A1253,'Medical Examinations'!$A1253:$P3587,12,FALSE)</f>
        <v>Normal</v>
      </c>
      <c r="L1253" s="11" t="str">
        <f>VLOOKUP($A84,'Hospitalisation Details'!$K84:$S2426,7,FALSE)</f>
        <v>6 Jun 1964</v>
      </c>
      <c r="M1253" s="17">
        <f>VLOOKUP($A84,'Hospitalisation Details'!$K84:$S2426,9,FALSE)</f>
        <v>41250.39</v>
      </c>
      <c r="N1253" s="11" t="str">
        <f>VLOOKUP($A84,'Hospitalisation Details'!$K84:$S2426,4,FALSE)</f>
        <v>Tier - 1</v>
      </c>
      <c r="O1253" s="11" t="str">
        <f>VLOOKUP($A84,'Hospitalisation Details'!$K84:$S2426,5,FALSE)</f>
        <v>Tier - 3</v>
      </c>
      <c r="P1253" s="11" t="str">
        <f>VLOOKUP($A84,'Hospitalisation Details'!$K84:$S2426,6,FALSE)</f>
        <v>R1011</v>
      </c>
      <c r="Q1253" s="36">
        <f ca="1">VLOOKUP($A84,'Hospitalisation Details'!$K84:$S2426,8,FALSE)</f>
        <v>60</v>
      </c>
    </row>
    <row r="1254" spans="1:17" x14ac:dyDescent="0.3">
      <c r="A1254" s="14" t="str">
        <f>VLOOKUP('Customer Names'!A1254,'Customer Names'!A1254:F3588,1,FALSE)</f>
        <v>Id1253</v>
      </c>
      <c r="B1254" s="11" t="str">
        <f>VLOOKUP('Customer Names'!B1254,'Customer Names'!B1254:G3588,5,FALSE)</f>
        <v>Claire M</v>
      </c>
      <c r="C1254" s="11">
        <f>VLOOKUP($A1254,'Medical Examinations'!$A1254:$O3588,2,FALSE)</f>
        <v>30.2</v>
      </c>
      <c r="D1254" s="11">
        <f>VLOOKUP($A1254,'Medical Examinations'!$A1254:$O3588,3,FALSE)</f>
        <v>6.25</v>
      </c>
      <c r="E1254" s="11" t="str">
        <f>VLOOKUP($A1254,'Medical Examinations'!$A1254:$P3588,14,FALSE)</f>
        <v>Yes</v>
      </c>
      <c r="F1254" s="11" t="str">
        <f>VLOOKUP($A1254,'Medical Examinations'!$A1254:$O3588,5,FALSE)</f>
        <v>No</v>
      </c>
      <c r="G1254" s="11" t="str">
        <f>VLOOKUP($A1254,'Medical Examinations'!$A1254:$O3588,6,FALSE)</f>
        <v>No</v>
      </c>
      <c r="H1254" s="11">
        <f>VLOOKUP($A1254,'Medical Examinations'!$A1254:$P3588,13,FALSE)</f>
        <v>0</v>
      </c>
      <c r="I1254" s="11" t="str">
        <f>VLOOKUP($A1254,'Medical Examinations'!$A1254:$P3588,16,FALSE)</f>
        <v>No</v>
      </c>
      <c r="J1254" s="11" t="str">
        <f>VLOOKUP($A1254,'Medical Examinations'!$A1254:$P3588,11,FALSE)</f>
        <v>Obesity</v>
      </c>
      <c r="K1254" s="11" t="str">
        <f>VLOOKUP($A1254,'Medical Examinations'!$A1254:$P3588,12,FALSE)</f>
        <v>Prediabetes</v>
      </c>
      <c r="L1254" s="11" t="str">
        <f>VLOOKUP($A85,'Hospitalisation Details'!$K85:$S2427,7,FALSE)</f>
        <v>8 Aug 1969</v>
      </c>
      <c r="M1254" s="17">
        <f>VLOOKUP($A85,'Hospitalisation Details'!$K85:$S2427,9,FALSE)</f>
        <v>41191.57</v>
      </c>
      <c r="N1254" s="11" t="str">
        <f>VLOOKUP($A85,'Hospitalisation Details'!$K85:$S2427,4,FALSE)</f>
        <v>Tier - 1</v>
      </c>
      <c r="O1254" s="11" t="str">
        <f>VLOOKUP($A85,'Hospitalisation Details'!$K85:$S2427,5,FALSE)</f>
        <v>Tier - 2</v>
      </c>
      <c r="P1254" s="11" t="str">
        <f>VLOOKUP($A85,'Hospitalisation Details'!$K85:$S2427,6,FALSE)</f>
        <v>R1011</v>
      </c>
      <c r="Q1254" s="36">
        <f ca="1">VLOOKUP($A85,'Hospitalisation Details'!$K85:$S2427,8,FALSE)</f>
        <v>55</v>
      </c>
    </row>
    <row r="1255" spans="1:17" x14ac:dyDescent="0.3">
      <c r="A1255" s="14" t="str">
        <f>VLOOKUP('Customer Names'!A1255,'Customer Names'!A1255:F3589,1,FALSE)</f>
        <v>Id1254</v>
      </c>
      <c r="B1255" s="11" t="str">
        <f>VLOOKUP('Customer Names'!B1255,'Customer Names'!B1255:G3589,5,FALSE)</f>
        <v>Jennifer</v>
      </c>
      <c r="C1255" s="11">
        <f>VLOOKUP($A1255,'Medical Examinations'!$A1255:$O3589,2,FALSE)</f>
        <v>31.26</v>
      </c>
      <c r="D1255" s="11">
        <f>VLOOKUP($A1255,'Medical Examinations'!$A1255:$O3589,3,FALSE)</f>
        <v>5.94</v>
      </c>
      <c r="E1255" s="11" t="str">
        <f>VLOOKUP($A1255,'Medical Examinations'!$A1255:$P3589,14,FALSE)</f>
        <v>Yes</v>
      </c>
      <c r="F1255" s="11" t="str">
        <f>VLOOKUP($A1255,'Medical Examinations'!$A1255:$O3589,5,FALSE)</f>
        <v>No</v>
      </c>
      <c r="G1255" s="11" t="str">
        <f>VLOOKUP($A1255,'Medical Examinations'!$A1255:$O3589,6,FALSE)</f>
        <v>No</v>
      </c>
      <c r="H1255" s="11">
        <f>VLOOKUP($A1255,'Medical Examinations'!$A1255:$P3589,13,FALSE)</f>
        <v>1</v>
      </c>
      <c r="I1255" s="11" t="str">
        <f>VLOOKUP($A1255,'Medical Examinations'!$A1255:$P3589,16,FALSE)</f>
        <v>No</v>
      </c>
      <c r="J1255" s="11" t="str">
        <f>VLOOKUP($A1255,'Medical Examinations'!$A1255:$P3589,11,FALSE)</f>
        <v>Obesity</v>
      </c>
      <c r="K1255" s="11" t="str">
        <f>VLOOKUP($A1255,'Medical Examinations'!$A1255:$P3589,12,FALSE)</f>
        <v>Prediabetes</v>
      </c>
      <c r="L1255" s="11" t="str">
        <f>VLOOKUP($A86,'Hospitalisation Details'!$K86:$S2428,7,FALSE)</f>
        <v>6 Sep 1972</v>
      </c>
      <c r="M1255" s="17">
        <f>VLOOKUP($A86,'Hospitalisation Details'!$K86:$S2428,9,FALSE)</f>
        <v>41097.160000000003</v>
      </c>
      <c r="N1255" s="11" t="str">
        <f>VLOOKUP($A86,'Hospitalisation Details'!$K86:$S2428,4,FALSE)</f>
        <v>Tier - 1</v>
      </c>
      <c r="O1255" s="11" t="str">
        <f>VLOOKUP($A86,'Hospitalisation Details'!$K86:$S2428,5,FALSE)</f>
        <v>Tier - 3</v>
      </c>
      <c r="P1255" s="11" t="str">
        <f>VLOOKUP($A86,'Hospitalisation Details'!$K86:$S2428,6,FALSE)</f>
        <v>R1016</v>
      </c>
      <c r="Q1255" s="36">
        <f ca="1">VLOOKUP($A86,'Hospitalisation Details'!$K86:$S2428,8,FALSE)</f>
        <v>52</v>
      </c>
    </row>
    <row r="1256" spans="1:17" x14ac:dyDescent="0.3">
      <c r="A1256" s="14" t="str">
        <f>VLOOKUP('Customer Names'!A1256,'Customer Names'!A1256:F3590,1,FALSE)</f>
        <v>Id1255</v>
      </c>
      <c r="B1256" s="11" t="str">
        <f>VLOOKUP('Customer Names'!B1256,'Customer Names'!B1256:G3590,5,FALSE)</f>
        <v>Maria S</v>
      </c>
      <c r="C1256" s="11">
        <f>VLOOKUP($A1256,'Medical Examinations'!$A1256:$O3590,2,FALSE)</f>
        <v>33.725000000000001</v>
      </c>
      <c r="D1256" s="11">
        <f>VLOOKUP($A1256,'Medical Examinations'!$A1256:$O3590,3,FALSE)</f>
        <v>6.45</v>
      </c>
      <c r="E1256" s="11" t="str">
        <f>VLOOKUP($A1256,'Medical Examinations'!$A1256:$P3590,14,FALSE)</f>
        <v>Yes</v>
      </c>
      <c r="F1256" s="11" t="str">
        <f>VLOOKUP($A1256,'Medical Examinations'!$A1256:$O3590,5,FALSE)</f>
        <v>No</v>
      </c>
      <c r="G1256" s="11" t="str">
        <f>VLOOKUP($A1256,'Medical Examinations'!$A1256:$O3590,6,FALSE)</f>
        <v>No</v>
      </c>
      <c r="H1256" s="11">
        <f>VLOOKUP($A1256,'Medical Examinations'!$A1256:$P3590,13,FALSE)</f>
        <v>0</v>
      </c>
      <c r="I1256" s="11" t="str">
        <f>VLOOKUP($A1256,'Medical Examinations'!$A1256:$P3590,16,FALSE)</f>
        <v>No</v>
      </c>
      <c r="J1256" s="11" t="str">
        <f>VLOOKUP($A1256,'Medical Examinations'!$A1256:$P3590,11,FALSE)</f>
        <v>Obesity</v>
      </c>
      <c r="K1256" s="11" t="str">
        <f>VLOOKUP($A1256,'Medical Examinations'!$A1256:$P3590,12,FALSE)</f>
        <v>Diabetes</v>
      </c>
      <c r="L1256" s="11" t="str">
        <f>VLOOKUP($A87,'Hospitalisation Details'!$K87:$S2429,7,FALSE)</f>
        <v>12 Aug 1972</v>
      </c>
      <c r="M1256" s="17">
        <f>VLOOKUP($A87,'Hospitalisation Details'!$K87:$S2429,9,FALSE)</f>
        <v>41055.29</v>
      </c>
      <c r="N1256" s="11" t="str">
        <f>VLOOKUP($A87,'Hospitalisation Details'!$K87:$S2429,4,FALSE)</f>
        <v>Tier - 1</v>
      </c>
      <c r="O1256" s="11" t="str">
        <f>VLOOKUP($A87,'Hospitalisation Details'!$K87:$S2429,5,FALSE)</f>
        <v>Tier - 2</v>
      </c>
      <c r="P1256" s="11" t="str">
        <f>VLOOKUP($A87,'Hospitalisation Details'!$K87:$S2429,6,FALSE)</f>
        <v>R1011</v>
      </c>
      <c r="Q1256" s="36">
        <f ca="1">VLOOKUP($A87,'Hospitalisation Details'!$K87:$S2429,8,FALSE)</f>
        <v>52</v>
      </c>
    </row>
    <row r="1257" spans="1:17" x14ac:dyDescent="0.3">
      <c r="A1257" s="14" t="str">
        <f>VLOOKUP('Customer Names'!A1257,'Customer Names'!A1257:F3591,1,FALSE)</f>
        <v>Id1256</v>
      </c>
      <c r="B1257" s="11" t="str">
        <f>VLOOKUP('Customer Names'!B1257,'Customer Names'!B1257:G3591,5,FALSE)</f>
        <v>Katherine E</v>
      </c>
      <c r="C1257" s="11">
        <f>VLOOKUP($A1257,'Medical Examinations'!$A1257:$O3591,2,FALSE)</f>
        <v>28.9</v>
      </c>
      <c r="D1257" s="11">
        <f>VLOOKUP($A1257,'Medical Examinations'!$A1257:$O3591,3,FALSE)</f>
        <v>5.74</v>
      </c>
      <c r="E1257" s="11" t="str">
        <f>VLOOKUP($A1257,'Medical Examinations'!$A1257:$P3591,14,FALSE)</f>
        <v>Yes</v>
      </c>
      <c r="F1257" s="11" t="str">
        <f>VLOOKUP($A1257,'Medical Examinations'!$A1257:$O3591,5,FALSE)</f>
        <v>No</v>
      </c>
      <c r="G1257" s="11" t="str">
        <f>VLOOKUP($A1257,'Medical Examinations'!$A1257:$O3591,6,FALSE)</f>
        <v>No</v>
      </c>
      <c r="H1257" s="11">
        <f>VLOOKUP($A1257,'Medical Examinations'!$A1257:$P3591,13,FALSE)</f>
        <v>0</v>
      </c>
      <c r="I1257" s="11" t="str">
        <f>VLOOKUP($A1257,'Medical Examinations'!$A1257:$P3591,16,FALSE)</f>
        <v>No</v>
      </c>
      <c r="J1257" s="11" t="str">
        <f>VLOOKUP($A1257,'Medical Examinations'!$A1257:$P3591,11,FALSE)</f>
        <v>Overweight</v>
      </c>
      <c r="K1257" s="11" t="str">
        <f>VLOOKUP($A1257,'Medical Examinations'!$A1257:$P3591,12,FALSE)</f>
        <v>Prediabetes</v>
      </c>
      <c r="L1257" s="11" t="str">
        <f>VLOOKUP($A88,'Hospitalisation Details'!$K88:$S2430,7,FALSE)</f>
        <v>11 Oct 1979</v>
      </c>
      <c r="M1257" s="17">
        <f>VLOOKUP($A88,'Hospitalisation Details'!$K88:$S2430,9,FALSE)</f>
        <v>41034.22</v>
      </c>
      <c r="N1257" s="11" t="str">
        <f>VLOOKUP($A88,'Hospitalisation Details'!$K88:$S2430,4,FALSE)</f>
        <v>Tier - 1</v>
      </c>
      <c r="O1257" s="11" t="str">
        <f>VLOOKUP($A88,'Hospitalisation Details'!$K88:$S2430,5,FALSE)</f>
        <v>Tier - 3</v>
      </c>
      <c r="P1257" s="11" t="str">
        <f>VLOOKUP($A88,'Hospitalisation Details'!$K88:$S2430,6,FALSE)</f>
        <v>R1017</v>
      </c>
      <c r="Q1257" s="36">
        <f ca="1">VLOOKUP($A88,'Hospitalisation Details'!$K88:$S2430,8,FALSE)</f>
        <v>45</v>
      </c>
    </row>
    <row r="1258" spans="1:17" x14ac:dyDescent="0.3">
      <c r="A1258" s="14" t="str">
        <f>VLOOKUP('Customer Names'!A1258,'Customer Names'!A1258:F3592,1,FALSE)</f>
        <v>Id1257</v>
      </c>
      <c r="B1258" s="11" t="str">
        <f>VLOOKUP('Customer Names'!B1258,'Customer Names'!B1258:G3592,5,FALSE)</f>
        <v>Michael</v>
      </c>
      <c r="C1258" s="11">
        <f>VLOOKUP($A1258,'Medical Examinations'!$A1258:$O3592,2,FALSE)</f>
        <v>45.69</v>
      </c>
      <c r="D1258" s="11">
        <f>VLOOKUP($A1258,'Medical Examinations'!$A1258:$O3592,3,FALSE)</f>
        <v>4.43</v>
      </c>
      <c r="E1258" s="11" t="str">
        <f>VLOOKUP($A1258,'Medical Examinations'!$A1258:$P3592,14,FALSE)</f>
        <v>Yes</v>
      </c>
      <c r="F1258" s="11" t="str">
        <f>VLOOKUP($A1258,'Medical Examinations'!$A1258:$O3592,5,FALSE)</f>
        <v>No</v>
      </c>
      <c r="G1258" s="11" t="str">
        <f>VLOOKUP($A1258,'Medical Examinations'!$A1258:$O3592,6,FALSE)</f>
        <v>No</v>
      </c>
      <c r="H1258" s="11">
        <f>VLOOKUP($A1258,'Medical Examinations'!$A1258:$P3592,13,FALSE)</f>
        <v>0</v>
      </c>
      <c r="I1258" s="11" t="str">
        <f>VLOOKUP($A1258,'Medical Examinations'!$A1258:$P3592,16,FALSE)</f>
        <v>No</v>
      </c>
      <c r="J1258" s="11" t="str">
        <f>VLOOKUP($A1258,'Medical Examinations'!$A1258:$P3592,11,FALSE)</f>
        <v>Obesity</v>
      </c>
      <c r="K1258" s="11" t="str">
        <f>VLOOKUP($A1258,'Medical Examinations'!$A1258:$P3592,12,FALSE)</f>
        <v>Normal</v>
      </c>
      <c r="L1258" s="11" t="str">
        <f>VLOOKUP($A89,'Hospitalisation Details'!$K89:$S2431,7,FALSE)</f>
        <v>5 Jun 1974</v>
      </c>
      <c r="M1258" s="17">
        <f>VLOOKUP($A89,'Hospitalisation Details'!$K89:$S2431,9,FALSE)</f>
        <v>40974.160000000003</v>
      </c>
      <c r="N1258" s="11" t="str">
        <f>VLOOKUP($A89,'Hospitalisation Details'!$K89:$S2431,4,FALSE)</f>
        <v>Tier - 1</v>
      </c>
      <c r="O1258" s="11" t="str">
        <f>VLOOKUP($A89,'Hospitalisation Details'!$K89:$S2431,5,FALSE)</f>
        <v>Tier - 2</v>
      </c>
      <c r="P1258" s="11" t="str">
        <f>VLOOKUP($A89,'Hospitalisation Details'!$K89:$S2431,6,FALSE)</f>
        <v>R1013</v>
      </c>
      <c r="Q1258" s="36">
        <f ca="1">VLOOKUP($A89,'Hospitalisation Details'!$K89:$S2431,8,FALSE)</f>
        <v>50</v>
      </c>
    </row>
    <row r="1259" spans="1:17" x14ac:dyDescent="0.3">
      <c r="A1259" s="14" t="str">
        <f>VLOOKUP('Customer Names'!A1259,'Customer Names'!A1259:F3593,1,FALSE)</f>
        <v>Id1258</v>
      </c>
      <c r="B1259" s="11" t="str">
        <f>VLOOKUP('Customer Names'!B1259,'Customer Names'!B1259:G3593,5,FALSE)</f>
        <v>Roxanne</v>
      </c>
      <c r="C1259" s="11">
        <f>VLOOKUP($A1259,'Medical Examinations'!$A1259:$O3593,2,FALSE)</f>
        <v>21.03</v>
      </c>
      <c r="D1259" s="11">
        <f>VLOOKUP($A1259,'Medical Examinations'!$A1259:$O3593,3,FALSE)</f>
        <v>6.5</v>
      </c>
      <c r="E1259" s="11" t="str">
        <f>VLOOKUP($A1259,'Medical Examinations'!$A1259:$P3593,14,FALSE)</f>
        <v>No</v>
      </c>
      <c r="F1259" s="11" t="str">
        <f>VLOOKUP($A1259,'Medical Examinations'!$A1259:$O3593,5,FALSE)</f>
        <v>No</v>
      </c>
      <c r="G1259" s="11" t="str">
        <f>VLOOKUP($A1259,'Medical Examinations'!$A1259:$O3593,6,FALSE)</f>
        <v>No</v>
      </c>
      <c r="H1259" s="11">
        <f>VLOOKUP($A1259,'Medical Examinations'!$A1259:$P3593,13,FALSE)</f>
        <v>0</v>
      </c>
      <c r="I1259" s="11" t="str">
        <f>VLOOKUP($A1259,'Medical Examinations'!$A1259:$P3593,16,FALSE)</f>
        <v>No</v>
      </c>
      <c r="J1259" s="11" t="str">
        <f>VLOOKUP($A1259,'Medical Examinations'!$A1259:$P3593,11,FALSE)</f>
        <v>Normal Weight</v>
      </c>
      <c r="K1259" s="11" t="str">
        <f>VLOOKUP($A1259,'Medical Examinations'!$A1259:$P3593,12,FALSE)</f>
        <v>Diabetes</v>
      </c>
      <c r="L1259" s="11" t="str">
        <f>VLOOKUP($A90,'Hospitalisation Details'!$K90:$S2432,7,FALSE)</f>
        <v>8 Sep 1983</v>
      </c>
      <c r="M1259" s="17">
        <f>VLOOKUP($A90,'Hospitalisation Details'!$K90:$S2432,9,FALSE)</f>
        <v>40961.29</v>
      </c>
      <c r="N1259" s="11" t="str">
        <f>VLOOKUP($A90,'Hospitalisation Details'!$K90:$S2432,4,FALSE)</f>
        <v>Tier - 1</v>
      </c>
      <c r="O1259" s="11" t="str">
        <f>VLOOKUP($A90,'Hospitalisation Details'!$K90:$S2432,5,FALSE)</f>
        <v>Tier - 2</v>
      </c>
      <c r="P1259" s="11" t="str">
        <f>VLOOKUP($A90,'Hospitalisation Details'!$K90:$S2432,6,FALSE)</f>
        <v>R1011</v>
      </c>
      <c r="Q1259" s="36">
        <f ca="1">VLOOKUP($A90,'Hospitalisation Details'!$K90:$S2432,8,FALSE)</f>
        <v>41</v>
      </c>
    </row>
    <row r="1260" spans="1:17" x14ac:dyDescent="0.3">
      <c r="A1260" s="14" t="str">
        <f>VLOOKUP('Customer Names'!A1260,'Customer Names'!A1260:F3594,1,FALSE)</f>
        <v>Id1259</v>
      </c>
      <c r="B1260" s="11" t="str">
        <f>VLOOKUP('Customer Names'!B1260,'Customer Names'!B1260:G3594,5,FALSE)</f>
        <v>Israel</v>
      </c>
      <c r="C1260" s="11">
        <f>VLOOKUP($A1260,'Medical Examinations'!$A1260:$O3594,2,FALSE)</f>
        <v>37</v>
      </c>
      <c r="D1260" s="11">
        <f>VLOOKUP($A1260,'Medical Examinations'!$A1260:$O3594,3,FALSE)</f>
        <v>8.75</v>
      </c>
      <c r="E1260" s="11" t="str">
        <f>VLOOKUP($A1260,'Medical Examinations'!$A1260:$P3594,14,FALSE)</f>
        <v>No</v>
      </c>
      <c r="F1260" s="11" t="str">
        <f>VLOOKUP($A1260,'Medical Examinations'!$A1260:$O3594,5,FALSE)</f>
        <v>No</v>
      </c>
      <c r="G1260" s="11" t="str">
        <f>VLOOKUP($A1260,'Medical Examinations'!$A1260:$O3594,6,FALSE)</f>
        <v>No</v>
      </c>
      <c r="H1260" s="11">
        <f>VLOOKUP($A1260,'Medical Examinations'!$A1260:$P3594,13,FALSE)</f>
        <v>0</v>
      </c>
      <c r="I1260" s="11" t="str">
        <f>VLOOKUP($A1260,'Medical Examinations'!$A1260:$P3594,16,FALSE)</f>
        <v>No</v>
      </c>
      <c r="J1260" s="11" t="str">
        <f>VLOOKUP($A1260,'Medical Examinations'!$A1260:$P3594,11,FALSE)</f>
        <v>Obesity</v>
      </c>
      <c r="K1260" s="11" t="str">
        <f>VLOOKUP($A1260,'Medical Examinations'!$A1260:$P3594,12,FALSE)</f>
        <v>Diabetes</v>
      </c>
      <c r="L1260" s="11" t="str">
        <f>VLOOKUP($A91,'Hospitalisation Details'!$K91:$S2433,7,FALSE)</f>
        <v>16 Sep 1979</v>
      </c>
      <c r="M1260" s="17">
        <f>VLOOKUP($A91,'Hospitalisation Details'!$K91:$S2433,9,FALSE)</f>
        <v>40941.29</v>
      </c>
      <c r="N1260" s="11" t="str">
        <f>VLOOKUP($A91,'Hospitalisation Details'!$K91:$S2433,4,FALSE)</f>
        <v>Tier - 1</v>
      </c>
      <c r="O1260" s="11" t="str">
        <f>VLOOKUP($A91,'Hospitalisation Details'!$K91:$S2433,5,FALSE)</f>
        <v>Tier - 2</v>
      </c>
      <c r="P1260" s="11" t="str">
        <f>VLOOKUP($A91,'Hospitalisation Details'!$K91:$S2433,6,FALSE)</f>
        <v>R1013</v>
      </c>
      <c r="Q1260" s="36">
        <f ca="1">VLOOKUP($A91,'Hospitalisation Details'!$K91:$S2433,8,FALSE)</f>
        <v>45</v>
      </c>
    </row>
    <row r="1261" spans="1:17" x14ac:dyDescent="0.3">
      <c r="A1261" s="14" t="str">
        <f>VLOOKUP('Customer Names'!A1261,'Customer Names'!A1261:F3595,1,FALSE)</f>
        <v>Id1260</v>
      </c>
      <c r="B1261" s="11" t="str">
        <f>VLOOKUP('Customer Names'!B1261,'Customer Names'!B1261:G3595,5,FALSE)</f>
        <v>Samalya</v>
      </c>
      <c r="C1261" s="11">
        <f>VLOOKUP($A1261,'Medical Examinations'!$A1261:$O3595,2,FALSE)</f>
        <v>25.4</v>
      </c>
      <c r="D1261" s="11">
        <f>VLOOKUP($A1261,'Medical Examinations'!$A1261:$O3595,3,FALSE)</f>
        <v>11.96</v>
      </c>
      <c r="E1261" s="11" t="str">
        <f>VLOOKUP($A1261,'Medical Examinations'!$A1261:$P3595,14,FALSE)</f>
        <v>No</v>
      </c>
      <c r="F1261" s="11" t="str">
        <f>VLOOKUP($A1261,'Medical Examinations'!$A1261:$O3595,5,FALSE)</f>
        <v>No</v>
      </c>
      <c r="G1261" s="11" t="str">
        <f>VLOOKUP($A1261,'Medical Examinations'!$A1261:$O3595,6,FALSE)</f>
        <v>No</v>
      </c>
      <c r="H1261" s="11">
        <f>VLOOKUP($A1261,'Medical Examinations'!$A1261:$P3595,13,FALSE)</f>
        <v>0</v>
      </c>
      <c r="I1261" s="11" t="str">
        <f>VLOOKUP($A1261,'Medical Examinations'!$A1261:$P3595,16,FALSE)</f>
        <v>No</v>
      </c>
      <c r="J1261" s="11" t="str">
        <f>VLOOKUP($A1261,'Medical Examinations'!$A1261:$P3595,11,FALSE)</f>
        <v>Overweight</v>
      </c>
      <c r="K1261" s="11" t="str">
        <f>VLOOKUP($A1261,'Medical Examinations'!$A1261:$P3595,12,FALSE)</f>
        <v>Diabetes</v>
      </c>
      <c r="L1261" s="11" t="str">
        <f>VLOOKUP($A92,'Hospitalisation Details'!$K92:$S2434,7,FALSE)</f>
        <v>4 Aug 1992</v>
      </c>
      <c r="M1261" s="17">
        <f>VLOOKUP($A92,'Hospitalisation Details'!$K92:$S2434,9,FALSE)</f>
        <v>40932.43</v>
      </c>
      <c r="N1261" s="11" t="str">
        <f>VLOOKUP($A92,'Hospitalisation Details'!$K92:$S2434,4,FALSE)</f>
        <v>Tier - 1</v>
      </c>
      <c r="O1261" s="11" t="str">
        <f>VLOOKUP($A92,'Hospitalisation Details'!$K92:$S2434,5,FALSE)</f>
        <v>Tier - 2</v>
      </c>
      <c r="P1261" s="11" t="str">
        <f>VLOOKUP($A92,'Hospitalisation Details'!$K92:$S2434,6,FALSE)</f>
        <v>R1013</v>
      </c>
      <c r="Q1261" s="36">
        <f ca="1">VLOOKUP($A92,'Hospitalisation Details'!$K92:$S2434,8,FALSE)</f>
        <v>32</v>
      </c>
    </row>
    <row r="1262" spans="1:17" x14ac:dyDescent="0.3">
      <c r="A1262" s="14" t="str">
        <f>VLOOKUP('Customer Names'!A1262,'Customer Names'!A1262:F3596,1,FALSE)</f>
        <v>Id1261</v>
      </c>
      <c r="B1262" s="11" t="str">
        <f>VLOOKUP('Customer Names'!B1262,'Customer Names'!B1262:G3596,5,FALSE)</f>
        <v>Peter</v>
      </c>
      <c r="C1262" s="11">
        <f>VLOOKUP($A1262,'Medical Examinations'!$A1262:$O3596,2,FALSE)</f>
        <v>32.299999999999997</v>
      </c>
      <c r="D1262" s="11">
        <f>VLOOKUP($A1262,'Medical Examinations'!$A1262:$O3596,3,FALSE)</f>
        <v>10.54</v>
      </c>
      <c r="E1262" s="11" t="str">
        <f>VLOOKUP($A1262,'Medical Examinations'!$A1262:$P3596,14,FALSE)</f>
        <v>No</v>
      </c>
      <c r="F1262" s="11" t="str">
        <f>VLOOKUP($A1262,'Medical Examinations'!$A1262:$O3596,5,FALSE)</f>
        <v>No</v>
      </c>
      <c r="G1262" s="11" t="str">
        <f>VLOOKUP($A1262,'Medical Examinations'!$A1262:$O3596,6,FALSE)</f>
        <v>No</v>
      </c>
      <c r="H1262" s="11">
        <f>VLOOKUP($A1262,'Medical Examinations'!$A1262:$P3596,13,FALSE)</f>
        <v>0</v>
      </c>
      <c r="I1262" s="11" t="str">
        <f>VLOOKUP($A1262,'Medical Examinations'!$A1262:$P3596,16,FALSE)</f>
        <v>No</v>
      </c>
      <c r="J1262" s="11" t="str">
        <f>VLOOKUP($A1262,'Medical Examinations'!$A1262:$P3596,11,FALSE)</f>
        <v>Obesity</v>
      </c>
      <c r="K1262" s="11" t="str">
        <f>VLOOKUP($A1262,'Medical Examinations'!$A1262:$P3596,12,FALSE)</f>
        <v>Diabetes</v>
      </c>
      <c r="L1262" s="11" t="str">
        <f>VLOOKUP($A93,'Hospitalisation Details'!$K93:$S2435,7,FALSE)</f>
        <v>2 Jul 1999</v>
      </c>
      <c r="M1262" s="17">
        <f>VLOOKUP($A93,'Hospitalisation Details'!$K93:$S2435,9,FALSE)</f>
        <v>40904.199999999997</v>
      </c>
      <c r="N1262" s="11" t="str">
        <f>VLOOKUP($A93,'Hospitalisation Details'!$K93:$S2435,4,FALSE)</f>
        <v>Tier - 1</v>
      </c>
      <c r="O1262" s="11" t="str">
        <f>VLOOKUP($A93,'Hospitalisation Details'!$K93:$S2435,5,FALSE)</f>
        <v>Tier - 1</v>
      </c>
      <c r="P1262" s="11" t="str">
        <f>VLOOKUP($A93,'Hospitalisation Details'!$K93:$S2435,6,FALSE)</f>
        <v>R1024</v>
      </c>
      <c r="Q1262" s="36">
        <f ca="1">VLOOKUP($A93,'Hospitalisation Details'!$K93:$S2435,8,FALSE)</f>
        <v>25</v>
      </c>
    </row>
    <row r="1263" spans="1:17" x14ac:dyDescent="0.3">
      <c r="A1263" s="14" t="str">
        <f>VLOOKUP('Customer Names'!A1263,'Customer Names'!A1263:F3597,1,FALSE)</f>
        <v>Id1262</v>
      </c>
      <c r="B1263" s="11" t="str">
        <f>VLOOKUP('Customer Names'!B1263,'Customer Names'!B1263:G3597,5,FALSE)</f>
        <v>Alicia</v>
      </c>
      <c r="C1263" s="11">
        <f>VLOOKUP($A1263,'Medical Examinations'!$A1263:$O3597,2,FALSE)</f>
        <v>23.94</v>
      </c>
      <c r="D1263" s="11">
        <f>VLOOKUP($A1263,'Medical Examinations'!$A1263:$O3597,3,FALSE)</f>
        <v>4.54</v>
      </c>
      <c r="E1263" s="11" t="str">
        <f>VLOOKUP($A1263,'Medical Examinations'!$A1263:$P3597,14,FALSE)</f>
        <v>Yes</v>
      </c>
      <c r="F1263" s="11" t="str">
        <f>VLOOKUP($A1263,'Medical Examinations'!$A1263:$O3597,5,FALSE)</f>
        <v>No</v>
      </c>
      <c r="G1263" s="11" t="str">
        <f>VLOOKUP($A1263,'Medical Examinations'!$A1263:$O3597,6,FALSE)</f>
        <v>Yes</v>
      </c>
      <c r="H1263" s="11">
        <f>VLOOKUP($A1263,'Medical Examinations'!$A1263:$P3597,13,FALSE)</f>
        <v>1</v>
      </c>
      <c r="I1263" s="11" t="str">
        <f>VLOOKUP($A1263,'Medical Examinations'!$A1263:$P3597,16,FALSE)</f>
        <v>No</v>
      </c>
      <c r="J1263" s="11" t="str">
        <f>VLOOKUP($A1263,'Medical Examinations'!$A1263:$P3597,11,FALSE)</f>
        <v>Normal Weight</v>
      </c>
      <c r="K1263" s="11" t="str">
        <f>VLOOKUP($A1263,'Medical Examinations'!$A1263:$P3597,12,FALSE)</f>
        <v>Normal</v>
      </c>
      <c r="L1263" s="11" t="str">
        <f>VLOOKUP($A94,'Hospitalisation Details'!$K94:$S2436,7,FALSE)</f>
        <v>10 Jun 1972</v>
      </c>
      <c r="M1263" s="17">
        <f>VLOOKUP($A94,'Hospitalisation Details'!$K94:$S2436,9,FALSE)</f>
        <v>40817.85</v>
      </c>
      <c r="N1263" s="11" t="str">
        <f>VLOOKUP($A94,'Hospitalisation Details'!$K94:$S2436,4,FALSE)</f>
        <v>Tier - 1</v>
      </c>
      <c r="O1263" s="11" t="str">
        <f>VLOOKUP($A94,'Hospitalisation Details'!$K94:$S2436,5,FALSE)</f>
        <v>Tier - 3</v>
      </c>
      <c r="P1263" s="11" t="str">
        <f>VLOOKUP($A94,'Hospitalisation Details'!$K94:$S2436,6,FALSE)</f>
        <v>R1011</v>
      </c>
      <c r="Q1263" s="36">
        <f ca="1">VLOOKUP($A94,'Hospitalisation Details'!$K94:$S2436,8,FALSE)</f>
        <v>52</v>
      </c>
    </row>
    <row r="1264" spans="1:17" x14ac:dyDescent="0.3">
      <c r="A1264" s="14" t="str">
        <f>VLOOKUP('Customer Names'!A1264,'Customer Names'!A1264:F3598,1,FALSE)</f>
        <v>Id1263</v>
      </c>
      <c r="B1264" s="11" t="str">
        <f>VLOOKUP('Customer Names'!B1264,'Customer Names'!B1264:G3598,5,FALSE)</f>
        <v>Sarah K</v>
      </c>
      <c r="C1264" s="11">
        <f>VLOOKUP($A1264,'Medical Examinations'!$A1264:$O3598,2,FALSE)</f>
        <v>46.4</v>
      </c>
      <c r="D1264" s="11">
        <f>VLOOKUP($A1264,'Medical Examinations'!$A1264:$O3598,3,FALSE)</f>
        <v>5.71</v>
      </c>
      <c r="E1264" s="11" t="str">
        <f>VLOOKUP($A1264,'Medical Examinations'!$A1264:$P3598,14,FALSE)</f>
        <v>No</v>
      </c>
      <c r="F1264" s="11" t="str">
        <f>VLOOKUP($A1264,'Medical Examinations'!$A1264:$O3598,5,FALSE)</f>
        <v>No</v>
      </c>
      <c r="G1264" s="11" t="str">
        <f>VLOOKUP($A1264,'Medical Examinations'!$A1264:$O3598,6,FALSE)</f>
        <v>No</v>
      </c>
      <c r="H1264" s="11">
        <f>VLOOKUP($A1264,'Medical Examinations'!$A1264:$P3598,13,FALSE)</f>
        <v>0</v>
      </c>
      <c r="I1264" s="11" t="str">
        <f>VLOOKUP($A1264,'Medical Examinations'!$A1264:$P3598,16,FALSE)</f>
        <v>No</v>
      </c>
      <c r="J1264" s="11" t="str">
        <f>VLOOKUP($A1264,'Medical Examinations'!$A1264:$P3598,11,FALSE)</f>
        <v>Obesity</v>
      </c>
      <c r="K1264" s="11" t="str">
        <f>VLOOKUP($A1264,'Medical Examinations'!$A1264:$P3598,12,FALSE)</f>
        <v>Prediabetes</v>
      </c>
      <c r="L1264" s="11" t="str">
        <f>VLOOKUP($A95,'Hospitalisation Details'!$K95:$S2437,7,FALSE)</f>
        <v>26 Dec 1976</v>
      </c>
      <c r="M1264" s="17">
        <f>VLOOKUP($A95,'Hospitalisation Details'!$K95:$S2437,9,FALSE)</f>
        <v>40720.550000000003</v>
      </c>
      <c r="N1264" s="11" t="str">
        <f>VLOOKUP($A95,'Hospitalisation Details'!$K95:$S2437,4,FALSE)</f>
        <v>Tier - 1</v>
      </c>
      <c r="O1264" s="11" t="str">
        <f>VLOOKUP($A95,'Hospitalisation Details'!$K95:$S2437,5,FALSE)</f>
        <v>Tier - 3</v>
      </c>
      <c r="P1264" s="11" t="str">
        <f>VLOOKUP($A95,'Hospitalisation Details'!$K95:$S2437,6,FALSE)</f>
        <v>R1012</v>
      </c>
      <c r="Q1264" s="36">
        <f ca="1">VLOOKUP($A95,'Hospitalisation Details'!$K95:$S2437,8,FALSE)</f>
        <v>48</v>
      </c>
    </row>
    <row r="1265" spans="1:17" x14ac:dyDescent="0.3">
      <c r="A1265" s="14" t="str">
        <f>VLOOKUP('Customer Names'!A1265,'Customer Names'!A1265:F3599,1,FALSE)</f>
        <v>Id1264</v>
      </c>
      <c r="B1265" s="11" t="str">
        <f>VLOOKUP('Customer Names'!B1265,'Customer Names'!B1265:G3599,5,FALSE)</f>
        <v>Guomin</v>
      </c>
      <c r="C1265" s="11">
        <f>VLOOKUP($A1265,'Medical Examinations'!$A1265:$O3599,2,FALSE)</f>
        <v>40.375</v>
      </c>
      <c r="D1265" s="11">
        <f>VLOOKUP($A1265,'Medical Examinations'!$A1265:$O3599,3,FALSE)</f>
        <v>6.25</v>
      </c>
      <c r="E1265" s="11" t="str">
        <f>VLOOKUP($A1265,'Medical Examinations'!$A1265:$P3599,14,FALSE)</f>
        <v>Yes</v>
      </c>
      <c r="F1265" s="11" t="str">
        <f>VLOOKUP($A1265,'Medical Examinations'!$A1265:$O3599,5,FALSE)</f>
        <v>No</v>
      </c>
      <c r="G1265" s="11" t="str">
        <f>VLOOKUP($A1265,'Medical Examinations'!$A1265:$O3599,6,FALSE)</f>
        <v>No</v>
      </c>
      <c r="H1265" s="11">
        <f>VLOOKUP($A1265,'Medical Examinations'!$A1265:$P3599,13,FALSE)</f>
        <v>0</v>
      </c>
      <c r="I1265" s="11" t="str">
        <f>VLOOKUP($A1265,'Medical Examinations'!$A1265:$P3599,16,FALSE)</f>
        <v>No</v>
      </c>
      <c r="J1265" s="11" t="str">
        <f>VLOOKUP($A1265,'Medical Examinations'!$A1265:$P3599,11,FALSE)</f>
        <v>Obesity</v>
      </c>
      <c r="K1265" s="11" t="str">
        <f>VLOOKUP($A1265,'Medical Examinations'!$A1265:$P3599,12,FALSE)</f>
        <v>Prediabetes</v>
      </c>
      <c r="L1265" s="11" t="str">
        <f>VLOOKUP($A96,'Hospitalisation Details'!$K96:$S2438,7,FALSE)</f>
        <v>25 Sep 1970</v>
      </c>
      <c r="M1265" s="17">
        <f>VLOOKUP($A96,'Hospitalisation Details'!$K96:$S2438,9,FALSE)</f>
        <v>40692.910000000003</v>
      </c>
      <c r="N1265" s="11" t="str">
        <f>VLOOKUP($A96,'Hospitalisation Details'!$K96:$S2438,4,FALSE)</f>
        <v>Tier - 1</v>
      </c>
      <c r="O1265" s="11" t="str">
        <f>VLOOKUP($A96,'Hospitalisation Details'!$K96:$S2438,5,FALSE)</f>
        <v>Tier - 1</v>
      </c>
      <c r="P1265" s="11" t="str">
        <f>VLOOKUP($A96,'Hospitalisation Details'!$K96:$S2438,6,FALSE)</f>
        <v>R1011</v>
      </c>
      <c r="Q1265" s="36">
        <f ca="1">VLOOKUP($A96,'Hospitalisation Details'!$K96:$S2438,8,FALSE)</f>
        <v>54</v>
      </c>
    </row>
    <row r="1266" spans="1:17" x14ac:dyDescent="0.3">
      <c r="A1266" s="14" t="str">
        <f>VLOOKUP('Customer Names'!A1266,'Customer Names'!A1266:F3600,1,FALSE)</f>
        <v>Id1265</v>
      </c>
      <c r="B1266" s="11" t="str">
        <f>VLOOKUP('Customer Names'!B1266,'Customer Names'!B1266:G3600,5,FALSE)</f>
        <v>Javier</v>
      </c>
      <c r="C1266" s="11">
        <f>VLOOKUP($A1266,'Medical Examinations'!$A1266:$O3600,2,FALSE)</f>
        <v>28.7</v>
      </c>
      <c r="D1266" s="11">
        <f>VLOOKUP($A1266,'Medical Examinations'!$A1266:$O3600,3,FALSE)</f>
        <v>9.4700000000000006</v>
      </c>
      <c r="E1266" s="11" t="str">
        <f>VLOOKUP($A1266,'Medical Examinations'!$A1266:$P3600,14,FALSE)</f>
        <v>No</v>
      </c>
      <c r="F1266" s="11" t="str">
        <f>VLOOKUP($A1266,'Medical Examinations'!$A1266:$O3600,5,FALSE)</f>
        <v>No</v>
      </c>
      <c r="G1266" s="11" t="str">
        <f>VLOOKUP($A1266,'Medical Examinations'!$A1266:$O3600,6,FALSE)</f>
        <v>No</v>
      </c>
      <c r="H1266" s="11">
        <f>VLOOKUP($A1266,'Medical Examinations'!$A1266:$P3600,13,FALSE)</f>
        <v>2</v>
      </c>
      <c r="I1266" s="11" t="str">
        <f>VLOOKUP($A1266,'Medical Examinations'!$A1266:$P3600,16,FALSE)</f>
        <v>No</v>
      </c>
      <c r="J1266" s="11" t="str">
        <f>VLOOKUP($A1266,'Medical Examinations'!$A1266:$P3600,11,FALSE)</f>
        <v>Overweight</v>
      </c>
      <c r="K1266" s="11" t="str">
        <f>VLOOKUP($A1266,'Medical Examinations'!$A1266:$P3600,12,FALSE)</f>
        <v>Diabetes</v>
      </c>
      <c r="L1266" s="11" t="str">
        <f>VLOOKUP($A97,'Hospitalisation Details'!$K97:$S2439,7,FALSE)</f>
        <v>10 Jul 1975</v>
      </c>
      <c r="M1266" s="17">
        <f>VLOOKUP($A97,'Hospitalisation Details'!$K97:$S2439,9,FALSE)</f>
        <v>40590.550000000003</v>
      </c>
      <c r="N1266" s="11" t="str">
        <f>VLOOKUP($A97,'Hospitalisation Details'!$K97:$S2439,4,FALSE)</f>
        <v>Tier - 1</v>
      </c>
      <c r="O1266" s="11" t="str">
        <f>VLOOKUP($A97,'Hospitalisation Details'!$K97:$S2439,5,FALSE)</f>
        <v>Tier - 3</v>
      </c>
      <c r="P1266" s="11" t="str">
        <f>VLOOKUP($A97,'Hospitalisation Details'!$K97:$S2439,6,FALSE)</f>
        <v>R1012</v>
      </c>
      <c r="Q1266" s="36">
        <f ca="1">VLOOKUP($A97,'Hospitalisation Details'!$K97:$S2439,8,FALSE)</f>
        <v>49</v>
      </c>
    </row>
    <row r="1267" spans="1:17" x14ac:dyDescent="0.3">
      <c r="A1267" s="14" t="str">
        <f>VLOOKUP('Customer Names'!A1267,'Customer Names'!A1267:F3601,1,FALSE)</f>
        <v>Id1266</v>
      </c>
      <c r="B1267" s="11" t="str">
        <f>VLOOKUP('Customer Names'!B1267,'Customer Names'!B1267:G3601,5,FALSE)</f>
        <v>Matt</v>
      </c>
      <c r="C1267" s="11">
        <f>VLOOKUP($A1267,'Medical Examinations'!$A1267:$O3601,2,FALSE)</f>
        <v>26.63</v>
      </c>
      <c r="D1267" s="11">
        <f>VLOOKUP($A1267,'Medical Examinations'!$A1267:$O3601,3,FALSE)</f>
        <v>5.7</v>
      </c>
      <c r="E1267" s="11" t="str">
        <f>VLOOKUP($A1267,'Medical Examinations'!$A1267:$P3601,14,FALSE)</f>
        <v>No</v>
      </c>
      <c r="F1267" s="11" t="str">
        <f>VLOOKUP($A1267,'Medical Examinations'!$A1267:$O3601,5,FALSE)</f>
        <v>No</v>
      </c>
      <c r="G1267" s="11" t="str">
        <f>VLOOKUP($A1267,'Medical Examinations'!$A1267:$O3601,6,FALSE)</f>
        <v>No</v>
      </c>
      <c r="H1267" s="11">
        <f>VLOOKUP($A1267,'Medical Examinations'!$A1267:$P3601,13,FALSE)</f>
        <v>0</v>
      </c>
      <c r="I1267" s="11" t="str">
        <f>VLOOKUP($A1267,'Medical Examinations'!$A1267:$P3601,16,FALSE)</f>
        <v>No</v>
      </c>
      <c r="J1267" s="11" t="str">
        <f>VLOOKUP($A1267,'Medical Examinations'!$A1267:$P3601,11,FALSE)</f>
        <v>Overweight</v>
      </c>
      <c r="K1267" s="11" t="str">
        <f>VLOOKUP($A1267,'Medical Examinations'!$A1267:$P3601,12,FALSE)</f>
        <v>Prediabetes</v>
      </c>
      <c r="L1267" s="11" t="str">
        <f>VLOOKUP($A98,'Hospitalisation Details'!$K98:$S2440,7,FALSE)</f>
        <v>3 Nov 1985</v>
      </c>
      <c r="M1267" s="17">
        <f>VLOOKUP($A98,'Hospitalisation Details'!$K98:$S2440,9,FALSE)</f>
        <v>40419.019999999997</v>
      </c>
      <c r="N1267" s="11" t="str">
        <f>VLOOKUP($A98,'Hospitalisation Details'!$K98:$S2440,4,FALSE)</f>
        <v>Tier - 1</v>
      </c>
      <c r="O1267" s="11" t="str">
        <f>VLOOKUP($A98,'Hospitalisation Details'!$K98:$S2440,5,FALSE)</f>
        <v>Tier - 2</v>
      </c>
      <c r="P1267" s="11" t="str">
        <f>VLOOKUP($A98,'Hospitalisation Details'!$K98:$S2440,6,FALSE)</f>
        <v>R1013</v>
      </c>
      <c r="Q1267" s="36">
        <f ca="1">VLOOKUP($A98,'Hospitalisation Details'!$K98:$S2440,8,FALSE)</f>
        <v>39</v>
      </c>
    </row>
    <row r="1268" spans="1:17" x14ac:dyDescent="0.3">
      <c r="A1268" s="14" t="str">
        <f>VLOOKUP('Customer Names'!A1268,'Customer Names'!A1268:F3602,1,FALSE)</f>
        <v>Id1267</v>
      </c>
      <c r="B1268" s="11" t="str">
        <f>VLOOKUP('Customer Names'!B1268,'Customer Names'!B1268:G3602,5,FALSE)</f>
        <v>Thomas S</v>
      </c>
      <c r="C1268" s="11">
        <f>VLOOKUP($A1268,'Medical Examinations'!$A1268:$O3602,2,FALSE)</f>
        <v>22.515000000000001</v>
      </c>
      <c r="D1268" s="11">
        <f>VLOOKUP($A1268,'Medical Examinations'!$A1268:$O3602,3,FALSE)</f>
        <v>11.18</v>
      </c>
      <c r="E1268" s="11" t="str">
        <f>VLOOKUP($A1268,'Medical Examinations'!$A1268:$P3602,14,FALSE)</f>
        <v>No</v>
      </c>
      <c r="F1268" s="11" t="str">
        <f>VLOOKUP($A1268,'Medical Examinations'!$A1268:$O3602,5,FALSE)</f>
        <v>No</v>
      </c>
      <c r="G1268" s="11" t="str">
        <f>VLOOKUP($A1268,'Medical Examinations'!$A1268:$O3602,6,FALSE)</f>
        <v>No</v>
      </c>
      <c r="H1268" s="11">
        <f>VLOOKUP($A1268,'Medical Examinations'!$A1268:$P3602,13,FALSE)</f>
        <v>2</v>
      </c>
      <c r="I1268" s="11" t="str">
        <f>VLOOKUP($A1268,'Medical Examinations'!$A1268:$P3602,16,FALSE)</f>
        <v>No</v>
      </c>
      <c r="J1268" s="11" t="str">
        <f>VLOOKUP($A1268,'Medical Examinations'!$A1268:$P3602,11,FALSE)</f>
        <v>Normal Weight</v>
      </c>
      <c r="K1268" s="11" t="str">
        <f>VLOOKUP($A1268,'Medical Examinations'!$A1268:$P3602,12,FALSE)</f>
        <v>Diabetes</v>
      </c>
      <c r="L1268" s="11" t="str">
        <f>VLOOKUP($A99,'Hospitalisation Details'!$K99:$S2441,7,FALSE)</f>
        <v>12 Aug 1966</v>
      </c>
      <c r="M1268" s="17">
        <f>VLOOKUP($A99,'Hospitalisation Details'!$K99:$S2441,9,FALSE)</f>
        <v>40373.74</v>
      </c>
      <c r="N1268" s="11" t="str">
        <f>VLOOKUP($A99,'Hospitalisation Details'!$K99:$S2441,4,FALSE)</f>
        <v>Tier - 1</v>
      </c>
      <c r="O1268" s="11" t="str">
        <f>VLOOKUP($A99,'Hospitalisation Details'!$K99:$S2441,5,FALSE)</f>
        <v>Tier - 3</v>
      </c>
      <c r="P1268" s="11" t="str">
        <f>VLOOKUP($A99,'Hospitalisation Details'!$K99:$S2441,6,FALSE)</f>
        <v>R1011</v>
      </c>
      <c r="Q1268" s="36">
        <f ca="1">VLOOKUP($A99,'Hospitalisation Details'!$K99:$S2441,8,FALSE)</f>
        <v>58</v>
      </c>
    </row>
    <row r="1269" spans="1:17" x14ac:dyDescent="0.3">
      <c r="A1269" s="14" t="str">
        <f>VLOOKUP('Customer Names'!A1269,'Customer Names'!A1269:F3603,1,FALSE)</f>
        <v>Id1268</v>
      </c>
      <c r="B1269" s="11" t="str">
        <f>VLOOKUP('Customer Names'!B1269,'Customer Names'!B1269:G3603,5,FALSE)</f>
        <v>Martha Patricia</v>
      </c>
      <c r="C1269" s="11">
        <f>VLOOKUP($A1269,'Medical Examinations'!$A1269:$O3603,2,FALSE)</f>
        <v>36.575000000000003</v>
      </c>
      <c r="D1269" s="11">
        <f>VLOOKUP($A1269,'Medical Examinations'!$A1269:$O3603,3,FALSE)</f>
        <v>10.98</v>
      </c>
      <c r="E1269" s="11" t="str">
        <f>VLOOKUP($A1269,'Medical Examinations'!$A1269:$P3603,14,FALSE)</f>
        <v>No</v>
      </c>
      <c r="F1269" s="11" t="str">
        <f>VLOOKUP($A1269,'Medical Examinations'!$A1269:$O3603,5,FALSE)</f>
        <v>No</v>
      </c>
      <c r="G1269" s="11" t="str">
        <f>VLOOKUP($A1269,'Medical Examinations'!$A1269:$O3603,6,FALSE)</f>
        <v>No</v>
      </c>
      <c r="H1269" s="11">
        <f>VLOOKUP($A1269,'Medical Examinations'!$A1269:$P3603,13,FALSE)</f>
        <v>0</v>
      </c>
      <c r="I1269" s="11" t="str">
        <f>VLOOKUP($A1269,'Medical Examinations'!$A1269:$P3603,16,FALSE)</f>
        <v>No</v>
      </c>
      <c r="J1269" s="11" t="str">
        <f>VLOOKUP($A1269,'Medical Examinations'!$A1269:$P3603,11,FALSE)</f>
        <v>Obesity</v>
      </c>
      <c r="K1269" s="11" t="str">
        <f>VLOOKUP($A1269,'Medical Examinations'!$A1269:$P3603,12,FALSE)</f>
        <v>Diabetes</v>
      </c>
      <c r="L1269" s="11" t="str">
        <f>VLOOKUP($A100,'Hospitalisation Details'!$K100:$S2442,7,FALSE)</f>
        <v>4 Sep 1962</v>
      </c>
      <c r="M1269" s="17">
        <f>VLOOKUP($A100,'Hospitalisation Details'!$K100:$S2442,9,FALSE)</f>
        <v>40309.93</v>
      </c>
      <c r="N1269" s="11" t="str">
        <f>VLOOKUP($A100,'Hospitalisation Details'!$K100:$S2442,4,FALSE)</f>
        <v>Tier - 1</v>
      </c>
      <c r="O1269" s="11" t="str">
        <f>VLOOKUP($A100,'Hospitalisation Details'!$K100:$S2442,5,FALSE)</f>
        <v>Tier - 3</v>
      </c>
      <c r="P1269" s="11" t="str">
        <f>VLOOKUP($A100,'Hospitalisation Details'!$K100:$S2442,6,FALSE)</f>
        <v>R1011</v>
      </c>
      <c r="Q1269" s="36">
        <f ca="1">VLOOKUP($A100,'Hospitalisation Details'!$K100:$S2442,8,FALSE)</f>
        <v>62</v>
      </c>
    </row>
    <row r="1270" spans="1:17" x14ac:dyDescent="0.3">
      <c r="A1270" s="14" t="str">
        <f>VLOOKUP('Customer Names'!A1270,'Customer Names'!A1270:F3604,1,FALSE)</f>
        <v>Id1269</v>
      </c>
      <c r="B1270" s="11" t="str">
        <f>VLOOKUP('Customer Names'!B1270,'Customer Names'!B1270:G3604,5,FALSE)</f>
        <v>Alicia</v>
      </c>
      <c r="C1270" s="11">
        <f>VLOOKUP($A1270,'Medical Examinations'!$A1270:$O3604,2,FALSE)</f>
        <v>23.66</v>
      </c>
      <c r="D1270" s="11">
        <f>VLOOKUP($A1270,'Medical Examinations'!$A1270:$O3604,3,FALSE)</f>
        <v>5.1100000000000003</v>
      </c>
      <c r="E1270" s="11" t="str">
        <f>VLOOKUP($A1270,'Medical Examinations'!$A1270:$P3604,14,FALSE)</f>
        <v>Yes</v>
      </c>
      <c r="F1270" s="11" t="str">
        <f>VLOOKUP($A1270,'Medical Examinations'!$A1270:$O3604,5,FALSE)</f>
        <v>No</v>
      </c>
      <c r="G1270" s="11" t="str">
        <f>VLOOKUP($A1270,'Medical Examinations'!$A1270:$O3604,6,FALSE)</f>
        <v>Yes</v>
      </c>
      <c r="H1270" s="11">
        <f>VLOOKUP($A1270,'Medical Examinations'!$A1270:$P3604,13,FALSE)</f>
        <v>1</v>
      </c>
      <c r="I1270" s="11" t="str">
        <f>VLOOKUP($A1270,'Medical Examinations'!$A1270:$P3604,16,FALSE)</f>
        <v>No</v>
      </c>
      <c r="J1270" s="11" t="str">
        <f>VLOOKUP($A1270,'Medical Examinations'!$A1270:$P3604,11,FALSE)</f>
        <v>Normal Weight</v>
      </c>
      <c r="K1270" s="11" t="str">
        <f>VLOOKUP($A1270,'Medical Examinations'!$A1270:$P3604,12,FALSE)</f>
        <v>Normal</v>
      </c>
      <c r="L1270" s="11" t="str">
        <f>VLOOKUP($A101,'Hospitalisation Details'!$K101:$S2443,7,FALSE)</f>
        <v>27 Jun 1977</v>
      </c>
      <c r="M1270" s="17">
        <f>VLOOKUP($A101,'Hospitalisation Details'!$K101:$S2443,9,FALSE)</f>
        <v>40284.379999999997</v>
      </c>
      <c r="N1270" s="11" t="str">
        <f>VLOOKUP($A101,'Hospitalisation Details'!$K101:$S2443,4,FALSE)</f>
        <v>Tier - 1</v>
      </c>
      <c r="O1270" s="11" t="str">
        <f>VLOOKUP($A101,'Hospitalisation Details'!$K101:$S2443,5,FALSE)</f>
        <v>Tier - 3</v>
      </c>
      <c r="P1270" s="11" t="str">
        <f>VLOOKUP($A101,'Hospitalisation Details'!$K101:$S2443,6,FALSE)</f>
        <v>R1012</v>
      </c>
      <c r="Q1270" s="36">
        <f ca="1">VLOOKUP($A101,'Hospitalisation Details'!$K101:$S2443,8,FALSE)</f>
        <v>47</v>
      </c>
    </row>
    <row r="1271" spans="1:17" x14ac:dyDescent="0.3">
      <c r="A1271" s="14" t="str">
        <f>VLOOKUP('Customer Names'!A1271,'Customer Names'!A1271:F3605,1,FALSE)</f>
        <v>Id1270</v>
      </c>
      <c r="B1271" s="11" t="str">
        <f>VLOOKUP('Customer Names'!B1271,'Customer Names'!B1271:G3605,5,FALSE)</f>
        <v>Jennifer V</v>
      </c>
      <c r="C1271" s="11">
        <f>VLOOKUP($A1271,'Medical Examinations'!$A1271:$O3605,2,FALSE)</f>
        <v>18.62</v>
      </c>
      <c r="D1271" s="11">
        <f>VLOOKUP($A1271,'Medical Examinations'!$A1271:$O3605,3,FALSE)</f>
        <v>10.24</v>
      </c>
      <c r="E1271" s="11" t="str">
        <f>VLOOKUP($A1271,'Medical Examinations'!$A1271:$P3605,14,FALSE)</f>
        <v>No</v>
      </c>
      <c r="F1271" s="11" t="str">
        <f>VLOOKUP($A1271,'Medical Examinations'!$A1271:$O3605,5,FALSE)</f>
        <v>No</v>
      </c>
      <c r="G1271" s="11" t="str">
        <f>VLOOKUP($A1271,'Medical Examinations'!$A1271:$O3605,6,FALSE)</f>
        <v>No</v>
      </c>
      <c r="H1271" s="11">
        <f>VLOOKUP($A1271,'Medical Examinations'!$A1271:$P3605,13,FALSE)</f>
        <v>0</v>
      </c>
      <c r="I1271" s="11" t="str">
        <f>VLOOKUP($A1271,'Medical Examinations'!$A1271:$P3605,16,FALSE)</f>
        <v>No</v>
      </c>
      <c r="J1271" s="11" t="str">
        <f>VLOOKUP($A1271,'Medical Examinations'!$A1271:$P3605,11,FALSE)</f>
        <v>Normal Weight</v>
      </c>
      <c r="K1271" s="11" t="str">
        <f>VLOOKUP($A1271,'Medical Examinations'!$A1271:$P3605,12,FALSE)</f>
        <v>Diabetes</v>
      </c>
      <c r="L1271" s="11" t="str">
        <f>VLOOKUP($A102,'Hospitalisation Details'!$K102:$S2444,7,FALSE)</f>
        <v>4 Oct 1981</v>
      </c>
      <c r="M1271" s="17">
        <f>VLOOKUP($A102,'Hospitalisation Details'!$K102:$S2444,9,FALSE)</f>
        <v>40273.65</v>
      </c>
      <c r="N1271" s="11" t="str">
        <f>VLOOKUP($A102,'Hospitalisation Details'!$K102:$S2444,4,FALSE)</f>
        <v>Tier - 1</v>
      </c>
      <c r="O1271" s="11" t="str">
        <f>VLOOKUP($A102,'Hospitalisation Details'!$K102:$S2444,5,FALSE)</f>
        <v>Tier - 3</v>
      </c>
      <c r="P1271" s="11" t="str">
        <f>VLOOKUP($A102,'Hospitalisation Details'!$K102:$S2444,6,FALSE)</f>
        <v>R1013</v>
      </c>
      <c r="Q1271" s="36">
        <f ca="1">VLOOKUP($A102,'Hospitalisation Details'!$K102:$S2444,8,FALSE)</f>
        <v>43</v>
      </c>
    </row>
    <row r="1272" spans="1:17" x14ac:dyDescent="0.3">
      <c r="A1272" s="14" t="str">
        <f>VLOOKUP('Customer Names'!A1272,'Customer Names'!A1272:F3606,1,FALSE)</f>
        <v>Id1271</v>
      </c>
      <c r="B1272" s="11" t="str">
        <f>VLOOKUP('Customer Names'!B1272,'Customer Names'!B1272:G3606,5,FALSE)</f>
        <v>Michael W</v>
      </c>
      <c r="C1272" s="11">
        <f>VLOOKUP($A1272,'Medical Examinations'!$A1272:$O3606,2,FALSE)</f>
        <v>19.190000000000001</v>
      </c>
      <c r="D1272" s="11">
        <f>VLOOKUP($A1272,'Medical Examinations'!$A1272:$O3606,3,FALSE)</f>
        <v>7.71</v>
      </c>
      <c r="E1272" s="11" t="str">
        <f>VLOOKUP($A1272,'Medical Examinations'!$A1272:$P3606,14,FALSE)</f>
        <v>Yes</v>
      </c>
      <c r="F1272" s="11" t="str">
        <f>VLOOKUP($A1272,'Medical Examinations'!$A1272:$O3606,5,FALSE)</f>
        <v>No</v>
      </c>
      <c r="G1272" s="11" t="str">
        <f>VLOOKUP($A1272,'Medical Examinations'!$A1272:$O3606,6,FALSE)</f>
        <v>No</v>
      </c>
      <c r="H1272" s="11">
        <f>VLOOKUP($A1272,'Medical Examinations'!$A1272:$P3606,13,FALSE)</f>
        <v>1</v>
      </c>
      <c r="I1272" s="11" t="str">
        <f>VLOOKUP($A1272,'Medical Examinations'!$A1272:$P3606,16,FALSE)</f>
        <v>No</v>
      </c>
      <c r="J1272" s="11" t="str">
        <f>VLOOKUP($A1272,'Medical Examinations'!$A1272:$P3606,11,FALSE)</f>
        <v>Normal Weight</v>
      </c>
      <c r="K1272" s="11" t="str">
        <f>VLOOKUP($A1272,'Medical Examinations'!$A1272:$P3606,12,FALSE)</f>
        <v>Diabetes</v>
      </c>
      <c r="L1272" s="11" t="str">
        <f>VLOOKUP($A103,'Hospitalisation Details'!$K103:$S2445,7,FALSE)</f>
        <v>28 Jul 1981</v>
      </c>
      <c r="M1272" s="17">
        <f>VLOOKUP($A103,'Hospitalisation Details'!$K103:$S2445,9,FALSE)</f>
        <v>40208.559999999998</v>
      </c>
      <c r="N1272" s="11" t="str">
        <f>VLOOKUP($A103,'Hospitalisation Details'!$K103:$S2445,4,FALSE)</f>
        <v>Tier - 1</v>
      </c>
      <c r="O1272" s="11" t="str">
        <f>VLOOKUP($A103,'Hospitalisation Details'!$K103:$S2445,5,FALSE)</f>
        <v>Tier - 2</v>
      </c>
      <c r="P1272" s="11" t="str">
        <f>VLOOKUP($A103,'Hospitalisation Details'!$K103:$S2445,6,FALSE)</f>
        <v>R1011</v>
      </c>
      <c r="Q1272" s="36">
        <f ca="1">VLOOKUP($A103,'Hospitalisation Details'!$K103:$S2445,8,FALSE)</f>
        <v>43</v>
      </c>
    </row>
    <row r="1273" spans="1:17" x14ac:dyDescent="0.3">
      <c r="A1273" s="14" t="str">
        <f>VLOOKUP('Customer Names'!A1273,'Customer Names'!A1273:F3607,1,FALSE)</f>
        <v>Id1272</v>
      </c>
      <c r="B1273" s="11" t="str">
        <f>VLOOKUP('Customer Names'!B1273,'Customer Names'!B1273:G3607,5,FALSE)</f>
        <v>Eddie C</v>
      </c>
      <c r="C1273" s="11">
        <f>VLOOKUP($A1273,'Medical Examinations'!$A1273:$O3607,2,FALSE)</f>
        <v>27.5</v>
      </c>
      <c r="D1273" s="11">
        <f>VLOOKUP($A1273,'Medical Examinations'!$A1273:$O3607,3,FALSE)</f>
        <v>6.03</v>
      </c>
      <c r="E1273" s="11" t="str">
        <f>VLOOKUP($A1273,'Medical Examinations'!$A1273:$P3607,14,FALSE)</f>
        <v>No</v>
      </c>
      <c r="F1273" s="11" t="str">
        <f>VLOOKUP($A1273,'Medical Examinations'!$A1273:$O3607,5,FALSE)</f>
        <v>No</v>
      </c>
      <c r="G1273" s="11" t="str">
        <f>VLOOKUP($A1273,'Medical Examinations'!$A1273:$O3607,6,FALSE)</f>
        <v>No</v>
      </c>
      <c r="H1273" s="11">
        <f>VLOOKUP($A1273,'Medical Examinations'!$A1273:$P3607,13,FALSE)</f>
        <v>0</v>
      </c>
      <c r="I1273" s="11" t="str">
        <f>VLOOKUP($A1273,'Medical Examinations'!$A1273:$P3607,16,FALSE)</f>
        <v>No</v>
      </c>
      <c r="J1273" s="11" t="str">
        <f>VLOOKUP($A1273,'Medical Examinations'!$A1273:$P3607,11,FALSE)</f>
        <v>Overweight</v>
      </c>
      <c r="K1273" s="11" t="str">
        <f>VLOOKUP($A1273,'Medical Examinations'!$A1273:$P3607,12,FALSE)</f>
        <v>Prediabetes</v>
      </c>
      <c r="L1273" s="11" t="str">
        <f>VLOOKUP($A104,'Hospitalisation Details'!$K104:$S2446,7,FALSE)</f>
        <v>18 Aug 1979</v>
      </c>
      <c r="M1273" s="17">
        <f>VLOOKUP($A104,'Hospitalisation Details'!$K104:$S2446,9,FALSE)</f>
        <v>40204.83</v>
      </c>
      <c r="N1273" s="11" t="str">
        <f>VLOOKUP($A104,'Hospitalisation Details'!$K104:$S2446,4,FALSE)</f>
        <v>Tier - 1</v>
      </c>
      <c r="O1273" s="11" t="str">
        <f>VLOOKUP($A104,'Hospitalisation Details'!$K104:$S2446,5,FALSE)</f>
        <v>Tier - 3</v>
      </c>
      <c r="P1273" s="11" t="str">
        <f>VLOOKUP($A104,'Hospitalisation Details'!$K104:$S2446,6,FALSE)</f>
        <v>R1012</v>
      </c>
      <c r="Q1273" s="36">
        <f ca="1">VLOOKUP($A104,'Hospitalisation Details'!$K104:$S2446,8,FALSE)</f>
        <v>45</v>
      </c>
    </row>
    <row r="1274" spans="1:17" x14ac:dyDescent="0.3">
      <c r="A1274" s="14" t="str">
        <f>VLOOKUP('Customer Names'!A1274,'Customer Names'!A1274:F3608,1,FALSE)</f>
        <v>Id1273</v>
      </c>
      <c r="B1274" s="11" t="str">
        <f>VLOOKUP('Customer Names'!B1274,'Customer Names'!B1274:G3608,5,FALSE)</f>
        <v>Maxime M</v>
      </c>
      <c r="C1274" s="11">
        <f>VLOOKUP($A1274,'Medical Examinations'!$A1274:$O3608,2,FALSE)</f>
        <v>27.36</v>
      </c>
      <c r="D1274" s="11">
        <f>VLOOKUP($A1274,'Medical Examinations'!$A1274:$O3608,3,FALSE)</f>
        <v>5.96</v>
      </c>
      <c r="E1274" s="11" t="str">
        <f>VLOOKUP($A1274,'Medical Examinations'!$A1274:$P3608,14,FALSE)</f>
        <v>No</v>
      </c>
      <c r="F1274" s="11" t="str">
        <f>VLOOKUP($A1274,'Medical Examinations'!$A1274:$O3608,5,FALSE)</f>
        <v>No</v>
      </c>
      <c r="G1274" s="11" t="str">
        <f>VLOOKUP($A1274,'Medical Examinations'!$A1274:$O3608,6,FALSE)</f>
        <v>Yes</v>
      </c>
      <c r="H1274" s="11">
        <f>VLOOKUP($A1274,'Medical Examinations'!$A1274:$P3608,13,FALSE)</f>
        <v>1</v>
      </c>
      <c r="I1274" s="11" t="str">
        <f>VLOOKUP($A1274,'Medical Examinations'!$A1274:$P3608,16,FALSE)</f>
        <v>No</v>
      </c>
      <c r="J1274" s="11" t="str">
        <f>VLOOKUP($A1274,'Medical Examinations'!$A1274:$P3608,11,FALSE)</f>
        <v>Overweight</v>
      </c>
      <c r="K1274" s="11" t="str">
        <f>VLOOKUP($A1274,'Medical Examinations'!$A1274:$P3608,12,FALSE)</f>
        <v>Prediabetes</v>
      </c>
      <c r="L1274" s="11" t="str">
        <f>VLOOKUP($A105,'Hospitalisation Details'!$K105:$S2447,7,FALSE)</f>
        <v>21 Oct 1985</v>
      </c>
      <c r="M1274" s="17">
        <f>VLOOKUP($A105,'Hospitalisation Details'!$K105:$S2447,9,FALSE)</f>
        <v>40182.25</v>
      </c>
      <c r="N1274" s="11" t="str">
        <f>VLOOKUP($A105,'Hospitalisation Details'!$K105:$S2447,4,FALSE)</f>
        <v>Tier - 1</v>
      </c>
      <c r="O1274" s="11" t="str">
        <f>VLOOKUP($A105,'Hospitalisation Details'!$K105:$S2447,5,FALSE)</f>
        <v>Tier - 2</v>
      </c>
      <c r="P1274" s="11" t="str">
        <f>VLOOKUP($A105,'Hospitalisation Details'!$K105:$S2447,6,FALSE)</f>
        <v>R1011</v>
      </c>
      <c r="Q1274" s="36">
        <f ca="1">VLOOKUP($A105,'Hospitalisation Details'!$K105:$S2447,8,FALSE)</f>
        <v>39</v>
      </c>
    </row>
    <row r="1275" spans="1:17" x14ac:dyDescent="0.3">
      <c r="A1275" s="14" t="str">
        <f>VLOOKUP('Customer Names'!A1275,'Customer Names'!A1275:F3609,1,FALSE)</f>
        <v>Id1274</v>
      </c>
      <c r="B1275" s="11" t="str">
        <f>VLOOKUP('Customer Names'!B1275,'Customer Names'!B1275:G3609,5,FALSE)</f>
        <v>Mark D</v>
      </c>
      <c r="C1275" s="11">
        <f>VLOOKUP($A1275,'Medical Examinations'!$A1275:$O3609,2,FALSE)</f>
        <v>20.350000000000001</v>
      </c>
      <c r="D1275" s="11">
        <f>VLOOKUP($A1275,'Medical Examinations'!$A1275:$O3609,3,FALSE)</f>
        <v>4.16</v>
      </c>
      <c r="E1275" s="11" t="str">
        <f>VLOOKUP($A1275,'Medical Examinations'!$A1275:$P3609,14,FALSE)</f>
        <v>No</v>
      </c>
      <c r="F1275" s="11" t="str">
        <f>VLOOKUP($A1275,'Medical Examinations'!$A1275:$O3609,5,FALSE)</f>
        <v>No</v>
      </c>
      <c r="G1275" s="11" t="str">
        <f>VLOOKUP($A1275,'Medical Examinations'!$A1275:$O3609,6,FALSE)</f>
        <v>No</v>
      </c>
      <c r="H1275" s="11">
        <f>VLOOKUP($A1275,'Medical Examinations'!$A1275:$P3609,13,FALSE)</f>
        <v>0</v>
      </c>
      <c r="I1275" s="11" t="str">
        <f>VLOOKUP($A1275,'Medical Examinations'!$A1275:$P3609,16,FALSE)</f>
        <v>No</v>
      </c>
      <c r="J1275" s="11" t="str">
        <f>VLOOKUP($A1275,'Medical Examinations'!$A1275:$P3609,11,FALSE)</f>
        <v>Normal Weight</v>
      </c>
      <c r="K1275" s="11" t="str">
        <f>VLOOKUP($A1275,'Medical Examinations'!$A1275:$P3609,12,FALSE)</f>
        <v>Normal</v>
      </c>
      <c r="L1275" s="11" t="str">
        <f>VLOOKUP($A106,'Hospitalisation Details'!$K106:$S2448,7,FALSE)</f>
        <v>14 Oct 1983</v>
      </c>
      <c r="M1275" s="17">
        <f>VLOOKUP($A106,'Hospitalisation Details'!$K106:$S2448,9,FALSE)</f>
        <v>40103.89</v>
      </c>
      <c r="N1275" s="11" t="str">
        <f>VLOOKUP($A106,'Hospitalisation Details'!$K106:$S2448,4,FALSE)</f>
        <v>Tier - 1</v>
      </c>
      <c r="O1275" s="11" t="str">
        <f>VLOOKUP($A106,'Hospitalisation Details'!$K106:$S2448,5,FALSE)</f>
        <v>Tier - 2</v>
      </c>
      <c r="P1275" s="11" t="str">
        <f>VLOOKUP($A106,'Hospitalisation Details'!$K106:$S2448,6,FALSE)</f>
        <v>R1011</v>
      </c>
      <c r="Q1275" s="36">
        <f ca="1">VLOOKUP($A106,'Hospitalisation Details'!$K106:$S2448,8,FALSE)</f>
        <v>41</v>
      </c>
    </row>
    <row r="1276" spans="1:17" x14ac:dyDescent="0.3">
      <c r="A1276" s="14" t="str">
        <f>VLOOKUP('Customer Names'!A1276,'Customer Names'!A1276:F3610,1,FALSE)</f>
        <v>Id1275</v>
      </c>
      <c r="B1276" s="11" t="str">
        <f>VLOOKUP('Customer Names'!B1276,'Customer Names'!B1276:G3610,5,FALSE)</f>
        <v>Adam</v>
      </c>
      <c r="C1276" s="11">
        <f>VLOOKUP($A1276,'Medical Examinations'!$A1276:$O3610,2,FALSE)</f>
        <v>24.035</v>
      </c>
      <c r="D1276" s="11">
        <f>VLOOKUP($A1276,'Medical Examinations'!$A1276:$O3610,3,FALSE)</f>
        <v>6.11</v>
      </c>
      <c r="E1276" s="11" t="str">
        <f>VLOOKUP($A1276,'Medical Examinations'!$A1276:$P3610,14,FALSE)</f>
        <v>No</v>
      </c>
      <c r="F1276" s="11" t="str">
        <f>VLOOKUP($A1276,'Medical Examinations'!$A1276:$O3610,5,FALSE)</f>
        <v>No</v>
      </c>
      <c r="G1276" s="11" t="str">
        <f>VLOOKUP($A1276,'Medical Examinations'!$A1276:$O3610,6,FALSE)</f>
        <v>No</v>
      </c>
      <c r="H1276" s="11">
        <f>VLOOKUP($A1276,'Medical Examinations'!$A1276:$P3610,13,FALSE)</f>
        <v>0</v>
      </c>
      <c r="I1276" s="11" t="str">
        <f>VLOOKUP($A1276,'Medical Examinations'!$A1276:$P3610,16,FALSE)</f>
        <v>No</v>
      </c>
      <c r="J1276" s="11" t="str">
        <f>VLOOKUP($A1276,'Medical Examinations'!$A1276:$P3610,11,FALSE)</f>
        <v>Normal Weight</v>
      </c>
      <c r="K1276" s="11" t="str">
        <f>VLOOKUP($A1276,'Medical Examinations'!$A1276:$P3610,12,FALSE)</f>
        <v>Prediabetes</v>
      </c>
      <c r="L1276" s="11" t="str">
        <f>VLOOKUP($A107,'Hospitalisation Details'!$K107:$S2449,7,FALSE)</f>
        <v>12 Aug 1966</v>
      </c>
      <c r="M1276" s="17">
        <f>VLOOKUP($A107,'Hospitalisation Details'!$K107:$S2449,9,FALSE)</f>
        <v>40069.440000000002</v>
      </c>
      <c r="N1276" s="11" t="str">
        <f>VLOOKUP($A107,'Hospitalisation Details'!$K107:$S2449,4,FALSE)</f>
        <v>Tier - 1</v>
      </c>
      <c r="O1276" s="11" t="str">
        <f>VLOOKUP($A107,'Hospitalisation Details'!$K107:$S2449,5,FALSE)</f>
        <v>Tier - 3</v>
      </c>
      <c r="P1276" s="11" t="str">
        <f>VLOOKUP($A107,'Hospitalisation Details'!$K107:$S2449,6,FALSE)</f>
        <v>R1011</v>
      </c>
      <c r="Q1276" s="36">
        <f ca="1">VLOOKUP($A107,'Hospitalisation Details'!$K107:$S2449,8,FALSE)</f>
        <v>58</v>
      </c>
    </row>
    <row r="1277" spans="1:17" x14ac:dyDescent="0.3">
      <c r="A1277" s="14" t="str">
        <f>VLOOKUP('Customer Names'!A1277,'Customer Names'!A1277:F3611,1,FALSE)</f>
        <v>Id1276</v>
      </c>
      <c r="B1277" s="11" t="str">
        <f>VLOOKUP('Customer Names'!B1277,'Customer Names'!B1277:G3611,5,FALSE)</f>
        <v>Justin M</v>
      </c>
      <c r="C1277" s="11">
        <f>VLOOKUP($A1277,'Medical Examinations'!$A1277:$O3611,2,FALSE)</f>
        <v>23.56</v>
      </c>
      <c r="D1277" s="11">
        <f>VLOOKUP($A1277,'Medical Examinations'!$A1277:$O3611,3,FALSE)</f>
        <v>5.97</v>
      </c>
      <c r="E1277" s="11" t="str">
        <f>VLOOKUP($A1277,'Medical Examinations'!$A1277:$P3611,14,FALSE)</f>
        <v>No</v>
      </c>
      <c r="F1277" s="11" t="str">
        <f>VLOOKUP($A1277,'Medical Examinations'!$A1277:$O3611,5,FALSE)</f>
        <v>No</v>
      </c>
      <c r="G1277" s="11" t="str">
        <f>VLOOKUP($A1277,'Medical Examinations'!$A1277:$O3611,6,FALSE)</f>
        <v>No</v>
      </c>
      <c r="H1277" s="11">
        <f>VLOOKUP($A1277,'Medical Examinations'!$A1277:$P3611,13,FALSE)</f>
        <v>0</v>
      </c>
      <c r="I1277" s="11" t="str">
        <f>VLOOKUP($A1277,'Medical Examinations'!$A1277:$P3611,16,FALSE)</f>
        <v>No</v>
      </c>
      <c r="J1277" s="11" t="str">
        <f>VLOOKUP($A1277,'Medical Examinations'!$A1277:$P3611,11,FALSE)</f>
        <v>Normal Weight</v>
      </c>
      <c r="K1277" s="11" t="str">
        <f>VLOOKUP($A1277,'Medical Examinations'!$A1277:$P3611,12,FALSE)</f>
        <v>Prediabetes</v>
      </c>
      <c r="L1277" s="11" t="str">
        <f>VLOOKUP($A108,'Hospitalisation Details'!$K108:$S2450,7,FALSE)</f>
        <v>20 Dec 1978</v>
      </c>
      <c r="M1277" s="17">
        <f>VLOOKUP($A108,'Hospitalisation Details'!$K108:$S2450,9,FALSE)</f>
        <v>40054.730000000003</v>
      </c>
      <c r="N1277" s="11" t="str">
        <f>VLOOKUP($A108,'Hospitalisation Details'!$K108:$S2450,4,FALSE)</f>
        <v>Tier - 1</v>
      </c>
      <c r="O1277" s="11" t="str">
        <f>VLOOKUP($A108,'Hospitalisation Details'!$K108:$S2450,5,FALSE)</f>
        <v>Tier - 3</v>
      </c>
      <c r="P1277" s="11" t="str">
        <f>VLOOKUP($A108,'Hospitalisation Details'!$K108:$S2450,6,FALSE)</f>
        <v>R1011</v>
      </c>
      <c r="Q1277" s="36">
        <f ca="1">VLOOKUP($A108,'Hospitalisation Details'!$K108:$S2450,8,FALSE)</f>
        <v>46</v>
      </c>
    </row>
    <row r="1278" spans="1:17" x14ac:dyDescent="0.3">
      <c r="A1278" s="14" t="str">
        <f>VLOOKUP('Customer Names'!A1278,'Customer Names'!A1278:F3612,1,FALSE)</f>
        <v>Id1277</v>
      </c>
      <c r="B1278" s="11" t="str">
        <f>VLOOKUP('Customer Names'!B1278,'Customer Names'!B1278:G3612,5,FALSE)</f>
        <v>Svetlana V</v>
      </c>
      <c r="C1278" s="11">
        <f>VLOOKUP($A1278,'Medical Examinations'!$A1278:$O3612,2,FALSE)</f>
        <v>27.17</v>
      </c>
      <c r="D1278" s="11">
        <f>VLOOKUP($A1278,'Medical Examinations'!$A1278:$O3612,3,FALSE)</f>
        <v>10.81</v>
      </c>
      <c r="E1278" s="11" t="str">
        <f>VLOOKUP($A1278,'Medical Examinations'!$A1278:$P3612,14,FALSE)</f>
        <v>No</v>
      </c>
      <c r="F1278" s="11" t="str">
        <f>VLOOKUP($A1278,'Medical Examinations'!$A1278:$O3612,5,FALSE)</f>
        <v>No</v>
      </c>
      <c r="G1278" s="11" t="str">
        <f>VLOOKUP($A1278,'Medical Examinations'!$A1278:$O3612,6,FALSE)</f>
        <v>No</v>
      </c>
      <c r="H1278" s="11">
        <f>VLOOKUP($A1278,'Medical Examinations'!$A1278:$P3612,13,FALSE)</f>
        <v>2</v>
      </c>
      <c r="I1278" s="11" t="str">
        <f>VLOOKUP($A1278,'Medical Examinations'!$A1278:$P3612,16,FALSE)</f>
        <v>No</v>
      </c>
      <c r="J1278" s="11" t="str">
        <f>VLOOKUP($A1278,'Medical Examinations'!$A1278:$P3612,11,FALSE)</f>
        <v>Overweight</v>
      </c>
      <c r="K1278" s="11" t="str">
        <f>VLOOKUP($A1278,'Medical Examinations'!$A1278:$P3612,12,FALSE)</f>
        <v>Diabetes</v>
      </c>
      <c r="L1278" s="11" t="str">
        <f>VLOOKUP($A109,'Hospitalisation Details'!$K109:$S2451,7,FALSE)</f>
        <v>25 Dec 1982</v>
      </c>
      <c r="M1278" s="17">
        <f>VLOOKUP($A109,'Hospitalisation Details'!$K109:$S2451,9,FALSE)</f>
        <v>40003.33</v>
      </c>
      <c r="N1278" s="11" t="str">
        <f>VLOOKUP($A109,'Hospitalisation Details'!$K109:$S2451,4,FALSE)</f>
        <v>Tier - 1</v>
      </c>
      <c r="O1278" s="11" t="str">
        <f>VLOOKUP($A109,'Hospitalisation Details'!$K109:$S2451,5,FALSE)</f>
        <v>Tier - 1</v>
      </c>
      <c r="P1278" s="11" t="str">
        <f>VLOOKUP($A109,'Hospitalisation Details'!$K109:$S2451,6,FALSE)</f>
        <v>R1012</v>
      </c>
      <c r="Q1278" s="36">
        <f ca="1">VLOOKUP($A109,'Hospitalisation Details'!$K109:$S2451,8,FALSE)</f>
        <v>42</v>
      </c>
    </row>
    <row r="1279" spans="1:17" x14ac:dyDescent="0.3">
      <c r="A1279" s="14" t="str">
        <f>VLOOKUP('Customer Names'!A1279,'Customer Names'!A1279:F3613,1,FALSE)</f>
        <v>Id1278</v>
      </c>
      <c r="B1279" s="11" t="str">
        <f>VLOOKUP('Customer Names'!B1279,'Customer Names'!B1279:G3613,5,FALSE)</f>
        <v>Jana L</v>
      </c>
      <c r="C1279" s="11">
        <f>VLOOKUP($A1279,'Medical Examinations'!$A1279:$O3613,2,FALSE)</f>
        <v>34.32</v>
      </c>
      <c r="D1279" s="11">
        <f>VLOOKUP($A1279,'Medical Examinations'!$A1279:$O3613,3,FALSE)</f>
        <v>5.7</v>
      </c>
      <c r="E1279" s="11" t="str">
        <f>VLOOKUP($A1279,'Medical Examinations'!$A1279:$P3613,14,FALSE)</f>
        <v>Yes</v>
      </c>
      <c r="F1279" s="11" t="str">
        <f>VLOOKUP($A1279,'Medical Examinations'!$A1279:$O3613,5,FALSE)</f>
        <v>No</v>
      </c>
      <c r="G1279" s="11" t="str">
        <f>VLOOKUP($A1279,'Medical Examinations'!$A1279:$O3613,6,FALSE)</f>
        <v>Yes</v>
      </c>
      <c r="H1279" s="11">
        <f>VLOOKUP($A1279,'Medical Examinations'!$A1279:$P3613,13,FALSE)</f>
        <v>1</v>
      </c>
      <c r="I1279" s="11" t="str">
        <f>VLOOKUP($A1279,'Medical Examinations'!$A1279:$P3613,16,FALSE)</f>
        <v>No</v>
      </c>
      <c r="J1279" s="11" t="str">
        <f>VLOOKUP($A1279,'Medical Examinations'!$A1279:$P3613,11,FALSE)</f>
        <v>Obesity</v>
      </c>
      <c r="K1279" s="11" t="str">
        <f>VLOOKUP($A1279,'Medical Examinations'!$A1279:$P3613,12,FALSE)</f>
        <v>Prediabetes</v>
      </c>
      <c r="L1279" s="11" t="str">
        <f>VLOOKUP($A110,'Hospitalisation Details'!$K110:$S2452,7,FALSE)</f>
        <v>8 Aug 1987</v>
      </c>
      <c r="M1279" s="17">
        <f>VLOOKUP($A110,'Hospitalisation Details'!$K110:$S2452,9,FALSE)</f>
        <v>39983.43</v>
      </c>
      <c r="N1279" s="11" t="str">
        <f>VLOOKUP($A110,'Hospitalisation Details'!$K110:$S2452,4,FALSE)</f>
        <v>Tier - 2</v>
      </c>
      <c r="O1279" s="11" t="str">
        <f>VLOOKUP($A110,'Hospitalisation Details'!$K110:$S2452,5,FALSE)</f>
        <v>Tier - 3</v>
      </c>
      <c r="P1279" s="11" t="str">
        <f>VLOOKUP($A110,'Hospitalisation Details'!$K110:$S2452,6,FALSE)</f>
        <v>R1012</v>
      </c>
      <c r="Q1279" s="36">
        <f ca="1">VLOOKUP($A110,'Hospitalisation Details'!$K110:$S2452,8,FALSE)</f>
        <v>37</v>
      </c>
    </row>
    <row r="1280" spans="1:17" x14ac:dyDescent="0.3">
      <c r="A1280" s="14" t="str">
        <f>VLOOKUP('Customer Names'!A1280,'Customer Names'!A1280:F3614,1,FALSE)</f>
        <v>Id1279</v>
      </c>
      <c r="B1280" s="11" t="str">
        <f>VLOOKUP('Customer Names'!B1280,'Customer Names'!B1280:G3614,5,FALSE)</f>
        <v>Laura</v>
      </c>
      <c r="C1280" s="11">
        <f>VLOOKUP($A1280,'Medical Examinations'!$A1280:$O3614,2,FALSE)</f>
        <v>23.87</v>
      </c>
      <c r="D1280" s="11">
        <f>VLOOKUP($A1280,'Medical Examinations'!$A1280:$O3614,3,FALSE)</f>
        <v>4.7699999999999996</v>
      </c>
      <c r="E1280" s="11" t="str">
        <f>VLOOKUP($A1280,'Medical Examinations'!$A1280:$P3614,14,FALSE)</f>
        <v>Yes</v>
      </c>
      <c r="F1280" s="11" t="str">
        <f>VLOOKUP($A1280,'Medical Examinations'!$A1280:$O3614,5,FALSE)</f>
        <v>No</v>
      </c>
      <c r="G1280" s="11" t="str">
        <f>VLOOKUP($A1280,'Medical Examinations'!$A1280:$O3614,6,FALSE)</f>
        <v>Yes</v>
      </c>
      <c r="H1280" s="11">
        <f>VLOOKUP($A1280,'Medical Examinations'!$A1280:$P3614,13,FALSE)</f>
        <v>1</v>
      </c>
      <c r="I1280" s="11" t="str">
        <f>VLOOKUP($A1280,'Medical Examinations'!$A1280:$P3614,16,FALSE)</f>
        <v>No</v>
      </c>
      <c r="J1280" s="11" t="str">
        <f>VLOOKUP($A1280,'Medical Examinations'!$A1280:$P3614,11,FALSE)</f>
        <v>Normal Weight</v>
      </c>
      <c r="K1280" s="11" t="str">
        <f>VLOOKUP($A1280,'Medical Examinations'!$A1280:$P3614,12,FALSE)</f>
        <v>Normal</v>
      </c>
      <c r="L1280" s="11" t="str">
        <f>VLOOKUP($A111,'Hospitalisation Details'!$K111:$S2453,7,FALSE)</f>
        <v>2 Dec 1975</v>
      </c>
      <c r="M1280" s="17">
        <f>VLOOKUP($A111,'Hospitalisation Details'!$K111:$S2453,9,FALSE)</f>
        <v>39963.120000000003</v>
      </c>
      <c r="N1280" s="11" t="str">
        <f>VLOOKUP($A111,'Hospitalisation Details'!$K111:$S2453,4,FALSE)</f>
        <v>Tier - 2</v>
      </c>
      <c r="O1280" s="11" t="str">
        <f>VLOOKUP($A111,'Hospitalisation Details'!$K111:$S2453,5,FALSE)</f>
        <v>Tier - 2</v>
      </c>
      <c r="P1280" s="11" t="str">
        <f>VLOOKUP($A111,'Hospitalisation Details'!$K111:$S2453,6,FALSE)</f>
        <v>R1011</v>
      </c>
      <c r="Q1280" s="36">
        <f ca="1">VLOOKUP($A111,'Hospitalisation Details'!$K111:$S2453,8,FALSE)</f>
        <v>49</v>
      </c>
    </row>
    <row r="1281" spans="1:17" x14ac:dyDescent="0.3">
      <c r="A1281" s="14" t="str">
        <f>VLOOKUP('Customer Names'!A1281,'Customer Names'!A1281:F3615,1,FALSE)</f>
        <v>Id1280</v>
      </c>
      <c r="B1281" s="11" t="str">
        <f>VLOOKUP('Customer Names'!B1281,'Customer Names'!B1281:G3615,5,FALSE)</f>
        <v>Torrey C III</v>
      </c>
      <c r="C1281" s="11">
        <f>VLOOKUP($A1281,'Medical Examinations'!$A1281:$O3615,2,FALSE)</f>
        <v>30.15</v>
      </c>
      <c r="D1281" s="11">
        <f>VLOOKUP($A1281,'Medical Examinations'!$A1281:$O3615,3,FALSE)</f>
        <v>4.25</v>
      </c>
      <c r="E1281" s="11" t="str">
        <f>VLOOKUP($A1281,'Medical Examinations'!$A1281:$P3615,14,FALSE)</f>
        <v>No</v>
      </c>
      <c r="F1281" s="11" t="str">
        <f>VLOOKUP($A1281,'Medical Examinations'!$A1281:$O3615,5,FALSE)</f>
        <v>No</v>
      </c>
      <c r="G1281" s="11" t="str">
        <f>VLOOKUP($A1281,'Medical Examinations'!$A1281:$O3615,6,FALSE)</f>
        <v>No</v>
      </c>
      <c r="H1281" s="11">
        <f>VLOOKUP($A1281,'Medical Examinations'!$A1281:$P3615,13,FALSE)</f>
        <v>1</v>
      </c>
      <c r="I1281" s="11" t="str">
        <f>VLOOKUP($A1281,'Medical Examinations'!$A1281:$P3615,16,FALSE)</f>
        <v>No</v>
      </c>
      <c r="J1281" s="11" t="str">
        <f>VLOOKUP($A1281,'Medical Examinations'!$A1281:$P3615,11,FALSE)</f>
        <v>Obesity</v>
      </c>
      <c r="K1281" s="11" t="str">
        <f>VLOOKUP($A1281,'Medical Examinations'!$A1281:$P3615,12,FALSE)</f>
        <v>Normal</v>
      </c>
      <c r="L1281" s="11" t="str">
        <f>VLOOKUP($A112,'Hospitalisation Details'!$K112:$S2454,7,FALSE)</f>
        <v>22 Aug 1985</v>
      </c>
      <c r="M1281" s="17">
        <f>VLOOKUP($A112,'Hospitalisation Details'!$K112:$S2454,9,FALSE)</f>
        <v>39871.699999999997</v>
      </c>
      <c r="N1281" s="11" t="str">
        <f>VLOOKUP($A112,'Hospitalisation Details'!$K112:$S2454,4,FALSE)</f>
        <v>Tier - 1</v>
      </c>
      <c r="O1281" s="11" t="str">
        <f>VLOOKUP($A112,'Hospitalisation Details'!$K112:$S2454,5,FALSE)</f>
        <v>Tier - 2</v>
      </c>
      <c r="P1281" s="11" t="str">
        <f>VLOOKUP($A112,'Hospitalisation Details'!$K112:$S2454,6,FALSE)</f>
        <v>R1013</v>
      </c>
      <c r="Q1281" s="36">
        <f ca="1">VLOOKUP($A112,'Hospitalisation Details'!$K112:$S2454,8,FALSE)</f>
        <v>39</v>
      </c>
    </row>
    <row r="1282" spans="1:17" x14ac:dyDescent="0.3">
      <c r="A1282" s="14" t="str">
        <f>VLOOKUP('Customer Names'!A1282,'Customer Names'!A1282:F3616,1,FALSE)</f>
        <v>Id1281</v>
      </c>
      <c r="B1282" s="11" t="str">
        <f>VLOOKUP('Customer Names'!B1282,'Customer Names'!B1282:G3616,5,FALSE)</f>
        <v>Paul</v>
      </c>
      <c r="C1282" s="11">
        <f>VLOOKUP($A1282,'Medical Examinations'!$A1282:$O3616,2,FALSE)</f>
        <v>26.36</v>
      </c>
      <c r="D1282" s="11">
        <f>VLOOKUP($A1282,'Medical Examinations'!$A1282:$O3616,3,FALSE)</f>
        <v>5.52</v>
      </c>
      <c r="E1282" s="11" t="str">
        <f>VLOOKUP($A1282,'Medical Examinations'!$A1282:$P3616,14,FALSE)</f>
        <v>No</v>
      </c>
      <c r="F1282" s="11" t="str">
        <f>VLOOKUP($A1282,'Medical Examinations'!$A1282:$O3616,5,FALSE)</f>
        <v>No</v>
      </c>
      <c r="G1282" s="11" t="str">
        <f>VLOOKUP($A1282,'Medical Examinations'!$A1282:$O3616,6,FALSE)</f>
        <v>No</v>
      </c>
      <c r="H1282" s="11">
        <f>VLOOKUP($A1282,'Medical Examinations'!$A1282:$P3616,13,FALSE)</f>
        <v>0</v>
      </c>
      <c r="I1282" s="11" t="str">
        <f>VLOOKUP($A1282,'Medical Examinations'!$A1282:$P3616,16,FALSE)</f>
        <v>No</v>
      </c>
      <c r="J1282" s="11" t="str">
        <f>VLOOKUP($A1282,'Medical Examinations'!$A1282:$P3616,11,FALSE)</f>
        <v>Overweight</v>
      </c>
      <c r="K1282" s="11" t="str">
        <f>VLOOKUP($A1282,'Medical Examinations'!$A1282:$P3616,12,FALSE)</f>
        <v>Normal</v>
      </c>
      <c r="L1282" s="11" t="str">
        <f>VLOOKUP($A113,'Hospitalisation Details'!$K113:$S2455,7,FALSE)</f>
        <v>1 Jun 1983</v>
      </c>
      <c r="M1282" s="17">
        <f>VLOOKUP($A113,'Hospitalisation Details'!$K113:$S2455,9,FALSE)</f>
        <v>39865.699999999997</v>
      </c>
      <c r="N1282" s="11" t="str">
        <f>VLOOKUP($A113,'Hospitalisation Details'!$K113:$S2455,4,FALSE)</f>
        <v>Tier - 2</v>
      </c>
      <c r="O1282" s="11" t="str">
        <f>VLOOKUP($A113,'Hospitalisation Details'!$K113:$S2455,5,FALSE)</f>
        <v>Tier - 2</v>
      </c>
      <c r="P1282" s="11" t="str">
        <f>VLOOKUP($A113,'Hospitalisation Details'!$K113:$S2455,6,FALSE)</f>
        <v>R1011</v>
      </c>
      <c r="Q1282" s="36">
        <f ca="1">VLOOKUP($A113,'Hospitalisation Details'!$K113:$S2455,8,FALSE)</f>
        <v>41</v>
      </c>
    </row>
    <row r="1283" spans="1:17" x14ac:dyDescent="0.3">
      <c r="A1283" s="14" t="str">
        <f>VLOOKUP('Customer Names'!A1283,'Customer Names'!A1283:F3617,1,FALSE)</f>
        <v>Id1282</v>
      </c>
      <c r="B1283" s="11" t="str">
        <f>VLOOKUP('Customer Names'!B1283,'Customer Names'!B1283:G3617,5,FALSE)</f>
        <v>Jennifer D</v>
      </c>
      <c r="C1283" s="11">
        <f>VLOOKUP($A1283,'Medical Examinations'!$A1283:$O3617,2,FALSE)</f>
        <v>45.32</v>
      </c>
      <c r="D1283" s="11">
        <f>VLOOKUP($A1283,'Medical Examinations'!$A1283:$O3617,3,FALSE)</f>
        <v>6.53</v>
      </c>
      <c r="E1283" s="11" t="str">
        <f>VLOOKUP($A1283,'Medical Examinations'!$A1283:$P3617,14,FALSE)</f>
        <v>Yes</v>
      </c>
      <c r="F1283" s="11" t="str">
        <f>VLOOKUP($A1283,'Medical Examinations'!$A1283:$O3617,5,FALSE)</f>
        <v>No</v>
      </c>
      <c r="G1283" s="11" t="str">
        <f>VLOOKUP($A1283,'Medical Examinations'!$A1283:$O3617,6,FALSE)</f>
        <v>No</v>
      </c>
      <c r="H1283" s="11">
        <f>VLOOKUP($A1283,'Medical Examinations'!$A1283:$P3617,13,FALSE)</f>
        <v>1</v>
      </c>
      <c r="I1283" s="11" t="str">
        <f>VLOOKUP($A1283,'Medical Examinations'!$A1283:$P3617,16,FALSE)</f>
        <v>No</v>
      </c>
      <c r="J1283" s="11" t="str">
        <f>VLOOKUP($A1283,'Medical Examinations'!$A1283:$P3617,11,FALSE)</f>
        <v>Obesity</v>
      </c>
      <c r="K1283" s="11" t="str">
        <f>VLOOKUP($A1283,'Medical Examinations'!$A1283:$P3617,12,FALSE)</f>
        <v>Diabetes</v>
      </c>
      <c r="L1283" s="11" t="str">
        <f>VLOOKUP($A114,'Hospitalisation Details'!$K114:$S2456,7,FALSE)</f>
        <v>17 Jul 1985</v>
      </c>
      <c r="M1283" s="17">
        <f>VLOOKUP($A114,'Hospitalisation Details'!$K114:$S2456,9,FALSE)</f>
        <v>39836.519999999997</v>
      </c>
      <c r="N1283" s="11" t="str">
        <f>VLOOKUP($A114,'Hospitalisation Details'!$K114:$S2456,4,FALSE)</f>
        <v>Tier - 2</v>
      </c>
      <c r="O1283" s="11" t="str">
        <f>VLOOKUP($A114,'Hospitalisation Details'!$K114:$S2456,5,FALSE)</f>
        <v>Tier - 1</v>
      </c>
      <c r="P1283" s="11" t="str">
        <f>VLOOKUP($A114,'Hospitalisation Details'!$K114:$S2456,6,FALSE)</f>
        <v>R1011</v>
      </c>
      <c r="Q1283" s="36">
        <f ca="1">VLOOKUP($A114,'Hospitalisation Details'!$K114:$S2456,8,FALSE)</f>
        <v>39</v>
      </c>
    </row>
    <row r="1284" spans="1:17" x14ac:dyDescent="0.3">
      <c r="A1284" s="14" t="str">
        <f>VLOOKUP('Customer Names'!A1284,'Customer Names'!A1284:F3618,1,FALSE)</f>
        <v>Id1283</v>
      </c>
      <c r="B1284" s="11" t="str">
        <f>VLOOKUP('Customer Names'!B1284,'Customer Names'!B1284:G3618,5,FALSE)</f>
        <v>Erik</v>
      </c>
      <c r="C1284" s="11">
        <f>VLOOKUP($A1284,'Medical Examinations'!$A1284:$O3618,2,FALSE)</f>
        <v>31.93</v>
      </c>
      <c r="D1284" s="11">
        <f>VLOOKUP($A1284,'Medical Examinations'!$A1284:$O3618,3,FALSE)</f>
        <v>4.82</v>
      </c>
      <c r="E1284" s="11" t="str">
        <f>VLOOKUP($A1284,'Medical Examinations'!$A1284:$P3618,14,FALSE)</f>
        <v>Yes</v>
      </c>
      <c r="F1284" s="11" t="str">
        <f>VLOOKUP($A1284,'Medical Examinations'!$A1284:$O3618,5,FALSE)</f>
        <v>No</v>
      </c>
      <c r="G1284" s="11" t="str">
        <f>VLOOKUP($A1284,'Medical Examinations'!$A1284:$O3618,6,FALSE)</f>
        <v>No</v>
      </c>
      <c r="H1284" s="11">
        <f>VLOOKUP($A1284,'Medical Examinations'!$A1284:$P3618,13,FALSE)</f>
        <v>1</v>
      </c>
      <c r="I1284" s="11" t="str">
        <f>VLOOKUP($A1284,'Medical Examinations'!$A1284:$P3618,16,FALSE)</f>
        <v>No</v>
      </c>
      <c r="J1284" s="11" t="str">
        <f>VLOOKUP($A1284,'Medical Examinations'!$A1284:$P3618,11,FALSE)</f>
        <v>Obesity</v>
      </c>
      <c r="K1284" s="11" t="str">
        <f>VLOOKUP($A1284,'Medical Examinations'!$A1284:$P3618,12,FALSE)</f>
        <v>Normal</v>
      </c>
      <c r="L1284" s="11" t="str">
        <f>VLOOKUP($A115,'Hospitalisation Details'!$K115:$S2457,7,FALSE)</f>
        <v>24 Jul 1987</v>
      </c>
      <c r="M1284" s="17">
        <f>VLOOKUP($A115,'Hospitalisation Details'!$K115:$S2457,9,FALSE)</f>
        <v>39774.28</v>
      </c>
      <c r="N1284" s="11" t="str">
        <f>VLOOKUP($A115,'Hospitalisation Details'!$K115:$S2457,4,FALSE)</f>
        <v>Tier - 1</v>
      </c>
      <c r="O1284" s="11" t="str">
        <f>VLOOKUP($A115,'Hospitalisation Details'!$K115:$S2457,5,FALSE)</f>
        <v>Tier - 1</v>
      </c>
      <c r="P1284" s="11" t="str">
        <f>VLOOKUP($A115,'Hospitalisation Details'!$K115:$S2457,6,FALSE)</f>
        <v>R1014</v>
      </c>
      <c r="Q1284" s="36">
        <f ca="1">VLOOKUP($A115,'Hospitalisation Details'!$K115:$S2457,8,FALSE)</f>
        <v>37</v>
      </c>
    </row>
    <row r="1285" spans="1:17" x14ac:dyDescent="0.3">
      <c r="A1285" s="14" t="str">
        <f>VLOOKUP('Customer Names'!A1285,'Customer Names'!A1285:F3619,1,FALSE)</f>
        <v>Id1284</v>
      </c>
      <c r="B1285" s="11" t="str">
        <f>VLOOKUP('Customer Names'!B1285,'Customer Names'!B1285:G3619,5,FALSE)</f>
        <v>Lana J</v>
      </c>
      <c r="C1285" s="11">
        <f>VLOOKUP($A1285,'Medical Examinations'!$A1285:$O3619,2,FALSE)</f>
        <v>36</v>
      </c>
      <c r="D1285" s="11">
        <f>VLOOKUP($A1285,'Medical Examinations'!$A1285:$O3619,3,FALSE)</f>
        <v>11.94</v>
      </c>
      <c r="E1285" s="11" t="str">
        <f>VLOOKUP($A1285,'Medical Examinations'!$A1285:$P3619,14,FALSE)</f>
        <v>Yes</v>
      </c>
      <c r="F1285" s="11" t="str">
        <f>VLOOKUP($A1285,'Medical Examinations'!$A1285:$O3619,5,FALSE)</f>
        <v>No</v>
      </c>
      <c r="G1285" s="11" t="str">
        <f>VLOOKUP($A1285,'Medical Examinations'!$A1285:$O3619,6,FALSE)</f>
        <v>No</v>
      </c>
      <c r="H1285" s="11">
        <f>VLOOKUP($A1285,'Medical Examinations'!$A1285:$P3619,13,FALSE)</f>
        <v>1</v>
      </c>
      <c r="I1285" s="11" t="str">
        <f>VLOOKUP($A1285,'Medical Examinations'!$A1285:$P3619,16,FALSE)</f>
        <v>No</v>
      </c>
      <c r="J1285" s="11" t="str">
        <f>VLOOKUP($A1285,'Medical Examinations'!$A1285:$P3619,11,FALSE)</f>
        <v>Obesity</v>
      </c>
      <c r="K1285" s="11" t="str">
        <f>VLOOKUP($A1285,'Medical Examinations'!$A1285:$P3619,12,FALSE)</f>
        <v>Diabetes</v>
      </c>
      <c r="L1285" s="11" t="str">
        <f>VLOOKUP($A116,'Hospitalisation Details'!$K116:$S2458,7,FALSE)</f>
        <v>17 Dec 1973</v>
      </c>
      <c r="M1285" s="17">
        <f>VLOOKUP($A116,'Hospitalisation Details'!$K116:$S2458,9,FALSE)</f>
        <v>39727.61</v>
      </c>
      <c r="N1285" s="11" t="str">
        <f>VLOOKUP($A116,'Hospitalisation Details'!$K116:$S2458,4,FALSE)</f>
        <v>Tier - 1</v>
      </c>
      <c r="O1285" s="11" t="str">
        <f>VLOOKUP($A116,'Hospitalisation Details'!$K116:$S2458,5,FALSE)</f>
        <v>Tier - 2</v>
      </c>
      <c r="P1285" s="11" t="str">
        <f>VLOOKUP($A116,'Hospitalisation Details'!$K116:$S2458,6,FALSE)</f>
        <v>R1011</v>
      </c>
      <c r="Q1285" s="36">
        <f ca="1">VLOOKUP($A116,'Hospitalisation Details'!$K116:$S2458,8,FALSE)</f>
        <v>51</v>
      </c>
    </row>
    <row r="1286" spans="1:17" x14ac:dyDescent="0.3">
      <c r="A1286" s="14" t="str">
        <f>VLOOKUP('Customer Names'!A1286,'Customer Names'!A1286:F3620,1,FALSE)</f>
        <v>Id1285</v>
      </c>
      <c r="B1286" s="11" t="str">
        <f>VLOOKUP('Customer Names'!B1286,'Customer Names'!B1286:G3620,5,FALSE)</f>
        <v>Rebecca E</v>
      </c>
      <c r="C1286" s="11">
        <f>VLOOKUP($A1286,'Medical Examinations'!$A1286:$O3620,2,FALSE)</f>
        <v>32</v>
      </c>
      <c r="D1286" s="11">
        <f>VLOOKUP($A1286,'Medical Examinations'!$A1286:$O3620,3,FALSE)</f>
        <v>7.85</v>
      </c>
      <c r="E1286" s="11" t="str">
        <f>VLOOKUP($A1286,'Medical Examinations'!$A1286:$P3620,14,FALSE)</f>
        <v>Yes</v>
      </c>
      <c r="F1286" s="11" t="str">
        <f>VLOOKUP($A1286,'Medical Examinations'!$A1286:$O3620,5,FALSE)</f>
        <v>No</v>
      </c>
      <c r="G1286" s="11" t="str">
        <f>VLOOKUP($A1286,'Medical Examinations'!$A1286:$O3620,6,FALSE)</f>
        <v>No</v>
      </c>
      <c r="H1286" s="11">
        <f>VLOOKUP($A1286,'Medical Examinations'!$A1286:$P3620,13,FALSE)</f>
        <v>1</v>
      </c>
      <c r="I1286" s="11" t="str">
        <f>VLOOKUP($A1286,'Medical Examinations'!$A1286:$P3620,16,FALSE)</f>
        <v>No</v>
      </c>
      <c r="J1286" s="11" t="str">
        <f>VLOOKUP($A1286,'Medical Examinations'!$A1286:$P3620,11,FALSE)</f>
        <v>Obesity</v>
      </c>
      <c r="K1286" s="11" t="str">
        <f>VLOOKUP($A1286,'Medical Examinations'!$A1286:$P3620,12,FALSE)</f>
        <v>Diabetes</v>
      </c>
      <c r="L1286" s="11" t="str">
        <f>VLOOKUP($A117,'Hospitalisation Details'!$K117:$S2459,7,FALSE)</f>
        <v>12 Aug 1977</v>
      </c>
      <c r="M1286" s="17">
        <f>VLOOKUP($A117,'Hospitalisation Details'!$K117:$S2459,9,FALSE)</f>
        <v>39725.519999999997</v>
      </c>
      <c r="N1286" s="11" t="str">
        <f>VLOOKUP($A117,'Hospitalisation Details'!$K117:$S2459,4,FALSE)</f>
        <v>Tier - 2</v>
      </c>
      <c r="O1286" s="11" t="str">
        <f>VLOOKUP($A117,'Hospitalisation Details'!$K117:$S2459,5,FALSE)</f>
        <v>Tier - 1</v>
      </c>
      <c r="P1286" s="11" t="str">
        <f>VLOOKUP($A117,'Hospitalisation Details'!$K117:$S2459,6,FALSE)</f>
        <v>R1012</v>
      </c>
      <c r="Q1286" s="36">
        <f ca="1">VLOOKUP($A117,'Hospitalisation Details'!$K117:$S2459,8,FALSE)</f>
        <v>47</v>
      </c>
    </row>
    <row r="1287" spans="1:17" x14ac:dyDescent="0.3">
      <c r="A1287" s="14" t="str">
        <f>VLOOKUP('Customer Names'!A1287,'Customer Names'!A1287:F3621,1,FALSE)</f>
        <v>Id1286</v>
      </c>
      <c r="B1287" s="11" t="str">
        <f>VLOOKUP('Customer Names'!B1287,'Customer Names'!B1287:G3621,5,FALSE)</f>
        <v>Katie M</v>
      </c>
      <c r="C1287" s="11">
        <f>VLOOKUP($A1287,'Medical Examinations'!$A1287:$O3621,2,FALSE)</f>
        <v>29.37</v>
      </c>
      <c r="D1287" s="11">
        <f>VLOOKUP($A1287,'Medical Examinations'!$A1287:$O3621,3,FALSE)</f>
        <v>8.01</v>
      </c>
      <c r="E1287" s="11" t="str">
        <f>VLOOKUP($A1287,'Medical Examinations'!$A1287:$P3621,14,FALSE)</f>
        <v>Yes</v>
      </c>
      <c r="F1287" s="11" t="str">
        <f>VLOOKUP($A1287,'Medical Examinations'!$A1287:$O3621,5,FALSE)</f>
        <v>No</v>
      </c>
      <c r="G1287" s="11" t="str">
        <f>VLOOKUP($A1287,'Medical Examinations'!$A1287:$O3621,6,FALSE)</f>
        <v>No</v>
      </c>
      <c r="H1287" s="11">
        <f>VLOOKUP($A1287,'Medical Examinations'!$A1287:$P3621,13,FALSE)</f>
        <v>1</v>
      </c>
      <c r="I1287" s="11" t="str">
        <f>VLOOKUP($A1287,'Medical Examinations'!$A1287:$P3621,16,FALSE)</f>
        <v>No</v>
      </c>
      <c r="J1287" s="11" t="str">
        <f>VLOOKUP($A1287,'Medical Examinations'!$A1287:$P3621,11,FALSE)</f>
        <v>Overweight</v>
      </c>
      <c r="K1287" s="11" t="str">
        <f>VLOOKUP($A1287,'Medical Examinations'!$A1287:$P3621,12,FALSE)</f>
        <v>Diabetes</v>
      </c>
      <c r="L1287" s="11" t="str">
        <f>VLOOKUP($A118,'Hospitalisation Details'!$K118:$S2460,7,FALSE)</f>
        <v>16 Jul 2003</v>
      </c>
      <c r="M1287" s="17">
        <f>VLOOKUP($A118,'Hospitalisation Details'!$K118:$S2460,9,FALSE)</f>
        <v>39722.75</v>
      </c>
      <c r="N1287" s="11" t="str">
        <f>VLOOKUP($A118,'Hospitalisation Details'!$K118:$S2460,4,FALSE)</f>
        <v>Tier - 1</v>
      </c>
      <c r="O1287" s="11" t="str">
        <f>VLOOKUP($A118,'Hospitalisation Details'!$K118:$S2460,5,FALSE)</f>
        <v>Tier - 1</v>
      </c>
      <c r="P1287" s="11" t="str">
        <f>VLOOKUP($A118,'Hospitalisation Details'!$K118:$S2460,6,FALSE)</f>
        <v>R1013</v>
      </c>
      <c r="Q1287" s="36">
        <f ca="1">VLOOKUP($A118,'Hospitalisation Details'!$K118:$S2460,8,FALSE)</f>
        <v>21</v>
      </c>
    </row>
    <row r="1288" spans="1:17" x14ac:dyDescent="0.3">
      <c r="A1288" s="14" t="str">
        <f>VLOOKUP('Customer Names'!A1288,'Customer Names'!A1288:F3622,1,FALSE)</f>
        <v>Id1287</v>
      </c>
      <c r="B1288" s="11" t="str">
        <f>VLOOKUP('Customer Names'!B1288,'Customer Names'!B1288:G3622,5,FALSE)</f>
        <v>Elizabeth A</v>
      </c>
      <c r="C1288" s="11">
        <f>VLOOKUP($A1288,'Medical Examinations'!$A1288:$O3622,2,FALSE)</f>
        <v>23.6</v>
      </c>
      <c r="D1288" s="11">
        <f>VLOOKUP($A1288,'Medical Examinations'!$A1288:$O3622,3,FALSE)</f>
        <v>7.4</v>
      </c>
      <c r="E1288" s="11" t="str">
        <f>VLOOKUP($A1288,'Medical Examinations'!$A1288:$P3622,14,FALSE)</f>
        <v>Yes</v>
      </c>
      <c r="F1288" s="11" t="str">
        <f>VLOOKUP($A1288,'Medical Examinations'!$A1288:$O3622,5,FALSE)</f>
        <v>No</v>
      </c>
      <c r="G1288" s="11" t="str">
        <f>VLOOKUP($A1288,'Medical Examinations'!$A1288:$O3622,6,FALSE)</f>
        <v>No</v>
      </c>
      <c r="H1288" s="11">
        <f>VLOOKUP($A1288,'Medical Examinations'!$A1288:$P3622,13,FALSE)</f>
        <v>1</v>
      </c>
      <c r="I1288" s="11" t="str">
        <f>VLOOKUP($A1288,'Medical Examinations'!$A1288:$P3622,16,FALSE)</f>
        <v>No</v>
      </c>
      <c r="J1288" s="11" t="str">
        <f>VLOOKUP($A1288,'Medical Examinations'!$A1288:$P3622,11,FALSE)</f>
        <v>Normal Weight</v>
      </c>
      <c r="K1288" s="11" t="str">
        <f>VLOOKUP($A1288,'Medical Examinations'!$A1288:$P3622,12,FALSE)</f>
        <v>Diabetes</v>
      </c>
      <c r="L1288" s="11" t="str">
        <f>VLOOKUP($A119,'Hospitalisation Details'!$K119:$S2461,7,FALSE)</f>
        <v>29 Sep 1968</v>
      </c>
      <c r="M1288" s="17">
        <f>VLOOKUP($A119,'Hospitalisation Details'!$K119:$S2461,9,FALSE)</f>
        <v>39721.93</v>
      </c>
      <c r="N1288" s="11" t="str">
        <f>VLOOKUP($A119,'Hospitalisation Details'!$K119:$S2461,4,FALSE)</f>
        <v>Tier - 2</v>
      </c>
      <c r="O1288" s="11" t="str">
        <f>VLOOKUP($A119,'Hospitalisation Details'!$K119:$S2461,5,FALSE)</f>
        <v>Tier - 2</v>
      </c>
      <c r="P1288" s="11" t="str">
        <f>VLOOKUP($A119,'Hospitalisation Details'!$K119:$S2461,6,FALSE)</f>
        <v>R1011</v>
      </c>
      <c r="Q1288" s="36">
        <f ca="1">VLOOKUP($A119,'Hospitalisation Details'!$K119:$S2461,8,FALSE)</f>
        <v>56</v>
      </c>
    </row>
    <row r="1289" spans="1:17" x14ac:dyDescent="0.3">
      <c r="A1289" s="14" t="str">
        <f>VLOOKUP('Customer Names'!A1289,'Customer Names'!A1289:F3623,1,FALSE)</f>
        <v>Id1288</v>
      </c>
      <c r="B1289" s="11" t="str">
        <f>VLOOKUP('Customer Names'!B1289,'Customer Names'!B1289:G3623,5,FALSE)</f>
        <v>Sarah</v>
      </c>
      <c r="C1289" s="11">
        <f>VLOOKUP($A1289,'Medical Examinations'!$A1289:$O3623,2,FALSE)</f>
        <v>33.155000000000001</v>
      </c>
      <c r="D1289" s="11">
        <f>VLOOKUP($A1289,'Medical Examinations'!$A1289:$O3623,3,FALSE)</f>
        <v>8.3800000000000008</v>
      </c>
      <c r="E1289" s="11" t="str">
        <f>VLOOKUP($A1289,'Medical Examinations'!$A1289:$P3623,14,FALSE)</f>
        <v>Yes</v>
      </c>
      <c r="F1289" s="11" t="str">
        <f>VLOOKUP($A1289,'Medical Examinations'!$A1289:$O3623,5,FALSE)</f>
        <v>No</v>
      </c>
      <c r="G1289" s="11" t="str">
        <f>VLOOKUP($A1289,'Medical Examinations'!$A1289:$O3623,6,FALSE)</f>
        <v>No</v>
      </c>
      <c r="H1289" s="11">
        <f>VLOOKUP($A1289,'Medical Examinations'!$A1289:$P3623,13,FALSE)</f>
        <v>0</v>
      </c>
      <c r="I1289" s="11" t="str">
        <f>VLOOKUP($A1289,'Medical Examinations'!$A1289:$P3623,16,FALSE)</f>
        <v>No</v>
      </c>
      <c r="J1289" s="11" t="str">
        <f>VLOOKUP($A1289,'Medical Examinations'!$A1289:$P3623,11,FALSE)</f>
        <v>Obesity</v>
      </c>
      <c r="K1289" s="11" t="str">
        <f>VLOOKUP($A1289,'Medical Examinations'!$A1289:$P3623,12,FALSE)</f>
        <v>Diabetes</v>
      </c>
      <c r="L1289" s="11" t="str">
        <f>VLOOKUP($A120,'Hospitalisation Details'!$K120:$S2462,7,FALSE)</f>
        <v>17 Dec 1977</v>
      </c>
      <c r="M1289" s="17">
        <f>VLOOKUP($A120,'Hospitalisation Details'!$K120:$S2462,9,FALSE)</f>
        <v>39670.44</v>
      </c>
      <c r="N1289" s="11" t="str">
        <f>VLOOKUP($A120,'Hospitalisation Details'!$K120:$S2462,4,FALSE)</f>
        <v>Tier - 2</v>
      </c>
      <c r="O1289" s="11" t="str">
        <f>VLOOKUP($A120,'Hospitalisation Details'!$K120:$S2462,5,FALSE)</f>
        <v>Tier - 1</v>
      </c>
      <c r="P1289" s="11" t="str">
        <f>VLOOKUP($A120,'Hospitalisation Details'!$K120:$S2462,6,FALSE)</f>
        <v>R1012</v>
      </c>
      <c r="Q1289" s="36">
        <f ca="1">VLOOKUP($A120,'Hospitalisation Details'!$K120:$S2462,8,FALSE)</f>
        <v>47</v>
      </c>
    </row>
    <row r="1290" spans="1:17" x14ac:dyDescent="0.3">
      <c r="A1290" s="14" t="str">
        <f>VLOOKUP('Customer Names'!A1290,'Customer Names'!A1290:F3624,1,FALSE)</f>
        <v>Id1289</v>
      </c>
      <c r="B1290" s="11" t="str">
        <f>VLOOKUP('Customer Names'!B1290,'Customer Names'!B1290:G3624,5,FALSE)</f>
        <v>Annie J</v>
      </c>
      <c r="C1290" s="11">
        <f>VLOOKUP($A1290,'Medical Examinations'!$A1290:$O3624,2,FALSE)</f>
        <v>24.32</v>
      </c>
      <c r="D1290" s="11">
        <f>VLOOKUP($A1290,'Medical Examinations'!$A1290:$O3624,3,FALSE)</f>
        <v>11.56</v>
      </c>
      <c r="E1290" s="11" t="str">
        <f>VLOOKUP($A1290,'Medical Examinations'!$A1290:$P3624,14,FALSE)</f>
        <v>Yes</v>
      </c>
      <c r="F1290" s="11" t="str">
        <f>VLOOKUP($A1290,'Medical Examinations'!$A1290:$O3624,5,FALSE)</f>
        <v>No</v>
      </c>
      <c r="G1290" s="11" t="str">
        <f>VLOOKUP($A1290,'Medical Examinations'!$A1290:$O3624,6,FALSE)</f>
        <v>No</v>
      </c>
      <c r="H1290" s="11">
        <f>VLOOKUP($A1290,'Medical Examinations'!$A1290:$P3624,13,FALSE)</f>
        <v>1</v>
      </c>
      <c r="I1290" s="11" t="str">
        <f>VLOOKUP($A1290,'Medical Examinations'!$A1290:$P3624,16,FALSE)</f>
        <v>No</v>
      </c>
      <c r="J1290" s="11" t="str">
        <f>VLOOKUP($A1290,'Medical Examinations'!$A1290:$P3624,11,FALSE)</f>
        <v>Normal Weight</v>
      </c>
      <c r="K1290" s="11" t="str">
        <f>VLOOKUP($A1290,'Medical Examinations'!$A1290:$P3624,12,FALSE)</f>
        <v>Diabetes</v>
      </c>
      <c r="L1290" s="11" t="str">
        <f>VLOOKUP($A121,'Hospitalisation Details'!$K121:$S2463,7,FALSE)</f>
        <v>7 Aug 1995</v>
      </c>
      <c r="M1290" s="17">
        <f>VLOOKUP($A121,'Hospitalisation Details'!$K121:$S2463,9,FALSE)</f>
        <v>39611.760000000002</v>
      </c>
      <c r="N1290" s="11" t="str">
        <f>VLOOKUP($A121,'Hospitalisation Details'!$K121:$S2463,4,FALSE)</f>
        <v>Tier - 1</v>
      </c>
      <c r="O1290" s="11" t="str">
        <f>VLOOKUP($A121,'Hospitalisation Details'!$K121:$S2463,5,FALSE)</f>
        <v>Tier - 3</v>
      </c>
      <c r="P1290" s="11" t="str">
        <f>VLOOKUP($A121,'Hospitalisation Details'!$K121:$S2463,6,FALSE)</f>
        <v>R1013</v>
      </c>
      <c r="Q1290" s="36">
        <f ca="1">VLOOKUP($A121,'Hospitalisation Details'!$K121:$S2463,8,FALSE)</f>
        <v>29</v>
      </c>
    </row>
    <row r="1291" spans="1:17" x14ac:dyDescent="0.3">
      <c r="A1291" s="14" t="str">
        <f>VLOOKUP('Customer Names'!A1291,'Customer Names'!A1291:F3625,1,FALSE)</f>
        <v>Id1290</v>
      </c>
      <c r="B1291" s="11" t="str">
        <f>VLOOKUP('Customer Names'!B1291,'Customer Names'!B1291:G3625,5,FALSE)</f>
        <v>Annie</v>
      </c>
      <c r="C1291" s="11">
        <f>VLOOKUP($A1291,'Medical Examinations'!$A1291:$O3625,2,FALSE)</f>
        <v>36.299999999999997</v>
      </c>
      <c r="D1291" s="11">
        <f>VLOOKUP($A1291,'Medical Examinations'!$A1291:$O3625,3,FALSE)</f>
        <v>4.6100000000000003</v>
      </c>
      <c r="E1291" s="11" t="str">
        <f>VLOOKUP($A1291,'Medical Examinations'!$A1291:$P3625,14,FALSE)</f>
        <v>No</v>
      </c>
      <c r="F1291" s="11" t="str">
        <f>VLOOKUP($A1291,'Medical Examinations'!$A1291:$O3625,5,FALSE)</f>
        <v>No</v>
      </c>
      <c r="G1291" s="11" t="str">
        <f>VLOOKUP($A1291,'Medical Examinations'!$A1291:$O3625,6,FALSE)</f>
        <v>No</v>
      </c>
      <c r="H1291" s="11">
        <f>VLOOKUP($A1291,'Medical Examinations'!$A1291:$P3625,13,FALSE)</f>
        <v>0</v>
      </c>
      <c r="I1291" s="11" t="str">
        <f>VLOOKUP($A1291,'Medical Examinations'!$A1291:$P3625,16,FALSE)</f>
        <v>No</v>
      </c>
      <c r="J1291" s="11" t="str">
        <f>VLOOKUP($A1291,'Medical Examinations'!$A1291:$P3625,11,FALSE)</f>
        <v>Obesity</v>
      </c>
      <c r="K1291" s="11" t="str">
        <f>VLOOKUP($A1291,'Medical Examinations'!$A1291:$P3625,12,FALSE)</f>
        <v>Normal</v>
      </c>
      <c r="L1291" s="11" t="str">
        <f>VLOOKUP($A122,'Hospitalisation Details'!$K122:$S2464,7,FALSE)</f>
        <v>5 Jul 1981</v>
      </c>
      <c r="M1291" s="17">
        <f>VLOOKUP($A122,'Hospitalisation Details'!$K122:$S2464,9,FALSE)</f>
        <v>39597.410000000003</v>
      </c>
      <c r="N1291" s="11" t="str">
        <f>VLOOKUP($A122,'Hospitalisation Details'!$K122:$S2464,4,FALSE)</f>
        <v>Tier - 1</v>
      </c>
      <c r="O1291" s="11" t="str">
        <f>VLOOKUP($A122,'Hospitalisation Details'!$K122:$S2464,5,FALSE)</f>
        <v>Tier - 2</v>
      </c>
      <c r="P1291" s="11" t="str">
        <f>VLOOKUP($A122,'Hospitalisation Details'!$K122:$S2464,6,FALSE)</f>
        <v>R1017</v>
      </c>
      <c r="Q1291" s="36">
        <f ca="1">VLOOKUP($A122,'Hospitalisation Details'!$K122:$S2464,8,FALSE)</f>
        <v>43</v>
      </c>
    </row>
    <row r="1292" spans="1:17" x14ac:dyDescent="0.3">
      <c r="A1292" s="14" t="str">
        <f>VLOOKUP('Customer Names'!A1292,'Customer Names'!A1292:F3626,1,FALSE)</f>
        <v>Id1291</v>
      </c>
      <c r="B1292" s="11" t="str">
        <f>VLOOKUP('Customer Names'!B1292,'Customer Names'!B1292:G3626,5,FALSE)</f>
        <v>Lindsey</v>
      </c>
      <c r="C1292" s="11">
        <f>VLOOKUP($A1292,'Medical Examinations'!$A1292:$O3626,2,FALSE)</f>
        <v>34.4</v>
      </c>
      <c r="D1292" s="11">
        <f>VLOOKUP($A1292,'Medical Examinations'!$A1292:$O3626,3,FALSE)</f>
        <v>4.95</v>
      </c>
      <c r="E1292" s="11" t="str">
        <f>VLOOKUP($A1292,'Medical Examinations'!$A1292:$P3626,14,FALSE)</f>
        <v>No</v>
      </c>
      <c r="F1292" s="11" t="str">
        <f>VLOOKUP($A1292,'Medical Examinations'!$A1292:$O3626,5,FALSE)</f>
        <v>No</v>
      </c>
      <c r="G1292" s="11" t="str">
        <f>VLOOKUP($A1292,'Medical Examinations'!$A1292:$O3626,6,FALSE)</f>
        <v>Yes</v>
      </c>
      <c r="H1292" s="11">
        <f>VLOOKUP($A1292,'Medical Examinations'!$A1292:$P3626,13,FALSE)</f>
        <v>1</v>
      </c>
      <c r="I1292" s="11" t="str">
        <f>VLOOKUP($A1292,'Medical Examinations'!$A1292:$P3626,16,FALSE)</f>
        <v>No</v>
      </c>
      <c r="J1292" s="11" t="str">
        <f>VLOOKUP($A1292,'Medical Examinations'!$A1292:$P3626,11,FALSE)</f>
        <v>Obesity</v>
      </c>
      <c r="K1292" s="11" t="str">
        <f>VLOOKUP($A1292,'Medical Examinations'!$A1292:$P3626,12,FALSE)</f>
        <v>Normal</v>
      </c>
      <c r="L1292" s="11" t="str">
        <f>VLOOKUP($A123,'Hospitalisation Details'!$K123:$S2465,7,FALSE)</f>
        <v>12 Jul 1978</v>
      </c>
      <c r="M1292" s="17">
        <f>VLOOKUP($A123,'Hospitalisation Details'!$K123:$S2465,9,FALSE)</f>
        <v>39556.49</v>
      </c>
      <c r="N1292" s="11" t="str">
        <f>VLOOKUP($A123,'Hospitalisation Details'!$K123:$S2465,4,FALSE)</f>
        <v>Tier - 1</v>
      </c>
      <c r="O1292" s="11" t="str">
        <f>VLOOKUP($A123,'Hospitalisation Details'!$K123:$S2465,5,FALSE)</f>
        <v>Tier - 2</v>
      </c>
      <c r="P1292" s="11" t="str">
        <f>VLOOKUP($A123,'Hospitalisation Details'!$K123:$S2465,6,FALSE)</f>
        <v>R1015</v>
      </c>
      <c r="Q1292" s="36">
        <f ca="1">VLOOKUP($A123,'Hospitalisation Details'!$K123:$S2465,8,FALSE)</f>
        <v>46</v>
      </c>
    </row>
    <row r="1293" spans="1:17" x14ac:dyDescent="0.3">
      <c r="A1293" s="14" t="str">
        <f>VLOOKUP('Customer Names'!A1293,'Customer Names'!A1293:F3627,1,FALSE)</f>
        <v>Id1292</v>
      </c>
      <c r="B1293" s="11" t="str">
        <f>VLOOKUP('Customer Names'!B1293,'Customer Names'!B1293:G3627,5,FALSE)</f>
        <v>Laura</v>
      </c>
      <c r="C1293" s="11">
        <f>VLOOKUP($A1293,'Medical Examinations'!$A1293:$O3627,2,FALSE)</f>
        <v>30.9</v>
      </c>
      <c r="D1293" s="11">
        <f>VLOOKUP($A1293,'Medical Examinations'!$A1293:$O3627,3,FALSE)</f>
        <v>5.04</v>
      </c>
      <c r="E1293" s="11" t="str">
        <f>VLOOKUP($A1293,'Medical Examinations'!$A1293:$P3627,14,FALSE)</f>
        <v>No</v>
      </c>
      <c r="F1293" s="11" t="str">
        <f>VLOOKUP($A1293,'Medical Examinations'!$A1293:$O3627,5,FALSE)</f>
        <v>No</v>
      </c>
      <c r="G1293" s="11" t="str">
        <f>VLOOKUP($A1293,'Medical Examinations'!$A1293:$O3627,6,FALSE)</f>
        <v>No</v>
      </c>
      <c r="H1293" s="11">
        <f>VLOOKUP($A1293,'Medical Examinations'!$A1293:$P3627,13,FALSE)</f>
        <v>0</v>
      </c>
      <c r="I1293" s="11" t="str">
        <f>VLOOKUP($A1293,'Medical Examinations'!$A1293:$P3627,16,FALSE)</f>
        <v>No</v>
      </c>
      <c r="J1293" s="11" t="str">
        <f>VLOOKUP($A1293,'Medical Examinations'!$A1293:$P3627,11,FALSE)</f>
        <v>Obesity</v>
      </c>
      <c r="K1293" s="11" t="str">
        <f>VLOOKUP($A1293,'Medical Examinations'!$A1293:$P3627,12,FALSE)</f>
        <v>Normal</v>
      </c>
      <c r="L1293" s="11" t="str">
        <f>VLOOKUP($A124,'Hospitalisation Details'!$K124:$S2466,7,FALSE)</f>
        <v>24 Jun 1966</v>
      </c>
      <c r="M1293" s="17">
        <f>VLOOKUP($A124,'Hospitalisation Details'!$K124:$S2466,9,FALSE)</f>
        <v>39396.86</v>
      </c>
      <c r="N1293" s="11" t="str">
        <f>VLOOKUP($A124,'Hospitalisation Details'!$K124:$S2466,4,FALSE)</f>
        <v>Tier - 2</v>
      </c>
      <c r="O1293" s="11" t="str">
        <f>VLOOKUP($A124,'Hospitalisation Details'!$K124:$S2466,5,FALSE)</f>
        <v>Tier - 2</v>
      </c>
      <c r="P1293" s="11" t="str">
        <f>VLOOKUP($A124,'Hospitalisation Details'!$K124:$S2466,6,FALSE)</f>
        <v>R1011</v>
      </c>
      <c r="Q1293" s="36">
        <f ca="1">VLOOKUP($A124,'Hospitalisation Details'!$K124:$S2466,8,FALSE)</f>
        <v>58</v>
      </c>
    </row>
    <row r="1294" spans="1:17" x14ac:dyDescent="0.3">
      <c r="A1294" s="14" t="str">
        <f>VLOOKUP('Customer Names'!A1294,'Customer Names'!A1294:F3628,1,FALSE)</f>
        <v>Id1293</v>
      </c>
      <c r="B1294" s="11" t="str">
        <f>VLOOKUP('Customer Names'!B1294,'Customer Names'!B1294:G3628,5,FALSE)</f>
        <v>Amy T</v>
      </c>
      <c r="C1294" s="11">
        <f>VLOOKUP($A1294,'Medical Examinations'!$A1294:$O3628,2,FALSE)</f>
        <v>28.6</v>
      </c>
      <c r="D1294" s="11">
        <f>VLOOKUP($A1294,'Medical Examinations'!$A1294:$O3628,3,FALSE)</f>
        <v>5.42</v>
      </c>
      <c r="E1294" s="11" t="str">
        <f>VLOOKUP($A1294,'Medical Examinations'!$A1294:$P3628,14,FALSE)</f>
        <v>No</v>
      </c>
      <c r="F1294" s="11" t="str">
        <f>VLOOKUP($A1294,'Medical Examinations'!$A1294:$O3628,5,FALSE)</f>
        <v>No</v>
      </c>
      <c r="G1294" s="11" t="str">
        <f>VLOOKUP($A1294,'Medical Examinations'!$A1294:$O3628,6,FALSE)</f>
        <v>No</v>
      </c>
      <c r="H1294" s="11">
        <f>VLOOKUP($A1294,'Medical Examinations'!$A1294:$P3628,13,FALSE)</f>
        <v>0</v>
      </c>
      <c r="I1294" s="11" t="str">
        <f>VLOOKUP($A1294,'Medical Examinations'!$A1294:$P3628,16,FALSE)</f>
        <v>No</v>
      </c>
      <c r="J1294" s="11" t="str">
        <f>VLOOKUP($A1294,'Medical Examinations'!$A1294:$P3628,11,FALSE)</f>
        <v>Overweight</v>
      </c>
      <c r="K1294" s="11" t="str">
        <f>VLOOKUP($A1294,'Medical Examinations'!$A1294:$P3628,12,FALSE)</f>
        <v>Normal</v>
      </c>
      <c r="L1294" s="11" t="str">
        <f>VLOOKUP($A125,'Hospitalisation Details'!$K125:$S2467,7,FALSE)</f>
        <v>5 Aug 1978</v>
      </c>
      <c r="M1294" s="17">
        <f>VLOOKUP($A125,'Hospitalisation Details'!$K125:$S2467,9,FALSE)</f>
        <v>39352.6</v>
      </c>
      <c r="N1294" s="11" t="str">
        <f>VLOOKUP($A125,'Hospitalisation Details'!$K125:$S2467,4,FALSE)</f>
        <v>Tier - 2</v>
      </c>
      <c r="O1294" s="11" t="str">
        <f>VLOOKUP($A125,'Hospitalisation Details'!$K125:$S2467,5,FALSE)</f>
        <v>Tier - 3</v>
      </c>
      <c r="P1294" s="11" t="str">
        <f>VLOOKUP($A125,'Hospitalisation Details'!$K125:$S2467,6,FALSE)</f>
        <v>R1011</v>
      </c>
      <c r="Q1294" s="36">
        <f ca="1">VLOOKUP($A125,'Hospitalisation Details'!$K125:$S2467,8,FALSE)</f>
        <v>46</v>
      </c>
    </row>
    <row r="1295" spans="1:17" x14ac:dyDescent="0.3">
      <c r="A1295" s="14" t="str">
        <f>VLOOKUP('Customer Names'!A1295,'Customer Names'!A1295:F3629,1,FALSE)</f>
        <v>Id1294</v>
      </c>
      <c r="B1295" s="11" t="str">
        <f>VLOOKUP('Customer Names'!B1295,'Customer Names'!B1295:G3629,5,FALSE)</f>
        <v>Katarina D</v>
      </c>
      <c r="C1295" s="11">
        <f>VLOOKUP($A1295,'Medical Examinations'!$A1295:$O3629,2,FALSE)</f>
        <v>27.83</v>
      </c>
      <c r="D1295" s="11">
        <f>VLOOKUP($A1295,'Medical Examinations'!$A1295:$O3629,3,FALSE)</f>
        <v>5.39</v>
      </c>
      <c r="E1295" s="11" t="str">
        <f>VLOOKUP($A1295,'Medical Examinations'!$A1295:$P3629,14,FALSE)</f>
        <v>No</v>
      </c>
      <c r="F1295" s="11" t="str">
        <f>VLOOKUP($A1295,'Medical Examinations'!$A1295:$O3629,5,FALSE)</f>
        <v>No</v>
      </c>
      <c r="G1295" s="11" t="str">
        <f>VLOOKUP($A1295,'Medical Examinations'!$A1295:$O3629,6,FALSE)</f>
        <v>No</v>
      </c>
      <c r="H1295" s="11">
        <f>VLOOKUP($A1295,'Medical Examinations'!$A1295:$P3629,13,FALSE)</f>
        <v>0</v>
      </c>
      <c r="I1295" s="11" t="str">
        <f>VLOOKUP($A1295,'Medical Examinations'!$A1295:$P3629,16,FALSE)</f>
        <v>No</v>
      </c>
      <c r="J1295" s="11" t="str">
        <f>VLOOKUP($A1295,'Medical Examinations'!$A1295:$P3629,11,FALSE)</f>
        <v>Overweight</v>
      </c>
      <c r="K1295" s="11" t="str">
        <f>VLOOKUP($A1295,'Medical Examinations'!$A1295:$P3629,12,FALSE)</f>
        <v>Normal</v>
      </c>
      <c r="L1295" s="11" t="str">
        <f>VLOOKUP($A126,'Hospitalisation Details'!$K126:$S2468,7,FALSE)</f>
        <v>16 Aug 1982</v>
      </c>
      <c r="M1295" s="17">
        <f>VLOOKUP($A126,'Hospitalisation Details'!$K126:$S2468,9,FALSE)</f>
        <v>39315.279999999999</v>
      </c>
      <c r="N1295" s="11" t="str">
        <f>VLOOKUP($A126,'Hospitalisation Details'!$K126:$S2468,4,FALSE)</f>
        <v>Tier - 2</v>
      </c>
      <c r="O1295" s="11" t="str">
        <f>VLOOKUP($A126,'Hospitalisation Details'!$K126:$S2468,5,FALSE)</f>
        <v>Tier - 3</v>
      </c>
      <c r="P1295" s="11" t="str">
        <f>VLOOKUP($A126,'Hospitalisation Details'!$K126:$S2468,6,FALSE)</f>
        <v>R1011</v>
      </c>
      <c r="Q1295" s="36">
        <f ca="1">VLOOKUP($A126,'Hospitalisation Details'!$K126:$S2468,8,FALSE)</f>
        <v>42</v>
      </c>
    </row>
    <row r="1296" spans="1:17" x14ac:dyDescent="0.3">
      <c r="A1296" s="14" t="str">
        <f>VLOOKUP('Customer Names'!A1296,'Customer Names'!A1296:F3630,1,FALSE)</f>
        <v>Id1295</v>
      </c>
      <c r="B1296" s="11" t="str">
        <f>VLOOKUP('Customer Names'!B1296,'Customer Names'!B1296:G3630,5,FALSE)</f>
        <v>B</v>
      </c>
      <c r="C1296" s="11">
        <f>VLOOKUP($A1296,'Medical Examinations'!$A1296:$O3630,2,FALSE)</f>
        <v>39.64</v>
      </c>
      <c r="D1296" s="11">
        <f>VLOOKUP($A1296,'Medical Examinations'!$A1296:$O3630,3,FALSE)</f>
        <v>6</v>
      </c>
      <c r="E1296" s="11" t="str">
        <f>VLOOKUP($A1296,'Medical Examinations'!$A1296:$P3630,14,FALSE)</f>
        <v>No</v>
      </c>
      <c r="F1296" s="11" t="str">
        <f>VLOOKUP($A1296,'Medical Examinations'!$A1296:$O3630,5,FALSE)</f>
        <v>No</v>
      </c>
      <c r="G1296" s="11" t="str">
        <f>VLOOKUP($A1296,'Medical Examinations'!$A1296:$O3630,6,FALSE)</f>
        <v>Yes</v>
      </c>
      <c r="H1296" s="11">
        <f>VLOOKUP($A1296,'Medical Examinations'!$A1296:$P3630,13,FALSE)</f>
        <v>1</v>
      </c>
      <c r="I1296" s="11" t="str">
        <f>VLOOKUP($A1296,'Medical Examinations'!$A1296:$P3630,16,FALSE)</f>
        <v>No</v>
      </c>
      <c r="J1296" s="11" t="str">
        <f>VLOOKUP($A1296,'Medical Examinations'!$A1296:$P3630,11,FALSE)</f>
        <v>Obesity</v>
      </c>
      <c r="K1296" s="11" t="str">
        <f>VLOOKUP($A1296,'Medical Examinations'!$A1296:$P3630,12,FALSE)</f>
        <v>Prediabetes</v>
      </c>
      <c r="L1296" s="11" t="str">
        <f>VLOOKUP($A127,'Hospitalisation Details'!$K127:$S2469,7,FALSE)</f>
        <v>30 Nov 1992</v>
      </c>
      <c r="M1296" s="17">
        <f>VLOOKUP($A127,'Hospitalisation Details'!$K127:$S2469,9,FALSE)</f>
        <v>39241.440000000002</v>
      </c>
      <c r="N1296" s="11" t="str">
        <f>VLOOKUP($A127,'Hospitalisation Details'!$K127:$S2469,4,FALSE)</f>
        <v>Tier - 1</v>
      </c>
      <c r="O1296" s="11" t="str">
        <f>VLOOKUP($A127,'Hospitalisation Details'!$K127:$S2469,5,FALSE)</f>
        <v>Tier - 3</v>
      </c>
      <c r="P1296" s="11" t="str">
        <f>VLOOKUP($A127,'Hospitalisation Details'!$K127:$S2469,6,FALSE)</f>
        <v>R1011</v>
      </c>
      <c r="Q1296" s="36">
        <f ca="1">VLOOKUP($A127,'Hospitalisation Details'!$K127:$S2469,8,FALSE)</f>
        <v>32</v>
      </c>
    </row>
    <row r="1297" spans="1:17" x14ac:dyDescent="0.3">
      <c r="A1297" s="14" t="str">
        <f>VLOOKUP('Customer Names'!A1297,'Customer Names'!A1297:F3631,1,FALSE)</f>
        <v>Id1296</v>
      </c>
      <c r="B1297" s="11" t="str">
        <f>VLOOKUP('Customer Names'!B1297,'Customer Names'!B1297:G3631,5,FALSE)</f>
        <v>Alison</v>
      </c>
      <c r="C1297" s="11">
        <f>VLOOKUP($A1297,'Medical Examinations'!$A1297:$O3631,2,FALSE)</f>
        <v>38.479999999999997</v>
      </c>
      <c r="D1297" s="11">
        <f>VLOOKUP($A1297,'Medical Examinations'!$A1297:$O3631,3,FALSE)</f>
        <v>6.02</v>
      </c>
      <c r="E1297" s="11" t="str">
        <f>VLOOKUP($A1297,'Medical Examinations'!$A1297:$P3631,14,FALSE)</f>
        <v>No</v>
      </c>
      <c r="F1297" s="11" t="str">
        <f>VLOOKUP($A1297,'Medical Examinations'!$A1297:$O3631,5,FALSE)</f>
        <v>No</v>
      </c>
      <c r="G1297" s="11" t="str">
        <f>VLOOKUP($A1297,'Medical Examinations'!$A1297:$O3631,6,FALSE)</f>
        <v>No</v>
      </c>
      <c r="H1297" s="11">
        <f>VLOOKUP($A1297,'Medical Examinations'!$A1297:$P3631,13,FALSE)</f>
        <v>1</v>
      </c>
      <c r="I1297" s="11" t="str">
        <f>VLOOKUP($A1297,'Medical Examinations'!$A1297:$P3631,16,FALSE)</f>
        <v>No</v>
      </c>
      <c r="J1297" s="11" t="str">
        <f>VLOOKUP($A1297,'Medical Examinations'!$A1297:$P3631,11,FALSE)</f>
        <v>Obesity</v>
      </c>
      <c r="K1297" s="11" t="str">
        <f>VLOOKUP($A1297,'Medical Examinations'!$A1297:$P3631,12,FALSE)</f>
        <v>Prediabetes</v>
      </c>
      <c r="L1297" s="11" t="str">
        <f>VLOOKUP($A128,'Hospitalisation Details'!$K128:$S2470,7,FALSE)</f>
        <v>7 Jul 1962</v>
      </c>
      <c r="M1297" s="17">
        <f>VLOOKUP($A128,'Hospitalisation Details'!$K128:$S2470,9,FALSE)</f>
        <v>39221.120000000003</v>
      </c>
      <c r="N1297" s="11" t="str">
        <f>VLOOKUP($A128,'Hospitalisation Details'!$K128:$S2470,4,FALSE)</f>
        <v>Tier - 2</v>
      </c>
      <c r="O1297" s="11" t="str">
        <f>VLOOKUP($A128,'Hospitalisation Details'!$K128:$S2470,5,FALSE)</f>
        <v>Tier - 1</v>
      </c>
      <c r="P1297" s="11" t="str">
        <f>VLOOKUP($A128,'Hospitalisation Details'!$K128:$S2470,6,FALSE)</f>
        <v>R1011</v>
      </c>
      <c r="Q1297" s="36">
        <f ca="1">VLOOKUP($A128,'Hospitalisation Details'!$K128:$S2470,8,FALSE)</f>
        <v>62</v>
      </c>
    </row>
    <row r="1298" spans="1:17" x14ac:dyDescent="0.3">
      <c r="A1298" s="14" t="str">
        <f>VLOOKUP('Customer Names'!A1298,'Customer Names'!A1298:F3632,1,FALSE)</f>
        <v>Id1297</v>
      </c>
      <c r="B1298" s="11" t="str">
        <f>VLOOKUP('Customer Names'!B1298,'Customer Names'!B1298:G3632,5,FALSE)</f>
        <v>Neil K</v>
      </c>
      <c r="C1298" s="11">
        <f>VLOOKUP($A1298,'Medical Examinations'!$A1298:$O3632,2,FALSE)</f>
        <v>36.200000000000003</v>
      </c>
      <c r="D1298" s="11">
        <f>VLOOKUP($A1298,'Medical Examinations'!$A1298:$O3632,3,FALSE)</f>
        <v>4.62</v>
      </c>
      <c r="E1298" s="11" t="str">
        <f>VLOOKUP($A1298,'Medical Examinations'!$A1298:$P3632,14,FALSE)</f>
        <v>No</v>
      </c>
      <c r="F1298" s="11" t="str">
        <f>VLOOKUP($A1298,'Medical Examinations'!$A1298:$O3632,5,FALSE)</f>
        <v>No</v>
      </c>
      <c r="G1298" s="11" t="str">
        <f>VLOOKUP($A1298,'Medical Examinations'!$A1298:$O3632,6,FALSE)</f>
        <v>No</v>
      </c>
      <c r="H1298" s="11">
        <f>VLOOKUP($A1298,'Medical Examinations'!$A1298:$P3632,13,FALSE)</f>
        <v>2</v>
      </c>
      <c r="I1298" s="11" t="str">
        <f>VLOOKUP($A1298,'Medical Examinations'!$A1298:$P3632,16,FALSE)</f>
        <v>No</v>
      </c>
      <c r="J1298" s="11" t="str">
        <f>VLOOKUP($A1298,'Medical Examinations'!$A1298:$P3632,11,FALSE)</f>
        <v>Obesity</v>
      </c>
      <c r="K1298" s="11" t="str">
        <f>VLOOKUP($A1298,'Medical Examinations'!$A1298:$P3632,12,FALSE)</f>
        <v>Normal</v>
      </c>
      <c r="L1298" s="11" t="str">
        <f>VLOOKUP($A129,'Hospitalisation Details'!$K129:$S2471,7,FALSE)</f>
        <v>4 Aug 1982</v>
      </c>
      <c r="M1298" s="17">
        <f>VLOOKUP($A129,'Hospitalisation Details'!$K129:$S2471,9,FALSE)</f>
        <v>39125.33</v>
      </c>
      <c r="N1298" s="11" t="str">
        <f>VLOOKUP($A129,'Hospitalisation Details'!$K129:$S2471,4,FALSE)</f>
        <v>Tier - 1</v>
      </c>
      <c r="O1298" s="11" t="str">
        <f>VLOOKUP($A129,'Hospitalisation Details'!$K129:$S2471,5,FALSE)</f>
        <v>Tier - 1</v>
      </c>
      <c r="P1298" s="11" t="str">
        <f>VLOOKUP($A129,'Hospitalisation Details'!$K129:$S2471,6,FALSE)</f>
        <v>R1016</v>
      </c>
      <c r="Q1298" s="36">
        <f ca="1">VLOOKUP($A129,'Hospitalisation Details'!$K129:$S2471,8,FALSE)</f>
        <v>42</v>
      </c>
    </row>
    <row r="1299" spans="1:17" x14ac:dyDescent="0.3">
      <c r="A1299" s="14" t="str">
        <f>VLOOKUP('Customer Names'!A1299,'Customer Names'!A1299:F3633,1,FALSE)</f>
        <v>Id1298</v>
      </c>
      <c r="B1299" s="11" t="str">
        <f>VLOOKUP('Customer Names'!B1299,'Customer Names'!B1299:G3633,5,FALSE)</f>
        <v>Anne Hunter</v>
      </c>
      <c r="C1299" s="11">
        <f>VLOOKUP($A1299,'Medical Examinations'!$A1299:$O3633,2,FALSE)</f>
        <v>27.13</v>
      </c>
      <c r="D1299" s="11">
        <f>VLOOKUP($A1299,'Medical Examinations'!$A1299:$O3633,3,FALSE)</f>
        <v>5.59</v>
      </c>
      <c r="E1299" s="11" t="str">
        <f>VLOOKUP($A1299,'Medical Examinations'!$A1299:$P3633,14,FALSE)</f>
        <v>No</v>
      </c>
      <c r="F1299" s="11" t="str">
        <f>VLOOKUP($A1299,'Medical Examinations'!$A1299:$O3633,5,FALSE)</f>
        <v>No</v>
      </c>
      <c r="G1299" s="11" t="str">
        <f>VLOOKUP($A1299,'Medical Examinations'!$A1299:$O3633,6,FALSE)</f>
        <v>No</v>
      </c>
      <c r="H1299" s="11">
        <f>VLOOKUP($A1299,'Medical Examinations'!$A1299:$P3633,13,FALSE)</f>
        <v>1</v>
      </c>
      <c r="I1299" s="11" t="str">
        <f>VLOOKUP($A1299,'Medical Examinations'!$A1299:$P3633,16,FALSE)</f>
        <v>No</v>
      </c>
      <c r="J1299" s="11" t="str">
        <f>VLOOKUP($A1299,'Medical Examinations'!$A1299:$P3633,11,FALSE)</f>
        <v>Overweight</v>
      </c>
      <c r="K1299" s="11" t="str">
        <f>VLOOKUP($A1299,'Medical Examinations'!$A1299:$P3633,12,FALSE)</f>
        <v>Normal</v>
      </c>
      <c r="L1299" s="11" t="str">
        <f>VLOOKUP($A130,'Hospitalisation Details'!$K130:$S2472,7,FALSE)</f>
        <v>20 Sep 1985</v>
      </c>
      <c r="M1299" s="17">
        <f>VLOOKUP($A130,'Hospitalisation Details'!$K130:$S2472,9,FALSE)</f>
        <v>39047.29</v>
      </c>
      <c r="N1299" s="11" t="str">
        <f>VLOOKUP($A130,'Hospitalisation Details'!$K130:$S2472,4,FALSE)</f>
        <v>Tier - 1</v>
      </c>
      <c r="O1299" s="11" t="str">
        <f>VLOOKUP($A130,'Hospitalisation Details'!$K130:$S2472,5,FALSE)</f>
        <v>Tier - 3</v>
      </c>
      <c r="P1299" s="11" t="str">
        <f>VLOOKUP($A130,'Hospitalisation Details'!$K130:$S2472,6,FALSE)</f>
        <v>R1017</v>
      </c>
      <c r="Q1299" s="36">
        <f ca="1">VLOOKUP($A130,'Hospitalisation Details'!$K130:$S2472,8,FALSE)</f>
        <v>39</v>
      </c>
    </row>
    <row r="1300" spans="1:17" x14ac:dyDescent="0.3">
      <c r="A1300" s="14" t="str">
        <f>VLOOKUP('Customer Names'!A1300,'Customer Names'!A1300:F3634,1,FALSE)</f>
        <v>Id1299</v>
      </c>
      <c r="B1300" s="11" t="str">
        <f>VLOOKUP('Customer Names'!B1300,'Customer Names'!B1300:G3634,5,FALSE)</f>
        <v>Sandra</v>
      </c>
      <c r="C1300" s="11">
        <f>VLOOKUP($A1300,'Medical Examinations'!$A1300:$O3634,2,FALSE)</f>
        <v>20.75</v>
      </c>
      <c r="D1300" s="11">
        <f>VLOOKUP($A1300,'Medical Examinations'!$A1300:$O3634,3,FALSE)</f>
        <v>5.18</v>
      </c>
      <c r="E1300" s="11" t="str">
        <f>VLOOKUP($A1300,'Medical Examinations'!$A1300:$P3634,14,FALSE)</f>
        <v>Yes</v>
      </c>
      <c r="F1300" s="11" t="str">
        <f>VLOOKUP($A1300,'Medical Examinations'!$A1300:$O3634,5,FALSE)</f>
        <v>No</v>
      </c>
      <c r="G1300" s="11" t="str">
        <f>VLOOKUP($A1300,'Medical Examinations'!$A1300:$O3634,6,FALSE)</f>
        <v>No</v>
      </c>
      <c r="H1300" s="11">
        <f>VLOOKUP($A1300,'Medical Examinations'!$A1300:$P3634,13,FALSE)</f>
        <v>2</v>
      </c>
      <c r="I1300" s="11" t="str">
        <f>VLOOKUP($A1300,'Medical Examinations'!$A1300:$P3634,16,FALSE)</f>
        <v>No</v>
      </c>
      <c r="J1300" s="11" t="str">
        <f>VLOOKUP($A1300,'Medical Examinations'!$A1300:$P3634,11,FALSE)</f>
        <v>Normal Weight</v>
      </c>
      <c r="K1300" s="11" t="str">
        <f>VLOOKUP($A1300,'Medical Examinations'!$A1300:$P3634,12,FALSE)</f>
        <v>Normal</v>
      </c>
      <c r="L1300" s="11" t="str">
        <f>VLOOKUP($A131,'Hospitalisation Details'!$K131:$S2473,7,FALSE)</f>
        <v>12 Oct 1978</v>
      </c>
      <c r="M1300" s="17">
        <f>VLOOKUP($A131,'Hospitalisation Details'!$K131:$S2473,9,FALSE)</f>
        <v>38998.550000000003</v>
      </c>
      <c r="N1300" s="11" t="str">
        <f>VLOOKUP($A131,'Hospitalisation Details'!$K131:$S2473,4,FALSE)</f>
        <v>Tier - 1</v>
      </c>
      <c r="O1300" s="11" t="str">
        <f>VLOOKUP($A131,'Hospitalisation Details'!$K131:$S2473,5,FALSE)</f>
        <v>Tier - 1</v>
      </c>
      <c r="P1300" s="11" t="str">
        <f>VLOOKUP($A131,'Hospitalisation Details'!$K131:$S2473,6,FALSE)</f>
        <v>R1011</v>
      </c>
      <c r="Q1300" s="36">
        <f ca="1">VLOOKUP($A131,'Hospitalisation Details'!$K131:$S2473,8,FALSE)</f>
        <v>46</v>
      </c>
    </row>
    <row r="1301" spans="1:17" x14ac:dyDescent="0.3">
      <c r="A1301" s="14" t="str">
        <f>VLOOKUP('Customer Names'!A1301,'Customer Names'!A1301:F3635,1,FALSE)</f>
        <v>Id1300</v>
      </c>
      <c r="B1301" s="11" t="str">
        <f>VLOOKUP('Customer Names'!B1301,'Customer Names'!B1301:G3635,5,FALSE)</f>
        <v>Robert</v>
      </c>
      <c r="C1301" s="11">
        <f>VLOOKUP($A1301,'Medical Examinations'!$A1301:$O3635,2,FALSE)</f>
        <v>26.6</v>
      </c>
      <c r="D1301" s="11">
        <f>VLOOKUP($A1301,'Medical Examinations'!$A1301:$O3635,3,FALSE)</f>
        <v>6.29</v>
      </c>
      <c r="E1301" s="11" t="str">
        <f>VLOOKUP($A1301,'Medical Examinations'!$A1301:$P3635,14,FALSE)</f>
        <v>No</v>
      </c>
      <c r="F1301" s="11" t="str">
        <f>VLOOKUP($A1301,'Medical Examinations'!$A1301:$O3635,5,FALSE)</f>
        <v>No</v>
      </c>
      <c r="G1301" s="11" t="str">
        <f>VLOOKUP($A1301,'Medical Examinations'!$A1301:$O3635,6,FALSE)</f>
        <v>No</v>
      </c>
      <c r="H1301" s="11">
        <f>VLOOKUP($A1301,'Medical Examinations'!$A1301:$P3635,13,FALSE)</f>
        <v>2</v>
      </c>
      <c r="I1301" s="11" t="str">
        <f>VLOOKUP($A1301,'Medical Examinations'!$A1301:$P3635,16,FALSE)</f>
        <v>No</v>
      </c>
      <c r="J1301" s="11" t="str">
        <f>VLOOKUP($A1301,'Medical Examinations'!$A1301:$P3635,11,FALSE)</f>
        <v>Overweight</v>
      </c>
      <c r="K1301" s="11" t="str">
        <f>VLOOKUP($A1301,'Medical Examinations'!$A1301:$P3635,12,FALSE)</f>
        <v>Prediabetes</v>
      </c>
      <c r="L1301" s="11" t="str">
        <f>VLOOKUP($A132,'Hospitalisation Details'!$K132:$S2474,7,FALSE)</f>
        <v>24 Sep 1980</v>
      </c>
      <c r="M1301" s="17">
        <f>VLOOKUP($A132,'Hospitalisation Details'!$K132:$S2474,9,FALSE)</f>
        <v>38947.43</v>
      </c>
      <c r="N1301" s="11" t="str">
        <f>VLOOKUP($A132,'Hospitalisation Details'!$K132:$S2474,4,FALSE)</f>
        <v>Tier - 2</v>
      </c>
      <c r="O1301" s="11" t="str">
        <f>VLOOKUP($A132,'Hospitalisation Details'!$K132:$S2474,5,FALSE)</f>
        <v>Tier - 3</v>
      </c>
      <c r="P1301" s="11" t="str">
        <f>VLOOKUP($A132,'Hospitalisation Details'!$K132:$S2474,6,FALSE)</f>
        <v>R1011</v>
      </c>
      <c r="Q1301" s="36">
        <f ca="1">VLOOKUP($A132,'Hospitalisation Details'!$K132:$S2474,8,FALSE)</f>
        <v>44</v>
      </c>
    </row>
    <row r="1302" spans="1:17" x14ac:dyDescent="0.3">
      <c r="A1302" s="14" t="str">
        <f>VLOOKUP('Customer Names'!A1302,'Customer Names'!A1302:F3636,1,FALSE)</f>
        <v>Id1301</v>
      </c>
      <c r="B1302" s="11" t="str">
        <f>VLOOKUP('Customer Names'!B1302,'Customer Names'!B1302:G3636,5,FALSE)</f>
        <v>Rodney</v>
      </c>
      <c r="C1302" s="11">
        <f>VLOOKUP($A1302,'Medical Examinations'!$A1302:$O3636,2,FALSE)</f>
        <v>25.3</v>
      </c>
      <c r="D1302" s="11">
        <f>VLOOKUP($A1302,'Medical Examinations'!$A1302:$O3636,3,FALSE)</f>
        <v>4.49</v>
      </c>
      <c r="E1302" s="11" t="str">
        <f>VLOOKUP($A1302,'Medical Examinations'!$A1302:$P3636,14,FALSE)</f>
        <v>No</v>
      </c>
      <c r="F1302" s="11" t="str">
        <f>VLOOKUP($A1302,'Medical Examinations'!$A1302:$O3636,5,FALSE)</f>
        <v>No</v>
      </c>
      <c r="G1302" s="11" t="str">
        <f>VLOOKUP($A1302,'Medical Examinations'!$A1302:$O3636,6,FALSE)</f>
        <v>No</v>
      </c>
      <c r="H1302" s="11">
        <f>VLOOKUP($A1302,'Medical Examinations'!$A1302:$P3636,13,FALSE)</f>
        <v>2</v>
      </c>
      <c r="I1302" s="11" t="str">
        <f>VLOOKUP($A1302,'Medical Examinations'!$A1302:$P3636,16,FALSE)</f>
        <v>No</v>
      </c>
      <c r="J1302" s="11" t="str">
        <f>VLOOKUP($A1302,'Medical Examinations'!$A1302:$P3636,11,FALSE)</f>
        <v>Overweight</v>
      </c>
      <c r="K1302" s="11" t="str">
        <f>VLOOKUP($A1302,'Medical Examinations'!$A1302:$P3636,12,FALSE)</f>
        <v>Normal</v>
      </c>
      <c r="L1302" s="11" t="str">
        <f>VLOOKUP($A133,'Hospitalisation Details'!$K133:$S2475,7,FALSE)</f>
        <v>15 Dec 1976</v>
      </c>
      <c r="M1302" s="17">
        <f>VLOOKUP($A133,'Hospitalisation Details'!$K133:$S2475,9,FALSE)</f>
        <v>38932.559999999998</v>
      </c>
      <c r="N1302" s="11" t="str">
        <f>VLOOKUP($A133,'Hospitalisation Details'!$K133:$S2475,4,FALSE)</f>
        <v>Tier - 2</v>
      </c>
      <c r="O1302" s="11" t="str">
        <f>VLOOKUP($A133,'Hospitalisation Details'!$K133:$S2475,5,FALSE)</f>
        <v>Tier - 3</v>
      </c>
      <c r="P1302" s="11" t="str">
        <f>VLOOKUP($A133,'Hospitalisation Details'!$K133:$S2475,6,FALSE)</f>
        <v>R1011</v>
      </c>
      <c r="Q1302" s="36">
        <f ca="1">VLOOKUP($A133,'Hospitalisation Details'!$K133:$S2475,8,FALSE)</f>
        <v>48</v>
      </c>
    </row>
    <row r="1303" spans="1:17" x14ac:dyDescent="0.3">
      <c r="A1303" s="14" t="str">
        <f>VLOOKUP('Customer Names'!A1303,'Customer Names'!A1303:F3637,1,FALSE)</f>
        <v>Id1302</v>
      </c>
      <c r="B1303" s="11" t="str">
        <f>VLOOKUP('Customer Names'!B1303,'Customer Names'!B1303:G3637,5,FALSE)</f>
        <v>Carl R</v>
      </c>
      <c r="C1303" s="11">
        <f>VLOOKUP($A1303,'Medical Examinations'!$A1303:$O3637,2,FALSE)</f>
        <v>18.84</v>
      </c>
      <c r="D1303" s="11">
        <f>VLOOKUP($A1303,'Medical Examinations'!$A1303:$O3637,3,FALSE)</f>
        <v>11.82</v>
      </c>
      <c r="E1303" s="11" t="str">
        <f>VLOOKUP($A1303,'Medical Examinations'!$A1303:$P3637,14,FALSE)</f>
        <v>Yes</v>
      </c>
      <c r="F1303" s="11" t="str">
        <f>VLOOKUP($A1303,'Medical Examinations'!$A1303:$O3637,5,FALSE)</f>
        <v>No</v>
      </c>
      <c r="G1303" s="11" t="str">
        <f>VLOOKUP($A1303,'Medical Examinations'!$A1303:$O3637,6,FALSE)</f>
        <v>Yes</v>
      </c>
      <c r="H1303" s="11">
        <f>VLOOKUP($A1303,'Medical Examinations'!$A1303:$P3637,13,FALSE)</f>
        <v>1</v>
      </c>
      <c r="I1303" s="11" t="str">
        <f>VLOOKUP($A1303,'Medical Examinations'!$A1303:$P3637,16,FALSE)</f>
        <v>No</v>
      </c>
      <c r="J1303" s="11" t="str">
        <f>VLOOKUP($A1303,'Medical Examinations'!$A1303:$P3637,11,FALSE)</f>
        <v>Normal Weight</v>
      </c>
      <c r="K1303" s="11" t="str">
        <f>VLOOKUP($A1303,'Medical Examinations'!$A1303:$P3637,12,FALSE)</f>
        <v>Diabetes</v>
      </c>
      <c r="L1303" s="11" t="str">
        <f>VLOOKUP($A134,'Hospitalisation Details'!$K134:$S2476,7,FALSE)</f>
        <v>16 Jun 1987</v>
      </c>
      <c r="M1303" s="17">
        <f>VLOOKUP($A134,'Hospitalisation Details'!$K134:$S2476,9,FALSE)</f>
        <v>38924.04</v>
      </c>
      <c r="N1303" s="11" t="str">
        <f>VLOOKUP($A134,'Hospitalisation Details'!$K134:$S2476,4,FALSE)</f>
        <v>Tier - 2</v>
      </c>
      <c r="O1303" s="11" t="str">
        <f>VLOOKUP($A134,'Hospitalisation Details'!$K134:$S2476,5,FALSE)</f>
        <v>Tier - 2</v>
      </c>
      <c r="P1303" s="11" t="str">
        <f>VLOOKUP($A134,'Hospitalisation Details'!$K134:$S2476,6,FALSE)</f>
        <v>R1011</v>
      </c>
      <c r="Q1303" s="36">
        <f ca="1">VLOOKUP($A134,'Hospitalisation Details'!$K134:$S2476,8,FALSE)</f>
        <v>37</v>
      </c>
    </row>
    <row r="1304" spans="1:17" x14ac:dyDescent="0.3">
      <c r="A1304" s="14" t="str">
        <f>VLOOKUP('Customer Names'!A1304,'Customer Names'!A1304:F3638,1,FALSE)</f>
        <v>Id1303</v>
      </c>
      <c r="B1304" s="11" t="str">
        <f>VLOOKUP('Customer Names'!B1304,'Customer Names'!B1304:G3638,5,FALSE)</f>
        <v>Maximilian</v>
      </c>
      <c r="C1304" s="11">
        <f>VLOOKUP($A1304,'Medical Examinations'!$A1304:$O3638,2,FALSE)</f>
        <v>19.57</v>
      </c>
      <c r="D1304" s="11">
        <f>VLOOKUP($A1304,'Medical Examinations'!$A1304:$O3638,3,FALSE)</f>
        <v>7.41</v>
      </c>
      <c r="E1304" s="11" t="str">
        <f>VLOOKUP($A1304,'Medical Examinations'!$A1304:$P3638,14,FALSE)</f>
        <v>Yes</v>
      </c>
      <c r="F1304" s="11" t="str">
        <f>VLOOKUP($A1304,'Medical Examinations'!$A1304:$O3638,5,FALSE)</f>
        <v>No</v>
      </c>
      <c r="G1304" s="11" t="str">
        <f>VLOOKUP($A1304,'Medical Examinations'!$A1304:$O3638,6,FALSE)</f>
        <v>No</v>
      </c>
      <c r="H1304" s="11">
        <f>VLOOKUP($A1304,'Medical Examinations'!$A1304:$P3638,13,FALSE)</f>
        <v>1</v>
      </c>
      <c r="I1304" s="11" t="str">
        <f>VLOOKUP($A1304,'Medical Examinations'!$A1304:$P3638,16,FALSE)</f>
        <v>No</v>
      </c>
      <c r="J1304" s="11" t="str">
        <f>VLOOKUP($A1304,'Medical Examinations'!$A1304:$P3638,11,FALSE)</f>
        <v>Normal Weight</v>
      </c>
      <c r="K1304" s="11" t="str">
        <f>VLOOKUP($A1304,'Medical Examinations'!$A1304:$P3638,12,FALSE)</f>
        <v>Diabetes</v>
      </c>
      <c r="L1304" s="11" t="str">
        <f>VLOOKUP($A135,'Hospitalisation Details'!$K135:$S2477,7,FALSE)</f>
        <v>30 Jul 1967</v>
      </c>
      <c r="M1304" s="17">
        <f>VLOOKUP($A135,'Hospitalisation Details'!$K135:$S2477,9,FALSE)</f>
        <v>38893.360000000001</v>
      </c>
      <c r="N1304" s="11" t="str">
        <f>VLOOKUP($A135,'Hospitalisation Details'!$K135:$S2477,4,FALSE)</f>
        <v>Tier - 1</v>
      </c>
      <c r="O1304" s="11" t="str">
        <f>VLOOKUP($A135,'Hospitalisation Details'!$K135:$S2477,5,FALSE)</f>
        <v>Tier - 2</v>
      </c>
      <c r="P1304" s="11" t="str">
        <f>VLOOKUP($A135,'Hospitalisation Details'!$K135:$S2477,6,FALSE)</f>
        <v>R1011</v>
      </c>
      <c r="Q1304" s="36">
        <f ca="1">VLOOKUP($A135,'Hospitalisation Details'!$K135:$S2477,8,FALSE)</f>
        <v>57</v>
      </c>
    </row>
    <row r="1305" spans="1:17" x14ac:dyDescent="0.3">
      <c r="A1305" s="14" t="str">
        <f>VLOOKUP('Customer Names'!A1305,'Customer Names'!A1305:F3639,1,FALSE)</f>
        <v>Id1304</v>
      </c>
      <c r="B1305" s="11" t="str">
        <f>VLOOKUP('Customer Names'!B1305,'Customer Names'!B1305:G3639,5,FALSE)</f>
        <v>Erik</v>
      </c>
      <c r="C1305" s="11">
        <f>VLOOKUP($A1305,'Medical Examinations'!$A1305:$O3639,2,FALSE)</f>
        <v>30.495000000000001</v>
      </c>
      <c r="D1305" s="11">
        <f>VLOOKUP($A1305,'Medical Examinations'!$A1305:$O3639,3,FALSE)</f>
        <v>5.97</v>
      </c>
      <c r="E1305" s="11" t="str">
        <f>VLOOKUP($A1305,'Medical Examinations'!$A1305:$P3639,14,FALSE)</f>
        <v>No</v>
      </c>
      <c r="F1305" s="11" t="str">
        <f>VLOOKUP($A1305,'Medical Examinations'!$A1305:$O3639,5,FALSE)</f>
        <v>No</v>
      </c>
      <c r="G1305" s="11" t="str">
        <f>VLOOKUP($A1305,'Medical Examinations'!$A1305:$O3639,6,FALSE)</f>
        <v>No</v>
      </c>
      <c r="H1305" s="11">
        <f>VLOOKUP($A1305,'Medical Examinations'!$A1305:$P3639,13,FALSE)</f>
        <v>0</v>
      </c>
      <c r="I1305" s="11" t="str">
        <f>VLOOKUP($A1305,'Medical Examinations'!$A1305:$P3639,16,FALSE)</f>
        <v>No</v>
      </c>
      <c r="J1305" s="11" t="str">
        <f>VLOOKUP($A1305,'Medical Examinations'!$A1305:$P3639,11,FALSE)</f>
        <v>Obesity</v>
      </c>
      <c r="K1305" s="11" t="str">
        <f>VLOOKUP($A1305,'Medical Examinations'!$A1305:$P3639,12,FALSE)</f>
        <v>Prediabetes</v>
      </c>
      <c r="L1305" s="11" t="str">
        <f>VLOOKUP($A136,'Hospitalisation Details'!$K136:$S2478,7,FALSE)</f>
        <v>6 Jun 1964</v>
      </c>
      <c r="M1305" s="17">
        <f>VLOOKUP($A136,'Hospitalisation Details'!$K136:$S2478,9,FALSE)</f>
        <v>38869.25</v>
      </c>
      <c r="N1305" s="11" t="str">
        <f>VLOOKUP($A136,'Hospitalisation Details'!$K136:$S2478,4,FALSE)</f>
        <v>Tier - 2</v>
      </c>
      <c r="O1305" s="11" t="str">
        <f>VLOOKUP($A136,'Hospitalisation Details'!$K136:$S2478,5,FALSE)</f>
        <v>Tier - 2</v>
      </c>
      <c r="P1305" s="11" t="str">
        <f>VLOOKUP($A136,'Hospitalisation Details'!$K136:$S2478,6,FALSE)</f>
        <v>R1011</v>
      </c>
      <c r="Q1305" s="36">
        <f ca="1">VLOOKUP($A136,'Hospitalisation Details'!$K136:$S2478,8,FALSE)</f>
        <v>60</v>
      </c>
    </row>
    <row r="1306" spans="1:17" x14ac:dyDescent="0.3">
      <c r="A1306" s="14" t="str">
        <f>VLOOKUP('Customer Names'!A1306,'Customer Names'!A1306:F3640,1,FALSE)</f>
        <v>Id1305</v>
      </c>
      <c r="B1306" s="11" t="str">
        <f>VLOOKUP('Customer Names'!B1306,'Customer Names'!B1306:G3640,5,FALSE)</f>
        <v>Christopher</v>
      </c>
      <c r="C1306" s="11">
        <f>VLOOKUP($A1306,'Medical Examinations'!$A1306:$O3640,2,FALSE)</f>
        <v>30.114999999999998</v>
      </c>
      <c r="D1306" s="11">
        <f>VLOOKUP($A1306,'Medical Examinations'!$A1306:$O3640,3,FALSE)</f>
        <v>5.74</v>
      </c>
      <c r="E1306" s="11" t="str">
        <f>VLOOKUP($A1306,'Medical Examinations'!$A1306:$P3640,14,FALSE)</f>
        <v>No</v>
      </c>
      <c r="F1306" s="11" t="str">
        <f>VLOOKUP($A1306,'Medical Examinations'!$A1306:$O3640,5,FALSE)</f>
        <v>No</v>
      </c>
      <c r="G1306" s="11" t="str">
        <f>VLOOKUP($A1306,'Medical Examinations'!$A1306:$O3640,6,FALSE)</f>
        <v>Yes</v>
      </c>
      <c r="H1306" s="11">
        <f>VLOOKUP($A1306,'Medical Examinations'!$A1306:$P3640,13,FALSE)</f>
        <v>1</v>
      </c>
      <c r="I1306" s="11" t="str">
        <f>VLOOKUP($A1306,'Medical Examinations'!$A1306:$P3640,16,FALSE)</f>
        <v>No</v>
      </c>
      <c r="J1306" s="11" t="str">
        <f>VLOOKUP($A1306,'Medical Examinations'!$A1306:$P3640,11,FALSE)</f>
        <v>Obesity</v>
      </c>
      <c r="K1306" s="11" t="str">
        <f>VLOOKUP($A1306,'Medical Examinations'!$A1306:$P3640,12,FALSE)</f>
        <v>Prediabetes</v>
      </c>
      <c r="L1306" s="11" t="str">
        <f>VLOOKUP($A137,'Hospitalisation Details'!$K137:$S2479,7,FALSE)</f>
        <v>3 Dec 1979</v>
      </c>
      <c r="M1306" s="17">
        <f>VLOOKUP($A137,'Hospitalisation Details'!$K137:$S2479,9,FALSE)</f>
        <v>38836.980000000003</v>
      </c>
      <c r="N1306" s="11" t="str">
        <f>VLOOKUP($A137,'Hospitalisation Details'!$K137:$S2479,4,FALSE)</f>
        <v>Tier - 2</v>
      </c>
      <c r="O1306" s="11" t="str">
        <f>VLOOKUP($A137,'Hospitalisation Details'!$K137:$S2479,5,FALSE)</f>
        <v>Tier - 1</v>
      </c>
      <c r="P1306" s="11" t="str">
        <f>VLOOKUP($A137,'Hospitalisation Details'!$K137:$S2479,6,FALSE)</f>
        <v>R1011</v>
      </c>
      <c r="Q1306" s="36">
        <f ca="1">VLOOKUP($A137,'Hospitalisation Details'!$K137:$S2479,8,FALSE)</f>
        <v>45</v>
      </c>
    </row>
    <row r="1307" spans="1:17" x14ac:dyDescent="0.3">
      <c r="A1307" s="14" t="str">
        <f>VLOOKUP('Customer Names'!A1307,'Customer Names'!A1307:F3641,1,FALSE)</f>
        <v>Id1306</v>
      </c>
      <c r="B1307" s="11" t="str">
        <f>VLOOKUP('Customer Names'!B1307,'Customer Names'!B1307:G3641,5,FALSE)</f>
        <v>Eirik</v>
      </c>
      <c r="C1307" s="11">
        <f>VLOOKUP($A1307,'Medical Examinations'!$A1307:$O3641,2,FALSE)</f>
        <v>24.78</v>
      </c>
      <c r="D1307" s="11">
        <f>VLOOKUP($A1307,'Medical Examinations'!$A1307:$O3641,3,FALSE)</f>
        <v>9.85</v>
      </c>
      <c r="E1307" s="11" t="str">
        <f>VLOOKUP($A1307,'Medical Examinations'!$A1307:$P3641,14,FALSE)</f>
        <v>No</v>
      </c>
      <c r="F1307" s="11" t="str">
        <f>VLOOKUP($A1307,'Medical Examinations'!$A1307:$O3641,5,FALSE)</f>
        <v>No</v>
      </c>
      <c r="G1307" s="11" t="str">
        <f>VLOOKUP($A1307,'Medical Examinations'!$A1307:$O3641,6,FALSE)</f>
        <v>No</v>
      </c>
      <c r="H1307" s="11">
        <f>VLOOKUP($A1307,'Medical Examinations'!$A1307:$P3641,13,FALSE)</f>
        <v>0</v>
      </c>
      <c r="I1307" s="11" t="str">
        <f>VLOOKUP($A1307,'Medical Examinations'!$A1307:$P3641,16,FALSE)</f>
        <v>No</v>
      </c>
      <c r="J1307" s="11" t="str">
        <f>VLOOKUP($A1307,'Medical Examinations'!$A1307:$P3641,11,FALSE)</f>
        <v>Normal Weight</v>
      </c>
      <c r="K1307" s="11" t="str">
        <f>VLOOKUP($A1307,'Medical Examinations'!$A1307:$P3641,12,FALSE)</f>
        <v>Diabetes</v>
      </c>
      <c r="L1307" s="11" t="str">
        <f>VLOOKUP($A138,'Hospitalisation Details'!$K138:$S2480,7,FALSE)</f>
        <v>5 Dec 2004</v>
      </c>
      <c r="M1307" s="17">
        <f>VLOOKUP($A138,'Hospitalisation Details'!$K138:$S2480,9,FALSE)</f>
        <v>38792.69</v>
      </c>
      <c r="N1307" s="11" t="str">
        <f>VLOOKUP($A138,'Hospitalisation Details'!$K138:$S2480,4,FALSE)</f>
        <v>Tier - 2</v>
      </c>
      <c r="O1307" s="11" t="str">
        <f>VLOOKUP($A138,'Hospitalisation Details'!$K138:$S2480,5,FALSE)</f>
        <v>Tier - 2</v>
      </c>
      <c r="P1307" s="11" t="str">
        <f>VLOOKUP($A138,'Hospitalisation Details'!$K138:$S2480,6,FALSE)</f>
        <v>R1013</v>
      </c>
      <c r="Q1307" s="36">
        <f ca="1">VLOOKUP($A138,'Hospitalisation Details'!$K138:$S2480,8,FALSE)</f>
        <v>20</v>
      </c>
    </row>
    <row r="1308" spans="1:17" x14ac:dyDescent="0.3">
      <c r="A1308" s="14" t="str">
        <f>VLOOKUP('Customer Names'!A1308,'Customer Names'!A1308:F3642,1,FALSE)</f>
        <v>Id1307</v>
      </c>
      <c r="B1308" s="11" t="str">
        <f>VLOOKUP('Customer Names'!B1308,'Customer Names'!B1308:G3642,5,FALSE)</f>
        <v>Rik</v>
      </c>
      <c r="C1308" s="11">
        <f>VLOOKUP($A1308,'Medical Examinations'!$A1308:$O3642,2,FALSE)</f>
        <v>24.77</v>
      </c>
      <c r="D1308" s="11">
        <f>VLOOKUP($A1308,'Medical Examinations'!$A1308:$O3642,3,FALSE)</f>
        <v>7.59</v>
      </c>
      <c r="E1308" s="11" t="str">
        <f>VLOOKUP($A1308,'Medical Examinations'!$A1308:$P3642,14,FALSE)</f>
        <v>No</v>
      </c>
      <c r="F1308" s="11" t="str">
        <f>VLOOKUP($A1308,'Medical Examinations'!$A1308:$O3642,5,FALSE)</f>
        <v>No</v>
      </c>
      <c r="G1308" s="11" t="str">
        <f>VLOOKUP($A1308,'Medical Examinations'!$A1308:$O3642,6,FALSE)</f>
        <v>No</v>
      </c>
      <c r="H1308" s="11">
        <f>VLOOKUP($A1308,'Medical Examinations'!$A1308:$P3642,13,FALSE)</f>
        <v>0</v>
      </c>
      <c r="I1308" s="11" t="str">
        <f>VLOOKUP($A1308,'Medical Examinations'!$A1308:$P3642,16,FALSE)</f>
        <v>No</v>
      </c>
      <c r="J1308" s="11" t="str">
        <f>VLOOKUP($A1308,'Medical Examinations'!$A1308:$P3642,11,FALSE)</f>
        <v>Normal Weight</v>
      </c>
      <c r="K1308" s="11" t="str">
        <f>VLOOKUP($A1308,'Medical Examinations'!$A1308:$P3642,12,FALSE)</f>
        <v>Diabetes</v>
      </c>
      <c r="L1308" s="11" t="str">
        <f>VLOOKUP($A139,'Hospitalisation Details'!$K139:$S2481,7,FALSE)</f>
        <v>8 Nov 1991</v>
      </c>
      <c r="M1308" s="17">
        <f>VLOOKUP($A139,'Hospitalisation Details'!$K139:$S2481,9,FALSE)</f>
        <v>38746.36</v>
      </c>
      <c r="N1308" s="11" t="str">
        <f>VLOOKUP($A139,'Hospitalisation Details'!$K139:$S2481,4,FALSE)</f>
        <v>Tier - 1</v>
      </c>
      <c r="O1308" s="11" t="str">
        <f>VLOOKUP($A139,'Hospitalisation Details'!$K139:$S2481,5,FALSE)</f>
        <v>Tier - 2</v>
      </c>
      <c r="P1308" s="11" t="str">
        <f>VLOOKUP($A139,'Hospitalisation Details'!$K139:$S2481,6,FALSE)</f>
        <v>R1012</v>
      </c>
      <c r="Q1308" s="36">
        <f ca="1">VLOOKUP($A139,'Hospitalisation Details'!$K139:$S2481,8,FALSE)</f>
        <v>33</v>
      </c>
    </row>
    <row r="1309" spans="1:17" x14ac:dyDescent="0.3">
      <c r="A1309" s="14" t="str">
        <f>VLOOKUP('Customer Names'!A1309,'Customer Names'!A1309:F3643,1,FALSE)</f>
        <v>Id1308</v>
      </c>
      <c r="B1309" s="11" t="str">
        <f>VLOOKUP('Customer Names'!B1309,'Customer Names'!B1309:G3643,5,FALSE)</f>
        <v>Matthew R</v>
      </c>
      <c r="C1309" s="11">
        <f>VLOOKUP($A1309,'Medical Examinations'!$A1309:$O3643,2,FALSE)</f>
        <v>16.579999999999998</v>
      </c>
      <c r="D1309" s="11">
        <f>VLOOKUP($A1309,'Medical Examinations'!$A1309:$O3643,3,FALSE)</f>
        <v>6.98</v>
      </c>
      <c r="E1309" s="11" t="str">
        <f>VLOOKUP($A1309,'Medical Examinations'!$A1309:$P3643,14,FALSE)</f>
        <v>Yes</v>
      </c>
      <c r="F1309" s="11" t="str">
        <f>VLOOKUP($A1309,'Medical Examinations'!$A1309:$O3643,5,FALSE)</f>
        <v>No</v>
      </c>
      <c r="G1309" s="11" t="str">
        <f>VLOOKUP($A1309,'Medical Examinations'!$A1309:$O3643,6,FALSE)</f>
        <v>Yes</v>
      </c>
      <c r="H1309" s="11">
        <f>VLOOKUP($A1309,'Medical Examinations'!$A1309:$P3643,13,FALSE)</f>
        <v>1</v>
      </c>
      <c r="I1309" s="11" t="str">
        <f>VLOOKUP($A1309,'Medical Examinations'!$A1309:$P3643,16,FALSE)</f>
        <v>No</v>
      </c>
      <c r="J1309" s="11" t="str">
        <f>VLOOKUP($A1309,'Medical Examinations'!$A1309:$P3643,11,FALSE)</f>
        <v>Underweight</v>
      </c>
      <c r="K1309" s="11" t="str">
        <f>VLOOKUP($A1309,'Medical Examinations'!$A1309:$P3643,12,FALSE)</f>
        <v>Diabetes</v>
      </c>
      <c r="L1309" s="11" t="str">
        <f>VLOOKUP($A140,'Hospitalisation Details'!$K140:$S2482,7,FALSE)</f>
        <v>15 Jun 1976</v>
      </c>
      <c r="M1309" s="17">
        <f>VLOOKUP($A140,'Hospitalisation Details'!$K140:$S2482,9,FALSE)</f>
        <v>38740.120000000003</v>
      </c>
      <c r="N1309" s="11" t="str">
        <f>VLOOKUP($A140,'Hospitalisation Details'!$K140:$S2482,4,FALSE)</f>
        <v>Tier - 2</v>
      </c>
      <c r="O1309" s="11" t="str">
        <f>VLOOKUP($A140,'Hospitalisation Details'!$K140:$S2482,5,FALSE)</f>
        <v>Tier - 2</v>
      </c>
      <c r="P1309" s="11" t="str">
        <f>VLOOKUP($A140,'Hospitalisation Details'!$K140:$S2482,6,FALSE)</f>
        <v>R1012</v>
      </c>
      <c r="Q1309" s="36">
        <f ca="1">VLOOKUP($A140,'Hospitalisation Details'!$K140:$S2482,8,FALSE)</f>
        <v>48</v>
      </c>
    </row>
    <row r="1310" spans="1:17" x14ac:dyDescent="0.3">
      <c r="A1310" s="14" t="str">
        <f>VLOOKUP('Customer Names'!A1310,'Customer Names'!A1310:F3644,1,FALSE)</f>
        <v>Id1309</v>
      </c>
      <c r="B1310" s="11" t="str">
        <f>VLOOKUP('Customer Names'!B1310,'Customer Names'!B1310:G3644,5,FALSE)</f>
        <v>Daniel G</v>
      </c>
      <c r="C1310" s="11">
        <f>VLOOKUP($A1310,'Medical Examinations'!$A1310:$O3644,2,FALSE)</f>
        <v>38.17</v>
      </c>
      <c r="D1310" s="11">
        <f>VLOOKUP($A1310,'Medical Examinations'!$A1310:$O3644,3,FALSE)</f>
        <v>4.7300000000000004</v>
      </c>
      <c r="E1310" s="11" t="str">
        <f>VLOOKUP($A1310,'Medical Examinations'!$A1310:$P3644,14,FALSE)</f>
        <v>Yes</v>
      </c>
      <c r="F1310" s="11" t="str">
        <f>VLOOKUP($A1310,'Medical Examinations'!$A1310:$O3644,5,FALSE)</f>
        <v>No</v>
      </c>
      <c r="G1310" s="11" t="str">
        <f>VLOOKUP($A1310,'Medical Examinations'!$A1310:$O3644,6,FALSE)</f>
        <v>No</v>
      </c>
      <c r="H1310" s="11">
        <f>VLOOKUP($A1310,'Medical Examinations'!$A1310:$P3644,13,FALSE)</f>
        <v>0</v>
      </c>
      <c r="I1310" s="11" t="str">
        <f>VLOOKUP($A1310,'Medical Examinations'!$A1310:$P3644,16,FALSE)</f>
        <v>No</v>
      </c>
      <c r="J1310" s="11" t="str">
        <f>VLOOKUP($A1310,'Medical Examinations'!$A1310:$P3644,11,FALSE)</f>
        <v>Obesity</v>
      </c>
      <c r="K1310" s="11" t="str">
        <f>VLOOKUP($A1310,'Medical Examinations'!$A1310:$P3644,12,FALSE)</f>
        <v>Normal</v>
      </c>
      <c r="L1310" s="11" t="str">
        <f>VLOOKUP($A141,'Hospitalisation Details'!$K141:$S2483,7,FALSE)</f>
        <v>2 Nov 1991</v>
      </c>
      <c r="M1310" s="17">
        <f>VLOOKUP($A141,'Hospitalisation Details'!$K141:$S2483,9,FALSE)</f>
        <v>38711</v>
      </c>
      <c r="N1310" s="11" t="str">
        <f>VLOOKUP($A141,'Hospitalisation Details'!$K141:$S2483,4,FALSE)</f>
        <v>Tier - 2</v>
      </c>
      <c r="O1310" s="11" t="str">
        <f>VLOOKUP($A141,'Hospitalisation Details'!$K141:$S2483,5,FALSE)</f>
        <v>Tier - 2</v>
      </c>
      <c r="P1310" s="11" t="str">
        <f>VLOOKUP($A141,'Hospitalisation Details'!$K141:$S2483,6,FALSE)</f>
        <v>R1011</v>
      </c>
      <c r="Q1310" s="36">
        <f ca="1">VLOOKUP($A141,'Hospitalisation Details'!$K141:$S2483,8,FALSE)</f>
        <v>33</v>
      </c>
    </row>
    <row r="1311" spans="1:17" x14ac:dyDescent="0.3">
      <c r="A1311" s="14" t="str">
        <f>VLOOKUP('Customer Names'!A1311,'Customer Names'!A1311:F3645,1,FALSE)</f>
        <v>Id1310</v>
      </c>
      <c r="B1311" s="11" t="str">
        <f>VLOOKUP('Customer Names'!B1311,'Customer Names'!B1311:G3645,5,FALSE)</f>
        <v>Yannick</v>
      </c>
      <c r="C1311" s="11">
        <f>VLOOKUP($A1311,'Medical Examinations'!$A1311:$O3645,2,FALSE)</f>
        <v>39.424999999999997</v>
      </c>
      <c r="D1311" s="11">
        <f>VLOOKUP($A1311,'Medical Examinations'!$A1311:$O3645,3,FALSE)</f>
        <v>4.76</v>
      </c>
      <c r="E1311" s="11" t="str">
        <f>VLOOKUP($A1311,'Medical Examinations'!$A1311:$P3645,14,FALSE)</f>
        <v>Yes</v>
      </c>
      <c r="F1311" s="11" t="str">
        <f>VLOOKUP($A1311,'Medical Examinations'!$A1311:$O3645,5,FALSE)</f>
        <v>No</v>
      </c>
      <c r="G1311" s="11" t="str">
        <f>VLOOKUP($A1311,'Medical Examinations'!$A1311:$O3645,6,FALSE)</f>
        <v>No</v>
      </c>
      <c r="H1311" s="11">
        <f>VLOOKUP($A1311,'Medical Examinations'!$A1311:$P3645,13,FALSE)</f>
        <v>0</v>
      </c>
      <c r="I1311" s="11" t="str">
        <f>VLOOKUP($A1311,'Medical Examinations'!$A1311:$P3645,16,FALSE)</f>
        <v>No</v>
      </c>
      <c r="J1311" s="11" t="str">
        <f>VLOOKUP($A1311,'Medical Examinations'!$A1311:$P3645,11,FALSE)</f>
        <v>Obesity</v>
      </c>
      <c r="K1311" s="11" t="str">
        <f>VLOOKUP($A1311,'Medical Examinations'!$A1311:$P3645,12,FALSE)</f>
        <v>Normal</v>
      </c>
      <c r="L1311" s="11" t="str">
        <f>VLOOKUP($A142,'Hospitalisation Details'!$K142:$S2484,7,FALSE)</f>
        <v>20 Jul 1986</v>
      </c>
      <c r="M1311" s="17">
        <f>VLOOKUP($A142,'Hospitalisation Details'!$K142:$S2484,9,FALSE)</f>
        <v>38709.18</v>
      </c>
      <c r="N1311" s="11" t="str">
        <f>VLOOKUP($A142,'Hospitalisation Details'!$K142:$S2484,4,FALSE)</f>
        <v>Tier - 1</v>
      </c>
      <c r="O1311" s="11" t="str">
        <f>VLOOKUP($A142,'Hospitalisation Details'!$K142:$S2484,5,FALSE)</f>
        <v>Tier - 3</v>
      </c>
      <c r="P1311" s="11" t="str">
        <f>VLOOKUP($A142,'Hospitalisation Details'!$K142:$S2484,6,FALSE)</f>
        <v>R1013</v>
      </c>
      <c r="Q1311" s="36">
        <f ca="1">VLOOKUP($A142,'Hospitalisation Details'!$K142:$S2484,8,FALSE)</f>
        <v>38</v>
      </c>
    </row>
    <row r="1312" spans="1:17" x14ac:dyDescent="0.3">
      <c r="A1312" s="14" t="str">
        <f>VLOOKUP('Customer Names'!A1312,'Customer Names'!A1312:F3646,1,FALSE)</f>
        <v>Id1311</v>
      </c>
      <c r="B1312" s="11" t="str">
        <f>VLOOKUP('Customer Names'!B1312,'Customer Names'!B1312:G3646,5,FALSE)</f>
        <v>Sean R</v>
      </c>
      <c r="C1312" s="11">
        <f>VLOOKUP($A1312,'Medical Examinations'!$A1312:$O3646,2,FALSE)</f>
        <v>33.44</v>
      </c>
      <c r="D1312" s="11">
        <f>VLOOKUP($A1312,'Medical Examinations'!$A1312:$O3646,3,FALSE)</f>
        <v>6.24</v>
      </c>
      <c r="E1312" s="11" t="str">
        <f>VLOOKUP($A1312,'Medical Examinations'!$A1312:$P3646,14,FALSE)</f>
        <v>Yes</v>
      </c>
      <c r="F1312" s="11" t="str">
        <f>VLOOKUP($A1312,'Medical Examinations'!$A1312:$O3646,5,FALSE)</f>
        <v>No</v>
      </c>
      <c r="G1312" s="11" t="str">
        <f>VLOOKUP($A1312,'Medical Examinations'!$A1312:$O3646,6,FALSE)</f>
        <v>No</v>
      </c>
      <c r="H1312" s="11">
        <f>VLOOKUP($A1312,'Medical Examinations'!$A1312:$P3646,13,FALSE)</f>
        <v>0</v>
      </c>
      <c r="I1312" s="11" t="str">
        <f>VLOOKUP($A1312,'Medical Examinations'!$A1312:$P3646,16,FALSE)</f>
        <v>No</v>
      </c>
      <c r="J1312" s="11" t="str">
        <f>VLOOKUP($A1312,'Medical Examinations'!$A1312:$P3646,11,FALSE)</f>
        <v>Obesity</v>
      </c>
      <c r="K1312" s="11" t="str">
        <f>VLOOKUP($A1312,'Medical Examinations'!$A1312:$P3646,12,FALSE)</f>
        <v>Prediabetes</v>
      </c>
      <c r="L1312" s="11" t="str">
        <f>VLOOKUP($A143,'Hospitalisation Details'!$K143:$S2485,7,FALSE)</f>
        <v>13 Jul 1990</v>
      </c>
      <c r="M1312" s="17">
        <f>VLOOKUP($A143,'Hospitalisation Details'!$K143:$S2485,9,FALSE)</f>
        <v>38652.089999999997</v>
      </c>
      <c r="N1312" s="11" t="str">
        <f>VLOOKUP($A143,'Hospitalisation Details'!$K143:$S2485,4,FALSE)</f>
        <v>Tier - 2</v>
      </c>
      <c r="O1312" s="11" t="str">
        <f>VLOOKUP($A143,'Hospitalisation Details'!$K143:$S2485,5,FALSE)</f>
        <v>Tier - 2</v>
      </c>
      <c r="P1312" s="11" t="str">
        <f>VLOOKUP($A143,'Hospitalisation Details'!$K143:$S2485,6,FALSE)</f>
        <v>R1011</v>
      </c>
      <c r="Q1312" s="36">
        <f ca="1">VLOOKUP($A143,'Hospitalisation Details'!$K143:$S2485,8,FALSE)</f>
        <v>34</v>
      </c>
    </row>
    <row r="1313" spans="1:17" x14ac:dyDescent="0.3">
      <c r="A1313" s="14" t="str">
        <f>VLOOKUP('Customer Names'!A1313,'Customer Names'!A1313:F3647,1,FALSE)</f>
        <v>Id1312</v>
      </c>
      <c r="B1313" s="11" t="str">
        <f>VLOOKUP('Customer Names'!B1313,'Customer Names'!B1313:G3647,5,FALSE)</f>
        <v>Peter</v>
      </c>
      <c r="C1313" s="11">
        <f>VLOOKUP($A1313,'Medical Examinations'!$A1313:$O3647,2,FALSE)</f>
        <v>33.344999999999999</v>
      </c>
      <c r="D1313" s="11">
        <f>VLOOKUP($A1313,'Medical Examinations'!$A1313:$O3647,3,FALSE)</f>
        <v>5.44</v>
      </c>
      <c r="E1313" s="11" t="str">
        <f>VLOOKUP($A1313,'Medical Examinations'!$A1313:$P3647,14,FALSE)</f>
        <v>Yes</v>
      </c>
      <c r="F1313" s="11" t="str">
        <f>VLOOKUP($A1313,'Medical Examinations'!$A1313:$O3647,5,FALSE)</f>
        <v>No</v>
      </c>
      <c r="G1313" s="11" t="str">
        <f>VLOOKUP($A1313,'Medical Examinations'!$A1313:$O3647,6,FALSE)</f>
        <v>No</v>
      </c>
      <c r="H1313" s="11">
        <f>VLOOKUP($A1313,'Medical Examinations'!$A1313:$P3647,13,FALSE)</f>
        <v>0</v>
      </c>
      <c r="I1313" s="11" t="str">
        <f>VLOOKUP($A1313,'Medical Examinations'!$A1313:$P3647,16,FALSE)</f>
        <v>No</v>
      </c>
      <c r="J1313" s="11" t="str">
        <f>VLOOKUP($A1313,'Medical Examinations'!$A1313:$P3647,11,FALSE)</f>
        <v>Obesity</v>
      </c>
      <c r="K1313" s="11" t="str">
        <f>VLOOKUP($A1313,'Medical Examinations'!$A1313:$P3647,12,FALSE)</f>
        <v>Normal</v>
      </c>
      <c r="L1313" s="11" t="str">
        <f>VLOOKUP($A144,'Hospitalisation Details'!$K144:$S2486,7,FALSE)</f>
        <v>12 Nov 1999</v>
      </c>
      <c r="M1313" s="17">
        <f>VLOOKUP($A144,'Hospitalisation Details'!$K144:$S2486,9,FALSE)</f>
        <v>38511.629999999997</v>
      </c>
      <c r="N1313" s="11" t="str">
        <f>VLOOKUP($A144,'Hospitalisation Details'!$K144:$S2486,4,FALSE)</f>
        <v>Tier - 2</v>
      </c>
      <c r="O1313" s="11" t="str">
        <f>VLOOKUP($A144,'Hospitalisation Details'!$K144:$S2486,5,FALSE)</f>
        <v>Tier - 2</v>
      </c>
      <c r="P1313" s="11" t="str">
        <f>VLOOKUP($A144,'Hospitalisation Details'!$K144:$S2486,6,FALSE)</f>
        <v>R1024</v>
      </c>
      <c r="Q1313" s="36">
        <f ca="1">VLOOKUP($A144,'Hospitalisation Details'!$K144:$S2486,8,FALSE)</f>
        <v>25</v>
      </c>
    </row>
    <row r="1314" spans="1:17" x14ac:dyDescent="0.3">
      <c r="A1314" s="14" t="str">
        <f>VLOOKUP('Customer Names'!A1314,'Customer Names'!A1314:F3648,1,FALSE)</f>
        <v>Id1313</v>
      </c>
      <c r="B1314" s="11" t="str">
        <f>VLOOKUP('Customer Names'!B1314,'Customer Names'!B1314:G3648,5,FALSE)</f>
        <v>Sara A</v>
      </c>
      <c r="C1314" s="11">
        <f>VLOOKUP($A1314,'Medical Examinations'!$A1314:$O3648,2,FALSE)</f>
        <v>38.79</v>
      </c>
      <c r="D1314" s="11">
        <f>VLOOKUP($A1314,'Medical Examinations'!$A1314:$O3648,3,FALSE)</f>
        <v>5.08</v>
      </c>
      <c r="E1314" s="11" t="str">
        <f>VLOOKUP($A1314,'Medical Examinations'!$A1314:$P3648,14,FALSE)</f>
        <v>No</v>
      </c>
      <c r="F1314" s="11" t="str">
        <f>VLOOKUP($A1314,'Medical Examinations'!$A1314:$O3648,5,FALSE)</f>
        <v>No</v>
      </c>
      <c r="G1314" s="11" t="str">
        <f>VLOOKUP($A1314,'Medical Examinations'!$A1314:$O3648,6,FALSE)</f>
        <v>Yes</v>
      </c>
      <c r="H1314" s="11">
        <f>VLOOKUP($A1314,'Medical Examinations'!$A1314:$P3648,13,FALSE)</f>
        <v>1</v>
      </c>
      <c r="I1314" s="11" t="str">
        <f>VLOOKUP($A1314,'Medical Examinations'!$A1314:$P3648,16,FALSE)</f>
        <v>No</v>
      </c>
      <c r="J1314" s="11" t="str">
        <f>VLOOKUP($A1314,'Medical Examinations'!$A1314:$P3648,11,FALSE)</f>
        <v>Obesity</v>
      </c>
      <c r="K1314" s="11" t="str">
        <f>VLOOKUP($A1314,'Medical Examinations'!$A1314:$P3648,12,FALSE)</f>
        <v>Normal</v>
      </c>
      <c r="L1314" s="11" t="str">
        <f>VLOOKUP($A145,'Hospitalisation Details'!$K145:$S2487,7,FALSE)</f>
        <v>21 Jun 1986</v>
      </c>
      <c r="M1314" s="17">
        <f>VLOOKUP($A145,'Hospitalisation Details'!$K145:$S2487,9,FALSE)</f>
        <v>38415.47</v>
      </c>
      <c r="N1314" s="11" t="str">
        <f>VLOOKUP($A145,'Hospitalisation Details'!$K145:$S2487,4,FALSE)</f>
        <v>Tier - 1</v>
      </c>
      <c r="O1314" s="11" t="str">
        <f>VLOOKUP($A145,'Hospitalisation Details'!$K145:$S2487,5,FALSE)</f>
        <v>Tier - 2</v>
      </c>
      <c r="P1314" s="11" t="str">
        <f>VLOOKUP($A145,'Hospitalisation Details'!$K145:$S2487,6,FALSE)</f>
        <v>R1011</v>
      </c>
      <c r="Q1314" s="36">
        <f ca="1">VLOOKUP($A145,'Hospitalisation Details'!$K145:$S2487,8,FALSE)</f>
        <v>38</v>
      </c>
    </row>
    <row r="1315" spans="1:17" x14ac:dyDescent="0.3">
      <c r="A1315" s="14" t="str">
        <f>VLOOKUP('Customer Names'!A1315,'Customer Names'!A1315:F3649,1,FALSE)</f>
        <v>Id1314</v>
      </c>
      <c r="B1315" s="11" t="str">
        <f>VLOOKUP('Customer Names'!B1315,'Customer Names'!B1315:G3649,5,FALSE)</f>
        <v>Erin C</v>
      </c>
      <c r="C1315" s="11">
        <f>VLOOKUP($A1315,'Medical Examinations'!$A1315:$O3649,2,FALSE)</f>
        <v>30.684999999999999</v>
      </c>
      <c r="D1315" s="11">
        <f>VLOOKUP($A1315,'Medical Examinations'!$A1315:$O3649,3,FALSE)</f>
        <v>4.87</v>
      </c>
      <c r="E1315" s="11" t="str">
        <f>VLOOKUP($A1315,'Medical Examinations'!$A1315:$P3649,14,FALSE)</f>
        <v>No</v>
      </c>
      <c r="F1315" s="11" t="str">
        <f>VLOOKUP($A1315,'Medical Examinations'!$A1315:$O3649,5,FALSE)</f>
        <v>No</v>
      </c>
      <c r="G1315" s="11" t="str">
        <f>VLOOKUP($A1315,'Medical Examinations'!$A1315:$O3649,6,FALSE)</f>
        <v>Yes</v>
      </c>
      <c r="H1315" s="11">
        <f>VLOOKUP($A1315,'Medical Examinations'!$A1315:$P3649,13,FALSE)</f>
        <v>1</v>
      </c>
      <c r="I1315" s="11" t="str">
        <f>VLOOKUP($A1315,'Medical Examinations'!$A1315:$P3649,16,FALSE)</f>
        <v>No</v>
      </c>
      <c r="J1315" s="11" t="str">
        <f>VLOOKUP($A1315,'Medical Examinations'!$A1315:$P3649,11,FALSE)</f>
        <v>Obesity</v>
      </c>
      <c r="K1315" s="11" t="str">
        <f>VLOOKUP($A1315,'Medical Examinations'!$A1315:$P3649,12,FALSE)</f>
        <v>Normal</v>
      </c>
      <c r="L1315" s="11" t="str">
        <f>VLOOKUP($A146,'Hospitalisation Details'!$K146:$S2488,7,FALSE)</f>
        <v>23 Dec 1971</v>
      </c>
      <c r="M1315" s="17">
        <f>VLOOKUP($A146,'Hospitalisation Details'!$K146:$S2488,9,FALSE)</f>
        <v>38405.26</v>
      </c>
      <c r="N1315" s="11" t="str">
        <f>VLOOKUP($A146,'Hospitalisation Details'!$K146:$S2488,4,FALSE)</f>
        <v>Tier - 2</v>
      </c>
      <c r="O1315" s="11" t="str">
        <f>VLOOKUP($A146,'Hospitalisation Details'!$K146:$S2488,5,FALSE)</f>
        <v>Tier - 1</v>
      </c>
      <c r="P1315" s="11" t="str">
        <f>VLOOKUP($A146,'Hospitalisation Details'!$K146:$S2488,6,FALSE)</f>
        <v>R1011</v>
      </c>
      <c r="Q1315" s="36">
        <f ca="1">VLOOKUP($A146,'Hospitalisation Details'!$K146:$S2488,8,FALSE)</f>
        <v>53</v>
      </c>
    </row>
    <row r="1316" spans="1:17" x14ac:dyDescent="0.3">
      <c r="A1316" s="14" t="str">
        <f>VLOOKUP('Customer Names'!A1316,'Customer Names'!A1316:F3650,1,FALSE)</f>
        <v>Id1315</v>
      </c>
      <c r="B1316" s="11" t="str">
        <f>VLOOKUP('Customer Names'!B1316,'Customer Names'!B1316:G3650,5,FALSE)</f>
        <v>Thibaud</v>
      </c>
      <c r="C1316" s="11">
        <f>VLOOKUP($A1316,'Medical Examinations'!$A1316:$O3650,2,FALSE)</f>
        <v>22.135000000000002</v>
      </c>
      <c r="D1316" s="11">
        <f>VLOOKUP($A1316,'Medical Examinations'!$A1316:$O3650,3,FALSE)</f>
        <v>8.17</v>
      </c>
      <c r="E1316" s="11" t="str">
        <f>VLOOKUP($A1316,'Medical Examinations'!$A1316:$P3650,14,FALSE)</f>
        <v>No</v>
      </c>
      <c r="F1316" s="11" t="str">
        <f>VLOOKUP($A1316,'Medical Examinations'!$A1316:$O3650,5,FALSE)</f>
        <v>No</v>
      </c>
      <c r="G1316" s="11" t="str">
        <f>VLOOKUP($A1316,'Medical Examinations'!$A1316:$O3650,6,FALSE)</f>
        <v>No</v>
      </c>
      <c r="H1316" s="11">
        <f>VLOOKUP($A1316,'Medical Examinations'!$A1316:$P3650,13,FALSE)</f>
        <v>0</v>
      </c>
      <c r="I1316" s="11" t="str">
        <f>VLOOKUP($A1316,'Medical Examinations'!$A1316:$P3650,16,FALSE)</f>
        <v>No</v>
      </c>
      <c r="J1316" s="11" t="str">
        <f>VLOOKUP($A1316,'Medical Examinations'!$A1316:$P3650,11,FALSE)</f>
        <v>Normal Weight</v>
      </c>
      <c r="K1316" s="11" t="str">
        <f>VLOOKUP($A1316,'Medical Examinations'!$A1316:$P3650,12,FALSE)</f>
        <v>Diabetes</v>
      </c>
      <c r="L1316" s="11" t="str">
        <f>VLOOKUP($A147,'Hospitalisation Details'!$K147:$S2489,7,FALSE)</f>
        <v>22 Aug 1970</v>
      </c>
      <c r="M1316" s="17">
        <f>VLOOKUP($A147,'Hospitalisation Details'!$K147:$S2489,9,FALSE)</f>
        <v>38389.79</v>
      </c>
      <c r="N1316" s="11" t="str">
        <f>VLOOKUP($A147,'Hospitalisation Details'!$K147:$S2489,4,FALSE)</f>
        <v>Tier - 2</v>
      </c>
      <c r="O1316" s="11" t="str">
        <f>VLOOKUP($A147,'Hospitalisation Details'!$K147:$S2489,5,FALSE)</f>
        <v>Tier - 3</v>
      </c>
      <c r="P1316" s="11" t="str">
        <f>VLOOKUP($A147,'Hospitalisation Details'!$K147:$S2489,6,FALSE)</f>
        <v>R1011</v>
      </c>
      <c r="Q1316" s="36">
        <f ca="1">VLOOKUP($A147,'Hospitalisation Details'!$K147:$S2489,8,FALSE)</f>
        <v>54</v>
      </c>
    </row>
    <row r="1317" spans="1:17" x14ac:dyDescent="0.3">
      <c r="A1317" s="14" t="str">
        <f>VLOOKUP('Customer Names'!A1317,'Customer Names'!A1317:F3651,1,FALSE)</f>
        <v>Id1316</v>
      </c>
      <c r="B1317" s="11" t="str">
        <f>VLOOKUP('Customer Names'!B1317,'Customer Names'!B1317:G3651,5,FALSE)</f>
        <v>Lisa</v>
      </c>
      <c r="C1317" s="11">
        <f>VLOOKUP($A1317,'Medical Examinations'!$A1317:$O3651,2,FALSE)</f>
        <v>33.33</v>
      </c>
      <c r="D1317" s="11">
        <f>VLOOKUP($A1317,'Medical Examinations'!$A1317:$O3651,3,FALSE)</f>
        <v>7.61</v>
      </c>
      <c r="E1317" s="11" t="str">
        <f>VLOOKUP($A1317,'Medical Examinations'!$A1317:$P3651,14,FALSE)</f>
        <v>No</v>
      </c>
      <c r="F1317" s="11" t="str">
        <f>VLOOKUP($A1317,'Medical Examinations'!$A1317:$O3651,5,FALSE)</f>
        <v>No</v>
      </c>
      <c r="G1317" s="11" t="str">
        <f>VLOOKUP($A1317,'Medical Examinations'!$A1317:$O3651,6,FALSE)</f>
        <v>No</v>
      </c>
      <c r="H1317" s="11">
        <f>VLOOKUP($A1317,'Medical Examinations'!$A1317:$P3651,13,FALSE)</f>
        <v>0</v>
      </c>
      <c r="I1317" s="11" t="str">
        <f>VLOOKUP($A1317,'Medical Examinations'!$A1317:$P3651,16,FALSE)</f>
        <v>No</v>
      </c>
      <c r="J1317" s="11" t="str">
        <f>VLOOKUP($A1317,'Medical Examinations'!$A1317:$P3651,11,FALSE)</f>
        <v>Obesity</v>
      </c>
      <c r="K1317" s="11" t="str">
        <f>VLOOKUP($A1317,'Medical Examinations'!$A1317:$P3651,12,FALSE)</f>
        <v>Diabetes</v>
      </c>
      <c r="L1317" s="11" t="str">
        <f>VLOOKUP($A148,'Hospitalisation Details'!$K148:$S2490,7,FALSE)</f>
        <v>17 Sep 2002</v>
      </c>
      <c r="M1317" s="17">
        <f>VLOOKUP($A148,'Hospitalisation Details'!$K148:$S2490,9,FALSE)</f>
        <v>38344.57</v>
      </c>
      <c r="N1317" s="11" t="str">
        <f>VLOOKUP($A148,'Hospitalisation Details'!$K148:$S2490,4,FALSE)</f>
        <v>Tier - 1</v>
      </c>
      <c r="O1317" s="11" t="str">
        <f>VLOOKUP($A148,'Hospitalisation Details'!$K148:$S2490,5,FALSE)</f>
        <v>Tier - 3</v>
      </c>
      <c r="P1317" s="11" t="str">
        <f>VLOOKUP($A148,'Hospitalisation Details'!$K148:$S2490,6,FALSE)</f>
        <v>R1011</v>
      </c>
      <c r="Q1317" s="36">
        <f ca="1">VLOOKUP($A148,'Hospitalisation Details'!$K148:$S2490,8,FALSE)</f>
        <v>22</v>
      </c>
    </row>
    <row r="1318" spans="1:17" x14ac:dyDescent="0.3">
      <c r="A1318" s="14" t="str">
        <f>VLOOKUP('Customer Names'!A1318,'Customer Names'!A1318:F3652,1,FALSE)</f>
        <v>Id1317</v>
      </c>
      <c r="B1318" s="11" t="str">
        <f>VLOOKUP('Customer Names'!B1318,'Customer Names'!B1318:G3652,5,FALSE)</f>
        <v>Gretchen K</v>
      </c>
      <c r="C1318" s="11">
        <f>VLOOKUP($A1318,'Medical Examinations'!$A1318:$O3652,2,FALSE)</f>
        <v>31.13</v>
      </c>
      <c r="D1318" s="11">
        <f>VLOOKUP($A1318,'Medical Examinations'!$A1318:$O3652,3,FALSE)</f>
        <v>10.1</v>
      </c>
      <c r="E1318" s="11" t="str">
        <f>VLOOKUP($A1318,'Medical Examinations'!$A1318:$P3652,14,FALSE)</f>
        <v>No</v>
      </c>
      <c r="F1318" s="11" t="str">
        <f>VLOOKUP($A1318,'Medical Examinations'!$A1318:$O3652,5,FALSE)</f>
        <v>No</v>
      </c>
      <c r="G1318" s="11" t="str">
        <f>VLOOKUP($A1318,'Medical Examinations'!$A1318:$O3652,6,FALSE)</f>
        <v>No</v>
      </c>
      <c r="H1318" s="11">
        <f>VLOOKUP($A1318,'Medical Examinations'!$A1318:$P3652,13,FALSE)</f>
        <v>0</v>
      </c>
      <c r="I1318" s="11" t="str">
        <f>VLOOKUP($A1318,'Medical Examinations'!$A1318:$P3652,16,FALSE)</f>
        <v>No</v>
      </c>
      <c r="J1318" s="11" t="str">
        <f>VLOOKUP($A1318,'Medical Examinations'!$A1318:$P3652,11,FALSE)</f>
        <v>Obesity</v>
      </c>
      <c r="K1318" s="11" t="str">
        <f>VLOOKUP($A1318,'Medical Examinations'!$A1318:$P3652,12,FALSE)</f>
        <v>Diabetes</v>
      </c>
      <c r="L1318" s="11" t="str">
        <f>VLOOKUP($A149,'Hospitalisation Details'!$K149:$S2491,7,FALSE)</f>
        <v>12 Jun 1980</v>
      </c>
      <c r="M1318" s="17">
        <f>VLOOKUP($A149,'Hospitalisation Details'!$K149:$S2491,9,FALSE)</f>
        <v>38313.129999999997</v>
      </c>
      <c r="N1318" s="11" t="str">
        <f>VLOOKUP($A149,'Hospitalisation Details'!$K149:$S2491,4,FALSE)</f>
        <v>Tier - 1</v>
      </c>
      <c r="O1318" s="11" t="str">
        <f>VLOOKUP($A149,'Hospitalisation Details'!$K149:$S2491,5,FALSE)</f>
        <v>Tier - 3</v>
      </c>
      <c r="P1318" s="11" t="str">
        <f>VLOOKUP($A149,'Hospitalisation Details'!$K149:$S2491,6,FALSE)</f>
        <v>R1011</v>
      </c>
      <c r="Q1318" s="36">
        <f ca="1">VLOOKUP($A149,'Hospitalisation Details'!$K149:$S2491,8,FALSE)</f>
        <v>44</v>
      </c>
    </row>
    <row r="1319" spans="1:17" x14ac:dyDescent="0.3">
      <c r="A1319" s="14" t="str">
        <f>VLOOKUP('Customer Names'!A1319,'Customer Names'!A1319:F3653,1,FALSE)</f>
        <v>Id1318</v>
      </c>
      <c r="B1319" s="11" t="str">
        <f>VLOOKUP('Customer Names'!B1319,'Customer Names'!B1319:G3653,5,FALSE)</f>
        <v>Martina</v>
      </c>
      <c r="C1319" s="11">
        <f>VLOOKUP($A1319,'Medical Examinations'!$A1319:$O3653,2,FALSE)</f>
        <v>28.9</v>
      </c>
      <c r="D1319" s="11">
        <f>VLOOKUP($A1319,'Medical Examinations'!$A1319:$O3653,3,FALSE)</f>
        <v>11.24</v>
      </c>
      <c r="E1319" s="11" t="str">
        <f>VLOOKUP($A1319,'Medical Examinations'!$A1319:$P3653,14,FALSE)</f>
        <v>No</v>
      </c>
      <c r="F1319" s="11" t="str">
        <f>VLOOKUP($A1319,'Medical Examinations'!$A1319:$O3653,5,FALSE)</f>
        <v>No</v>
      </c>
      <c r="G1319" s="11" t="str">
        <f>VLOOKUP($A1319,'Medical Examinations'!$A1319:$O3653,6,FALSE)</f>
        <v>No</v>
      </c>
      <c r="H1319" s="11">
        <f>VLOOKUP($A1319,'Medical Examinations'!$A1319:$P3653,13,FALSE)</f>
        <v>0</v>
      </c>
      <c r="I1319" s="11" t="str">
        <f>VLOOKUP($A1319,'Medical Examinations'!$A1319:$P3653,16,FALSE)</f>
        <v>No</v>
      </c>
      <c r="J1319" s="11" t="str">
        <f>VLOOKUP($A1319,'Medical Examinations'!$A1319:$P3653,11,FALSE)</f>
        <v>Overweight</v>
      </c>
      <c r="K1319" s="11" t="str">
        <f>VLOOKUP($A1319,'Medical Examinations'!$A1319:$P3653,12,FALSE)</f>
        <v>Diabetes</v>
      </c>
      <c r="L1319" s="11" t="str">
        <f>VLOOKUP($A150,'Hospitalisation Details'!$K150:$S2492,7,FALSE)</f>
        <v>30 Oct 1989</v>
      </c>
      <c r="M1319" s="17">
        <f>VLOOKUP($A150,'Hospitalisation Details'!$K150:$S2492,9,FALSE)</f>
        <v>38282.75</v>
      </c>
      <c r="N1319" s="11" t="str">
        <f>VLOOKUP($A150,'Hospitalisation Details'!$K150:$S2492,4,FALSE)</f>
        <v>Tier - 1</v>
      </c>
      <c r="O1319" s="11" t="str">
        <f>VLOOKUP($A150,'Hospitalisation Details'!$K150:$S2492,5,FALSE)</f>
        <v>Tier - 2</v>
      </c>
      <c r="P1319" s="11" t="str">
        <f>VLOOKUP($A150,'Hospitalisation Details'!$K150:$S2492,6,FALSE)</f>
        <v>R1013</v>
      </c>
      <c r="Q1319" s="36">
        <f ca="1">VLOOKUP($A150,'Hospitalisation Details'!$K150:$S2492,8,FALSE)</f>
        <v>35</v>
      </c>
    </row>
    <row r="1320" spans="1:17" x14ac:dyDescent="0.3">
      <c r="A1320" s="14" t="str">
        <f>VLOOKUP('Customer Names'!A1320,'Customer Names'!A1320:F3654,1,FALSE)</f>
        <v>Id1319</v>
      </c>
      <c r="B1320" s="11" t="str">
        <f>VLOOKUP('Customer Names'!B1320,'Customer Names'!B1320:G3654,5,FALSE)</f>
        <v>Dustin J</v>
      </c>
      <c r="C1320" s="11">
        <f>VLOOKUP($A1320,'Medical Examinations'!$A1320:$O3654,2,FALSE)</f>
        <v>43.31</v>
      </c>
      <c r="D1320" s="11">
        <f>VLOOKUP($A1320,'Medical Examinations'!$A1320:$O3654,3,FALSE)</f>
        <v>6.1</v>
      </c>
      <c r="E1320" s="11" t="str">
        <f>VLOOKUP($A1320,'Medical Examinations'!$A1320:$P3654,14,FALSE)</f>
        <v>Yes</v>
      </c>
      <c r="F1320" s="11" t="str">
        <f>VLOOKUP($A1320,'Medical Examinations'!$A1320:$O3654,5,FALSE)</f>
        <v>Yes</v>
      </c>
      <c r="G1320" s="11" t="str">
        <f>VLOOKUP($A1320,'Medical Examinations'!$A1320:$O3654,6,FALSE)</f>
        <v>No</v>
      </c>
      <c r="H1320" s="11">
        <f>VLOOKUP($A1320,'Medical Examinations'!$A1320:$P3654,13,FALSE)</f>
        <v>1</v>
      </c>
      <c r="I1320" s="11" t="str">
        <f>VLOOKUP($A1320,'Medical Examinations'!$A1320:$P3654,16,FALSE)</f>
        <v>No</v>
      </c>
      <c r="J1320" s="11" t="str">
        <f>VLOOKUP($A1320,'Medical Examinations'!$A1320:$P3654,11,FALSE)</f>
        <v>Obesity</v>
      </c>
      <c r="K1320" s="11" t="str">
        <f>VLOOKUP($A1320,'Medical Examinations'!$A1320:$P3654,12,FALSE)</f>
        <v>Prediabetes</v>
      </c>
      <c r="L1320" s="11" t="str">
        <f>VLOOKUP($A151,'Hospitalisation Details'!$K151:$S2493,7,FALSE)</f>
        <v>16 Aug 1980</v>
      </c>
      <c r="M1320" s="17">
        <f>VLOOKUP($A151,'Hospitalisation Details'!$K151:$S2493,9,FALSE)</f>
        <v>38245.589999999997</v>
      </c>
      <c r="N1320" s="11" t="str">
        <f>VLOOKUP($A151,'Hospitalisation Details'!$K151:$S2493,4,FALSE)</f>
        <v>Tier - 1</v>
      </c>
      <c r="O1320" s="11" t="str">
        <f>VLOOKUP($A151,'Hospitalisation Details'!$K151:$S2493,5,FALSE)</f>
        <v>Tier - 2</v>
      </c>
      <c r="P1320" s="11" t="str">
        <f>VLOOKUP($A151,'Hospitalisation Details'!$K151:$S2493,6,FALSE)</f>
        <v>R1013</v>
      </c>
      <c r="Q1320" s="36">
        <f ca="1">VLOOKUP($A151,'Hospitalisation Details'!$K151:$S2493,8,FALSE)</f>
        <v>44</v>
      </c>
    </row>
    <row r="1321" spans="1:17" x14ac:dyDescent="0.3">
      <c r="A1321" s="14" t="str">
        <f>VLOOKUP('Customer Names'!A1321,'Customer Names'!A1321:F3655,1,FALSE)</f>
        <v>Id1320</v>
      </c>
      <c r="B1321" s="11" t="str">
        <f>VLOOKUP('Customer Names'!B1321,'Customer Names'!B1321:G3655,5,FALSE)</f>
        <v>Kelsey</v>
      </c>
      <c r="C1321" s="11">
        <f>VLOOKUP($A1321,'Medical Examinations'!$A1321:$O3655,2,FALSE)</f>
        <v>22.8</v>
      </c>
      <c r="D1321" s="11">
        <f>VLOOKUP($A1321,'Medical Examinations'!$A1321:$O3655,3,FALSE)</f>
        <v>6.98</v>
      </c>
      <c r="E1321" s="11" t="str">
        <f>VLOOKUP($A1321,'Medical Examinations'!$A1321:$P3655,14,FALSE)</f>
        <v>No</v>
      </c>
      <c r="F1321" s="11" t="str">
        <f>VLOOKUP($A1321,'Medical Examinations'!$A1321:$O3655,5,FALSE)</f>
        <v>No</v>
      </c>
      <c r="G1321" s="11" t="str">
        <f>VLOOKUP($A1321,'Medical Examinations'!$A1321:$O3655,6,FALSE)</f>
        <v>No</v>
      </c>
      <c r="H1321" s="11">
        <f>VLOOKUP($A1321,'Medical Examinations'!$A1321:$P3655,13,FALSE)</f>
        <v>0</v>
      </c>
      <c r="I1321" s="11" t="str">
        <f>VLOOKUP($A1321,'Medical Examinations'!$A1321:$P3655,16,FALSE)</f>
        <v>No</v>
      </c>
      <c r="J1321" s="11" t="str">
        <f>VLOOKUP($A1321,'Medical Examinations'!$A1321:$P3655,11,FALSE)</f>
        <v>Normal Weight</v>
      </c>
      <c r="K1321" s="11" t="str">
        <f>VLOOKUP($A1321,'Medical Examinations'!$A1321:$P3655,12,FALSE)</f>
        <v>Diabetes</v>
      </c>
      <c r="L1321" s="11" t="str">
        <f>VLOOKUP($A152,'Hospitalisation Details'!$K152:$S2494,7,FALSE)</f>
        <v>16 Jun 1964</v>
      </c>
      <c r="M1321" s="17">
        <f>VLOOKUP($A152,'Hospitalisation Details'!$K152:$S2494,9,FALSE)</f>
        <v>38241.74</v>
      </c>
      <c r="N1321" s="11" t="str">
        <f>VLOOKUP($A152,'Hospitalisation Details'!$K152:$S2494,4,FALSE)</f>
        <v>Tier - 2</v>
      </c>
      <c r="O1321" s="11" t="str">
        <f>VLOOKUP($A152,'Hospitalisation Details'!$K152:$S2494,5,FALSE)</f>
        <v>Tier - 3</v>
      </c>
      <c r="P1321" s="11" t="str">
        <f>VLOOKUP($A152,'Hospitalisation Details'!$K152:$S2494,6,FALSE)</f>
        <v>R1011</v>
      </c>
      <c r="Q1321" s="36">
        <f ca="1">VLOOKUP($A152,'Hospitalisation Details'!$K152:$S2494,8,FALSE)</f>
        <v>60</v>
      </c>
    </row>
    <row r="1322" spans="1:17" x14ac:dyDescent="0.3">
      <c r="A1322" s="14" t="str">
        <f>VLOOKUP('Customer Names'!A1322,'Customer Names'!A1322:F3656,1,FALSE)</f>
        <v>Id1321</v>
      </c>
      <c r="B1322" s="11" t="str">
        <f>VLOOKUP('Customer Names'!B1322,'Customer Names'!B1322:G3656,5,FALSE)</f>
        <v>Daniel V</v>
      </c>
      <c r="C1322" s="11">
        <f>VLOOKUP($A1322,'Medical Examinations'!$A1322:$O3656,2,FALSE)</f>
        <v>19.09</v>
      </c>
      <c r="D1322" s="11">
        <f>VLOOKUP($A1322,'Medical Examinations'!$A1322:$O3656,3,FALSE)</f>
        <v>4</v>
      </c>
      <c r="E1322" s="11" t="str">
        <f>VLOOKUP($A1322,'Medical Examinations'!$A1322:$P3656,14,FALSE)</f>
        <v>Yes</v>
      </c>
      <c r="F1322" s="11" t="str">
        <f>VLOOKUP($A1322,'Medical Examinations'!$A1322:$O3656,5,FALSE)</f>
        <v>No</v>
      </c>
      <c r="G1322" s="11" t="str">
        <f>VLOOKUP($A1322,'Medical Examinations'!$A1322:$O3656,6,FALSE)</f>
        <v>No</v>
      </c>
      <c r="H1322" s="11">
        <f>VLOOKUP($A1322,'Medical Examinations'!$A1322:$P3656,13,FALSE)</f>
        <v>1</v>
      </c>
      <c r="I1322" s="11" t="str">
        <f>VLOOKUP($A1322,'Medical Examinations'!$A1322:$P3656,16,FALSE)</f>
        <v>No</v>
      </c>
      <c r="J1322" s="11" t="str">
        <f>VLOOKUP($A1322,'Medical Examinations'!$A1322:$P3656,11,FALSE)</f>
        <v>Normal Weight</v>
      </c>
      <c r="K1322" s="11" t="str">
        <f>VLOOKUP($A1322,'Medical Examinations'!$A1322:$P3656,12,FALSE)</f>
        <v>Normal</v>
      </c>
      <c r="L1322" s="11" t="str">
        <f>VLOOKUP($A153,'Hospitalisation Details'!$K153:$S2495,7,FALSE)</f>
        <v>8 Sep 1989</v>
      </c>
      <c r="M1322" s="17">
        <f>VLOOKUP($A153,'Hospitalisation Details'!$K153:$S2495,9,FALSE)</f>
        <v>38237.339999999997</v>
      </c>
      <c r="N1322" s="11" t="str">
        <f>VLOOKUP($A153,'Hospitalisation Details'!$K153:$S2495,4,FALSE)</f>
        <v>Tier - 2</v>
      </c>
      <c r="O1322" s="11" t="str">
        <f>VLOOKUP($A153,'Hospitalisation Details'!$K153:$S2495,5,FALSE)</f>
        <v>Tier - 3</v>
      </c>
      <c r="P1322" s="11" t="str">
        <f>VLOOKUP($A153,'Hospitalisation Details'!$K153:$S2495,6,FALSE)</f>
        <v>R1011</v>
      </c>
      <c r="Q1322" s="36">
        <f ca="1">VLOOKUP($A153,'Hospitalisation Details'!$K153:$S2495,8,FALSE)</f>
        <v>35</v>
      </c>
    </row>
    <row r="1323" spans="1:17" x14ac:dyDescent="0.3">
      <c r="A1323" s="14" t="str">
        <f>VLOOKUP('Customer Names'!A1323,'Customer Names'!A1323:F3657,1,FALSE)</f>
        <v>Id1322</v>
      </c>
      <c r="B1323" s="11" t="str">
        <f>VLOOKUP('Customer Names'!B1323,'Customer Names'!B1323:G3657,5,FALSE)</f>
        <v>Saeger</v>
      </c>
      <c r="C1323" s="11">
        <f>VLOOKUP($A1323,'Medical Examinations'!$A1323:$O3657,2,FALSE)</f>
        <v>23.37</v>
      </c>
      <c r="D1323" s="11">
        <f>VLOOKUP($A1323,'Medical Examinations'!$A1323:$O3657,3,FALSE)</f>
        <v>4.2300000000000004</v>
      </c>
      <c r="E1323" s="11" t="str">
        <f>VLOOKUP($A1323,'Medical Examinations'!$A1323:$P3657,14,FALSE)</f>
        <v>No</v>
      </c>
      <c r="F1323" s="11" t="str">
        <f>VLOOKUP($A1323,'Medical Examinations'!$A1323:$O3657,5,FALSE)</f>
        <v>No</v>
      </c>
      <c r="G1323" s="11" t="str">
        <f>VLOOKUP($A1323,'Medical Examinations'!$A1323:$O3657,6,FALSE)</f>
        <v>No</v>
      </c>
      <c r="H1323" s="11">
        <f>VLOOKUP($A1323,'Medical Examinations'!$A1323:$P3657,13,FALSE)</f>
        <v>0</v>
      </c>
      <c r="I1323" s="11" t="str">
        <f>VLOOKUP($A1323,'Medical Examinations'!$A1323:$P3657,16,FALSE)</f>
        <v>No</v>
      </c>
      <c r="J1323" s="11" t="str">
        <f>VLOOKUP($A1323,'Medical Examinations'!$A1323:$P3657,11,FALSE)</f>
        <v>Normal Weight</v>
      </c>
      <c r="K1323" s="11" t="str">
        <f>VLOOKUP($A1323,'Medical Examinations'!$A1323:$P3657,12,FALSE)</f>
        <v>Normal</v>
      </c>
      <c r="L1323" s="11" t="str">
        <f>VLOOKUP($A154,'Hospitalisation Details'!$K154:$S2496,7,FALSE)</f>
        <v>19 Nov 1972</v>
      </c>
      <c r="M1323" s="17">
        <f>VLOOKUP($A154,'Hospitalisation Details'!$K154:$S2496,9,FALSE)</f>
        <v>38189.1</v>
      </c>
      <c r="N1323" s="11" t="str">
        <f>VLOOKUP($A154,'Hospitalisation Details'!$K154:$S2496,4,FALSE)</f>
        <v>Tier - 2</v>
      </c>
      <c r="O1323" s="11" t="str">
        <f>VLOOKUP($A154,'Hospitalisation Details'!$K154:$S2496,5,FALSE)</f>
        <v>Tier - 2</v>
      </c>
      <c r="P1323" s="11" t="str">
        <f>VLOOKUP($A154,'Hospitalisation Details'!$K154:$S2496,6,FALSE)</f>
        <v>R1011</v>
      </c>
      <c r="Q1323" s="36">
        <f ca="1">VLOOKUP($A154,'Hospitalisation Details'!$K154:$S2496,8,FALSE)</f>
        <v>52</v>
      </c>
    </row>
    <row r="1324" spans="1:17" x14ac:dyDescent="0.3">
      <c r="A1324" s="14" t="str">
        <f>VLOOKUP('Customer Names'!A1324,'Customer Names'!A1324:F3658,1,FALSE)</f>
        <v>Id1323</v>
      </c>
      <c r="B1324" s="11" t="str">
        <f>VLOOKUP('Customer Names'!B1324,'Customer Names'!B1324:G3658,5,FALSE)</f>
        <v>Buzunesh</v>
      </c>
      <c r="C1324" s="11">
        <f>VLOOKUP($A1324,'Medical Examinations'!$A1324:$O3658,2,FALSE)</f>
        <v>33.44</v>
      </c>
      <c r="D1324" s="11">
        <f>VLOOKUP($A1324,'Medical Examinations'!$A1324:$O3658,3,FALSE)</f>
        <v>4.72</v>
      </c>
      <c r="E1324" s="11" t="str">
        <f>VLOOKUP($A1324,'Medical Examinations'!$A1324:$P3658,14,FALSE)</f>
        <v>Yes</v>
      </c>
      <c r="F1324" s="11" t="str">
        <f>VLOOKUP($A1324,'Medical Examinations'!$A1324:$O3658,5,FALSE)</f>
        <v>No</v>
      </c>
      <c r="G1324" s="11" t="str">
        <f>VLOOKUP($A1324,'Medical Examinations'!$A1324:$O3658,6,FALSE)</f>
        <v>No</v>
      </c>
      <c r="H1324" s="11">
        <f>VLOOKUP($A1324,'Medical Examinations'!$A1324:$P3658,13,FALSE)</f>
        <v>0</v>
      </c>
      <c r="I1324" s="11" t="str">
        <f>VLOOKUP($A1324,'Medical Examinations'!$A1324:$P3658,16,FALSE)</f>
        <v>No</v>
      </c>
      <c r="J1324" s="11" t="str">
        <f>VLOOKUP($A1324,'Medical Examinations'!$A1324:$P3658,11,FALSE)</f>
        <v>Obesity</v>
      </c>
      <c r="K1324" s="11" t="str">
        <f>VLOOKUP($A1324,'Medical Examinations'!$A1324:$P3658,12,FALSE)</f>
        <v>Normal</v>
      </c>
      <c r="L1324" s="11" t="str">
        <f>VLOOKUP($A155,'Hospitalisation Details'!$K155:$S2497,7,FALSE)</f>
        <v>29 Jul 1998</v>
      </c>
      <c r="M1324" s="17">
        <f>VLOOKUP($A155,'Hospitalisation Details'!$K155:$S2497,9,FALSE)</f>
        <v>38126.25</v>
      </c>
      <c r="N1324" s="11" t="str">
        <f>VLOOKUP($A155,'Hospitalisation Details'!$K155:$S2497,4,FALSE)</f>
        <v>Tier - 1</v>
      </c>
      <c r="O1324" s="11" t="str">
        <f>VLOOKUP($A155,'Hospitalisation Details'!$K155:$S2497,5,FALSE)</f>
        <v>Tier - 3</v>
      </c>
      <c r="P1324" s="11" t="str">
        <f>VLOOKUP($A155,'Hospitalisation Details'!$K155:$S2497,6,FALSE)</f>
        <v>R1013</v>
      </c>
      <c r="Q1324" s="36">
        <f ca="1">VLOOKUP($A155,'Hospitalisation Details'!$K155:$S2497,8,FALSE)</f>
        <v>26</v>
      </c>
    </row>
    <row r="1325" spans="1:17" x14ac:dyDescent="0.3">
      <c r="A1325" s="14" t="str">
        <f>VLOOKUP('Customer Names'!A1325,'Customer Names'!A1325:F3659,1,FALSE)</f>
        <v>Id1324</v>
      </c>
      <c r="B1325" s="11" t="str">
        <f>VLOOKUP('Customer Names'!B1325,'Customer Names'!B1325:G3659,5,FALSE)</f>
        <v>Mirte</v>
      </c>
      <c r="C1325" s="11">
        <f>VLOOKUP($A1325,'Medical Examinations'!$A1325:$O3659,2,FALSE)</f>
        <v>28.05</v>
      </c>
      <c r="D1325" s="11">
        <f>VLOOKUP($A1325,'Medical Examinations'!$A1325:$O3659,3,FALSE)</f>
        <v>5.63</v>
      </c>
      <c r="E1325" s="11" t="str">
        <f>VLOOKUP($A1325,'Medical Examinations'!$A1325:$P3659,14,FALSE)</f>
        <v>Yes</v>
      </c>
      <c r="F1325" s="11" t="str">
        <f>VLOOKUP($A1325,'Medical Examinations'!$A1325:$O3659,5,FALSE)</f>
        <v>No</v>
      </c>
      <c r="G1325" s="11" t="str">
        <f>VLOOKUP($A1325,'Medical Examinations'!$A1325:$O3659,6,FALSE)</f>
        <v>No</v>
      </c>
      <c r="H1325" s="11">
        <f>VLOOKUP($A1325,'Medical Examinations'!$A1325:$P3659,13,FALSE)</f>
        <v>0</v>
      </c>
      <c r="I1325" s="11" t="str">
        <f>VLOOKUP($A1325,'Medical Examinations'!$A1325:$P3659,16,FALSE)</f>
        <v>No</v>
      </c>
      <c r="J1325" s="11" t="str">
        <f>VLOOKUP($A1325,'Medical Examinations'!$A1325:$P3659,11,FALSE)</f>
        <v>Overweight</v>
      </c>
      <c r="K1325" s="11" t="str">
        <f>VLOOKUP($A1325,'Medical Examinations'!$A1325:$P3659,12,FALSE)</f>
        <v>Normal</v>
      </c>
      <c r="L1325" s="11" t="str">
        <f>VLOOKUP($A156,'Hospitalisation Details'!$K156:$S2498,7,FALSE)</f>
        <v>9 Sep 1979</v>
      </c>
      <c r="M1325" s="17">
        <f>VLOOKUP($A156,'Hospitalisation Details'!$K156:$S2498,9,FALSE)</f>
        <v>37829.72</v>
      </c>
      <c r="N1325" s="11" t="str">
        <f>VLOOKUP($A156,'Hospitalisation Details'!$K156:$S2498,4,FALSE)</f>
        <v>Tier - 1</v>
      </c>
      <c r="O1325" s="11" t="str">
        <f>VLOOKUP($A156,'Hospitalisation Details'!$K156:$S2498,5,FALSE)</f>
        <v>Tier - 2</v>
      </c>
      <c r="P1325" s="11" t="str">
        <f>VLOOKUP($A156,'Hospitalisation Details'!$K156:$S2498,6,FALSE)</f>
        <v>R1011</v>
      </c>
      <c r="Q1325" s="36">
        <f ca="1">VLOOKUP($A156,'Hospitalisation Details'!$K156:$S2498,8,FALSE)</f>
        <v>45</v>
      </c>
    </row>
    <row r="1326" spans="1:17" x14ac:dyDescent="0.3">
      <c r="A1326" s="14" t="str">
        <f>VLOOKUP('Customer Names'!A1326,'Customer Names'!A1326:F3660,1,FALSE)</f>
        <v>Id1325</v>
      </c>
      <c r="B1326" s="11" t="str">
        <f>VLOOKUP('Customer Names'!B1326,'Customer Names'!B1326:G3660,5,FALSE)</f>
        <v>Megan</v>
      </c>
      <c r="C1326" s="11">
        <f>VLOOKUP($A1326,'Medical Examinations'!$A1326:$O3660,2,FALSE)</f>
        <v>27.72</v>
      </c>
      <c r="D1326" s="11">
        <f>VLOOKUP($A1326,'Medical Examinations'!$A1326:$O3660,3,FALSE)</f>
        <v>5.83</v>
      </c>
      <c r="E1326" s="11" t="str">
        <f>VLOOKUP($A1326,'Medical Examinations'!$A1326:$P3660,14,FALSE)</f>
        <v>Yes</v>
      </c>
      <c r="F1326" s="11" t="str">
        <f>VLOOKUP($A1326,'Medical Examinations'!$A1326:$O3660,5,FALSE)</f>
        <v>No</v>
      </c>
      <c r="G1326" s="11" t="str">
        <f>VLOOKUP($A1326,'Medical Examinations'!$A1326:$O3660,6,FALSE)</f>
        <v>No</v>
      </c>
      <c r="H1326" s="11">
        <f>VLOOKUP($A1326,'Medical Examinations'!$A1326:$P3660,13,FALSE)</f>
        <v>0</v>
      </c>
      <c r="I1326" s="11" t="str">
        <f>VLOOKUP($A1326,'Medical Examinations'!$A1326:$P3660,16,FALSE)</f>
        <v>No</v>
      </c>
      <c r="J1326" s="11" t="str">
        <f>VLOOKUP($A1326,'Medical Examinations'!$A1326:$P3660,11,FALSE)</f>
        <v>Overweight</v>
      </c>
      <c r="K1326" s="11" t="str">
        <f>VLOOKUP($A1326,'Medical Examinations'!$A1326:$P3660,12,FALSE)</f>
        <v>Prediabetes</v>
      </c>
      <c r="L1326" s="11" t="str">
        <f>VLOOKUP($A157,'Hospitalisation Details'!$K157:$S2499,7,FALSE)</f>
        <v>26 Jul 1983</v>
      </c>
      <c r="M1326" s="17">
        <f>VLOOKUP($A157,'Hospitalisation Details'!$K157:$S2499,9,FALSE)</f>
        <v>37800.980000000003</v>
      </c>
      <c r="N1326" s="11" t="str">
        <f>VLOOKUP($A157,'Hospitalisation Details'!$K157:$S2499,4,FALSE)</f>
        <v>Tier - 2</v>
      </c>
      <c r="O1326" s="11" t="str">
        <f>VLOOKUP($A157,'Hospitalisation Details'!$K157:$S2499,5,FALSE)</f>
        <v>Tier - 2</v>
      </c>
      <c r="P1326" s="11" t="str">
        <f>VLOOKUP($A157,'Hospitalisation Details'!$K157:$S2499,6,FALSE)</f>
        <v>R1011</v>
      </c>
      <c r="Q1326" s="36">
        <f ca="1">VLOOKUP($A157,'Hospitalisation Details'!$K157:$S2499,8,FALSE)</f>
        <v>41</v>
      </c>
    </row>
    <row r="1327" spans="1:17" x14ac:dyDescent="0.3">
      <c r="A1327" s="14" t="str">
        <f>VLOOKUP('Customer Names'!A1327,'Customer Names'!A1327:F3661,1,FALSE)</f>
        <v>Id1326</v>
      </c>
      <c r="B1327" s="11" t="str">
        <f>VLOOKUP('Customer Names'!B1327,'Customer Names'!B1327:G3661,5,FALSE)</f>
        <v>Kerry A</v>
      </c>
      <c r="C1327" s="11">
        <f>VLOOKUP($A1327,'Medical Examinations'!$A1327:$O3661,2,FALSE)</f>
        <v>29.81</v>
      </c>
      <c r="D1327" s="11">
        <f>VLOOKUP($A1327,'Medical Examinations'!$A1327:$O3661,3,FALSE)</f>
        <v>9.23</v>
      </c>
      <c r="E1327" s="11" t="str">
        <f>VLOOKUP($A1327,'Medical Examinations'!$A1327:$P3661,14,FALSE)</f>
        <v>No</v>
      </c>
      <c r="F1327" s="11" t="str">
        <f>VLOOKUP($A1327,'Medical Examinations'!$A1327:$O3661,5,FALSE)</f>
        <v>No</v>
      </c>
      <c r="G1327" s="11" t="str">
        <f>VLOOKUP($A1327,'Medical Examinations'!$A1327:$O3661,6,FALSE)</f>
        <v>No</v>
      </c>
      <c r="H1327" s="11">
        <f>VLOOKUP($A1327,'Medical Examinations'!$A1327:$P3661,13,FALSE)</f>
        <v>0</v>
      </c>
      <c r="I1327" s="11" t="str">
        <f>VLOOKUP($A1327,'Medical Examinations'!$A1327:$P3661,16,FALSE)</f>
        <v>No</v>
      </c>
      <c r="J1327" s="11" t="str">
        <f>VLOOKUP($A1327,'Medical Examinations'!$A1327:$P3661,11,FALSE)</f>
        <v>Overweight</v>
      </c>
      <c r="K1327" s="11" t="str">
        <f>VLOOKUP($A1327,'Medical Examinations'!$A1327:$P3661,12,FALSE)</f>
        <v>Diabetes</v>
      </c>
      <c r="L1327" s="11" t="str">
        <f>VLOOKUP($A158,'Hospitalisation Details'!$K158:$S2500,7,FALSE)</f>
        <v>15 Aug 1986</v>
      </c>
      <c r="M1327" s="17">
        <f>VLOOKUP($A158,'Hospitalisation Details'!$K158:$S2500,9,FALSE)</f>
        <v>37742.58</v>
      </c>
      <c r="N1327" s="11" t="str">
        <f>VLOOKUP($A158,'Hospitalisation Details'!$K158:$S2500,4,FALSE)</f>
        <v>Tier - 1</v>
      </c>
      <c r="O1327" s="11" t="str">
        <f>VLOOKUP($A158,'Hospitalisation Details'!$K158:$S2500,5,FALSE)</f>
        <v>Tier - 1</v>
      </c>
      <c r="P1327" s="11" t="str">
        <f>VLOOKUP($A158,'Hospitalisation Details'!$K158:$S2500,6,FALSE)</f>
        <v>R1013</v>
      </c>
      <c r="Q1327" s="36">
        <f ca="1">VLOOKUP($A158,'Hospitalisation Details'!$K158:$S2500,8,FALSE)</f>
        <v>38</v>
      </c>
    </row>
    <row r="1328" spans="1:17" x14ac:dyDescent="0.3">
      <c r="A1328" s="14" t="str">
        <f>VLOOKUP('Customer Names'!A1328,'Customer Names'!A1328:F3662,1,FALSE)</f>
        <v>Id1327</v>
      </c>
      <c r="B1328" s="11" t="str">
        <f>VLOOKUP('Customer Names'!B1328,'Customer Names'!B1328:G3662,5,FALSE)</f>
        <v>Kristin</v>
      </c>
      <c r="C1328" s="11">
        <f>VLOOKUP($A1328,'Medical Examinations'!$A1328:$O3662,2,FALSE)</f>
        <v>23.98</v>
      </c>
      <c r="D1328" s="11">
        <f>VLOOKUP($A1328,'Medical Examinations'!$A1328:$O3662,3,FALSE)</f>
        <v>9.89</v>
      </c>
      <c r="E1328" s="11" t="str">
        <f>VLOOKUP($A1328,'Medical Examinations'!$A1328:$P3662,14,FALSE)</f>
        <v>No</v>
      </c>
      <c r="F1328" s="11" t="str">
        <f>VLOOKUP($A1328,'Medical Examinations'!$A1328:$O3662,5,FALSE)</f>
        <v>No</v>
      </c>
      <c r="G1328" s="11" t="str">
        <f>VLOOKUP($A1328,'Medical Examinations'!$A1328:$O3662,6,FALSE)</f>
        <v>No</v>
      </c>
      <c r="H1328" s="11">
        <f>VLOOKUP($A1328,'Medical Examinations'!$A1328:$P3662,13,FALSE)</f>
        <v>0</v>
      </c>
      <c r="I1328" s="11" t="str">
        <f>VLOOKUP($A1328,'Medical Examinations'!$A1328:$P3662,16,FALSE)</f>
        <v>No</v>
      </c>
      <c r="J1328" s="11" t="str">
        <f>VLOOKUP($A1328,'Medical Examinations'!$A1328:$P3662,11,FALSE)</f>
        <v>Normal Weight</v>
      </c>
      <c r="K1328" s="11" t="str">
        <f>VLOOKUP($A1328,'Medical Examinations'!$A1328:$P3662,12,FALSE)</f>
        <v>Diabetes</v>
      </c>
      <c r="L1328" s="11" t="str">
        <f>VLOOKUP($A159,'Hospitalisation Details'!$K159:$S2501,7,FALSE)</f>
        <v>18 Sep 1976</v>
      </c>
      <c r="M1328" s="17">
        <f>VLOOKUP($A159,'Hospitalisation Details'!$K159:$S2501,9,FALSE)</f>
        <v>37735.199999999997</v>
      </c>
      <c r="N1328" s="11" t="str">
        <f>VLOOKUP($A159,'Hospitalisation Details'!$K159:$S2501,4,FALSE)</f>
        <v>Tier - 2</v>
      </c>
      <c r="O1328" s="11" t="str">
        <f>VLOOKUP($A159,'Hospitalisation Details'!$K159:$S2501,5,FALSE)</f>
        <v>Tier - 2</v>
      </c>
      <c r="P1328" s="11" t="str">
        <f>VLOOKUP($A159,'Hospitalisation Details'!$K159:$S2501,6,FALSE)</f>
        <v>R1011</v>
      </c>
      <c r="Q1328" s="36">
        <f ca="1">VLOOKUP($A159,'Hospitalisation Details'!$K159:$S2501,8,FALSE)</f>
        <v>48</v>
      </c>
    </row>
    <row r="1329" spans="1:17" x14ac:dyDescent="0.3">
      <c r="A1329" s="14" t="str">
        <f>VLOOKUP('Customer Names'!A1329,'Customer Names'!A1329:F3663,1,FALSE)</f>
        <v>Id1328</v>
      </c>
      <c r="B1329" s="11" t="str">
        <f>VLOOKUP('Customer Names'!B1329,'Customer Names'!B1329:G3663,5,FALSE)</f>
        <v>Christopher R</v>
      </c>
      <c r="C1329" s="11">
        <f>VLOOKUP($A1329,'Medical Examinations'!$A1329:$O3663,2,FALSE)</f>
        <v>17.34</v>
      </c>
      <c r="D1329" s="11">
        <f>VLOOKUP($A1329,'Medical Examinations'!$A1329:$O3663,3,FALSE)</f>
        <v>12</v>
      </c>
      <c r="E1329" s="11" t="str">
        <f>VLOOKUP($A1329,'Medical Examinations'!$A1329:$P3663,14,FALSE)</f>
        <v>No</v>
      </c>
      <c r="F1329" s="11" t="str">
        <f>VLOOKUP($A1329,'Medical Examinations'!$A1329:$O3663,5,FALSE)</f>
        <v>No</v>
      </c>
      <c r="G1329" s="11" t="str">
        <f>VLOOKUP($A1329,'Medical Examinations'!$A1329:$O3663,6,FALSE)</f>
        <v>No</v>
      </c>
      <c r="H1329" s="11">
        <f>VLOOKUP($A1329,'Medical Examinations'!$A1329:$P3663,13,FALSE)</f>
        <v>0</v>
      </c>
      <c r="I1329" s="11" t="str">
        <f>VLOOKUP($A1329,'Medical Examinations'!$A1329:$P3663,16,FALSE)</f>
        <v>No</v>
      </c>
      <c r="J1329" s="11" t="str">
        <f>VLOOKUP($A1329,'Medical Examinations'!$A1329:$P3663,11,FALSE)</f>
        <v>Underweight</v>
      </c>
      <c r="K1329" s="11" t="str">
        <f>VLOOKUP($A1329,'Medical Examinations'!$A1329:$P3663,12,FALSE)</f>
        <v>Diabetes</v>
      </c>
      <c r="L1329" s="11" t="str">
        <f>VLOOKUP($A160,'Hospitalisation Details'!$K160:$S2502,7,FALSE)</f>
        <v>10 Oct 1988</v>
      </c>
      <c r="M1329" s="17">
        <f>VLOOKUP($A160,'Hospitalisation Details'!$K160:$S2502,9,FALSE)</f>
        <v>37701.879999999997</v>
      </c>
      <c r="N1329" s="11" t="str">
        <f>VLOOKUP($A160,'Hospitalisation Details'!$K160:$S2502,4,FALSE)</f>
        <v>Tier - 2</v>
      </c>
      <c r="O1329" s="11" t="str">
        <f>VLOOKUP($A160,'Hospitalisation Details'!$K160:$S2502,5,FALSE)</f>
        <v>Tier - 3</v>
      </c>
      <c r="P1329" s="11" t="str">
        <f>VLOOKUP($A160,'Hospitalisation Details'!$K160:$S2502,6,FALSE)</f>
        <v>R1023</v>
      </c>
      <c r="Q1329" s="36">
        <f ca="1">VLOOKUP($A160,'Hospitalisation Details'!$K160:$S2502,8,FALSE)</f>
        <v>36</v>
      </c>
    </row>
    <row r="1330" spans="1:17" x14ac:dyDescent="0.3">
      <c r="A1330" s="14" t="str">
        <f>VLOOKUP('Customer Names'!A1330,'Customer Names'!A1330:F3664,1,FALSE)</f>
        <v>Id1329</v>
      </c>
      <c r="B1330" s="11" t="str">
        <f>VLOOKUP('Customer Names'!B1330,'Customer Names'!B1330:G3664,5,FALSE)</f>
        <v>Elizabeth A</v>
      </c>
      <c r="C1330" s="11">
        <f>VLOOKUP($A1330,'Medical Examinations'!$A1330:$O3664,2,FALSE)</f>
        <v>40.39</v>
      </c>
      <c r="D1330" s="11">
        <f>VLOOKUP($A1330,'Medical Examinations'!$A1330:$O3664,3,FALSE)</f>
        <v>4.24</v>
      </c>
      <c r="E1330" s="11" t="str">
        <f>VLOOKUP($A1330,'Medical Examinations'!$A1330:$P3664,14,FALSE)</f>
        <v>Yes</v>
      </c>
      <c r="F1330" s="11" t="str">
        <f>VLOOKUP($A1330,'Medical Examinations'!$A1330:$O3664,5,FALSE)</f>
        <v>No</v>
      </c>
      <c r="G1330" s="11" t="str">
        <f>VLOOKUP($A1330,'Medical Examinations'!$A1330:$O3664,6,FALSE)</f>
        <v>Yes</v>
      </c>
      <c r="H1330" s="11">
        <f>VLOOKUP($A1330,'Medical Examinations'!$A1330:$P3664,13,FALSE)</f>
        <v>1</v>
      </c>
      <c r="I1330" s="11" t="str">
        <f>VLOOKUP($A1330,'Medical Examinations'!$A1330:$P3664,16,FALSE)</f>
        <v>No</v>
      </c>
      <c r="J1330" s="11" t="str">
        <f>VLOOKUP($A1330,'Medical Examinations'!$A1330:$P3664,11,FALSE)</f>
        <v>Obesity</v>
      </c>
      <c r="K1330" s="11" t="str">
        <f>VLOOKUP($A1330,'Medical Examinations'!$A1330:$P3664,12,FALSE)</f>
        <v>Normal</v>
      </c>
      <c r="L1330" s="11" t="str">
        <f>VLOOKUP($A161,'Hospitalisation Details'!$K161:$S2503,7,FALSE)</f>
        <v>28 Oct 1970</v>
      </c>
      <c r="M1330" s="17">
        <f>VLOOKUP($A161,'Hospitalisation Details'!$K161:$S2503,9,FALSE)</f>
        <v>37675.06</v>
      </c>
      <c r="N1330" s="11" t="str">
        <f>VLOOKUP($A161,'Hospitalisation Details'!$K161:$S2503,4,FALSE)</f>
        <v>Tier - 2</v>
      </c>
      <c r="O1330" s="11" t="str">
        <f>VLOOKUP($A161,'Hospitalisation Details'!$K161:$S2503,5,FALSE)</f>
        <v>Tier - 3</v>
      </c>
      <c r="P1330" s="11" t="str">
        <f>VLOOKUP($A161,'Hospitalisation Details'!$K161:$S2503,6,FALSE)</f>
        <v>R1011</v>
      </c>
      <c r="Q1330" s="36">
        <f ca="1">VLOOKUP($A161,'Hospitalisation Details'!$K161:$S2503,8,FALSE)</f>
        <v>54</v>
      </c>
    </row>
    <row r="1331" spans="1:17" x14ac:dyDescent="0.3">
      <c r="A1331" s="14" t="str">
        <f>VLOOKUP('Customer Names'!A1331,'Customer Names'!A1331:F3665,1,FALSE)</f>
        <v>Id1330</v>
      </c>
      <c r="B1331" s="11" t="str">
        <f>VLOOKUP('Customer Names'!B1331,'Customer Names'!B1331:G3665,5,FALSE)</f>
        <v>Andrew</v>
      </c>
      <c r="C1331" s="11">
        <f>VLOOKUP($A1331,'Medical Examinations'!$A1331:$O3665,2,FALSE)</f>
        <v>25.96</v>
      </c>
      <c r="D1331" s="11">
        <f>VLOOKUP($A1331,'Medical Examinations'!$A1331:$O3665,3,FALSE)</f>
        <v>4.68</v>
      </c>
      <c r="E1331" s="11" t="str">
        <f>VLOOKUP($A1331,'Medical Examinations'!$A1331:$P3665,14,FALSE)</f>
        <v>Yes</v>
      </c>
      <c r="F1331" s="11" t="str">
        <f>VLOOKUP($A1331,'Medical Examinations'!$A1331:$O3665,5,FALSE)</f>
        <v>No</v>
      </c>
      <c r="G1331" s="11" t="str">
        <f>VLOOKUP($A1331,'Medical Examinations'!$A1331:$O3665,6,FALSE)</f>
        <v>Yes</v>
      </c>
      <c r="H1331" s="11">
        <f>VLOOKUP($A1331,'Medical Examinations'!$A1331:$P3665,13,FALSE)</f>
        <v>1</v>
      </c>
      <c r="I1331" s="11" t="str">
        <f>VLOOKUP($A1331,'Medical Examinations'!$A1331:$P3665,16,FALSE)</f>
        <v>No</v>
      </c>
      <c r="J1331" s="11" t="str">
        <f>VLOOKUP($A1331,'Medical Examinations'!$A1331:$P3665,11,FALSE)</f>
        <v>Overweight</v>
      </c>
      <c r="K1331" s="11" t="str">
        <f>VLOOKUP($A1331,'Medical Examinations'!$A1331:$P3665,12,FALSE)</f>
        <v>Normal</v>
      </c>
      <c r="L1331" s="11" t="str">
        <f>VLOOKUP($A162,'Hospitalisation Details'!$K162:$S2504,7,FALSE)</f>
        <v>20 Jun 1982</v>
      </c>
      <c r="M1331" s="17">
        <f>VLOOKUP($A162,'Hospitalisation Details'!$K162:$S2504,9,FALSE)</f>
        <v>37650.74</v>
      </c>
      <c r="N1331" s="11" t="str">
        <f>VLOOKUP($A162,'Hospitalisation Details'!$K162:$S2504,4,FALSE)</f>
        <v>Tier - 2</v>
      </c>
      <c r="O1331" s="11" t="str">
        <f>VLOOKUP($A162,'Hospitalisation Details'!$K162:$S2504,5,FALSE)</f>
        <v>Tier - 2</v>
      </c>
      <c r="P1331" s="11" t="str">
        <f>VLOOKUP($A162,'Hospitalisation Details'!$K162:$S2504,6,FALSE)</f>
        <v>R1012</v>
      </c>
      <c r="Q1331" s="36">
        <f ca="1">VLOOKUP($A162,'Hospitalisation Details'!$K162:$S2504,8,FALSE)</f>
        <v>42</v>
      </c>
    </row>
    <row r="1332" spans="1:17" x14ac:dyDescent="0.3">
      <c r="A1332" s="14" t="str">
        <f>VLOOKUP('Customer Names'!A1332,'Customer Names'!A1332:F3666,1,FALSE)</f>
        <v>Id1331</v>
      </c>
      <c r="B1332" s="11" t="str">
        <f>VLOOKUP('Customer Names'!B1332,'Customer Names'!B1332:G3666,5,FALSE)</f>
        <v>Dawn M</v>
      </c>
      <c r="C1332" s="11">
        <f>VLOOKUP($A1332,'Medical Examinations'!$A1332:$O3666,2,FALSE)</f>
        <v>17.68</v>
      </c>
      <c r="D1332" s="11">
        <f>VLOOKUP($A1332,'Medical Examinations'!$A1332:$O3666,3,FALSE)</f>
        <v>8.57</v>
      </c>
      <c r="E1332" s="11" t="str">
        <f>VLOOKUP($A1332,'Medical Examinations'!$A1332:$P3666,14,FALSE)</f>
        <v>Yes</v>
      </c>
      <c r="F1332" s="11" t="str">
        <f>VLOOKUP($A1332,'Medical Examinations'!$A1332:$O3666,5,FALSE)</f>
        <v>No</v>
      </c>
      <c r="G1332" s="11" t="str">
        <f>VLOOKUP($A1332,'Medical Examinations'!$A1332:$O3666,6,FALSE)</f>
        <v>Yes</v>
      </c>
      <c r="H1332" s="11">
        <f>VLOOKUP($A1332,'Medical Examinations'!$A1332:$P3666,13,FALSE)</f>
        <v>1</v>
      </c>
      <c r="I1332" s="11" t="str">
        <f>VLOOKUP($A1332,'Medical Examinations'!$A1332:$P3666,16,FALSE)</f>
        <v>No</v>
      </c>
      <c r="J1332" s="11" t="str">
        <f>VLOOKUP($A1332,'Medical Examinations'!$A1332:$P3666,11,FALSE)</f>
        <v>Underweight</v>
      </c>
      <c r="K1332" s="11" t="str">
        <f>VLOOKUP($A1332,'Medical Examinations'!$A1332:$P3666,12,FALSE)</f>
        <v>Diabetes</v>
      </c>
      <c r="L1332" s="11" t="str">
        <f>VLOOKUP($A163,'Hospitalisation Details'!$K163:$S2505,7,FALSE)</f>
        <v>16 Nov 1990</v>
      </c>
      <c r="M1332" s="17">
        <f>VLOOKUP($A163,'Hospitalisation Details'!$K163:$S2505,9,FALSE)</f>
        <v>37607.53</v>
      </c>
      <c r="N1332" s="11" t="str">
        <f>VLOOKUP($A163,'Hospitalisation Details'!$K163:$S2505,4,FALSE)</f>
        <v>Tier - 1</v>
      </c>
      <c r="O1332" s="11" t="str">
        <f>VLOOKUP($A163,'Hospitalisation Details'!$K163:$S2505,5,FALSE)</f>
        <v>Tier - 2</v>
      </c>
      <c r="P1332" s="11" t="str">
        <f>VLOOKUP($A163,'Hospitalisation Details'!$K163:$S2505,6,FALSE)</f>
        <v>R1019</v>
      </c>
      <c r="Q1332" s="36">
        <f ca="1">VLOOKUP($A163,'Hospitalisation Details'!$K163:$S2505,8,FALSE)</f>
        <v>34</v>
      </c>
    </row>
    <row r="1333" spans="1:17" x14ac:dyDescent="0.3">
      <c r="A1333" s="14" t="str">
        <f>VLOOKUP('Customer Names'!A1333,'Customer Names'!A1333:F3667,1,FALSE)</f>
        <v>Id1332</v>
      </c>
      <c r="B1333" s="11" t="str">
        <f>VLOOKUP('Customer Names'!B1333,'Customer Names'!B1333:G3667,5,FALSE)</f>
        <v>Jonathan P</v>
      </c>
      <c r="C1333" s="11">
        <f>VLOOKUP($A1333,'Medical Examinations'!$A1333:$O3667,2,FALSE)</f>
        <v>30.875</v>
      </c>
      <c r="D1333" s="11">
        <f>VLOOKUP($A1333,'Medical Examinations'!$A1333:$O3667,3,FALSE)</f>
        <v>4.0999999999999996</v>
      </c>
      <c r="E1333" s="11" t="str">
        <f>VLOOKUP($A1333,'Medical Examinations'!$A1333:$P3667,14,FALSE)</f>
        <v>No</v>
      </c>
      <c r="F1333" s="11" t="str">
        <f>VLOOKUP($A1333,'Medical Examinations'!$A1333:$O3667,5,FALSE)</f>
        <v>No</v>
      </c>
      <c r="G1333" s="11" t="str">
        <f>VLOOKUP($A1333,'Medical Examinations'!$A1333:$O3667,6,FALSE)</f>
        <v>No</v>
      </c>
      <c r="H1333" s="11">
        <f>VLOOKUP($A1333,'Medical Examinations'!$A1333:$P3667,13,FALSE)</f>
        <v>0</v>
      </c>
      <c r="I1333" s="11" t="str">
        <f>VLOOKUP($A1333,'Medical Examinations'!$A1333:$P3667,16,FALSE)</f>
        <v>No</v>
      </c>
      <c r="J1333" s="11" t="str">
        <f>VLOOKUP($A1333,'Medical Examinations'!$A1333:$P3667,11,FALSE)</f>
        <v>Obesity</v>
      </c>
      <c r="K1333" s="11" t="str">
        <f>VLOOKUP($A1333,'Medical Examinations'!$A1333:$P3667,12,FALSE)</f>
        <v>Normal</v>
      </c>
      <c r="L1333" s="11" t="str">
        <f>VLOOKUP($A164,'Hospitalisation Details'!$K164:$S2506,7,FALSE)</f>
        <v>12 Oct 2000</v>
      </c>
      <c r="M1333" s="17">
        <f>VLOOKUP($A164,'Hospitalisation Details'!$K164:$S2506,9,FALSE)</f>
        <v>37484.449999999997</v>
      </c>
      <c r="N1333" s="11" t="str">
        <f>VLOOKUP($A164,'Hospitalisation Details'!$K164:$S2506,4,FALSE)</f>
        <v>Tier - 1</v>
      </c>
      <c r="O1333" s="11" t="str">
        <f>VLOOKUP($A164,'Hospitalisation Details'!$K164:$S2506,5,FALSE)</f>
        <v>Tier - 1</v>
      </c>
      <c r="P1333" s="11" t="str">
        <f>VLOOKUP($A164,'Hospitalisation Details'!$K164:$S2506,6,FALSE)</f>
        <v>R1013</v>
      </c>
      <c r="Q1333" s="36">
        <f ca="1">VLOOKUP($A164,'Hospitalisation Details'!$K164:$S2506,8,FALSE)</f>
        <v>24</v>
      </c>
    </row>
    <row r="1334" spans="1:17" x14ac:dyDescent="0.3">
      <c r="A1334" s="14" t="str">
        <f>VLOOKUP('Customer Names'!A1334,'Customer Names'!A1334:F3668,1,FALSE)</f>
        <v>Id1333</v>
      </c>
      <c r="B1334" s="11" t="str">
        <f>VLOOKUP('Customer Names'!B1334,'Customer Names'!B1334:G3668,5,FALSE)</f>
        <v>Gina</v>
      </c>
      <c r="C1334" s="11">
        <f>VLOOKUP($A1334,'Medical Examinations'!$A1334:$O3668,2,FALSE)</f>
        <v>30.81</v>
      </c>
      <c r="D1334" s="11">
        <f>VLOOKUP($A1334,'Medical Examinations'!$A1334:$O3668,3,FALSE)</f>
        <v>4.49</v>
      </c>
      <c r="E1334" s="11" t="str">
        <f>VLOOKUP($A1334,'Medical Examinations'!$A1334:$P3668,14,FALSE)</f>
        <v>No</v>
      </c>
      <c r="F1334" s="11" t="str">
        <f>VLOOKUP($A1334,'Medical Examinations'!$A1334:$O3668,5,FALSE)</f>
        <v>No</v>
      </c>
      <c r="G1334" s="11" t="str">
        <f>VLOOKUP($A1334,'Medical Examinations'!$A1334:$O3668,6,FALSE)</f>
        <v>No</v>
      </c>
      <c r="H1334" s="11">
        <f>VLOOKUP($A1334,'Medical Examinations'!$A1334:$P3668,13,FALSE)</f>
        <v>0</v>
      </c>
      <c r="I1334" s="11" t="str">
        <f>VLOOKUP($A1334,'Medical Examinations'!$A1334:$P3668,16,FALSE)</f>
        <v>No</v>
      </c>
      <c r="J1334" s="11" t="str">
        <f>VLOOKUP($A1334,'Medical Examinations'!$A1334:$P3668,11,FALSE)</f>
        <v>Obesity</v>
      </c>
      <c r="K1334" s="11" t="str">
        <f>VLOOKUP($A1334,'Medical Examinations'!$A1334:$P3668,12,FALSE)</f>
        <v>Normal</v>
      </c>
      <c r="L1334" s="11" t="str">
        <f>VLOOKUP($A165,'Hospitalisation Details'!$K165:$S2507,7,FALSE)</f>
        <v>27 Sep 2002</v>
      </c>
      <c r="M1334" s="17">
        <f>VLOOKUP($A165,'Hospitalisation Details'!$K165:$S2507,9,FALSE)</f>
        <v>37465.339999999997</v>
      </c>
      <c r="N1334" s="11" t="str">
        <f>VLOOKUP($A165,'Hospitalisation Details'!$K165:$S2507,4,FALSE)</f>
        <v>Tier - 1</v>
      </c>
      <c r="O1334" s="11" t="str">
        <f>VLOOKUP($A165,'Hospitalisation Details'!$K165:$S2507,5,FALSE)</f>
        <v>Tier - 2</v>
      </c>
      <c r="P1334" s="11" t="str">
        <f>VLOOKUP($A165,'Hospitalisation Details'!$K165:$S2507,6,FALSE)</f>
        <v>R1012</v>
      </c>
      <c r="Q1334" s="36">
        <f ca="1">VLOOKUP($A165,'Hospitalisation Details'!$K165:$S2507,8,FALSE)</f>
        <v>22</v>
      </c>
    </row>
    <row r="1335" spans="1:17" x14ac:dyDescent="0.3">
      <c r="A1335" s="14" t="str">
        <f>VLOOKUP('Customer Names'!A1335,'Customer Names'!A1335:F3669,1,FALSE)</f>
        <v>Id1334</v>
      </c>
      <c r="B1335" s="11" t="str">
        <f>VLOOKUP('Customer Names'!B1335,'Customer Names'!B1335:G3669,5,FALSE)</f>
        <v>Dino</v>
      </c>
      <c r="C1335" s="11">
        <f>VLOOKUP($A1335,'Medical Examinations'!$A1335:$O3669,2,FALSE)</f>
        <v>36.85</v>
      </c>
      <c r="D1335" s="11">
        <f>VLOOKUP($A1335,'Medical Examinations'!$A1335:$O3669,3,FALSE)</f>
        <v>8.8000000000000007</v>
      </c>
      <c r="E1335" s="11" t="str">
        <f>VLOOKUP($A1335,'Medical Examinations'!$A1335:$P3669,14,FALSE)</f>
        <v>No</v>
      </c>
      <c r="F1335" s="11" t="str">
        <f>VLOOKUP($A1335,'Medical Examinations'!$A1335:$O3669,5,FALSE)</f>
        <v>No</v>
      </c>
      <c r="G1335" s="11" t="str">
        <f>VLOOKUP($A1335,'Medical Examinations'!$A1335:$O3669,6,FALSE)</f>
        <v>No</v>
      </c>
      <c r="H1335" s="11">
        <f>VLOOKUP($A1335,'Medical Examinations'!$A1335:$P3669,13,FALSE)</f>
        <v>2</v>
      </c>
      <c r="I1335" s="11" t="str">
        <f>VLOOKUP($A1335,'Medical Examinations'!$A1335:$P3669,16,FALSE)</f>
        <v>No</v>
      </c>
      <c r="J1335" s="11" t="str">
        <f>VLOOKUP($A1335,'Medical Examinations'!$A1335:$P3669,11,FALSE)</f>
        <v>Obesity</v>
      </c>
      <c r="K1335" s="11" t="str">
        <f>VLOOKUP($A1335,'Medical Examinations'!$A1335:$P3669,12,FALSE)</f>
        <v>Diabetes</v>
      </c>
      <c r="L1335" s="11" t="str">
        <f>VLOOKUP($A166,'Hospitalisation Details'!$K166:$S2508,7,FALSE)</f>
        <v>3 Aug 1979</v>
      </c>
      <c r="M1335" s="17">
        <f>VLOOKUP($A166,'Hospitalisation Details'!$K166:$S2508,9,FALSE)</f>
        <v>37425.94</v>
      </c>
      <c r="N1335" s="11" t="str">
        <f>VLOOKUP($A166,'Hospitalisation Details'!$K166:$S2508,4,FALSE)</f>
        <v>Tier - 2</v>
      </c>
      <c r="O1335" s="11" t="str">
        <f>VLOOKUP($A166,'Hospitalisation Details'!$K166:$S2508,5,FALSE)</f>
        <v>Tier - 1</v>
      </c>
      <c r="P1335" s="11" t="str">
        <f>VLOOKUP($A166,'Hospitalisation Details'!$K166:$S2508,6,FALSE)</f>
        <v>R1011</v>
      </c>
      <c r="Q1335" s="36">
        <f ca="1">VLOOKUP($A166,'Hospitalisation Details'!$K166:$S2508,8,FALSE)</f>
        <v>45</v>
      </c>
    </row>
    <row r="1336" spans="1:17" x14ac:dyDescent="0.3">
      <c r="A1336" s="14" t="str">
        <f>VLOOKUP('Customer Names'!A1336,'Customer Names'!A1336:F3670,1,FALSE)</f>
        <v>Id1335</v>
      </c>
      <c r="B1336" s="11" t="str">
        <f>VLOOKUP('Customer Names'!B1336,'Customer Names'!B1336:G3670,5,FALSE)</f>
        <v>Jan</v>
      </c>
      <c r="C1336" s="11">
        <f>VLOOKUP($A1336,'Medical Examinations'!$A1336:$O3670,2,FALSE)</f>
        <v>35.86</v>
      </c>
      <c r="D1336" s="11">
        <f>VLOOKUP($A1336,'Medical Examinations'!$A1336:$O3670,3,FALSE)</f>
        <v>7.93</v>
      </c>
      <c r="E1336" s="11" t="str">
        <f>VLOOKUP($A1336,'Medical Examinations'!$A1336:$P3670,14,FALSE)</f>
        <v>No</v>
      </c>
      <c r="F1336" s="11" t="str">
        <f>VLOOKUP($A1336,'Medical Examinations'!$A1336:$O3670,5,FALSE)</f>
        <v>No</v>
      </c>
      <c r="G1336" s="11" t="str">
        <f>VLOOKUP($A1336,'Medical Examinations'!$A1336:$O3670,6,FALSE)</f>
        <v>No</v>
      </c>
      <c r="H1336" s="11">
        <f>VLOOKUP($A1336,'Medical Examinations'!$A1336:$P3670,13,FALSE)</f>
        <v>2</v>
      </c>
      <c r="I1336" s="11" t="str">
        <f>VLOOKUP($A1336,'Medical Examinations'!$A1336:$P3670,16,FALSE)</f>
        <v>No</v>
      </c>
      <c r="J1336" s="11" t="str">
        <f>VLOOKUP($A1336,'Medical Examinations'!$A1336:$P3670,11,FALSE)</f>
        <v>Obesity</v>
      </c>
      <c r="K1336" s="11" t="str">
        <f>VLOOKUP($A1336,'Medical Examinations'!$A1336:$P3670,12,FALSE)</f>
        <v>Diabetes</v>
      </c>
      <c r="L1336" s="11" t="str">
        <f>VLOOKUP($A167,'Hospitalisation Details'!$K167:$S2509,7,FALSE)</f>
        <v>30 Oct 1969</v>
      </c>
      <c r="M1336" s="17">
        <f>VLOOKUP($A167,'Hospitalisation Details'!$K167:$S2509,9,FALSE)</f>
        <v>37277.269999999997</v>
      </c>
      <c r="N1336" s="11" t="str">
        <f>VLOOKUP($A167,'Hospitalisation Details'!$K167:$S2509,4,FALSE)</f>
        <v>Tier - 1</v>
      </c>
      <c r="O1336" s="11" t="str">
        <f>VLOOKUP($A167,'Hospitalisation Details'!$K167:$S2509,5,FALSE)</f>
        <v>Tier - 3</v>
      </c>
      <c r="P1336" s="11" t="str">
        <f>VLOOKUP($A167,'Hospitalisation Details'!$K167:$S2509,6,FALSE)</f>
        <v>R1011</v>
      </c>
      <c r="Q1336" s="36">
        <f ca="1">VLOOKUP($A167,'Hospitalisation Details'!$K167:$S2509,8,FALSE)</f>
        <v>55</v>
      </c>
    </row>
    <row r="1337" spans="1:17" x14ac:dyDescent="0.3">
      <c r="A1337" s="14" t="str">
        <f>VLOOKUP('Customer Names'!A1337,'Customer Names'!A1337:F3671,1,FALSE)</f>
        <v>Id1336</v>
      </c>
      <c r="B1337" s="11" t="str">
        <f>VLOOKUP('Customer Names'!B1337,'Customer Names'!B1337:G3671,5,FALSE)</f>
        <v>Jonathan E</v>
      </c>
      <c r="C1337" s="11">
        <f>VLOOKUP($A1337,'Medical Examinations'!$A1337:$O3671,2,FALSE)</f>
        <v>30.3</v>
      </c>
      <c r="D1337" s="11">
        <f>VLOOKUP($A1337,'Medical Examinations'!$A1337:$O3671,3,FALSE)</f>
        <v>9.4499999999999993</v>
      </c>
      <c r="E1337" s="11" t="str">
        <f>VLOOKUP($A1337,'Medical Examinations'!$A1337:$P3671,14,FALSE)</f>
        <v>No</v>
      </c>
      <c r="F1337" s="11" t="str">
        <f>VLOOKUP($A1337,'Medical Examinations'!$A1337:$O3671,5,FALSE)</f>
        <v>No</v>
      </c>
      <c r="G1337" s="11" t="str">
        <f>VLOOKUP($A1337,'Medical Examinations'!$A1337:$O3671,6,FALSE)</f>
        <v>No</v>
      </c>
      <c r="H1337" s="11">
        <f>VLOOKUP($A1337,'Medical Examinations'!$A1337:$P3671,13,FALSE)</f>
        <v>2</v>
      </c>
      <c r="I1337" s="11" t="str">
        <f>VLOOKUP($A1337,'Medical Examinations'!$A1337:$P3671,16,FALSE)</f>
        <v>No</v>
      </c>
      <c r="J1337" s="11" t="str">
        <f>VLOOKUP($A1337,'Medical Examinations'!$A1337:$P3671,11,FALSE)</f>
        <v>Obesity</v>
      </c>
      <c r="K1337" s="11" t="str">
        <f>VLOOKUP($A1337,'Medical Examinations'!$A1337:$P3671,12,FALSE)</f>
        <v>Diabetes</v>
      </c>
      <c r="L1337" s="11" t="str">
        <f>VLOOKUP($A168,'Hospitalisation Details'!$K168:$S2510,7,FALSE)</f>
        <v>9 Nov 1975</v>
      </c>
      <c r="M1337" s="17">
        <f>VLOOKUP($A168,'Hospitalisation Details'!$K168:$S2510,9,FALSE)</f>
        <v>37272.339999999997</v>
      </c>
      <c r="N1337" s="11" t="str">
        <f>VLOOKUP($A168,'Hospitalisation Details'!$K168:$S2510,4,FALSE)</f>
        <v>Tier - 2</v>
      </c>
      <c r="O1337" s="11" t="str">
        <f>VLOOKUP($A168,'Hospitalisation Details'!$K168:$S2510,5,FALSE)</f>
        <v>Tier - 3</v>
      </c>
      <c r="P1337" s="11" t="str">
        <f>VLOOKUP($A168,'Hospitalisation Details'!$K168:$S2510,6,FALSE)</f>
        <v>R1011</v>
      </c>
      <c r="Q1337" s="36">
        <f ca="1">VLOOKUP($A168,'Hospitalisation Details'!$K168:$S2510,8,FALSE)</f>
        <v>49</v>
      </c>
    </row>
    <row r="1338" spans="1:17" x14ac:dyDescent="0.3">
      <c r="A1338" s="14" t="str">
        <f>VLOOKUP('Customer Names'!A1338,'Customer Names'!A1338:F3672,1,FALSE)</f>
        <v>Id1337</v>
      </c>
      <c r="B1338" s="11" t="str">
        <f>VLOOKUP('Customer Names'!B1338,'Customer Names'!B1338:G3672,5,FALSE)</f>
        <v>Mark A</v>
      </c>
      <c r="C1338" s="11">
        <f>VLOOKUP($A1338,'Medical Examinations'!$A1338:$O3672,2,FALSE)</f>
        <v>32.015000000000001</v>
      </c>
      <c r="D1338" s="11">
        <f>VLOOKUP($A1338,'Medical Examinations'!$A1338:$O3672,3,FALSE)</f>
        <v>7.67</v>
      </c>
      <c r="E1338" s="11" t="str">
        <f>VLOOKUP($A1338,'Medical Examinations'!$A1338:$P3672,14,FALSE)</f>
        <v>No</v>
      </c>
      <c r="F1338" s="11" t="str">
        <f>VLOOKUP($A1338,'Medical Examinations'!$A1338:$O3672,5,FALSE)</f>
        <v>No</v>
      </c>
      <c r="G1338" s="11" t="str">
        <f>VLOOKUP($A1338,'Medical Examinations'!$A1338:$O3672,6,FALSE)</f>
        <v>No</v>
      </c>
      <c r="H1338" s="11">
        <f>VLOOKUP($A1338,'Medical Examinations'!$A1338:$P3672,13,FALSE)</f>
        <v>0</v>
      </c>
      <c r="I1338" s="11" t="str">
        <f>VLOOKUP($A1338,'Medical Examinations'!$A1338:$P3672,16,FALSE)</f>
        <v>No</v>
      </c>
      <c r="J1338" s="11" t="str">
        <f>VLOOKUP($A1338,'Medical Examinations'!$A1338:$P3672,11,FALSE)</f>
        <v>Obesity</v>
      </c>
      <c r="K1338" s="11" t="str">
        <f>VLOOKUP($A1338,'Medical Examinations'!$A1338:$P3672,12,FALSE)</f>
        <v>Diabetes</v>
      </c>
      <c r="L1338" s="11" t="str">
        <f>VLOOKUP($A169,'Hospitalisation Details'!$K169:$S2511,7,FALSE)</f>
        <v>17 Nov 1985</v>
      </c>
      <c r="M1338" s="17">
        <f>VLOOKUP($A169,'Hospitalisation Details'!$K169:$S2511,9,FALSE)</f>
        <v>37270.15</v>
      </c>
      <c r="N1338" s="11" t="str">
        <f>VLOOKUP($A169,'Hospitalisation Details'!$K169:$S2511,4,FALSE)</f>
        <v>Tier - 2</v>
      </c>
      <c r="O1338" s="11" t="str">
        <f>VLOOKUP($A169,'Hospitalisation Details'!$K169:$S2511,5,FALSE)</f>
        <v>Tier - 1</v>
      </c>
      <c r="P1338" s="11" t="str">
        <f>VLOOKUP($A169,'Hospitalisation Details'!$K169:$S2511,6,FALSE)</f>
        <v>R1024</v>
      </c>
      <c r="Q1338" s="36">
        <f ca="1">VLOOKUP($A169,'Hospitalisation Details'!$K169:$S2511,8,FALSE)</f>
        <v>39</v>
      </c>
    </row>
    <row r="1339" spans="1:17" x14ac:dyDescent="0.3">
      <c r="A1339" s="14" t="str">
        <f>VLOOKUP('Customer Names'!A1339,'Customer Names'!A1339:F3673,1,FALSE)</f>
        <v>Id1338</v>
      </c>
      <c r="B1339" s="11" t="str">
        <f>VLOOKUP('Customer Names'!B1339,'Customer Names'!B1339:G3673,5,FALSE)</f>
        <v>Mary</v>
      </c>
      <c r="C1339" s="11">
        <f>VLOOKUP($A1339,'Medical Examinations'!$A1339:$O3673,2,FALSE)</f>
        <v>25.06</v>
      </c>
      <c r="D1339" s="11">
        <f>VLOOKUP($A1339,'Medical Examinations'!$A1339:$O3673,3,FALSE)</f>
        <v>10.53</v>
      </c>
      <c r="E1339" s="11" t="str">
        <f>VLOOKUP($A1339,'Medical Examinations'!$A1339:$P3673,14,FALSE)</f>
        <v>No</v>
      </c>
      <c r="F1339" s="11" t="str">
        <f>VLOOKUP($A1339,'Medical Examinations'!$A1339:$O3673,5,FALSE)</f>
        <v>No</v>
      </c>
      <c r="G1339" s="11" t="str">
        <f>VLOOKUP($A1339,'Medical Examinations'!$A1339:$O3673,6,FALSE)</f>
        <v>No</v>
      </c>
      <c r="H1339" s="11">
        <f>VLOOKUP($A1339,'Medical Examinations'!$A1339:$P3673,13,FALSE)</f>
        <v>2</v>
      </c>
      <c r="I1339" s="11" t="str">
        <f>VLOOKUP($A1339,'Medical Examinations'!$A1339:$P3673,16,FALSE)</f>
        <v>No</v>
      </c>
      <c r="J1339" s="11" t="str">
        <f>VLOOKUP($A1339,'Medical Examinations'!$A1339:$P3673,11,FALSE)</f>
        <v>Overweight</v>
      </c>
      <c r="K1339" s="11" t="str">
        <f>VLOOKUP($A1339,'Medical Examinations'!$A1339:$P3673,12,FALSE)</f>
        <v>Diabetes</v>
      </c>
      <c r="L1339" s="11" t="str">
        <f>VLOOKUP($A170,'Hospitalisation Details'!$K170:$S2512,7,FALSE)</f>
        <v>17 Oct 1990</v>
      </c>
      <c r="M1339" s="17">
        <f>VLOOKUP($A170,'Hospitalisation Details'!$K170:$S2512,9,FALSE)</f>
        <v>37251.22</v>
      </c>
      <c r="N1339" s="11" t="str">
        <f>VLOOKUP($A170,'Hospitalisation Details'!$K170:$S2512,4,FALSE)</f>
        <v>Tier - 2</v>
      </c>
      <c r="O1339" s="11" t="str">
        <f>VLOOKUP($A170,'Hospitalisation Details'!$K170:$S2512,5,FALSE)</f>
        <v>Tier - 2</v>
      </c>
      <c r="P1339" s="11" t="str">
        <f>VLOOKUP($A170,'Hospitalisation Details'!$K170:$S2512,6,FALSE)</f>
        <v>R1011</v>
      </c>
      <c r="Q1339" s="36">
        <f ca="1">VLOOKUP($A170,'Hospitalisation Details'!$K170:$S2512,8,FALSE)</f>
        <v>34</v>
      </c>
    </row>
    <row r="1340" spans="1:17" x14ac:dyDescent="0.3">
      <c r="A1340" s="14" t="str">
        <f>VLOOKUP('Customer Names'!A1340,'Customer Names'!A1340:F3674,1,FALSE)</f>
        <v>Id1339</v>
      </c>
      <c r="B1340" s="11" t="str">
        <f>VLOOKUP('Customer Names'!B1340,'Customer Names'!B1340:G3674,5,FALSE)</f>
        <v>Samuel</v>
      </c>
      <c r="C1340" s="11">
        <f>VLOOKUP($A1340,'Medical Examinations'!$A1340:$O3674,2,FALSE)</f>
        <v>18.829999999999998</v>
      </c>
      <c r="D1340" s="11">
        <f>VLOOKUP($A1340,'Medical Examinations'!$A1340:$O3674,3,FALSE)</f>
        <v>10.08</v>
      </c>
      <c r="E1340" s="11" t="str">
        <f>VLOOKUP($A1340,'Medical Examinations'!$A1340:$P3674,14,FALSE)</f>
        <v>Yes</v>
      </c>
      <c r="F1340" s="11" t="str">
        <f>VLOOKUP($A1340,'Medical Examinations'!$A1340:$O3674,5,FALSE)</f>
        <v>No</v>
      </c>
      <c r="G1340" s="11" t="str">
        <f>VLOOKUP($A1340,'Medical Examinations'!$A1340:$O3674,6,FALSE)</f>
        <v>No</v>
      </c>
      <c r="H1340" s="11">
        <f>VLOOKUP($A1340,'Medical Examinations'!$A1340:$P3674,13,FALSE)</f>
        <v>0</v>
      </c>
      <c r="I1340" s="11" t="str">
        <f>VLOOKUP($A1340,'Medical Examinations'!$A1340:$P3674,16,FALSE)</f>
        <v>No</v>
      </c>
      <c r="J1340" s="11" t="str">
        <f>VLOOKUP($A1340,'Medical Examinations'!$A1340:$P3674,11,FALSE)</f>
        <v>Normal Weight</v>
      </c>
      <c r="K1340" s="11" t="str">
        <f>VLOOKUP($A1340,'Medical Examinations'!$A1340:$P3674,12,FALSE)</f>
        <v>Diabetes</v>
      </c>
      <c r="L1340" s="11" t="str">
        <f>VLOOKUP($A171,'Hospitalisation Details'!$K171:$S2513,7,FALSE)</f>
        <v>5 Sep 2000</v>
      </c>
      <c r="M1340" s="17">
        <f>VLOOKUP($A171,'Hospitalisation Details'!$K171:$S2513,9,FALSE)</f>
        <v>37165.160000000003</v>
      </c>
      <c r="N1340" s="11" t="str">
        <f>VLOOKUP($A171,'Hospitalisation Details'!$K171:$S2513,4,FALSE)</f>
        <v>Tier - 1</v>
      </c>
      <c r="O1340" s="11" t="str">
        <f>VLOOKUP($A171,'Hospitalisation Details'!$K171:$S2513,5,FALSE)</f>
        <v>Tier - 3</v>
      </c>
      <c r="P1340" s="11" t="str">
        <f>VLOOKUP($A171,'Hospitalisation Details'!$K171:$S2513,6,FALSE)</f>
        <v>Unknown</v>
      </c>
      <c r="Q1340" s="36">
        <f ca="1">VLOOKUP($A171,'Hospitalisation Details'!$K171:$S2513,8,FALSE)</f>
        <v>24</v>
      </c>
    </row>
    <row r="1341" spans="1:17" x14ac:dyDescent="0.3">
      <c r="A1341" s="14" t="str">
        <f>VLOOKUP('Customer Names'!A1341,'Customer Names'!A1341:F3675,1,FALSE)</f>
        <v>Id1340</v>
      </c>
      <c r="B1341" s="11" t="str">
        <f>VLOOKUP('Customer Names'!B1341,'Customer Names'!B1341:G3675,5,FALSE)</f>
        <v>Stan J</v>
      </c>
      <c r="C1341" s="11">
        <f>VLOOKUP($A1341,'Medical Examinations'!$A1341:$O3675,2,FALSE)</f>
        <v>47.52</v>
      </c>
      <c r="D1341" s="11">
        <f>VLOOKUP($A1341,'Medical Examinations'!$A1341:$O3675,3,FALSE)</f>
        <v>11.39</v>
      </c>
      <c r="E1341" s="11" t="str">
        <f>VLOOKUP($A1341,'Medical Examinations'!$A1341:$P3675,14,FALSE)</f>
        <v>Yes</v>
      </c>
      <c r="F1341" s="11" t="str">
        <f>VLOOKUP($A1341,'Medical Examinations'!$A1341:$O3675,5,FALSE)</f>
        <v>No</v>
      </c>
      <c r="G1341" s="11" t="str">
        <f>VLOOKUP($A1341,'Medical Examinations'!$A1341:$O3675,6,FALSE)</f>
        <v>No</v>
      </c>
      <c r="H1341" s="11">
        <f>VLOOKUP($A1341,'Medical Examinations'!$A1341:$P3675,13,FALSE)</f>
        <v>1</v>
      </c>
      <c r="I1341" s="11" t="str">
        <f>VLOOKUP($A1341,'Medical Examinations'!$A1341:$P3675,16,FALSE)</f>
        <v>No</v>
      </c>
      <c r="J1341" s="11" t="str">
        <f>VLOOKUP($A1341,'Medical Examinations'!$A1341:$P3675,11,FALSE)</f>
        <v>Obesity</v>
      </c>
      <c r="K1341" s="11" t="str">
        <f>VLOOKUP($A1341,'Medical Examinations'!$A1341:$P3675,12,FALSE)</f>
        <v>Diabetes</v>
      </c>
      <c r="L1341" s="11" t="str">
        <f>VLOOKUP($A172,'Hospitalisation Details'!$K172:$S2514,7,FALSE)</f>
        <v>30 Oct 1995</v>
      </c>
      <c r="M1341" s="17">
        <f>VLOOKUP($A172,'Hospitalisation Details'!$K172:$S2514,9,FALSE)</f>
        <v>37133.9</v>
      </c>
      <c r="N1341" s="11" t="str">
        <f>VLOOKUP($A172,'Hospitalisation Details'!$K172:$S2514,4,FALSE)</f>
        <v>Tier - 2</v>
      </c>
      <c r="O1341" s="11" t="str">
        <f>VLOOKUP($A172,'Hospitalisation Details'!$K172:$S2514,5,FALSE)</f>
        <v>Tier - 2</v>
      </c>
      <c r="P1341" s="11" t="str">
        <f>VLOOKUP($A172,'Hospitalisation Details'!$K172:$S2514,6,FALSE)</f>
        <v>R1013</v>
      </c>
      <c r="Q1341" s="36">
        <f ca="1">VLOOKUP($A172,'Hospitalisation Details'!$K172:$S2514,8,FALSE)</f>
        <v>29</v>
      </c>
    </row>
    <row r="1342" spans="1:17" x14ac:dyDescent="0.3">
      <c r="A1342" s="14" t="str">
        <f>VLOOKUP('Customer Names'!A1342,'Customer Names'!A1342:F3676,1,FALSE)</f>
        <v>Id1341</v>
      </c>
      <c r="B1342" s="11" t="str">
        <f>VLOOKUP('Customer Names'!B1342,'Customer Names'!B1342:G3676,5,FALSE)</f>
        <v>Jessica L</v>
      </c>
      <c r="C1342" s="11">
        <f>VLOOKUP($A1342,'Medical Examinations'!$A1342:$O3676,2,FALSE)</f>
        <v>37.82</v>
      </c>
      <c r="D1342" s="11">
        <f>VLOOKUP($A1342,'Medical Examinations'!$A1342:$O3676,3,FALSE)</f>
        <v>6.36</v>
      </c>
      <c r="E1342" s="11" t="str">
        <f>VLOOKUP($A1342,'Medical Examinations'!$A1342:$P3676,14,FALSE)</f>
        <v>No</v>
      </c>
      <c r="F1342" s="11" t="str">
        <f>VLOOKUP($A1342,'Medical Examinations'!$A1342:$O3676,5,FALSE)</f>
        <v>No</v>
      </c>
      <c r="G1342" s="11" t="str">
        <f>VLOOKUP($A1342,'Medical Examinations'!$A1342:$O3676,6,FALSE)</f>
        <v>No</v>
      </c>
      <c r="H1342" s="11">
        <f>VLOOKUP($A1342,'Medical Examinations'!$A1342:$P3676,13,FALSE)</f>
        <v>0</v>
      </c>
      <c r="I1342" s="11" t="str">
        <f>VLOOKUP($A1342,'Medical Examinations'!$A1342:$P3676,16,FALSE)</f>
        <v>No</v>
      </c>
      <c r="J1342" s="11" t="str">
        <f>VLOOKUP($A1342,'Medical Examinations'!$A1342:$P3676,11,FALSE)</f>
        <v>Obesity</v>
      </c>
      <c r="K1342" s="11" t="str">
        <f>VLOOKUP($A1342,'Medical Examinations'!$A1342:$P3676,12,FALSE)</f>
        <v>Prediabetes</v>
      </c>
      <c r="L1342" s="11" t="str">
        <f>VLOOKUP($A173,'Hospitalisation Details'!$K173:$S2515,7,FALSE)</f>
        <v>10 Jun 1989</v>
      </c>
      <c r="M1342" s="17">
        <f>VLOOKUP($A173,'Hospitalisation Details'!$K173:$S2515,9,FALSE)</f>
        <v>37079.370000000003</v>
      </c>
      <c r="N1342" s="11" t="str">
        <f>VLOOKUP($A173,'Hospitalisation Details'!$K173:$S2515,4,FALSE)</f>
        <v>Tier - 2</v>
      </c>
      <c r="O1342" s="11" t="str">
        <f>VLOOKUP($A173,'Hospitalisation Details'!$K173:$S2515,5,FALSE)</f>
        <v>Tier - 3</v>
      </c>
      <c r="P1342" s="11" t="str">
        <f>VLOOKUP($A173,'Hospitalisation Details'!$K173:$S2515,6,FALSE)</f>
        <v>R1011</v>
      </c>
      <c r="Q1342" s="36">
        <f ca="1">VLOOKUP($A173,'Hospitalisation Details'!$K173:$S2515,8,FALSE)</f>
        <v>35</v>
      </c>
    </row>
    <row r="1343" spans="1:17" x14ac:dyDescent="0.3">
      <c r="A1343" s="14" t="str">
        <f>VLOOKUP('Customer Names'!A1343,'Customer Names'!A1343:F3677,1,FALSE)</f>
        <v>Id1342</v>
      </c>
      <c r="B1343" s="11" t="str">
        <f>VLOOKUP('Customer Names'!B1343,'Customer Names'!B1343:G3677,5,FALSE)</f>
        <v>Krysta</v>
      </c>
      <c r="C1343" s="11">
        <f>VLOOKUP($A1343,'Medical Examinations'!$A1343:$O3677,2,FALSE)</f>
        <v>44.16</v>
      </c>
      <c r="D1343" s="11">
        <f>VLOOKUP($A1343,'Medical Examinations'!$A1343:$O3677,3,FALSE)</f>
        <v>5.31</v>
      </c>
      <c r="E1343" s="11" t="str">
        <f>VLOOKUP($A1343,'Medical Examinations'!$A1343:$P3677,14,FALSE)</f>
        <v>Yes</v>
      </c>
      <c r="F1343" s="11" t="str">
        <f>VLOOKUP($A1343,'Medical Examinations'!$A1343:$O3677,5,FALSE)</f>
        <v>No</v>
      </c>
      <c r="G1343" s="11" t="str">
        <f>VLOOKUP($A1343,'Medical Examinations'!$A1343:$O3677,6,FALSE)</f>
        <v>No</v>
      </c>
      <c r="H1343" s="11">
        <f>VLOOKUP($A1343,'Medical Examinations'!$A1343:$P3677,13,FALSE)</f>
        <v>0</v>
      </c>
      <c r="I1343" s="11" t="str">
        <f>VLOOKUP($A1343,'Medical Examinations'!$A1343:$P3677,16,FALSE)</f>
        <v>No</v>
      </c>
      <c r="J1343" s="11" t="str">
        <f>VLOOKUP($A1343,'Medical Examinations'!$A1343:$P3677,11,FALSE)</f>
        <v>Obesity</v>
      </c>
      <c r="K1343" s="11" t="str">
        <f>VLOOKUP($A1343,'Medical Examinations'!$A1343:$P3677,12,FALSE)</f>
        <v>Normal</v>
      </c>
      <c r="L1343" s="11" t="str">
        <f>VLOOKUP($A174,'Hospitalisation Details'!$K174:$S2516,7,FALSE)</f>
        <v>17 Dec 1988</v>
      </c>
      <c r="M1343" s="17">
        <f>VLOOKUP($A174,'Hospitalisation Details'!$K174:$S2516,9,FALSE)</f>
        <v>37076.370000000003</v>
      </c>
      <c r="N1343" s="11" t="str">
        <f>VLOOKUP($A174,'Hospitalisation Details'!$K174:$S2516,4,FALSE)</f>
        <v>Tier - 2</v>
      </c>
      <c r="O1343" s="11" t="str">
        <f>VLOOKUP($A174,'Hospitalisation Details'!$K174:$S2516,5,FALSE)</f>
        <v>Tier - 1</v>
      </c>
      <c r="P1343" s="11" t="str">
        <f>VLOOKUP($A174,'Hospitalisation Details'!$K174:$S2516,6,FALSE)</f>
        <v>R1011</v>
      </c>
      <c r="Q1343" s="36">
        <f ca="1">VLOOKUP($A174,'Hospitalisation Details'!$K174:$S2516,8,FALSE)</f>
        <v>36</v>
      </c>
    </row>
    <row r="1344" spans="1:17" x14ac:dyDescent="0.3">
      <c r="A1344" s="14" t="str">
        <f>VLOOKUP('Customer Names'!A1344,'Customer Names'!A1344:F3678,1,FALSE)</f>
        <v>Id1343</v>
      </c>
      <c r="B1344" s="11" t="str">
        <f>VLOOKUP('Customer Names'!B1344,'Customer Names'!B1344:G3678,5,FALSE)</f>
        <v>Natascia</v>
      </c>
      <c r="C1344" s="11">
        <f>VLOOKUP($A1344,'Medical Examinations'!$A1344:$O3678,2,FALSE)</f>
        <v>37.049999999999997</v>
      </c>
      <c r="D1344" s="11">
        <f>VLOOKUP($A1344,'Medical Examinations'!$A1344:$O3678,3,FALSE)</f>
        <v>4.74</v>
      </c>
      <c r="E1344" s="11" t="str">
        <f>VLOOKUP($A1344,'Medical Examinations'!$A1344:$P3678,14,FALSE)</f>
        <v>No</v>
      </c>
      <c r="F1344" s="11" t="str">
        <f>VLOOKUP($A1344,'Medical Examinations'!$A1344:$O3678,5,FALSE)</f>
        <v>No</v>
      </c>
      <c r="G1344" s="11" t="str">
        <f>VLOOKUP($A1344,'Medical Examinations'!$A1344:$O3678,6,FALSE)</f>
        <v>Yes</v>
      </c>
      <c r="H1344" s="11">
        <f>VLOOKUP($A1344,'Medical Examinations'!$A1344:$P3678,13,FALSE)</f>
        <v>1</v>
      </c>
      <c r="I1344" s="11" t="str">
        <f>VLOOKUP($A1344,'Medical Examinations'!$A1344:$P3678,16,FALSE)</f>
        <v>No</v>
      </c>
      <c r="J1344" s="11" t="str">
        <f>VLOOKUP($A1344,'Medical Examinations'!$A1344:$P3678,11,FALSE)</f>
        <v>Obesity</v>
      </c>
      <c r="K1344" s="11" t="str">
        <f>VLOOKUP($A1344,'Medical Examinations'!$A1344:$P3678,12,FALSE)</f>
        <v>Normal</v>
      </c>
      <c r="L1344" s="11" t="str">
        <f>VLOOKUP($A175,'Hospitalisation Details'!$K175:$S2517,7,FALSE)</f>
        <v>1 Nov 1991</v>
      </c>
      <c r="M1344" s="17">
        <f>VLOOKUP($A175,'Hospitalisation Details'!$K175:$S2517,9,FALSE)</f>
        <v>37040.879999999997</v>
      </c>
      <c r="N1344" s="11" t="str">
        <f>VLOOKUP($A175,'Hospitalisation Details'!$K175:$S2517,4,FALSE)</f>
        <v>Tier - 2</v>
      </c>
      <c r="O1344" s="11" t="str">
        <f>VLOOKUP($A175,'Hospitalisation Details'!$K175:$S2517,5,FALSE)</f>
        <v>Tier - 2</v>
      </c>
      <c r="P1344" s="11" t="str">
        <f>VLOOKUP($A175,'Hospitalisation Details'!$K175:$S2517,6,FALSE)</f>
        <v>R1011</v>
      </c>
      <c r="Q1344" s="36">
        <f ca="1">VLOOKUP($A175,'Hospitalisation Details'!$K175:$S2517,8,FALSE)</f>
        <v>33</v>
      </c>
    </row>
    <row r="1345" spans="1:17" x14ac:dyDescent="0.3">
      <c r="A1345" s="14" t="str">
        <f>VLOOKUP('Customer Names'!A1345,'Customer Names'!A1345:F3679,1,FALSE)</f>
        <v>Id1344</v>
      </c>
      <c r="B1345" s="11" t="str">
        <f>VLOOKUP('Customer Names'!B1345,'Customer Names'!B1345:G3679,5,FALSE)</f>
        <v>Jenny</v>
      </c>
      <c r="C1345" s="11">
        <f>VLOOKUP($A1345,'Medical Examinations'!$A1345:$O3679,2,FALSE)</f>
        <v>18.66</v>
      </c>
      <c r="D1345" s="11">
        <f>VLOOKUP($A1345,'Medical Examinations'!$A1345:$O3679,3,FALSE)</f>
        <v>11.35</v>
      </c>
      <c r="E1345" s="11" t="str">
        <f>VLOOKUP($A1345,'Medical Examinations'!$A1345:$P3679,14,FALSE)</f>
        <v>No</v>
      </c>
      <c r="F1345" s="11" t="str">
        <f>VLOOKUP($A1345,'Medical Examinations'!$A1345:$O3679,5,FALSE)</f>
        <v>No</v>
      </c>
      <c r="G1345" s="11" t="str">
        <f>VLOOKUP($A1345,'Medical Examinations'!$A1345:$O3679,6,FALSE)</f>
        <v>No</v>
      </c>
      <c r="H1345" s="11">
        <f>VLOOKUP($A1345,'Medical Examinations'!$A1345:$P3679,13,FALSE)</f>
        <v>0</v>
      </c>
      <c r="I1345" s="11" t="str">
        <f>VLOOKUP($A1345,'Medical Examinations'!$A1345:$P3679,16,FALSE)</f>
        <v>No</v>
      </c>
      <c r="J1345" s="11" t="str">
        <f>VLOOKUP($A1345,'Medical Examinations'!$A1345:$P3679,11,FALSE)</f>
        <v>Normal Weight</v>
      </c>
      <c r="K1345" s="11" t="str">
        <f>VLOOKUP($A1345,'Medical Examinations'!$A1345:$P3679,12,FALSE)</f>
        <v>Diabetes</v>
      </c>
      <c r="L1345" s="11" t="str">
        <f>VLOOKUP($A176,'Hospitalisation Details'!$K176:$S2518,7,FALSE)</f>
        <v>13 Sep 1992</v>
      </c>
      <c r="M1345" s="17">
        <f>VLOOKUP($A176,'Hospitalisation Details'!$K176:$S2518,9,FALSE)</f>
        <v>36976.449999999997</v>
      </c>
      <c r="N1345" s="11" t="str">
        <f>VLOOKUP($A176,'Hospitalisation Details'!$K176:$S2518,4,FALSE)</f>
        <v>Tier - 2</v>
      </c>
      <c r="O1345" s="11" t="str">
        <f>VLOOKUP($A176,'Hospitalisation Details'!$K176:$S2518,5,FALSE)</f>
        <v>Tier - 3</v>
      </c>
      <c r="P1345" s="11" t="str">
        <f>VLOOKUP($A176,'Hospitalisation Details'!$K176:$S2518,6,FALSE)</f>
        <v>R1011</v>
      </c>
      <c r="Q1345" s="36">
        <f ca="1">VLOOKUP($A176,'Hospitalisation Details'!$K176:$S2518,8,FALSE)</f>
        <v>32</v>
      </c>
    </row>
    <row r="1346" spans="1:17" x14ac:dyDescent="0.3">
      <c r="A1346" s="14" t="str">
        <f>VLOOKUP('Customer Names'!A1346,'Customer Names'!A1346:F3680,1,FALSE)</f>
        <v>Id1345</v>
      </c>
      <c r="B1346" s="11" t="str">
        <f>VLOOKUP('Customer Names'!B1346,'Customer Names'!B1346:G3680,5,FALSE)</f>
        <v>Brian</v>
      </c>
      <c r="C1346" s="11">
        <f>VLOOKUP($A1346,'Medical Examinations'!$A1346:$O3680,2,FALSE)</f>
        <v>36.200000000000003</v>
      </c>
      <c r="D1346" s="11">
        <f>VLOOKUP($A1346,'Medical Examinations'!$A1346:$O3680,3,FALSE)</f>
        <v>6.81</v>
      </c>
      <c r="E1346" s="11" t="str">
        <f>VLOOKUP($A1346,'Medical Examinations'!$A1346:$P3680,14,FALSE)</f>
        <v>Yes</v>
      </c>
      <c r="F1346" s="11" t="str">
        <f>VLOOKUP($A1346,'Medical Examinations'!$A1346:$O3680,5,FALSE)</f>
        <v>No</v>
      </c>
      <c r="G1346" s="11" t="str">
        <f>VLOOKUP($A1346,'Medical Examinations'!$A1346:$O3680,6,FALSE)</f>
        <v>No</v>
      </c>
      <c r="H1346" s="11">
        <f>VLOOKUP($A1346,'Medical Examinations'!$A1346:$P3680,13,FALSE)</f>
        <v>1</v>
      </c>
      <c r="I1346" s="11" t="str">
        <f>VLOOKUP($A1346,'Medical Examinations'!$A1346:$P3680,16,FALSE)</f>
        <v>No</v>
      </c>
      <c r="J1346" s="11" t="str">
        <f>VLOOKUP($A1346,'Medical Examinations'!$A1346:$P3680,11,FALSE)</f>
        <v>Obesity</v>
      </c>
      <c r="K1346" s="11" t="str">
        <f>VLOOKUP($A1346,'Medical Examinations'!$A1346:$P3680,12,FALSE)</f>
        <v>Diabetes</v>
      </c>
      <c r="L1346" s="11" t="str">
        <f>VLOOKUP($A177,'Hospitalisation Details'!$K177:$S2519,7,FALSE)</f>
        <v>25 Aug 1992</v>
      </c>
      <c r="M1346" s="17">
        <f>VLOOKUP($A177,'Hospitalisation Details'!$K177:$S2519,9,FALSE)</f>
        <v>36950.26</v>
      </c>
      <c r="N1346" s="11" t="str">
        <f>VLOOKUP($A177,'Hospitalisation Details'!$K177:$S2519,4,FALSE)</f>
        <v>Tier - 1</v>
      </c>
      <c r="O1346" s="11" t="str">
        <f>VLOOKUP($A177,'Hospitalisation Details'!$K177:$S2519,5,FALSE)</f>
        <v>Tier - 1</v>
      </c>
      <c r="P1346" s="11" t="str">
        <f>VLOOKUP($A177,'Hospitalisation Details'!$K177:$S2519,6,FALSE)</f>
        <v>R1013</v>
      </c>
      <c r="Q1346" s="36">
        <f ca="1">VLOOKUP($A177,'Hospitalisation Details'!$K177:$S2519,8,FALSE)</f>
        <v>32</v>
      </c>
    </row>
    <row r="1347" spans="1:17" x14ac:dyDescent="0.3">
      <c r="A1347" s="14" t="str">
        <f>VLOOKUP('Customer Names'!A1347,'Customer Names'!A1347:F3681,1,FALSE)</f>
        <v>Id1346</v>
      </c>
      <c r="B1347" s="11" t="str">
        <f>VLOOKUP('Customer Names'!B1347,'Customer Names'!B1347:G3681,5,FALSE)</f>
        <v>Monica</v>
      </c>
      <c r="C1347" s="11">
        <f>VLOOKUP($A1347,'Medical Examinations'!$A1347:$O3681,2,FALSE)</f>
        <v>18.87</v>
      </c>
      <c r="D1347" s="11">
        <f>VLOOKUP($A1347,'Medical Examinations'!$A1347:$O3681,3,FALSE)</f>
        <v>8.06</v>
      </c>
      <c r="E1347" s="11" t="str">
        <f>VLOOKUP($A1347,'Medical Examinations'!$A1347:$P3681,14,FALSE)</f>
        <v>No</v>
      </c>
      <c r="F1347" s="11" t="str">
        <f>VLOOKUP($A1347,'Medical Examinations'!$A1347:$O3681,5,FALSE)</f>
        <v>No</v>
      </c>
      <c r="G1347" s="11" t="str">
        <f>VLOOKUP($A1347,'Medical Examinations'!$A1347:$O3681,6,FALSE)</f>
        <v>No</v>
      </c>
      <c r="H1347" s="11">
        <f>VLOOKUP($A1347,'Medical Examinations'!$A1347:$P3681,13,FALSE)</f>
        <v>0</v>
      </c>
      <c r="I1347" s="11" t="str">
        <f>VLOOKUP($A1347,'Medical Examinations'!$A1347:$P3681,16,FALSE)</f>
        <v>No</v>
      </c>
      <c r="J1347" s="11" t="str">
        <f>VLOOKUP($A1347,'Medical Examinations'!$A1347:$P3681,11,FALSE)</f>
        <v>Normal Weight</v>
      </c>
      <c r="K1347" s="11" t="str">
        <f>VLOOKUP($A1347,'Medical Examinations'!$A1347:$P3681,12,FALSE)</f>
        <v>Diabetes</v>
      </c>
      <c r="L1347" s="11" t="str">
        <f>VLOOKUP($A178,'Hospitalisation Details'!$K178:$S2520,7,FALSE)</f>
        <v>13 Aug 1977</v>
      </c>
      <c r="M1347" s="17">
        <f>VLOOKUP($A178,'Hospitalisation Details'!$K178:$S2520,9,FALSE)</f>
        <v>36935.64</v>
      </c>
      <c r="N1347" s="11" t="str">
        <f>VLOOKUP($A178,'Hospitalisation Details'!$K178:$S2520,4,FALSE)</f>
        <v>Tier - 2</v>
      </c>
      <c r="O1347" s="11" t="str">
        <f>VLOOKUP($A178,'Hospitalisation Details'!$K178:$S2520,5,FALSE)</f>
        <v>Tier - 1</v>
      </c>
      <c r="P1347" s="11" t="str">
        <f>VLOOKUP($A178,'Hospitalisation Details'!$K178:$S2520,6,FALSE)</f>
        <v>R1011</v>
      </c>
      <c r="Q1347" s="36">
        <f ca="1">VLOOKUP($A178,'Hospitalisation Details'!$K178:$S2520,8,FALSE)</f>
        <v>47</v>
      </c>
    </row>
    <row r="1348" spans="1:17" x14ac:dyDescent="0.3">
      <c r="A1348" s="14" t="str">
        <f>VLOOKUP('Customer Names'!A1348,'Customer Names'!A1348:F3682,1,FALSE)</f>
        <v>Id1347</v>
      </c>
      <c r="B1348" s="11" t="str">
        <f>VLOOKUP('Customer Names'!B1348,'Customer Names'!B1348:G3682,5,FALSE)</f>
        <v>Tyler</v>
      </c>
      <c r="C1348" s="11">
        <f>VLOOKUP($A1348,'Medical Examinations'!$A1348:$O3682,2,FALSE)</f>
        <v>32.299999999999997</v>
      </c>
      <c r="D1348" s="11">
        <f>VLOOKUP($A1348,'Medical Examinations'!$A1348:$O3682,3,FALSE)</f>
        <v>6.74</v>
      </c>
      <c r="E1348" s="11" t="str">
        <f>VLOOKUP($A1348,'Medical Examinations'!$A1348:$P3682,14,FALSE)</f>
        <v>Yes</v>
      </c>
      <c r="F1348" s="11" t="str">
        <f>VLOOKUP($A1348,'Medical Examinations'!$A1348:$O3682,5,FALSE)</f>
        <v>No</v>
      </c>
      <c r="G1348" s="11" t="str">
        <f>VLOOKUP($A1348,'Medical Examinations'!$A1348:$O3682,6,FALSE)</f>
        <v>No</v>
      </c>
      <c r="H1348" s="11">
        <f>VLOOKUP($A1348,'Medical Examinations'!$A1348:$P3682,13,FALSE)</f>
        <v>1</v>
      </c>
      <c r="I1348" s="11" t="str">
        <f>VLOOKUP($A1348,'Medical Examinations'!$A1348:$P3682,16,FALSE)</f>
        <v>No</v>
      </c>
      <c r="J1348" s="11" t="str">
        <f>VLOOKUP($A1348,'Medical Examinations'!$A1348:$P3682,11,FALSE)</f>
        <v>Obesity</v>
      </c>
      <c r="K1348" s="11" t="str">
        <f>VLOOKUP($A1348,'Medical Examinations'!$A1348:$P3682,12,FALSE)</f>
        <v>Diabetes</v>
      </c>
      <c r="L1348" s="11" t="str">
        <f>VLOOKUP($A179,'Hospitalisation Details'!$K179:$S2521,7,FALSE)</f>
        <v>22 Oct 1968</v>
      </c>
      <c r="M1348" s="17">
        <f>VLOOKUP($A179,'Hospitalisation Details'!$K179:$S2521,9,FALSE)</f>
        <v>36922.61</v>
      </c>
      <c r="N1348" s="11" t="str">
        <f>VLOOKUP($A179,'Hospitalisation Details'!$K179:$S2521,4,FALSE)</f>
        <v>Tier - 2</v>
      </c>
      <c r="O1348" s="11" t="str">
        <f>VLOOKUP($A179,'Hospitalisation Details'!$K179:$S2521,5,FALSE)</f>
        <v>Tier - 1</v>
      </c>
      <c r="P1348" s="11" t="str">
        <f>VLOOKUP($A179,'Hospitalisation Details'!$K179:$S2521,6,FALSE)</f>
        <v>R1011</v>
      </c>
      <c r="Q1348" s="36">
        <f ca="1">VLOOKUP($A179,'Hospitalisation Details'!$K179:$S2521,8,FALSE)</f>
        <v>56</v>
      </c>
    </row>
    <row r="1349" spans="1:17" x14ac:dyDescent="0.3">
      <c r="A1349" s="14" t="str">
        <f>VLOOKUP('Customer Names'!A1349,'Customer Names'!A1349:F3683,1,FALSE)</f>
        <v>Id1348</v>
      </c>
      <c r="B1349" s="11" t="str">
        <f>VLOOKUP('Customer Names'!B1349,'Customer Names'!B1349:G3683,5,FALSE)</f>
        <v>Kelly C</v>
      </c>
      <c r="C1349" s="11">
        <f>VLOOKUP($A1349,'Medical Examinations'!$A1349:$O3683,2,FALSE)</f>
        <v>22.64</v>
      </c>
      <c r="D1349" s="11">
        <f>VLOOKUP($A1349,'Medical Examinations'!$A1349:$O3683,3,FALSE)</f>
        <v>6.54</v>
      </c>
      <c r="E1349" s="11" t="str">
        <f>VLOOKUP($A1349,'Medical Examinations'!$A1349:$P3683,14,FALSE)</f>
        <v>Yes</v>
      </c>
      <c r="F1349" s="11" t="str">
        <f>VLOOKUP($A1349,'Medical Examinations'!$A1349:$O3683,5,FALSE)</f>
        <v>No</v>
      </c>
      <c r="G1349" s="11" t="str">
        <f>VLOOKUP($A1349,'Medical Examinations'!$A1349:$O3683,6,FALSE)</f>
        <v>No</v>
      </c>
      <c r="H1349" s="11">
        <f>VLOOKUP($A1349,'Medical Examinations'!$A1349:$P3683,13,FALSE)</f>
        <v>2</v>
      </c>
      <c r="I1349" s="11" t="str">
        <f>VLOOKUP($A1349,'Medical Examinations'!$A1349:$P3683,16,FALSE)</f>
        <v>No</v>
      </c>
      <c r="J1349" s="11" t="str">
        <f>VLOOKUP($A1349,'Medical Examinations'!$A1349:$P3683,11,FALSE)</f>
        <v>Normal Weight</v>
      </c>
      <c r="K1349" s="11" t="str">
        <f>VLOOKUP($A1349,'Medical Examinations'!$A1349:$P3683,12,FALSE)</f>
        <v>Diabetes</v>
      </c>
      <c r="L1349" s="11" t="str">
        <f>VLOOKUP($A180,'Hospitalisation Details'!$K180:$S2522,7,FALSE)</f>
        <v>10 Jun 1991</v>
      </c>
      <c r="M1349" s="17">
        <f>VLOOKUP($A180,'Hospitalisation Details'!$K180:$S2522,9,FALSE)</f>
        <v>36911.99</v>
      </c>
      <c r="N1349" s="11" t="str">
        <f>VLOOKUP($A180,'Hospitalisation Details'!$K180:$S2522,4,FALSE)</f>
        <v>Tier - 2</v>
      </c>
      <c r="O1349" s="11" t="str">
        <f>VLOOKUP($A180,'Hospitalisation Details'!$K180:$S2522,5,FALSE)</f>
        <v>Tier - 2</v>
      </c>
      <c r="P1349" s="11" t="str">
        <f>VLOOKUP($A180,'Hospitalisation Details'!$K180:$S2522,6,FALSE)</f>
        <v>R1011</v>
      </c>
      <c r="Q1349" s="36">
        <f ca="1">VLOOKUP($A180,'Hospitalisation Details'!$K180:$S2522,8,FALSE)</f>
        <v>33</v>
      </c>
    </row>
    <row r="1350" spans="1:17" x14ac:dyDescent="0.3">
      <c r="A1350" s="14" t="str">
        <f>VLOOKUP('Customer Names'!A1350,'Customer Names'!A1350:F3684,1,FALSE)</f>
        <v>Id1349</v>
      </c>
      <c r="B1350" s="11" t="str">
        <f>VLOOKUP('Customer Names'!B1350,'Customer Names'!B1350:G3684,5,FALSE)</f>
        <v>Emily</v>
      </c>
      <c r="C1350" s="11">
        <f>VLOOKUP($A1350,'Medical Examinations'!$A1350:$O3684,2,FALSE)</f>
        <v>28.69</v>
      </c>
      <c r="D1350" s="11">
        <f>VLOOKUP($A1350,'Medical Examinations'!$A1350:$O3684,3,FALSE)</f>
        <v>5.4</v>
      </c>
      <c r="E1350" s="11" t="str">
        <f>VLOOKUP($A1350,'Medical Examinations'!$A1350:$P3684,14,FALSE)</f>
        <v>No</v>
      </c>
      <c r="F1350" s="11" t="str">
        <f>VLOOKUP($A1350,'Medical Examinations'!$A1350:$O3684,5,FALSE)</f>
        <v>No</v>
      </c>
      <c r="G1350" s="11" t="str">
        <f>VLOOKUP($A1350,'Medical Examinations'!$A1350:$O3684,6,FALSE)</f>
        <v>No</v>
      </c>
      <c r="H1350" s="11">
        <f>VLOOKUP($A1350,'Medical Examinations'!$A1350:$P3684,13,FALSE)</f>
        <v>0</v>
      </c>
      <c r="I1350" s="11" t="str">
        <f>VLOOKUP($A1350,'Medical Examinations'!$A1350:$P3684,16,FALSE)</f>
        <v>No</v>
      </c>
      <c r="J1350" s="11" t="str">
        <f>VLOOKUP($A1350,'Medical Examinations'!$A1350:$P3684,11,FALSE)</f>
        <v>Overweight</v>
      </c>
      <c r="K1350" s="11" t="str">
        <f>VLOOKUP($A1350,'Medical Examinations'!$A1350:$P3684,12,FALSE)</f>
        <v>Normal</v>
      </c>
      <c r="L1350" s="11" t="str">
        <f>VLOOKUP($A181,'Hospitalisation Details'!$K181:$S2523,7,FALSE)</f>
        <v>24 Jul 1963</v>
      </c>
      <c r="M1350" s="17">
        <f>VLOOKUP($A181,'Hospitalisation Details'!$K181:$S2523,9,FALSE)</f>
        <v>36910.61</v>
      </c>
      <c r="N1350" s="11" t="str">
        <f>VLOOKUP($A181,'Hospitalisation Details'!$K181:$S2523,4,FALSE)</f>
        <v>Tier - 2</v>
      </c>
      <c r="O1350" s="11" t="str">
        <f>VLOOKUP($A181,'Hospitalisation Details'!$K181:$S2523,5,FALSE)</f>
        <v>Tier - 2</v>
      </c>
      <c r="P1350" s="11" t="str">
        <f>VLOOKUP($A181,'Hospitalisation Details'!$K181:$S2523,6,FALSE)</f>
        <v>R1011</v>
      </c>
      <c r="Q1350" s="36">
        <f ca="1">VLOOKUP($A181,'Hospitalisation Details'!$K181:$S2523,8,FALSE)</f>
        <v>61</v>
      </c>
    </row>
    <row r="1351" spans="1:17" x14ac:dyDescent="0.3">
      <c r="A1351" s="14" t="str">
        <f>VLOOKUP('Customer Names'!A1351,'Customer Names'!A1351:F3685,1,FALSE)</f>
        <v>Id1350</v>
      </c>
      <c r="B1351" s="11" t="str">
        <f>VLOOKUP('Customer Names'!B1351,'Customer Names'!B1351:G3685,5,FALSE)</f>
        <v>James V</v>
      </c>
      <c r="C1351" s="11">
        <f>VLOOKUP($A1351,'Medical Examinations'!$A1351:$O3685,2,FALSE)</f>
        <v>28.16</v>
      </c>
      <c r="D1351" s="11">
        <f>VLOOKUP($A1351,'Medical Examinations'!$A1351:$O3685,3,FALSE)</f>
        <v>5.58</v>
      </c>
      <c r="E1351" s="11" t="str">
        <f>VLOOKUP($A1351,'Medical Examinations'!$A1351:$P3685,14,FALSE)</f>
        <v>Yes</v>
      </c>
      <c r="F1351" s="11" t="str">
        <f>VLOOKUP($A1351,'Medical Examinations'!$A1351:$O3685,5,FALSE)</f>
        <v>No</v>
      </c>
      <c r="G1351" s="11" t="str">
        <f>VLOOKUP($A1351,'Medical Examinations'!$A1351:$O3685,6,FALSE)</f>
        <v>No</v>
      </c>
      <c r="H1351" s="11">
        <f>VLOOKUP($A1351,'Medical Examinations'!$A1351:$P3685,13,FALSE)</f>
        <v>0</v>
      </c>
      <c r="I1351" s="11" t="str">
        <f>VLOOKUP($A1351,'Medical Examinations'!$A1351:$P3685,16,FALSE)</f>
        <v>No</v>
      </c>
      <c r="J1351" s="11" t="str">
        <f>VLOOKUP($A1351,'Medical Examinations'!$A1351:$P3685,11,FALSE)</f>
        <v>Overweight</v>
      </c>
      <c r="K1351" s="11" t="str">
        <f>VLOOKUP($A1351,'Medical Examinations'!$A1351:$P3685,12,FALSE)</f>
        <v>Normal</v>
      </c>
      <c r="L1351" s="11" t="str">
        <f>VLOOKUP($A182,'Hospitalisation Details'!$K182:$S2524,7,FALSE)</f>
        <v>21 Jun 2003</v>
      </c>
      <c r="M1351" s="17">
        <f>VLOOKUP($A182,'Hospitalisation Details'!$K182:$S2524,9,FALSE)</f>
        <v>36898.730000000003</v>
      </c>
      <c r="N1351" s="11" t="str">
        <f>VLOOKUP($A182,'Hospitalisation Details'!$K182:$S2524,4,FALSE)</f>
        <v>Tier - 2</v>
      </c>
      <c r="O1351" s="11" t="str">
        <f>VLOOKUP($A182,'Hospitalisation Details'!$K182:$S2524,5,FALSE)</f>
        <v>Tier - 1</v>
      </c>
      <c r="P1351" s="11" t="str">
        <f>VLOOKUP($A182,'Hospitalisation Details'!$K182:$S2524,6,FALSE)</f>
        <v>R1012</v>
      </c>
      <c r="Q1351" s="36">
        <f ca="1">VLOOKUP($A182,'Hospitalisation Details'!$K182:$S2524,8,FALSE)</f>
        <v>21</v>
      </c>
    </row>
    <row r="1352" spans="1:17" x14ac:dyDescent="0.3">
      <c r="A1352" s="14" t="str">
        <f>VLOOKUP('Customer Names'!A1352,'Customer Names'!A1352:F3686,1,FALSE)</f>
        <v>Id1351</v>
      </c>
      <c r="B1352" s="11" t="str">
        <f>VLOOKUP('Customer Names'!B1352,'Customer Names'!B1352:G3686,5,FALSE)</f>
        <v>Angie</v>
      </c>
      <c r="C1352" s="11">
        <f>VLOOKUP($A1352,'Medical Examinations'!$A1352:$O3686,2,FALSE)</f>
        <v>45.54</v>
      </c>
      <c r="D1352" s="11">
        <f>VLOOKUP($A1352,'Medical Examinations'!$A1352:$O3686,3,FALSE)</f>
        <v>5.84</v>
      </c>
      <c r="E1352" s="11" t="str">
        <f>VLOOKUP($A1352,'Medical Examinations'!$A1352:$P3686,14,FALSE)</f>
        <v>No</v>
      </c>
      <c r="F1352" s="11" t="str">
        <f>VLOOKUP($A1352,'Medical Examinations'!$A1352:$O3686,5,FALSE)</f>
        <v>No</v>
      </c>
      <c r="G1352" s="11" t="str">
        <f>VLOOKUP($A1352,'Medical Examinations'!$A1352:$O3686,6,FALSE)</f>
        <v>Yes</v>
      </c>
      <c r="H1352" s="11">
        <f>VLOOKUP($A1352,'Medical Examinations'!$A1352:$P3686,13,FALSE)</f>
        <v>1</v>
      </c>
      <c r="I1352" s="11" t="str">
        <f>VLOOKUP($A1352,'Medical Examinations'!$A1352:$P3686,16,FALSE)</f>
        <v>No</v>
      </c>
      <c r="J1352" s="11" t="str">
        <f>VLOOKUP($A1352,'Medical Examinations'!$A1352:$P3686,11,FALSE)</f>
        <v>Obesity</v>
      </c>
      <c r="K1352" s="11" t="str">
        <f>VLOOKUP($A1352,'Medical Examinations'!$A1352:$P3686,12,FALSE)</f>
        <v>Prediabetes</v>
      </c>
      <c r="L1352" s="11" t="str">
        <f>VLOOKUP($A183,'Hospitalisation Details'!$K183:$S2525,7,FALSE)</f>
        <v>5 Dec 1972</v>
      </c>
      <c r="M1352" s="17">
        <f>VLOOKUP($A183,'Hospitalisation Details'!$K183:$S2525,9,FALSE)</f>
        <v>36889.99</v>
      </c>
      <c r="N1352" s="11" t="str">
        <f>VLOOKUP($A183,'Hospitalisation Details'!$K183:$S2525,4,FALSE)</f>
        <v>Tier - 1</v>
      </c>
      <c r="O1352" s="11" t="str">
        <f>VLOOKUP($A183,'Hospitalisation Details'!$K183:$S2525,5,FALSE)</f>
        <v>Tier - 3</v>
      </c>
      <c r="P1352" s="11" t="str">
        <f>VLOOKUP($A183,'Hospitalisation Details'!$K183:$S2525,6,FALSE)</f>
        <v>R1011</v>
      </c>
      <c r="Q1352" s="36">
        <f ca="1">VLOOKUP($A183,'Hospitalisation Details'!$K183:$S2525,8,FALSE)</f>
        <v>52</v>
      </c>
    </row>
    <row r="1353" spans="1:17" x14ac:dyDescent="0.3">
      <c r="A1353" s="14" t="str">
        <f>VLOOKUP('Customer Names'!A1353,'Customer Names'!A1353:F3687,1,FALSE)</f>
        <v>Id1352</v>
      </c>
      <c r="B1353" s="11" t="str">
        <f>VLOOKUP('Customer Names'!B1353,'Customer Names'!B1353:G3687,5,FALSE)</f>
        <v>Michael J</v>
      </c>
      <c r="C1353" s="11">
        <f>VLOOKUP($A1353,'Medical Examinations'!$A1353:$O3687,2,FALSE)</f>
        <v>28.7</v>
      </c>
      <c r="D1353" s="11">
        <f>VLOOKUP($A1353,'Medical Examinations'!$A1353:$O3687,3,FALSE)</f>
        <v>4.2</v>
      </c>
      <c r="E1353" s="11" t="str">
        <f>VLOOKUP($A1353,'Medical Examinations'!$A1353:$P3687,14,FALSE)</f>
        <v>No</v>
      </c>
      <c r="F1353" s="11" t="str">
        <f>VLOOKUP($A1353,'Medical Examinations'!$A1353:$O3687,5,FALSE)</f>
        <v>No</v>
      </c>
      <c r="G1353" s="11" t="str">
        <f>VLOOKUP($A1353,'Medical Examinations'!$A1353:$O3687,6,FALSE)</f>
        <v>No</v>
      </c>
      <c r="H1353" s="11">
        <f>VLOOKUP($A1353,'Medical Examinations'!$A1353:$P3687,13,FALSE)</f>
        <v>0</v>
      </c>
      <c r="I1353" s="11" t="str">
        <f>VLOOKUP($A1353,'Medical Examinations'!$A1353:$P3687,16,FALSE)</f>
        <v>No</v>
      </c>
      <c r="J1353" s="11" t="str">
        <f>VLOOKUP($A1353,'Medical Examinations'!$A1353:$P3687,11,FALSE)</f>
        <v>Overweight</v>
      </c>
      <c r="K1353" s="11" t="str">
        <f>VLOOKUP($A1353,'Medical Examinations'!$A1353:$P3687,12,FALSE)</f>
        <v>Normal</v>
      </c>
      <c r="L1353" s="11" t="str">
        <f>VLOOKUP($A184,'Hospitalisation Details'!$K184:$S2526,7,FALSE)</f>
        <v>4 Jul 1992</v>
      </c>
      <c r="M1353" s="17">
        <f>VLOOKUP($A184,'Hospitalisation Details'!$K184:$S2526,9,FALSE)</f>
        <v>36837.47</v>
      </c>
      <c r="N1353" s="11" t="str">
        <f>VLOOKUP($A184,'Hospitalisation Details'!$K184:$S2526,4,FALSE)</f>
        <v>Tier - 2</v>
      </c>
      <c r="O1353" s="11" t="str">
        <f>VLOOKUP($A184,'Hospitalisation Details'!$K184:$S2526,5,FALSE)</f>
        <v>Tier - 3</v>
      </c>
      <c r="P1353" s="11" t="str">
        <f>VLOOKUP($A184,'Hospitalisation Details'!$K184:$S2526,6,FALSE)</f>
        <v>R1011</v>
      </c>
      <c r="Q1353" s="36">
        <f ca="1">VLOOKUP($A184,'Hospitalisation Details'!$K184:$S2526,8,FALSE)</f>
        <v>32</v>
      </c>
    </row>
    <row r="1354" spans="1:17" x14ac:dyDescent="0.3">
      <c r="A1354" s="14" t="str">
        <f>VLOOKUP('Customer Names'!A1354,'Customer Names'!A1354:F3688,1,FALSE)</f>
        <v>Id1353</v>
      </c>
      <c r="B1354" s="11" t="str">
        <f>VLOOKUP('Customer Names'!B1354,'Customer Names'!B1354:G3688,5,FALSE)</f>
        <v>Sabina</v>
      </c>
      <c r="C1354" s="11">
        <f>VLOOKUP($A1354,'Medical Examinations'!$A1354:$O3688,2,FALSE)</f>
        <v>27.74</v>
      </c>
      <c r="D1354" s="11">
        <f>VLOOKUP($A1354,'Medical Examinations'!$A1354:$O3688,3,FALSE)</f>
        <v>6.06</v>
      </c>
      <c r="E1354" s="11" t="str">
        <f>VLOOKUP($A1354,'Medical Examinations'!$A1354:$P3688,14,FALSE)</f>
        <v>Yes</v>
      </c>
      <c r="F1354" s="11" t="str">
        <f>VLOOKUP($A1354,'Medical Examinations'!$A1354:$O3688,5,FALSE)</f>
        <v>No</v>
      </c>
      <c r="G1354" s="11" t="str">
        <f>VLOOKUP($A1354,'Medical Examinations'!$A1354:$O3688,6,FALSE)</f>
        <v>No</v>
      </c>
      <c r="H1354" s="11">
        <f>VLOOKUP($A1354,'Medical Examinations'!$A1354:$P3688,13,FALSE)</f>
        <v>0</v>
      </c>
      <c r="I1354" s="11" t="str">
        <f>VLOOKUP($A1354,'Medical Examinations'!$A1354:$P3688,16,FALSE)</f>
        <v>No</v>
      </c>
      <c r="J1354" s="11" t="str">
        <f>VLOOKUP($A1354,'Medical Examinations'!$A1354:$P3688,11,FALSE)</f>
        <v>Overweight</v>
      </c>
      <c r="K1354" s="11" t="str">
        <f>VLOOKUP($A1354,'Medical Examinations'!$A1354:$P3688,12,FALSE)</f>
        <v>Prediabetes</v>
      </c>
      <c r="L1354" s="11" t="str">
        <f>VLOOKUP($A185,'Hospitalisation Details'!$K185:$S2527,7,FALSE)</f>
        <v>28 Dec 1965</v>
      </c>
      <c r="M1354" s="17">
        <f>VLOOKUP($A185,'Hospitalisation Details'!$K185:$S2527,9,FALSE)</f>
        <v>36795.29</v>
      </c>
      <c r="N1354" s="11" t="str">
        <f>VLOOKUP($A185,'Hospitalisation Details'!$K185:$S2527,4,FALSE)</f>
        <v>Tier - 2</v>
      </c>
      <c r="O1354" s="11" t="str">
        <f>VLOOKUP($A185,'Hospitalisation Details'!$K185:$S2527,5,FALSE)</f>
        <v>Tier - 1</v>
      </c>
      <c r="P1354" s="11" t="str">
        <f>VLOOKUP($A185,'Hospitalisation Details'!$K185:$S2527,6,FALSE)</f>
        <v>R1011</v>
      </c>
      <c r="Q1354" s="36">
        <f ca="1">VLOOKUP($A185,'Hospitalisation Details'!$K185:$S2527,8,FALSE)</f>
        <v>59</v>
      </c>
    </row>
    <row r="1355" spans="1:17" x14ac:dyDescent="0.3">
      <c r="A1355" s="14" t="str">
        <f>VLOOKUP('Customer Names'!A1355,'Customer Names'!A1355:F3689,1,FALSE)</f>
        <v>Id1354</v>
      </c>
      <c r="B1355" s="11" t="str">
        <f>VLOOKUP('Customer Names'!B1355,'Customer Names'!B1355:G3689,5,FALSE)</f>
        <v>Amy C</v>
      </c>
      <c r="C1355" s="11">
        <f>VLOOKUP($A1355,'Medical Examinations'!$A1355:$O3689,2,FALSE)</f>
        <v>36.954999999999998</v>
      </c>
      <c r="D1355" s="11">
        <f>VLOOKUP($A1355,'Medical Examinations'!$A1355:$O3689,3,FALSE)</f>
        <v>7.57</v>
      </c>
      <c r="E1355" s="11" t="str">
        <f>VLOOKUP($A1355,'Medical Examinations'!$A1355:$P3689,14,FALSE)</f>
        <v>No</v>
      </c>
      <c r="F1355" s="11" t="str">
        <f>VLOOKUP($A1355,'Medical Examinations'!$A1355:$O3689,5,FALSE)</f>
        <v>No</v>
      </c>
      <c r="G1355" s="11" t="str">
        <f>VLOOKUP($A1355,'Medical Examinations'!$A1355:$O3689,6,FALSE)</f>
        <v>No</v>
      </c>
      <c r="H1355" s="11">
        <f>VLOOKUP($A1355,'Medical Examinations'!$A1355:$P3689,13,FALSE)</f>
        <v>0</v>
      </c>
      <c r="I1355" s="11" t="str">
        <f>VLOOKUP($A1355,'Medical Examinations'!$A1355:$P3689,16,FALSE)</f>
        <v>No</v>
      </c>
      <c r="J1355" s="11" t="str">
        <f>VLOOKUP($A1355,'Medical Examinations'!$A1355:$P3689,11,FALSE)</f>
        <v>Obesity</v>
      </c>
      <c r="K1355" s="11" t="str">
        <f>VLOOKUP($A1355,'Medical Examinations'!$A1355:$P3689,12,FALSE)</f>
        <v>Diabetes</v>
      </c>
      <c r="L1355" s="11" t="str">
        <f>VLOOKUP($A186,'Hospitalisation Details'!$K186:$S2528,7,FALSE)</f>
        <v>14 Jul 1970</v>
      </c>
      <c r="M1355" s="17">
        <f>VLOOKUP($A186,'Hospitalisation Details'!$K186:$S2528,9,FALSE)</f>
        <v>36786.370000000003</v>
      </c>
      <c r="N1355" s="11" t="str">
        <f>VLOOKUP($A186,'Hospitalisation Details'!$K186:$S2528,4,FALSE)</f>
        <v>Tier - 1</v>
      </c>
      <c r="O1355" s="11" t="str">
        <f>VLOOKUP($A186,'Hospitalisation Details'!$K186:$S2528,5,FALSE)</f>
        <v>Tier - 1</v>
      </c>
      <c r="P1355" s="11" t="str">
        <f>VLOOKUP($A186,'Hospitalisation Details'!$K186:$S2528,6,FALSE)</f>
        <v>R1011</v>
      </c>
      <c r="Q1355" s="36">
        <f ca="1">VLOOKUP($A186,'Hospitalisation Details'!$K186:$S2528,8,FALSE)</f>
        <v>54</v>
      </c>
    </row>
    <row r="1356" spans="1:17" x14ac:dyDescent="0.3">
      <c r="A1356" s="14" t="str">
        <f>VLOOKUP('Customer Names'!A1356,'Customer Names'!A1356:F3690,1,FALSE)</f>
        <v>Id1355</v>
      </c>
      <c r="B1356" s="11" t="str">
        <f>VLOOKUP('Customer Names'!B1356,'Customer Names'!B1356:G3690,5,FALSE)</f>
        <v>Victoria U</v>
      </c>
      <c r="C1356" s="11">
        <f>VLOOKUP($A1356,'Medical Examinations'!$A1356:$O3690,2,FALSE)</f>
        <v>30.69</v>
      </c>
      <c r="D1356" s="11">
        <f>VLOOKUP($A1356,'Medical Examinations'!$A1356:$O3690,3,FALSE)</f>
        <v>6.15</v>
      </c>
      <c r="E1356" s="11" t="str">
        <f>VLOOKUP($A1356,'Medical Examinations'!$A1356:$P3690,14,FALSE)</f>
        <v>No</v>
      </c>
      <c r="F1356" s="11" t="str">
        <f>VLOOKUP($A1356,'Medical Examinations'!$A1356:$O3690,5,FALSE)</f>
        <v>No</v>
      </c>
      <c r="G1356" s="11" t="str">
        <f>VLOOKUP($A1356,'Medical Examinations'!$A1356:$O3690,6,FALSE)</f>
        <v>No</v>
      </c>
      <c r="H1356" s="11">
        <f>VLOOKUP($A1356,'Medical Examinations'!$A1356:$P3690,13,FALSE)</f>
        <v>0</v>
      </c>
      <c r="I1356" s="11" t="str">
        <f>VLOOKUP($A1356,'Medical Examinations'!$A1356:$P3690,16,FALSE)</f>
        <v>No</v>
      </c>
      <c r="J1356" s="11" t="str">
        <f>VLOOKUP($A1356,'Medical Examinations'!$A1356:$P3690,11,FALSE)</f>
        <v>Obesity</v>
      </c>
      <c r="K1356" s="11" t="str">
        <f>VLOOKUP($A1356,'Medical Examinations'!$A1356:$P3690,12,FALSE)</f>
        <v>Prediabetes</v>
      </c>
      <c r="L1356" s="11" t="str">
        <f>VLOOKUP($A187,'Hospitalisation Details'!$K187:$S2529,7,FALSE)</f>
        <v>29 Jul 1961</v>
      </c>
      <c r="M1356" s="17">
        <f>VLOOKUP($A187,'Hospitalisation Details'!$K187:$S2529,9,FALSE)</f>
        <v>36580.28</v>
      </c>
      <c r="N1356" s="11" t="str">
        <f>VLOOKUP($A187,'Hospitalisation Details'!$K187:$S2529,4,FALSE)</f>
        <v>Tier - 2</v>
      </c>
      <c r="O1356" s="11" t="str">
        <f>VLOOKUP($A187,'Hospitalisation Details'!$K187:$S2529,5,FALSE)</f>
        <v>Tier - 2</v>
      </c>
      <c r="P1356" s="11" t="str">
        <f>VLOOKUP($A187,'Hospitalisation Details'!$K187:$S2529,6,FALSE)</f>
        <v>R1013</v>
      </c>
      <c r="Q1356" s="36">
        <f ca="1">VLOOKUP($A187,'Hospitalisation Details'!$K187:$S2529,8,FALSE)</f>
        <v>63</v>
      </c>
    </row>
    <row r="1357" spans="1:17" x14ac:dyDescent="0.3">
      <c r="A1357" s="14" t="str">
        <f>VLOOKUP('Customer Names'!A1357,'Customer Names'!A1357:F3691,1,FALSE)</f>
        <v>Id1356</v>
      </c>
      <c r="B1357" s="11" t="str">
        <f>VLOOKUP('Customer Names'!B1357,'Customer Names'!B1357:G3691,5,FALSE)</f>
        <v>Amelia B</v>
      </c>
      <c r="C1357" s="11">
        <f>VLOOKUP($A1357,'Medical Examinations'!$A1357:$O3691,2,FALSE)</f>
        <v>24.984999999999999</v>
      </c>
      <c r="D1357" s="11">
        <f>VLOOKUP($A1357,'Medical Examinations'!$A1357:$O3691,3,FALSE)</f>
        <v>4.5599999999999996</v>
      </c>
      <c r="E1357" s="11" t="str">
        <f>VLOOKUP($A1357,'Medical Examinations'!$A1357:$P3691,14,FALSE)</f>
        <v>No</v>
      </c>
      <c r="F1357" s="11" t="str">
        <f>VLOOKUP($A1357,'Medical Examinations'!$A1357:$O3691,5,FALSE)</f>
        <v>No</v>
      </c>
      <c r="G1357" s="11" t="str">
        <f>VLOOKUP($A1357,'Medical Examinations'!$A1357:$O3691,6,FALSE)</f>
        <v>No</v>
      </c>
      <c r="H1357" s="11">
        <f>VLOOKUP($A1357,'Medical Examinations'!$A1357:$P3691,13,FALSE)</f>
        <v>0</v>
      </c>
      <c r="I1357" s="11" t="str">
        <f>VLOOKUP($A1357,'Medical Examinations'!$A1357:$P3691,16,FALSE)</f>
        <v>No</v>
      </c>
      <c r="J1357" s="11" t="str">
        <f>VLOOKUP($A1357,'Medical Examinations'!$A1357:$P3691,11,FALSE)</f>
        <v>Overweight</v>
      </c>
      <c r="K1357" s="11" t="str">
        <f>VLOOKUP($A1357,'Medical Examinations'!$A1357:$P3691,12,FALSE)</f>
        <v>Normal</v>
      </c>
      <c r="L1357" s="11" t="str">
        <f>VLOOKUP($A188,'Hospitalisation Details'!$K188:$S2530,7,FALSE)</f>
        <v>9 Oct 1992</v>
      </c>
      <c r="M1357" s="17">
        <f>VLOOKUP($A188,'Hospitalisation Details'!$K188:$S2530,9,FALSE)</f>
        <v>36572.800000000003</v>
      </c>
      <c r="N1357" s="11" t="str">
        <f>VLOOKUP($A188,'Hospitalisation Details'!$K188:$S2530,4,FALSE)</f>
        <v>Tier - 1</v>
      </c>
      <c r="O1357" s="11" t="str">
        <f>VLOOKUP($A188,'Hospitalisation Details'!$K188:$S2530,5,FALSE)</f>
        <v>Tier - 2</v>
      </c>
      <c r="P1357" s="11" t="str">
        <f>VLOOKUP($A188,'Hospitalisation Details'!$K188:$S2530,6,FALSE)</f>
        <v>R1011</v>
      </c>
      <c r="Q1357" s="36">
        <f ca="1">VLOOKUP($A188,'Hospitalisation Details'!$K188:$S2530,8,FALSE)</f>
        <v>32</v>
      </c>
    </row>
    <row r="1358" spans="1:17" x14ac:dyDescent="0.3">
      <c r="A1358" s="14" t="str">
        <f>VLOOKUP('Customer Names'!A1358,'Customer Names'!A1358:F3692,1,FALSE)</f>
        <v>Id1357</v>
      </c>
      <c r="B1358" s="11" t="str">
        <f>VLOOKUP('Customer Names'!B1358,'Customer Names'!B1358:G3692,5,FALSE)</f>
        <v>Jackie J</v>
      </c>
      <c r="C1358" s="11">
        <f>VLOOKUP($A1358,'Medical Examinations'!$A1358:$O3692,2,FALSE)</f>
        <v>39.42</v>
      </c>
      <c r="D1358" s="11">
        <f>VLOOKUP($A1358,'Medical Examinations'!$A1358:$O3692,3,FALSE)</f>
        <v>4.72</v>
      </c>
      <c r="E1358" s="11" t="str">
        <f>VLOOKUP($A1358,'Medical Examinations'!$A1358:$P3692,14,FALSE)</f>
        <v>Yes</v>
      </c>
      <c r="F1358" s="11" t="str">
        <f>VLOOKUP($A1358,'Medical Examinations'!$A1358:$O3692,5,FALSE)</f>
        <v>No</v>
      </c>
      <c r="G1358" s="11" t="str">
        <f>VLOOKUP($A1358,'Medical Examinations'!$A1358:$O3692,6,FALSE)</f>
        <v>No</v>
      </c>
      <c r="H1358" s="11">
        <f>VLOOKUP($A1358,'Medical Examinations'!$A1358:$P3692,13,FALSE)</f>
        <v>1</v>
      </c>
      <c r="I1358" s="11" t="str">
        <f>VLOOKUP($A1358,'Medical Examinations'!$A1358:$P3692,16,FALSE)</f>
        <v>No</v>
      </c>
      <c r="J1358" s="11" t="str">
        <f>VLOOKUP($A1358,'Medical Examinations'!$A1358:$P3692,11,FALSE)</f>
        <v>Obesity</v>
      </c>
      <c r="K1358" s="11" t="str">
        <f>VLOOKUP($A1358,'Medical Examinations'!$A1358:$P3692,12,FALSE)</f>
        <v>Normal</v>
      </c>
      <c r="L1358" s="11" t="str">
        <f>VLOOKUP($A189,'Hospitalisation Details'!$K189:$S2531,7,FALSE)</f>
        <v>9 Aug 1973</v>
      </c>
      <c r="M1358" s="17">
        <f>VLOOKUP($A189,'Hospitalisation Details'!$K189:$S2531,9,FALSE)</f>
        <v>36541.550000000003</v>
      </c>
      <c r="N1358" s="11" t="str">
        <f>VLOOKUP($A189,'Hospitalisation Details'!$K189:$S2531,4,FALSE)</f>
        <v>Tier - 2</v>
      </c>
      <c r="O1358" s="11" t="str">
        <f>VLOOKUP($A189,'Hospitalisation Details'!$K189:$S2531,5,FALSE)</f>
        <v>Tier - 3</v>
      </c>
      <c r="P1358" s="11" t="str">
        <f>VLOOKUP($A189,'Hospitalisation Details'!$K189:$S2531,6,FALSE)</f>
        <v>R1011</v>
      </c>
      <c r="Q1358" s="36">
        <f ca="1">VLOOKUP($A189,'Hospitalisation Details'!$K189:$S2531,8,FALSE)</f>
        <v>51</v>
      </c>
    </row>
    <row r="1359" spans="1:17" x14ac:dyDescent="0.3">
      <c r="A1359" s="14" t="str">
        <f>VLOOKUP('Customer Names'!A1359,'Customer Names'!A1359:F3693,1,FALSE)</f>
        <v>Id1358</v>
      </c>
      <c r="B1359" s="11" t="str">
        <f>VLOOKUP('Customer Names'!B1359,'Customer Names'!B1359:G3693,5,FALSE)</f>
        <v>Justin</v>
      </c>
      <c r="C1359" s="11">
        <f>VLOOKUP($A1359,'Medical Examinations'!$A1359:$O3693,2,FALSE)</f>
        <v>16.8</v>
      </c>
      <c r="D1359" s="11">
        <f>VLOOKUP($A1359,'Medical Examinations'!$A1359:$O3693,3,FALSE)</f>
        <v>7.98</v>
      </c>
      <c r="E1359" s="11" t="str">
        <f>VLOOKUP($A1359,'Medical Examinations'!$A1359:$P3693,14,FALSE)</f>
        <v>No</v>
      </c>
      <c r="F1359" s="11" t="str">
        <f>VLOOKUP($A1359,'Medical Examinations'!$A1359:$O3693,5,FALSE)</f>
        <v>No</v>
      </c>
      <c r="G1359" s="11" t="str">
        <f>VLOOKUP($A1359,'Medical Examinations'!$A1359:$O3693,6,FALSE)</f>
        <v>No</v>
      </c>
      <c r="H1359" s="11">
        <f>VLOOKUP($A1359,'Medical Examinations'!$A1359:$P3693,13,FALSE)</f>
        <v>0</v>
      </c>
      <c r="I1359" s="11" t="str">
        <f>VLOOKUP($A1359,'Medical Examinations'!$A1359:$P3693,16,FALSE)</f>
        <v>No</v>
      </c>
      <c r="J1359" s="11" t="str">
        <f>VLOOKUP($A1359,'Medical Examinations'!$A1359:$P3693,11,FALSE)</f>
        <v>Underweight</v>
      </c>
      <c r="K1359" s="11" t="str">
        <f>VLOOKUP($A1359,'Medical Examinations'!$A1359:$P3693,12,FALSE)</f>
        <v>Diabetes</v>
      </c>
      <c r="L1359" s="11" t="str">
        <f>VLOOKUP($A190,'Hospitalisation Details'!$K190:$S2532,7,FALSE)</f>
        <v>19 Nov 1962</v>
      </c>
      <c r="M1359" s="17">
        <f>VLOOKUP($A190,'Hospitalisation Details'!$K190:$S2532,9,FALSE)</f>
        <v>36445.550000000003</v>
      </c>
      <c r="N1359" s="11" t="str">
        <f>VLOOKUP($A190,'Hospitalisation Details'!$K190:$S2532,4,FALSE)</f>
        <v>Tier - 2</v>
      </c>
      <c r="O1359" s="11" t="str">
        <f>VLOOKUP($A190,'Hospitalisation Details'!$K190:$S2532,5,FALSE)</f>
        <v>Tier - 2</v>
      </c>
      <c r="P1359" s="11" t="str">
        <f>VLOOKUP($A190,'Hospitalisation Details'!$K190:$S2532,6,FALSE)</f>
        <v>R1011</v>
      </c>
      <c r="Q1359" s="36">
        <f ca="1">VLOOKUP($A190,'Hospitalisation Details'!$K190:$S2532,8,FALSE)</f>
        <v>62</v>
      </c>
    </row>
    <row r="1360" spans="1:17" x14ac:dyDescent="0.3">
      <c r="A1360" s="14" t="str">
        <f>VLOOKUP('Customer Names'!A1360,'Customer Names'!A1360:F3694,1,FALSE)</f>
        <v>Id1359</v>
      </c>
      <c r="B1360" s="11" t="str">
        <f>VLOOKUP('Customer Names'!B1360,'Customer Names'!B1360:G3694,5,FALSE)</f>
        <v>Kerry</v>
      </c>
      <c r="C1360" s="11">
        <f>VLOOKUP($A1360,'Medical Examinations'!$A1360:$O3694,2,FALSE)</f>
        <v>23.274999999999999</v>
      </c>
      <c r="D1360" s="11">
        <f>VLOOKUP($A1360,'Medical Examinations'!$A1360:$O3694,3,FALSE)</f>
        <v>6.26</v>
      </c>
      <c r="E1360" s="11" t="str">
        <f>VLOOKUP($A1360,'Medical Examinations'!$A1360:$P3694,14,FALSE)</f>
        <v>Yes</v>
      </c>
      <c r="F1360" s="11" t="str">
        <f>VLOOKUP($A1360,'Medical Examinations'!$A1360:$O3694,5,FALSE)</f>
        <v>No</v>
      </c>
      <c r="G1360" s="11" t="str">
        <f>VLOOKUP($A1360,'Medical Examinations'!$A1360:$O3694,6,FALSE)</f>
        <v>Yes</v>
      </c>
      <c r="H1360" s="11">
        <f>VLOOKUP($A1360,'Medical Examinations'!$A1360:$P3694,13,FALSE)</f>
        <v>1</v>
      </c>
      <c r="I1360" s="11" t="str">
        <f>VLOOKUP($A1360,'Medical Examinations'!$A1360:$P3694,16,FALSE)</f>
        <v>No</v>
      </c>
      <c r="J1360" s="11" t="str">
        <f>VLOOKUP($A1360,'Medical Examinations'!$A1360:$P3694,11,FALSE)</f>
        <v>Normal Weight</v>
      </c>
      <c r="K1360" s="11" t="str">
        <f>VLOOKUP($A1360,'Medical Examinations'!$A1360:$P3694,12,FALSE)</f>
        <v>Prediabetes</v>
      </c>
      <c r="L1360" s="11" t="str">
        <f>VLOOKUP($A191,'Hospitalisation Details'!$K191:$S2533,7,FALSE)</f>
        <v>9 Dec 2003</v>
      </c>
      <c r="M1360" s="17">
        <f>VLOOKUP($A191,'Hospitalisation Details'!$K191:$S2533,9,FALSE)</f>
        <v>36397.58</v>
      </c>
      <c r="N1360" s="11" t="str">
        <f>VLOOKUP($A191,'Hospitalisation Details'!$K191:$S2533,4,FALSE)</f>
        <v>Tier - 2</v>
      </c>
      <c r="O1360" s="11" t="str">
        <f>VLOOKUP($A191,'Hospitalisation Details'!$K191:$S2533,5,FALSE)</f>
        <v>Tier - 3</v>
      </c>
      <c r="P1360" s="11" t="str">
        <f>VLOOKUP($A191,'Hospitalisation Details'!$K191:$S2533,6,FALSE)</f>
        <v>R1011</v>
      </c>
      <c r="Q1360" s="36">
        <f ca="1">VLOOKUP($A191,'Hospitalisation Details'!$K191:$S2533,8,FALSE)</f>
        <v>21</v>
      </c>
    </row>
    <row r="1361" spans="1:17" x14ac:dyDescent="0.3">
      <c r="A1361" s="14" t="str">
        <f>VLOOKUP('Customer Names'!A1361,'Customer Names'!A1361:F3695,1,FALSE)</f>
        <v>Id1360</v>
      </c>
      <c r="B1361" s="11" t="str">
        <f>VLOOKUP('Customer Names'!B1361,'Customer Names'!B1361:G3695,5,FALSE)</f>
        <v>Cindy G</v>
      </c>
      <c r="C1361" s="11">
        <f>VLOOKUP($A1361,'Medical Examinations'!$A1361:$O3695,2,FALSE)</f>
        <v>22.8</v>
      </c>
      <c r="D1361" s="11">
        <f>VLOOKUP($A1361,'Medical Examinations'!$A1361:$O3695,3,FALSE)</f>
        <v>4.29</v>
      </c>
      <c r="E1361" s="11" t="str">
        <f>VLOOKUP($A1361,'Medical Examinations'!$A1361:$P3695,14,FALSE)</f>
        <v>Yes</v>
      </c>
      <c r="F1361" s="11" t="str">
        <f>VLOOKUP($A1361,'Medical Examinations'!$A1361:$O3695,5,FALSE)</f>
        <v>No</v>
      </c>
      <c r="G1361" s="11" t="str">
        <f>VLOOKUP($A1361,'Medical Examinations'!$A1361:$O3695,6,FALSE)</f>
        <v>Yes</v>
      </c>
      <c r="H1361" s="11">
        <f>VLOOKUP($A1361,'Medical Examinations'!$A1361:$P3695,13,FALSE)</f>
        <v>1</v>
      </c>
      <c r="I1361" s="11" t="str">
        <f>VLOOKUP($A1361,'Medical Examinations'!$A1361:$P3695,16,FALSE)</f>
        <v>No</v>
      </c>
      <c r="J1361" s="11" t="str">
        <f>VLOOKUP($A1361,'Medical Examinations'!$A1361:$P3695,11,FALSE)</f>
        <v>Normal Weight</v>
      </c>
      <c r="K1361" s="11" t="str">
        <f>VLOOKUP($A1361,'Medical Examinations'!$A1361:$P3695,12,FALSE)</f>
        <v>Normal</v>
      </c>
      <c r="L1361" s="11" t="str">
        <f>VLOOKUP($A192,'Hospitalisation Details'!$K192:$S2534,7,FALSE)</f>
        <v>5 Jun 1975</v>
      </c>
      <c r="M1361" s="17">
        <f>VLOOKUP($A192,'Hospitalisation Details'!$K192:$S2534,9,FALSE)</f>
        <v>36350.71</v>
      </c>
      <c r="N1361" s="11" t="str">
        <f>VLOOKUP($A192,'Hospitalisation Details'!$K192:$S2534,4,FALSE)</f>
        <v>Tier - 1</v>
      </c>
      <c r="O1361" s="11" t="str">
        <f>VLOOKUP($A192,'Hospitalisation Details'!$K192:$S2534,5,FALSE)</f>
        <v>Tier - 2</v>
      </c>
      <c r="P1361" s="11" t="str">
        <f>VLOOKUP($A192,'Hospitalisation Details'!$K192:$S2534,6,FALSE)</f>
        <v>R1011</v>
      </c>
      <c r="Q1361" s="36">
        <f ca="1">VLOOKUP($A192,'Hospitalisation Details'!$K192:$S2534,8,FALSE)</f>
        <v>49</v>
      </c>
    </row>
    <row r="1362" spans="1:17" x14ac:dyDescent="0.3">
      <c r="A1362" s="14" t="str">
        <f>VLOOKUP('Customer Names'!A1362,'Customer Names'!A1362:F3696,1,FALSE)</f>
        <v>Id1361</v>
      </c>
      <c r="B1362" s="11" t="str">
        <f>VLOOKUP('Customer Names'!B1362,'Customer Names'!B1362:G3696,5,FALSE)</f>
        <v>Gennaro</v>
      </c>
      <c r="C1362" s="11">
        <f>VLOOKUP($A1362,'Medical Examinations'!$A1362:$O3696,2,FALSE)</f>
        <v>24.3</v>
      </c>
      <c r="D1362" s="11">
        <f>VLOOKUP($A1362,'Medical Examinations'!$A1362:$O3696,3,FALSE)</f>
        <v>5.43</v>
      </c>
      <c r="E1362" s="11" t="str">
        <f>VLOOKUP($A1362,'Medical Examinations'!$A1362:$P3696,14,FALSE)</f>
        <v>No</v>
      </c>
      <c r="F1362" s="11" t="str">
        <f>VLOOKUP($A1362,'Medical Examinations'!$A1362:$O3696,5,FALSE)</f>
        <v>No</v>
      </c>
      <c r="G1362" s="11" t="str">
        <f>VLOOKUP($A1362,'Medical Examinations'!$A1362:$O3696,6,FALSE)</f>
        <v>No</v>
      </c>
      <c r="H1362" s="11">
        <f>VLOOKUP($A1362,'Medical Examinations'!$A1362:$P3696,13,FALSE)</f>
        <v>2</v>
      </c>
      <c r="I1362" s="11" t="str">
        <f>VLOOKUP($A1362,'Medical Examinations'!$A1362:$P3696,16,FALSE)</f>
        <v>No</v>
      </c>
      <c r="J1362" s="11" t="str">
        <f>VLOOKUP($A1362,'Medical Examinations'!$A1362:$P3696,11,FALSE)</f>
        <v>Normal Weight</v>
      </c>
      <c r="K1362" s="11" t="str">
        <f>VLOOKUP($A1362,'Medical Examinations'!$A1362:$P3696,12,FALSE)</f>
        <v>Normal</v>
      </c>
      <c r="L1362" s="11" t="str">
        <f>VLOOKUP($A193,'Hospitalisation Details'!$K193:$S2535,7,FALSE)</f>
        <v>18 Oct 1967</v>
      </c>
      <c r="M1362" s="17">
        <f>VLOOKUP($A193,'Hospitalisation Details'!$K193:$S2535,9,FALSE)</f>
        <v>36332.449999999997</v>
      </c>
      <c r="N1362" s="11" t="str">
        <f>VLOOKUP($A193,'Hospitalisation Details'!$K193:$S2535,4,FALSE)</f>
        <v>Tier - 1</v>
      </c>
      <c r="O1362" s="11" t="str">
        <f>VLOOKUP($A193,'Hospitalisation Details'!$K193:$S2535,5,FALSE)</f>
        <v>Tier - 3</v>
      </c>
      <c r="P1362" s="11" t="str">
        <f>VLOOKUP($A193,'Hospitalisation Details'!$K193:$S2535,6,FALSE)</f>
        <v>R1011</v>
      </c>
      <c r="Q1362" s="36">
        <f ca="1">VLOOKUP($A193,'Hospitalisation Details'!$K193:$S2535,8,FALSE)</f>
        <v>57</v>
      </c>
    </row>
    <row r="1363" spans="1:17" x14ac:dyDescent="0.3">
      <c r="A1363" s="14" t="str">
        <f>VLOOKUP('Customer Names'!A1363,'Customer Names'!A1363:F3697,1,FALSE)</f>
        <v>Id1362</v>
      </c>
      <c r="B1363" s="11" t="str">
        <f>VLOOKUP('Customer Names'!B1363,'Customer Names'!B1363:G3697,5,FALSE)</f>
        <v>Terry</v>
      </c>
      <c r="C1363" s="11">
        <f>VLOOKUP($A1363,'Medical Examinations'!$A1363:$O3697,2,FALSE)</f>
        <v>25.13</v>
      </c>
      <c r="D1363" s="11">
        <f>VLOOKUP($A1363,'Medical Examinations'!$A1363:$O3697,3,FALSE)</f>
        <v>8</v>
      </c>
      <c r="E1363" s="11" t="str">
        <f>VLOOKUP($A1363,'Medical Examinations'!$A1363:$P3697,14,FALSE)</f>
        <v>Yes</v>
      </c>
      <c r="F1363" s="11" t="str">
        <f>VLOOKUP($A1363,'Medical Examinations'!$A1363:$O3697,5,FALSE)</f>
        <v>No</v>
      </c>
      <c r="G1363" s="11" t="str">
        <f>VLOOKUP($A1363,'Medical Examinations'!$A1363:$O3697,6,FALSE)</f>
        <v>No</v>
      </c>
      <c r="H1363" s="11">
        <f>VLOOKUP($A1363,'Medical Examinations'!$A1363:$P3697,13,FALSE)</f>
        <v>1</v>
      </c>
      <c r="I1363" s="11" t="str">
        <f>VLOOKUP($A1363,'Medical Examinations'!$A1363:$P3697,16,FALSE)</f>
        <v>No</v>
      </c>
      <c r="J1363" s="11" t="str">
        <f>VLOOKUP($A1363,'Medical Examinations'!$A1363:$P3697,11,FALSE)</f>
        <v>Overweight</v>
      </c>
      <c r="K1363" s="11" t="str">
        <f>VLOOKUP($A1363,'Medical Examinations'!$A1363:$P3697,12,FALSE)</f>
        <v>Diabetes</v>
      </c>
      <c r="L1363" s="11" t="str">
        <f>VLOOKUP($A194,'Hospitalisation Details'!$K194:$S2536,7,FALSE)</f>
        <v>16 Jun 1992</v>
      </c>
      <c r="M1363" s="17">
        <f>VLOOKUP($A194,'Hospitalisation Details'!$K194:$S2536,9,FALSE)</f>
        <v>36314.050000000003</v>
      </c>
      <c r="N1363" s="11" t="str">
        <f>VLOOKUP($A194,'Hospitalisation Details'!$K194:$S2536,4,FALSE)</f>
        <v>Tier - 2</v>
      </c>
      <c r="O1363" s="11" t="str">
        <f>VLOOKUP($A194,'Hospitalisation Details'!$K194:$S2536,5,FALSE)</f>
        <v>Tier - 2</v>
      </c>
      <c r="P1363" s="11" t="str">
        <f>VLOOKUP($A194,'Hospitalisation Details'!$K194:$S2536,6,FALSE)</f>
        <v>R1011</v>
      </c>
      <c r="Q1363" s="36">
        <f ca="1">VLOOKUP($A194,'Hospitalisation Details'!$K194:$S2536,8,FALSE)</f>
        <v>32</v>
      </c>
    </row>
    <row r="1364" spans="1:17" x14ac:dyDescent="0.3">
      <c r="A1364" s="14" t="str">
        <f>VLOOKUP('Customer Names'!A1364,'Customer Names'!A1364:F3698,1,FALSE)</f>
        <v>Id1363</v>
      </c>
      <c r="B1364" s="11" t="str">
        <f>VLOOKUP('Customer Names'!B1364,'Customer Names'!B1364:G3698,5,FALSE)</f>
        <v>Patrick J</v>
      </c>
      <c r="C1364" s="11">
        <f>VLOOKUP($A1364,'Medical Examinations'!$A1364:$O3698,2,FALSE)</f>
        <v>22.72</v>
      </c>
      <c r="D1364" s="11">
        <f>VLOOKUP($A1364,'Medical Examinations'!$A1364:$O3698,3,FALSE)</f>
        <v>9.9600000000000009</v>
      </c>
      <c r="E1364" s="11" t="str">
        <f>VLOOKUP($A1364,'Medical Examinations'!$A1364:$P3698,14,FALSE)</f>
        <v>Yes</v>
      </c>
      <c r="F1364" s="11" t="str">
        <f>VLOOKUP($A1364,'Medical Examinations'!$A1364:$O3698,5,FALSE)</f>
        <v>No</v>
      </c>
      <c r="G1364" s="11" t="str">
        <f>VLOOKUP($A1364,'Medical Examinations'!$A1364:$O3698,6,FALSE)</f>
        <v>No</v>
      </c>
      <c r="H1364" s="11">
        <f>VLOOKUP($A1364,'Medical Examinations'!$A1364:$P3698,13,FALSE)</f>
        <v>2</v>
      </c>
      <c r="I1364" s="11" t="str">
        <f>VLOOKUP($A1364,'Medical Examinations'!$A1364:$P3698,16,FALSE)</f>
        <v>No</v>
      </c>
      <c r="J1364" s="11" t="str">
        <f>VLOOKUP($A1364,'Medical Examinations'!$A1364:$P3698,11,FALSE)</f>
        <v>Normal Weight</v>
      </c>
      <c r="K1364" s="11" t="str">
        <f>VLOOKUP($A1364,'Medical Examinations'!$A1364:$P3698,12,FALSE)</f>
        <v>Diabetes</v>
      </c>
      <c r="L1364" s="11" t="str">
        <f>VLOOKUP($A195,'Hospitalisation Details'!$K195:$S2537,7,FALSE)</f>
        <v>25 Dec 2004</v>
      </c>
      <c r="M1364" s="17">
        <f>VLOOKUP($A195,'Hospitalisation Details'!$K195:$S2537,9,FALSE)</f>
        <v>36307.800000000003</v>
      </c>
      <c r="N1364" s="11" t="str">
        <f>VLOOKUP($A195,'Hospitalisation Details'!$K195:$S2537,4,FALSE)</f>
        <v>Tier - 1</v>
      </c>
      <c r="O1364" s="11" t="str">
        <f>VLOOKUP($A195,'Hospitalisation Details'!$K195:$S2537,5,FALSE)</f>
        <v>Tier - 2</v>
      </c>
      <c r="P1364" s="11" t="str">
        <f>VLOOKUP($A195,'Hospitalisation Details'!$K195:$S2537,6,FALSE)</f>
        <v>R1013</v>
      </c>
      <c r="Q1364" s="36">
        <f ca="1">VLOOKUP($A195,'Hospitalisation Details'!$K195:$S2537,8,FALSE)</f>
        <v>20</v>
      </c>
    </row>
    <row r="1365" spans="1:17" x14ac:dyDescent="0.3">
      <c r="A1365" s="14" t="str">
        <f>VLOOKUP('Customer Names'!A1365,'Customer Names'!A1365:F3699,1,FALSE)</f>
        <v>Id1364</v>
      </c>
      <c r="B1365" s="11" t="str">
        <f>VLOOKUP('Customer Names'!B1365,'Customer Names'!B1365:G3699,5,FALSE)</f>
        <v>Keara</v>
      </c>
      <c r="C1365" s="11">
        <f>VLOOKUP($A1365,'Medical Examinations'!$A1365:$O3699,2,FALSE)</f>
        <v>32.6</v>
      </c>
      <c r="D1365" s="11">
        <f>VLOOKUP($A1365,'Medical Examinations'!$A1365:$O3699,3,FALSE)</f>
        <v>6.8</v>
      </c>
      <c r="E1365" s="11" t="str">
        <f>VLOOKUP($A1365,'Medical Examinations'!$A1365:$P3699,14,FALSE)</f>
        <v>Yes</v>
      </c>
      <c r="F1365" s="11" t="str">
        <f>VLOOKUP($A1365,'Medical Examinations'!$A1365:$O3699,5,FALSE)</f>
        <v>No</v>
      </c>
      <c r="G1365" s="11" t="str">
        <f>VLOOKUP($A1365,'Medical Examinations'!$A1365:$O3699,6,FALSE)</f>
        <v>No</v>
      </c>
      <c r="H1365" s="11">
        <f>VLOOKUP($A1365,'Medical Examinations'!$A1365:$P3699,13,FALSE)</f>
        <v>0</v>
      </c>
      <c r="I1365" s="11" t="str">
        <f>VLOOKUP($A1365,'Medical Examinations'!$A1365:$P3699,16,FALSE)</f>
        <v>No</v>
      </c>
      <c r="J1365" s="11" t="str">
        <f>VLOOKUP($A1365,'Medical Examinations'!$A1365:$P3699,11,FALSE)</f>
        <v>Obesity</v>
      </c>
      <c r="K1365" s="11" t="str">
        <f>VLOOKUP($A1365,'Medical Examinations'!$A1365:$P3699,12,FALSE)</f>
        <v>Diabetes</v>
      </c>
      <c r="L1365" s="11" t="str">
        <f>VLOOKUP($A196,'Hospitalisation Details'!$K196:$S2538,7,FALSE)</f>
        <v>5 Sep 2003</v>
      </c>
      <c r="M1365" s="17">
        <f>VLOOKUP($A196,'Hospitalisation Details'!$K196:$S2538,9,FALSE)</f>
        <v>36219.410000000003</v>
      </c>
      <c r="N1365" s="11" t="str">
        <f>VLOOKUP($A196,'Hospitalisation Details'!$K196:$S2538,4,FALSE)</f>
        <v>Tier - 1</v>
      </c>
      <c r="O1365" s="11" t="str">
        <f>VLOOKUP($A196,'Hospitalisation Details'!$K196:$S2538,5,FALSE)</f>
        <v>Tier - 1</v>
      </c>
      <c r="P1365" s="11" t="str">
        <f>VLOOKUP($A196,'Hospitalisation Details'!$K196:$S2538,6,FALSE)</f>
        <v>R1012</v>
      </c>
      <c r="Q1365" s="36">
        <f ca="1">VLOOKUP($A196,'Hospitalisation Details'!$K196:$S2538,8,FALSE)</f>
        <v>21</v>
      </c>
    </row>
    <row r="1366" spans="1:17" x14ac:dyDescent="0.3">
      <c r="A1366" s="14" t="str">
        <f>VLOOKUP('Customer Names'!A1366,'Customer Names'!A1366:F3700,1,FALSE)</f>
        <v>Id1365</v>
      </c>
      <c r="B1366" s="11" t="str">
        <f>VLOOKUP('Customer Names'!B1366,'Customer Names'!B1366:G3700,5,FALSE)</f>
        <v>Nicole</v>
      </c>
      <c r="C1366" s="11">
        <f>VLOOKUP($A1366,'Medical Examinations'!$A1366:$O3700,2,FALSE)</f>
        <v>17.28</v>
      </c>
      <c r="D1366" s="11">
        <f>VLOOKUP($A1366,'Medical Examinations'!$A1366:$O3700,3,FALSE)</f>
        <v>6.22</v>
      </c>
      <c r="E1366" s="11" t="str">
        <f>VLOOKUP($A1366,'Medical Examinations'!$A1366:$P3700,14,FALSE)</f>
        <v>Yes</v>
      </c>
      <c r="F1366" s="11" t="str">
        <f>VLOOKUP($A1366,'Medical Examinations'!$A1366:$O3700,5,FALSE)</f>
        <v>No</v>
      </c>
      <c r="G1366" s="11" t="str">
        <f>VLOOKUP($A1366,'Medical Examinations'!$A1366:$O3700,6,FALSE)</f>
        <v>No</v>
      </c>
      <c r="H1366" s="11">
        <f>VLOOKUP($A1366,'Medical Examinations'!$A1366:$P3700,13,FALSE)</f>
        <v>2</v>
      </c>
      <c r="I1366" s="11" t="str">
        <f>VLOOKUP($A1366,'Medical Examinations'!$A1366:$P3700,16,FALSE)</f>
        <v>No</v>
      </c>
      <c r="J1366" s="11" t="str">
        <f>VLOOKUP($A1366,'Medical Examinations'!$A1366:$P3700,11,FALSE)</f>
        <v>Underweight</v>
      </c>
      <c r="K1366" s="11" t="str">
        <f>VLOOKUP($A1366,'Medical Examinations'!$A1366:$P3700,12,FALSE)</f>
        <v>Prediabetes</v>
      </c>
      <c r="L1366" s="11" t="str">
        <f>VLOOKUP($A197,'Hospitalisation Details'!$K197:$S2539,7,FALSE)</f>
        <v>28 Dec 1993</v>
      </c>
      <c r="M1366" s="17">
        <f>VLOOKUP($A197,'Hospitalisation Details'!$K197:$S2539,9,FALSE)</f>
        <v>36197.699999999997</v>
      </c>
      <c r="N1366" s="11" t="str">
        <f>VLOOKUP($A197,'Hospitalisation Details'!$K197:$S2539,4,FALSE)</f>
        <v>Tier - 1</v>
      </c>
      <c r="O1366" s="11" t="str">
        <f>VLOOKUP($A197,'Hospitalisation Details'!$K197:$S2539,5,FALSE)</f>
        <v>Tier - 3</v>
      </c>
      <c r="P1366" s="11" t="str">
        <f>VLOOKUP($A197,'Hospitalisation Details'!$K197:$S2539,6,FALSE)</f>
        <v>R1011</v>
      </c>
      <c r="Q1366" s="36">
        <f ca="1">VLOOKUP($A197,'Hospitalisation Details'!$K197:$S2539,8,FALSE)</f>
        <v>31</v>
      </c>
    </row>
    <row r="1367" spans="1:17" x14ac:dyDescent="0.3">
      <c r="A1367" s="14" t="str">
        <f>VLOOKUP('Customer Names'!A1367,'Customer Names'!A1367:F3701,1,FALSE)</f>
        <v>Id1366</v>
      </c>
      <c r="B1367" s="11" t="str">
        <f>VLOOKUP('Customer Names'!B1367,'Customer Names'!B1367:G3701,5,FALSE)</f>
        <v>Katena</v>
      </c>
      <c r="C1367" s="11">
        <f>VLOOKUP($A1367,'Medical Examinations'!$A1367:$O3701,2,FALSE)</f>
        <v>27.92</v>
      </c>
      <c r="D1367" s="11">
        <f>VLOOKUP($A1367,'Medical Examinations'!$A1367:$O3701,3,FALSE)</f>
        <v>5.79</v>
      </c>
      <c r="E1367" s="11" t="str">
        <f>VLOOKUP($A1367,'Medical Examinations'!$A1367:$P3701,14,FALSE)</f>
        <v>No</v>
      </c>
      <c r="F1367" s="11" t="str">
        <f>VLOOKUP($A1367,'Medical Examinations'!$A1367:$O3701,5,FALSE)</f>
        <v>No</v>
      </c>
      <c r="G1367" s="11" t="str">
        <f>VLOOKUP($A1367,'Medical Examinations'!$A1367:$O3701,6,FALSE)</f>
        <v>No</v>
      </c>
      <c r="H1367" s="11">
        <f>VLOOKUP($A1367,'Medical Examinations'!$A1367:$P3701,13,FALSE)</f>
        <v>1</v>
      </c>
      <c r="I1367" s="11" t="str">
        <f>VLOOKUP($A1367,'Medical Examinations'!$A1367:$P3701,16,FALSE)</f>
        <v>No</v>
      </c>
      <c r="J1367" s="11" t="str">
        <f>VLOOKUP($A1367,'Medical Examinations'!$A1367:$P3701,11,FALSE)</f>
        <v>Overweight</v>
      </c>
      <c r="K1367" s="11" t="str">
        <f>VLOOKUP($A1367,'Medical Examinations'!$A1367:$P3701,12,FALSE)</f>
        <v>Prediabetes</v>
      </c>
      <c r="L1367" s="11" t="str">
        <f>VLOOKUP($A198,'Hospitalisation Details'!$K198:$S2540,7,FALSE)</f>
        <v>1 Oct 1999</v>
      </c>
      <c r="M1367" s="17">
        <f>VLOOKUP($A198,'Hospitalisation Details'!$K198:$S2540,9,FALSE)</f>
        <v>36189.1</v>
      </c>
      <c r="N1367" s="11" t="str">
        <f>VLOOKUP($A198,'Hospitalisation Details'!$K198:$S2540,4,FALSE)</f>
        <v>Tier - 1</v>
      </c>
      <c r="O1367" s="11" t="str">
        <f>VLOOKUP($A198,'Hospitalisation Details'!$K198:$S2540,5,FALSE)</f>
        <v>Tier - 3</v>
      </c>
      <c r="P1367" s="11" t="str">
        <f>VLOOKUP($A198,'Hospitalisation Details'!$K198:$S2540,6,FALSE)</f>
        <v>R1016</v>
      </c>
      <c r="Q1367" s="36">
        <f ca="1">VLOOKUP($A198,'Hospitalisation Details'!$K198:$S2540,8,FALSE)</f>
        <v>25</v>
      </c>
    </row>
    <row r="1368" spans="1:17" x14ac:dyDescent="0.3">
      <c r="A1368" s="14" t="str">
        <f>VLOOKUP('Customer Names'!A1368,'Customer Names'!A1368:F3702,1,FALSE)</f>
        <v>Id1367</v>
      </c>
      <c r="B1368" s="11" t="str">
        <f>VLOOKUP('Customer Names'!B1368,'Customer Names'!B1368:G3702,5,FALSE)</f>
        <v>Bean K</v>
      </c>
      <c r="C1368" s="11">
        <f>VLOOKUP($A1368,'Medical Examinations'!$A1368:$O3702,2,FALSE)</f>
        <v>38.284999999999997</v>
      </c>
      <c r="D1368" s="11">
        <f>VLOOKUP($A1368,'Medical Examinations'!$A1368:$O3702,3,FALSE)</f>
        <v>5.41</v>
      </c>
      <c r="E1368" s="11" t="str">
        <f>VLOOKUP($A1368,'Medical Examinations'!$A1368:$P3702,14,FALSE)</f>
        <v>No</v>
      </c>
      <c r="F1368" s="11" t="str">
        <f>VLOOKUP($A1368,'Medical Examinations'!$A1368:$O3702,5,FALSE)</f>
        <v>No</v>
      </c>
      <c r="G1368" s="11" t="str">
        <f>VLOOKUP($A1368,'Medical Examinations'!$A1368:$O3702,6,FALSE)</f>
        <v>No</v>
      </c>
      <c r="H1368" s="11">
        <f>VLOOKUP($A1368,'Medical Examinations'!$A1368:$P3702,13,FALSE)</f>
        <v>0</v>
      </c>
      <c r="I1368" s="11" t="str">
        <f>VLOOKUP($A1368,'Medical Examinations'!$A1368:$P3702,16,FALSE)</f>
        <v>No</v>
      </c>
      <c r="J1368" s="11" t="str">
        <f>VLOOKUP($A1368,'Medical Examinations'!$A1368:$P3702,11,FALSE)</f>
        <v>Obesity</v>
      </c>
      <c r="K1368" s="11" t="str">
        <f>VLOOKUP($A1368,'Medical Examinations'!$A1368:$P3702,12,FALSE)</f>
        <v>Normal</v>
      </c>
      <c r="L1368" s="11" t="str">
        <f>VLOOKUP($A199,'Hospitalisation Details'!$K199:$S2541,7,FALSE)</f>
        <v>6 Dec 1974</v>
      </c>
      <c r="M1368" s="17">
        <f>VLOOKUP($A199,'Hospitalisation Details'!$K199:$S2541,9,FALSE)</f>
        <v>36182.870000000003</v>
      </c>
      <c r="N1368" s="11" t="str">
        <f>VLOOKUP($A199,'Hospitalisation Details'!$K199:$S2541,4,FALSE)</f>
        <v>Tier - 2</v>
      </c>
      <c r="O1368" s="11" t="str">
        <f>VLOOKUP($A199,'Hospitalisation Details'!$K199:$S2541,5,FALSE)</f>
        <v>Tier - 3</v>
      </c>
      <c r="P1368" s="11" t="str">
        <f>VLOOKUP($A199,'Hospitalisation Details'!$K199:$S2541,6,FALSE)</f>
        <v>R1012</v>
      </c>
      <c r="Q1368" s="36">
        <f ca="1">VLOOKUP($A199,'Hospitalisation Details'!$K199:$S2541,8,FALSE)</f>
        <v>50</v>
      </c>
    </row>
    <row r="1369" spans="1:17" x14ac:dyDescent="0.3">
      <c r="A1369" s="14" t="str">
        <f>VLOOKUP('Customer Names'!A1369,'Customer Names'!A1369:F3703,1,FALSE)</f>
        <v>Id1368</v>
      </c>
      <c r="B1369" s="11" t="str">
        <f>VLOOKUP('Customer Names'!B1369,'Customer Names'!B1369:G3703,5,FALSE)</f>
        <v>Brian</v>
      </c>
      <c r="C1369" s="11">
        <f>VLOOKUP($A1369,'Medical Examinations'!$A1369:$O3703,2,FALSE)</f>
        <v>16.48</v>
      </c>
      <c r="D1369" s="11">
        <f>VLOOKUP($A1369,'Medical Examinations'!$A1369:$O3703,3,FALSE)</f>
        <v>11.05</v>
      </c>
      <c r="E1369" s="11" t="str">
        <f>VLOOKUP($A1369,'Medical Examinations'!$A1369:$P3703,14,FALSE)</f>
        <v>No</v>
      </c>
      <c r="F1369" s="11" t="str">
        <f>VLOOKUP($A1369,'Medical Examinations'!$A1369:$O3703,5,FALSE)</f>
        <v>No</v>
      </c>
      <c r="G1369" s="11" t="str">
        <f>VLOOKUP($A1369,'Medical Examinations'!$A1369:$O3703,6,FALSE)</f>
        <v>No</v>
      </c>
      <c r="H1369" s="11">
        <f>VLOOKUP($A1369,'Medical Examinations'!$A1369:$P3703,13,FALSE)</f>
        <v>0</v>
      </c>
      <c r="I1369" s="11" t="str">
        <f>VLOOKUP($A1369,'Medical Examinations'!$A1369:$P3703,16,FALSE)</f>
        <v>No</v>
      </c>
      <c r="J1369" s="11" t="str">
        <f>VLOOKUP($A1369,'Medical Examinations'!$A1369:$P3703,11,FALSE)</f>
        <v>Underweight</v>
      </c>
      <c r="K1369" s="11" t="str">
        <f>VLOOKUP($A1369,'Medical Examinations'!$A1369:$P3703,12,FALSE)</f>
        <v>Diabetes</v>
      </c>
      <c r="L1369" s="11" t="str">
        <f>VLOOKUP($A200,'Hospitalisation Details'!$K200:$S2542,7,FALSE)</f>
        <v>30 Aug 2004</v>
      </c>
      <c r="M1369" s="17">
        <f>VLOOKUP($A200,'Hospitalisation Details'!$K200:$S2542,9,FALSE)</f>
        <v>36149.480000000003</v>
      </c>
      <c r="N1369" s="11" t="str">
        <f>VLOOKUP($A200,'Hospitalisation Details'!$K200:$S2542,4,FALSE)</f>
        <v>Tier - 2</v>
      </c>
      <c r="O1369" s="11" t="str">
        <f>VLOOKUP($A200,'Hospitalisation Details'!$K200:$S2542,5,FALSE)</f>
        <v>Tier - 2</v>
      </c>
      <c r="P1369" s="11" t="str">
        <f>VLOOKUP($A200,'Hospitalisation Details'!$K200:$S2542,6,FALSE)</f>
        <v>R1013</v>
      </c>
      <c r="Q1369" s="36">
        <f ca="1">VLOOKUP($A200,'Hospitalisation Details'!$K200:$S2542,8,FALSE)</f>
        <v>20</v>
      </c>
    </row>
    <row r="1370" spans="1:17" x14ac:dyDescent="0.3">
      <c r="A1370" s="14" t="str">
        <f>VLOOKUP('Customer Names'!A1370,'Customer Names'!A1370:F3704,1,FALSE)</f>
        <v>Id1369</v>
      </c>
      <c r="B1370" s="11" t="str">
        <f>VLOOKUP('Customer Names'!B1370,'Customer Names'!B1370:G3704,5,FALSE)</f>
        <v>Jan-Patrick</v>
      </c>
      <c r="C1370" s="11">
        <f>VLOOKUP($A1370,'Medical Examinations'!$A1370:$O3704,2,FALSE)</f>
        <v>38.57</v>
      </c>
      <c r="D1370" s="11">
        <f>VLOOKUP($A1370,'Medical Examinations'!$A1370:$O3704,3,FALSE)</f>
        <v>6.27</v>
      </c>
      <c r="E1370" s="11" t="str">
        <f>VLOOKUP($A1370,'Medical Examinations'!$A1370:$P3704,14,FALSE)</f>
        <v>No</v>
      </c>
      <c r="F1370" s="11" t="str">
        <f>VLOOKUP($A1370,'Medical Examinations'!$A1370:$O3704,5,FALSE)</f>
        <v>No</v>
      </c>
      <c r="G1370" s="11" t="str">
        <f>VLOOKUP($A1370,'Medical Examinations'!$A1370:$O3704,6,FALSE)</f>
        <v>No</v>
      </c>
      <c r="H1370" s="11">
        <f>VLOOKUP($A1370,'Medical Examinations'!$A1370:$P3704,13,FALSE)</f>
        <v>0</v>
      </c>
      <c r="I1370" s="11" t="str">
        <f>VLOOKUP($A1370,'Medical Examinations'!$A1370:$P3704,16,FALSE)</f>
        <v>No</v>
      </c>
      <c r="J1370" s="11" t="str">
        <f>VLOOKUP($A1370,'Medical Examinations'!$A1370:$P3704,11,FALSE)</f>
        <v>Obesity</v>
      </c>
      <c r="K1370" s="11" t="str">
        <f>VLOOKUP($A1370,'Medical Examinations'!$A1370:$P3704,12,FALSE)</f>
        <v>Prediabetes</v>
      </c>
      <c r="L1370" s="11" t="str">
        <f>VLOOKUP($A201,'Hospitalisation Details'!$K201:$S2543,7,FALSE)</f>
        <v>12 Jun 1997</v>
      </c>
      <c r="M1370" s="17">
        <f>VLOOKUP($A201,'Hospitalisation Details'!$K201:$S2543,9,FALSE)</f>
        <v>36124.57</v>
      </c>
      <c r="N1370" s="11" t="str">
        <f>VLOOKUP($A201,'Hospitalisation Details'!$K201:$S2543,4,FALSE)</f>
        <v>Tier - 1</v>
      </c>
      <c r="O1370" s="11" t="str">
        <f>VLOOKUP($A201,'Hospitalisation Details'!$K201:$S2543,5,FALSE)</f>
        <v>Tier - 3</v>
      </c>
      <c r="P1370" s="11" t="str">
        <f>VLOOKUP($A201,'Hospitalisation Details'!$K201:$S2543,6,FALSE)</f>
        <v>R1013</v>
      </c>
      <c r="Q1370" s="36">
        <f ca="1">VLOOKUP($A201,'Hospitalisation Details'!$K201:$S2543,8,FALSE)</f>
        <v>27</v>
      </c>
    </row>
    <row r="1371" spans="1:17" x14ac:dyDescent="0.3">
      <c r="A1371" s="14" t="str">
        <f>VLOOKUP('Customer Names'!A1371,'Customer Names'!A1371:F3705,1,FALSE)</f>
        <v>Id1370</v>
      </c>
      <c r="B1371" s="11" t="str">
        <f>VLOOKUP('Customer Names'!B1371,'Customer Names'!B1371:G3705,5,FALSE)</f>
        <v>Jesse J</v>
      </c>
      <c r="C1371" s="11">
        <f>VLOOKUP($A1371,'Medical Examinations'!$A1371:$O3705,2,FALSE)</f>
        <v>43.85</v>
      </c>
      <c r="D1371" s="11">
        <f>VLOOKUP($A1371,'Medical Examinations'!$A1371:$O3705,3,FALSE)</f>
        <v>4.7699999999999996</v>
      </c>
      <c r="E1371" s="11" t="str">
        <f>VLOOKUP($A1371,'Medical Examinations'!$A1371:$P3705,14,FALSE)</f>
        <v>Yes</v>
      </c>
      <c r="F1371" s="11" t="str">
        <f>VLOOKUP($A1371,'Medical Examinations'!$A1371:$O3705,5,FALSE)</f>
        <v>No</v>
      </c>
      <c r="G1371" s="11" t="str">
        <f>VLOOKUP($A1371,'Medical Examinations'!$A1371:$O3705,6,FALSE)</f>
        <v>No</v>
      </c>
      <c r="H1371" s="11">
        <f>VLOOKUP($A1371,'Medical Examinations'!$A1371:$P3705,13,FALSE)</f>
        <v>0</v>
      </c>
      <c r="I1371" s="11" t="str">
        <f>VLOOKUP($A1371,'Medical Examinations'!$A1371:$P3705,16,FALSE)</f>
        <v>No</v>
      </c>
      <c r="J1371" s="11" t="str">
        <f>VLOOKUP($A1371,'Medical Examinations'!$A1371:$P3705,11,FALSE)</f>
        <v>Obesity</v>
      </c>
      <c r="K1371" s="11" t="str">
        <f>VLOOKUP($A1371,'Medical Examinations'!$A1371:$P3705,12,FALSE)</f>
        <v>Normal</v>
      </c>
      <c r="L1371" s="11" t="str">
        <f>VLOOKUP($A202,'Hospitalisation Details'!$K202:$S2544,7,FALSE)</f>
        <v>4 Nov 1979</v>
      </c>
      <c r="M1371" s="17">
        <f>VLOOKUP($A202,'Hospitalisation Details'!$K202:$S2544,9,FALSE)</f>
        <v>36090.49</v>
      </c>
      <c r="N1371" s="11" t="str">
        <f>VLOOKUP($A202,'Hospitalisation Details'!$K202:$S2544,4,FALSE)</f>
        <v>Tier - 2</v>
      </c>
      <c r="O1371" s="11" t="str">
        <f>VLOOKUP($A202,'Hospitalisation Details'!$K202:$S2544,5,FALSE)</f>
        <v>Tier - 2</v>
      </c>
      <c r="P1371" s="11" t="str">
        <f>VLOOKUP($A202,'Hospitalisation Details'!$K202:$S2544,6,FALSE)</f>
        <v>R1011</v>
      </c>
      <c r="Q1371" s="36">
        <f ca="1">VLOOKUP($A202,'Hospitalisation Details'!$K202:$S2544,8,FALSE)</f>
        <v>45</v>
      </c>
    </row>
    <row r="1372" spans="1:17" x14ac:dyDescent="0.3">
      <c r="A1372" s="14" t="str">
        <f>VLOOKUP('Customer Names'!A1372,'Customer Names'!A1372:F3706,1,FALSE)</f>
        <v>Id1371</v>
      </c>
      <c r="B1372" s="11" t="str">
        <f>VLOOKUP('Customer Names'!B1372,'Customer Names'!B1372:G3706,5,FALSE)</f>
        <v>Lindsey M</v>
      </c>
      <c r="C1372" s="11">
        <f>VLOOKUP($A1372,'Medical Examinations'!$A1372:$O3706,2,FALSE)</f>
        <v>30.11</v>
      </c>
      <c r="D1372" s="11">
        <f>VLOOKUP($A1372,'Medical Examinations'!$A1372:$O3706,3,FALSE)</f>
        <v>4.08</v>
      </c>
      <c r="E1372" s="11" t="str">
        <f>VLOOKUP($A1372,'Medical Examinations'!$A1372:$P3706,14,FALSE)</f>
        <v>No</v>
      </c>
      <c r="F1372" s="11" t="str">
        <f>VLOOKUP($A1372,'Medical Examinations'!$A1372:$O3706,5,FALSE)</f>
        <v>No</v>
      </c>
      <c r="G1372" s="11" t="str">
        <f>VLOOKUP($A1372,'Medical Examinations'!$A1372:$O3706,6,FALSE)</f>
        <v>No</v>
      </c>
      <c r="H1372" s="11">
        <f>VLOOKUP($A1372,'Medical Examinations'!$A1372:$P3706,13,FALSE)</f>
        <v>0</v>
      </c>
      <c r="I1372" s="11" t="str">
        <f>VLOOKUP($A1372,'Medical Examinations'!$A1372:$P3706,16,FALSE)</f>
        <v>No</v>
      </c>
      <c r="J1372" s="11" t="str">
        <f>VLOOKUP($A1372,'Medical Examinations'!$A1372:$P3706,11,FALSE)</f>
        <v>Obesity</v>
      </c>
      <c r="K1372" s="11" t="str">
        <f>VLOOKUP($A1372,'Medical Examinations'!$A1372:$P3706,12,FALSE)</f>
        <v>Normal</v>
      </c>
      <c r="L1372" s="11" t="str">
        <f>VLOOKUP($A203,'Hospitalisation Details'!$K203:$S2545,7,FALSE)</f>
        <v>20 Aug 1996</v>
      </c>
      <c r="M1372" s="17">
        <f>VLOOKUP($A203,'Hospitalisation Details'!$K203:$S2545,9,FALSE)</f>
        <v>36085.22</v>
      </c>
      <c r="N1372" s="11" t="str">
        <f>VLOOKUP($A203,'Hospitalisation Details'!$K203:$S2545,4,FALSE)</f>
        <v>Tier - 1</v>
      </c>
      <c r="O1372" s="11" t="str">
        <f>VLOOKUP($A203,'Hospitalisation Details'!$K203:$S2545,5,FALSE)</f>
        <v>Tier - 1</v>
      </c>
      <c r="P1372" s="11" t="str">
        <f>VLOOKUP($A203,'Hospitalisation Details'!$K203:$S2545,6,FALSE)</f>
        <v>R1011</v>
      </c>
      <c r="Q1372" s="36">
        <f ca="1">VLOOKUP($A203,'Hospitalisation Details'!$K203:$S2545,8,FALSE)</f>
        <v>28</v>
      </c>
    </row>
    <row r="1373" spans="1:17" x14ac:dyDescent="0.3">
      <c r="A1373" s="14" t="str">
        <f>VLOOKUP('Customer Names'!A1373,'Customer Names'!A1373:F3707,1,FALSE)</f>
        <v>Id1372</v>
      </c>
      <c r="B1373" s="11" t="str">
        <f>VLOOKUP('Customer Names'!B1373,'Customer Names'!B1373:G3707,5,FALSE)</f>
        <v>Marguerite K</v>
      </c>
      <c r="C1373" s="11">
        <f>VLOOKUP($A1373,'Medical Examinations'!$A1373:$O3707,2,FALSE)</f>
        <v>31.59</v>
      </c>
      <c r="D1373" s="11">
        <f>VLOOKUP($A1373,'Medical Examinations'!$A1373:$O3707,3,FALSE)</f>
        <v>6.01</v>
      </c>
      <c r="E1373" s="11" t="str">
        <f>VLOOKUP($A1373,'Medical Examinations'!$A1373:$P3707,14,FALSE)</f>
        <v>No</v>
      </c>
      <c r="F1373" s="11" t="str">
        <f>VLOOKUP($A1373,'Medical Examinations'!$A1373:$O3707,5,FALSE)</f>
        <v>No</v>
      </c>
      <c r="G1373" s="11" t="str">
        <f>VLOOKUP($A1373,'Medical Examinations'!$A1373:$O3707,6,FALSE)</f>
        <v>No</v>
      </c>
      <c r="H1373" s="11">
        <f>VLOOKUP($A1373,'Medical Examinations'!$A1373:$P3707,13,FALSE)</f>
        <v>0</v>
      </c>
      <c r="I1373" s="11" t="str">
        <f>VLOOKUP($A1373,'Medical Examinations'!$A1373:$P3707,16,FALSE)</f>
        <v>No</v>
      </c>
      <c r="J1373" s="11" t="str">
        <f>VLOOKUP($A1373,'Medical Examinations'!$A1373:$P3707,11,FALSE)</f>
        <v>Obesity</v>
      </c>
      <c r="K1373" s="11" t="str">
        <f>VLOOKUP($A1373,'Medical Examinations'!$A1373:$P3707,12,FALSE)</f>
        <v>Prediabetes</v>
      </c>
      <c r="L1373" s="11" t="str">
        <f>VLOOKUP($A204,'Hospitalisation Details'!$K204:$S2546,7,FALSE)</f>
        <v>22 Jul 1963</v>
      </c>
      <c r="M1373" s="17">
        <f>VLOOKUP($A204,'Hospitalisation Details'!$K204:$S2546,9,FALSE)</f>
        <v>36074.339999999997</v>
      </c>
      <c r="N1373" s="11" t="str">
        <f>VLOOKUP($A204,'Hospitalisation Details'!$K204:$S2546,4,FALSE)</f>
        <v>Tier - 2</v>
      </c>
      <c r="O1373" s="11" t="str">
        <f>VLOOKUP($A204,'Hospitalisation Details'!$K204:$S2546,5,FALSE)</f>
        <v>Tier - 1</v>
      </c>
      <c r="P1373" s="11" t="str">
        <f>VLOOKUP($A204,'Hospitalisation Details'!$K204:$S2546,6,FALSE)</f>
        <v>R1011</v>
      </c>
      <c r="Q1373" s="36">
        <f ca="1">VLOOKUP($A204,'Hospitalisation Details'!$K204:$S2546,8,FALSE)</f>
        <v>61</v>
      </c>
    </row>
    <row r="1374" spans="1:17" x14ac:dyDescent="0.3">
      <c r="A1374" s="14" t="str">
        <f>VLOOKUP('Customer Names'!A1374,'Customer Names'!A1374:F3708,1,FALSE)</f>
        <v>Id1373</v>
      </c>
      <c r="B1374" s="11" t="str">
        <f>VLOOKUP('Customer Names'!B1374,'Customer Names'!B1374:G3708,5,FALSE)</f>
        <v>Travis</v>
      </c>
      <c r="C1374" s="11">
        <f>VLOOKUP($A1374,'Medical Examinations'!$A1374:$O3708,2,FALSE)</f>
        <v>40.15</v>
      </c>
      <c r="D1374" s="11">
        <f>VLOOKUP($A1374,'Medical Examinations'!$A1374:$O3708,3,FALSE)</f>
        <v>11.84</v>
      </c>
      <c r="E1374" s="11" t="str">
        <f>VLOOKUP($A1374,'Medical Examinations'!$A1374:$P3708,14,FALSE)</f>
        <v>No</v>
      </c>
      <c r="F1374" s="11" t="str">
        <f>VLOOKUP($A1374,'Medical Examinations'!$A1374:$O3708,5,FALSE)</f>
        <v>No</v>
      </c>
      <c r="G1374" s="11" t="str">
        <f>VLOOKUP($A1374,'Medical Examinations'!$A1374:$O3708,6,FALSE)</f>
        <v>No</v>
      </c>
      <c r="H1374" s="11">
        <f>VLOOKUP($A1374,'Medical Examinations'!$A1374:$P3708,13,FALSE)</f>
        <v>0</v>
      </c>
      <c r="I1374" s="11" t="str">
        <f>VLOOKUP($A1374,'Medical Examinations'!$A1374:$P3708,16,FALSE)</f>
        <v>No</v>
      </c>
      <c r="J1374" s="11" t="str">
        <f>VLOOKUP($A1374,'Medical Examinations'!$A1374:$P3708,11,FALSE)</f>
        <v>Obesity</v>
      </c>
      <c r="K1374" s="11" t="str">
        <f>VLOOKUP($A1374,'Medical Examinations'!$A1374:$P3708,12,FALSE)</f>
        <v>Diabetes</v>
      </c>
      <c r="L1374" s="11" t="str">
        <f>VLOOKUP($A205,'Hospitalisation Details'!$K205:$S2547,7,FALSE)</f>
        <v>4 Sep 1999</v>
      </c>
      <c r="M1374" s="17">
        <f>VLOOKUP($A205,'Hospitalisation Details'!$K205:$S2547,9,FALSE)</f>
        <v>36021.01</v>
      </c>
      <c r="N1374" s="11" t="str">
        <f>VLOOKUP($A205,'Hospitalisation Details'!$K205:$S2547,4,FALSE)</f>
        <v>Tier - 2</v>
      </c>
      <c r="O1374" s="11" t="str">
        <f>VLOOKUP($A205,'Hospitalisation Details'!$K205:$S2547,5,FALSE)</f>
        <v>Tier - 3</v>
      </c>
      <c r="P1374" s="11" t="str">
        <f>VLOOKUP($A205,'Hospitalisation Details'!$K205:$S2547,6,FALSE)</f>
        <v>R1013</v>
      </c>
      <c r="Q1374" s="36">
        <f ca="1">VLOOKUP($A205,'Hospitalisation Details'!$K205:$S2547,8,FALSE)</f>
        <v>25</v>
      </c>
    </row>
    <row r="1375" spans="1:17" x14ac:dyDescent="0.3">
      <c r="A1375" s="14" t="str">
        <f>VLOOKUP('Customer Names'!A1375,'Customer Names'!A1375:F3709,1,FALSE)</f>
        <v>Id1374</v>
      </c>
      <c r="B1375" s="11" t="str">
        <f>VLOOKUP('Customer Names'!B1375,'Customer Names'!B1375:G3709,5,FALSE)</f>
        <v>Ricky</v>
      </c>
      <c r="C1375" s="11">
        <f>VLOOKUP($A1375,'Medical Examinations'!$A1375:$O3709,2,FALSE)</f>
        <v>40.700000000000003</v>
      </c>
      <c r="D1375" s="11">
        <f>VLOOKUP($A1375,'Medical Examinations'!$A1375:$O3709,3,FALSE)</f>
        <v>6.27</v>
      </c>
      <c r="E1375" s="11" t="str">
        <f>VLOOKUP($A1375,'Medical Examinations'!$A1375:$P3709,14,FALSE)</f>
        <v>Yes</v>
      </c>
      <c r="F1375" s="11" t="str">
        <f>VLOOKUP($A1375,'Medical Examinations'!$A1375:$O3709,5,FALSE)</f>
        <v>No</v>
      </c>
      <c r="G1375" s="11" t="str">
        <f>VLOOKUP($A1375,'Medical Examinations'!$A1375:$O3709,6,FALSE)</f>
        <v>Yes</v>
      </c>
      <c r="H1375" s="11">
        <f>VLOOKUP($A1375,'Medical Examinations'!$A1375:$P3709,13,FALSE)</f>
        <v>1</v>
      </c>
      <c r="I1375" s="11" t="str">
        <f>VLOOKUP($A1375,'Medical Examinations'!$A1375:$P3709,16,FALSE)</f>
        <v>No</v>
      </c>
      <c r="J1375" s="11" t="str">
        <f>VLOOKUP($A1375,'Medical Examinations'!$A1375:$P3709,11,FALSE)</f>
        <v>Obesity</v>
      </c>
      <c r="K1375" s="11" t="str">
        <f>VLOOKUP($A1375,'Medical Examinations'!$A1375:$P3709,12,FALSE)</f>
        <v>Prediabetes</v>
      </c>
      <c r="L1375" s="11" t="str">
        <f>VLOOKUP($A206,'Hospitalisation Details'!$K206:$S2548,7,FALSE)</f>
        <v>22 Nov 1981</v>
      </c>
      <c r="M1375" s="17">
        <f>VLOOKUP($A206,'Hospitalisation Details'!$K206:$S2548,9,FALSE)</f>
        <v>35952.65</v>
      </c>
      <c r="N1375" s="11" t="str">
        <f>VLOOKUP($A206,'Hospitalisation Details'!$K206:$S2548,4,FALSE)</f>
        <v>Tier - 1</v>
      </c>
      <c r="O1375" s="11" t="str">
        <f>VLOOKUP($A206,'Hospitalisation Details'!$K206:$S2548,5,FALSE)</f>
        <v>Tier - 3</v>
      </c>
      <c r="P1375" s="11" t="str">
        <f>VLOOKUP($A206,'Hospitalisation Details'!$K206:$S2548,6,FALSE)</f>
        <v>R1011</v>
      </c>
      <c r="Q1375" s="36">
        <f ca="1">VLOOKUP($A206,'Hospitalisation Details'!$K206:$S2548,8,FALSE)</f>
        <v>43</v>
      </c>
    </row>
    <row r="1376" spans="1:17" x14ac:dyDescent="0.3">
      <c r="A1376" s="14" t="str">
        <f>VLOOKUP('Customer Names'!A1376,'Customer Names'!A1376:F3710,1,FALSE)</f>
        <v>Id1375</v>
      </c>
      <c r="B1376" s="11" t="str">
        <f>VLOOKUP('Customer Names'!B1376,'Customer Names'!B1376:G3710,5,FALSE)</f>
        <v>Colleen L</v>
      </c>
      <c r="C1376" s="11">
        <f>VLOOKUP($A1376,'Medical Examinations'!$A1376:$O3710,2,FALSE)</f>
        <v>40.76</v>
      </c>
      <c r="D1376" s="11">
        <f>VLOOKUP($A1376,'Medical Examinations'!$A1376:$O3710,3,FALSE)</f>
        <v>5.28</v>
      </c>
      <c r="E1376" s="11" t="str">
        <f>VLOOKUP($A1376,'Medical Examinations'!$A1376:$P3710,14,FALSE)</f>
        <v>No</v>
      </c>
      <c r="F1376" s="11" t="str">
        <f>VLOOKUP($A1376,'Medical Examinations'!$A1376:$O3710,5,FALSE)</f>
        <v>No</v>
      </c>
      <c r="G1376" s="11" t="str">
        <f>VLOOKUP($A1376,'Medical Examinations'!$A1376:$O3710,6,FALSE)</f>
        <v>No</v>
      </c>
      <c r="H1376" s="11">
        <f>VLOOKUP($A1376,'Medical Examinations'!$A1376:$P3710,13,FALSE)</f>
        <v>0</v>
      </c>
      <c r="I1376" s="11" t="str">
        <f>VLOOKUP($A1376,'Medical Examinations'!$A1376:$P3710,16,FALSE)</f>
        <v>No</v>
      </c>
      <c r="J1376" s="11" t="str">
        <f>VLOOKUP($A1376,'Medical Examinations'!$A1376:$P3710,11,FALSE)</f>
        <v>Obesity</v>
      </c>
      <c r="K1376" s="11" t="str">
        <f>VLOOKUP($A1376,'Medical Examinations'!$A1376:$P3710,12,FALSE)</f>
        <v>Normal</v>
      </c>
      <c r="L1376" s="11" t="str">
        <f>VLOOKUP($A207,'Hospitalisation Details'!$K207:$S2549,7,FALSE)</f>
        <v>18 Jun 1992</v>
      </c>
      <c r="M1376" s="17">
        <f>VLOOKUP($A207,'Hospitalisation Details'!$K207:$S2549,9,FALSE)</f>
        <v>35883.269999999997</v>
      </c>
      <c r="N1376" s="11" t="str">
        <f>VLOOKUP($A207,'Hospitalisation Details'!$K207:$S2549,4,FALSE)</f>
        <v>Tier - 2</v>
      </c>
      <c r="O1376" s="11" t="str">
        <f>VLOOKUP($A207,'Hospitalisation Details'!$K207:$S2549,5,FALSE)</f>
        <v>Tier - 1</v>
      </c>
      <c r="P1376" s="11" t="str">
        <f>VLOOKUP($A207,'Hospitalisation Details'!$K207:$S2549,6,FALSE)</f>
        <v>R1011</v>
      </c>
      <c r="Q1376" s="36">
        <f ca="1">VLOOKUP($A207,'Hospitalisation Details'!$K207:$S2549,8,FALSE)</f>
        <v>32</v>
      </c>
    </row>
    <row r="1377" spans="1:17" x14ac:dyDescent="0.3">
      <c r="A1377" s="14" t="str">
        <f>VLOOKUP('Customer Names'!A1377,'Customer Names'!A1377:F3711,1,FALSE)</f>
        <v>Id1376</v>
      </c>
      <c r="B1377" s="11" t="str">
        <f>VLOOKUP('Customer Names'!B1377,'Customer Names'!B1377:G3711,5,FALSE)</f>
        <v>Charlie A</v>
      </c>
      <c r="C1377" s="11">
        <f>VLOOKUP($A1377,'Medical Examinations'!$A1377:$O3711,2,FALSE)</f>
        <v>29.7</v>
      </c>
      <c r="D1377" s="11">
        <f>VLOOKUP($A1377,'Medical Examinations'!$A1377:$O3711,3,FALSE)</f>
        <v>7.03</v>
      </c>
      <c r="E1377" s="11" t="str">
        <f>VLOOKUP($A1377,'Medical Examinations'!$A1377:$P3711,14,FALSE)</f>
        <v>No</v>
      </c>
      <c r="F1377" s="11" t="str">
        <f>VLOOKUP($A1377,'Medical Examinations'!$A1377:$O3711,5,FALSE)</f>
        <v>No</v>
      </c>
      <c r="G1377" s="11" t="str">
        <f>VLOOKUP($A1377,'Medical Examinations'!$A1377:$O3711,6,FALSE)</f>
        <v>No</v>
      </c>
      <c r="H1377" s="11">
        <f>VLOOKUP($A1377,'Medical Examinations'!$A1377:$P3711,13,FALSE)</f>
        <v>0</v>
      </c>
      <c r="I1377" s="11" t="str">
        <f>VLOOKUP($A1377,'Medical Examinations'!$A1377:$P3711,16,FALSE)</f>
        <v>No</v>
      </c>
      <c r="J1377" s="11" t="str">
        <f>VLOOKUP($A1377,'Medical Examinations'!$A1377:$P3711,11,FALSE)</f>
        <v>Overweight</v>
      </c>
      <c r="K1377" s="11" t="str">
        <f>VLOOKUP($A1377,'Medical Examinations'!$A1377:$P3711,12,FALSE)</f>
        <v>Diabetes</v>
      </c>
      <c r="L1377" s="11" t="str">
        <f>VLOOKUP($A208,'Hospitalisation Details'!$K208:$S2550,7,FALSE)</f>
        <v>4 Oct 1976</v>
      </c>
      <c r="M1377" s="17">
        <f>VLOOKUP($A208,'Hospitalisation Details'!$K208:$S2550,9,FALSE)</f>
        <v>35733.96</v>
      </c>
      <c r="N1377" s="11" t="str">
        <f>VLOOKUP($A208,'Hospitalisation Details'!$K208:$S2550,4,FALSE)</f>
        <v>Tier - 2</v>
      </c>
      <c r="O1377" s="11" t="str">
        <f>VLOOKUP($A208,'Hospitalisation Details'!$K208:$S2550,5,FALSE)</f>
        <v>Tier - 2</v>
      </c>
      <c r="P1377" s="11" t="str">
        <f>VLOOKUP($A208,'Hospitalisation Details'!$K208:$S2550,6,FALSE)</f>
        <v>R1011</v>
      </c>
      <c r="Q1377" s="36">
        <f ca="1">VLOOKUP($A208,'Hospitalisation Details'!$K208:$S2550,8,FALSE)</f>
        <v>48</v>
      </c>
    </row>
    <row r="1378" spans="1:17" x14ac:dyDescent="0.3">
      <c r="A1378" s="14" t="str">
        <f>VLOOKUP('Customer Names'!A1378,'Customer Names'!A1378:F3712,1,FALSE)</f>
        <v>Id1377</v>
      </c>
      <c r="B1378" s="11" t="str">
        <f>VLOOKUP('Customer Names'!B1378,'Customer Names'!B1378:G3712,5,FALSE)</f>
        <v>Rick</v>
      </c>
      <c r="C1378" s="11">
        <f>VLOOKUP($A1378,'Medical Examinations'!$A1378:$O3712,2,FALSE)</f>
        <v>40.58</v>
      </c>
      <c r="D1378" s="11">
        <f>VLOOKUP($A1378,'Medical Examinations'!$A1378:$O3712,3,FALSE)</f>
        <v>5.32</v>
      </c>
      <c r="E1378" s="11" t="str">
        <f>VLOOKUP($A1378,'Medical Examinations'!$A1378:$P3712,14,FALSE)</f>
        <v>Yes</v>
      </c>
      <c r="F1378" s="11" t="str">
        <f>VLOOKUP($A1378,'Medical Examinations'!$A1378:$O3712,5,FALSE)</f>
        <v>No</v>
      </c>
      <c r="G1378" s="11" t="str">
        <f>VLOOKUP($A1378,'Medical Examinations'!$A1378:$O3712,6,FALSE)</f>
        <v>Yes</v>
      </c>
      <c r="H1378" s="11">
        <f>VLOOKUP($A1378,'Medical Examinations'!$A1378:$P3712,13,FALSE)</f>
        <v>1</v>
      </c>
      <c r="I1378" s="11" t="str">
        <f>VLOOKUP($A1378,'Medical Examinations'!$A1378:$P3712,16,FALSE)</f>
        <v>No</v>
      </c>
      <c r="J1378" s="11" t="str">
        <f>VLOOKUP($A1378,'Medical Examinations'!$A1378:$P3712,11,FALSE)</f>
        <v>Obesity</v>
      </c>
      <c r="K1378" s="11" t="str">
        <f>VLOOKUP($A1378,'Medical Examinations'!$A1378:$P3712,12,FALSE)</f>
        <v>Normal</v>
      </c>
      <c r="L1378" s="11" t="str">
        <f>VLOOKUP($A209,'Hospitalisation Details'!$K209:$S2551,7,FALSE)</f>
        <v>15 Jul 1974</v>
      </c>
      <c r="M1378" s="17">
        <f>VLOOKUP($A209,'Hospitalisation Details'!$K209:$S2551,9,FALSE)</f>
        <v>35711.39</v>
      </c>
      <c r="N1378" s="11" t="str">
        <f>VLOOKUP($A209,'Hospitalisation Details'!$K209:$S2551,4,FALSE)</f>
        <v>Tier - 2</v>
      </c>
      <c r="O1378" s="11" t="str">
        <f>VLOOKUP($A209,'Hospitalisation Details'!$K209:$S2551,5,FALSE)</f>
        <v>Tier - 3</v>
      </c>
      <c r="P1378" s="11" t="str">
        <f>VLOOKUP($A209,'Hospitalisation Details'!$K209:$S2551,6,FALSE)</f>
        <v>R1012</v>
      </c>
      <c r="Q1378" s="36">
        <f ca="1">VLOOKUP($A209,'Hospitalisation Details'!$K209:$S2551,8,FALSE)</f>
        <v>50</v>
      </c>
    </row>
    <row r="1379" spans="1:17" x14ac:dyDescent="0.3">
      <c r="A1379" s="14" t="str">
        <f>VLOOKUP('Customer Names'!A1379,'Customer Names'!A1379:F3713,1,FALSE)</f>
        <v>Id1378</v>
      </c>
      <c r="B1379" s="11" t="str">
        <f>VLOOKUP('Customer Names'!B1379,'Customer Names'!B1379:G3713,5,FALSE)</f>
        <v>Lauren C</v>
      </c>
      <c r="C1379" s="11">
        <f>VLOOKUP($A1379,'Medical Examinations'!$A1379:$O3713,2,FALSE)</f>
        <v>33.06</v>
      </c>
      <c r="D1379" s="11">
        <f>VLOOKUP($A1379,'Medical Examinations'!$A1379:$O3713,3,FALSE)</f>
        <v>9.59</v>
      </c>
      <c r="E1379" s="11" t="str">
        <f>VLOOKUP($A1379,'Medical Examinations'!$A1379:$P3713,14,FALSE)</f>
        <v>Yes</v>
      </c>
      <c r="F1379" s="11" t="str">
        <f>VLOOKUP($A1379,'Medical Examinations'!$A1379:$O3713,5,FALSE)</f>
        <v>No</v>
      </c>
      <c r="G1379" s="11" t="str">
        <f>VLOOKUP($A1379,'Medical Examinations'!$A1379:$O3713,6,FALSE)</f>
        <v>No</v>
      </c>
      <c r="H1379" s="11">
        <f>VLOOKUP($A1379,'Medical Examinations'!$A1379:$P3713,13,FALSE)</f>
        <v>0</v>
      </c>
      <c r="I1379" s="11" t="str">
        <f>VLOOKUP($A1379,'Medical Examinations'!$A1379:$P3713,16,FALSE)</f>
        <v>No</v>
      </c>
      <c r="J1379" s="11" t="str">
        <f>VLOOKUP($A1379,'Medical Examinations'!$A1379:$P3713,11,FALSE)</f>
        <v>Obesity</v>
      </c>
      <c r="K1379" s="11" t="str">
        <f>VLOOKUP($A1379,'Medical Examinations'!$A1379:$P3713,12,FALSE)</f>
        <v>Diabetes</v>
      </c>
      <c r="L1379" s="11" t="str">
        <f>VLOOKUP($A210,'Hospitalisation Details'!$K210:$S2552,7,FALSE)</f>
        <v>19 Dec 1978</v>
      </c>
      <c r="M1379" s="17">
        <f>VLOOKUP($A210,'Hospitalisation Details'!$K210:$S2552,9,FALSE)</f>
        <v>35701.9</v>
      </c>
      <c r="N1379" s="11" t="str">
        <f>VLOOKUP($A210,'Hospitalisation Details'!$K210:$S2552,4,FALSE)</f>
        <v>Tier - 2</v>
      </c>
      <c r="O1379" s="11" t="str">
        <f>VLOOKUP($A210,'Hospitalisation Details'!$K210:$S2552,5,FALSE)</f>
        <v>Tier - 1</v>
      </c>
      <c r="P1379" s="11" t="str">
        <f>VLOOKUP($A210,'Hospitalisation Details'!$K210:$S2552,6,FALSE)</f>
        <v>R1011</v>
      </c>
      <c r="Q1379" s="36">
        <f ca="1">VLOOKUP($A210,'Hospitalisation Details'!$K210:$S2552,8,FALSE)</f>
        <v>46</v>
      </c>
    </row>
    <row r="1380" spans="1:17" x14ac:dyDescent="0.3">
      <c r="A1380" s="14" t="str">
        <f>VLOOKUP('Customer Names'!A1380,'Customer Names'!A1380:F3714,1,FALSE)</f>
        <v>Id1379</v>
      </c>
      <c r="B1380" s="11" t="str">
        <f>VLOOKUP('Customer Names'!B1380,'Customer Names'!B1380:G3714,5,FALSE)</f>
        <v>Daniel</v>
      </c>
      <c r="C1380" s="11">
        <f>VLOOKUP($A1380,'Medical Examinations'!$A1380:$O3714,2,FALSE)</f>
        <v>26.62</v>
      </c>
      <c r="D1380" s="11">
        <f>VLOOKUP($A1380,'Medical Examinations'!$A1380:$O3714,3,FALSE)</f>
        <v>6.15</v>
      </c>
      <c r="E1380" s="11" t="str">
        <f>VLOOKUP($A1380,'Medical Examinations'!$A1380:$P3714,14,FALSE)</f>
        <v>Yes</v>
      </c>
      <c r="F1380" s="11" t="str">
        <f>VLOOKUP($A1380,'Medical Examinations'!$A1380:$O3714,5,FALSE)</f>
        <v>No</v>
      </c>
      <c r="G1380" s="11" t="str">
        <f>VLOOKUP($A1380,'Medical Examinations'!$A1380:$O3714,6,FALSE)</f>
        <v>No</v>
      </c>
      <c r="H1380" s="11">
        <f>VLOOKUP($A1380,'Medical Examinations'!$A1380:$P3714,13,FALSE)</f>
        <v>0</v>
      </c>
      <c r="I1380" s="11" t="str">
        <f>VLOOKUP($A1380,'Medical Examinations'!$A1380:$P3714,16,FALSE)</f>
        <v>No</v>
      </c>
      <c r="J1380" s="11" t="str">
        <f>VLOOKUP($A1380,'Medical Examinations'!$A1380:$P3714,11,FALSE)</f>
        <v>Overweight</v>
      </c>
      <c r="K1380" s="11" t="str">
        <f>VLOOKUP($A1380,'Medical Examinations'!$A1380:$P3714,12,FALSE)</f>
        <v>Prediabetes</v>
      </c>
      <c r="L1380" s="11" t="str">
        <f>VLOOKUP($A211,'Hospitalisation Details'!$K211:$S2553,7,FALSE)</f>
        <v>17 Dec 2000</v>
      </c>
      <c r="M1380" s="17">
        <f>VLOOKUP($A211,'Hospitalisation Details'!$K211:$S2553,9,FALSE)</f>
        <v>35595.589999999997</v>
      </c>
      <c r="N1380" s="11" t="str">
        <f>VLOOKUP($A211,'Hospitalisation Details'!$K211:$S2553,4,FALSE)</f>
        <v>Tier - 2</v>
      </c>
      <c r="O1380" s="11" t="str">
        <f>VLOOKUP($A211,'Hospitalisation Details'!$K211:$S2553,5,FALSE)</f>
        <v>Tier - 3</v>
      </c>
      <c r="P1380" s="11" t="str">
        <f>VLOOKUP($A211,'Hospitalisation Details'!$K211:$S2553,6,FALSE)</f>
        <v>R1013</v>
      </c>
      <c r="Q1380" s="36">
        <f ca="1">VLOOKUP($A211,'Hospitalisation Details'!$K211:$S2553,8,FALSE)</f>
        <v>24</v>
      </c>
    </row>
    <row r="1381" spans="1:17" x14ac:dyDescent="0.3">
      <c r="A1381" s="14" t="str">
        <f>VLOOKUP('Customer Names'!A1381,'Customer Names'!A1381:F3715,1,FALSE)</f>
        <v>Id1380</v>
      </c>
      <c r="B1381" s="11" t="str">
        <f>VLOOKUP('Customer Names'!B1381,'Customer Names'!B1381:G3715,5,FALSE)</f>
        <v>Jaime</v>
      </c>
      <c r="C1381" s="11">
        <f>VLOOKUP($A1381,'Medical Examinations'!$A1381:$O3715,2,FALSE)</f>
        <v>37.1</v>
      </c>
      <c r="D1381" s="11">
        <f>VLOOKUP($A1381,'Medical Examinations'!$A1381:$O3715,3,FALSE)</f>
        <v>11.08</v>
      </c>
      <c r="E1381" s="11" t="str">
        <f>VLOOKUP($A1381,'Medical Examinations'!$A1381:$P3715,14,FALSE)</f>
        <v>No</v>
      </c>
      <c r="F1381" s="11" t="str">
        <f>VLOOKUP($A1381,'Medical Examinations'!$A1381:$O3715,5,FALSE)</f>
        <v>No</v>
      </c>
      <c r="G1381" s="11" t="str">
        <f>VLOOKUP($A1381,'Medical Examinations'!$A1381:$O3715,6,FALSE)</f>
        <v>No</v>
      </c>
      <c r="H1381" s="11">
        <f>VLOOKUP($A1381,'Medical Examinations'!$A1381:$P3715,13,FALSE)</f>
        <v>0</v>
      </c>
      <c r="I1381" s="11" t="str">
        <f>VLOOKUP($A1381,'Medical Examinations'!$A1381:$P3715,16,FALSE)</f>
        <v>No</v>
      </c>
      <c r="J1381" s="11" t="str">
        <f>VLOOKUP($A1381,'Medical Examinations'!$A1381:$P3715,11,FALSE)</f>
        <v>Obesity</v>
      </c>
      <c r="K1381" s="11" t="str">
        <f>VLOOKUP($A1381,'Medical Examinations'!$A1381:$P3715,12,FALSE)</f>
        <v>Diabetes</v>
      </c>
      <c r="L1381" s="11" t="str">
        <f>VLOOKUP($A212,'Hospitalisation Details'!$K212:$S2554,7,FALSE)</f>
        <v>19 Nov 2000</v>
      </c>
      <c r="M1381" s="17">
        <f>VLOOKUP($A212,'Hospitalisation Details'!$K212:$S2554,9,FALSE)</f>
        <v>35585.58</v>
      </c>
      <c r="N1381" s="11" t="str">
        <f>VLOOKUP($A212,'Hospitalisation Details'!$K212:$S2554,4,FALSE)</f>
        <v>Tier - 2</v>
      </c>
      <c r="O1381" s="11" t="str">
        <f>VLOOKUP($A212,'Hospitalisation Details'!$K212:$S2554,5,FALSE)</f>
        <v>Tier - 3</v>
      </c>
      <c r="P1381" s="11" t="str">
        <f>VLOOKUP($A212,'Hospitalisation Details'!$K212:$S2554,6,FALSE)</f>
        <v>R1011</v>
      </c>
      <c r="Q1381" s="36">
        <f ca="1">VLOOKUP($A212,'Hospitalisation Details'!$K212:$S2554,8,FALSE)</f>
        <v>24</v>
      </c>
    </row>
    <row r="1382" spans="1:17" x14ac:dyDescent="0.3">
      <c r="A1382" s="14" t="str">
        <f>VLOOKUP('Customer Names'!A1382,'Customer Names'!A1382:F3716,1,FALSE)</f>
        <v>Id1381</v>
      </c>
      <c r="B1382" s="11" t="str">
        <f>VLOOKUP('Customer Names'!B1382,'Customer Names'!B1382:G3716,5,FALSE)</f>
        <v>Erik R</v>
      </c>
      <c r="C1382" s="11">
        <f>VLOOKUP($A1382,'Medical Examinations'!$A1382:$O3716,2,FALSE)</f>
        <v>18.28</v>
      </c>
      <c r="D1382" s="11">
        <f>VLOOKUP($A1382,'Medical Examinations'!$A1382:$O3716,3,FALSE)</f>
        <v>7.95</v>
      </c>
      <c r="E1382" s="11" t="str">
        <f>VLOOKUP($A1382,'Medical Examinations'!$A1382:$P3716,14,FALSE)</f>
        <v>No</v>
      </c>
      <c r="F1382" s="11" t="str">
        <f>VLOOKUP($A1382,'Medical Examinations'!$A1382:$O3716,5,FALSE)</f>
        <v>No</v>
      </c>
      <c r="G1382" s="11" t="str">
        <f>VLOOKUP($A1382,'Medical Examinations'!$A1382:$O3716,6,FALSE)</f>
        <v>No</v>
      </c>
      <c r="H1382" s="11">
        <f>VLOOKUP($A1382,'Medical Examinations'!$A1382:$P3716,13,FALSE)</f>
        <v>0</v>
      </c>
      <c r="I1382" s="11" t="str">
        <f>VLOOKUP($A1382,'Medical Examinations'!$A1382:$P3716,16,FALSE)</f>
        <v>No</v>
      </c>
      <c r="J1382" s="11" t="str">
        <f>VLOOKUP($A1382,'Medical Examinations'!$A1382:$P3716,11,FALSE)</f>
        <v>Underweight</v>
      </c>
      <c r="K1382" s="11" t="str">
        <f>VLOOKUP($A1382,'Medical Examinations'!$A1382:$P3716,12,FALSE)</f>
        <v>Diabetes</v>
      </c>
      <c r="L1382" s="11" t="str">
        <f>VLOOKUP($A213,'Hospitalisation Details'!$K213:$S2555,7,FALSE)</f>
        <v>10 Aug 1971</v>
      </c>
      <c r="M1382" s="17">
        <f>VLOOKUP($A213,'Hospitalisation Details'!$K213:$S2555,9,FALSE)</f>
        <v>35583.17</v>
      </c>
      <c r="N1382" s="11" t="str">
        <f>VLOOKUP($A213,'Hospitalisation Details'!$K213:$S2555,4,FALSE)</f>
        <v>Tier - 1</v>
      </c>
      <c r="O1382" s="11" t="str">
        <f>VLOOKUP($A213,'Hospitalisation Details'!$K213:$S2555,5,FALSE)</f>
        <v>Tier - 3</v>
      </c>
      <c r="P1382" s="11" t="str">
        <f>VLOOKUP($A213,'Hospitalisation Details'!$K213:$S2555,6,FALSE)</f>
        <v>R1011</v>
      </c>
      <c r="Q1382" s="36">
        <f ca="1">VLOOKUP($A213,'Hospitalisation Details'!$K213:$S2555,8,FALSE)</f>
        <v>53</v>
      </c>
    </row>
    <row r="1383" spans="1:17" x14ac:dyDescent="0.3">
      <c r="A1383" s="14" t="str">
        <f>VLOOKUP('Customer Names'!A1383,'Customer Names'!A1383:F3717,1,FALSE)</f>
        <v>Id1382</v>
      </c>
      <c r="B1383" s="11" t="str">
        <f>VLOOKUP('Customer Names'!B1383,'Customer Names'!B1383:G3717,5,FALSE)</f>
        <v>Katie</v>
      </c>
      <c r="C1383" s="11">
        <f>VLOOKUP($A1383,'Medical Examinations'!$A1383:$O3717,2,FALSE)</f>
        <v>35.814999999999998</v>
      </c>
      <c r="D1383" s="11">
        <f>VLOOKUP($A1383,'Medical Examinations'!$A1383:$O3717,3,FALSE)</f>
        <v>6.23</v>
      </c>
      <c r="E1383" s="11" t="str">
        <f>VLOOKUP($A1383,'Medical Examinations'!$A1383:$P3717,14,FALSE)</f>
        <v>No</v>
      </c>
      <c r="F1383" s="11" t="str">
        <f>VLOOKUP($A1383,'Medical Examinations'!$A1383:$O3717,5,FALSE)</f>
        <v>No</v>
      </c>
      <c r="G1383" s="11" t="str">
        <f>VLOOKUP($A1383,'Medical Examinations'!$A1383:$O3717,6,FALSE)</f>
        <v>No</v>
      </c>
      <c r="H1383" s="11">
        <f>VLOOKUP($A1383,'Medical Examinations'!$A1383:$P3717,13,FALSE)</f>
        <v>0</v>
      </c>
      <c r="I1383" s="11" t="str">
        <f>VLOOKUP($A1383,'Medical Examinations'!$A1383:$P3717,16,FALSE)</f>
        <v>No</v>
      </c>
      <c r="J1383" s="11" t="str">
        <f>VLOOKUP($A1383,'Medical Examinations'!$A1383:$P3717,11,FALSE)</f>
        <v>Obesity</v>
      </c>
      <c r="K1383" s="11" t="str">
        <f>VLOOKUP($A1383,'Medical Examinations'!$A1383:$P3717,12,FALSE)</f>
        <v>Prediabetes</v>
      </c>
      <c r="L1383" s="11" t="str">
        <f>VLOOKUP($A214,'Hospitalisation Details'!$K214:$S2556,7,FALSE)</f>
        <v>29 Aug 1964</v>
      </c>
      <c r="M1383" s="17">
        <f>VLOOKUP($A214,'Hospitalisation Details'!$K214:$S2556,9,FALSE)</f>
        <v>35573.26</v>
      </c>
      <c r="N1383" s="11" t="str">
        <f>VLOOKUP($A214,'Hospitalisation Details'!$K214:$S2556,4,FALSE)</f>
        <v>Tier - 2</v>
      </c>
      <c r="O1383" s="11" t="str">
        <f>VLOOKUP($A214,'Hospitalisation Details'!$K214:$S2556,5,FALSE)</f>
        <v>Tier - 1</v>
      </c>
      <c r="P1383" s="11" t="str">
        <f>VLOOKUP($A214,'Hospitalisation Details'!$K214:$S2556,6,FALSE)</f>
        <v>R1011</v>
      </c>
      <c r="Q1383" s="36">
        <f ca="1">VLOOKUP($A214,'Hospitalisation Details'!$K214:$S2556,8,FALSE)</f>
        <v>60</v>
      </c>
    </row>
    <row r="1384" spans="1:17" x14ac:dyDescent="0.3">
      <c r="A1384" s="14" t="str">
        <f>VLOOKUP('Customer Names'!A1384,'Customer Names'!A1384:F3718,1,FALSE)</f>
        <v>Id1383</v>
      </c>
      <c r="B1384" s="11" t="str">
        <f>VLOOKUP('Customer Names'!B1384,'Customer Names'!B1384:G3718,5,FALSE)</f>
        <v>Thomas A</v>
      </c>
      <c r="C1384" s="11">
        <f>VLOOKUP($A1384,'Medical Examinations'!$A1384:$O3718,2,FALSE)</f>
        <v>30.69</v>
      </c>
      <c r="D1384" s="11">
        <f>VLOOKUP($A1384,'Medical Examinations'!$A1384:$O3718,3,FALSE)</f>
        <v>6.5</v>
      </c>
      <c r="E1384" s="11" t="str">
        <f>VLOOKUP($A1384,'Medical Examinations'!$A1384:$P3718,14,FALSE)</f>
        <v>No</v>
      </c>
      <c r="F1384" s="11" t="str">
        <f>VLOOKUP($A1384,'Medical Examinations'!$A1384:$O3718,5,FALSE)</f>
        <v>No</v>
      </c>
      <c r="G1384" s="11" t="str">
        <f>VLOOKUP($A1384,'Medical Examinations'!$A1384:$O3718,6,FALSE)</f>
        <v>No</v>
      </c>
      <c r="H1384" s="11">
        <f>VLOOKUP($A1384,'Medical Examinations'!$A1384:$P3718,13,FALSE)</f>
        <v>0</v>
      </c>
      <c r="I1384" s="11" t="str">
        <f>VLOOKUP($A1384,'Medical Examinations'!$A1384:$P3718,16,FALSE)</f>
        <v>No</v>
      </c>
      <c r="J1384" s="11" t="str">
        <f>VLOOKUP($A1384,'Medical Examinations'!$A1384:$P3718,11,FALSE)</f>
        <v>Obesity</v>
      </c>
      <c r="K1384" s="11" t="str">
        <f>VLOOKUP($A1384,'Medical Examinations'!$A1384:$P3718,12,FALSE)</f>
        <v>Diabetes</v>
      </c>
      <c r="L1384" s="11" t="str">
        <f>VLOOKUP($A215,'Hospitalisation Details'!$K215:$S2557,7,FALSE)</f>
        <v>27 Oct 1973</v>
      </c>
      <c r="M1384" s="17">
        <f>VLOOKUP($A215,'Hospitalisation Details'!$K215:$S2557,9,FALSE)</f>
        <v>35547.72</v>
      </c>
      <c r="N1384" s="11" t="str">
        <f>VLOOKUP($A215,'Hospitalisation Details'!$K215:$S2557,4,FALSE)</f>
        <v>Tier - 1</v>
      </c>
      <c r="O1384" s="11" t="str">
        <f>VLOOKUP($A215,'Hospitalisation Details'!$K215:$S2557,5,FALSE)</f>
        <v>Tier - 1</v>
      </c>
      <c r="P1384" s="11" t="str">
        <f>VLOOKUP($A215,'Hospitalisation Details'!$K215:$S2557,6,FALSE)</f>
        <v>R1011</v>
      </c>
      <c r="Q1384" s="36">
        <f ca="1">VLOOKUP($A215,'Hospitalisation Details'!$K215:$S2557,8,FALSE)</f>
        <v>51</v>
      </c>
    </row>
    <row r="1385" spans="1:17" x14ac:dyDescent="0.3">
      <c r="A1385" s="14" t="str">
        <f>VLOOKUP('Customer Names'!A1385,'Customer Names'!A1385:F3719,1,FALSE)</f>
        <v>Id1384</v>
      </c>
      <c r="B1385" s="11" t="str">
        <f>VLOOKUP('Customer Names'!B1385,'Customer Names'!B1385:G3719,5,FALSE)</f>
        <v>Jean-Marc</v>
      </c>
      <c r="C1385" s="11">
        <f>VLOOKUP($A1385,'Medical Examinations'!$A1385:$O3719,2,FALSE)</f>
        <v>26.125</v>
      </c>
      <c r="D1385" s="11">
        <f>VLOOKUP($A1385,'Medical Examinations'!$A1385:$O3719,3,FALSE)</f>
        <v>5.22</v>
      </c>
      <c r="E1385" s="11" t="str">
        <f>VLOOKUP($A1385,'Medical Examinations'!$A1385:$P3719,14,FALSE)</f>
        <v>No</v>
      </c>
      <c r="F1385" s="11" t="str">
        <f>VLOOKUP($A1385,'Medical Examinations'!$A1385:$O3719,5,FALSE)</f>
        <v>No</v>
      </c>
      <c r="G1385" s="11" t="str">
        <f>VLOOKUP($A1385,'Medical Examinations'!$A1385:$O3719,6,FALSE)</f>
        <v>No</v>
      </c>
      <c r="H1385" s="11">
        <f>VLOOKUP($A1385,'Medical Examinations'!$A1385:$P3719,13,FALSE)</f>
        <v>0</v>
      </c>
      <c r="I1385" s="11" t="str">
        <f>VLOOKUP($A1385,'Medical Examinations'!$A1385:$P3719,16,FALSE)</f>
        <v>No</v>
      </c>
      <c r="J1385" s="11" t="str">
        <f>VLOOKUP($A1385,'Medical Examinations'!$A1385:$P3719,11,FALSE)</f>
        <v>Overweight</v>
      </c>
      <c r="K1385" s="11" t="str">
        <f>VLOOKUP($A1385,'Medical Examinations'!$A1385:$P3719,12,FALSE)</f>
        <v>Normal</v>
      </c>
      <c r="L1385" s="11" t="str">
        <f>VLOOKUP($A216,'Hospitalisation Details'!$K216:$S2558,7,FALSE)</f>
        <v>13 Sep 1992</v>
      </c>
      <c r="M1385" s="17">
        <f>VLOOKUP($A216,'Hospitalisation Details'!$K216:$S2558,9,FALSE)</f>
        <v>35547.47</v>
      </c>
      <c r="N1385" s="11" t="str">
        <f>VLOOKUP($A216,'Hospitalisation Details'!$K216:$S2558,4,FALSE)</f>
        <v>Tier - 2</v>
      </c>
      <c r="O1385" s="11" t="str">
        <f>VLOOKUP($A216,'Hospitalisation Details'!$K216:$S2558,5,FALSE)</f>
        <v>Tier - 3</v>
      </c>
      <c r="P1385" s="11" t="str">
        <f>VLOOKUP($A216,'Hospitalisation Details'!$K216:$S2558,6,FALSE)</f>
        <v>R1011</v>
      </c>
      <c r="Q1385" s="36">
        <f ca="1">VLOOKUP($A216,'Hospitalisation Details'!$K216:$S2558,8,FALSE)</f>
        <v>32</v>
      </c>
    </row>
    <row r="1386" spans="1:17" x14ac:dyDescent="0.3">
      <c r="A1386" s="14" t="str">
        <f>VLOOKUP('Customer Names'!A1386,'Customer Names'!A1386:F3720,1,FALSE)</f>
        <v>Id1385</v>
      </c>
      <c r="B1386" s="11" t="str">
        <f>VLOOKUP('Customer Names'!B1386,'Customer Names'!B1386:G3720,5,FALSE)</f>
        <v>Kerry L</v>
      </c>
      <c r="C1386" s="11">
        <f>VLOOKUP($A1386,'Medical Examinations'!$A1386:$O3720,2,FALSE)</f>
        <v>34.58</v>
      </c>
      <c r="D1386" s="11">
        <f>VLOOKUP($A1386,'Medical Examinations'!$A1386:$O3720,3,FALSE)</f>
        <v>6.3</v>
      </c>
      <c r="E1386" s="11" t="str">
        <f>VLOOKUP($A1386,'Medical Examinations'!$A1386:$P3720,14,FALSE)</f>
        <v>No</v>
      </c>
      <c r="F1386" s="11" t="str">
        <f>VLOOKUP($A1386,'Medical Examinations'!$A1386:$O3720,5,FALSE)</f>
        <v>No</v>
      </c>
      <c r="G1386" s="11" t="str">
        <f>VLOOKUP($A1386,'Medical Examinations'!$A1386:$O3720,6,FALSE)</f>
        <v>Yes</v>
      </c>
      <c r="H1386" s="11">
        <f>VLOOKUP($A1386,'Medical Examinations'!$A1386:$P3720,13,FALSE)</f>
        <v>1</v>
      </c>
      <c r="I1386" s="11" t="str">
        <f>VLOOKUP($A1386,'Medical Examinations'!$A1386:$P3720,16,FALSE)</f>
        <v>No</v>
      </c>
      <c r="J1386" s="11" t="str">
        <f>VLOOKUP($A1386,'Medical Examinations'!$A1386:$P3720,11,FALSE)</f>
        <v>Obesity</v>
      </c>
      <c r="K1386" s="11" t="str">
        <f>VLOOKUP($A1386,'Medical Examinations'!$A1386:$P3720,12,FALSE)</f>
        <v>Prediabetes</v>
      </c>
      <c r="L1386" s="11" t="str">
        <f>VLOOKUP($A217,'Hospitalisation Details'!$K217:$S2559,7,FALSE)</f>
        <v>16 Dec 1973</v>
      </c>
      <c r="M1386" s="17">
        <f>VLOOKUP($A217,'Hospitalisation Details'!$K217:$S2559,9,FALSE)</f>
        <v>35517.19</v>
      </c>
      <c r="N1386" s="11" t="str">
        <f>VLOOKUP($A217,'Hospitalisation Details'!$K217:$S2559,4,FALSE)</f>
        <v>Tier - 2</v>
      </c>
      <c r="O1386" s="11" t="str">
        <f>VLOOKUP($A217,'Hospitalisation Details'!$K217:$S2559,5,FALSE)</f>
        <v>Tier - 2</v>
      </c>
      <c r="P1386" s="11" t="str">
        <f>VLOOKUP($A217,'Hospitalisation Details'!$K217:$S2559,6,FALSE)</f>
        <v>R1011</v>
      </c>
      <c r="Q1386" s="36">
        <f ca="1">VLOOKUP($A217,'Hospitalisation Details'!$K217:$S2559,8,FALSE)</f>
        <v>51</v>
      </c>
    </row>
    <row r="1387" spans="1:17" x14ac:dyDescent="0.3">
      <c r="A1387" s="14" t="str">
        <f>VLOOKUP('Customer Names'!A1387,'Customer Names'!A1387:F3721,1,FALSE)</f>
        <v>Id1386</v>
      </c>
      <c r="B1387" s="11" t="str">
        <f>VLOOKUP('Customer Names'!B1387,'Customer Names'!B1387:G3721,5,FALSE)</f>
        <v>Ulrich</v>
      </c>
      <c r="C1387" s="11">
        <f>VLOOKUP($A1387,'Medical Examinations'!$A1387:$O3721,2,FALSE)</f>
        <v>27.4</v>
      </c>
      <c r="D1387" s="11">
        <f>VLOOKUP($A1387,'Medical Examinations'!$A1387:$O3721,3,FALSE)</f>
        <v>8.84</v>
      </c>
      <c r="E1387" s="11" t="str">
        <f>VLOOKUP($A1387,'Medical Examinations'!$A1387:$P3721,14,FALSE)</f>
        <v>No</v>
      </c>
      <c r="F1387" s="11" t="str">
        <f>VLOOKUP($A1387,'Medical Examinations'!$A1387:$O3721,5,FALSE)</f>
        <v>No</v>
      </c>
      <c r="G1387" s="11" t="str">
        <f>VLOOKUP($A1387,'Medical Examinations'!$A1387:$O3721,6,FALSE)</f>
        <v>No</v>
      </c>
      <c r="H1387" s="11">
        <f>VLOOKUP($A1387,'Medical Examinations'!$A1387:$P3721,13,FALSE)</f>
        <v>0</v>
      </c>
      <c r="I1387" s="11" t="str">
        <f>VLOOKUP($A1387,'Medical Examinations'!$A1387:$P3721,16,FALSE)</f>
        <v>No</v>
      </c>
      <c r="J1387" s="11" t="str">
        <f>VLOOKUP($A1387,'Medical Examinations'!$A1387:$P3721,11,FALSE)</f>
        <v>Overweight</v>
      </c>
      <c r="K1387" s="11" t="str">
        <f>VLOOKUP($A1387,'Medical Examinations'!$A1387:$P3721,12,FALSE)</f>
        <v>Diabetes</v>
      </c>
      <c r="L1387" s="11" t="str">
        <f>VLOOKUP($A218,'Hospitalisation Details'!$K218:$S2560,7,FALSE)</f>
        <v>20 Nov 1988</v>
      </c>
      <c r="M1387" s="17">
        <f>VLOOKUP($A218,'Hospitalisation Details'!$K218:$S2560,9,FALSE)</f>
        <v>35491.64</v>
      </c>
      <c r="N1387" s="11" t="str">
        <f>VLOOKUP($A218,'Hospitalisation Details'!$K218:$S2560,4,FALSE)</f>
        <v>Tier - 1</v>
      </c>
      <c r="O1387" s="11" t="str">
        <f>VLOOKUP($A218,'Hospitalisation Details'!$K218:$S2560,5,FALSE)</f>
        <v>Tier - 2</v>
      </c>
      <c r="P1387" s="11" t="str">
        <f>VLOOKUP($A218,'Hospitalisation Details'!$K218:$S2560,6,FALSE)</f>
        <v>R1011</v>
      </c>
      <c r="Q1387" s="36">
        <f ca="1">VLOOKUP($A218,'Hospitalisation Details'!$K218:$S2560,8,FALSE)</f>
        <v>36</v>
      </c>
    </row>
    <row r="1388" spans="1:17" x14ac:dyDescent="0.3">
      <c r="A1388" s="14" t="str">
        <f>VLOOKUP('Customer Names'!A1388,'Customer Names'!A1388:F3722,1,FALSE)</f>
        <v>Id1387</v>
      </c>
      <c r="B1388" s="11" t="str">
        <f>VLOOKUP('Customer Names'!B1388,'Customer Names'!B1388:G3722,5,FALSE)</f>
        <v>Justin P</v>
      </c>
      <c r="C1388" s="11">
        <f>VLOOKUP($A1388,'Medical Examinations'!$A1388:$O3722,2,FALSE)</f>
        <v>27.53</v>
      </c>
      <c r="D1388" s="11">
        <f>VLOOKUP($A1388,'Medical Examinations'!$A1388:$O3722,3,FALSE)</f>
        <v>4.1100000000000003</v>
      </c>
      <c r="E1388" s="11" t="str">
        <f>VLOOKUP($A1388,'Medical Examinations'!$A1388:$P3722,14,FALSE)</f>
        <v>No</v>
      </c>
      <c r="F1388" s="11" t="str">
        <f>VLOOKUP($A1388,'Medical Examinations'!$A1388:$O3722,5,FALSE)</f>
        <v>No</v>
      </c>
      <c r="G1388" s="11" t="str">
        <f>VLOOKUP($A1388,'Medical Examinations'!$A1388:$O3722,6,FALSE)</f>
        <v>No</v>
      </c>
      <c r="H1388" s="11">
        <f>VLOOKUP($A1388,'Medical Examinations'!$A1388:$P3722,13,FALSE)</f>
        <v>1</v>
      </c>
      <c r="I1388" s="11" t="str">
        <f>VLOOKUP($A1388,'Medical Examinations'!$A1388:$P3722,16,FALSE)</f>
        <v>No</v>
      </c>
      <c r="J1388" s="11" t="str">
        <f>VLOOKUP($A1388,'Medical Examinations'!$A1388:$P3722,11,FALSE)</f>
        <v>Overweight</v>
      </c>
      <c r="K1388" s="11" t="str">
        <f>VLOOKUP($A1388,'Medical Examinations'!$A1388:$P3722,12,FALSE)</f>
        <v>Normal</v>
      </c>
      <c r="L1388" s="11" t="str">
        <f>VLOOKUP($A219,'Hospitalisation Details'!$K219:$S2561,7,FALSE)</f>
        <v>22 Sep 1971</v>
      </c>
      <c r="M1388" s="17">
        <f>VLOOKUP($A219,'Hospitalisation Details'!$K219:$S2561,9,FALSE)</f>
        <v>35345.730000000003</v>
      </c>
      <c r="N1388" s="11" t="str">
        <f>VLOOKUP($A219,'Hospitalisation Details'!$K219:$S2561,4,FALSE)</f>
        <v>Tier - 2</v>
      </c>
      <c r="O1388" s="11" t="str">
        <f>VLOOKUP($A219,'Hospitalisation Details'!$K219:$S2561,5,FALSE)</f>
        <v>Tier - 3</v>
      </c>
      <c r="P1388" s="11" t="str">
        <f>VLOOKUP($A219,'Hospitalisation Details'!$K219:$S2561,6,FALSE)</f>
        <v>R1011</v>
      </c>
      <c r="Q1388" s="36">
        <f ca="1">VLOOKUP($A219,'Hospitalisation Details'!$K219:$S2561,8,FALSE)</f>
        <v>53</v>
      </c>
    </row>
    <row r="1389" spans="1:17" x14ac:dyDescent="0.3">
      <c r="A1389" s="14" t="str">
        <f>VLOOKUP('Customer Names'!A1389,'Customer Names'!A1389:F3723,1,FALSE)</f>
        <v>Id1388</v>
      </c>
      <c r="B1389" s="11" t="str">
        <f>VLOOKUP('Customer Names'!B1389,'Customer Names'!B1389:G3723,5,FALSE)</f>
        <v>Hannah E</v>
      </c>
      <c r="C1389" s="11">
        <f>VLOOKUP($A1389,'Medical Examinations'!$A1389:$O3723,2,FALSE)</f>
        <v>33</v>
      </c>
      <c r="D1389" s="11">
        <f>VLOOKUP($A1389,'Medical Examinations'!$A1389:$O3723,3,FALSE)</f>
        <v>4.57</v>
      </c>
      <c r="E1389" s="11" t="str">
        <f>VLOOKUP($A1389,'Medical Examinations'!$A1389:$P3723,14,FALSE)</f>
        <v>No</v>
      </c>
      <c r="F1389" s="11" t="str">
        <f>VLOOKUP($A1389,'Medical Examinations'!$A1389:$O3723,5,FALSE)</f>
        <v>No</v>
      </c>
      <c r="G1389" s="11" t="str">
        <f>VLOOKUP($A1389,'Medical Examinations'!$A1389:$O3723,6,FALSE)</f>
        <v>No</v>
      </c>
      <c r="H1389" s="11">
        <f>VLOOKUP($A1389,'Medical Examinations'!$A1389:$P3723,13,FALSE)</f>
        <v>0</v>
      </c>
      <c r="I1389" s="11" t="str">
        <f>VLOOKUP($A1389,'Medical Examinations'!$A1389:$P3723,16,FALSE)</f>
        <v>No</v>
      </c>
      <c r="J1389" s="11" t="str">
        <f>VLOOKUP($A1389,'Medical Examinations'!$A1389:$P3723,11,FALSE)</f>
        <v>Obesity</v>
      </c>
      <c r="K1389" s="11" t="str">
        <f>VLOOKUP($A1389,'Medical Examinations'!$A1389:$P3723,12,FALSE)</f>
        <v>Normal</v>
      </c>
      <c r="L1389" s="11" t="str">
        <f>VLOOKUP($A220,'Hospitalisation Details'!$K220:$S2562,7,FALSE)</f>
        <v>19 Sep 1988</v>
      </c>
      <c r="M1389" s="17">
        <f>VLOOKUP($A220,'Hospitalisation Details'!$K220:$S2562,9,FALSE)</f>
        <v>35315.96</v>
      </c>
      <c r="N1389" s="11" t="str">
        <f>VLOOKUP($A220,'Hospitalisation Details'!$K220:$S2562,4,FALSE)</f>
        <v>Tier - 2</v>
      </c>
      <c r="O1389" s="11" t="str">
        <f>VLOOKUP($A220,'Hospitalisation Details'!$K220:$S2562,5,FALSE)</f>
        <v>Tier - 1</v>
      </c>
      <c r="P1389" s="11" t="str">
        <f>VLOOKUP($A220,'Hospitalisation Details'!$K220:$S2562,6,FALSE)</f>
        <v>R1011</v>
      </c>
      <c r="Q1389" s="36">
        <f ca="1">VLOOKUP($A220,'Hospitalisation Details'!$K220:$S2562,8,FALSE)</f>
        <v>36</v>
      </c>
    </row>
    <row r="1390" spans="1:17" x14ac:dyDescent="0.3">
      <c r="A1390" s="14" t="str">
        <f>VLOOKUP('Customer Names'!A1390,'Customer Names'!A1390:F3724,1,FALSE)</f>
        <v>Id1389</v>
      </c>
      <c r="B1390" s="11" t="str">
        <f>VLOOKUP('Customer Names'!B1390,'Customer Names'!B1390:G3724,5,FALSE)</f>
        <v>David</v>
      </c>
      <c r="C1390" s="11">
        <f>VLOOKUP($A1390,'Medical Examinations'!$A1390:$O3724,2,FALSE)</f>
        <v>25.78</v>
      </c>
      <c r="D1390" s="11">
        <f>VLOOKUP($A1390,'Medical Examinations'!$A1390:$O3724,3,FALSE)</f>
        <v>11.06</v>
      </c>
      <c r="E1390" s="11" t="str">
        <f>VLOOKUP($A1390,'Medical Examinations'!$A1390:$P3724,14,FALSE)</f>
        <v>Yes</v>
      </c>
      <c r="F1390" s="11" t="str">
        <f>VLOOKUP($A1390,'Medical Examinations'!$A1390:$O3724,5,FALSE)</f>
        <v>No</v>
      </c>
      <c r="G1390" s="11" t="str">
        <f>VLOOKUP($A1390,'Medical Examinations'!$A1390:$O3724,6,FALSE)</f>
        <v>No</v>
      </c>
      <c r="H1390" s="11">
        <f>VLOOKUP($A1390,'Medical Examinations'!$A1390:$P3724,13,FALSE)</f>
        <v>0</v>
      </c>
      <c r="I1390" s="11" t="str">
        <f>VLOOKUP($A1390,'Medical Examinations'!$A1390:$P3724,16,FALSE)</f>
        <v>No</v>
      </c>
      <c r="J1390" s="11" t="str">
        <f>VLOOKUP($A1390,'Medical Examinations'!$A1390:$P3724,11,FALSE)</f>
        <v>Overweight</v>
      </c>
      <c r="K1390" s="11" t="str">
        <f>VLOOKUP($A1390,'Medical Examinations'!$A1390:$P3724,12,FALSE)</f>
        <v>Diabetes</v>
      </c>
      <c r="L1390" s="11" t="str">
        <f>VLOOKUP($A221,'Hospitalisation Details'!$K221:$S2563,7,FALSE)</f>
        <v>9 Jul 1997</v>
      </c>
      <c r="M1390" s="17">
        <f>VLOOKUP($A221,'Hospitalisation Details'!$K221:$S2563,9,FALSE)</f>
        <v>35302.089999999997</v>
      </c>
      <c r="N1390" s="11" t="str">
        <f>VLOOKUP($A221,'Hospitalisation Details'!$K221:$S2563,4,FALSE)</f>
        <v>Tier - 1</v>
      </c>
      <c r="O1390" s="11" t="str">
        <f>VLOOKUP($A221,'Hospitalisation Details'!$K221:$S2563,5,FALSE)</f>
        <v>Tier - 2</v>
      </c>
      <c r="P1390" s="11" t="str">
        <f>VLOOKUP($A221,'Hospitalisation Details'!$K221:$S2563,6,FALSE)</f>
        <v>R1011</v>
      </c>
      <c r="Q1390" s="36">
        <f ca="1">VLOOKUP($A221,'Hospitalisation Details'!$K221:$S2563,8,FALSE)</f>
        <v>27</v>
      </c>
    </row>
    <row r="1391" spans="1:17" x14ac:dyDescent="0.3">
      <c r="A1391" s="14" t="str">
        <f>VLOOKUP('Customer Names'!A1391,'Customer Names'!A1391:F3725,1,FALSE)</f>
        <v>Id1390</v>
      </c>
      <c r="B1391" s="11" t="str">
        <f>VLOOKUP('Customer Names'!B1391,'Customer Names'!B1391:G3725,5,FALSE)</f>
        <v>Jim</v>
      </c>
      <c r="C1391" s="11">
        <f>VLOOKUP($A1391,'Medical Examinations'!$A1391:$O3725,2,FALSE)</f>
        <v>22.66</v>
      </c>
      <c r="D1391" s="11">
        <f>VLOOKUP($A1391,'Medical Examinations'!$A1391:$O3725,3,FALSE)</f>
        <v>10.68</v>
      </c>
      <c r="E1391" s="11" t="str">
        <f>VLOOKUP($A1391,'Medical Examinations'!$A1391:$P3725,14,FALSE)</f>
        <v>No</v>
      </c>
      <c r="F1391" s="11" t="str">
        <f>VLOOKUP($A1391,'Medical Examinations'!$A1391:$O3725,5,FALSE)</f>
        <v>No</v>
      </c>
      <c r="G1391" s="11" t="str">
        <f>VLOOKUP($A1391,'Medical Examinations'!$A1391:$O3725,6,FALSE)</f>
        <v>No</v>
      </c>
      <c r="H1391" s="11">
        <f>VLOOKUP($A1391,'Medical Examinations'!$A1391:$P3725,13,FALSE)</f>
        <v>0</v>
      </c>
      <c r="I1391" s="11" t="str">
        <f>VLOOKUP($A1391,'Medical Examinations'!$A1391:$P3725,16,FALSE)</f>
        <v>No</v>
      </c>
      <c r="J1391" s="11" t="str">
        <f>VLOOKUP($A1391,'Medical Examinations'!$A1391:$P3725,11,FALSE)</f>
        <v>Normal Weight</v>
      </c>
      <c r="K1391" s="11" t="str">
        <f>VLOOKUP($A1391,'Medical Examinations'!$A1391:$P3725,12,FALSE)</f>
        <v>Diabetes</v>
      </c>
      <c r="L1391" s="11" t="str">
        <f>VLOOKUP($A222,'Hospitalisation Details'!$K222:$S2564,7,FALSE)</f>
        <v>30 Dec 1967</v>
      </c>
      <c r="M1391" s="17">
        <f>VLOOKUP($A222,'Hospitalisation Details'!$K222:$S2564,9,FALSE)</f>
        <v>35160.129999999997</v>
      </c>
      <c r="N1391" s="11" t="str">
        <f>VLOOKUP($A222,'Hospitalisation Details'!$K222:$S2564,4,FALSE)</f>
        <v>Tier - 2</v>
      </c>
      <c r="O1391" s="11" t="str">
        <f>VLOOKUP($A222,'Hospitalisation Details'!$K222:$S2564,5,FALSE)</f>
        <v>Tier - 2</v>
      </c>
      <c r="P1391" s="11" t="str">
        <f>VLOOKUP($A222,'Hospitalisation Details'!$K222:$S2564,6,FALSE)</f>
        <v>R1011</v>
      </c>
      <c r="Q1391" s="36">
        <f ca="1">VLOOKUP($A222,'Hospitalisation Details'!$K222:$S2564,8,FALSE)</f>
        <v>57</v>
      </c>
    </row>
    <row r="1392" spans="1:17" x14ac:dyDescent="0.3">
      <c r="A1392" s="14" t="str">
        <f>VLOOKUP('Customer Names'!A1392,'Customer Names'!A1392:F3726,1,FALSE)</f>
        <v>Id1391</v>
      </c>
      <c r="B1392" s="11" t="str">
        <f>VLOOKUP('Customer Names'!B1392,'Customer Names'!B1392:G3726,5,FALSE)</f>
        <v>Joseph P</v>
      </c>
      <c r="C1392" s="11">
        <f>VLOOKUP($A1392,'Medical Examinations'!$A1392:$O3726,2,FALSE)</f>
        <v>38.81</v>
      </c>
      <c r="D1392" s="11">
        <f>VLOOKUP($A1392,'Medical Examinations'!$A1392:$O3726,3,FALSE)</f>
        <v>6.14</v>
      </c>
      <c r="E1392" s="11" t="str">
        <f>VLOOKUP($A1392,'Medical Examinations'!$A1392:$P3726,14,FALSE)</f>
        <v>Yes</v>
      </c>
      <c r="F1392" s="11" t="str">
        <f>VLOOKUP($A1392,'Medical Examinations'!$A1392:$O3726,5,FALSE)</f>
        <v>No</v>
      </c>
      <c r="G1392" s="11" t="str">
        <f>VLOOKUP($A1392,'Medical Examinations'!$A1392:$O3726,6,FALSE)</f>
        <v>No</v>
      </c>
      <c r="H1392" s="11">
        <f>VLOOKUP($A1392,'Medical Examinations'!$A1392:$P3726,13,FALSE)</f>
        <v>1</v>
      </c>
      <c r="I1392" s="11" t="str">
        <f>VLOOKUP($A1392,'Medical Examinations'!$A1392:$P3726,16,FALSE)</f>
        <v>No</v>
      </c>
      <c r="J1392" s="11" t="str">
        <f>VLOOKUP($A1392,'Medical Examinations'!$A1392:$P3726,11,FALSE)</f>
        <v>Obesity</v>
      </c>
      <c r="K1392" s="11" t="str">
        <f>VLOOKUP($A1392,'Medical Examinations'!$A1392:$P3726,12,FALSE)</f>
        <v>Prediabetes</v>
      </c>
      <c r="L1392" s="11" t="str">
        <f>VLOOKUP($A223,'Hospitalisation Details'!$K223:$S2565,7,FALSE)</f>
        <v>22 Dec 1998</v>
      </c>
      <c r="M1392" s="17">
        <f>VLOOKUP($A223,'Hospitalisation Details'!$K223:$S2565,9,FALSE)</f>
        <v>35147.53</v>
      </c>
      <c r="N1392" s="11" t="str">
        <f>VLOOKUP($A223,'Hospitalisation Details'!$K223:$S2565,4,FALSE)</f>
        <v>Tier - 1</v>
      </c>
      <c r="O1392" s="11" t="str">
        <f>VLOOKUP($A223,'Hospitalisation Details'!$K223:$S2565,5,FALSE)</f>
        <v>Tier - 1</v>
      </c>
      <c r="P1392" s="11" t="str">
        <f>VLOOKUP($A223,'Hospitalisation Details'!$K223:$S2565,6,FALSE)</f>
        <v>R1016</v>
      </c>
      <c r="Q1392" s="36">
        <f ca="1">VLOOKUP($A223,'Hospitalisation Details'!$K223:$S2565,8,FALSE)</f>
        <v>26</v>
      </c>
    </row>
    <row r="1393" spans="1:17" x14ac:dyDescent="0.3">
      <c r="A1393" s="14" t="str">
        <f>VLOOKUP('Customer Names'!A1393,'Customer Names'!A1393:F3727,1,FALSE)</f>
        <v>Id1392</v>
      </c>
      <c r="B1393" s="11" t="str">
        <f>VLOOKUP('Customer Names'!B1393,'Customer Names'!B1393:G3727,5,FALSE)</f>
        <v>Michael</v>
      </c>
      <c r="C1393" s="11">
        <f>VLOOKUP($A1393,'Medical Examinations'!$A1393:$O3727,2,FALSE)</f>
        <v>38.51</v>
      </c>
      <c r="D1393" s="11">
        <f>VLOOKUP($A1393,'Medical Examinations'!$A1393:$O3727,3,FALSE)</f>
        <v>5.45</v>
      </c>
      <c r="E1393" s="11" t="str">
        <f>VLOOKUP($A1393,'Medical Examinations'!$A1393:$P3727,14,FALSE)</f>
        <v>Yes</v>
      </c>
      <c r="F1393" s="11" t="str">
        <f>VLOOKUP($A1393,'Medical Examinations'!$A1393:$O3727,5,FALSE)</f>
        <v>No</v>
      </c>
      <c r="G1393" s="11" t="str">
        <f>VLOOKUP($A1393,'Medical Examinations'!$A1393:$O3727,6,FALSE)</f>
        <v>No</v>
      </c>
      <c r="H1393" s="11">
        <f>VLOOKUP($A1393,'Medical Examinations'!$A1393:$P3727,13,FALSE)</f>
        <v>0</v>
      </c>
      <c r="I1393" s="11" t="str">
        <f>VLOOKUP($A1393,'Medical Examinations'!$A1393:$P3727,16,FALSE)</f>
        <v>No</v>
      </c>
      <c r="J1393" s="11" t="str">
        <f>VLOOKUP($A1393,'Medical Examinations'!$A1393:$P3727,11,FALSE)</f>
        <v>Obesity</v>
      </c>
      <c r="K1393" s="11" t="str">
        <f>VLOOKUP($A1393,'Medical Examinations'!$A1393:$P3727,12,FALSE)</f>
        <v>Normal</v>
      </c>
      <c r="L1393" s="11" t="str">
        <f>VLOOKUP($A224,'Hospitalisation Details'!$K224:$S2566,7,FALSE)</f>
        <v>29 Jun 1977</v>
      </c>
      <c r="M1393" s="17">
        <f>VLOOKUP($A224,'Hospitalisation Details'!$K224:$S2566,9,FALSE)</f>
        <v>35069.370000000003</v>
      </c>
      <c r="N1393" s="11" t="str">
        <f>VLOOKUP($A224,'Hospitalisation Details'!$K224:$S2566,4,FALSE)</f>
        <v>Tier - 1</v>
      </c>
      <c r="O1393" s="11" t="str">
        <f>VLOOKUP($A224,'Hospitalisation Details'!$K224:$S2566,5,FALSE)</f>
        <v>Tier - 1</v>
      </c>
      <c r="P1393" s="11" t="str">
        <f>VLOOKUP($A224,'Hospitalisation Details'!$K224:$S2566,6,FALSE)</f>
        <v>R1017</v>
      </c>
      <c r="Q1393" s="36">
        <f ca="1">VLOOKUP($A224,'Hospitalisation Details'!$K224:$S2566,8,FALSE)</f>
        <v>47</v>
      </c>
    </row>
    <row r="1394" spans="1:17" x14ac:dyDescent="0.3">
      <c r="A1394" s="14" t="str">
        <f>VLOOKUP('Customer Names'!A1394,'Customer Names'!A1394:F3728,1,FALSE)</f>
        <v>Id1393</v>
      </c>
      <c r="B1394" s="11" t="str">
        <f>VLOOKUP('Customer Names'!B1394,'Customer Names'!B1394:G3728,5,FALSE)</f>
        <v>Gina M</v>
      </c>
      <c r="C1394" s="11">
        <f>VLOOKUP($A1394,'Medical Examinations'!$A1394:$O3728,2,FALSE)</f>
        <v>22.98</v>
      </c>
      <c r="D1394" s="11">
        <f>VLOOKUP($A1394,'Medical Examinations'!$A1394:$O3728,3,FALSE)</f>
        <v>6.14</v>
      </c>
      <c r="E1394" s="11" t="str">
        <f>VLOOKUP($A1394,'Medical Examinations'!$A1394:$P3728,14,FALSE)</f>
        <v>Yes</v>
      </c>
      <c r="F1394" s="11" t="str">
        <f>VLOOKUP($A1394,'Medical Examinations'!$A1394:$O3728,5,FALSE)</f>
        <v>No</v>
      </c>
      <c r="G1394" s="11" t="str">
        <f>VLOOKUP($A1394,'Medical Examinations'!$A1394:$O3728,6,FALSE)</f>
        <v>No</v>
      </c>
      <c r="H1394" s="11">
        <f>VLOOKUP($A1394,'Medical Examinations'!$A1394:$P3728,13,FALSE)</f>
        <v>0</v>
      </c>
      <c r="I1394" s="11" t="str">
        <f>VLOOKUP($A1394,'Medical Examinations'!$A1394:$P3728,16,FALSE)</f>
        <v>No</v>
      </c>
      <c r="J1394" s="11" t="str">
        <f>VLOOKUP($A1394,'Medical Examinations'!$A1394:$P3728,11,FALSE)</f>
        <v>Normal Weight</v>
      </c>
      <c r="K1394" s="11" t="str">
        <f>VLOOKUP($A1394,'Medical Examinations'!$A1394:$P3728,12,FALSE)</f>
        <v>Prediabetes</v>
      </c>
      <c r="L1394" s="11" t="str">
        <f>VLOOKUP($A225,'Hospitalisation Details'!$K225:$S2567,7,FALSE)</f>
        <v>29 Aug 1975</v>
      </c>
      <c r="M1394" s="17">
        <f>VLOOKUP($A225,'Hospitalisation Details'!$K225:$S2567,9,FALSE)</f>
        <v>35050.620000000003</v>
      </c>
      <c r="N1394" s="11" t="str">
        <f>VLOOKUP($A225,'Hospitalisation Details'!$K225:$S2567,4,FALSE)</f>
        <v>Tier - 2</v>
      </c>
      <c r="O1394" s="11" t="str">
        <f>VLOOKUP($A225,'Hospitalisation Details'!$K225:$S2567,5,FALSE)</f>
        <v>Tier - 1</v>
      </c>
      <c r="P1394" s="11" t="str">
        <f>VLOOKUP($A225,'Hospitalisation Details'!$K225:$S2567,6,FALSE)</f>
        <v>R1011</v>
      </c>
      <c r="Q1394" s="36">
        <f ca="1">VLOOKUP($A225,'Hospitalisation Details'!$K225:$S2567,8,FALSE)</f>
        <v>49</v>
      </c>
    </row>
    <row r="1395" spans="1:17" x14ac:dyDescent="0.3">
      <c r="A1395" s="14" t="str">
        <f>VLOOKUP('Customer Names'!A1395,'Customer Names'!A1395:F3729,1,FALSE)</f>
        <v>Id1394</v>
      </c>
      <c r="B1395" s="11" t="str">
        <f>VLOOKUP('Customer Names'!B1395,'Customer Names'!B1395:G3729,5,FALSE)</f>
        <v>Shantel C</v>
      </c>
      <c r="C1395" s="11">
        <f>VLOOKUP($A1395,'Medical Examinations'!$A1395:$O3729,2,FALSE)</f>
        <v>15.65</v>
      </c>
      <c r="D1395" s="11">
        <f>VLOOKUP($A1395,'Medical Examinations'!$A1395:$O3729,3,FALSE)</f>
        <v>7.85</v>
      </c>
      <c r="E1395" s="11" t="str">
        <f>VLOOKUP($A1395,'Medical Examinations'!$A1395:$P3729,14,FALSE)</f>
        <v>No</v>
      </c>
      <c r="F1395" s="11" t="str">
        <f>VLOOKUP($A1395,'Medical Examinations'!$A1395:$O3729,5,FALSE)</f>
        <v>No</v>
      </c>
      <c r="G1395" s="11" t="str">
        <f>VLOOKUP($A1395,'Medical Examinations'!$A1395:$O3729,6,FALSE)</f>
        <v>No</v>
      </c>
      <c r="H1395" s="11">
        <f>VLOOKUP($A1395,'Medical Examinations'!$A1395:$P3729,13,FALSE)</f>
        <v>0</v>
      </c>
      <c r="I1395" s="11" t="str">
        <f>VLOOKUP($A1395,'Medical Examinations'!$A1395:$P3729,16,FALSE)</f>
        <v>No</v>
      </c>
      <c r="J1395" s="11" t="str">
        <f>VLOOKUP($A1395,'Medical Examinations'!$A1395:$P3729,11,FALSE)</f>
        <v>Underweight</v>
      </c>
      <c r="K1395" s="11" t="str">
        <f>VLOOKUP($A1395,'Medical Examinations'!$A1395:$P3729,12,FALSE)</f>
        <v>Diabetes</v>
      </c>
      <c r="L1395" s="11" t="str">
        <f>VLOOKUP($A226,'Hospitalisation Details'!$K226:$S2568,7,FALSE)</f>
        <v>5 Jul 1982</v>
      </c>
      <c r="M1395" s="17">
        <f>VLOOKUP($A226,'Hospitalisation Details'!$K226:$S2568,9,FALSE)</f>
        <v>35000.730000000003</v>
      </c>
      <c r="N1395" s="11" t="str">
        <f>VLOOKUP($A226,'Hospitalisation Details'!$K226:$S2568,4,FALSE)</f>
        <v>Tier - 2</v>
      </c>
      <c r="O1395" s="11" t="str">
        <f>VLOOKUP($A226,'Hospitalisation Details'!$K226:$S2568,5,FALSE)</f>
        <v>Tier - 3</v>
      </c>
      <c r="P1395" s="11" t="str">
        <f>VLOOKUP($A226,'Hospitalisation Details'!$K226:$S2568,6,FALSE)</f>
        <v>R1011</v>
      </c>
      <c r="Q1395" s="36">
        <f ca="1">VLOOKUP($A226,'Hospitalisation Details'!$K226:$S2568,8,FALSE)</f>
        <v>42</v>
      </c>
    </row>
    <row r="1396" spans="1:17" x14ac:dyDescent="0.3">
      <c r="A1396" s="14" t="str">
        <f>VLOOKUP('Customer Names'!A1396,'Customer Names'!A1396:F3730,1,FALSE)</f>
        <v>Id1395</v>
      </c>
      <c r="B1396" s="11" t="str">
        <f>VLOOKUP('Customer Names'!B1396,'Customer Names'!B1396:G3730,5,FALSE)</f>
        <v>Brian</v>
      </c>
      <c r="C1396" s="11">
        <f>VLOOKUP($A1396,'Medical Examinations'!$A1396:$O3730,2,FALSE)</f>
        <v>39.97</v>
      </c>
      <c r="D1396" s="11">
        <f>VLOOKUP($A1396,'Medical Examinations'!$A1396:$O3730,3,FALSE)</f>
        <v>4.09</v>
      </c>
      <c r="E1396" s="11" t="str">
        <f>VLOOKUP($A1396,'Medical Examinations'!$A1396:$P3730,14,FALSE)</f>
        <v>No</v>
      </c>
      <c r="F1396" s="11" t="str">
        <f>VLOOKUP($A1396,'Medical Examinations'!$A1396:$O3730,5,FALSE)</f>
        <v>No</v>
      </c>
      <c r="G1396" s="11" t="str">
        <f>VLOOKUP($A1396,'Medical Examinations'!$A1396:$O3730,6,FALSE)</f>
        <v>No</v>
      </c>
      <c r="H1396" s="11">
        <f>VLOOKUP($A1396,'Medical Examinations'!$A1396:$P3730,13,FALSE)</f>
        <v>1</v>
      </c>
      <c r="I1396" s="11" t="str">
        <f>VLOOKUP($A1396,'Medical Examinations'!$A1396:$P3730,16,FALSE)</f>
        <v>No</v>
      </c>
      <c r="J1396" s="11" t="str">
        <f>VLOOKUP($A1396,'Medical Examinations'!$A1396:$P3730,11,FALSE)</f>
        <v>Obesity</v>
      </c>
      <c r="K1396" s="11" t="str">
        <f>VLOOKUP($A1396,'Medical Examinations'!$A1396:$P3730,12,FALSE)</f>
        <v>Normal</v>
      </c>
      <c r="L1396" s="11" t="str">
        <f>VLOOKUP($A227,'Hospitalisation Details'!$K227:$S2569,7,FALSE)</f>
        <v>22 Aug 1997</v>
      </c>
      <c r="M1396" s="17">
        <f>VLOOKUP($A227,'Hospitalisation Details'!$K227:$S2569,9,FALSE)</f>
        <v>34979.86</v>
      </c>
      <c r="N1396" s="11" t="str">
        <f>VLOOKUP($A227,'Hospitalisation Details'!$K227:$S2569,4,FALSE)</f>
        <v>Tier - 2</v>
      </c>
      <c r="O1396" s="11" t="str">
        <f>VLOOKUP($A227,'Hospitalisation Details'!$K227:$S2569,5,FALSE)</f>
        <v>Tier - 2</v>
      </c>
      <c r="P1396" s="11" t="str">
        <f>VLOOKUP($A227,'Hospitalisation Details'!$K227:$S2569,6,FALSE)</f>
        <v>R1011</v>
      </c>
      <c r="Q1396" s="36">
        <f ca="1">VLOOKUP($A227,'Hospitalisation Details'!$K227:$S2569,8,FALSE)</f>
        <v>27</v>
      </c>
    </row>
    <row r="1397" spans="1:17" x14ac:dyDescent="0.3">
      <c r="A1397" s="14" t="str">
        <f>VLOOKUP('Customer Names'!A1397,'Customer Names'!A1397:F3731,1,FALSE)</f>
        <v>Id1396</v>
      </c>
      <c r="B1397" s="11" t="str">
        <f>VLOOKUP('Customer Names'!B1397,'Customer Names'!B1397:G3731,5,FALSE)</f>
        <v>Brian</v>
      </c>
      <c r="C1397" s="11">
        <f>VLOOKUP($A1397,'Medical Examinations'!$A1397:$O3731,2,FALSE)</f>
        <v>37.22</v>
      </c>
      <c r="D1397" s="11">
        <f>VLOOKUP($A1397,'Medical Examinations'!$A1397:$O3731,3,FALSE)</f>
        <v>4.62</v>
      </c>
      <c r="E1397" s="11" t="str">
        <f>VLOOKUP($A1397,'Medical Examinations'!$A1397:$P3731,14,FALSE)</f>
        <v>No</v>
      </c>
      <c r="F1397" s="11" t="str">
        <f>VLOOKUP($A1397,'Medical Examinations'!$A1397:$O3731,5,FALSE)</f>
        <v>No</v>
      </c>
      <c r="G1397" s="11" t="str">
        <f>VLOOKUP($A1397,'Medical Examinations'!$A1397:$O3731,6,FALSE)</f>
        <v>Yes</v>
      </c>
      <c r="H1397" s="11">
        <f>VLOOKUP($A1397,'Medical Examinations'!$A1397:$P3731,13,FALSE)</f>
        <v>1</v>
      </c>
      <c r="I1397" s="11" t="str">
        <f>VLOOKUP($A1397,'Medical Examinations'!$A1397:$P3731,16,FALSE)</f>
        <v>No</v>
      </c>
      <c r="J1397" s="11" t="str">
        <f>VLOOKUP($A1397,'Medical Examinations'!$A1397:$P3731,11,FALSE)</f>
        <v>Obesity</v>
      </c>
      <c r="K1397" s="11" t="str">
        <f>VLOOKUP($A1397,'Medical Examinations'!$A1397:$P3731,12,FALSE)</f>
        <v>Normal</v>
      </c>
      <c r="L1397" s="11" t="str">
        <f>VLOOKUP($A228,'Hospitalisation Details'!$K228:$S2570,7,FALSE)</f>
        <v>22 Aug 1998</v>
      </c>
      <c r="M1397" s="17">
        <f>VLOOKUP($A228,'Hospitalisation Details'!$K228:$S2570,9,FALSE)</f>
        <v>34976.42</v>
      </c>
      <c r="N1397" s="11" t="str">
        <f>VLOOKUP($A228,'Hospitalisation Details'!$K228:$S2570,4,FALSE)</f>
        <v>Tier - 2</v>
      </c>
      <c r="O1397" s="11" t="str">
        <f>VLOOKUP($A228,'Hospitalisation Details'!$K228:$S2570,5,FALSE)</f>
        <v>Tier - 1</v>
      </c>
      <c r="P1397" s="11" t="str">
        <f>VLOOKUP($A228,'Hospitalisation Details'!$K228:$S2570,6,FALSE)</f>
        <v>R1011</v>
      </c>
      <c r="Q1397" s="36">
        <f ca="1">VLOOKUP($A228,'Hospitalisation Details'!$K228:$S2570,8,FALSE)</f>
        <v>26</v>
      </c>
    </row>
    <row r="1398" spans="1:17" x14ac:dyDescent="0.3">
      <c r="A1398" s="14" t="str">
        <f>VLOOKUP('Customer Names'!A1398,'Customer Names'!A1398:F3732,1,FALSE)</f>
        <v>Id1397</v>
      </c>
      <c r="B1398" s="11" t="str">
        <f>VLOOKUP('Customer Names'!B1398,'Customer Names'!B1398:G3732,5,FALSE)</f>
        <v>Jessica R</v>
      </c>
      <c r="C1398" s="11">
        <f>VLOOKUP($A1398,'Medical Examinations'!$A1398:$O3732,2,FALSE)</f>
        <v>41.325000000000003</v>
      </c>
      <c r="D1398" s="11">
        <f>VLOOKUP($A1398,'Medical Examinations'!$A1398:$O3732,3,FALSE)</f>
        <v>5.77</v>
      </c>
      <c r="E1398" s="11" t="str">
        <f>VLOOKUP($A1398,'Medical Examinations'!$A1398:$P3732,14,FALSE)</f>
        <v>No</v>
      </c>
      <c r="F1398" s="11" t="str">
        <f>VLOOKUP($A1398,'Medical Examinations'!$A1398:$O3732,5,FALSE)</f>
        <v>No</v>
      </c>
      <c r="G1398" s="11" t="str">
        <f>VLOOKUP($A1398,'Medical Examinations'!$A1398:$O3732,6,FALSE)</f>
        <v>No</v>
      </c>
      <c r="H1398" s="11">
        <f>VLOOKUP($A1398,'Medical Examinations'!$A1398:$P3732,13,FALSE)</f>
        <v>0</v>
      </c>
      <c r="I1398" s="11" t="str">
        <f>VLOOKUP($A1398,'Medical Examinations'!$A1398:$P3732,16,FALSE)</f>
        <v>No</v>
      </c>
      <c r="J1398" s="11" t="str">
        <f>VLOOKUP($A1398,'Medical Examinations'!$A1398:$P3732,11,FALSE)</f>
        <v>Obesity</v>
      </c>
      <c r="K1398" s="11" t="str">
        <f>VLOOKUP($A1398,'Medical Examinations'!$A1398:$P3732,12,FALSE)</f>
        <v>Prediabetes</v>
      </c>
      <c r="L1398" s="11" t="str">
        <f>VLOOKUP($A229,'Hospitalisation Details'!$K229:$S2571,7,FALSE)</f>
        <v>7 Oct 1967</v>
      </c>
      <c r="M1398" s="17">
        <f>VLOOKUP($A229,'Hospitalisation Details'!$K229:$S2571,9,FALSE)</f>
        <v>34975.68</v>
      </c>
      <c r="N1398" s="11" t="str">
        <f>VLOOKUP($A229,'Hospitalisation Details'!$K229:$S2571,4,FALSE)</f>
        <v>Tier - 2</v>
      </c>
      <c r="O1398" s="11" t="str">
        <f>VLOOKUP($A229,'Hospitalisation Details'!$K229:$S2571,5,FALSE)</f>
        <v>Tier - 2</v>
      </c>
      <c r="P1398" s="11" t="str">
        <f>VLOOKUP($A229,'Hospitalisation Details'!$K229:$S2571,6,FALSE)</f>
        <v>R1011</v>
      </c>
      <c r="Q1398" s="36">
        <f ca="1">VLOOKUP($A229,'Hospitalisation Details'!$K229:$S2571,8,FALSE)</f>
        <v>57</v>
      </c>
    </row>
    <row r="1399" spans="1:17" x14ac:dyDescent="0.3">
      <c r="A1399" s="14" t="str">
        <f>VLOOKUP('Customer Names'!A1399,'Customer Names'!A1399:F3733,1,FALSE)</f>
        <v>Id1398</v>
      </c>
      <c r="B1399" s="11" t="str">
        <f>VLOOKUP('Customer Names'!B1399,'Customer Names'!B1399:G3733,5,FALSE)</f>
        <v>Robyn</v>
      </c>
      <c r="C1399" s="11">
        <f>VLOOKUP($A1399,'Medical Examinations'!$A1399:$O3733,2,FALSE)</f>
        <v>40.31</v>
      </c>
      <c r="D1399" s="11">
        <f>VLOOKUP($A1399,'Medical Examinations'!$A1399:$O3733,3,FALSE)</f>
        <v>5.84</v>
      </c>
      <c r="E1399" s="11" t="str">
        <f>VLOOKUP($A1399,'Medical Examinations'!$A1399:$P3733,14,FALSE)</f>
        <v>No</v>
      </c>
      <c r="F1399" s="11" t="str">
        <f>VLOOKUP($A1399,'Medical Examinations'!$A1399:$O3733,5,FALSE)</f>
        <v>No</v>
      </c>
      <c r="G1399" s="11" t="str">
        <f>VLOOKUP($A1399,'Medical Examinations'!$A1399:$O3733,6,FALSE)</f>
        <v>No</v>
      </c>
      <c r="H1399" s="11">
        <f>VLOOKUP($A1399,'Medical Examinations'!$A1399:$P3733,13,FALSE)</f>
        <v>0</v>
      </c>
      <c r="I1399" s="11" t="str">
        <f>VLOOKUP($A1399,'Medical Examinations'!$A1399:$P3733,16,FALSE)</f>
        <v>No</v>
      </c>
      <c r="J1399" s="11" t="str">
        <f>VLOOKUP($A1399,'Medical Examinations'!$A1399:$P3733,11,FALSE)</f>
        <v>Obesity</v>
      </c>
      <c r="K1399" s="11" t="str">
        <f>VLOOKUP($A1399,'Medical Examinations'!$A1399:$P3733,12,FALSE)</f>
        <v>Prediabetes</v>
      </c>
      <c r="L1399" s="11" t="str">
        <f>VLOOKUP($A230,'Hospitalisation Details'!$K230:$S2572,7,FALSE)</f>
        <v>29 Jul 1983</v>
      </c>
      <c r="M1399" s="17">
        <f>VLOOKUP($A230,'Hospitalisation Details'!$K230:$S2572,9,FALSE)</f>
        <v>34940.61</v>
      </c>
      <c r="N1399" s="11" t="str">
        <f>VLOOKUP($A230,'Hospitalisation Details'!$K230:$S2572,4,FALSE)</f>
        <v>Tier - 2</v>
      </c>
      <c r="O1399" s="11" t="str">
        <f>VLOOKUP($A230,'Hospitalisation Details'!$K230:$S2572,5,FALSE)</f>
        <v>Tier - 3</v>
      </c>
      <c r="P1399" s="11" t="str">
        <f>VLOOKUP($A230,'Hospitalisation Details'!$K230:$S2572,6,FALSE)</f>
        <v>R1011</v>
      </c>
      <c r="Q1399" s="36">
        <f ca="1">VLOOKUP($A230,'Hospitalisation Details'!$K230:$S2572,8,FALSE)</f>
        <v>41</v>
      </c>
    </row>
    <row r="1400" spans="1:17" x14ac:dyDescent="0.3">
      <c r="A1400" s="14" t="str">
        <f>VLOOKUP('Customer Names'!A1400,'Customer Names'!A1400:F3734,1,FALSE)</f>
        <v>Id1399</v>
      </c>
      <c r="B1400" s="11" t="str">
        <f>VLOOKUP('Customer Names'!B1400,'Customer Names'!B1400:G3734,5,FALSE)</f>
        <v>Ashley</v>
      </c>
      <c r="C1400" s="11">
        <f>VLOOKUP($A1400,'Medical Examinations'!$A1400:$O3734,2,FALSE)</f>
        <v>29.48</v>
      </c>
      <c r="D1400" s="11">
        <f>VLOOKUP($A1400,'Medical Examinations'!$A1400:$O3734,3,FALSE)</f>
        <v>4.91</v>
      </c>
      <c r="E1400" s="11" t="str">
        <f>VLOOKUP($A1400,'Medical Examinations'!$A1400:$P3734,14,FALSE)</f>
        <v>No</v>
      </c>
      <c r="F1400" s="11" t="str">
        <f>VLOOKUP($A1400,'Medical Examinations'!$A1400:$O3734,5,FALSE)</f>
        <v>No</v>
      </c>
      <c r="G1400" s="11" t="str">
        <f>VLOOKUP($A1400,'Medical Examinations'!$A1400:$O3734,6,FALSE)</f>
        <v>No</v>
      </c>
      <c r="H1400" s="11">
        <f>VLOOKUP($A1400,'Medical Examinations'!$A1400:$P3734,13,FALSE)</f>
        <v>0</v>
      </c>
      <c r="I1400" s="11" t="str">
        <f>VLOOKUP($A1400,'Medical Examinations'!$A1400:$P3734,16,FALSE)</f>
        <v>No</v>
      </c>
      <c r="J1400" s="11" t="str">
        <f>VLOOKUP($A1400,'Medical Examinations'!$A1400:$P3734,11,FALSE)</f>
        <v>Overweight</v>
      </c>
      <c r="K1400" s="11" t="str">
        <f>VLOOKUP($A1400,'Medical Examinations'!$A1400:$P3734,12,FALSE)</f>
        <v>Normal</v>
      </c>
      <c r="L1400" s="11" t="str">
        <f>VLOOKUP($A231,'Hospitalisation Details'!$K231:$S2573,7,FALSE)</f>
        <v>17 Oct 1995</v>
      </c>
      <c r="M1400" s="17">
        <f>VLOOKUP($A231,'Hospitalisation Details'!$K231:$S2573,9,FALSE)</f>
        <v>34838.870000000003</v>
      </c>
      <c r="N1400" s="11" t="str">
        <f>VLOOKUP($A231,'Hospitalisation Details'!$K231:$S2573,4,FALSE)</f>
        <v>Tier - 2</v>
      </c>
      <c r="O1400" s="11" t="str">
        <f>VLOOKUP($A231,'Hospitalisation Details'!$K231:$S2573,5,FALSE)</f>
        <v>Tier - 3</v>
      </c>
      <c r="P1400" s="11" t="str">
        <f>VLOOKUP($A231,'Hospitalisation Details'!$K231:$S2573,6,FALSE)</f>
        <v>R1011</v>
      </c>
      <c r="Q1400" s="36">
        <f ca="1">VLOOKUP($A231,'Hospitalisation Details'!$K231:$S2573,8,FALSE)</f>
        <v>29</v>
      </c>
    </row>
    <row r="1401" spans="1:17" x14ac:dyDescent="0.3">
      <c r="A1401" s="14" t="str">
        <f>VLOOKUP('Customer Names'!A1401,'Customer Names'!A1401:F3735,1,FALSE)</f>
        <v>Id1400</v>
      </c>
      <c r="B1401" s="11" t="str">
        <f>VLOOKUP('Customer Names'!B1401,'Customer Names'!B1401:G3735,5,FALSE)</f>
        <v>Dana</v>
      </c>
      <c r="C1401" s="11">
        <f>VLOOKUP($A1401,'Medical Examinations'!$A1401:$O3735,2,FALSE)</f>
        <v>33.155000000000001</v>
      </c>
      <c r="D1401" s="11">
        <f>VLOOKUP($A1401,'Medical Examinations'!$A1401:$O3735,3,FALSE)</f>
        <v>5.07</v>
      </c>
      <c r="E1401" s="11" t="str">
        <f>VLOOKUP($A1401,'Medical Examinations'!$A1401:$P3735,14,FALSE)</f>
        <v>No</v>
      </c>
      <c r="F1401" s="11" t="str">
        <f>VLOOKUP($A1401,'Medical Examinations'!$A1401:$O3735,5,FALSE)</f>
        <v>No</v>
      </c>
      <c r="G1401" s="11" t="str">
        <f>VLOOKUP($A1401,'Medical Examinations'!$A1401:$O3735,6,FALSE)</f>
        <v>No</v>
      </c>
      <c r="H1401" s="11">
        <f>VLOOKUP($A1401,'Medical Examinations'!$A1401:$P3735,13,FALSE)</f>
        <v>0</v>
      </c>
      <c r="I1401" s="11" t="str">
        <f>VLOOKUP($A1401,'Medical Examinations'!$A1401:$P3735,16,FALSE)</f>
        <v>No</v>
      </c>
      <c r="J1401" s="11" t="str">
        <f>VLOOKUP($A1401,'Medical Examinations'!$A1401:$P3735,11,FALSE)</f>
        <v>Obesity</v>
      </c>
      <c r="K1401" s="11" t="str">
        <f>VLOOKUP($A1401,'Medical Examinations'!$A1401:$P3735,12,FALSE)</f>
        <v>Normal</v>
      </c>
      <c r="L1401" s="11" t="str">
        <f>VLOOKUP($A232,'Hospitalisation Details'!$K232:$S2574,7,FALSE)</f>
        <v>17 Sep 2003</v>
      </c>
      <c r="M1401" s="17">
        <f>VLOOKUP($A232,'Hospitalisation Details'!$K232:$S2574,9,FALSE)</f>
        <v>34828.65</v>
      </c>
      <c r="N1401" s="11" t="str">
        <f>VLOOKUP($A232,'Hospitalisation Details'!$K232:$S2574,4,FALSE)</f>
        <v>Tier - 1</v>
      </c>
      <c r="O1401" s="11" t="str">
        <f>VLOOKUP($A232,'Hospitalisation Details'!$K232:$S2574,5,FALSE)</f>
        <v>Tier - 3</v>
      </c>
      <c r="P1401" s="11" t="str">
        <f>VLOOKUP($A232,'Hospitalisation Details'!$K232:$S2574,6,FALSE)</f>
        <v>R1011</v>
      </c>
      <c r="Q1401" s="36">
        <f ca="1">VLOOKUP($A232,'Hospitalisation Details'!$K232:$S2574,8,FALSE)</f>
        <v>21</v>
      </c>
    </row>
    <row r="1402" spans="1:17" x14ac:dyDescent="0.3">
      <c r="A1402" s="14" t="str">
        <f>VLOOKUP('Customer Names'!A1402,'Customer Names'!A1402:F3736,1,FALSE)</f>
        <v>Id1401</v>
      </c>
      <c r="B1402" s="11" t="str">
        <f>VLOOKUP('Customer Names'!B1402,'Customer Names'!B1402:G3736,5,FALSE)</f>
        <v>Jessica F</v>
      </c>
      <c r="C1402" s="11">
        <f>VLOOKUP($A1402,'Medical Examinations'!$A1402:$O3736,2,FALSE)</f>
        <v>42.85</v>
      </c>
      <c r="D1402" s="11">
        <f>VLOOKUP($A1402,'Medical Examinations'!$A1402:$O3736,3,FALSE)</f>
        <v>5.81</v>
      </c>
      <c r="E1402" s="11" t="str">
        <f>VLOOKUP($A1402,'Medical Examinations'!$A1402:$P3736,14,FALSE)</f>
        <v>Yes</v>
      </c>
      <c r="F1402" s="11" t="str">
        <f>VLOOKUP($A1402,'Medical Examinations'!$A1402:$O3736,5,FALSE)</f>
        <v>No</v>
      </c>
      <c r="G1402" s="11" t="str">
        <f>VLOOKUP($A1402,'Medical Examinations'!$A1402:$O3736,6,FALSE)</f>
        <v>No</v>
      </c>
      <c r="H1402" s="11">
        <f>VLOOKUP($A1402,'Medical Examinations'!$A1402:$P3736,13,FALSE)</f>
        <v>0</v>
      </c>
      <c r="I1402" s="11" t="str">
        <f>VLOOKUP($A1402,'Medical Examinations'!$A1402:$P3736,16,FALSE)</f>
        <v>No</v>
      </c>
      <c r="J1402" s="11" t="str">
        <f>VLOOKUP($A1402,'Medical Examinations'!$A1402:$P3736,11,FALSE)</f>
        <v>Obesity</v>
      </c>
      <c r="K1402" s="11" t="str">
        <f>VLOOKUP($A1402,'Medical Examinations'!$A1402:$P3736,12,FALSE)</f>
        <v>Prediabetes</v>
      </c>
      <c r="L1402" s="11" t="str">
        <f>VLOOKUP($A233,'Hospitalisation Details'!$K233:$S2575,7,FALSE)</f>
        <v>27 Dec 1995</v>
      </c>
      <c r="M1402" s="17">
        <f>VLOOKUP($A233,'Hospitalisation Details'!$K233:$S2575,9,FALSE)</f>
        <v>34806.47</v>
      </c>
      <c r="N1402" s="11" t="str">
        <f>VLOOKUP($A233,'Hospitalisation Details'!$K233:$S2575,4,FALSE)</f>
        <v>Tier - 1</v>
      </c>
      <c r="O1402" s="11" t="str">
        <f>VLOOKUP($A233,'Hospitalisation Details'!$K233:$S2575,5,FALSE)</f>
        <v>Tier - 2</v>
      </c>
      <c r="P1402" s="11" t="str">
        <f>VLOOKUP($A233,'Hospitalisation Details'!$K233:$S2575,6,FALSE)</f>
        <v>R1013</v>
      </c>
      <c r="Q1402" s="36">
        <f ca="1">VLOOKUP($A233,'Hospitalisation Details'!$K233:$S2575,8,FALSE)</f>
        <v>29</v>
      </c>
    </row>
    <row r="1403" spans="1:17" x14ac:dyDescent="0.3">
      <c r="A1403" s="14" t="str">
        <f>VLOOKUP('Customer Names'!A1403,'Customer Names'!A1403:F3737,1,FALSE)</f>
        <v>Id1402</v>
      </c>
      <c r="B1403" s="11" t="str">
        <f>VLOOKUP('Customer Names'!B1403,'Customer Names'!B1403:G3737,5,FALSE)</f>
        <v>Lindsey</v>
      </c>
      <c r="C1403" s="11">
        <f>VLOOKUP($A1403,'Medical Examinations'!$A1403:$O3737,2,FALSE)</f>
        <v>32.340000000000003</v>
      </c>
      <c r="D1403" s="11">
        <f>VLOOKUP($A1403,'Medical Examinations'!$A1403:$O3737,3,FALSE)</f>
        <v>11.2</v>
      </c>
      <c r="E1403" s="11" t="str">
        <f>VLOOKUP($A1403,'Medical Examinations'!$A1403:$P3737,14,FALSE)</f>
        <v>No</v>
      </c>
      <c r="F1403" s="11" t="str">
        <f>VLOOKUP($A1403,'Medical Examinations'!$A1403:$O3737,5,FALSE)</f>
        <v>No</v>
      </c>
      <c r="G1403" s="11" t="str">
        <f>VLOOKUP($A1403,'Medical Examinations'!$A1403:$O3737,6,FALSE)</f>
        <v>No</v>
      </c>
      <c r="H1403" s="11">
        <f>VLOOKUP($A1403,'Medical Examinations'!$A1403:$P3737,13,FALSE)</f>
        <v>0</v>
      </c>
      <c r="I1403" s="11" t="str">
        <f>VLOOKUP($A1403,'Medical Examinations'!$A1403:$P3737,16,FALSE)</f>
        <v>No</v>
      </c>
      <c r="J1403" s="11" t="str">
        <f>VLOOKUP($A1403,'Medical Examinations'!$A1403:$P3737,11,FALSE)</f>
        <v>Obesity</v>
      </c>
      <c r="K1403" s="11" t="str">
        <f>VLOOKUP($A1403,'Medical Examinations'!$A1403:$P3737,12,FALSE)</f>
        <v>Diabetes</v>
      </c>
      <c r="L1403" s="11" t="str">
        <f>VLOOKUP($A234,'Hospitalisation Details'!$K234:$S2576,7,FALSE)</f>
        <v>3 Jul 2003</v>
      </c>
      <c r="M1403" s="17">
        <f>VLOOKUP($A234,'Hospitalisation Details'!$K234:$S2576,9,FALSE)</f>
        <v>34779.620000000003</v>
      </c>
      <c r="N1403" s="11" t="str">
        <f>VLOOKUP($A234,'Hospitalisation Details'!$K234:$S2576,4,FALSE)</f>
        <v>Tier - 1</v>
      </c>
      <c r="O1403" s="11" t="str">
        <f>VLOOKUP($A234,'Hospitalisation Details'!$K234:$S2576,5,FALSE)</f>
        <v>Tier - 2</v>
      </c>
      <c r="P1403" s="11" t="str">
        <f>VLOOKUP($A234,'Hospitalisation Details'!$K234:$S2576,6,FALSE)</f>
        <v>R1011</v>
      </c>
      <c r="Q1403" s="36">
        <f ca="1">VLOOKUP($A234,'Hospitalisation Details'!$K234:$S2576,8,FALSE)</f>
        <v>21</v>
      </c>
    </row>
    <row r="1404" spans="1:17" x14ac:dyDescent="0.3">
      <c r="A1404" s="14" t="str">
        <f>VLOOKUP('Customer Names'!A1404,'Customer Names'!A1404:F3738,1,FALSE)</f>
        <v>Id1403</v>
      </c>
      <c r="B1404" s="11" t="str">
        <f>VLOOKUP('Customer Names'!B1404,'Customer Names'!B1404:G3738,5,FALSE)</f>
        <v>Kelly A</v>
      </c>
      <c r="C1404" s="11">
        <f>VLOOKUP($A1404,'Medical Examinations'!$A1404:$O3738,2,FALSE)</f>
        <v>27.5</v>
      </c>
      <c r="D1404" s="11">
        <f>VLOOKUP($A1404,'Medical Examinations'!$A1404:$O3738,3,FALSE)</f>
        <v>10.75</v>
      </c>
      <c r="E1404" s="11" t="str">
        <f>VLOOKUP($A1404,'Medical Examinations'!$A1404:$P3738,14,FALSE)</f>
        <v>No</v>
      </c>
      <c r="F1404" s="11" t="str">
        <f>VLOOKUP($A1404,'Medical Examinations'!$A1404:$O3738,5,FALSE)</f>
        <v>No</v>
      </c>
      <c r="G1404" s="11" t="str">
        <f>VLOOKUP($A1404,'Medical Examinations'!$A1404:$O3738,6,FALSE)</f>
        <v>No</v>
      </c>
      <c r="H1404" s="11">
        <f>VLOOKUP($A1404,'Medical Examinations'!$A1404:$P3738,13,FALSE)</f>
        <v>0</v>
      </c>
      <c r="I1404" s="11" t="str">
        <f>VLOOKUP($A1404,'Medical Examinations'!$A1404:$P3738,16,FALSE)</f>
        <v>No</v>
      </c>
      <c r="J1404" s="11" t="str">
        <f>VLOOKUP($A1404,'Medical Examinations'!$A1404:$P3738,11,FALSE)</f>
        <v>Overweight</v>
      </c>
      <c r="K1404" s="11" t="str">
        <f>VLOOKUP($A1404,'Medical Examinations'!$A1404:$P3738,12,FALSE)</f>
        <v>Diabetes</v>
      </c>
      <c r="L1404" s="11" t="str">
        <f>VLOOKUP($A235,'Hospitalisation Details'!$K235:$S2577,7,FALSE)</f>
        <v>7 Jul 1994</v>
      </c>
      <c r="M1404" s="17">
        <f>VLOOKUP($A235,'Hospitalisation Details'!$K235:$S2577,9,FALSE)</f>
        <v>34672.15</v>
      </c>
      <c r="N1404" s="11" t="str">
        <f>VLOOKUP($A235,'Hospitalisation Details'!$K235:$S2577,4,FALSE)</f>
        <v>Tier - 1</v>
      </c>
      <c r="O1404" s="11" t="str">
        <f>VLOOKUP($A235,'Hospitalisation Details'!$K235:$S2577,5,FALSE)</f>
        <v>Tier - 3</v>
      </c>
      <c r="P1404" s="11" t="str">
        <f>VLOOKUP($A235,'Hospitalisation Details'!$K235:$S2577,6,FALSE)</f>
        <v>R1013</v>
      </c>
      <c r="Q1404" s="36">
        <f ca="1">VLOOKUP($A235,'Hospitalisation Details'!$K235:$S2577,8,FALSE)</f>
        <v>30</v>
      </c>
    </row>
    <row r="1405" spans="1:17" x14ac:dyDescent="0.3">
      <c r="A1405" s="14" t="str">
        <f>VLOOKUP('Customer Names'!A1405,'Customer Names'!A1405:F3739,1,FALSE)</f>
        <v>Id1404</v>
      </c>
      <c r="B1405" s="11" t="str">
        <f>VLOOKUP('Customer Names'!B1405,'Customer Names'!B1405:G3739,5,FALSE)</f>
        <v>Brooke E</v>
      </c>
      <c r="C1405" s="11">
        <f>VLOOKUP($A1405,'Medical Examinations'!$A1405:$O3739,2,FALSE)</f>
        <v>25.8</v>
      </c>
      <c r="D1405" s="11">
        <f>VLOOKUP($A1405,'Medical Examinations'!$A1405:$O3739,3,FALSE)</f>
        <v>7.8</v>
      </c>
      <c r="E1405" s="11" t="str">
        <f>VLOOKUP($A1405,'Medical Examinations'!$A1405:$P3739,14,FALSE)</f>
        <v>No</v>
      </c>
      <c r="F1405" s="11" t="str">
        <f>VLOOKUP($A1405,'Medical Examinations'!$A1405:$O3739,5,FALSE)</f>
        <v>No</v>
      </c>
      <c r="G1405" s="11" t="str">
        <f>VLOOKUP($A1405,'Medical Examinations'!$A1405:$O3739,6,FALSE)</f>
        <v>No</v>
      </c>
      <c r="H1405" s="11">
        <f>VLOOKUP($A1405,'Medical Examinations'!$A1405:$P3739,13,FALSE)</f>
        <v>0</v>
      </c>
      <c r="I1405" s="11" t="str">
        <f>VLOOKUP($A1405,'Medical Examinations'!$A1405:$P3739,16,FALSE)</f>
        <v>No</v>
      </c>
      <c r="J1405" s="11" t="str">
        <f>VLOOKUP($A1405,'Medical Examinations'!$A1405:$P3739,11,FALSE)</f>
        <v>Overweight</v>
      </c>
      <c r="K1405" s="11" t="str">
        <f>VLOOKUP($A1405,'Medical Examinations'!$A1405:$P3739,12,FALSE)</f>
        <v>Diabetes</v>
      </c>
      <c r="L1405" s="11" t="str">
        <f>VLOOKUP($A236,'Hospitalisation Details'!$K236:$S2578,7,FALSE)</f>
        <v>9 Oct 2004</v>
      </c>
      <c r="M1405" s="17">
        <f>VLOOKUP($A236,'Hospitalisation Details'!$K236:$S2578,9,FALSE)</f>
        <v>34617.839999999997</v>
      </c>
      <c r="N1405" s="11" t="str">
        <f>VLOOKUP($A236,'Hospitalisation Details'!$K236:$S2578,4,FALSE)</f>
        <v>Tier - 1</v>
      </c>
      <c r="O1405" s="11" t="str">
        <f>VLOOKUP($A236,'Hospitalisation Details'!$K236:$S2578,5,FALSE)</f>
        <v>Tier - 3</v>
      </c>
      <c r="P1405" s="11" t="str">
        <f>VLOOKUP($A236,'Hospitalisation Details'!$K236:$S2578,6,FALSE)</f>
        <v>R1016</v>
      </c>
      <c r="Q1405" s="36">
        <f ca="1">VLOOKUP($A236,'Hospitalisation Details'!$K236:$S2578,8,FALSE)</f>
        <v>20</v>
      </c>
    </row>
    <row r="1406" spans="1:17" x14ac:dyDescent="0.3">
      <c r="A1406" s="14" t="str">
        <f>VLOOKUP('Customer Names'!A1406,'Customer Names'!A1406:F3740,1,FALSE)</f>
        <v>Id1405</v>
      </c>
      <c r="B1406" s="11" t="str">
        <f>VLOOKUP('Customer Names'!B1406,'Customer Names'!B1406:G3740,5,FALSE)</f>
        <v>Katelyn E</v>
      </c>
      <c r="C1406" s="11">
        <f>VLOOKUP($A1406,'Medical Examinations'!$A1406:$O3740,2,FALSE)</f>
        <v>25</v>
      </c>
      <c r="D1406" s="11">
        <f>VLOOKUP($A1406,'Medical Examinations'!$A1406:$O3740,3,FALSE)</f>
        <v>7.04</v>
      </c>
      <c r="E1406" s="11" t="str">
        <f>VLOOKUP($A1406,'Medical Examinations'!$A1406:$P3740,14,FALSE)</f>
        <v>No</v>
      </c>
      <c r="F1406" s="11" t="str">
        <f>VLOOKUP($A1406,'Medical Examinations'!$A1406:$O3740,5,FALSE)</f>
        <v>No</v>
      </c>
      <c r="G1406" s="11" t="str">
        <f>VLOOKUP($A1406,'Medical Examinations'!$A1406:$O3740,6,FALSE)</f>
        <v>No</v>
      </c>
      <c r="H1406" s="11">
        <f>VLOOKUP($A1406,'Medical Examinations'!$A1406:$P3740,13,FALSE)</f>
        <v>0</v>
      </c>
      <c r="I1406" s="11" t="str">
        <f>VLOOKUP($A1406,'Medical Examinations'!$A1406:$P3740,16,FALSE)</f>
        <v>No</v>
      </c>
      <c r="J1406" s="11" t="str">
        <f>VLOOKUP($A1406,'Medical Examinations'!$A1406:$P3740,11,FALSE)</f>
        <v>Overweight</v>
      </c>
      <c r="K1406" s="11" t="str">
        <f>VLOOKUP($A1406,'Medical Examinations'!$A1406:$P3740,12,FALSE)</f>
        <v>Diabetes</v>
      </c>
      <c r="L1406" s="11" t="str">
        <f>VLOOKUP($A237,'Hospitalisation Details'!$K237:$S2579,7,FALSE)</f>
        <v>25 Nov 1976</v>
      </c>
      <c r="M1406" s="17">
        <f>VLOOKUP($A237,'Hospitalisation Details'!$K237:$S2579,9,FALSE)</f>
        <v>34543.39</v>
      </c>
      <c r="N1406" s="11" t="str">
        <f>VLOOKUP($A237,'Hospitalisation Details'!$K237:$S2579,4,FALSE)</f>
        <v>Tier - 2</v>
      </c>
      <c r="O1406" s="11" t="str">
        <f>VLOOKUP($A237,'Hospitalisation Details'!$K237:$S2579,5,FALSE)</f>
        <v>Tier - 3</v>
      </c>
      <c r="P1406" s="11" t="str">
        <f>VLOOKUP($A237,'Hospitalisation Details'!$K237:$S2579,6,FALSE)</f>
        <v>R1011</v>
      </c>
      <c r="Q1406" s="36">
        <f ca="1">VLOOKUP($A237,'Hospitalisation Details'!$K237:$S2579,8,FALSE)</f>
        <v>48</v>
      </c>
    </row>
    <row r="1407" spans="1:17" x14ac:dyDescent="0.3">
      <c r="A1407" s="14" t="str">
        <f>VLOOKUP('Customer Names'!A1407,'Customer Names'!A1407:F3741,1,FALSE)</f>
        <v>Id1406</v>
      </c>
      <c r="B1407" s="11" t="str">
        <f>VLOOKUP('Customer Names'!B1407,'Customer Names'!B1407:G3741,5,FALSE)</f>
        <v>Adam</v>
      </c>
      <c r="C1407" s="11">
        <f>VLOOKUP($A1407,'Medical Examinations'!$A1407:$O3741,2,FALSE)</f>
        <v>41.2</v>
      </c>
      <c r="D1407" s="11">
        <f>VLOOKUP($A1407,'Medical Examinations'!$A1407:$O3741,3,FALSE)</f>
        <v>4.18</v>
      </c>
      <c r="E1407" s="11" t="str">
        <f>VLOOKUP($A1407,'Medical Examinations'!$A1407:$P3741,14,FALSE)</f>
        <v>Yes</v>
      </c>
      <c r="F1407" s="11" t="str">
        <f>VLOOKUP($A1407,'Medical Examinations'!$A1407:$O3741,5,FALSE)</f>
        <v>No</v>
      </c>
      <c r="G1407" s="11" t="str">
        <f>VLOOKUP($A1407,'Medical Examinations'!$A1407:$O3741,6,FALSE)</f>
        <v>No</v>
      </c>
      <c r="H1407" s="11">
        <f>VLOOKUP($A1407,'Medical Examinations'!$A1407:$P3741,13,FALSE)</f>
        <v>0</v>
      </c>
      <c r="I1407" s="11" t="str">
        <f>VLOOKUP($A1407,'Medical Examinations'!$A1407:$P3741,16,FALSE)</f>
        <v>No</v>
      </c>
      <c r="J1407" s="11" t="str">
        <f>VLOOKUP($A1407,'Medical Examinations'!$A1407:$P3741,11,FALSE)</f>
        <v>Obesity</v>
      </c>
      <c r="K1407" s="11" t="str">
        <f>VLOOKUP($A1407,'Medical Examinations'!$A1407:$P3741,12,FALSE)</f>
        <v>Normal</v>
      </c>
      <c r="L1407" s="11" t="str">
        <f>VLOOKUP($A238,'Hospitalisation Details'!$K238:$S2580,7,FALSE)</f>
        <v>24 Jun 1998</v>
      </c>
      <c r="M1407" s="17">
        <f>VLOOKUP($A238,'Hospitalisation Details'!$K238:$S2580,9,FALSE)</f>
        <v>34472.839999999997</v>
      </c>
      <c r="N1407" s="11" t="str">
        <f>VLOOKUP($A238,'Hospitalisation Details'!$K238:$S2580,4,FALSE)</f>
        <v>Tier - 1</v>
      </c>
      <c r="O1407" s="11" t="str">
        <f>VLOOKUP($A238,'Hospitalisation Details'!$K238:$S2580,5,FALSE)</f>
        <v>Tier - 3</v>
      </c>
      <c r="P1407" s="11" t="str">
        <f>VLOOKUP($A238,'Hospitalisation Details'!$K238:$S2580,6,FALSE)</f>
        <v>R1011</v>
      </c>
      <c r="Q1407" s="36">
        <f ca="1">VLOOKUP($A238,'Hospitalisation Details'!$K238:$S2580,8,FALSE)</f>
        <v>26</v>
      </c>
    </row>
    <row r="1408" spans="1:17" x14ac:dyDescent="0.3">
      <c r="A1408" s="14" t="str">
        <f>VLOOKUP('Customer Names'!A1408,'Customer Names'!A1408:F3742,1,FALSE)</f>
        <v>Id1407</v>
      </c>
      <c r="B1408" s="11" t="str">
        <f>VLOOKUP('Customer Names'!B1408,'Customer Names'!B1408:G3742,5,FALSE)</f>
        <v>Dana</v>
      </c>
      <c r="C1408" s="11">
        <f>VLOOKUP($A1408,'Medical Examinations'!$A1408:$O3742,2,FALSE)</f>
        <v>17.78</v>
      </c>
      <c r="D1408" s="11">
        <f>VLOOKUP($A1408,'Medical Examinations'!$A1408:$O3742,3,FALSE)</f>
        <v>8.19</v>
      </c>
      <c r="E1408" s="11" t="str">
        <f>VLOOKUP($A1408,'Medical Examinations'!$A1408:$P3742,14,FALSE)</f>
        <v>No</v>
      </c>
      <c r="F1408" s="11" t="str">
        <f>VLOOKUP($A1408,'Medical Examinations'!$A1408:$O3742,5,FALSE)</f>
        <v>No</v>
      </c>
      <c r="G1408" s="11" t="str">
        <f>VLOOKUP($A1408,'Medical Examinations'!$A1408:$O3742,6,FALSE)</f>
        <v>No</v>
      </c>
      <c r="H1408" s="11">
        <f>VLOOKUP($A1408,'Medical Examinations'!$A1408:$P3742,13,FALSE)</f>
        <v>0</v>
      </c>
      <c r="I1408" s="11" t="str">
        <f>VLOOKUP($A1408,'Medical Examinations'!$A1408:$P3742,16,FALSE)</f>
        <v>No</v>
      </c>
      <c r="J1408" s="11" t="str">
        <f>VLOOKUP($A1408,'Medical Examinations'!$A1408:$P3742,11,FALSE)</f>
        <v>Underweight</v>
      </c>
      <c r="K1408" s="11" t="str">
        <f>VLOOKUP($A1408,'Medical Examinations'!$A1408:$P3742,12,FALSE)</f>
        <v>Diabetes</v>
      </c>
      <c r="L1408" s="11" t="str">
        <f>VLOOKUP($A239,'Hospitalisation Details'!$K239:$S2581,7,FALSE)</f>
        <v>24 Sep 1990</v>
      </c>
      <c r="M1408" s="17">
        <f>VLOOKUP($A239,'Hospitalisation Details'!$K239:$S2581,9,FALSE)</f>
        <v>34456.269999999997</v>
      </c>
      <c r="N1408" s="11" t="str">
        <f>VLOOKUP($A239,'Hospitalisation Details'!$K239:$S2581,4,FALSE)</f>
        <v>Tier - 1</v>
      </c>
      <c r="O1408" s="11" t="str">
        <f>VLOOKUP($A239,'Hospitalisation Details'!$K239:$S2581,5,FALSE)</f>
        <v>Tier - 2</v>
      </c>
      <c r="P1408" s="11" t="str">
        <f>VLOOKUP($A239,'Hospitalisation Details'!$K239:$S2581,6,FALSE)</f>
        <v>R1011</v>
      </c>
      <c r="Q1408" s="36">
        <f ca="1">VLOOKUP($A239,'Hospitalisation Details'!$K239:$S2581,8,FALSE)</f>
        <v>34</v>
      </c>
    </row>
    <row r="1409" spans="1:17" x14ac:dyDescent="0.3">
      <c r="A1409" s="14" t="str">
        <f>VLOOKUP('Customer Names'!A1409,'Customer Names'!A1409:F3743,1,FALSE)</f>
        <v>Id1408</v>
      </c>
      <c r="B1409" s="11" t="str">
        <f>VLOOKUP('Customer Names'!B1409,'Customer Names'!B1409:G3743,5,FALSE)</f>
        <v>Eric W</v>
      </c>
      <c r="C1409" s="11">
        <f>VLOOKUP($A1409,'Medical Examinations'!$A1409:$O3743,2,FALSE)</f>
        <v>40.119999999999997</v>
      </c>
      <c r="D1409" s="11">
        <f>VLOOKUP($A1409,'Medical Examinations'!$A1409:$O3743,3,FALSE)</f>
        <v>6.22</v>
      </c>
      <c r="E1409" s="11" t="str">
        <f>VLOOKUP($A1409,'Medical Examinations'!$A1409:$P3743,14,FALSE)</f>
        <v>Yes</v>
      </c>
      <c r="F1409" s="11" t="str">
        <f>VLOOKUP($A1409,'Medical Examinations'!$A1409:$O3743,5,FALSE)</f>
        <v>No</v>
      </c>
      <c r="G1409" s="11" t="str">
        <f>VLOOKUP($A1409,'Medical Examinations'!$A1409:$O3743,6,FALSE)</f>
        <v>Yes</v>
      </c>
      <c r="H1409" s="11">
        <f>VLOOKUP($A1409,'Medical Examinations'!$A1409:$P3743,13,FALSE)</f>
        <v>1</v>
      </c>
      <c r="I1409" s="11" t="str">
        <f>VLOOKUP($A1409,'Medical Examinations'!$A1409:$P3743,16,FALSE)</f>
        <v>No</v>
      </c>
      <c r="J1409" s="11" t="str">
        <f>VLOOKUP($A1409,'Medical Examinations'!$A1409:$P3743,11,FALSE)</f>
        <v>Obesity</v>
      </c>
      <c r="K1409" s="11" t="str">
        <f>VLOOKUP($A1409,'Medical Examinations'!$A1409:$P3743,12,FALSE)</f>
        <v>Prediabetes</v>
      </c>
      <c r="L1409" s="11" t="str">
        <f>VLOOKUP($A240,'Hospitalisation Details'!$K240:$S2582,7,FALSE)</f>
        <v>5 Oct 2003</v>
      </c>
      <c r="M1409" s="17">
        <f>VLOOKUP($A240,'Hospitalisation Details'!$K240:$S2582,9,FALSE)</f>
        <v>34439.86</v>
      </c>
      <c r="N1409" s="11" t="str">
        <f>VLOOKUP($A240,'Hospitalisation Details'!$K240:$S2582,4,FALSE)</f>
        <v>Tier - 2</v>
      </c>
      <c r="O1409" s="11" t="str">
        <f>VLOOKUP($A240,'Hospitalisation Details'!$K240:$S2582,5,FALSE)</f>
        <v>Tier - 1</v>
      </c>
      <c r="P1409" s="11" t="str">
        <f>VLOOKUP($A240,'Hospitalisation Details'!$K240:$S2582,6,FALSE)</f>
        <v>R1013</v>
      </c>
      <c r="Q1409" s="36">
        <f ca="1">VLOOKUP($A240,'Hospitalisation Details'!$K240:$S2582,8,FALSE)</f>
        <v>21</v>
      </c>
    </row>
    <row r="1410" spans="1:17" x14ac:dyDescent="0.3">
      <c r="A1410" s="14" t="str">
        <f>VLOOKUP('Customer Names'!A1410,'Customer Names'!A1410:F3744,1,FALSE)</f>
        <v>Id1409</v>
      </c>
      <c r="B1410" s="11" t="str">
        <f>VLOOKUP('Customer Names'!B1410,'Customer Names'!B1410:G3744,5,FALSE)</f>
        <v>Matthew D</v>
      </c>
      <c r="C1410" s="11">
        <f>VLOOKUP($A1410,'Medical Examinations'!$A1410:$O3744,2,FALSE)</f>
        <v>19.350000000000001</v>
      </c>
      <c r="D1410" s="11">
        <f>VLOOKUP($A1410,'Medical Examinations'!$A1410:$O3744,3,FALSE)</f>
        <v>8.2200000000000006</v>
      </c>
      <c r="E1410" s="11" t="str">
        <f>VLOOKUP($A1410,'Medical Examinations'!$A1410:$P3744,14,FALSE)</f>
        <v>Yes</v>
      </c>
      <c r="F1410" s="11" t="str">
        <f>VLOOKUP($A1410,'Medical Examinations'!$A1410:$O3744,5,FALSE)</f>
        <v>No</v>
      </c>
      <c r="G1410" s="11" t="str">
        <f>VLOOKUP($A1410,'Medical Examinations'!$A1410:$O3744,6,FALSE)</f>
        <v>No</v>
      </c>
      <c r="H1410" s="11">
        <f>VLOOKUP($A1410,'Medical Examinations'!$A1410:$P3744,13,FALSE)</f>
        <v>0</v>
      </c>
      <c r="I1410" s="11" t="str">
        <f>VLOOKUP($A1410,'Medical Examinations'!$A1410:$P3744,16,FALSE)</f>
        <v>No</v>
      </c>
      <c r="J1410" s="11" t="str">
        <f>VLOOKUP($A1410,'Medical Examinations'!$A1410:$P3744,11,FALSE)</f>
        <v>Normal Weight</v>
      </c>
      <c r="K1410" s="11" t="str">
        <f>VLOOKUP($A1410,'Medical Examinations'!$A1410:$P3744,12,FALSE)</f>
        <v>Diabetes</v>
      </c>
      <c r="L1410" s="11" t="str">
        <f>VLOOKUP($A241,'Hospitalisation Details'!$K241:$S2583,7,FALSE)</f>
        <v>1 Oct 1984</v>
      </c>
      <c r="M1410" s="17">
        <f>VLOOKUP($A241,'Hospitalisation Details'!$K241:$S2583,9,FALSE)</f>
        <v>34402.22</v>
      </c>
      <c r="N1410" s="11" t="str">
        <f>VLOOKUP($A241,'Hospitalisation Details'!$K241:$S2583,4,FALSE)</f>
        <v>Tier - 2</v>
      </c>
      <c r="O1410" s="11" t="str">
        <f>VLOOKUP($A241,'Hospitalisation Details'!$K241:$S2583,5,FALSE)</f>
        <v>Tier - 3</v>
      </c>
      <c r="P1410" s="11" t="str">
        <f>VLOOKUP($A241,'Hospitalisation Details'!$K241:$S2583,6,FALSE)</f>
        <v>R1011</v>
      </c>
      <c r="Q1410" s="36">
        <f ca="1">VLOOKUP($A241,'Hospitalisation Details'!$K241:$S2583,8,FALSE)</f>
        <v>40</v>
      </c>
    </row>
    <row r="1411" spans="1:17" x14ac:dyDescent="0.3">
      <c r="A1411" s="14" t="str">
        <f>VLOOKUP('Customer Names'!A1411,'Customer Names'!A1411:F3745,1,FALSE)</f>
        <v>Id1410</v>
      </c>
      <c r="B1411" s="11" t="str">
        <f>VLOOKUP('Customer Names'!B1411,'Customer Names'!B1411:G3745,5,FALSE)</f>
        <v>Eoghan</v>
      </c>
      <c r="C1411" s="11">
        <f>VLOOKUP($A1411,'Medical Examinations'!$A1411:$O3745,2,FALSE)</f>
        <v>36.69</v>
      </c>
      <c r="D1411" s="11">
        <f>VLOOKUP($A1411,'Medical Examinations'!$A1411:$O3745,3,FALSE)</f>
        <v>6.15</v>
      </c>
      <c r="E1411" s="11" t="str">
        <f>VLOOKUP($A1411,'Medical Examinations'!$A1411:$P3745,14,FALSE)</f>
        <v>No</v>
      </c>
      <c r="F1411" s="11" t="str">
        <f>VLOOKUP($A1411,'Medical Examinations'!$A1411:$O3745,5,FALSE)</f>
        <v>No</v>
      </c>
      <c r="G1411" s="11" t="str">
        <f>VLOOKUP($A1411,'Medical Examinations'!$A1411:$O3745,6,FALSE)</f>
        <v>No</v>
      </c>
      <c r="H1411" s="11">
        <f>VLOOKUP($A1411,'Medical Examinations'!$A1411:$P3745,13,FALSE)</f>
        <v>0</v>
      </c>
      <c r="I1411" s="11" t="str">
        <f>VLOOKUP($A1411,'Medical Examinations'!$A1411:$P3745,16,FALSE)</f>
        <v>No</v>
      </c>
      <c r="J1411" s="11" t="str">
        <f>VLOOKUP($A1411,'Medical Examinations'!$A1411:$P3745,11,FALSE)</f>
        <v>Obesity</v>
      </c>
      <c r="K1411" s="11" t="str">
        <f>VLOOKUP($A1411,'Medical Examinations'!$A1411:$P3745,12,FALSE)</f>
        <v>Prediabetes</v>
      </c>
      <c r="L1411" s="11" t="str">
        <f>VLOOKUP($A242,'Hospitalisation Details'!$K242:$S2584,7,FALSE)</f>
        <v>2 Oct 1983</v>
      </c>
      <c r="M1411" s="17">
        <f>VLOOKUP($A242,'Hospitalisation Details'!$K242:$S2584,9,FALSE)</f>
        <v>34307.22</v>
      </c>
      <c r="N1411" s="11" t="str">
        <f>VLOOKUP($A242,'Hospitalisation Details'!$K242:$S2584,4,FALSE)</f>
        <v>Tier - 2</v>
      </c>
      <c r="O1411" s="11" t="str">
        <f>VLOOKUP($A242,'Hospitalisation Details'!$K242:$S2584,5,FALSE)</f>
        <v>Tier - 2</v>
      </c>
      <c r="P1411" s="11" t="str">
        <f>VLOOKUP($A242,'Hospitalisation Details'!$K242:$S2584,6,FALSE)</f>
        <v>R1012</v>
      </c>
      <c r="Q1411" s="36">
        <f ca="1">VLOOKUP($A242,'Hospitalisation Details'!$K242:$S2584,8,FALSE)</f>
        <v>41</v>
      </c>
    </row>
    <row r="1412" spans="1:17" x14ac:dyDescent="0.3">
      <c r="A1412" s="14" t="str">
        <f>VLOOKUP('Customer Names'!A1412,'Customer Names'!A1412:F3746,1,FALSE)</f>
        <v>Id1411</v>
      </c>
      <c r="B1412" s="11" t="str">
        <f>VLOOKUP('Customer Names'!B1412,'Customer Names'!B1412:G3746,5,FALSE)</f>
        <v>Pamela W</v>
      </c>
      <c r="C1412" s="11">
        <f>VLOOKUP($A1412,'Medical Examinations'!$A1412:$O3746,2,FALSE)</f>
        <v>28.51</v>
      </c>
      <c r="D1412" s="11">
        <f>VLOOKUP($A1412,'Medical Examinations'!$A1412:$O3746,3,FALSE)</f>
        <v>5.65</v>
      </c>
      <c r="E1412" s="11" t="str">
        <f>VLOOKUP($A1412,'Medical Examinations'!$A1412:$P3746,14,FALSE)</f>
        <v>Yes</v>
      </c>
      <c r="F1412" s="11" t="str">
        <f>VLOOKUP($A1412,'Medical Examinations'!$A1412:$O3746,5,FALSE)</f>
        <v>No</v>
      </c>
      <c r="G1412" s="11" t="str">
        <f>VLOOKUP($A1412,'Medical Examinations'!$A1412:$O3746,6,FALSE)</f>
        <v>No</v>
      </c>
      <c r="H1412" s="11">
        <f>VLOOKUP($A1412,'Medical Examinations'!$A1412:$P3746,13,FALSE)</f>
        <v>1</v>
      </c>
      <c r="I1412" s="11" t="str">
        <f>VLOOKUP($A1412,'Medical Examinations'!$A1412:$P3746,16,FALSE)</f>
        <v>No</v>
      </c>
      <c r="J1412" s="11" t="str">
        <f>VLOOKUP($A1412,'Medical Examinations'!$A1412:$P3746,11,FALSE)</f>
        <v>Overweight</v>
      </c>
      <c r="K1412" s="11" t="str">
        <f>VLOOKUP($A1412,'Medical Examinations'!$A1412:$P3746,12,FALSE)</f>
        <v>Normal</v>
      </c>
      <c r="L1412" s="11" t="str">
        <f>VLOOKUP($A243,'Hospitalisation Details'!$K243:$S2585,7,FALSE)</f>
        <v>11 Oct 1986</v>
      </c>
      <c r="M1412" s="17">
        <f>VLOOKUP($A243,'Hospitalisation Details'!$K243:$S2585,9,FALSE)</f>
        <v>34293.120000000003</v>
      </c>
      <c r="N1412" s="11" t="str">
        <f>VLOOKUP($A243,'Hospitalisation Details'!$K243:$S2585,4,FALSE)</f>
        <v>Tier - 1</v>
      </c>
      <c r="O1412" s="11" t="str">
        <f>VLOOKUP($A243,'Hospitalisation Details'!$K243:$S2585,5,FALSE)</f>
        <v>Tier - 2</v>
      </c>
      <c r="P1412" s="11" t="str">
        <f>VLOOKUP($A243,'Hospitalisation Details'!$K243:$S2585,6,FALSE)</f>
        <v>R1011</v>
      </c>
      <c r="Q1412" s="36">
        <f ca="1">VLOOKUP($A243,'Hospitalisation Details'!$K243:$S2585,8,FALSE)</f>
        <v>38</v>
      </c>
    </row>
    <row r="1413" spans="1:17" x14ac:dyDescent="0.3">
      <c r="A1413" s="14" t="str">
        <f>VLOOKUP('Customer Names'!A1413,'Customer Names'!A1413:F3747,1,FALSE)</f>
        <v>Id1412</v>
      </c>
      <c r="B1413" s="11" t="str">
        <f>VLOOKUP('Customer Names'!B1413,'Customer Names'!B1413:G3747,5,FALSE)</f>
        <v>Lindsey M</v>
      </c>
      <c r="C1413" s="11">
        <f>VLOOKUP($A1413,'Medical Examinations'!$A1413:$O3747,2,FALSE)</f>
        <v>30.21</v>
      </c>
      <c r="D1413" s="11">
        <f>VLOOKUP($A1413,'Medical Examinations'!$A1413:$O3747,3,FALSE)</f>
        <v>5.5</v>
      </c>
      <c r="E1413" s="11" t="str">
        <f>VLOOKUP($A1413,'Medical Examinations'!$A1413:$P3747,14,FALSE)</f>
        <v>No</v>
      </c>
      <c r="F1413" s="11" t="str">
        <f>VLOOKUP($A1413,'Medical Examinations'!$A1413:$O3747,5,FALSE)</f>
        <v>No</v>
      </c>
      <c r="G1413" s="11" t="str">
        <f>VLOOKUP($A1413,'Medical Examinations'!$A1413:$O3747,6,FALSE)</f>
        <v>No</v>
      </c>
      <c r="H1413" s="11">
        <f>VLOOKUP($A1413,'Medical Examinations'!$A1413:$P3747,13,FALSE)</f>
        <v>1</v>
      </c>
      <c r="I1413" s="11" t="str">
        <f>VLOOKUP($A1413,'Medical Examinations'!$A1413:$P3747,16,FALSE)</f>
        <v>No</v>
      </c>
      <c r="J1413" s="11" t="str">
        <f>VLOOKUP($A1413,'Medical Examinations'!$A1413:$P3747,11,FALSE)</f>
        <v>Obesity</v>
      </c>
      <c r="K1413" s="11" t="str">
        <f>VLOOKUP($A1413,'Medical Examinations'!$A1413:$P3747,12,FALSE)</f>
        <v>Normal</v>
      </c>
      <c r="L1413" s="11" t="str">
        <f>VLOOKUP($A244,'Hospitalisation Details'!$K244:$S2586,7,FALSE)</f>
        <v>30 Oct 1995</v>
      </c>
      <c r="M1413" s="17">
        <f>VLOOKUP($A244,'Hospitalisation Details'!$K244:$S2586,9,FALSE)</f>
        <v>34289.43</v>
      </c>
      <c r="N1413" s="11" t="str">
        <f>VLOOKUP($A244,'Hospitalisation Details'!$K244:$S2586,4,FALSE)</f>
        <v>Tier - 1</v>
      </c>
      <c r="O1413" s="11" t="str">
        <f>VLOOKUP($A244,'Hospitalisation Details'!$K244:$S2586,5,FALSE)</f>
        <v>Tier - 1</v>
      </c>
      <c r="P1413" s="11" t="str">
        <f>VLOOKUP($A244,'Hospitalisation Details'!$K244:$S2586,6,FALSE)</f>
        <v>R1011</v>
      </c>
      <c r="Q1413" s="36">
        <f ca="1">VLOOKUP($A244,'Hospitalisation Details'!$K244:$S2586,8,FALSE)</f>
        <v>29</v>
      </c>
    </row>
    <row r="1414" spans="1:17" x14ac:dyDescent="0.3">
      <c r="A1414" s="14" t="str">
        <f>VLOOKUP('Customer Names'!A1414,'Customer Names'!A1414:F3748,1,FALSE)</f>
        <v>Id1413</v>
      </c>
      <c r="B1414" s="11" t="str">
        <f>VLOOKUP('Customer Names'!B1414,'Customer Names'!B1414:G3748,5,FALSE)</f>
        <v>Kassie</v>
      </c>
      <c r="C1414" s="11">
        <f>VLOOKUP($A1414,'Medical Examinations'!$A1414:$O3748,2,FALSE)</f>
        <v>24.33</v>
      </c>
      <c r="D1414" s="11">
        <f>VLOOKUP($A1414,'Medical Examinations'!$A1414:$O3748,3,FALSE)</f>
        <v>8</v>
      </c>
      <c r="E1414" s="11" t="str">
        <f>VLOOKUP($A1414,'Medical Examinations'!$A1414:$P3748,14,FALSE)</f>
        <v>No</v>
      </c>
      <c r="F1414" s="11" t="str">
        <f>VLOOKUP($A1414,'Medical Examinations'!$A1414:$O3748,5,FALSE)</f>
        <v>No</v>
      </c>
      <c r="G1414" s="11" t="str">
        <f>VLOOKUP($A1414,'Medical Examinations'!$A1414:$O3748,6,FALSE)</f>
        <v>No</v>
      </c>
      <c r="H1414" s="11">
        <f>VLOOKUP($A1414,'Medical Examinations'!$A1414:$P3748,13,FALSE)</f>
        <v>0</v>
      </c>
      <c r="I1414" s="11" t="str">
        <f>VLOOKUP($A1414,'Medical Examinations'!$A1414:$P3748,16,FALSE)</f>
        <v>No</v>
      </c>
      <c r="J1414" s="11" t="str">
        <f>VLOOKUP($A1414,'Medical Examinations'!$A1414:$P3748,11,FALSE)</f>
        <v>Normal Weight</v>
      </c>
      <c r="K1414" s="11" t="str">
        <f>VLOOKUP($A1414,'Medical Examinations'!$A1414:$P3748,12,FALSE)</f>
        <v>Diabetes</v>
      </c>
      <c r="L1414" s="11" t="str">
        <f>VLOOKUP($A245,'Hospitalisation Details'!$K245:$S2587,7,FALSE)</f>
        <v>11 Jun 1998</v>
      </c>
      <c r="M1414" s="17">
        <f>VLOOKUP($A245,'Hospitalisation Details'!$K245:$S2587,9,FALSE)</f>
        <v>34254.050000000003</v>
      </c>
      <c r="N1414" s="11" t="str">
        <f>VLOOKUP($A245,'Hospitalisation Details'!$K245:$S2587,4,FALSE)</f>
        <v>Tier - 1</v>
      </c>
      <c r="O1414" s="11" t="str">
        <f>VLOOKUP($A245,'Hospitalisation Details'!$K245:$S2587,5,FALSE)</f>
        <v>Tier - 3</v>
      </c>
      <c r="P1414" s="11" t="str">
        <f>VLOOKUP($A245,'Hospitalisation Details'!$K245:$S2587,6,FALSE)</f>
        <v>R1019</v>
      </c>
      <c r="Q1414" s="36">
        <f ca="1">VLOOKUP($A245,'Hospitalisation Details'!$K245:$S2587,8,FALSE)</f>
        <v>26</v>
      </c>
    </row>
    <row r="1415" spans="1:17" x14ac:dyDescent="0.3">
      <c r="A1415" s="14" t="str">
        <f>VLOOKUP('Customer Names'!A1415,'Customer Names'!A1415:F3749,1,FALSE)</f>
        <v>Id1414</v>
      </c>
      <c r="B1415" s="11" t="str">
        <f>VLOOKUP('Customer Names'!B1415,'Customer Names'!B1415:G3749,5,FALSE)</f>
        <v>Matthew</v>
      </c>
      <c r="C1415" s="11">
        <f>VLOOKUP($A1415,'Medical Examinations'!$A1415:$O3749,2,FALSE)</f>
        <v>19.855</v>
      </c>
      <c r="D1415" s="11">
        <f>VLOOKUP($A1415,'Medical Examinations'!$A1415:$O3749,3,FALSE)</f>
        <v>5.71</v>
      </c>
      <c r="E1415" s="11" t="str">
        <f>VLOOKUP($A1415,'Medical Examinations'!$A1415:$P3749,14,FALSE)</f>
        <v>Yes</v>
      </c>
      <c r="F1415" s="11" t="str">
        <f>VLOOKUP($A1415,'Medical Examinations'!$A1415:$O3749,5,FALSE)</f>
        <v>No</v>
      </c>
      <c r="G1415" s="11" t="str">
        <f>VLOOKUP($A1415,'Medical Examinations'!$A1415:$O3749,6,FALSE)</f>
        <v>No</v>
      </c>
      <c r="H1415" s="11">
        <f>VLOOKUP($A1415,'Medical Examinations'!$A1415:$P3749,13,FALSE)</f>
        <v>0</v>
      </c>
      <c r="I1415" s="11" t="str">
        <f>VLOOKUP($A1415,'Medical Examinations'!$A1415:$P3749,16,FALSE)</f>
        <v>No</v>
      </c>
      <c r="J1415" s="11" t="str">
        <f>VLOOKUP($A1415,'Medical Examinations'!$A1415:$P3749,11,FALSE)</f>
        <v>Normal Weight</v>
      </c>
      <c r="K1415" s="11" t="str">
        <f>VLOOKUP($A1415,'Medical Examinations'!$A1415:$P3749,12,FALSE)</f>
        <v>Prediabetes</v>
      </c>
      <c r="L1415" s="11" t="str">
        <f>VLOOKUP($A246,'Hospitalisation Details'!$K246:$S2588,7,FALSE)</f>
        <v>5 Jul 1962</v>
      </c>
      <c r="M1415" s="17">
        <f>VLOOKUP($A246,'Hospitalisation Details'!$K246:$S2588,9,FALSE)</f>
        <v>34218.019999999997</v>
      </c>
      <c r="N1415" s="11" t="str">
        <f>VLOOKUP($A246,'Hospitalisation Details'!$K246:$S2588,4,FALSE)</f>
        <v>Tier - 1</v>
      </c>
      <c r="O1415" s="11" t="str">
        <f>VLOOKUP($A246,'Hospitalisation Details'!$K246:$S2588,5,FALSE)</f>
        <v>Tier - 1</v>
      </c>
      <c r="P1415" s="11" t="str">
        <f>VLOOKUP($A246,'Hospitalisation Details'!$K246:$S2588,6,FALSE)</f>
        <v>R1011</v>
      </c>
      <c r="Q1415" s="36">
        <f ca="1">VLOOKUP($A246,'Hospitalisation Details'!$K246:$S2588,8,FALSE)</f>
        <v>62</v>
      </c>
    </row>
    <row r="1416" spans="1:17" x14ac:dyDescent="0.3">
      <c r="A1416" s="14" t="str">
        <f>VLOOKUP('Customer Names'!A1416,'Customer Names'!A1416:F3750,1,FALSE)</f>
        <v>Id1415</v>
      </c>
      <c r="B1416" s="11" t="str">
        <f>VLOOKUP('Customer Names'!B1416,'Customer Names'!B1416:G3750,5,FALSE)</f>
        <v>Ruben Dario</v>
      </c>
      <c r="C1416" s="11">
        <f>VLOOKUP($A1416,'Medical Examinations'!$A1416:$O3750,2,FALSE)</f>
        <v>25.364999999999998</v>
      </c>
      <c r="D1416" s="11">
        <f>VLOOKUP($A1416,'Medical Examinations'!$A1416:$O3750,3,FALSE)</f>
        <v>11.71</v>
      </c>
      <c r="E1416" s="11" t="str">
        <f>VLOOKUP($A1416,'Medical Examinations'!$A1416:$P3750,14,FALSE)</f>
        <v>No</v>
      </c>
      <c r="F1416" s="11" t="str">
        <f>VLOOKUP($A1416,'Medical Examinations'!$A1416:$O3750,5,FALSE)</f>
        <v>No</v>
      </c>
      <c r="G1416" s="11" t="str">
        <f>VLOOKUP($A1416,'Medical Examinations'!$A1416:$O3750,6,FALSE)</f>
        <v>No</v>
      </c>
      <c r="H1416" s="11">
        <f>VLOOKUP($A1416,'Medical Examinations'!$A1416:$P3750,13,FALSE)</f>
        <v>0</v>
      </c>
      <c r="I1416" s="11" t="str">
        <f>VLOOKUP($A1416,'Medical Examinations'!$A1416:$P3750,16,FALSE)</f>
        <v>No</v>
      </c>
      <c r="J1416" s="11" t="str">
        <f>VLOOKUP($A1416,'Medical Examinations'!$A1416:$P3750,11,FALSE)</f>
        <v>Overweight</v>
      </c>
      <c r="K1416" s="11" t="str">
        <f>VLOOKUP($A1416,'Medical Examinations'!$A1416:$P3750,12,FALSE)</f>
        <v>Diabetes</v>
      </c>
      <c r="L1416" s="11" t="str">
        <f>VLOOKUP($A247,'Hospitalisation Details'!$K247:$S2589,7,FALSE)</f>
        <v>21 Jul 1975</v>
      </c>
      <c r="M1416" s="17">
        <f>VLOOKUP($A247,'Hospitalisation Details'!$K247:$S2589,9,FALSE)</f>
        <v>34210.33</v>
      </c>
      <c r="N1416" s="11" t="str">
        <f>VLOOKUP($A247,'Hospitalisation Details'!$K247:$S2589,4,FALSE)</f>
        <v>Tier - 2</v>
      </c>
      <c r="O1416" s="11" t="str">
        <f>VLOOKUP($A247,'Hospitalisation Details'!$K247:$S2589,5,FALSE)</f>
        <v>Tier - 1</v>
      </c>
      <c r="P1416" s="11" t="str">
        <f>VLOOKUP($A247,'Hospitalisation Details'!$K247:$S2589,6,FALSE)</f>
        <v>R1012</v>
      </c>
      <c r="Q1416" s="36">
        <f ca="1">VLOOKUP($A247,'Hospitalisation Details'!$K247:$S2589,8,FALSE)</f>
        <v>49</v>
      </c>
    </row>
    <row r="1417" spans="1:17" x14ac:dyDescent="0.3">
      <c r="A1417" s="14" t="str">
        <f>VLOOKUP('Customer Names'!A1417,'Customer Names'!A1417:F3751,1,FALSE)</f>
        <v>Id1416</v>
      </c>
      <c r="B1417" s="11" t="str">
        <f>VLOOKUP('Customer Names'!B1417,'Customer Names'!B1417:G3751,5,FALSE)</f>
        <v>Kevin</v>
      </c>
      <c r="C1417" s="11">
        <f>VLOOKUP($A1417,'Medical Examinations'!$A1417:$O3751,2,FALSE)</f>
        <v>29.6</v>
      </c>
      <c r="D1417" s="11">
        <f>VLOOKUP($A1417,'Medical Examinations'!$A1417:$O3751,3,FALSE)</f>
        <v>6.17</v>
      </c>
      <c r="E1417" s="11" t="str">
        <f>VLOOKUP($A1417,'Medical Examinations'!$A1417:$P3751,14,FALSE)</f>
        <v>Yes</v>
      </c>
      <c r="F1417" s="11" t="str">
        <f>VLOOKUP($A1417,'Medical Examinations'!$A1417:$O3751,5,FALSE)</f>
        <v>No</v>
      </c>
      <c r="G1417" s="11" t="str">
        <f>VLOOKUP($A1417,'Medical Examinations'!$A1417:$O3751,6,FALSE)</f>
        <v>Yes</v>
      </c>
      <c r="H1417" s="11">
        <f>VLOOKUP($A1417,'Medical Examinations'!$A1417:$P3751,13,FALSE)</f>
        <v>1</v>
      </c>
      <c r="I1417" s="11" t="str">
        <f>VLOOKUP($A1417,'Medical Examinations'!$A1417:$P3751,16,FALSE)</f>
        <v>No</v>
      </c>
      <c r="J1417" s="11" t="str">
        <f>VLOOKUP($A1417,'Medical Examinations'!$A1417:$P3751,11,FALSE)</f>
        <v>Overweight</v>
      </c>
      <c r="K1417" s="11" t="str">
        <f>VLOOKUP($A1417,'Medical Examinations'!$A1417:$P3751,12,FALSE)</f>
        <v>Prediabetes</v>
      </c>
      <c r="L1417" s="11" t="str">
        <f>VLOOKUP($A248,'Hospitalisation Details'!$K248:$S2590,7,FALSE)</f>
        <v>25 Aug 1971</v>
      </c>
      <c r="M1417" s="17">
        <f>VLOOKUP($A248,'Hospitalisation Details'!$K248:$S2590,9,FALSE)</f>
        <v>34205.07</v>
      </c>
      <c r="N1417" s="11" t="str">
        <f>VLOOKUP($A248,'Hospitalisation Details'!$K248:$S2590,4,FALSE)</f>
        <v>Tier - 2</v>
      </c>
      <c r="O1417" s="11" t="str">
        <f>VLOOKUP($A248,'Hospitalisation Details'!$K248:$S2590,5,FALSE)</f>
        <v>Tier - 2</v>
      </c>
      <c r="P1417" s="11" t="str">
        <f>VLOOKUP($A248,'Hospitalisation Details'!$K248:$S2590,6,FALSE)</f>
        <v>R1011</v>
      </c>
      <c r="Q1417" s="36">
        <f ca="1">VLOOKUP($A248,'Hospitalisation Details'!$K248:$S2590,8,FALSE)</f>
        <v>53</v>
      </c>
    </row>
    <row r="1418" spans="1:17" x14ac:dyDescent="0.3">
      <c r="A1418" s="14" t="str">
        <f>VLOOKUP('Customer Names'!A1418,'Customer Names'!A1418:F3752,1,FALSE)</f>
        <v>Id1417</v>
      </c>
      <c r="B1418" s="11" t="str">
        <f>VLOOKUP('Customer Names'!B1418,'Customer Names'!B1418:G3752,5,FALSE)</f>
        <v>Lindsay M</v>
      </c>
      <c r="C1418" s="11">
        <f>VLOOKUP($A1418,'Medical Examinations'!$A1418:$O3752,2,FALSE)</f>
        <v>39.43</v>
      </c>
      <c r="D1418" s="11">
        <f>VLOOKUP($A1418,'Medical Examinations'!$A1418:$O3752,3,FALSE)</f>
        <v>6.1</v>
      </c>
      <c r="E1418" s="11" t="str">
        <f>VLOOKUP($A1418,'Medical Examinations'!$A1418:$P3752,14,FALSE)</f>
        <v>Yes</v>
      </c>
      <c r="F1418" s="11" t="str">
        <f>VLOOKUP($A1418,'Medical Examinations'!$A1418:$O3752,5,FALSE)</f>
        <v>No</v>
      </c>
      <c r="G1418" s="11" t="str">
        <f>VLOOKUP($A1418,'Medical Examinations'!$A1418:$O3752,6,FALSE)</f>
        <v>Yes</v>
      </c>
      <c r="H1418" s="11">
        <f>VLOOKUP($A1418,'Medical Examinations'!$A1418:$P3752,13,FALSE)</f>
        <v>1</v>
      </c>
      <c r="I1418" s="11" t="str">
        <f>VLOOKUP($A1418,'Medical Examinations'!$A1418:$P3752,16,FALSE)</f>
        <v>No</v>
      </c>
      <c r="J1418" s="11" t="str">
        <f>VLOOKUP($A1418,'Medical Examinations'!$A1418:$P3752,11,FALSE)</f>
        <v>Obesity</v>
      </c>
      <c r="K1418" s="11" t="str">
        <f>VLOOKUP($A1418,'Medical Examinations'!$A1418:$P3752,12,FALSE)</f>
        <v>Prediabetes</v>
      </c>
      <c r="L1418" s="11" t="str">
        <f>VLOOKUP($A249,'Hospitalisation Details'!$K249:$S2591,7,FALSE)</f>
        <v>6 Nov 1999</v>
      </c>
      <c r="M1418" s="17">
        <f>VLOOKUP($A249,'Hospitalisation Details'!$K249:$S2591,9,FALSE)</f>
        <v>34166.269999999997</v>
      </c>
      <c r="N1418" s="11" t="str">
        <f>VLOOKUP($A249,'Hospitalisation Details'!$K249:$S2591,4,FALSE)</f>
        <v>Tier - 2</v>
      </c>
      <c r="O1418" s="11" t="str">
        <f>VLOOKUP($A249,'Hospitalisation Details'!$K249:$S2591,5,FALSE)</f>
        <v>Tier - 3</v>
      </c>
      <c r="P1418" s="11" t="str">
        <f>VLOOKUP($A249,'Hospitalisation Details'!$K249:$S2591,6,FALSE)</f>
        <v>R1011</v>
      </c>
      <c r="Q1418" s="36">
        <f ca="1">VLOOKUP($A249,'Hospitalisation Details'!$K249:$S2591,8,FALSE)</f>
        <v>25</v>
      </c>
    </row>
    <row r="1419" spans="1:17" x14ac:dyDescent="0.3">
      <c r="A1419" s="14" t="str">
        <f>VLOOKUP('Customer Names'!A1419,'Customer Names'!A1419:F3753,1,FALSE)</f>
        <v>Id1418</v>
      </c>
      <c r="B1419" s="11" t="str">
        <f>VLOOKUP('Customer Names'!B1419,'Customer Names'!B1419:G3753,5,FALSE)</f>
        <v>Amanda</v>
      </c>
      <c r="C1419" s="11">
        <f>VLOOKUP($A1419,'Medical Examinations'!$A1419:$O3753,2,FALSE)</f>
        <v>27.34</v>
      </c>
      <c r="D1419" s="11">
        <f>VLOOKUP($A1419,'Medical Examinations'!$A1419:$O3753,3,FALSE)</f>
        <v>5.19</v>
      </c>
      <c r="E1419" s="11" t="str">
        <f>VLOOKUP($A1419,'Medical Examinations'!$A1419:$P3753,14,FALSE)</f>
        <v>Yes</v>
      </c>
      <c r="F1419" s="11" t="str">
        <f>VLOOKUP($A1419,'Medical Examinations'!$A1419:$O3753,5,FALSE)</f>
        <v>No</v>
      </c>
      <c r="G1419" s="11" t="str">
        <f>VLOOKUP($A1419,'Medical Examinations'!$A1419:$O3753,6,FALSE)</f>
        <v>No</v>
      </c>
      <c r="H1419" s="11">
        <f>VLOOKUP($A1419,'Medical Examinations'!$A1419:$P3753,13,FALSE)</f>
        <v>1</v>
      </c>
      <c r="I1419" s="11" t="str">
        <f>VLOOKUP($A1419,'Medical Examinations'!$A1419:$P3753,16,FALSE)</f>
        <v>No</v>
      </c>
      <c r="J1419" s="11" t="str">
        <f>VLOOKUP($A1419,'Medical Examinations'!$A1419:$P3753,11,FALSE)</f>
        <v>Overweight</v>
      </c>
      <c r="K1419" s="11" t="str">
        <f>VLOOKUP($A1419,'Medical Examinations'!$A1419:$P3753,12,FALSE)</f>
        <v>Normal</v>
      </c>
      <c r="L1419" s="11" t="str">
        <f>VLOOKUP($A250,'Hospitalisation Details'!$K250:$S2592,7,FALSE)</f>
        <v>26 Dec 2002</v>
      </c>
      <c r="M1419" s="17">
        <f>VLOOKUP($A250,'Hospitalisation Details'!$K250:$S2592,9,FALSE)</f>
        <v>34084.68</v>
      </c>
      <c r="N1419" s="11" t="str">
        <f>VLOOKUP($A250,'Hospitalisation Details'!$K250:$S2592,4,FALSE)</f>
        <v>Tier - 2</v>
      </c>
      <c r="O1419" s="11" t="str">
        <f>VLOOKUP($A250,'Hospitalisation Details'!$K250:$S2592,5,FALSE)</f>
        <v>Tier - 3</v>
      </c>
      <c r="P1419" s="11" t="str">
        <f>VLOOKUP($A250,'Hospitalisation Details'!$K250:$S2592,6,FALSE)</f>
        <v>R1011</v>
      </c>
      <c r="Q1419" s="36">
        <f ca="1">VLOOKUP($A250,'Hospitalisation Details'!$K250:$S2592,8,FALSE)</f>
        <v>22</v>
      </c>
    </row>
    <row r="1420" spans="1:17" x14ac:dyDescent="0.3">
      <c r="A1420" s="14" t="str">
        <f>VLOOKUP('Customer Names'!A1420,'Customer Names'!A1420:F3754,1,FALSE)</f>
        <v>Id1419</v>
      </c>
      <c r="B1420" s="11" t="str">
        <f>VLOOKUP('Customer Names'!B1420,'Customer Names'!B1420:G3754,5,FALSE)</f>
        <v>James</v>
      </c>
      <c r="C1420" s="11">
        <f>VLOOKUP($A1420,'Medical Examinations'!$A1420:$O3754,2,FALSE)</f>
        <v>39.01</v>
      </c>
      <c r="D1420" s="11">
        <f>VLOOKUP($A1420,'Medical Examinations'!$A1420:$O3754,3,FALSE)</f>
        <v>5.37</v>
      </c>
      <c r="E1420" s="11" t="str">
        <f>VLOOKUP($A1420,'Medical Examinations'!$A1420:$P3754,14,FALSE)</f>
        <v>Yes</v>
      </c>
      <c r="F1420" s="11" t="str">
        <f>VLOOKUP($A1420,'Medical Examinations'!$A1420:$O3754,5,FALSE)</f>
        <v>No</v>
      </c>
      <c r="G1420" s="11" t="str">
        <f>VLOOKUP($A1420,'Medical Examinations'!$A1420:$O3754,6,FALSE)</f>
        <v>No</v>
      </c>
      <c r="H1420" s="11">
        <f>VLOOKUP($A1420,'Medical Examinations'!$A1420:$P3754,13,FALSE)</f>
        <v>0</v>
      </c>
      <c r="I1420" s="11" t="str">
        <f>VLOOKUP($A1420,'Medical Examinations'!$A1420:$P3754,16,FALSE)</f>
        <v>No</v>
      </c>
      <c r="J1420" s="11" t="str">
        <f>VLOOKUP($A1420,'Medical Examinations'!$A1420:$P3754,11,FALSE)</f>
        <v>Obesity</v>
      </c>
      <c r="K1420" s="11" t="str">
        <f>VLOOKUP($A1420,'Medical Examinations'!$A1420:$P3754,12,FALSE)</f>
        <v>Normal</v>
      </c>
      <c r="L1420" s="11" t="str">
        <f>VLOOKUP($A251,'Hospitalisation Details'!$K251:$S2593,7,FALSE)</f>
        <v>26 Jul 1972</v>
      </c>
      <c r="M1420" s="17">
        <f>VLOOKUP($A251,'Hospitalisation Details'!$K251:$S2593,9,FALSE)</f>
        <v>34053.360000000001</v>
      </c>
      <c r="N1420" s="11" t="str">
        <f>VLOOKUP($A251,'Hospitalisation Details'!$K251:$S2593,4,FALSE)</f>
        <v>Tier - 2</v>
      </c>
      <c r="O1420" s="11" t="str">
        <f>VLOOKUP($A251,'Hospitalisation Details'!$K251:$S2593,5,FALSE)</f>
        <v>Tier - 2</v>
      </c>
      <c r="P1420" s="11" t="str">
        <f>VLOOKUP($A251,'Hospitalisation Details'!$K251:$S2593,6,FALSE)</f>
        <v>R1011</v>
      </c>
      <c r="Q1420" s="36">
        <f ca="1">VLOOKUP($A251,'Hospitalisation Details'!$K251:$S2593,8,FALSE)</f>
        <v>52</v>
      </c>
    </row>
    <row r="1421" spans="1:17" x14ac:dyDescent="0.3">
      <c r="A1421" s="14" t="str">
        <f>VLOOKUP('Customer Names'!A1421,'Customer Names'!A1421:F3755,1,FALSE)</f>
        <v>Id1420</v>
      </c>
      <c r="B1421" s="11" t="str">
        <f>VLOOKUP('Customer Names'!B1421,'Customer Names'!B1421:G3755,5,FALSE)</f>
        <v>Samuel H</v>
      </c>
      <c r="C1421" s="11">
        <f>VLOOKUP($A1421,'Medical Examinations'!$A1421:$O3755,2,FALSE)</f>
        <v>18.989999999999998</v>
      </c>
      <c r="D1421" s="11">
        <f>VLOOKUP($A1421,'Medical Examinations'!$A1421:$O3755,3,FALSE)</f>
        <v>10.82</v>
      </c>
      <c r="E1421" s="11" t="str">
        <f>VLOOKUP($A1421,'Medical Examinations'!$A1421:$P3755,14,FALSE)</f>
        <v>Yes</v>
      </c>
      <c r="F1421" s="11" t="str">
        <f>VLOOKUP($A1421,'Medical Examinations'!$A1421:$O3755,5,FALSE)</f>
        <v>No</v>
      </c>
      <c r="G1421" s="11" t="str">
        <f>VLOOKUP($A1421,'Medical Examinations'!$A1421:$O3755,6,FALSE)</f>
        <v>No</v>
      </c>
      <c r="H1421" s="11">
        <f>VLOOKUP($A1421,'Medical Examinations'!$A1421:$P3755,13,FALSE)</f>
        <v>0</v>
      </c>
      <c r="I1421" s="11" t="str">
        <f>VLOOKUP($A1421,'Medical Examinations'!$A1421:$P3755,16,FALSE)</f>
        <v>No</v>
      </c>
      <c r="J1421" s="11" t="str">
        <f>VLOOKUP($A1421,'Medical Examinations'!$A1421:$P3755,11,FALSE)</f>
        <v>Normal Weight</v>
      </c>
      <c r="K1421" s="11" t="str">
        <f>VLOOKUP($A1421,'Medical Examinations'!$A1421:$P3755,12,FALSE)</f>
        <v>Diabetes</v>
      </c>
      <c r="L1421" s="11" t="str">
        <f>VLOOKUP($A252,'Hospitalisation Details'!$K252:$S2594,7,FALSE)</f>
        <v>25 Sep 1994</v>
      </c>
      <c r="M1421" s="17">
        <f>VLOOKUP($A252,'Hospitalisation Details'!$K252:$S2594,9,FALSE)</f>
        <v>33975.47</v>
      </c>
      <c r="N1421" s="11" t="str">
        <f>VLOOKUP($A252,'Hospitalisation Details'!$K252:$S2594,4,FALSE)</f>
        <v>Tier - 2</v>
      </c>
      <c r="O1421" s="11" t="str">
        <f>VLOOKUP($A252,'Hospitalisation Details'!$K252:$S2594,5,FALSE)</f>
        <v>Tier - 2</v>
      </c>
      <c r="P1421" s="11" t="str">
        <f>VLOOKUP($A252,'Hospitalisation Details'!$K252:$S2594,6,FALSE)</f>
        <v>R1011</v>
      </c>
      <c r="Q1421" s="36">
        <f ca="1">VLOOKUP($A252,'Hospitalisation Details'!$K252:$S2594,8,FALSE)</f>
        <v>30</v>
      </c>
    </row>
    <row r="1422" spans="1:17" x14ac:dyDescent="0.3">
      <c r="A1422" s="14" t="str">
        <f>VLOOKUP('Customer Names'!A1422,'Customer Names'!A1422:F3756,1,FALSE)</f>
        <v>Id1421</v>
      </c>
      <c r="B1422" s="11" t="str">
        <f>VLOOKUP('Customer Names'!B1422,'Customer Names'!B1422:G3756,5,FALSE)</f>
        <v>Jenni</v>
      </c>
      <c r="C1422" s="11">
        <f>VLOOKUP($A1422,'Medical Examinations'!$A1422:$O3756,2,FALSE)</f>
        <v>42.3</v>
      </c>
      <c r="D1422" s="11">
        <f>VLOOKUP($A1422,'Medical Examinations'!$A1422:$O3756,3,FALSE)</f>
        <v>6.06</v>
      </c>
      <c r="E1422" s="11" t="str">
        <f>VLOOKUP($A1422,'Medical Examinations'!$A1422:$P3756,14,FALSE)</f>
        <v>Yes</v>
      </c>
      <c r="F1422" s="11" t="str">
        <f>VLOOKUP($A1422,'Medical Examinations'!$A1422:$O3756,5,FALSE)</f>
        <v>No</v>
      </c>
      <c r="G1422" s="11" t="str">
        <f>VLOOKUP($A1422,'Medical Examinations'!$A1422:$O3756,6,FALSE)</f>
        <v>No</v>
      </c>
      <c r="H1422" s="11">
        <f>VLOOKUP($A1422,'Medical Examinations'!$A1422:$P3756,13,FALSE)</f>
        <v>0</v>
      </c>
      <c r="I1422" s="11" t="str">
        <f>VLOOKUP($A1422,'Medical Examinations'!$A1422:$P3756,16,FALSE)</f>
        <v>No</v>
      </c>
      <c r="J1422" s="11" t="str">
        <f>VLOOKUP($A1422,'Medical Examinations'!$A1422:$P3756,11,FALSE)</f>
        <v>Obesity</v>
      </c>
      <c r="K1422" s="11" t="str">
        <f>VLOOKUP($A1422,'Medical Examinations'!$A1422:$P3756,12,FALSE)</f>
        <v>Prediabetes</v>
      </c>
      <c r="L1422" s="11" t="str">
        <f>VLOOKUP($A253,'Hospitalisation Details'!$K253:$S2595,7,FALSE)</f>
        <v>27 Dec 2000</v>
      </c>
      <c r="M1422" s="17">
        <f>VLOOKUP($A253,'Hospitalisation Details'!$K253:$S2595,9,FALSE)</f>
        <v>33907.550000000003</v>
      </c>
      <c r="N1422" s="11" t="str">
        <f>VLOOKUP($A253,'Hospitalisation Details'!$K253:$S2595,4,FALSE)</f>
        <v>Tier - 2</v>
      </c>
      <c r="O1422" s="11" t="str">
        <f>VLOOKUP($A253,'Hospitalisation Details'!$K253:$S2595,5,FALSE)</f>
        <v>Tier - 2</v>
      </c>
      <c r="P1422" s="11" t="str">
        <f>VLOOKUP($A253,'Hospitalisation Details'!$K253:$S2595,6,FALSE)</f>
        <v>R1012</v>
      </c>
      <c r="Q1422" s="36">
        <f ca="1">VLOOKUP($A253,'Hospitalisation Details'!$K253:$S2595,8,FALSE)</f>
        <v>24</v>
      </c>
    </row>
    <row r="1423" spans="1:17" x14ac:dyDescent="0.3">
      <c r="A1423" s="14" t="str">
        <f>VLOOKUP('Customer Names'!A1423,'Customer Names'!A1423:F3757,1,FALSE)</f>
        <v>Id1422</v>
      </c>
      <c r="B1423" s="11" t="str">
        <f>VLOOKUP('Customer Names'!B1423,'Customer Names'!B1423:G3757,5,FALSE)</f>
        <v>Estuardo F</v>
      </c>
      <c r="C1423" s="11">
        <f>VLOOKUP($A1423,'Medical Examinations'!$A1423:$O3757,2,FALSE)</f>
        <v>39.805</v>
      </c>
      <c r="D1423" s="11">
        <f>VLOOKUP($A1423,'Medical Examinations'!$A1423:$O3757,3,FALSE)</f>
        <v>5.91</v>
      </c>
      <c r="E1423" s="11" t="str">
        <f>VLOOKUP($A1423,'Medical Examinations'!$A1423:$P3757,14,FALSE)</f>
        <v>No</v>
      </c>
      <c r="F1423" s="11" t="str">
        <f>VLOOKUP($A1423,'Medical Examinations'!$A1423:$O3757,5,FALSE)</f>
        <v>No</v>
      </c>
      <c r="G1423" s="11" t="str">
        <f>VLOOKUP($A1423,'Medical Examinations'!$A1423:$O3757,6,FALSE)</f>
        <v>No</v>
      </c>
      <c r="H1423" s="11">
        <f>VLOOKUP($A1423,'Medical Examinations'!$A1423:$P3757,13,FALSE)</f>
        <v>0</v>
      </c>
      <c r="I1423" s="11" t="str">
        <f>VLOOKUP($A1423,'Medical Examinations'!$A1423:$P3757,16,FALSE)</f>
        <v>No</v>
      </c>
      <c r="J1423" s="11" t="str">
        <f>VLOOKUP($A1423,'Medical Examinations'!$A1423:$P3757,11,FALSE)</f>
        <v>Obesity</v>
      </c>
      <c r="K1423" s="11" t="str">
        <f>VLOOKUP($A1423,'Medical Examinations'!$A1423:$P3757,12,FALSE)</f>
        <v>Prediabetes</v>
      </c>
      <c r="L1423" s="11" t="str">
        <f>VLOOKUP($A254,'Hospitalisation Details'!$K254:$S2596,7,FALSE)</f>
        <v>9 Aug 1997</v>
      </c>
      <c r="M1423" s="17">
        <f>VLOOKUP($A254,'Hospitalisation Details'!$K254:$S2596,9,FALSE)</f>
        <v>33900.65</v>
      </c>
      <c r="N1423" s="11" t="str">
        <f>VLOOKUP($A254,'Hospitalisation Details'!$K254:$S2596,4,FALSE)</f>
        <v>Tier - 2</v>
      </c>
      <c r="O1423" s="11" t="str">
        <f>VLOOKUP($A254,'Hospitalisation Details'!$K254:$S2596,5,FALSE)</f>
        <v>Tier - 3</v>
      </c>
      <c r="P1423" s="11" t="str">
        <f>VLOOKUP($A254,'Hospitalisation Details'!$K254:$S2596,6,FALSE)</f>
        <v>R1011</v>
      </c>
      <c r="Q1423" s="36">
        <f ca="1">VLOOKUP($A254,'Hospitalisation Details'!$K254:$S2596,8,FALSE)</f>
        <v>27</v>
      </c>
    </row>
    <row r="1424" spans="1:17" x14ac:dyDescent="0.3">
      <c r="A1424" s="14" t="str">
        <f>VLOOKUP('Customer Names'!A1424,'Customer Names'!A1424:F3758,1,FALSE)</f>
        <v>Id1423</v>
      </c>
      <c r="B1424" s="11" t="str">
        <f>VLOOKUP('Customer Names'!B1424,'Customer Names'!B1424:G3758,5,FALSE)</f>
        <v>Brett</v>
      </c>
      <c r="C1424" s="11">
        <f>VLOOKUP($A1424,'Medical Examinations'!$A1424:$O3758,2,FALSE)</f>
        <v>33.700000000000003</v>
      </c>
      <c r="D1424" s="11">
        <f>VLOOKUP($A1424,'Medical Examinations'!$A1424:$O3758,3,FALSE)</f>
        <v>5.87</v>
      </c>
      <c r="E1424" s="11" t="str">
        <f>VLOOKUP($A1424,'Medical Examinations'!$A1424:$P3758,14,FALSE)</f>
        <v>No</v>
      </c>
      <c r="F1424" s="11" t="str">
        <f>VLOOKUP($A1424,'Medical Examinations'!$A1424:$O3758,5,FALSE)</f>
        <v>No</v>
      </c>
      <c r="G1424" s="11" t="str">
        <f>VLOOKUP($A1424,'Medical Examinations'!$A1424:$O3758,6,FALSE)</f>
        <v>No</v>
      </c>
      <c r="H1424" s="11">
        <f>VLOOKUP($A1424,'Medical Examinations'!$A1424:$P3758,13,FALSE)</f>
        <v>0</v>
      </c>
      <c r="I1424" s="11" t="str">
        <f>VLOOKUP($A1424,'Medical Examinations'!$A1424:$P3758,16,FALSE)</f>
        <v>No</v>
      </c>
      <c r="J1424" s="11" t="str">
        <f>VLOOKUP($A1424,'Medical Examinations'!$A1424:$P3758,11,FALSE)</f>
        <v>Obesity</v>
      </c>
      <c r="K1424" s="11" t="str">
        <f>VLOOKUP($A1424,'Medical Examinations'!$A1424:$P3758,12,FALSE)</f>
        <v>Prediabetes</v>
      </c>
      <c r="L1424" s="11" t="str">
        <f>VLOOKUP($A255,'Hospitalisation Details'!$K255:$S2597,7,FALSE)</f>
        <v>26 Oct 2000</v>
      </c>
      <c r="M1424" s="17">
        <f>VLOOKUP($A255,'Hospitalisation Details'!$K255:$S2597,9,FALSE)</f>
        <v>33829.39</v>
      </c>
      <c r="N1424" s="11" t="str">
        <f>VLOOKUP($A255,'Hospitalisation Details'!$K255:$S2597,4,FALSE)</f>
        <v>Tier - 2</v>
      </c>
      <c r="O1424" s="11" t="str">
        <f>VLOOKUP($A255,'Hospitalisation Details'!$K255:$S2597,5,FALSE)</f>
        <v>Tier - 3</v>
      </c>
      <c r="P1424" s="11" t="str">
        <f>VLOOKUP($A255,'Hospitalisation Details'!$K255:$S2597,6,FALSE)</f>
        <v>R1011</v>
      </c>
      <c r="Q1424" s="36">
        <f ca="1">VLOOKUP($A255,'Hospitalisation Details'!$K255:$S2597,8,FALSE)</f>
        <v>24</v>
      </c>
    </row>
    <row r="1425" spans="1:17" x14ac:dyDescent="0.3">
      <c r="A1425" s="14" t="str">
        <f>VLOOKUP('Customer Names'!A1425,'Customer Names'!A1425:F3759,1,FALSE)</f>
        <v>Id1424</v>
      </c>
      <c r="B1425" s="11" t="str">
        <f>VLOOKUP('Customer Names'!B1425,'Customer Names'!B1425:G3759,5,FALSE)</f>
        <v>Sharon E</v>
      </c>
      <c r="C1425" s="11">
        <f>VLOOKUP($A1425,'Medical Examinations'!$A1425:$O3759,2,FALSE)</f>
        <v>36.195</v>
      </c>
      <c r="D1425" s="11">
        <f>VLOOKUP($A1425,'Medical Examinations'!$A1425:$O3759,3,FALSE)</f>
        <v>6.22</v>
      </c>
      <c r="E1425" s="11" t="str">
        <f>VLOOKUP($A1425,'Medical Examinations'!$A1425:$P3759,14,FALSE)</f>
        <v>No</v>
      </c>
      <c r="F1425" s="11" t="str">
        <f>VLOOKUP($A1425,'Medical Examinations'!$A1425:$O3759,5,FALSE)</f>
        <v>No</v>
      </c>
      <c r="G1425" s="11" t="str">
        <f>VLOOKUP($A1425,'Medical Examinations'!$A1425:$O3759,6,FALSE)</f>
        <v>No</v>
      </c>
      <c r="H1425" s="11">
        <f>VLOOKUP($A1425,'Medical Examinations'!$A1425:$P3759,13,FALSE)</f>
        <v>0</v>
      </c>
      <c r="I1425" s="11" t="str">
        <f>VLOOKUP($A1425,'Medical Examinations'!$A1425:$P3759,16,FALSE)</f>
        <v>No</v>
      </c>
      <c r="J1425" s="11" t="str">
        <f>VLOOKUP($A1425,'Medical Examinations'!$A1425:$P3759,11,FALSE)</f>
        <v>Obesity</v>
      </c>
      <c r="K1425" s="11" t="str">
        <f>VLOOKUP($A1425,'Medical Examinations'!$A1425:$P3759,12,FALSE)</f>
        <v>Prediabetes</v>
      </c>
      <c r="L1425" s="11" t="str">
        <f>VLOOKUP($A256,'Hospitalisation Details'!$K256:$S2598,7,FALSE)</f>
        <v>11 Dec 1962</v>
      </c>
      <c r="M1425" s="17">
        <f>VLOOKUP($A256,'Hospitalisation Details'!$K256:$S2598,9,FALSE)</f>
        <v>33753.32</v>
      </c>
      <c r="N1425" s="11" t="str">
        <f>VLOOKUP($A256,'Hospitalisation Details'!$K256:$S2598,4,FALSE)</f>
        <v>Tier - 1</v>
      </c>
      <c r="O1425" s="11" t="str">
        <f>VLOOKUP($A256,'Hospitalisation Details'!$K256:$S2598,5,FALSE)</f>
        <v>Tier - 3</v>
      </c>
      <c r="P1425" s="11" t="str">
        <f>VLOOKUP($A256,'Hospitalisation Details'!$K256:$S2598,6,FALSE)</f>
        <v>R1011</v>
      </c>
      <c r="Q1425" s="36">
        <f ca="1">VLOOKUP($A256,'Hospitalisation Details'!$K256:$S2598,8,FALSE)</f>
        <v>62</v>
      </c>
    </row>
    <row r="1426" spans="1:17" x14ac:dyDescent="0.3">
      <c r="A1426" s="14" t="str">
        <f>VLOOKUP('Customer Names'!A1426,'Customer Names'!A1426:F3760,1,FALSE)</f>
        <v>Id1425</v>
      </c>
      <c r="B1426" s="11" t="str">
        <f>VLOOKUP('Customer Names'!B1426,'Customer Names'!B1426:G3760,5,FALSE)</f>
        <v>Jacob W√¶ver</v>
      </c>
      <c r="C1426" s="11">
        <f>VLOOKUP($A1426,'Medical Examinations'!$A1426:$O3760,2,FALSE)</f>
        <v>32.6</v>
      </c>
      <c r="D1426" s="11">
        <f>VLOOKUP($A1426,'Medical Examinations'!$A1426:$O3760,3,FALSE)</f>
        <v>5.73</v>
      </c>
      <c r="E1426" s="11" t="str">
        <f>VLOOKUP($A1426,'Medical Examinations'!$A1426:$P3760,14,FALSE)</f>
        <v>No</v>
      </c>
      <c r="F1426" s="11" t="str">
        <f>VLOOKUP($A1426,'Medical Examinations'!$A1426:$O3760,5,FALSE)</f>
        <v>No</v>
      </c>
      <c r="G1426" s="11" t="str">
        <f>VLOOKUP($A1426,'Medical Examinations'!$A1426:$O3760,6,FALSE)</f>
        <v>Yes</v>
      </c>
      <c r="H1426" s="11">
        <f>VLOOKUP($A1426,'Medical Examinations'!$A1426:$P3760,13,FALSE)</f>
        <v>1</v>
      </c>
      <c r="I1426" s="11" t="str">
        <f>VLOOKUP($A1426,'Medical Examinations'!$A1426:$P3760,16,FALSE)</f>
        <v>No</v>
      </c>
      <c r="J1426" s="11" t="str">
        <f>VLOOKUP($A1426,'Medical Examinations'!$A1426:$P3760,11,FALSE)</f>
        <v>Obesity</v>
      </c>
      <c r="K1426" s="11" t="str">
        <f>VLOOKUP($A1426,'Medical Examinations'!$A1426:$P3760,12,FALSE)</f>
        <v>Prediabetes</v>
      </c>
      <c r="L1426" s="11" t="str">
        <f>VLOOKUP($A257,'Hospitalisation Details'!$K257:$S2599,7,FALSE)</f>
        <v>12 Sep 2003</v>
      </c>
      <c r="M1426" s="17">
        <f>VLOOKUP($A257,'Hospitalisation Details'!$K257:$S2599,9,FALSE)</f>
        <v>33750.29</v>
      </c>
      <c r="N1426" s="11" t="str">
        <f>VLOOKUP($A257,'Hospitalisation Details'!$K257:$S2599,4,FALSE)</f>
        <v>Tier - 1</v>
      </c>
      <c r="O1426" s="11" t="str">
        <f>VLOOKUP($A257,'Hospitalisation Details'!$K257:$S2599,5,FALSE)</f>
        <v>Tier - 3</v>
      </c>
      <c r="P1426" s="11" t="str">
        <f>VLOOKUP($A257,'Hospitalisation Details'!$K257:$S2599,6,FALSE)</f>
        <v>R1012</v>
      </c>
      <c r="Q1426" s="36">
        <f ca="1">VLOOKUP($A257,'Hospitalisation Details'!$K257:$S2599,8,FALSE)</f>
        <v>21</v>
      </c>
    </row>
    <row r="1427" spans="1:17" x14ac:dyDescent="0.3">
      <c r="A1427" s="14" t="str">
        <f>VLOOKUP('Customer Names'!A1427,'Customer Names'!A1427:F3761,1,FALSE)</f>
        <v>Id1426</v>
      </c>
      <c r="B1427" s="11" t="str">
        <f>VLOOKUP('Customer Names'!B1427,'Customer Names'!B1427:G3761,5,FALSE)</f>
        <v>Scott</v>
      </c>
      <c r="C1427" s="11">
        <f>VLOOKUP($A1427,'Medical Examinations'!$A1427:$O3761,2,FALSE)</f>
        <v>30.2</v>
      </c>
      <c r="D1427" s="11">
        <f>VLOOKUP($A1427,'Medical Examinations'!$A1427:$O3761,3,FALSE)</f>
        <v>5.7</v>
      </c>
      <c r="E1427" s="11" t="str">
        <f>VLOOKUP($A1427,'Medical Examinations'!$A1427:$P3761,14,FALSE)</f>
        <v>No</v>
      </c>
      <c r="F1427" s="11" t="str">
        <f>VLOOKUP($A1427,'Medical Examinations'!$A1427:$O3761,5,FALSE)</f>
        <v>No</v>
      </c>
      <c r="G1427" s="11" t="str">
        <f>VLOOKUP($A1427,'Medical Examinations'!$A1427:$O3761,6,FALSE)</f>
        <v>No</v>
      </c>
      <c r="H1427" s="11">
        <f>VLOOKUP($A1427,'Medical Examinations'!$A1427:$P3761,13,FALSE)</f>
        <v>0</v>
      </c>
      <c r="I1427" s="11" t="str">
        <f>VLOOKUP($A1427,'Medical Examinations'!$A1427:$P3761,16,FALSE)</f>
        <v>No</v>
      </c>
      <c r="J1427" s="11" t="str">
        <f>VLOOKUP($A1427,'Medical Examinations'!$A1427:$P3761,11,FALSE)</f>
        <v>Obesity</v>
      </c>
      <c r="K1427" s="11" t="str">
        <f>VLOOKUP($A1427,'Medical Examinations'!$A1427:$P3761,12,FALSE)</f>
        <v>Prediabetes</v>
      </c>
      <c r="L1427" s="11" t="str">
        <f>VLOOKUP($A258,'Hospitalisation Details'!$K258:$S2600,7,FALSE)</f>
        <v>1 Nov 2004</v>
      </c>
      <c r="M1427" s="17">
        <f>VLOOKUP($A258,'Hospitalisation Details'!$K258:$S2600,9,FALSE)</f>
        <v>33732.69</v>
      </c>
      <c r="N1427" s="11" t="str">
        <f>VLOOKUP($A258,'Hospitalisation Details'!$K258:$S2600,4,FALSE)</f>
        <v>Tier - 1</v>
      </c>
      <c r="O1427" s="11" t="str">
        <f>VLOOKUP($A258,'Hospitalisation Details'!$K258:$S2600,5,FALSE)</f>
        <v>Tier - 1</v>
      </c>
      <c r="P1427" s="11" t="str">
        <f>VLOOKUP($A258,'Hospitalisation Details'!$K258:$S2600,6,FALSE)</f>
        <v>R1017</v>
      </c>
      <c r="Q1427" s="36">
        <f ca="1">VLOOKUP($A258,'Hospitalisation Details'!$K258:$S2600,8,FALSE)</f>
        <v>20</v>
      </c>
    </row>
    <row r="1428" spans="1:17" x14ac:dyDescent="0.3">
      <c r="A1428" s="14" t="str">
        <f>VLOOKUP('Customer Names'!A1428,'Customer Names'!A1428:F3762,1,FALSE)</f>
        <v>Id1427</v>
      </c>
      <c r="B1428" s="11" t="str">
        <f>VLOOKUP('Customer Names'!B1428,'Customer Names'!B1428:G3762,5,FALSE)</f>
        <v>Brooke S</v>
      </c>
      <c r="C1428" s="11">
        <f>VLOOKUP($A1428,'Medical Examinations'!$A1428:$O3762,2,FALSE)</f>
        <v>27.645</v>
      </c>
      <c r="D1428" s="11">
        <f>VLOOKUP($A1428,'Medical Examinations'!$A1428:$O3762,3,FALSE)</f>
        <v>9.91</v>
      </c>
      <c r="E1428" s="11" t="str">
        <f>VLOOKUP($A1428,'Medical Examinations'!$A1428:$P3762,14,FALSE)</f>
        <v>No</v>
      </c>
      <c r="F1428" s="11" t="str">
        <f>VLOOKUP($A1428,'Medical Examinations'!$A1428:$O3762,5,FALSE)</f>
        <v>No</v>
      </c>
      <c r="G1428" s="11" t="str">
        <f>VLOOKUP($A1428,'Medical Examinations'!$A1428:$O3762,6,FALSE)</f>
        <v>No</v>
      </c>
      <c r="H1428" s="11">
        <f>VLOOKUP($A1428,'Medical Examinations'!$A1428:$P3762,13,FALSE)</f>
        <v>0</v>
      </c>
      <c r="I1428" s="11" t="str">
        <f>VLOOKUP($A1428,'Medical Examinations'!$A1428:$P3762,16,FALSE)</f>
        <v>No</v>
      </c>
      <c r="J1428" s="11" t="str">
        <f>VLOOKUP($A1428,'Medical Examinations'!$A1428:$P3762,11,FALSE)</f>
        <v>Overweight</v>
      </c>
      <c r="K1428" s="11" t="str">
        <f>VLOOKUP($A1428,'Medical Examinations'!$A1428:$P3762,12,FALSE)</f>
        <v>Diabetes</v>
      </c>
      <c r="L1428" s="11" t="str">
        <f>VLOOKUP($A259,'Hospitalisation Details'!$K259:$S2601,7,FALSE)</f>
        <v>28 Nov 1993</v>
      </c>
      <c r="M1428" s="17">
        <f>VLOOKUP($A259,'Hospitalisation Details'!$K259:$S2601,9,FALSE)</f>
        <v>33707.550000000003</v>
      </c>
      <c r="N1428" s="11" t="str">
        <f>VLOOKUP($A259,'Hospitalisation Details'!$K259:$S2601,4,FALSE)</f>
        <v>Tier - 2</v>
      </c>
      <c r="O1428" s="11" t="str">
        <f>VLOOKUP($A259,'Hospitalisation Details'!$K259:$S2601,5,FALSE)</f>
        <v>Tier - 2</v>
      </c>
      <c r="P1428" s="11" t="str">
        <f>VLOOKUP($A259,'Hospitalisation Details'!$K259:$S2601,6,FALSE)</f>
        <v>R1011</v>
      </c>
      <c r="Q1428" s="36">
        <f ca="1">VLOOKUP($A259,'Hospitalisation Details'!$K259:$S2601,8,FALSE)</f>
        <v>31</v>
      </c>
    </row>
    <row r="1429" spans="1:17" x14ac:dyDescent="0.3">
      <c r="A1429" s="14" t="str">
        <f>VLOOKUP('Customer Names'!A1429,'Customer Names'!A1429:F3763,1,FALSE)</f>
        <v>Id1428</v>
      </c>
      <c r="B1429" s="11" t="str">
        <f>VLOOKUP('Customer Names'!B1429,'Customer Names'!B1429:G3763,5,FALSE)</f>
        <v>Kaye A</v>
      </c>
      <c r="C1429" s="11">
        <f>VLOOKUP($A1429,'Medical Examinations'!$A1429:$O3763,2,FALSE)</f>
        <v>26.41</v>
      </c>
      <c r="D1429" s="11">
        <f>VLOOKUP($A1429,'Medical Examinations'!$A1429:$O3763,3,FALSE)</f>
        <v>11.4</v>
      </c>
      <c r="E1429" s="11" t="str">
        <f>VLOOKUP($A1429,'Medical Examinations'!$A1429:$P3763,14,FALSE)</f>
        <v>No</v>
      </c>
      <c r="F1429" s="11" t="str">
        <f>VLOOKUP($A1429,'Medical Examinations'!$A1429:$O3763,5,FALSE)</f>
        <v>No</v>
      </c>
      <c r="G1429" s="11" t="str">
        <f>VLOOKUP($A1429,'Medical Examinations'!$A1429:$O3763,6,FALSE)</f>
        <v>No</v>
      </c>
      <c r="H1429" s="11">
        <f>VLOOKUP($A1429,'Medical Examinations'!$A1429:$P3763,13,FALSE)</f>
        <v>0</v>
      </c>
      <c r="I1429" s="11" t="str">
        <f>VLOOKUP($A1429,'Medical Examinations'!$A1429:$P3763,16,FALSE)</f>
        <v>No</v>
      </c>
      <c r="J1429" s="11" t="str">
        <f>VLOOKUP($A1429,'Medical Examinations'!$A1429:$P3763,11,FALSE)</f>
        <v>Overweight</v>
      </c>
      <c r="K1429" s="11" t="str">
        <f>VLOOKUP($A1429,'Medical Examinations'!$A1429:$P3763,12,FALSE)</f>
        <v>Diabetes</v>
      </c>
      <c r="L1429" s="11" t="str">
        <f>VLOOKUP($A260,'Hospitalisation Details'!$K260:$S2602,7,FALSE)</f>
        <v>9 Sep 2003</v>
      </c>
      <c r="M1429" s="17">
        <f>VLOOKUP($A260,'Hospitalisation Details'!$K260:$S2602,9,FALSE)</f>
        <v>33611.71</v>
      </c>
      <c r="N1429" s="11" t="str">
        <f>VLOOKUP($A260,'Hospitalisation Details'!$K260:$S2602,4,FALSE)</f>
        <v>Tier - 1</v>
      </c>
      <c r="O1429" s="11" t="str">
        <f>VLOOKUP($A260,'Hospitalisation Details'!$K260:$S2602,5,FALSE)</f>
        <v>Tier - 2</v>
      </c>
      <c r="P1429" s="11" t="str">
        <f>VLOOKUP($A260,'Hospitalisation Details'!$K260:$S2602,6,FALSE)</f>
        <v>R1011</v>
      </c>
      <c r="Q1429" s="36">
        <f ca="1">VLOOKUP($A260,'Hospitalisation Details'!$K260:$S2602,8,FALSE)</f>
        <v>21</v>
      </c>
    </row>
    <row r="1430" spans="1:17" x14ac:dyDescent="0.3">
      <c r="A1430" s="14" t="str">
        <f>VLOOKUP('Customer Names'!A1430,'Customer Names'!A1430:F3764,1,FALSE)</f>
        <v>Id1429</v>
      </c>
      <c r="B1430" s="11" t="str">
        <f>VLOOKUP('Customer Names'!B1430,'Customer Names'!B1430:G3764,5,FALSE)</f>
        <v>Carolyn</v>
      </c>
      <c r="C1430" s="11">
        <f>VLOOKUP($A1430,'Medical Examinations'!$A1430:$O3764,2,FALSE)</f>
        <v>34.1</v>
      </c>
      <c r="D1430" s="11">
        <f>VLOOKUP($A1430,'Medical Examinations'!$A1430:$O3764,3,FALSE)</f>
        <v>6.29</v>
      </c>
      <c r="E1430" s="11" t="str">
        <f>VLOOKUP($A1430,'Medical Examinations'!$A1430:$P3764,14,FALSE)</f>
        <v>Yes</v>
      </c>
      <c r="F1430" s="11" t="str">
        <f>VLOOKUP($A1430,'Medical Examinations'!$A1430:$O3764,5,FALSE)</f>
        <v>No</v>
      </c>
      <c r="G1430" s="11" t="str">
        <f>VLOOKUP($A1430,'Medical Examinations'!$A1430:$O3764,6,FALSE)</f>
        <v>Yes</v>
      </c>
      <c r="H1430" s="11">
        <f>VLOOKUP($A1430,'Medical Examinations'!$A1430:$P3764,13,FALSE)</f>
        <v>1</v>
      </c>
      <c r="I1430" s="11" t="str">
        <f>VLOOKUP($A1430,'Medical Examinations'!$A1430:$P3764,16,FALSE)</f>
        <v>No</v>
      </c>
      <c r="J1430" s="11" t="str">
        <f>VLOOKUP($A1430,'Medical Examinations'!$A1430:$P3764,11,FALSE)</f>
        <v>Obesity</v>
      </c>
      <c r="K1430" s="11" t="str">
        <f>VLOOKUP($A1430,'Medical Examinations'!$A1430:$P3764,12,FALSE)</f>
        <v>Prediabetes</v>
      </c>
      <c r="L1430" s="11" t="str">
        <f>VLOOKUP($A261,'Hospitalisation Details'!$K261:$S2603,7,FALSE)</f>
        <v>22 Jul 1984</v>
      </c>
      <c r="M1430" s="17">
        <f>VLOOKUP($A261,'Hospitalisation Details'!$K261:$S2603,9,FALSE)</f>
        <v>33527.1</v>
      </c>
      <c r="N1430" s="11" t="str">
        <f>VLOOKUP($A261,'Hospitalisation Details'!$K261:$S2603,4,FALSE)</f>
        <v>Tier - 2</v>
      </c>
      <c r="O1430" s="11" t="str">
        <f>VLOOKUP($A261,'Hospitalisation Details'!$K261:$S2603,5,FALSE)</f>
        <v>Tier - 3</v>
      </c>
      <c r="P1430" s="11" t="str">
        <f>VLOOKUP($A261,'Hospitalisation Details'!$K261:$S2603,6,FALSE)</f>
        <v>R1011</v>
      </c>
      <c r="Q1430" s="36">
        <f ca="1">VLOOKUP($A261,'Hospitalisation Details'!$K261:$S2603,8,FALSE)</f>
        <v>40</v>
      </c>
    </row>
    <row r="1431" spans="1:17" x14ac:dyDescent="0.3">
      <c r="A1431" s="14" t="str">
        <f>VLOOKUP('Customer Names'!A1431,'Customer Names'!A1431:F3765,1,FALSE)</f>
        <v>Id1430</v>
      </c>
      <c r="B1431" s="11" t="str">
        <f>VLOOKUP('Customer Names'!B1431,'Customer Names'!B1431:G3765,5,FALSE)</f>
        <v>Daniel C</v>
      </c>
      <c r="C1431" s="11">
        <f>VLOOKUP($A1431,'Medical Examinations'!$A1431:$O3765,2,FALSE)</f>
        <v>17.3</v>
      </c>
      <c r="D1431" s="11">
        <f>VLOOKUP($A1431,'Medical Examinations'!$A1431:$O3765,3,FALSE)</f>
        <v>9.2799999999999994</v>
      </c>
      <c r="E1431" s="11" t="str">
        <f>VLOOKUP($A1431,'Medical Examinations'!$A1431:$P3765,14,FALSE)</f>
        <v>No</v>
      </c>
      <c r="F1431" s="11" t="str">
        <f>VLOOKUP($A1431,'Medical Examinations'!$A1431:$O3765,5,FALSE)</f>
        <v>No</v>
      </c>
      <c r="G1431" s="11" t="str">
        <f>VLOOKUP($A1431,'Medical Examinations'!$A1431:$O3765,6,FALSE)</f>
        <v>No</v>
      </c>
      <c r="H1431" s="11">
        <f>VLOOKUP($A1431,'Medical Examinations'!$A1431:$P3765,13,FALSE)</f>
        <v>0</v>
      </c>
      <c r="I1431" s="11" t="str">
        <f>VLOOKUP($A1431,'Medical Examinations'!$A1431:$P3765,16,FALSE)</f>
        <v>No</v>
      </c>
      <c r="J1431" s="11" t="str">
        <f>VLOOKUP($A1431,'Medical Examinations'!$A1431:$P3765,11,FALSE)</f>
        <v>Underweight</v>
      </c>
      <c r="K1431" s="11" t="str">
        <f>VLOOKUP($A1431,'Medical Examinations'!$A1431:$P3765,12,FALSE)</f>
        <v>Diabetes</v>
      </c>
      <c r="L1431" s="11" t="str">
        <f>VLOOKUP($A262,'Hospitalisation Details'!$K262:$S2604,7,FALSE)</f>
        <v>25 Aug 2002</v>
      </c>
      <c r="M1431" s="17">
        <f>VLOOKUP($A262,'Hospitalisation Details'!$K262:$S2604,9,FALSE)</f>
        <v>33475.82</v>
      </c>
      <c r="N1431" s="11" t="str">
        <f>VLOOKUP($A262,'Hospitalisation Details'!$K262:$S2604,4,FALSE)</f>
        <v>Tier - 1</v>
      </c>
      <c r="O1431" s="11" t="str">
        <f>VLOOKUP($A262,'Hospitalisation Details'!$K262:$S2604,5,FALSE)</f>
        <v>Tier - 1</v>
      </c>
      <c r="P1431" s="11" t="str">
        <f>VLOOKUP($A262,'Hospitalisation Details'!$K262:$S2604,6,FALSE)</f>
        <v>R1018</v>
      </c>
      <c r="Q1431" s="36">
        <f ca="1">VLOOKUP($A262,'Hospitalisation Details'!$K262:$S2604,8,FALSE)</f>
        <v>22</v>
      </c>
    </row>
    <row r="1432" spans="1:17" x14ac:dyDescent="0.3">
      <c r="A1432" s="14" t="str">
        <f>VLOOKUP('Customer Names'!A1432,'Customer Names'!A1432:F3766,1,FALSE)</f>
        <v>Id1431</v>
      </c>
      <c r="B1432" s="11" t="str">
        <f>VLOOKUP('Customer Names'!B1432,'Customer Names'!B1432:G3766,5,FALSE)</f>
        <v>Laurie A</v>
      </c>
      <c r="C1432" s="11">
        <f>VLOOKUP($A1432,'Medical Examinations'!$A1432:$O3766,2,FALSE)</f>
        <v>35.020000000000003</v>
      </c>
      <c r="D1432" s="11">
        <f>VLOOKUP($A1432,'Medical Examinations'!$A1432:$O3766,3,FALSE)</f>
        <v>4.78</v>
      </c>
      <c r="E1432" s="11" t="str">
        <f>VLOOKUP($A1432,'Medical Examinations'!$A1432:$P3766,14,FALSE)</f>
        <v>No</v>
      </c>
      <c r="F1432" s="11" t="str">
        <f>VLOOKUP($A1432,'Medical Examinations'!$A1432:$O3766,5,FALSE)</f>
        <v>No</v>
      </c>
      <c r="G1432" s="11" t="str">
        <f>VLOOKUP($A1432,'Medical Examinations'!$A1432:$O3766,6,FALSE)</f>
        <v>Yes</v>
      </c>
      <c r="H1432" s="11">
        <f>VLOOKUP($A1432,'Medical Examinations'!$A1432:$P3766,13,FALSE)</f>
        <v>1</v>
      </c>
      <c r="I1432" s="11" t="str">
        <f>VLOOKUP($A1432,'Medical Examinations'!$A1432:$P3766,16,FALSE)</f>
        <v>No</v>
      </c>
      <c r="J1432" s="11" t="str">
        <f>VLOOKUP($A1432,'Medical Examinations'!$A1432:$P3766,11,FALSE)</f>
        <v>Obesity</v>
      </c>
      <c r="K1432" s="11" t="str">
        <f>VLOOKUP($A1432,'Medical Examinations'!$A1432:$P3766,12,FALSE)</f>
        <v>Normal</v>
      </c>
      <c r="L1432" s="11" t="str">
        <f>VLOOKUP($A263,'Hospitalisation Details'!$K263:$S2605,7,FALSE)</f>
        <v>18 Jun 1970</v>
      </c>
      <c r="M1432" s="17">
        <f>VLOOKUP($A263,'Hospitalisation Details'!$K263:$S2605,9,FALSE)</f>
        <v>33471.97</v>
      </c>
      <c r="N1432" s="11" t="str">
        <f>VLOOKUP($A263,'Hospitalisation Details'!$K263:$S2605,4,FALSE)</f>
        <v>Tier - 2</v>
      </c>
      <c r="O1432" s="11" t="str">
        <f>VLOOKUP($A263,'Hospitalisation Details'!$K263:$S2605,5,FALSE)</f>
        <v>Tier - 2</v>
      </c>
      <c r="P1432" s="11" t="str">
        <f>VLOOKUP($A263,'Hospitalisation Details'!$K263:$S2605,6,FALSE)</f>
        <v>R1012</v>
      </c>
      <c r="Q1432" s="36">
        <f ca="1">VLOOKUP($A263,'Hospitalisation Details'!$K263:$S2605,8,FALSE)</f>
        <v>54</v>
      </c>
    </row>
    <row r="1433" spans="1:17" x14ac:dyDescent="0.3">
      <c r="A1433" s="14" t="str">
        <f>VLOOKUP('Customer Names'!A1433,'Customer Names'!A1433:F3767,1,FALSE)</f>
        <v>Id1432</v>
      </c>
      <c r="B1433" s="11" t="str">
        <f>VLOOKUP('Customer Names'!B1433,'Customer Names'!B1433:G3767,5,FALSE)</f>
        <v>Nicole</v>
      </c>
      <c r="C1433" s="11">
        <f>VLOOKUP($A1433,'Medical Examinations'!$A1433:$O3767,2,FALSE)</f>
        <v>37.1</v>
      </c>
      <c r="D1433" s="11">
        <f>VLOOKUP($A1433,'Medical Examinations'!$A1433:$O3767,3,FALSE)</f>
        <v>8.8699999999999992</v>
      </c>
      <c r="E1433" s="11" t="str">
        <f>VLOOKUP($A1433,'Medical Examinations'!$A1433:$P3767,14,FALSE)</f>
        <v>Yes</v>
      </c>
      <c r="F1433" s="11" t="str">
        <f>VLOOKUP($A1433,'Medical Examinations'!$A1433:$O3767,5,FALSE)</f>
        <v>No</v>
      </c>
      <c r="G1433" s="11" t="str">
        <f>VLOOKUP($A1433,'Medical Examinations'!$A1433:$O3767,6,FALSE)</f>
        <v>No</v>
      </c>
      <c r="H1433" s="11">
        <f>VLOOKUP($A1433,'Medical Examinations'!$A1433:$P3767,13,FALSE)</f>
        <v>0</v>
      </c>
      <c r="I1433" s="11" t="str">
        <f>VLOOKUP($A1433,'Medical Examinations'!$A1433:$P3767,16,FALSE)</f>
        <v>No</v>
      </c>
      <c r="J1433" s="11" t="str">
        <f>VLOOKUP($A1433,'Medical Examinations'!$A1433:$P3767,11,FALSE)</f>
        <v>Obesity</v>
      </c>
      <c r="K1433" s="11" t="str">
        <f>VLOOKUP($A1433,'Medical Examinations'!$A1433:$P3767,12,FALSE)</f>
        <v>Diabetes</v>
      </c>
      <c r="L1433" s="11" t="str">
        <f>VLOOKUP($A264,'Hospitalisation Details'!$K264:$S2606,7,FALSE)</f>
        <v>7 Dec 1985</v>
      </c>
      <c r="M1433" s="17">
        <f>VLOOKUP($A264,'Hospitalisation Details'!$K264:$S2606,9,FALSE)</f>
        <v>33450.99</v>
      </c>
      <c r="N1433" s="11" t="str">
        <f>VLOOKUP($A264,'Hospitalisation Details'!$K264:$S2606,4,FALSE)</f>
        <v>Tier - 2</v>
      </c>
      <c r="O1433" s="11" t="str">
        <f>VLOOKUP($A264,'Hospitalisation Details'!$K264:$S2606,5,FALSE)</f>
        <v>Tier - 2</v>
      </c>
      <c r="P1433" s="11" t="str">
        <f>VLOOKUP($A264,'Hospitalisation Details'!$K264:$S2606,6,FALSE)</f>
        <v>R1011</v>
      </c>
      <c r="Q1433" s="36">
        <f ca="1">VLOOKUP($A264,'Hospitalisation Details'!$K264:$S2606,8,FALSE)</f>
        <v>39</v>
      </c>
    </row>
    <row r="1434" spans="1:17" x14ac:dyDescent="0.3">
      <c r="A1434" s="14" t="str">
        <f>VLOOKUP('Customer Names'!A1434,'Customer Names'!A1434:F3768,1,FALSE)</f>
        <v>Id1433</v>
      </c>
      <c r="B1434" s="11" t="str">
        <f>VLOOKUP('Customer Names'!B1434,'Customer Names'!B1434:G3768,5,FALSE)</f>
        <v>Shelby</v>
      </c>
      <c r="C1434" s="11">
        <f>VLOOKUP($A1434,'Medical Examinations'!$A1434:$O3768,2,FALSE)</f>
        <v>16.79</v>
      </c>
      <c r="D1434" s="11">
        <f>VLOOKUP($A1434,'Medical Examinations'!$A1434:$O3768,3,FALSE)</f>
        <v>11.4</v>
      </c>
      <c r="E1434" s="11" t="str">
        <f>VLOOKUP($A1434,'Medical Examinations'!$A1434:$P3768,14,FALSE)</f>
        <v>No</v>
      </c>
      <c r="F1434" s="11" t="str">
        <f>VLOOKUP($A1434,'Medical Examinations'!$A1434:$O3768,5,FALSE)</f>
        <v>No</v>
      </c>
      <c r="G1434" s="11" t="str">
        <f>VLOOKUP($A1434,'Medical Examinations'!$A1434:$O3768,6,FALSE)</f>
        <v>No</v>
      </c>
      <c r="H1434" s="11">
        <f>VLOOKUP($A1434,'Medical Examinations'!$A1434:$P3768,13,FALSE)</f>
        <v>0</v>
      </c>
      <c r="I1434" s="11" t="str">
        <f>VLOOKUP($A1434,'Medical Examinations'!$A1434:$P3768,16,FALSE)</f>
        <v>No</v>
      </c>
      <c r="J1434" s="11" t="str">
        <f>VLOOKUP($A1434,'Medical Examinations'!$A1434:$P3768,11,FALSE)</f>
        <v>Underweight</v>
      </c>
      <c r="K1434" s="11" t="str">
        <f>VLOOKUP($A1434,'Medical Examinations'!$A1434:$P3768,12,FALSE)</f>
        <v>Diabetes</v>
      </c>
      <c r="L1434" s="11" t="str">
        <f>VLOOKUP($A265,'Hospitalisation Details'!$K265:$S2607,7,FALSE)</f>
        <v>5 Sep 1972</v>
      </c>
      <c r="M1434" s="17">
        <f>VLOOKUP($A265,'Hospitalisation Details'!$K265:$S2607,9,FALSE)</f>
        <v>33344.449999999997</v>
      </c>
      <c r="N1434" s="11" t="str">
        <f>VLOOKUP($A265,'Hospitalisation Details'!$K265:$S2607,4,FALSE)</f>
        <v>Tier - 2</v>
      </c>
      <c r="O1434" s="11" t="str">
        <f>VLOOKUP($A265,'Hospitalisation Details'!$K265:$S2607,5,FALSE)</f>
        <v>Tier - 3</v>
      </c>
      <c r="P1434" s="11" t="str">
        <f>VLOOKUP($A265,'Hospitalisation Details'!$K265:$S2607,6,FALSE)</f>
        <v>R1011</v>
      </c>
      <c r="Q1434" s="36">
        <f ca="1">VLOOKUP($A265,'Hospitalisation Details'!$K265:$S2607,8,FALSE)</f>
        <v>52</v>
      </c>
    </row>
    <row r="1435" spans="1:17" x14ac:dyDescent="0.3">
      <c r="A1435" s="14" t="str">
        <f>VLOOKUP('Customer Names'!A1435,'Customer Names'!A1435:F3769,1,FALSE)</f>
        <v>Id1434</v>
      </c>
      <c r="B1435" s="11" t="str">
        <f>VLOOKUP('Customer Names'!B1435,'Customer Names'!B1435:G3769,5,FALSE)</f>
        <v>Allison</v>
      </c>
      <c r="C1435" s="11">
        <f>VLOOKUP($A1435,'Medical Examinations'!$A1435:$O3769,2,FALSE)</f>
        <v>31.635000000000002</v>
      </c>
      <c r="D1435" s="11">
        <f>VLOOKUP($A1435,'Medical Examinations'!$A1435:$O3769,3,FALSE)</f>
        <v>9.1300000000000008</v>
      </c>
      <c r="E1435" s="11" t="str">
        <f>VLOOKUP($A1435,'Medical Examinations'!$A1435:$P3769,14,FALSE)</f>
        <v>Yes</v>
      </c>
      <c r="F1435" s="11" t="str">
        <f>VLOOKUP($A1435,'Medical Examinations'!$A1435:$O3769,5,FALSE)</f>
        <v>No</v>
      </c>
      <c r="G1435" s="11" t="str">
        <f>VLOOKUP($A1435,'Medical Examinations'!$A1435:$O3769,6,FALSE)</f>
        <v>No</v>
      </c>
      <c r="H1435" s="11">
        <f>VLOOKUP($A1435,'Medical Examinations'!$A1435:$P3769,13,FALSE)</f>
        <v>0</v>
      </c>
      <c r="I1435" s="11" t="str">
        <f>VLOOKUP($A1435,'Medical Examinations'!$A1435:$P3769,16,FALSE)</f>
        <v>No</v>
      </c>
      <c r="J1435" s="11" t="str">
        <f>VLOOKUP($A1435,'Medical Examinations'!$A1435:$P3769,11,FALSE)</f>
        <v>Obesity</v>
      </c>
      <c r="K1435" s="11" t="str">
        <f>VLOOKUP($A1435,'Medical Examinations'!$A1435:$P3769,12,FALSE)</f>
        <v>Diabetes</v>
      </c>
      <c r="L1435" s="11" t="str">
        <f>VLOOKUP($A266,'Hospitalisation Details'!$K266:$S2608,7,FALSE)</f>
        <v>28 Nov 2003</v>
      </c>
      <c r="M1435" s="17">
        <f>VLOOKUP($A266,'Hospitalisation Details'!$K266:$S2608,9,FALSE)</f>
        <v>33307.550000000003</v>
      </c>
      <c r="N1435" s="11" t="str">
        <f>VLOOKUP($A266,'Hospitalisation Details'!$K266:$S2608,4,FALSE)</f>
        <v>Tier - 2</v>
      </c>
      <c r="O1435" s="11" t="str">
        <f>VLOOKUP($A266,'Hospitalisation Details'!$K266:$S2608,5,FALSE)</f>
        <v>Tier - 3</v>
      </c>
      <c r="P1435" s="11" t="str">
        <f>VLOOKUP($A266,'Hospitalisation Details'!$K266:$S2608,6,FALSE)</f>
        <v>R1012</v>
      </c>
      <c r="Q1435" s="36">
        <f ca="1">VLOOKUP($A266,'Hospitalisation Details'!$K266:$S2608,8,FALSE)</f>
        <v>21</v>
      </c>
    </row>
    <row r="1436" spans="1:17" x14ac:dyDescent="0.3">
      <c r="A1436" s="14" t="str">
        <f>VLOOKUP('Customer Names'!A1436,'Customer Names'!A1436:F3770,1,FALSE)</f>
        <v>Id1435</v>
      </c>
      <c r="B1436" s="11" t="str">
        <f>VLOOKUP('Customer Names'!B1436,'Customer Names'!B1436:G3770,5,FALSE)</f>
        <v>Leticia</v>
      </c>
      <c r="C1436" s="11">
        <f>VLOOKUP($A1436,'Medical Examinations'!$A1436:$O3770,2,FALSE)</f>
        <v>24.19</v>
      </c>
      <c r="D1436" s="11">
        <f>VLOOKUP($A1436,'Medical Examinations'!$A1436:$O3770,3,FALSE)</f>
        <v>6.22</v>
      </c>
      <c r="E1436" s="11" t="str">
        <f>VLOOKUP($A1436,'Medical Examinations'!$A1436:$P3770,14,FALSE)</f>
        <v>Yes</v>
      </c>
      <c r="F1436" s="11" t="str">
        <f>VLOOKUP($A1436,'Medical Examinations'!$A1436:$O3770,5,FALSE)</f>
        <v>No</v>
      </c>
      <c r="G1436" s="11" t="str">
        <f>VLOOKUP($A1436,'Medical Examinations'!$A1436:$O3770,6,FALSE)</f>
        <v>Yes</v>
      </c>
      <c r="H1436" s="11">
        <f>VLOOKUP($A1436,'Medical Examinations'!$A1436:$P3770,13,FALSE)</f>
        <v>1</v>
      </c>
      <c r="I1436" s="11" t="str">
        <f>VLOOKUP($A1436,'Medical Examinations'!$A1436:$P3770,16,FALSE)</f>
        <v>No</v>
      </c>
      <c r="J1436" s="11" t="str">
        <f>VLOOKUP($A1436,'Medical Examinations'!$A1436:$P3770,11,FALSE)</f>
        <v>Normal Weight</v>
      </c>
      <c r="K1436" s="11" t="str">
        <f>VLOOKUP($A1436,'Medical Examinations'!$A1436:$P3770,12,FALSE)</f>
        <v>Prediabetes</v>
      </c>
      <c r="L1436" s="11" t="str">
        <f>VLOOKUP($A267,'Hospitalisation Details'!$K267:$S2609,7,FALSE)</f>
        <v>12 Oct 1990</v>
      </c>
      <c r="M1436" s="17">
        <f>VLOOKUP($A267,'Hospitalisation Details'!$K267:$S2609,9,FALSE)</f>
        <v>33292.83</v>
      </c>
      <c r="N1436" s="11" t="str">
        <f>VLOOKUP($A267,'Hospitalisation Details'!$K267:$S2609,4,FALSE)</f>
        <v>Tier - 2</v>
      </c>
      <c r="O1436" s="11" t="str">
        <f>VLOOKUP($A267,'Hospitalisation Details'!$K267:$S2609,5,FALSE)</f>
        <v>Tier - 1</v>
      </c>
      <c r="P1436" s="11" t="str">
        <f>VLOOKUP($A267,'Hospitalisation Details'!$K267:$S2609,6,FALSE)</f>
        <v>R1011</v>
      </c>
      <c r="Q1436" s="36">
        <f ca="1">VLOOKUP($A267,'Hospitalisation Details'!$K267:$S2609,8,FALSE)</f>
        <v>34</v>
      </c>
    </row>
    <row r="1437" spans="1:17" x14ac:dyDescent="0.3">
      <c r="A1437" s="14" t="str">
        <f>VLOOKUP('Customer Names'!A1437,'Customer Names'!A1437:F3771,1,FALSE)</f>
        <v>Id1436</v>
      </c>
      <c r="B1437" s="11" t="str">
        <f>VLOOKUP('Customer Names'!B1437,'Customer Names'!B1437:G3771,5,FALSE)</f>
        <v>John S</v>
      </c>
      <c r="C1437" s="11">
        <f>VLOOKUP($A1437,'Medical Examinations'!$A1437:$O3771,2,FALSE)</f>
        <v>35.29</v>
      </c>
      <c r="D1437" s="11">
        <f>VLOOKUP($A1437,'Medical Examinations'!$A1437:$O3771,3,FALSE)</f>
        <v>5.9</v>
      </c>
      <c r="E1437" s="11" t="str">
        <f>VLOOKUP($A1437,'Medical Examinations'!$A1437:$P3771,14,FALSE)</f>
        <v>No</v>
      </c>
      <c r="F1437" s="11" t="str">
        <f>VLOOKUP($A1437,'Medical Examinations'!$A1437:$O3771,5,FALSE)</f>
        <v>No</v>
      </c>
      <c r="G1437" s="11" t="str">
        <f>VLOOKUP($A1437,'Medical Examinations'!$A1437:$O3771,6,FALSE)</f>
        <v>Yes</v>
      </c>
      <c r="H1437" s="11">
        <f>VLOOKUP($A1437,'Medical Examinations'!$A1437:$P3771,13,FALSE)</f>
        <v>1</v>
      </c>
      <c r="I1437" s="11" t="str">
        <f>VLOOKUP($A1437,'Medical Examinations'!$A1437:$P3771,16,FALSE)</f>
        <v>No</v>
      </c>
      <c r="J1437" s="11" t="str">
        <f>VLOOKUP($A1437,'Medical Examinations'!$A1437:$P3771,11,FALSE)</f>
        <v>Obesity</v>
      </c>
      <c r="K1437" s="11" t="str">
        <f>VLOOKUP($A1437,'Medical Examinations'!$A1437:$P3771,12,FALSE)</f>
        <v>Prediabetes</v>
      </c>
      <c r="L1437" s="11" t="str">
        <f>VLOOKUP($A268,'Hospitalisation Details'!$K268:$S2610,7,FALSE)</f>
        <v>15 Jul 1985</v>
      </c>
      <c r="M1437" s="17">
        <f>VLOOKUP($A268,'Hospitalisation Details'!$K268:$S2610,9,FALSE)</f>
        <v>33121</v>
      </c>
      <c r="N1437" s="11" t="str">
        <f>VLOOKUP($A268,'Hospitalisation Details'!$K268:$S2610,4,FALSE)</f>
        <v>Tier - 2</v>
      </c>
      <c r="O1437" s="11" t="str">
        <f>VLOOKUP($A268,'Hospitalisation Details'!$K268:$S2610,5,FALSE)</f>
        <v>Tier - 1</v>
      </c>
      <c r="P1437" s="11" t="str">
        <f>VLOOKUP($A268,'Hospitalisation Details'!$K268:$S2610,6,FALSE)</f>
        <v>R1011</v>
      </c>
      <c r="Q1437" s="36">
        <f ca="1">VLOOKUP($A268,'Hospitalisation Details'!$K268:$S2610,8,FALSE)</f>
        <v>39</v>
      </c>
    </row>
    <row r="1438" spans="1:17" x14ac:dyDescent="0.3">
      <c r="A1438" s="14" t="str">
        <f>VLOOKUP('Customer Names'!A1438,'Customer Names'!A1438:F3772,1,FALSE)</f>
        <v>Id1437</v>
      </c>
      <c r="B1438" s="11" t="str">
        <f>VLOOKUP('Customer Names'!B1438,'Customer Names'!B1438:G3772,5,FALSE)</f>
        <v>April</v>
      </c>
      <c r="C1438" s="11">
        <f>VLOOKUP($A1438,'Medical Examinations'!$A1438:$O3772,2,FALSE)</f>
        <v>35.299999999999997</v>
      </c>
      <c r="D1438" s="11">
        <f>VLOOKUP($A1438,'Medical Examinations'!$A1438:$O3772,3,FALSE)</f>
        <v>4.45</v>
      </c>
      <c r="E1438" s="11" t="str">
        <f>VLOOKUP($A1438,'Medical Examinations'!$A1438:$P3772,14,FALSE)</f>
        <v>No</v>
      </c>
      <c r="F1438" s="11" t="str">
        <f>VLOOKUP($A1438,'Medical Examinations'!$A1438:$O3772,5,FALSE)</f>
        <v>No</v>
      </c>
      <c r="G1438" s="11" t="str">
        <f>VLOOKUP($A1438,'Medical Examinations'!$A1438:$O3772,6,FALSE)</f>
        <v>No</v>
      </c>
      <c r="H1438" s="11">
        <f>VLOOKUP($A1438,'Medical Examinations'!$A1438:$P3772,13,FALSE)</f>
        <v>0</v>
      </c>
      <c r="I1438" s="11" t="str">
        <f>VLOOKUP($A1438,'Medical Examinations'!$A1438:$P3772,16,FALSE)</f>
        <v>No</v>
      </c>
      <c r="J1438" s="11" t="str">
        <f>VLOOKUP($A1438,'Medical Examinations'!$A1438:$P3772,11,FALSE)</f>
        <v>Obesity</v>
      </c>
      <c r="K1438" s="11" t="str">
        <f>VLOOKUP($A1438,'Medical Examinations'!$A1438:$P3772,12,FALSE)</f>
        <v>Normal</v>
      </c>
      <c r="L1438" s="11" t="str">
        <f>VLOOKUP($A269,'Hospitalisation Details'!$K269:$S2611,7,FALSE)</f>
        <v>30 Oct 1969</v>
      </c>
      <c r="M1438" s="17">
        <f>VLOOKUP($A269,'Hospitalisation Details'!$K269:$S2611,9,FALSE)</f>
        <v>33090.660000000003</v>
      </c>
      <c r="N1438" s="11" t="str">
        <f>VLOOKUP($A269,'Hospitalisation Details'!$K269:$S2611,4,FALSE)</f>
        <v>Tier - 2</v>
      </c>
      <c r="O1438" s="11" t="str">
        <f>VLOOKUP($A269,'Hospitalisation Details'!$K269:$S2611,5,FALSE)</f>
        <v>Tier - 2</v>
      </c>
      <c r="P1438" s="11" t="str">
        <f>VLOOKUP($A269,'Hospitalisation Details'!$K269:$S2611,6,FALSE)</f>
        <v>R1011</v>
      </c>
      <c r="Q1438" s="36">
        <f ca="1">VLOOKUP($A269,'Hospitalisation Details'!$K269:$S2611,8,FALSE)</f>
        <v>55</v>
      </c>
    </row>
    <row r="1439" spans="1:17" x14ac:dyDescent="0.3">
      <c r="A1439" s="14" t="str">
        <f>VLOOKUP('Customer Names'!A1439,'Customer Names'!A1439:F3773,1,FALSE)</f>
        <v>Id1438</v>
      </c>
      <c r="B1439" s="11" t="str">
        <f>VLOOKUP('Customer Names'!B1439,'Customer Names'!B1439:G3773,5,FALSE)</f>
        <v>Ashley N</v>
      </c>
      <c r="C1439" s="11">
        <f>VLOOKUP($A1439,'Medical Examinations'!$A1439:$O3773,2,FALSE)</f>
        <v>35.64</v>
      </c>
      <c r="D1439" s="11">
        <f>VLOOKUP($A1439,'Medical Examinations'!$A1439:$O3773,3,FALSE)</f>
        <v>6.17</v>
      </c>
      <c r="E1439" s="11" t="str">
        <f>VLOOKUP($A1439,'Medical Examinations'!$A1439:$P3773,14,FALSE)</f>
        <v>No</v>
      </c>
      <c r="F1439" s="11" t="str">
        <f>VLOOKUP($A1439,'Medical Examinations'!$A1439:$O3773,5,FALSE)</f>
        <v>No</v>
      </c>
      <c r="G1439" s="11" t="str">
        <f>VLOOKUP($A1439,'Medical Examinations'!$A1439:$O3773,6,FALSE)</f>
        <v>Yes</v>
      </c>
      <c r="H1439" s="11">
        <f>VLOOKUP($A1439,'Medical Examinations'!$A1439:$P3773,13,FALSE)</f>
        <v>1</v>
      </c>
      <c r="I1439" s="11" t="str">
        <f>VLOOKUP($A1439,'Medical Examinations'!$A1439:$P3773,16,FALSE)</f>
        <v>No</v>
      </c>
      <c r="J1439" s="11" t="str">
        <f>VLOOKUP($A1439,'Medical Examinations'!$A1439:$P3773,11,FALSE)</f>
        <v>Obesity</v>
      </c>
      <c r="K1439" s="11" t="str">
        <f>VLOOKUP($A1439,'Medical Examinations'!$A1439:$P3773,12,FALSE)</f>
        <v>Prediabetes</v>
      </c>
      <c r="L1439" s="11" t="str">
        <f>VLOOKUP($A270,'Hospitalisation Details'!$K270:$S2612,7,FALSE)</f>
        <v>1 Jul 1962</v>
      </c>
      <c r="M1439" s="17">
        <f>VLOOKUP($A270,'Hospitalisation Details'!$K270:$S2612,9,FALSE)</f>
        <v>33074.94</v>
      </c>
      <c r="N1439" s="11" t="str">
        <f>VLOOKUP($A270,'Hospitalisation Details'!$K270:$S2612,4,FALSE)</f>
        <v>Tier - 1</v>
      </c>
      <c r="O1439" s="11" t="str">
        <f>VLOOKUP($A270,'Hospitalisation Details'!$K270:$S2612,5,FALSE)</f>
        <v>Tier - 2</v>
      </c>
      <c r="P1439" s="11" t="str">
        <f>VLOOKUP($A270,'Hospitalisation Details'!$K270:$S2612,6,FALSE)</f>
        <v>R1011</v>
      </c>
      <c r="Q1439" s="36">
        <f ca="1">VLOOKUP($A270,'Hospitalisation Details'!$K270:$S2612,8,FALSE)</f>
        <v>62</v>
      </c>
    </row>
    <row r="1440" spans="1:17" x14ac:dyDescent="0.3">
      <c r="A1440" s="14" t="str">
        <f>VLOOKUP('Customer Names'!A1440,'Customer Names'!A1440:F3774,1,FALSE)</f>
        <v>Id1439</v>
      </c>
      <c r="B1440" s="11" t="str">
        <f>VLOOKUP('Customer Names'!B1440,'Customer Names'!B1440:G3774,5,FALSE)</f>
        <v>Madeleine</v>
      </c>
      <c r="C1440" s="11">
        <f>VLOOKUP($A1440,'Medical Examinations'!$A1440:$O3774,2,FALSE)</f>
        <v>33.1</v>
      </c>
      <c r="D1440" s="11">
        <f>VLOOKUP($A1440,'Medical Examinations'!$A1440:$O3774,3,FALSE)</f>
        <v>4.93</v>
      </c>
      <c r="E1440" s="11" t="str">
        <f>VLOOKUP($A1440,'Medical Examinations'!$A1440:$P3774,14,FALSE)</f>
        <v>No</v>
      </c>
      <c r="F1440" s="11" t="str">
        <f>VLOOKUP($A1440,'Medical Examinations'!$A1440:$O3774,5,FALSE)</f>
        <v>No</v>
      </c>
      <c r="G1440" s="11" t="str">
        <f>VLOOKUP($A1440,'Medical Examinations'!$A1440:$O3774,6,FALSE)</f>
        <v>No</v>
      </c>
      <c r="H1440" s="11">
        <f>VLOOKUP($A1440,'Medical Examinations'!$A1440:$P3774,13,FALSE)</f>
        <v>0</v>
      </c>
      <c r="I1440" s="11" t="str">
        <f>VLOOKUP($A1440,'Medical Examinations'!$A1440:$P3774,16,FALSE)</f>
        <v>No</v>
      </c>
      <c r="J1440" s="11" t="str">
        <f>VLOOKUP($A1440,'Medical Examinations'!$A1440:$P3774,11,FALSE)</f>
        <v>Obesity</v>
      </c>
      <c r="K1440" s="11" t="str">
        <f>VLOOKUP($A1440,'Medical Examinations'!$A1440:$P3774,12,FALSE)</f>
        <v>Normal</v>
      </c>
      <c r="L1440" s="11" t="str">
        <f>VLOOKUP($A271,'Hospitalisation Details'!$K271:$S2613,7,FALSE)</f>
        <v>28 Jul 1994</v>
      </c>
      <c r="M1440" s="17">
        <f>VLOOKUP($A271,'Hospitalisation Details'!$K271:$S2613,9,FALSE)</f>
        <v>33057.230000000003</v>
      </c>
      <c r="N1440" s="11" t="str">
        <f>VLOOKUP($A271,'Hospitalisation Details'!$K271:$S2613,4,FALSE)</f>
        <v>Tier - 1</v>
      </c>
      <c r="O1440" s="11" t="str">
        <f>VLOOKUP($A271,'Hospitalisation Details'!$K271:$S2613,5,FALSE)</f>
        <v>Tier - 2</v>
      </c>
      <c r="P1440" s="11" t="str">
        <f>VLOOKUP($A271,'Hospitalisation Details'!$K271:$S2613,6,FALSE)</f>
        <v>R1011</v>
      </c>
      <c r="Q1440" s="36">
        <f ca="1">VLOOKUP($A271,'Hospitalisation Details'!$K271:$S2613,8,FALSE)</f>
        <v>30</v>
      </c>
    </row>
    <row r="1441" spans="1:17" x14ac:dyDescent="0.3">
      <c r="A1441" s="14" t="str">
        <f>VLOOKUP('Customer Names'!A1441,'Customer Names'!A1441:F3775,1,FALSE)</f>
        <v>Id1440</v>
      </c>
      <c r="B1441" s="11" t="str">
        <f>VLOOKUP('Customer Names'!B1441,'Customer Names'!B1441:G3775,5,FALSE)</f>
        <v>Nelly S</v>
      </c>
      <c r="C1441" s="11">
        <f>VLOOKUP($A1441,'Medical Examinations'!$A1441:$O3775,2,FALSE)</f>
        <v>26.41</v>
      </c>
      <c r="D1441" s="11">
        <f>VLOOKUP($A1441,'Medical Examinations'!$A1441:$O3775,3,FALSE)</f>
        <v>7.32</v>
      </c>
      <c r="E1441" s="11" t="str">
        <f>VLOOKUP($A1441,'Medical Examinations'!$A1441:$P3775,14,FALSE)</f>
        <v>Yes</v>
      </c>
      <c r="F1441" s="11" t="str">
        <f>VLOOKUP($A1441,'Medical Examinations'!$A1441:$O3775,5,FALSE)</f>
        <v>No</v>
      </c>
      <c r="G1441" s="11" t="str">
        <f>VLOOKUP($A1441,'Medical Examinations'!$A1441:$O3775,6,FALSE)</f>
        <v>No</v>
      </c>
      <c r="H1441" s="11">
        <f>VLOOKUP($A1441,'Medical Examinations'!$A1441:$P3775,13,FALSE)</f>
        <v>1</v>
      </c>
      <c r="I1441" s="11" t="str">
        <f>VLOOKUP($A1441,'Medical Examinations'!$A1441:$P3775,16,FALSE)</f>
        <v>No</v>
      </c>
      <c r="J1441" s="11" t="str">
        <f>VLOOKUP($A1441,'Medical Examinations'!$A1441:$P3775,11,FALSE)</f>
        <v>Overweight</v>
      </c>
      <c r="K1441" s="11" t="str">
        <f>VLOOKUP($A1441,'Medical Examinations'!$A1441:$P3775,12,FALSE)</f>
        <v>Diabetes</v>
      </c>
      <c r="L1441" s="11" t="str">
        <f>VLOOKUP($A272,'Hospitalisation Details'!$K272:$S2614,7,FALSE)</f>
        <v>10 Jul 1967</v>
      </c>
      <c r="M1441" s="17">
        <f>VLOOKUP($A272,'Hospitalisation Details'!$K272:$S2614,9,FALSE)</f>
        <v>33025.32</v>
      </c>
      <c r="N1441" s="11" t="str">
        <f>VLOOKUP($A272,'Hospitalisation Details'!$K272:$S2614,4,FALSE)</f>
        <v>Tier - 2</v>
      </c>
      <c r="O1441" s="11" t="str">
        <f>VLOOKUP($A272,'Hospitalisation Details'!$K272:$S2614,5,FALSE)</f>
        <v>Tier - 3</v>
      </c>
      <c r="P1441" s="11" t="str">
        <f>VLOOKUP($A272,'Hospitalisation Details'!$K272:$S2614,6,FALSE)</f>
        <v>R1011</v>
      </c>
      <c r="Q1441" s="36">
        <f ca="1">VLOOKUP($A272,'Hospitalisation Details'!$K272:$S2614,8,FALSE)</f>
        <v>57</v>
      </c>
    </row>
    <row r="1442" spans="1:17" x14ac:dyDescent="0.3">
      <c r="A1442" s="14" t="str">
        <f>VLOOKUP('Customer Names'!A1442,'Customer Names'!A1442:F3776,1,FALSE)</f>
        <v>Id1441</v>
      </c>
      <c r="B1442" s="11" t="str">
        <f>VLOOKUP('Customer Names'!B1442,'Customer Names'!B1442:G3776,5,FALSE)</f>
        <v>Meredith S</v>
      </c>
      <c r="C1442" s="11">
        <f>VLOOKUP($A1442,'Medical Examinations'!$A1442:$O3776,2,FALSE)</f>
        <v>29.9</v>
      </c>
      <c r="D1442" s="11">
        <f>VLOOKUP($A1442,'Medical Examinations'!$A1442:$O3776,3,FALSE)</f>
        <v>5.27</v>
      </c>
      <c r="E1442" s="11" t="str">
        <f>VLOOKUP($A1442,'Medical Examinations'!$A1442:$P3776,14,FALSE)</f>
        <v>No</v>
      </c>
      <c r="F1442" s="11" t="str">
        <f>VLOOKUP($A1442,'Medical Examinations'!$A1442:$O3776,5,FALSE)</f>
        <v>No</v>
      </c>
      <c r="G1442" s="11" t="str">
        <f>VLOOKUP($A1442,'Medical Examinations'!$A1442:$O3776,6,FALSE)</f>
        <v>Yes</v>
      </c>
      <c r="H1442" s="11">
        <f>VLOOKUP($A1442,'Medical Examinations'!$A1442:$P3776,13,FALSE)</f>
        <v>1</v>
      </c>
      <c r="I1442" s="11" t="str">
        <f>VLOOKUP($A1442,'Medical Examinations'!$A1442:$P3776,16,FALSE)</f>
        <v>No</v>
      </c>
      <c r="J1442" s="11" t="str">
        <f>VLOOKUP($A1442,'Medical Examinations'!$A1442:$P3776,11,FALSE)</f>
        <v>Obesity</v>
      </c>
      <c r="K1442" s="11" t="str">
        <f>VLOOKUP($A1442,'Medical Examinations'!$A1442:$P3776,12,FALSE)</f>
        <v>Normal</v>
      </c>
      <c r="L1442" s="11" t="str">
        <f>VLOOKUP($A273,'Hospitalisation Details'!$K273:$S2615,7,FALSE)</f>
        <v>8 Jul 1995</v>
      </c>
      <c r="M1442" s="17">
        <f>VLOOKUP($A273,'Hospitalisation Details'!$K273:$S2615,9,FALSE)</f>
        <v>33017.46</v>
      </c>
      <c r="N1442" s="11" t="str">
        <f>VLOOKUP($A273,'Hospitalisation Details'!$K273:$S2615,4,FALSE)</f>
        <v>Tier - 1</v>
      </c>
      <c r="O1442" s="11" t="str">
        <f>VLOOKUP($A273,'Hospitalisation Details'!$K273:$S2615,5,FALSE)</f>
        <v>Tier - 1</v>
      </c>
      <c r="P1442" s="11" t="str">
        <f>VLOOKUP($A273,'Hospitalisation Details'!$K273:$S2615,6,FALSE)</f>
        <v>R1011</v>
      </c>
      <c r="Q1442" s="36">
        <f ca="1">VLOOKUP($A273,'Hospitalisation Details'!$K273:$S2615,8,FALSE)</f>
        <v>29</v>
      </c>
    </row>
    <row r="1443" spans="1:17" x14ac:dyDescent="0.3">
      <c r="A1443" s="14" t="str">
        <f>VLOOKUP('Customer Names'!A1443,'Customer Names'!A1443:F3777,1,FALSE)</f>
        <v>Id1442</v>
      </c>
      <c r="B1443" s="11" t="str">
        <f>VLOOKUP('Customer Names'!B1443,'Customer Names'!B1443:G3777,5,FALSE)</f>
        <v>Kevin</v>
      </c>
      <c r="C1443" s="11">
        <f>VLOOKUP($A1443,'Medical Examinations'!$A1443:$O3777,2,FALSE)</f>
        <v>25.24</v>
      </c>
      <c r="D1443" s="11">
        <f>VLOOKUP($A1443,'Medical Examinations'!$A1443:$O3777,3,FALSE)</f>
        <v>5.82</v>
      </c>
      <c r="E1443" s="11" t="str">
        <f>VLOOKUP($A1443,'Medical Examinations'!$A1443:$P3777,14,FALSE)</f>
        <v>No</v>
      </c>
      <c r="F1443" s="11" t="str">
        <f>VLOOKUP($A1443,'Medical Examinations'!$A1443:$O3777,5,FALSE)</f>
        <v>No</v>
      </c>
      <c r="G1443" s="11" t="str">
        <f>VLOOKUP($A1443,'Medical Examinations'!$A1443:$O3777,6,FALSE)</f>
        <v>No</v>
      </c>
      <c r="H1443" s="11">
        <f>VLOOKUP($A1443,'Medical Examinations'!$A1443:$P3777,13,FALSE)</f>
        <v>1</v>
      </c>
      <c r="I1443" s="11" t="str">
        <f>VLOOKUP($A1443,'Medical Examinations'!$A1443:$P3777,16,FALSE)</f>
        <v>No</v>
      </c>
      <c r="J1443" s="11" t="str">
        <f>VLOOKUP($A1443,'Medical Examinations'!$A1443:$P3777,11,FALSE)</f>
        <v>Overweight</v>
      </c>
      <c r="K1443" s="11" t="str">
        <f>VLOOKUP($A1443,'Medical Examinations'!$A1443:$P3777,12,FALSE)</f>
        <v>Prediabetes</v>
      </c>
      <c r="L1443" s="11" t="str">
        <f>VLOOKUP($A274,'Hospitalisation Details'!$K274:$S2616,7,FALSE)</f>
        <v>24 Aug 1971</v>
      </c>
      <c r="M1443" s="17">
        <f>VLOOKUP($A274,'Hospitalisation Details'!$K274:$S2616,9,FALSE)</f>
        <v>32947.629999999997</v>
      </c>
      <c r="N1443" s="11" t="str">
        <f>VLOOKUP($A274,'Hospitalisation Details'!$K274:$S2616,4,FALSE)</f>
        <v>Tier - 2</v>
      </c>
      <c r="O1443" s="11" t="str">
        <f>VLOOKUP($A274,'Hospitalisation Details'!$K274:$S2616,5,FALSE)</f>
        <v>Tier - 1</v>
      </c>
      <c r="P1443" s="11" t="str">
        <f>VLOOKUP($A274,'Hospitalisation Details'!$K274:$S2616,6,FALSE)</f>
        <v>R1011</v>
      </c>
      <c r="Q1443" s="36">
        <f ca="1">VLOOKUP($A274,'Hospitalisation Details'!$K274:$S2616,8,FALSE)</f>
        <v>53</v>
      </c>
    </row>
    <row r="1444" spans="1:17" x14ac:dyDescent="0.3">
      <c r="A1444" s="14" t="str">
        <f>VLOOKUP('Customer Names'!A1444,'Customer Names'!A1444:F3778,1,FALSE)</f>
        <v>Id1443</v>
      </c>
      <c r="B1444" s="11" t="str">
        <f>VLOOKUP('Customer Names'!B1444,'Customer Names'!B1444:G3778,5,FALSE)</f>
        <v>Lisa</v>
      </c>
      <c r="C1444" s="11">
        <f>VLOOKUP($A1444,'Medical Examinations'!$A1444:$O3778,2,FALSE)</f>
        <v>25.08</v>
      </c>
      <c r="D1444" s="11">
        <f>VLOOKUP($A1444,'Medical Examinations'!$A1444:$O3778,3,FALSE)</f>
        <v>5.8</v>
      </c>
      <c r="E1444" s="11" t="str">
        <f>VLOOKUP($A1444,'Medical Examinations'!$A1444:$P3778,14,FALSE)</f>
        <v>No</v>
      </c>
      <c r="F1444" s="11" t="str">
        <f>VLOOKUP($A1444,'Medical Examinations'!$A1444:$O3778,5,FALSE)</f>
        <v>No</v>
      </c>
      <c r="G1444" s="11" t="str">
        <f>VLOOKUP($A1444,'Medical Examinations'!$A1444:$O3778,6,FALSE)</f>
        <v>Yes</v>
      </c>
      <c r="H1444" s="11">
        <f>VLOOKUP($A1444,'Medical Examinations'!$A1444:$P3778,13,FALSE)</f>
        <v>1</v>
      </c>
      <c r="I1444" s="11" t="str">
        <f>VLOOKUP($A1444,'Medical Examinations'!$A1444:$P3778,16,FALSE)</f>
        <v>No</v>
      </c>
      <c r="J1444" s="11" t="str">
        <f>VLOOKUP($A1444,'Medical Examinations'!$A1444:$P3778,11,FALSE)</f>
        <v>Overweight</v>
      </c>
      <c r="K1444" s="11" t="str">
        <f>VLOOKUP($A1444,'Medical Examinations'!$A1444:$P3778,12,FALSE)</f>
        <v>Prediabetes</v>
      </c>
      <c r="L1444" s="11" t="str">
        <f>VLOOKUP($A275,'Hospitalisation Details'!$K275:$S2617,7,FALSE)</f>
        <v>17 Nov 1981</v>
      </c>
      <c r="M1444" s="17">
        <f>VLOOKUP($A275,'Hospitalisation Details'!$K275:$S2617,9,FALSE)</f>
        <v>32906.69</v>
      </c>
      <c r="N1444" s="11" t="str">
        <f>VLOOKUP($A275,'Hospitalisation Details'!$K275:$S2617,4,FALSE)</f>
        <v>Tier - 2</v>
      </c>
      <c r="O1444" s="11" t="str">
        <f>VLOOKUP($A275,'Hospitalisation Details'!$K275:$S2617,5,FALSE)</f>
        <v>Tier - 3</v>
      </c>
      <c r="P1444" s="11" t="str">
        <f>VLOOKUP($A275,'Hospitalisation Details'!$K275:$S2617,6,FALSE)</f>
        <v>R1011</v>
      </c>
      <c r="Q1444" s="36">
        <f ca="1">VLOOKUP($A275,'Hospitalisation Details'!$K275:$S2617,8,FALSE)</f>
        <v>43</v>
      </c>
    </row>
    <row r="1445" spans="1:17" x14ac:dyDescent="0.3">
      <c r="A1445" s="14" t="str">
        <f>VLOOKUP('Customer Names'!A1445,'Customer Names'!A1445:F3779,1,FALSE)</f>
        <v>Id1444</v>
      </c>
      <c r="B1445" s="11" t="str">
        <f>VLOOKUP('Customer Names'!B1445,'Customer Names'!B1445:G3779,5,FALSE)</f>
        <v>Katherine A</v>
      </c>
      <c r="C1445" s="11">
        <f>VLOOKUP($A1445,'Medical Examinations'!$A1445:$O3779,2,FALSE)</f>
        <v>29.164999999999999</v>
      </c>
      <c r="D1445" s="11">
        <f>VLOOKUP($A1445,'Medical Examinations'!$A1445:$O3779,3,FALSE)</f>
        <v>4.87</v>
      </c>
      <c r="E1445" s="11" t="str">
        <f>VLOOKUP($A1445,'Medical Examinations'!$A1445:$P3779,14,FALSE)</f>
        <v>No</v>
      </c>
      <c r="F1445" s="11" t="str">
        <f>VLOOKUP($A1445,'Medical Examinations'!$A1445:$O3779,5,FALSE)</f>
        <v>Yes</v>
      </c>
      <c r="G1445" s="11" t="str">
        <f>VLOOKUP($A1445,'Medical Examinations'!$A1445:$O3779,6,FALSE)</f>
        <v>No</v>
      </c>
      <c r="H1445" s="11">
        <f>VLOOKUP($A1445,'Medical Examinations'!$A1445:$P3779,13,FALSE)</f>
        <v>1</v>
      </c>
      <c r="I1445" s="11" t="str">
        <f>VLOOKUP($A1445,'Medical Examinations'!$A1445:$P3779,16,FALSE)</f>
        <v>No</v>
      </c>
      <c r="J1445" s="11" t="str">
        <f>VLOOKUP($A1445,'Medical Examinations'!$A1445:$P3779,11,FALSE)</f>
        <v>Overweight</v>
      </c>
      <c r="K1445" s="11" t="str">
        <f>VLOOKUP($A1445,'Medical Examinations'!$A1445:$P3779,12,FALSE)</f>
        <v>Normal</v>
      </c>
      <c r="L1445" s="11" t="str">
        <f>VLOOKUP($A276,'Hospitalisation Details'!$K276:$S2618,7,FALSE)</f>
        <v>4 Dec 1995</v>
      </c>
      <c r="M1445" s="17">
        <f>VLOOKUP($A276,'Hospitalisation Details'!$K276:$S2618,9,FALSE)</f>
        <v>32827.51</v>
      </c>
      <c r="N1445" s="11" t="str">
        <f>VLOOKUP($A276,'Hospitalisation Details'!$K276:$S2618,4,FALSE)</f>
        <v>Tier - 1</v>
      </c>
      <c r="O1445" s="11" t="str">
        <f>VLOOKUP($A276,'Hospitalisation Details'!$K276:$S2618,5,FALSE)</f>
        <v>Tier - 2</v>
      </c>
      <c r="P1445" s="11" t="str">
        <f>VLOOKUP($A276,'Hospitalisation Details'!$K276:$S2618,6,FALSE)</f>
        <v>R1011</v>
      </c>
      <c r="Q1445" s="36">
        <f ca="1">VLOOKUP($A276,'Hospitalisation Details'!$K276:$S2618,8,FALSE)</f>
        <v>29</v>
      </c>
    </row>
    <row r="1446" spans="1:17" x14ac:dyDescent="0.3">
      <c r="A1446" s="14" t="str">
        <f>VLOOKUP('Customer Names'!A1446,'Customer Names'!A1446:F3780,1,FALSE)</f>
        <v>Id1445</v>
      </c>
      <c r="B1446" s="11" t="str">
        <f>VLOOKUP('Customer Names'!B1446,'Customer Names'!B1446:G3780,5,FALSE)</f>
        <v>Steve</v>
      </c>
      <c r="C1446" s="11">
        <f>VLOOKUP($A1446,'Medical Examinations'!$A1446:$O3780,2,FALSE)</f>
        <v>15.05</v>
      </c>
      <c r="D1446" s="11">
        <f>VLOOKUP($A1446,'Medical Examinations'!$A1446:$O3780,3,FALSE)</f>
        <v>8.1199999999999992</v>
      </c>
      <c r="E1446" s="11" t="str">
        <f>VLOOKUP($A1446,'Medical Examinations'!$A1446:$P3780,14,FALSE)</f>
        <v>No</v>
      </c>
      <c r="F1446" s="11" t="str">
        <f>VLOOKUP($A1446,'Medical Examinations'!$A1446:$O3780,5,FALSE)</f>
        <v>No</v>
      </c>
      <c r="G1446" s="11" t="str">
        <f>VLOOKUP($A1446,'Medical Examinations'!$A1446:$O3780,6,FALSE)</f>
        <v>No</v>
      </c>
      <c r="H1446" s="11">
        <f>VLOOKUP($A1446,'Medical Examinations'!$A1446:$P3780,13,FALSE)</f>
        <v>0</v>
      </c>
      <c r="I1446" s="11" t="str">
        <f>VLOOKUP($A1446,'Medical Examinations'!$A1446:$P3780,16,FALSE)</f>
        <v>No</v>
      </c>
      <c r="J1446" s="11" t="str">
        <f>VLOOKUP($A1446,'Medical Examinations'!$A1446:$P3780,11,FALSE)</f>
        <v>Underweight</v>
      </c>
      <c r="K1446" s="11" t="str">
        <f>VLOOKUP($A1446,'Medical Examinations'!$A1446:$P3780,12,FALSE)</f>
        <v>Diabetes</v>
      </c>
      <c r="L1446" s="11" t="str">
        <f>VLOOKUP($A277,'Hospitalisation Details'!$K277:$S2619,7,FALSE)</f>
        <v>12 Dec 1980</v>
      </c>
      <c r="M1446" s="17">
        <f>VLOOKUP($A277,'Hospitalisation Details'!$K277:$S2619,9,FALSE)</f>
        <v>32787.46</v>
      </c>
      <c r="N1446" s="11" t="str">
        <f>VLOOKUP($A277,'Hospitalisation Details'!$K277:$S2619,4,FALSE)</f>
        <v>Tier - 1</v>
      </c>
      <c r="O1446" s="11" t="str">
        <f>VLOOKUP($A277,'Hospitalisation Details'!$K277:$S2619,5,FALSE)</f>
        <v>Tier - 3</v>
      </c>
      <c r="P1446" s="11" t="str">
        <f>VLOOKUP($A277,'Hospitalisation Details'!$K277:$S2619,6,FALSE)</f>
        <v>R1012</v>
      </c>
      <c r="Q1446" s="36">
        <f ca="1">VLOOKUP($A277,'Hospitalisation Details'!$K277:$S2619,8,FALSE)</f>
        <v>44</v>
      </c>
    </row>
    <row r="1447" spans="1:17" x14ac:dyDescent="0.3">
      <c r="A1447" s="14" t="str">
        <f>VLOOKUP('Customer Names'!A1447,'Customer Names'!A1447:F3781,1,FALSE)</f>
        <v>Id1446</v>
      </c>
      <c r="B1447" s="11" t="str">
        <f>VLOOKUP('Customer Names'!B1447,'Customer Names'!B1447:G3781,5,FALSE)</f>
        <v>Kate L</v>
      </c>
      <c r="C1447" s="11">
        <f>VLOOKUP($A1447,'Medical Examinations'!$A1447:$O3781,2,FALSE)</f>
        <v>19.95</v>
      </c>
      <c r="D1447" s="11">
        <f>VLOOKUP($A1447,'Medical Examinations'!$A1447:$O3781,3,FALSE)</f>
        <v>4.3600000000000003</v>
      </c>
      <c r="E1447" s="11" t="str">
        <f>VLOOKUP($A1447,'Medical Examinations'!$A1447:$P3781,14,FALSE)</f>
        <v>No</v>
      </c>
      <c r="F1447" s="11" t="str">
        <f>VLOOKUP($A1447,'Medical Examinations'!$A1447:$O3781,5,FALSE)</f>
        <v>No</v>
      </c>
      <c r="G1447" s="11" t="str">
        <f>VLOOKUP($A1447,'Medical Examinations'!$A1447:$O3781,6,FALSE)</f>
        <v>No</v>
      </c>
      <c r="H1447" s="11">
        <f>VLOOKUP($A1447,'Medical Examinations'!$A1447:$P3781,13,FALSE)</f>
        <v>2</v>
      </c>
      <c r="I1447" s="11" t="str">
        <f>VLOOKUP($A1447,'Medical Examinations'!$A1447:$P3781,16,FALSE)</f>
        <v>No</v>
      </c>
      <c r="J1447" s="11" t="str">
        <f>VLOOKUP($A1447,'Medical Examinations'!$A1447:$P3781,11,FALSE)</f>
        <v>Normal Weight</v>
      </c>
      <c r="K1447" s="11" t="str">
        <f>VLOOKUP($A1447,'Medical Examinations'!$A1447:$P3781,12,FALSE)</f>
        <v>Normal</v>
      </c>
      <c r="L1447" s="11" t="str">
        <f>VLOOKUP($A278,'Hospitalisation Details'!$K278:$S2620,7,FALSE)</f>
        <v>7 Nov 1972</v>
      </c>
      <c r="M1447" s="17">
        <f>VLOOKUP($A278,'Hospitalisation Details'!$K278:$S2620,9,FALSE)</f>
        <v>32765.33</v>
      </c>
      <c r="N1447" s="11" t="str">
        <f>VLOOKUP($A278,'Hospitalisation Details'!$K278:$S2620,4,FALSE)</f>
        <v>Tier - 2</v>
      </c>
      <c r="O1447" s="11" t="str">
        <f>VLOOKUP($A278,'Hospitalisation Details'!$K278:$S2620,5,FALSE)</f>
        <v>Tier - 2</v>
      </c>
      <c r="P1447" s="11" t="str">
        <f>VLOOKUP($A278,'Hospitalisation Details'!$K278:$S2620,6,FALSE)</f>
        <v>R1012</v>
      </c>
      <c r="Q1447" s="36">
        <f ca="1">VLOOKUP($A278,'Hospitalisation Details'!$K278:$S2620,8,FALSE)</f>
        <v>52</v>
      </c>
    </row>
    <row r="1448" spans="1:17" x14ac:dyDescent="0.3">
      <c r="A1448" s="14" t="str">
        <f>VLOOKUP('Customer Names'!A1448,'Customer Names'!A1448:F3782,1,FALSE)</f>
        <v>Id1447</v>
      </c>
      <c r="B1448" s="11" t="str">
        <f>VLOOKUP('Customer Names'!B1448,'Customer Names'!B1448:G3782,5,FALSE)</f>
        <v>Beth</v>
      </c>
      <c r="C1448" s="11">
        <f>VLOOKUP($A1448,'Medical Examinations'!$A1448:$O3782,2,FALSE)</f>
        <v>16.66</v>
      </c>
      <c r="D1448" s="11">
        <f>VLOOKUP($A1448,'Medical Examinations'!$A1448:$O3782,3,FALSE)</f>
        <v>9.16</v>
      </c>
      <c r="E1448" s="11" t="str">
        <f>VLOOKUP($A1448,'Medical Examinations'!$A1448:$P3782,14,FALSE)</f>
        <v>No</v>
      </c>
      <c r="F1448" s="11" t="str">
        <f>VLOOKUP($A1448,'Medical Examinations'!$A1448:$O3782,5,FALSE)</f>
        <v>No</v>
      </c>
      <c r="G1448" s="11" t="str">
        <f>VLOOKUP($A1448,'Medical Examinations'!$A1448:$O3782,6,FALSE)</f>
        <v>No</v>
      </c>
      <c r="H1448" s="11">
        <f>VLOOKUP($A1448,'Medical Examinations'!$A1448:$P3782,13,FALSE)</f>
        <v>0</v>
      </c>
      <c r="I1448" s="11" t="str">
        <f>VLOOKUP($A1448,'Medical Examinations'!$A1448:$P3782,16,FALSE)</f>
        <v>No</v>
      </c>
      <c r="J1448" s="11" t="str">
        <f>VLOOKUP($A1448,'Medical Examinations'!$A1448:$P3782,11,FALSE)</f>
        <v>Underweight</v>
      </c>
      <c r="K1448" s="11" t="str">
        <f>VLOOKUP($A1448,'Medical Examinations'!$A1448:$P3782,12,FALSE)</f>
        <v>Diabetes</v>
      </c>
      <c r="L1448" s="11" t="str">
        <f>VLOOKUP($A279,'Hospitalisation Details'!$K279:$S2621,7,FALSE)</f>
        <v>6 Dec 1974</v>
      </c>
      <c r="M1448" s="17">
        <f>VLOOKUP($A279,'Hospitalisation Details'!$K279:$S2621,9,FALSE)</f>
        <v>32760.48</v>
      </c>
      <c r="N1448" s="11" t="str">
        <f>VLOOKUP($A279,'Hospitalisation Details'!$K279:$S2621,4,FALSE)</f>
        <v>Tier - 1</v>
      </c>
      <c r="O1448" s="11" t="str">
        <f>VLOOKUP($A279,'Hospitalisation Details'!$K279:$S2621,5,FALSE)</f>
        <v>Tier - 1</v>
      </c>
      <c r="P1448" s="11" t="str">
        <f>VLOOKUP($A279,'Hospitalisation Details'!$K279:$S2621,6,FALSE)</f>
        <v>R1011</v>
      </c>
      <c r="Q1448" s="36">
        <f ca="1">VLOOKUP($A279,'Hospitalisation Details'!$K279:$S2621,8,FALSE)</f>
        <v>50</v>
      </c>
    </row>
    <row r="1449" spans="1:17" x14ac:dyDescent="0.3">
      <c r="A1449" s="14" t="str">
        <f>VLOOKUP('Customer Names'!A1449,'Customer Names'!A1449:F3783,1,FALSE)</f>
        <v>Id1448</v>
      </c>
      <c r="B1449" s="11" t="str">
        <f>VLOOKUP('Customer Names'!B1449,'Customer Names'!B1449:G3783,5,FALSE)</f>
        <v>Katharine</v>
      </c>
      <c r="C1449" s="11">
        <f>VLOOKUP($A1449,'Medical Examinations'!$A1449:$O3783,2,FALSE)</f>
        <v>16.62</v>
      </c>
      <c r="D1449" s="11">
        <f>VLOOKUP($A1449,'Medical Examinations'!$A1449:$O3783,3,FALSE)</f>
        <v>9.14</v>
      </c>
      <c r="E1449" s="11" t="str">
        <f>VLOOKUP($A1449,'Medical Examinations'!$A1449:$P3783,14,FALSE)</f>
        <v>No</v>
      </c>
      <c r="F1449" s="11" t="str">
        <f>VLOOKUP($A1449,'Medical Examinations'!$A1449:$O3783,5,FALSE)</f>
        <v>No</v>
      </c>
      <c r="G1449" s="11" t="str">
        <f>VLOOKUP($A1449,'Medical Examinations'!$A1449:$O3783,6,FALSE)</f>
        <v>No</v>
      </c>
      <c r="H1449" s="11">
        <f>VLOOKUP($A1449,'Medical Examinations'!$A1449:$P3783,13,FALSE)</f>
        <v>0</v>
      </c>
      <c r="I1449" s="11" t="str">
        <f>VLOOKUP($A1449,'Medical Examinations'!$A1449:$P3783,16,FALSE)</f>
        <v>No</v>
      </c>
      <c r="J1449" s="11" t="str">
        <f>VLOOKUP($A1449,'Medical Examinations'!$A1449:$P3783,11,FALSE)</f>
        <v>Underweight</v>
      </c>
      <c r="K1449" s="11" t="str">
        <f>VLOOKUP($A1449,'Medical Examinations'!$A1449:$P3783,12,FALSE)</f>
        <v>Diabetes</v>
      </c>
      <c r="L1449" s="11" t="str">
        <f>VLOOKUP($A280,'Hospitalisation Details'!$K280:$S2622,7,FALSE)</f>
        <v>9 Jul 1990</v>
      </c>
      <c r="M1449" s="17">
        <f>VLOOKUP($A280,'Hospitalisation Details'!$K280:$S2622,9,FALSE)</f>
        <v>32734.19</v>
      </c>
      <c r="N1449" s="11" t="str">
        <f>VLOOKUP($A280,'Hospitalisation Details'!$K280:$S2622,4,FALSE)</f>
        <v>Tier - 2</v>
      </c>
      <c r="O1449" s="11" t="str">
        <f>VLOOKUP($A280,'Hospitalisation Details'!$K280:$S2622,5,FALSE)</f>
        <v>Tier - 1</v>
      </c>
      <c r="P1449" s="11" t="str">
        <f>VLOOKUP($A280,'Hospitalisation Details'!$K280:$S2622,6,FALSE)</f>
        <v>R1012</v>
      </c>
      <c r="Q1449" s="36">
        <f ca="1">VLOOKUP($A280,'Hospitalisation Details'!$K280:$S2622,8,FALSE)</f>
        <v>34</v>
      </c>
    </row>
    <row r="1450" spans="1:17" x14ac:dyDescent="0.3">
      <c r="A1450" s="14" t="str">
        <f>VLOOKUP('Customer Names'!A1450,'Customer Names'!A1450:F3784,1,FALSE)</f>
        <v>Id1449</v>
      </c>
      <c r="B1450" s="11" t="str">
        <f>VLOOKUP('Customer Names'!B1450,'Customer Names'!B1450:G3784,5,FALSE)</f>
        <v>Heather L</v>
      </c>
      <c r="C1450" s="11">
        <f>VLOOKUP($A1450,'Medical Examinations'!$A1450:$O3784,2,FALSE)</f>
        <v>15.36</v>
      </c>
      <c r="D1450" s="11">
        <f>VLOOKUP($A1450,'Medical Examinations'!$A1450:$O3784,3,FALSE)</f>
        <v>5.49</v>
      </c>
      <c r="E1450" s="11" t="str">
        <f>VLOOKUP($A1450,'Medical Examinations'!$A1450:$P3784,14,FALSE)</f>
        <v>Yes</v>
      </c>
      <c r="F1450" s="11" t="str">
        <f>VLOOKUP($A1450,'Medical Examinations'!$A1450:$O3784,5,FALSE)</f>
        <v>No</v>
      </c>
      <c r="G1450" s="11" t="str">
        <f>VLOOKUP($A1450,'Medical Examinations'!$A1450:$O3784,6,FALSE)</f>
        <v>No</v>
      </c>
      <c r="H1450" s="11">
        <f>VLOOKUP($A1450,'Medical Examinations'!$A1450:$P3784,13,FALSE)</f>
        <v>2</v>
      </c>
      <c r="I1450" s="11" t="str">
        <f>VLOOKUP($A1450,'Medical Examinations'!$A1450:$P3784,16,FALSE)</f>
        <v>No</v>
      </c>
      <c r="J1450" s="11" t="str">
        <f>VLOOKUP($A1450,'Medical Examinations'!$A1450:$P3784,11,FALSE)</f>
        <v>Underweight</v>
      </c>
      <c r="K1450" s="11" t="str">
        <f>VLOOKUP($A1450,'Medical Examinations'!$A1450:$P3784,12,FALSE)</f>
        <v>Normal</v>
      </c>
      <c r="L1450" s="11" t="str">
        <f>VLOOKUP($A281,'Hospitalisation Details'!$K281:$S2623,7,FALSE)</f>
        <v>30 Sep 1990</v>
      </c>
      <c r="M1450" s="17">
        <f>VLOOKUP($A281,'Hospitalisation Details'!$K281:$S2623,9,FALSE)</f>
        <v>32716.2</v>
      </c>
      <c r="N1450" s="11" t="str">
        <f>VLOOKUP($A281,'Hospitalisation Details'!$K281:$S2623,4,FALSE)</f>
        <v>Tier - 1</v>
      </c>
      <c r="O1450" s="11" t="str">
        <f>VLOOKUP($A281,'Hospitalisation Details'!$K281:$S2623,5,FALSE)</f>
        <v>Tier - 2</v>
      </c>
      <c r="P1450" s="11" t="str">
        <f>VLOOKUP($A281,'Hospitalisation Details'!$K281:$S2623,6,FALSE)</f>
        <v>R1011</v>
      </c>
      <c r="Q1450" s="36">
        <f ca="1">VLOOKUP($A281,'Hospitalisation Details'!$K281:$S2623,8,FALSE)</f>
        <v>34</v>
      </c>
    </row>
    <row r="1451" spans="1:17" x14ac:dyDescent="0.3">
      <c r="A1451" s="14" t="str">
        <f>VLOOKUP('Customer Names'!A1451,'Customer Names'!A1451:F3785,1,FALSE)</f>
        <v>Id1450</v>
      </c>
      <c r="B1451" s="11" t="str">
        <f>VLOOKUP('Customer Names'!B1451,'Customer Names'!B1451:G3785,5,FALSE)</f>
        <v>Desiree</v>
      </c>
      <c r="C1451" s="11">
        <f>VLOOKUP($A1451,'Medical Examinations'!$A1451:$O3785,2,FALSE)</f>
        <v>27.74</v>
      </c>
      <c r="D1451" s="11">
        <f>VLOOKUP($A1451,'Medical Examinations'!$A1451:$O3785,3,FALSE)</f>
        <v>5.96</v>
      </c>
      <c r="E1451" s="11" t="str">
        <f>VLOOKUP($A1451,'Medical Examinations'!$A1451:$P3785,14,FALSE)</f>
        <v>Yes</v>
      </c>
      <c r="F1451" s="11" t="str">
        <f>VLOOKUP($A1451,'Medical Examinations'!$A1451:$O3785,5,FALSE)</f>
        <v>No</v>
      </c>
      <c r="G1451" s="11" t="str">
        <f>VLOOKUP($A1451,'Medical Examinations'!$A1451:$O3785,6,FALSE)</f>
        <v>No</v>
      </c>
      <c r="H1451" s="11">
        <f>VLOOKUP($A1451,'Medical Examinations'!$A1451:$P3785,13,FALSE)</f>
        <v>0</v>
      </c>
      <c r="I1451" s="11" t="str">
        <f>VLOOKUP($A1451,'Medical Examinations'!$A1451:$P3785,16,FALSE)</f>
        <v>No</v>
      </c>
      <c r="J1451" s="11" t="str">
        <f>VLOOKUP($A1451,'Medical Examinations'!$A1451:$P3785,11,FALSE)</f>
        <v>Overweight</v>
      </c>
      <c r="K1451" s="11" t="str">
        <f>VLOOKUP($A1451,'Medical Examinations'!$A1451:$P3785,12,FALSE)</f>
        <v>Prediabetes</v>
      </c>
      <c r="L1451" s="11" t="str">
        <f>VLOOKUP($A282,'Hospitalisation Details'!$K282:$S2624,7,FALSE)</f>
        <v>1 Nov 1968</v>
      </c>
      <c r="M1451" s="17">
        <f>VLOOKUP($A282,'Hospitalisation Details'!$K282:$S2624,9,FALSE)</f>
        <v>32686.080000000002</v>
      </c>
      <c r="N1451" s="11" t="str">
        <f>VLOOKUP($A282,'Hospitalisation Details'!$K282:$S2624,4,FALSE)</f>
        <v>Tier - 2</v>
      </c>
      <c r="O1451" s="11" t="str">
        <f>VLOOKUP($A282,'Hospitalisation Details'!$K282:$S2624,5,FALSE)</f>
        <v>Tier - 3</v>
      </c>
      <c r="P1451" s="11" t="str">
        <f>VLOOKUP($A282,'Hospitalisation Details'!$K282:$S2624,6,FALSE)</f>
        <v>R1011</v>
      </c>
      <c r="Q1451" s="36">
        <f ca="1">VLOOKUP($A282,'Hospitalisation Details'!$K282:$S2624,8,FALSE)</f>
        <v>56</v>
      </c>
    </row>
    <row r="1452" spans="1:17" x14ac:dyDescent="0.3">
      <c r="A1452" s="14" t="str">
        <f>VLOOKUP('Customer Names'!A1452,'Customer Names'!A1452:F3786,1,FALSE)</f>
        <v>Id1451</v>
      </c>
      <c r="B1452" s="11" t="str">
        <f>VLOOKUP('Customer Names'!B1452,'Customer Names'!B1452:G3786,5,FALSE)</f>
        <v>Peter B</v>
      </c>
      <c r="C1452" s="11">
        <f>VLOOKUP($A1452,'Medical Examinations'!$A1452:$O3786,2,FALSE)</f>
        <v>22.44</v>
      </c>
      <c r="D1452" s="11">
        <f>VLOOKUP($A1452,'Medical Examinations'!$A1452:$O3786,3,FALSE)</f>
        <v>4.62</v>
      </c>
      <c r="E1452" s="11" t="str">
        <f>VLOOKUP($A1452,'Medical Examinations'!$A1452:$P3786,14,FALSE)</f>
        <v>Yes</v>
      </c>
      <c r="F1452" s="11" t="str">
        <f>VLOOKUP($A1452,'Medical Examinations'!$A1452:$O3786,5,FALSE)</f>
        <v>No</v>
      </c>
      <c r="G1452" s="11" t="str">
        <f>VLOOKUP($A1452,'Medical Examinations'!$A1452:$O3786,6,FALSE)</f>
        <v>No</v>
      </c>
      <c r="H1452" s="11">
        <f>VLOOKUP($A1452,'Medical Examinations'!$A1452:$P3786,13,FALSE)</f>
        <v>0</v>
      </c>
      <c r="I1452" s="11" t="str">
        <f>VLOOKUP($A1452,'Medical Examinations'!$A1452:$P3786,16,FALSE)</f>
        <v>No</v>
      </c>
      <c r="J1452" s="11" t="str">
        <f>VLOOKUP($A1452,'Medical Examinations'!$A1452:$P3786,11,FALSE)</f>
        <v>Normal Weight</v>
      </c>
      <c r="K1452" s="11" t="str">
        <f>VLOOKUP($A1452,'Medical Examinations'!$A1452:$P3786,12,FALSE)</f>
        <v>Normal</v>
      </c>
      <c r="L1452" s="11" t="str">
        <f>VLOOKUP($A283,'Hospitalisation Details'!$K283:$S2625,7,FALSE)</f>
        <v>13 Jul 1990</v>
      </c>
      <c r="M1452" s="17">
        <f>VLOOKUP($A283,'Hospitalisation Details'!$K283:$S2625,9,FALSE)</f>
        <v>32672.11</v>
      </c>
      <c r="N1452" s="11" t="str">
        <f>VLOOKUP($A283,'Hospitalisation Details'!$K283:$S2625,4,FALSE)</f>
        <v>Tier - 1</v>
      </c>
      <c r="O1452" s="11" t="str">
        <f>VLOOKUP($A283,'Hospitalisation Details'!$K283:$S2625,5,FALSE)</f>
        <v>Tier - 1</v>
      </c>
      <c r="P1452" s="11" t="str">
        <f>VLOOKUP($A283,'Hospitalisation Details'!$K283:$S2625,6,FALSE)</f>
        <v>R1011</v>
      </c>
      <c r="Q1452" s="36">
        <f ca="1">VLOOKUP($A283,'Hospitalisation Details'!$K283:$S2625,8,FALSE)</f>
        <v>34</v>
      </c>
    </row>
    <row r="1453" spans="1:17" x14ac:dyDescent="0.3">
      <c r="A1453" s="14" t="str">
        <f>VLOOKUP('Customer Names'!A1453,'Customer Names'!A1453:F3787,1,FALSE)</f>
        <v>Id1452</v>
      </c>
      <c r="B1453" s="11" t="str">
        <f>VLOOKUP('Customer Names'!B1453,'Customer Names'!B1453:G3787,5,FALSE)</f>
        <v>Adam</v>
      </c>
      <c r="C1453" s="11">
        <f>VLOOKUP($A1453,'Medical Examinations'!$A1453:$O3787,2,FALSE)</f>
        <v>37.049999999999997</v>
      </c>
      <c r="D1453" s="11">
        <f>VLOOKUP($A1453,'Medical Examinations'!$A1453:$O3787,3,FALSE)</f>
        <v>9.9600000000000009</v>
      </c>
      <c r="E1453" s="11" t="str">
        <f>VLOOKUP($A1453,'Medical Examinations'!$A1453:$P3787,14,FALSE)</f>
        <v>Yes</v>
      </c>
      <c r="F1453" s="11" t="str">
        <f>VLOOKUP($A1453,'Medical Examinations'!$A1453:$O3787,5,FALSE)</f>
        <v>No</v>
      </c>
      <c r="G1453" s="11" t="str">
        <f>VLOOKUP($A1453,'Medical Examinations'!$A1453:$O3787,6,FALSE)</f>
        <v>No</v>
      </c>
      <c r="H1453" s="11">
        <f>VLOOKUP($A1453,'Medical Examinations'!$A1453:$P3787,13,FALSE)</f>
        <v>0</v>
      </c>
      <c r="I1453" s="11" t="str">
        <f>VLOOKUP($A1453,'Medical Examinations'!$A1453:$P3787,16,FALSE)</f>
        <v>No</v>
      </c>
      <c r="J1453" s="11" t="str">
        <f>VLOOKUP($A1453,'Medical Examinations'!$A1453:$P3787,11,FALSE)</f>
        <v>Obesity</v>
      </c>
      <c r="K1453" s="11" t="str">
        <f>VLOOKUP($A1453,'Medical Examinations'!$A1453:$P3787,12,FALSE)</f>
        <v>Diabetes</v>
      </c>
      <c r="L1453" s="11" t="str">
        <f>VLOOKUP($A284,'Hospitalisation Details'!$K284:$S2626,7,FALSE)</f>
        <v>8 Oct 2003</v>
      </c>
      <c r="M1453" s="17">
        <f>VLOOKUP($A284,'Hospitalisation Details'!$K284:$S2626,9,FALSE)</f>
        <v>32548.34</v>
      </c>
      <c r="N1453" s="11" t="str">
        <f>VLOOKUP($A284,'Hospitalisation Details'!$K284:$S2626,4,FALSE)</f>
        <v>Tier - 1</v>
      </c>
      <c r="O1453" s="11" t="str">
        <f>VLOOKUP($A284,'Hospitalisation Details'!$K284:$S2626,5,FALSE)</f>
        <v>Tier - 2</v>
      </c>
      <c r="P1453" s="11" t="str">
        <f>VLOOKUP($A284,'Hospitalisation Details'!$K284:$S2626,6,FALSE)</f>
        <v>R1013</v>
      </c>
      <c r="Q1453" s="36">
        <f ca="1">VLOOKUP($A284,'Hospitalisation Details'!$K284:$S2626,8,FALSE)</f>
        <v>21</v>
      </c>
    </row>
    <row r="1454" spans="1:17" x14ac:dyDescent="0.3">
      <c r="A1454" s="14" t="str">
        <f>VLOOKUP('Customer Names'!A1454,'Customer Names'!A1454:F3788,1,FALSE)</f>
        <v>Id1453</v>
      </c>
      <c r="B1454" s="11" t="str">
        <f>VLOOKUP('Customer Names'!B1454,'Customer Names'!B1454:G3788,5,FALSE)</f>
        <v>Jeremy J</v>
      </c>
      <c r="C1454" s="11">
        <f>VLOOKUP($A1454,'Medical Examinations'!$A1454:$O3788,2,FALSE)</f>
        <v>22.95</v>
      </c>
      <c r="D1454" s="11">
        <f>VLOOKUP($A1454,'Medical Examinations'!$A1454:$O3788,3,FALSE)</f>
        <v>10.53</v>
      </c>
      <c r="E1454" s="11" t="str">
        <f>VLOOKUP($A1454,'Medical Examinations'!$A1454:$P3788,14,FALSE)</f>
        <v>No</v>
      </c>
      <c r="F1454" s="11" t="str">
        <f>VLOOKUP($A1454,'Medical Examinations'!$A1454:$O3788,5,FALSE)</f>
        <v>No</v>
      </c>
      <c r="G1454" s="11" t="str">
        <f>VLOOKUP($A1454,'Medical Examinations'!$A1454:$O3788,6,FALSE)</f>
        <v>No</v>
      </c>
      <c r="H1454" s="11">
        <f>VLOOKUP($A1454,'Medical Examinations'!$A1454:$P3788,13,FALSE)</f>
        <v>2</v>
      </c>
      <c r="I1454" s="11" t="str">
        <f>VLOOKUP($A1454,'Medical Examinations'!$A1454:$P3788,16,FALSE)</f>
        <v>No</v>
      </c>
      <c r="J1454" s="11" t="str">
        <f>VLOOKUP($A1454,'Medical Examinations'!$A1454:$P3788,11,FALSE)</f>
        <v>Normal Weight</v>
      </c>
      <c r="K1454" s="11" t="str">
        <f>VLOOKUP($A1454,'Medical Examinations'!$A1454:$P3788,12,FALSE)</f>
        <v>Diabetes</v>
      </c>
      <c r="L1454" s="11" t="str">
        <f>VLOOKUP($A285,'Hospitalisation Details'!$K285:$S2627,7,FALSE)</f>
        <v>19 Sep 1976</v>
      </c>
      <c r="M1454" s="17">
        <f>VLOOKUP($A285,'Hospitalisation Details'!$K285:$S2627,9,FALSE)</f>
        <v>32485.46</v>
      </c>
      <c r="N1454" s="11" t="str">
        <f>VLOOKUP($A285,'Hospitalisation Details'!$K285:$S2627,4,FALSE)</f>
        <v>Tier - 2</v>
      </c>
      <c r="O1454" s="11" t="str">
        <f>VLOOKUP($A285,'Hospitalisation Details'!$K285:$S2627,5,FALSE)</f>
        <v>Tier - 1</v>
      </c>
      <c r="P1454" s="11" t="str">
        <f>VLOOKUP($A285,'Hospitalisation Details'!$K285:$S2627,6,FALSE)</f>
        <v>R1011</v>
      </c>
      <c r="Q1454" s="36">
        <f ca="1">VLOOKUP($A285,'Hospitalisation Details'!$K285:$S2627,8,FALSE)</f>
        <v>48</v>
      </c>
    </row>
    <row r="1455" spans="1:17" x14ac:dyDescent="0.3">
      <c r="A1455" s="14" t="str">
        <f>VLOOKUP('Customer Names'!A1455,'Customer Names'!A1455:F3789,1,FALSE)</f>
        <v>Id1454</v>
      </c>
      <c r="B1455" s="11" t="str">
        <f>VLOOKUP('Customer Names'!B1455,'Customer Names'!B1455:G3789,5,FALSE)</f>
        <v>Adam C</v>
      </c>
      <c r="C1455" s="11">
        <f>VLOOKUP($A1455,'Medical Examinations'!$A1455:$O3789,2,FALSE)</f>
        <v>34.200000000000003</v>
      </c>
      <c r="D1455" s="11">
        <f>VLOOKUP($A1455,'Medical Examinations'!$A1455:$O3789,3,FALSE)</f>
        <v>6.69</v>
      </c>
      <c r="E1455" s="11" t="str">
        <f>VLOOKUP($A1455,'Medical Examinations'!$A1455:$P3789,14,FALSE)</f>
        <v>Yes</v>
      </c>
      <c r="F1455" s="11" t="str">
        <f>VLOOKUP($A1455,'Medical Examinations'!$A1455:$O3789,5,FALSE)</f>
        <v>No</v>
      </c>
      <c r="G1455" s="11" t="str">
        <f>VLOOKUP($A1455,'Medical Examinations'!$A1455:$O3789,6,FALSE)</f>
        <v>No</v>
      </c>
      <c r="H1455" s="11">
        <f>VLOOKUP($A1455,'Medical Examinations'!$A1455:$P3789,13,FALSE)</f>
        <v>0</v>
      </c>
      <c r="I1455" s="11" t="str">
        <f>VLOOKUP($A1455,'Medical Examinations'!$A1455:$P3789,16,FALSE)</f>
        <v>No</v>
      </c>
      <c r="J1455" s="11" t="str">
        <f>VLOOKUP($A1455,'Medical Examinations'!$A1455:$P3789,11,FALSE)</f>
        <v>Obesity</v>
      </c>
      <c r="K1455" s="11" t="str">
        <f>VLOOKUP($A1455,'Medical Examinations'!$A1455:$P3789,12,FALSE)</f>
        <v>Diabetes</v>
      </c>
      <c r="L1455" s="11" t="str">
        <f>VLOOKUP($A286,'Hospitalisation Details'!$K286:$S2628,7,FALSE)</f>
        <v>27 Sep 1981</v>
      </c>
      <c r="M1455" s="17">
        <f>VLOOKUP($A286,'Hospitalisation Details'!$K286:$S2628,9,FALSE)</f>
        <v>32462.35</v>
      </c>
      <c r="N1455" s="11" t="str">
        <f>VLOOKUP($A286,'Hospitalisation Details'!$K286:$S2628,4,FALSE)</f>
        <v>Tier - 2</v>
      </c>
      <c r="O1455" s="11" t="str">
        <f>VLOOKUP($A286,'Hospitalisation Details'!$K286:$S2628,5,FALSE)</f>
        <v>Tier - 2</v>
      </c>
      <c r="P1455" s="11" t="str">
        <f>VLOOKUP($A286,'Hospitalisation Details'!$K286:$S2628,6,FALSE)</f>
        <v>R1011</v>
      </c>
      <c r="Q1455" s="36">
        <f ca="1">VLOOKUP($A286,'Hospitalisation Details'!$K286:$S2628,8,FALSE)</f>
        <v>43</v>
      </c>
    </row>
    <row r="1456" spans="1:17" x14ac:dyDescent="0.3">
      <c r="A1456" s="14" t="str">
        <f>VLOOKUP('Customer Names'!A1456,'Customer Names'!A1456:F3790,1,FALSE)</f>
        <v>Id1455</v>
      </c>
      <c r="B1456" s="11" t="str">
        <f>VLOOKUP('Customer Names'!B1456,'Customer Names'!B1456:G3790,5,FALSE)</f>
        <v>Jon</v>
      </c>
      <c r="C1456" s="11">
        <f>VLOOKUP($A1456,'Medical Examinations'!$A1456:$O3790,2,FALSE)</f>
        <v>30.59</v>
      </c>
      <c r="D1456" s="11">
        <f>VLOOKUP($A1456,'Medical Examinations'!$A1456:$O3790,3,FALSE)</f>
        <v>9.5500000000000007</v>
      </c>
      <c r="E1456" s="11" t="str">
        <f>VLOOKUP($A1456,'Medical Examinations'!$A1456:$P3790,14,FALSE)</f>
        <v>Yes</v>
      </c>
      <c r="F1456" s="11" t="str">
        <f>VLOOKUP($A1456,'Medical Examinations'!$A1456:$O3790,5,FALSE)</f>
        <v>No</v>
      </c>
      <c r="G1456" s="11" t="str">
        <f>VLOOKUP($A1456,'Medical Examinations'!$A1456:$O3790,6,FALSE)</f>
        <v>No</v>
      </c>
      <c r="H1456" s="11">
        <f>VLOOKUP($A1456,'Medical Examinations'!$A1456:$P3790,13,FALSE)</f>
        <v>0</v>
      </c>
      <c r="I1456" s="11" t="str">
        <f>VLOOKUP($A1456,'Medical Examinations'!$A1456:$P3790,16,FALSE)</f>
        <v>No</v>
      </c>
      <c r="J1456" s="11" t="str">
        <f>VLOOKUP($A1456,'Medical Examinations'!$A1456:$P3790,11,FALSE)</f>
        <v>Obesity</v>
      </c>
      <c r="K1456" s="11" t="str">
        <f>VLOOKUP($A1456,'Medical Examinations'!$A1456:$P3790,12,FALSE)</f>
        <v>Diabetes</v>
      </c>
      <c r="L1456" s="11" t="str">
        <f>VLOOKUP($A287,'Hospitalisation Details'!$K287:$S2629,7,FALSE)</f>
        <v>9 Aug 1976</v>
      </c>
      <c r="M1456" s="17">
        <f>VLOOKUP($A287,'Hospitalisation Details'!$K287:$S2629,9,FALSE)</f>
        <v>32430.22</v>
      </c>
      <c r="N1456" s="11" t="str">
        <f>VLOOKUP($A287,'Hospitalisation Details'!$K287:$S2629,4,FALSE)</f>
        <v>Tier - 2</v>
      </c>
      <c r="O1456" s="11" t="str">
        <f>VLOOKUP($A287,'Hospitalisation Details'!$K287:$S2629,5,FALSE)</f>
        <v>Tier - 3</v>
      </c>
      <c r="P1456" s="11" t="str">
        <f>VLOOKUP($A287,'Hospitalisation Details'!$K287:$S2629,6,FALSE)</f>
        <v>R1011</v>
      </c>
      <c r="Q1456" s="36">
        <f ca="1">VLOOKUP($A287,'Hospitalisation Details'!$K287:$S2629,8,FALSE)</f>
        <v>48</v>
      </c>
    </row>
    <row r="1457" spans="1:17" x14ac:dyDescent="0.3">
      <c r="A1457" s="14" t="str">
        <f>VLOOKUP('Customer Names'!A1457,'Customer Names'!A1457:F3791,1,FALSE)</f>
        <v>Id1456</v>
      </c>
      <c r="B1457" s="11" t="str">
        <f>VLOOKUP('Customer Names'!B1457,'Customer Names'!B1457:G3791,5,FALSE)</f>
        <v>Steven J</v>
      </c>
      <c r="C1457" s="11">
        <f>VLOOKUP($A1457,'Medical Examinations'!$A1457:$O3791,2,FALSE)</f>
        <v>25.51</v>
      </c>
      <c r="D1457" s="11">
        <f>VLOOKUP($A1457,'Medical Examinations'!$A1457:$O3791,3,FALSE)</f>
        <v>6.05</v>
      </c>
      <c r="E1457" s="11" t="str">
        <f>VLOOKUP($A1457,'Medical Examinations'!$A1457:$P3791,14,FALSE)</f>
        <v>No</v>
      </c>
      <c r="F1457" s="11" t="str">
        <f>VLOOKUP($A1457,'Medical Examinations'!$A1457:$O3791,5,FALSE)</f>
        <v>No</v>
      </c>
      <c r="G1457" s="11" t="str">
        <f>VLOOKUP($A1457,'Medical Examinations'!$A1457:$O3791,6,FALSE)</f>
        <v>No</v>
      </c>
      <c r="H1457" s="11">
        <f>VLOOKUP($A1457,'Medical Examinations'!$A1457:$P3791,13,FALSE)</f>
        <v>0</v>
      </c>
      <c r="I1457" s="11" t="str">
        <f>VLOOKUP($A1457,'Medical Examinations'!$A1457:$P3791,16,FALSE)</f>
        <v>No</v>
      </c>
      <c r="J1457" s="11" t="str">
        <f>VLOOKUP($A1457,'Medical Examinations'!$A1457:$P3791,11,FALSE)</f>
        <v>Overweight</v>
      </c>
      <c r="K1457" s="11" t="str">
        <f>VLOOKUP($A1457,'Medical Examinations'!$A1457:$P3791,12,FALSE)</f>
        <v>Prediabetes</v>
      </c>
      <c r="L1457" s="11" t="str">
        <f>VLOOKUP($A288,'Hospitalisation Details'!$K288:$S2630,7,FALSE)</f>
        <v>19 Oct 1972</v>
      </c>
      <c r="M1457" s="17">
        <f>VLOOKUP($A288,'Hospitalisation Details'!$K288:$S2630,9,FALSE)</f>
        <v>32428.63</v>
      </c>
      <c r="N1457" s="11" t="str">
        <f>VLOOKUP($A288,'Hospitalisation Details'!$K288:$S2630,4,FALSE)</f>
        <v>Tier - 2</v>
      </c>
      <c r="O1457" s="11" t="str">
        <f>VLOOKUP($A288,'Hospitalisation Details'!$K288:$S2630,5,FALSE)</f>
        <v>Tier - 2</v>
      </c>
      <c r="P1457" s="11" t="str">
        <f>VLOOKUP($A288,'Hospitalisation Details'!$K288:$S2630,6,FALSE)</f>
        <v>R1011</v>
      </c>
      <c r="Q1457" s="36">
        <f ca="1">VLOOKUP($A288,'Hospitalisation Details'!$K288:$S2630,8,FALSE)</f>
        <v>52</v>
      </c>
    </row>
    <row r="1458" spans="1:17" x14ac:dyDescent="0.3">
      <c r="A1458" s="14" t="str">
        <f>VLOOKUP('Customer Names'!A1458,'Customer Names'!A1458:F3792,1,FALSE)</f>
        <v>Id1457</v>
      </c>
      <c r="B1458" s="11" t="str">
        <f>VLOOKUP('Customer Names'!B1458,'Customer Names'!B1458:G3792,5,FALSE)</f>
        <v>Jessica P</v>
      </c>
      <c r="C1458" s="11">
        <f>VLOOKUP($A1458,'Medical Examinations'!$A1458:$O3792,2,FALSE)</f>
        <v>29.04</v>
      </c>
      <c r="D1458" s="11">
        <f>VLOOKUP($A1458,'Medical Examinations'!$A1458:$O3792,3,FALSE)</f>
        <v>10.56</v>
      </c>
      <c r="E1458" s="11" t="str">
        <f>VLOOKUP($A1458,'Medical Examinations'!$A1458:$P3792,14,FALSE)</f>
        <v>Yes</v>
      </c>
      <c r="F1458" s="11" t="str">
        <f>VLOOKUP($A1458,'Medical Examinations'!$A1458:$O3792,5,FALSE)</f>
        <v>No</v>
      </c>
      <c r="G1458" s="11" t="str">
        <f>VLOOKUP($A1458,'Medical Examinations'!$A1458:$O3792,6,FALSE)</f>
        <v>No</v>
      </c>
      <c r="H1458" s="11">
        <f>VLOOKUP($A1458,'Medical Examinations'!$A1458:$P3792,13,FALSE)</f>
        <v>1</v>
      </c>
      <c r="I1458" s="11" t="str">
        <f>VLOOKUP($A1458,'Medical Examinations'!$A1458:$P3792,16,FALSE)</f>
        <v>No</v>
      </c>
      <c r="J1458" s="11" t="str">
        <f>VLOOKUP($A1458,'Medical Examinations'!$A1458:$P3792,11,FALSE)</f>
        <v>Overweight</v>
      </c>
      <c r="K1458" s="11" t="str">
        <f>VLOOKUP($A1458,'Medical Examinations'!$A1458:$P3792,12,FALSE)</f>
        <v>Diabetes</v>
      </c>
      <c r="L1458" s="11" t="str">
        <f>VLOOKUP($A289,'Hospitalisation Details'!$K289:$S2631,7,FALSE)</f>
        <v>2 Dec 1986</v>
      </c>
      <c r="M1458" s="17">
        <f>VLOOKUP($A289,'Hospitalisation Details'!$K289:$S2631,9,FALSE)</f>
        <v>32288.49</v>
      </c>
      <c r="N1458" s="11" t="str">
        <f>VLOOKUP($A289,'Hospitalisation Details'!$K289:$S2631,4,FALSE)</f>
        <v>Tier - 2</v>
      </c>
      <c r="O1458" s="11" t="str">
        <f>VLOOKUP($A289,'Hospitalisation Details'!$K289:$S2631,5,FALSE)</f>
        <v>Tier - 2</v>
      </c>
      <c r="P1458" s="11" t="str">
        <f>VLOOKUP($A289,'Hospitalisation Details'!$K289:$S2631,6,FALSE)</f>
        <v>R1011</v>
      </c>
      <c r="Q1458" s="36">
        <f ca="1">VLOOKUP($A289,'Hospitalisation Details'!$K289:$S2631,8,FALSE)</f>
        <v>38</v>
      </c>
    </row>
    <row r="1459" spans="1:17" x14ac:dyDescent="0.3">
      <c r="A1459" s="14" t="str">
        <f>VLOOKUP('Customer Names'!A1459,'Customer Names'!A1459:F3793,1,FALSE)</f>
        <v>Id1458</v>
      </c>
      <c r="B1459" s="11" t="str">
        <f>VLOOKUP('Customer Names'!B1459,'Customer Names'!B1459:G3793,5,FALSE)</f>
        <v>Ashley</v>
      </c>
      <c r="C1459" s="11">
        <f>VLOOKUP($A1459,'Medical Examinations'!$A1459:$O3793,2,FALSE)</f>
        <v>22.135000000000002</v>
      </c>
      <c r="D1459" s="11">
        <f>VLOOKUP($A1459,'Medical Examinations'!$A1459:$O3793,3,FALSE)</f>
        <v>10.81</v>
      </c>
      <c r="E1459" s="11" t="str">
        <f>VLOOKUP($A1459,'Medical Examinations'!$A1459:$P3793,14,FALSE)</f>
        <v>Yes</v>
      </c>
      <c r="F1459" s="11" t="str">
        <f>VLOOKUP($A1459,'Medical Examinations'!$A1459:$O3793,5,FALSE)</f>
        <v>No</v>
      </c>
      <c r="G1459" s="11" t="str">
        <f>VLOOKUP($A1459,'Medical Examinations'!$A1459:$O3793,6,FALSE)</f>
        <v>No</v>
      </c>
      <c r="H1459" s="11">
        <f>VLOOKUP($A1459,'Medical Examinations'!$A1459:$P3793,13,FALSE)</f>
        <v>1</v>
      </c>
      <c r="I1459" s="11" t="str">
        <f>VLOOKUP($A1459,'Medical Examinations'!$A1459:$P3793,16,FALSE)</f>
        <v>No</v>
      </c>
      <c r="J1459" s="11" t="str">
        <f>VLOOKUP($A1459,'Medical Examinations'!$A1459:$P3793,11,FALSE)</f>
        <v>Normal Weight</v>
      </c>
      <c r="K1459" s="11" t="str">
        <f>VLOOKUP($A1459,'Medical Examinations'!$A1459:$P3793,12,FALSE)</f>
        <v>Diabetes</v>
      </c>
      <c r="L1459" s="11" t="str">
        <f>VLOOKUP($A290,'Hospitalisation Details'!$K290:$S2632,7,FALSE)</f>
        <v>17 Dec 1975</v>
      </c>
      <c r="M1459" s="17">
        <f>VLOOKUP($A290,'Hospitalisation Details'!$K290:$S2632,9,FALSE)</f>
        <v>32259.96</v>
      </c>
      <c r="N1459" s="11" t="str">
        <f>VLOOKUP($A290,'Hospitalisation Details'!$K290:$S2632,4,FALSE)</f>
        <v>Tier - 2</v>
      </c>
      <c r="O1459" s="11" t="str">
        <f>VLOOKUP($A290,'Hospitalisation Details'!$K290:$S2632,5,FALSE)</f>
        <v>Tier - 3</v>
      </c>
      <c r="P1459" s="11" t="str">
        <f>VLOOKUP($A290,'Hospitalisation Details'!$K290:$S2632,6,FALSE)</f>
        <v>R1012</v>
      </c>
      <c r="Q1459" s="36">
        <f ca="1">VLOOKUP($A290,'Hospitalisation Details'!$K290:$S2632,8,FALSE)</f>
        <v>49</v>
      </c>
    </row>
    <row r="1460" spans="1:17" x14ac:dyDescent="0.3">
      <c r="A1460" s="14" t="str">
        <f>VLOOKUP('Customer Names'!A1460,'Customer Names'!A1460:F3794,1,FALSE)</f>
        <v>Id1459</v>
      </c>
      <c r="B1460" s="11" t="str">
        <f>VLOOKUP('Customer Names'!B1460,'Customer Names'!B1460:G3794,5,FALSE)</f>
        <v>Arturo H</v>
      </c>
      <c r="C1460" s="11">
        <f>VLOOKUP($A1460,'Medical Examinations'!$A1460:$O3794,2,FALSE)</f>
        <v>21.375</v>
      </c>
      <c r="D1460" s="11">
        <f>VLOOKUP($A1460,'Medical Examinations'!$A1460:$O3794,3,FALSE)</f>
        <v>4.32</v>
      </c>
      <c r="E1460" s="11" t="str">
        <f>VLOOKUP($A1460,'Medical Examinations'!$A1460:$P3794,14,FALSE)</f>
        <v>No</v>
      </c>
      <c r="F1460" s="11" t="str">
        <f>VLOOKUP($A1460,'Medical Examinations'!$A1460:$O3794,5,FALSE)</f>
        <v>No</v>
      </c>
      <c r="G1460" s="11" t="str">
        <f>VLOOKUP($A1460,'Medical Examinations'!$A1460:$O3794,6,FALSE)</f>
        <v>No</v>
      </c>
      <c r="H1460" s="11">
        <f>VLOOKUP($A1460,'Medical Examinations'!$A1460:$P3794,13,FALSE)</f>
        <v>0</v>
      </c>
      <c r="I1460" s="11" t="str">
        <f>VLOOKUP($A1460,'Medical Examinations'!$A1460:$P3794,16,FALSE)</f>
        <v>No</v>
      </c>
      <c r="J1460" s="11" t="str">
        <f>VLOOKUP($A1460,'Medical Examinations'!$A1460:$P3794,11,FALSE)</f>
        <v>Normal Weight</v>
      </c>
      <c r="K1460" s="11" t="str">
        <f>VLOOKUP($A1460,'Medical Examinations'!$A1460:$P3794,12,FALSE)</f>
        <v>Normal</v>
      </c>
      <c r="L1460" s="11" t="str">
        <f>VLOOKUP($A291,'Hospitalisation Details'!$K291:$S2633,7,FALSE)</f>
        <v>8 Sep 1994</v>
      </c>
      <c r="M1460" s="17">
        <f>VLOOKUP($A291,'Hospitalisation Details'!$K291:$S2633,9,FALSE)</f>
        <v>32222.81</v>
      </c>
      <c r="N1460" s="11" t="str">
        <f>VLOOKUP($A291,'Hospitalisation Details'!$K291:$S2633,4,FALSE)</f>
        <v>Tier - 2</v>
      </c>
      <c r="O1460" s="11" t="str">
        <f>VLOOKUP($A291,'Hospitalisation Details'!$K291:$S2633,5,FALSE)</f>
        <v>Tier - 1</v>
      </c>
      <c r="P1460" s="11" t="str">
        <f>VLOOKUP($A291,'Hospitalisation Details'!$K291:$S2633,6,FALSE)</f>
        <v>R1011</v>
      </c>
      <c r="Q1460" s="36">
        <f ca="1">VLOOKUP($A291,'Hospitalisation Details'!$K291:$S2633,8,FALSE)</f>
        <v>30</v>
      </c>
    </row>
    <row r="1461" spans="1:17" x14ac:dyDescent="0.3">
      <c r="A1461" s="14" t="str">
        <f>VLOOKUP('Customer Names'!A1461,'Customer Names'!A1461:F3795,1,FALSE)</f>
        <v>Id1460</v>
      </c>
      <c r="B1461" s="11" t="str">
        <f>VLOOKUP('Customer Names'!B1461,'Customer Names'!B1461:G3795,5,FALSE)</f>
        <v>Ketil</v>
      </c>
      <c r="C1461" s="11">
        <f>VLOOKUP($A1461,'Medical Examinations'!$A1461:$O3795,2,FALSE)</f>
        <v>29.19</v>
      </c>
      <c r="D1461" s="11">
        <f>VLOOKUP($A1461,'Medical Examinations'!$A1461:$O3795,3,FALSE)</f>
        <v>4.37</v>
      </c>
      <c r="E1461" s="11" t="str">
        <f>VLOOKUP($A1461,'Medical Examinations'!$A1461:$P3795,14,FALSE)</f>
        <v>No</v>
      </c>
      <c r="F1461" s="11" t="str">
        <f>VLOOKUP($A1461,'Medical Examinations'!$A1461:$O3795,5,FALSE)</f>
        <v>No</v>
      </c>
      <c r="G1461" s="11" t="str">
        <f>VLOOKUP($A1461,'Medical Examinations'!$A1461:$O3795,6,FALSE)</f>
        <v>No</v>
      </c>
      <c r="H1461" s="11">
        <f>VLOOKUP($A1461,'Medical Examinations'!$A1461:$P3795,13,FALSE)</f>
        <v>0</v>
      </c>
      <c r="I1461" s="11" t="str">
        <f>VLOOKUP($A1461,'Medical Examinations'!$A1461:$P3795,16,FALSE)</f>
        <v>No</v>
      </c>
      <c r="J1461" s="11" t="str">
        <f>VLOOKUP($A1461,'Medical Examinations'!$A1461:$P3795,11,FALSE)</f>
        <v>Overweight</v>
      </c>
      <c r="K1461" s="11" t="str">
        <f>VLOOKUP($A1461,'Medical Examinations'!$A1461:$P3795,12,FALSE)</f>
        <v>Normal</v>
      </c>
      <c r="L1461" s="11" t="str">
        <f>VLOOKUP($A292,'Hospitalisation Details'!$K292:$S2634,7,FALSE)</f>
        <v>11 Sep 1969</v>
      </c>
      <c r="M1461" s="17">
        <f>VLOOKUP($A292,'Hospitalisation Details'!$K292:$S2634,9,FALSE)</f>
        <v>32192.76</v>
      </c>
      <c r="N1461" s="11" t="str">
        <f>VLOOKUP($A292,'Hospitalisation Details'!$K292:$S2634,4,FALSE)</f>
        <v>Tier - 1</v>
      </c>
      <c r="O1461" s="11" t="str">
        <f>VLOOKUP($A292,'Hospitalisation Details'!$K292:$S2634,5,FALSE)</f>
        <v>Tier - 2</v>
      </c>
      <c r="P1461" s="11" t="str">
        <f>VLOOKUP($A292,'Hospitalisation Details'!$K292:$S2634,6,FALSE)</f>
        <v>R1011</v>
      </c>
      <c r="Q1461" s="36">
        <f ca="1">VLOOKUP($A292,'Hospitalisation Details'!$K292:$S2634,8,FALSE)</f>
        <v>55</v>
      </c>
    </row>
    <row r="1462" spans="1:17" x14ac:dyDescent="0.3">
      <c r="A1462" s="14" t="str">
        <f>VLOOKUP('Customer Names'!A1462,'Customer Names'!A1462:F3796,1,FALSE)</f>
        <v>Id1461</v>
      </c>
      <c r="B1462" s="11" t="str">
        <f>VLOOKUP('Customer Names'!B1462,'Customer Names'!B1462:G3796,5,FALSE)</f>
        <v>Katie</v>
      </c>
      <c r="C1462" s="11">
        <f>VLOOKUP($A1462,'Medical Examinations'!$A1462:$O3796,2,FALSE)</f>
        <v>31.92</v>
      </c>
      <c r="D1462" s="11">
        <f>VLOOKUP($A1462,'Medical Examinations'!$A1462:$O3796,3,FALSE)</f>
        <v>4.8099999999999996</v>
      </c>
      <c r="E1462" s="11" t="str">
        <f>VLOOKUP($A1462,'Medical Examinations'!$A1462:$P3796,14,FALSE)</f>
        <v>Yes</v>
      </c>
      <c r="F1462" s="11" t="str">
        <f>VLOOKUP($A1462,'Medical Examinations'!$A1462:$O3796,5,FALSE)</f>
        <v>No</v>
      </c>
      <c r="G1462" s="11" t="str">
        <f>VLOOKUP($A1462,'Medical Examinations'!$A1462:$O3796,6,FALSE)</f>
        <v>Yes</v>
      </c>
      <c r="H1462" s="11">
        <f>VLOOKUP($A1462,'Medical Examinations'!$A1462:$P3796,13,FALSE)</f>
        <v>1</v>
      </c>
      <c r="I1462" s="11" t="str">
        <f>VLOOKUP($A1462,'Medical Examinations'!$A1462:$P3796,16,FALSE)</f>
        <v>No</v>
      </c>
      <c r="J1462" s="11" t="str">
        <f>VLOOKUP($A1462,'Medical Examinations'!$A1462:$P3796,11,FALSE)</f>
        <v>Obesity</v>
      </c>
      <c r="K1462" s="11" t="str">
        <f>VLOOKUP($A1462,'Medical Examinations'!$A1462:$P3796,12,FALSE)</f>
        <v>Normal</v>
      </c>
      <c r="L1462" s="11" t="str">
        <f>VLOOKUP($A293,'Hospitalisation Details'!$K293:$S2635,7,FALSE)</f>
        <v>10 Nov 1978</v>
      </c>
      <c r="M1462" s="17">
        <f>VLOOKUP($A293,'Hospitalisation Details'!$K293:$S2635,9,FALSE)</f>
        <v>32108.66</v>
      </c>
      <c r="N1462" s="11" t="str">
        <f>VLOOKUP($A293,'Hospitalisation Details'!$K293:$S2635,4,FALSE)</f>
        <v>Tier - 1</v>
      </c>
      <c r="O1462" s="11" t="str">
        <f>VLOOKUP($A293,'Hospitalisation Details'!$K293:$S2635,5,FALSE)</f>
        <v>Tier - 3</v>
      </c>
      <c r="P1462" s="11" t="str">
        <f>VLOOKUP($A293,'Hospitalisation Details'!$K293:$S2635,6,FALSE)</f>
        <v>R1017</v>
      </c>
      <c r="Q1462" s="36">
        <f ca="1">VLOOKUP($A293,'Hospitalisation Details'!$K293:$S2635,8,FALSE)</f>
        <v>46</v>
      </c>
    </row>
    <row r="1463" spans="1:17" x14ac:dyDescent="0.3">
      <c r="A1463" s="14" t="str">
        <f>VLOOKUP('Customer Names'!A1463,'Customer Names'!A1463:F3797,1,FALSE)</f>
        <v>Id1462</v>
      </c>
      <c r="B1463" s="11" t="str">
        <f>VLOOKUP('Customer Names'!B1463,'Customer Names'!B1463:G3797,5,FALSE)</f>
        <v>Christi</v>
      </c>
      <c r="C1463" s="11">
        <f>VLOOKUP($A1463,'Medical Examinations'!$A1463:$O3797,2,FALSE)</f>
        <v>26.315000000000001</v>
      </c>
      <c r="D1463" s="11">
        <f>VLOOKUP($A1463,'Medical Examinations'!$A1463:$O3797,3,FALSE)</f>
        <v>4.5599999999999996</v>
      </c>
      <c r="E1463" s="11" t="str">
        <f>VLOOKUP($A1463,'Medical Examinations'!$A1463:$P3797,14,FALSE)</f>
        <v>Yes</v>
      </c>
      <c r="F1463" s="11" t="str">
        <f>VLOOKUP($A1463,'Medical Examinations'!$A1463:$O3797,5,FALSE)</f>
        <v>No</v>
      </c>
      <c r="G1463" s="11" t="str">
        <f>VLOOKUP($A1463,'Medical Examinations'!$A1463:$O3797,6,FALSE)</f>
        <v>Yes</v>
      </c>
      <c r="H1463" s="11">
        <f>VLOOKUP($A1463,'Medical Examinations'!$A1463:$P3797,13,FALSE)</f>
        <v>1</v>
      </c>
      <c r="I1463" s="11" t="str">
        <f>VLOOKUP($A1463,'Medical Examinations'!$A1463:$P3797,16,FALSE)</f>
        <v>No</v>
      </c>
      <c r="J1463" s="11" t="str">
        <f>VLOOKUP($A1463,'Medical Examinations'!$A1463:$P3797,11,FALSE)</f>
        <v>Overweight</v>
      </c>
      <c r="K1463" s="11" t="str">
        <f>VLOOKUP($A1463,'Medical Examinations'!$A1463:$P3797,12,FALSE)</f>
        <v>Normal</v>
      </c>
      <c r="L1463" s="11" t="str">
        <f>VLOOKUP($A294,'Hospitalisation Details'!$K294:$S2636,7,FALSE)</f>
        <v>13 Sep 1993</v>
      </c>
      <c r="M1463" s="17">
        <f>VLOOKUP($A294,'Hospitalisation Details'!$K294:$S2636,9,FALSE)</f>
        <v>32086.21</v>
      </c>
      <c r="N1463" s="11" t="str">
        <f>VLOOKUP($A294,'Hospitalisation Details'!$K294:$S2636,4,FALSE)</f>
        <v>Tier - 1</v>
      </c>
      <c r="O1463" s="11" t="str">
        <f>VLOOKUP($A294,'Hospitalisation Details'!$K294:$S2636,5,FALSE)</f>
        <v>Tier - 3</v>
      </c>
      <c r="P1463" s="11" t="str">
        <f>VLOOKUP($A294,'Hospitalisation Details'!$K294:$S2636,6,FALSE)</f>
        <v>R1011</v>
      </c>
      <c r="Q1463" s="36">
        <f ca="1">VLOOKUP($A294,'Hospitalisation Details'!$K294:$S2636,8,FALSE)</f>
        <v>31</v>
      </c>
    </row>
    <row r="1464" spans="1:17" x14ac:dyDescent="0.3">
      <c r="A1464" s="14" t="str">
        <f>VLOOKUP('Customer Names'!A1464,'Customer Names'!A1464:F3798,1,FALSE)</f>
        <v>Id1463</v>
      </c>
      <c r="B1464" s="11" t="str">
        <f>VLOOKUP('Customer Names'!B1464,'Customer Names'!B1464:G3798,5,FALSE)</f>
        <v>Alan</v>
      </c>
      <c r="C1464" s="11">
        <f>VLOOKUP($A1464,'Medical Examinations'!$A1464:$O3798,2,FALSE)</f>
        <v>35.299999999999997</v>
      </c>
      <c r="D1464" s="11">
        <f>VLOOKUP($A1464,'Medical Examinations'!$A1464:$O3798,3,FALSE)</f>
        <v>4.3899999999999997</v>
      </c>
      <c r="E1464" s="11" t="str">
        <f>VLOOKUP($A1464,'Medical Examinations'!$A1464:$P3798,14,FALSE)</f>
        <v>No</v>
      </c>
      <c r="F1464" s="11" t="str">
        <f>VLOOKUP($A1464,'Medical Examinations'!$A1464:$O3798,5,FALSE)</f>
        <v>No</v>
      </c>
      <c r="G1464" s="11" t="str">
        <f>VLOOKUP($A1464,'Medical Examinations'!$A1464:$O3798,6,FALSE)</f>
        <v>No</v>
      </c>
      <c r="H1464" s="11">
        <f>VLOOKUP($A1464,'Medical Examinations'!$A1464:$P3798,13,FALSE)</f>
        <v>0</v>
      </c>
      <c r="I1464" s="11" t="str">
        <f>VLOOKUP($A1464,'Medical Examinations'!$A1464:$P3798,16,FALSE)</f>
        <v>No</v>
      </c>
      <c r="J1464" s="11" t="str">
        <f>VLOOKUP($A1464,'Medical Examinations'!$A1464:$P3798,11,FALSE)</f>
        <v>Obesity</v>
      </c>
      <c r="K1464" s="11" t="str">
        <f>VLOOKUP($A1464,'Medical Examinations'!$A1464:$P3798,12,FALSE)</f>
        <v>Normal</v>
      </c>
      <c r="L1464" s="11" t="str">
        <f>VLOOKUP($A295,'Hospitalisation Details'!$K295:$S2637,7,FALSE)</f>
        <v>21 Sep 1972</v>
      </c>
      <c r="M1464" s="17">
        <f>VLOOKUP($A295,'Hospitalisation Details'!$K295:$S2637,9,FALSE)</f>
        <v>31980.89</v>
      </c>
      <c r="N1464" s="11" t="str">
        <f>VLOOKUP($A295,'Hospitalisation Details'!$K295:$S2637,4,FALSE)</f>
        <v>Tier - 2</v>
      </c>
      <c r="O1464" s="11" t="str">
        <f>VLOOKUP($A295,'Hospitalisation Details'!$K295:$S2637,5,FALSE)</f>
        <v>Tier - 1</v>
      </c>
      <c r="P1464" s="11" t="str">
        <f>VLOOKUP($A295,'Hospitalisation Details'!$K295:$S2637,6,FALSE)</f>
        <v>R1011</v>
      </c>
      <c r="Q1464" s="36">
        <f ca="1">VLOOKUP($A295,'Hospitalisation Details'!$K295:$S2637,8,FALSE)</f>
        <v>52</v>
      </c>
    </row>
    <row r="1465" spans="1:17" x14ac:dyDescent="0.3">
      <c r="A1465" s="14" t="str">
        <f>VLOOKUP('Customer Names'!A1465,'Customer Names'!A1465:F3799,1,FALSE)</f>
        <v>Id1464</v>
      </c>
      <c r="B1465" s="11" t="str">
        <f>VLOOKUP('Customer Names'!B1465,'Customer Names'!B1465:G3799,5,FALSE)</f>
        <v>Edivaldo B</v>
      </c>
      <c r="C1465" s="11">
        <f>VLOOKUP($A1465,'Medical Examinations'!$A1465:$O3799,2,FALSE)</f>
        <v>18.91</v>
      </c>
      <c r="D1465" s="11">
        <f>VLOOKUP($A1465,'Medical Examinations'!$A1465:$O3799,3,FALSE)</f>
        <v>11.44</v>
      </c>
      <c r="E1465" s="11" t="str">
        <f>VLOOKUP($A1465,'Medical Examinations'!$A1465:$P3799,14,FALSE)</f>
        <v>No</v>
      </c>
      <c r="F1465" s="11" t="str">
        <f>VLOOKUP($A1465,'Medical Examinations'!$A1465:$O3799,5,FALSE)</f>
        <v>No</v>
      </c>
      <c r="G1465" s="11" t="str">
        <f>VLOOKUP($A1465,'Medical Examinations'!$A1465:$O3799,6,FALSE)</f>
        <v>No</v>
      </c>
      <c r="H1465" s="11">
        <f>VLOOKUP($A1465,'Medical Examinations'!$A1465:$P3799,13,FALSE)</f>
        <v>0</v>
      </c>
      <c r="I1465" s="11" t="str">
        <f>VLOOKUP($A1465,'Medical Examinations'!$A1465:$P3799,16,FALSE)</f>
        <v>No</v>
      </c>
      <c r="J1465" s="11" t="str">
        <f>VLOOKUP($A1465,'Medical Examinations'!$A1465:$P3799,11,FALSE)</f>
        <v>Normal Weight</v>
      </c>
      <c r="K1465" s="11" t="str">
        <f>VLOOKUP($A1465,'Medical Examinations'!$A1465:$P3799,12,FALSE)</f>
        <v>Diabetes</v>
      </c>
      <c r="L1465" s="11" t="str">
        <f>VLOOKUP($A296,'Hospitalisation Details'!$K296:$S2638,7,FALSE)</f>
        <v>25 Sep 1975</v>
      </c>
      <c r="M1465" s="17">
        <f>VLOOKUP($A296,'Hospitalisation Details'!$K296:$S2638,9,FALSE)</f>
        <v>31897.1</v>
      </c>
      <c r="N1465" s="11" t="str">
        <f>VLOOKUP($A296,'Hospitalisation Details'!$K296:$S2638,4,FALSE)</f>
        <v>Tier - 2</v>
      </c>
      <c r="O1465" s="11" t="str">
        <f>VLOOKUP($A296,'Hospitalisation Details'!$K296:$S2638,5,FALSE)</f>
        <v>Tier - 3</v>
      </c>
      <c r="P1465" s="11" t="str">
        <f>VLOOKUP($A296,'Hospitalisation Details'!$K296:$S2638,6,FALSE)</f>
        <v>R1011</v>
      </c>
      <c r="Q1465" s="36">
        <f ca="1">VLOOKUP($A296,'Hospitalisation Details'!$K296:$S2638,8,FALSE)</f>
        <v>49</v>
      </c>
    </row>
    <row r="1466" spans="1:17" x14ac:dyDescent="0.3">
      <c r="A1466" s="14" t="str">
        <f>VLOOKUP('Customer Names'!A1466,'Customer Names'!A1466:F3800,1,FALSE)</f>
        <v>Id1465</v>
      </c>
      <c r="B1466" s="11" t="str">
        <f>VLOOKUP('Customer Names'!B1466,'Customer Names'!B1466:G3800,5,FALSE)</f>
        <v>Eve</v>
      </c>
      <c r="C1466" s="11">
        <f>VLOOKUP($A1466,'Medical Examinations'!$A1466:$O3800,2,FALSE)</f>
        <v>22.41</v>
      </c>
      <c r="D1466" s="11">
        <f>VLOOKUP($A1466,'Medical Examinations'!$A1466:$O3800,3,FALSE)</f>
        <v>11.37</v>
      </c>
      <c r="E1466" s="11" t="str">
        <f>VLOOKUP($A1466,'Medical Examinations'!$A1466:$P3800,14,FALSE)</f>
        <v>Yes</v>
      </c>
      <c r="F1466" s="11" t="str">
        <f>VLOOKUP($A1466,'Medical Examinations'!$A1466:$O3800,5,FALSE)</f>
        <v>No</v>
      </c>
      <c r="G1466" s="11" t="str">
        <f>VLOOKUP($A1466,'Medical Examinations'!$A1466:$O3800,6,FALSE)</f>
        <v>No</v>
      </c>
      <c r="H1466" s="11">
        <f>VLOOKUP($A1466,'Medical Examinations'!$A1466:$P3800,13,FALSE)</f>
        <v>1</v>
      </c>
      <c r="I1466" s="11" t="str">
        <f>VLOOKUP($A1466,'Medical Examinations'!$A1466:$P3800,16,FALSE)</f>
        <v>No</v>
      </c>
      <c r="J1466" s="11" t="str">
        <f>VLOOKUP($A1466,'Medical Examinations'!$A1466:$P3800,11,FALSE)</f>
        <v>Normal Weight</v>
      </c>
      <c r="K1466" s="11" t="str">
        <f>VLOOKUP($A1466,'Medical Examinations'!$A1466:$P3800,12,FALSE)</f>
        <v>Diabetes</v>
      </c>
      <c r="L1466" s="11" t="str">
        <f>VLOOKUP($A297,'Hospitalisation Details'!$K297:$S2639,7,FALSE)</f>
        <v>10 Sep 1984</v>
      </c>
      <c r="M1466" s="17">
        <f>VLOOKUP($A297,'Hospitalisation Details'!$K297:$S2639,9,FALSE)</f>
        <v>31743.919999999998</v>
      </c>
      <c r="N1466" s="11" t="str">
        <f>VLOOKUP($A297,'Hospitalisation Details'!$K297:$S2639,4,FALSE)</f>
        <v>Tier - 2</v>
      </c>
      <c r="O1466" s="11" t="str">
        <f>VLOOKUP($A297,'Hospitalisation Details'!$K297:$S2639,5,FALSE)</f>
        <v>Tier - 1</v>
      </c>
      <c r="P1466" s="11" t="str">
        <f>VLOOKUP($A297,'Hospitalisation Details'!$K297:$S2639,6,FALSE)</f>
        <v>R1011</v>
      </c>
      <c r="Q1466" s="36">
        <f ca="1">VLOOKUP($A297,'Hospitalisation Details'!$K297:$S2639,8,FALSE)</f>
        <v>40</v>
      </c>
    </row>
    <row r="1467" spans="1:17" x14ac:dyDescent="0.3">
      <c r="A1467" s="14" t="str">
        <f>VLOOKUP('Customer Names'!A1467,'Customer Names'!A1467:F3801,1,FALSE)</f>
        <v>Id1466</v>
      </c>
      <c r="B1467" s="11" t="str">
        <f>VLOOKUP('Customer Names'!B1467,'Customer Names'!B1467:G3801,5,FALSE)</f>
        <v>Devin</v>
      </c>
      <c r="C1467" s="11">
        <f>VLOOKUP($A1467,'Medical Examinations'!$A1467:$O3801,2,FALSE)</f>
        <v>22.704999999999998</v>
      </c>
      <c r="D1467" s="11">
        <f>VLOOKUP($A1467,'Medical Examinations'!$A1467:$O3801,3,FALSE)</f>
        <v>6.14</v>
      </c>
      <c r="E1467" s="11" t="str">
        <f>VLOOKUP($A1467,'Medical Examinations'!$A1467:$P3801,14,FALSE)</f>
        <v>No</v>
      </c>
      <c r="F1467" s="11" t="str">
        <f>VLOOKUP($A1467,'Medical Examinations'!$A1467:$O3801,5,FALSE)</f>
        <v>No</v>
      </c>
      <c r="G1467" s="11" t="str">
        <f>VLOOKUP($A1467,'Medical Examinations'!$A1467:$O3801,6,FALSE)</f>
        <v>No</v>
      </c>
      <c r="H1467" s="11">
        <f>VLOOKUP($A1467,'Medical Examinations'!$A1467:$P3801,13,FALSE)</f>
        <v>0</v>
      </c>
      <c r="I1467" s="11" t="str">
        <f>VLOOKUP($A1467,'Medical Examinations'!$A1467:$P3801,16,FALSE)</f>
        <v>No</v>
      </c>
      <c r="J1467" s="11" t="str">
        <f>VLOOKUP($A1467,'Medical Examinations'!$A1467:$P3801,11,FALSE)</f>
        <v>Normal Weight</v>
      </c>
      <c r="K1467" s="11" t="str">
        <f>VLOOKUP($A1467,'Medical Examinations'!$A1467:$P3801,12,FALSE)</f>
        <v>Prediabetes</v>
      </c>
      <c r="L1467" s="11" t="str">
        <f>VLOOKUP($A298,'Hospitalisation Details'!$K298:$S2640,7,FALSE)</f>
        <v>14 Oct 1977</v>
      </c>
      <c r="M1467" s="17">
        <f>VLOOKUP($A298,'Hospitalisation Details'!$K298:$S2640,9,FALSE)</f>
        <v>31736.7</v>
      </c>
      <c r="N1467" s="11" t="str">
        <f>VLOOKUP($A298,'Hospitalisation Details'!$K298:$S2640,4,FALSE)</f>
        <v>Tier - 2</v>
      </c>
      <c r="O1467" s="11" t="str">
        <f>VLOOKUP($A298,'Hospitalisation Details'!$K298:$S2640,5,FALSE)</f>
        <v>Tier - 2</v>
      </c>
      <c r="P1467" s="11" t="str">
        <f>VLOOKUP($A298,'Hospitalisation Details'!$K298:$S2640,6,FALSE)</f>
        <v>R1012</v>
      </c>
      <c r="Q1467" s="36">
        <f ca="1">VLOOKUP($A298,'Hospitalisation Details'!$K298:$S2640,8,FALSE)</f>
        <v>47</v>
      </c>
    </row>
    <row r="1468" spans="1:17" x14ac:dyDescent="0.3">
      <c r="A1468" s="14" t="str">
        <f>VLOOKUP('Customer Names'!A1468,'Customer Names'!A1468:F3802,1,FALSE)</f>
        <v>Id1467</v>
      </c>
      <c r="B1468" s="11" t="str">
        <f>VLOOKUP('Customer Names'!B1468,'Customer Names'!B1468:G3802,5,FALSE)</f>
        <v>Shaun R</v>
      </c>
      <c r="C1468" s="11">
        <f>VLOOKUP($A1468,'Medical Examinations'!$A1468:$O3802,2,FALSE)</f>
        <v>37.18</v>
      </c>
      <c r="D1468" s="11">
        <f>VLOOKUP($A1468,'Medical Examinations'!$A1468:$O3802,3,FALSE)</f>
        <v>4.8899999999999997</v>
      </c>
      <c r="E1468" s="11" t="str">
        <f>VLOOKUP($A1468,'Medical Examinations'!$A1468:$P3802,14,FALSE)</f>
        <v>No</v>
      </c>
      <c r="F1468" s="11" t="str">
        <f>VLOOKUP($A1468,'Medical Examinations'!$A1468:$O3802,5,FALSE)</f>
        <v>No</v>
      </c>
      <c r="G1468" s="11" t="str">
        <f>VLOOKUP($A1468,'Medical Examinations'!$A1468:$O3802,6,FALSE)</f>
        <v>No</v>
      </c>
      <c r="H1468" s="11">
        <f>VLOOKUP($A1468,'Medical Examinations'!$A1468:$P3802,13,FALSE)</f>
        <v>0</v>
      </c>
      <c r="I1468" s="11" t="str">
        <f>VLOOKUP($A1468,'Medical Examinations'!$A1468:$P3802,16,FALSE)</f>
        <v>No</v>
      </c>
      <c r="J1468" s="11" t="str">
        <f>VLOOKUP($A1468,'Medical Examinations'!$A1468:$P3802,11,FALSE)</f>
        <v>Obesity</v>
      </c>
      <c r="K1468" s="11" t="str">
        <f>VLOOKUP($A1468,'Medical Examinations'!$A1468:$P3802,12,FALSE)</f>
        <v>Normal</v>
      </c>
      <c r="L1468" s="11" t="str">
        <f>VLOOKUP($A299,'Hospitalisation Details'!$K299:$S2641,7,FALSE)</f>
        <v>13 Dec 1960</v>
      </c>
      <c r="M1468" s="17">
        <f>VLOOKUP($A299,'Hospitalisation Details'!$K299:$S2641,9,FALSE)</f>
        <v>31620</v>
      </c>
      <c r="N1468" s="11" t="str">
        <f>VLOOKUP($A299,'Hospitalisation Details'!$K299:$S2641,4,FALSE)</f>
        <v>Tier - 2</v>
      </c>
      <c r="O1468" s="11" t="str">
        <f>VLOOKUP($A299,'Hospitalisation Details'!$K299:$S2641,5,FALSE)</f>
        <v>Tier - 1</v>
      </c>
      <c r="P1468" s="11" t="str">
        <f>VLOOKUP($A299,'Hospitalisation Details'!$K299:$S2641,6,FALSE)</f>
        <v>R1024</v>
      </c>
      <c r="Q1468" s="36">
        <f ca="1">VLOOKUP($A299,'Hospitalisation Details'!$K299:$S2641,8,FALSE)</f>
        <v>64</v>
      </c>
    </row>
    <row r="1469" spans="1:17" x14ac:dyDescent="0.3">
      <c r="A1469" s="14" t="str">
        <f>VLOOKUP('Customer Names'!A1469,'Customer Names'!A1469:F3803,1,FALSE)</f>
        <v>Id1468</v>
      </c>
      <c r="B1469" s="11" t="str">
        <f>VLOOKUP('Customer Names'!B1469,'Customer Names'!B1469:G3803,5,FALSE)</f>
        <v>Adrian</v>
      </c>
      <c r="C1469" s="11">
        <f>VLOOKUP($A1469,'Medical Examinations'!$A1469:$O3803,2,FALSE)</f>
        <v>35.97</v>
      </c>
      <c r="D1469" s="11">
        <f>VLOOKUP($A1469,'Medical Examinations'!$A1469:$O3803,3,FALSE)</f>
        <v>4.5999999999999996</v>
      </c>
      <c r="E1469" s="11" t="str">
        <f>VLOOKUP($A1469,'Medical Examinations'!$A1469:$P3803,14,FALSE)</f>
        <v>No</v>
      </c>
      <c r="F1469" s="11" t="str">
        <f>VLOOKUP($A1469,'Medical Examinations'!$A1469:$O3803,5,FALSE)</f>
        <v>No</v>
      </c>
      <c r="G1469" s="11" t="str">
        <f>VLOOKUP($A1469,'Medical Examinations'!$A1469:$O3803,6,FALSE)</f>
        <v>No</v>
      </c>
      <c r="H1469" s="11">
        <f>VLOOKUP($A1469,'Medical Examinations'!$A1469:$P3803,13,FALSE)</f>
        <v>0</v>
      </c>
      <c r="I1469" s="11" t="str">
        <f>VLOOKUP($A1469,'Medical Examinations'!$A1469:$P3803,16,FALSE)</f>
        <v>No</v>
      </c>
      <c r="J1469" s="11" t="str">
        <f>VLOOKUP($A1469,'Medical Examinations'!$A1469:$P3803,11,FALSE)</f>
        <v>Obesity</v>
      </c>
      <c r="K1469" s="11" t="str">
        <f>VLOOKUP($A1469,'Medical Examinations'!$A1469:$P3803,12,FALSE)</f>
        <v>Normal</v>
      </c>
      <c r="L1469" s="11" t="str">
        <f>VLOOKUP($A300,'Hospitalisation Details'!$K300:$S2642,7,FALSE)</f>
        <v>29 Oct 1975</v>
      </c>
      <c r="M1469" s="17">
        <f>VLOOKUP($A300,'Hospitalisation Details'!$K300:$S2642,9,FALSE)</f>
        <v>31591.82</v>
      </c>
      <c r="N1469" s="11" t="str">
        <f>VLOOKUP($A300,'Hospitalisation Details'!$K300:$S2642,4,FALSE)</f>
        <v>Tier - 2</v>
      </c>
      <c r="O1469" s="11" t="str">
        <f>VLOOKUP($A300,'Hospitalisation Details'!$K300:$S2642,5,FALSE)</f>
        <v>Tier - 1</v>
      </c>
      <c r="P1469" s="11" t="str">
        <f>VLOOKUP($A300,'Hospitalisation Details'!$K300:$S2642,6,FALSE)</f>
        <v>R1011</v>
      </c>
      <c r="Q1469" s="36">
        <f ca="1">VLOOKUP($A300,'Hospitalisation Details'!$K300:$S2642,8,FALSE)</f>
        <v>49</v>
      </c>
    </row>
    <row r="1470" spans="1:17" x14ac:dyDescent="0.3">
      <c r="A1470" s="14" t="str">
        <f>VLOOKUP('Customer Names'!A1470,'Customer Names'!A1470:F3804,1,FALSE)</f>
        <v>Id1469</v>
      </c>
      <c r="B1470" s="11" t="str">
        <f>VLOOKUP('Customer Names'!B1470,'Customer Names'!B1470:G3804,5,FALSE)</f>
        <v>Andrew</v>
      </c>
      <c r="C1470" s="11">
        <f>VLOOKUP($A1470,'Medical Examinations'!$A1470:$O3804,2,FALSE)</f>
        <v>35.799999999999997</v>
      </c>
      <c r="D1470" s="11">
        <f>VLOOKUP($A1470,'Medical Examinations'!$A1470:$O3804,3,FALSE)</f>
        <v>4.42</v>
      </c>
      <c r="E1470" s="11" t="str">
        <f>VLOOKUP($A1470,'Medical Examinations'!$A1470:$P3804,14,FALSE)</f>
        <v>No</v>
      </c>
      <c r="F1470" s="11" t="str">
        <f>VLOOKUP($A1470,'Medical Examinations'!$A1470:$O3804,5,FALSE)</f>
        <v>No</v>
      </c>
      <c r="G1470" s="11" t="str">
        <f>VLOOKUP($A1470,'Medical Examinations'!$A1470:$O3804,6,FALSE)</f>
        <v>No</v>
      </c>
      <c r="H1470" s="11">
        <f>VLOOKUP($A1470,'Medical Examinations'!$A1470:$P3804,13,FALSE)</f>
        <v>0</v>
      </c>
      <c r="I1470" s="11" t="str">
        <f>VLOOKUP($A1470,'Medical Examinations'!$A1470:$P3804,16,FALSE)</f>
        <v>No</v>
      </c>
      <c r="J1470" s="11" t="str">
        <f>VLOOKUP($A1470,'Medical Examinations'!$A1470:$P3804,11,FALSE)</f>
        <v>Obesity</v>
      </c>
      <c r="K1470" s="11" t="str">
        <f>VLOOKUP($A1470,'Medical Examinations'!$A1470:$P3804,12,FALSE)</f>
        <v>Normal</v>
      </c>
      <c r="L1470" s="11" t="str">
        <f>VLOOKUP($A301,'Hospitalisation Details'!$K301:$S2643,7,FALSE)</f>
        <v>8 Oct 1974</v>
      </c>
      <c r="M1470" s="17">
        <f>VLOOKUP($A301,'Hospitalisation Details'!$K301:$S2643,9,FALSE)</f>
        <v>31368.81</v>
      </c>
      <c r="N1470" s="11" t="str">
        <f>VLOOKUP($A301,'Hospitalisation Details'!$K301:$S2643,4,FALSE)</f>
        <v>Tier - 2</v>
      </c>
      <c r="O1470" s="11" t="str">
        <f>VLOOKUP($A301,'Hospitalisation Details'!$K301:$S2643,5,FALSE)</f>
        <v>Tier - 3</v>
      </c>
      <c r="P1470" s="11" t="str">
        <f>VLOOKUP($A301,'Hospitalisation Details'!$K301:$S2643,6,FALSE)</f>
        <v>R1011</v>
      </c>
      <c r="Q1470" s="36">
        <f ca="1">VLOOKUP($A301,'Hospitalisation Details'!$K301:$S2643,8,FALSE)</f>
        <v>50</v>
      </c>
    </row>
    <row r="1471" spans="1:17" x14ac:dyDescent="0.3">
      <c r="A1471" s="14" t="str">
        <f>VLOOKUP('Customer Names'!A1471,'Customer Names'!A1471:F3805,1,FALSE)</f>
        <v>Id1470</v>
      </c>
      <c r="B1471" s="11" t="str">
        <f>VLOOKUP('Customer Names'!B1471,'Customer Names'!B1471:G3805,5,FALSE)</f>
        <v>Mallory</v>
      </c>
      <c r="C1471" s="11">
        <f>VLOOKUP($A1471,'Medical Examinations'!$A1471:$O3805,2,FALSE)</f>
        <v>28.31</v>
      </c>
      <c r="D1471" s="11">
        <f>VLOOKUP($A1471,'Medical Examinations'!$A1471:$O3805,3,FALSE)</f>
        <v>7.48</v>
      </c>
      <c r="E1471" s="11" t="str">
        <f>VLOOKUP($A1471,'Medical Examinations'!$A1471:$P3805,14,FALSE)</f>
        <v>Yes</v>
      </c>
      <c r="F1471" s="11" t="str">
        <f>VLOOKUP($A1471,'Medical Examinations'!$A1471:$O3805,5,FALSE)</f>
        <v>No</v>
      </c>
      <c r="G1471" s="11" t="str">
        <f>VLOOKUP($A1471,'Medical Examinations'!$A1471:$O3805,6,FALSE)</f>
        <v>No</v>
      </c>
      <c r="H1471" s="11">
        <f>VLOOKUP($A1471,'Medical Examinations'!$A1471:$P3805,13,FALSE)</f>
        <v>0</v>
      </c>
      <c r="I1471" s="11" t="str">
        <f>VLOOKUP($A1471,'Medical Examinations'!$A1471:$P3805,16,FALSE)</f>
        <v>No</v>
      </c>
      <c r="J1471" s="11" t="str">
        <f>VLOOKUP($A1471,'Medical Examinations'!$A1471:$P3805,11,FALSE)</f>
        <v>Overweight</v>
      </c>
      <c r="K1471" s="11" t="str">
        <f>VLOOKUP($A1471,'Medical Examinations'!$A1471:$P3805,12,FALSE)</f>
        <v>Diabetes</v>
      </c>
      <c r="L1471" s="11" t="str">
        <f>VLOOKUP($A302,'Hospitalisation Details'!$K302:$S2644,7,FALSE)</f>
        <v>27 Sep 1995</v>
      </c>
      <c r="M1471" s="17">
        <f>VLOOKUP($A302,'Hospitalisation Details'!$K302:$S2644,9,FALSE)</f>
        <v>31328.27</v>
      </c>
      <c r="N1471" s="11" t="str">
        <f>VLOOKUP($A302,'Hospitalisation Details'!$K302:$S2644,4,FALSE)</f>
        <v>Tier - 2</v>
      </c>
      <c r="O1471" s="11" t="str">
        <f>VLOOKUP($A302,'Hospitalisation Details'!$K302:$S2644,5,FALSE)</f>
        <v>Tier - 2</v>
      </c>
      <c r="P1471" s="11" t="str">
        <f>VLOOKUP($A302,'Hospitalisation Details'!$K302:$S2644,6,FALSE)</f>
        <v>R1011</v>
      </c>
      <c r="Q1471" s="36">
        <f ca="1">VLOOKUP($A302,'Hospitalisation Details'!$K302:$S2644,8,FALSE)</f>
        <v>29</v>
      </c>
    </row>
    <row r="1472" spans="1:17" x14ac:dyDescent="0.3">
      <c r="A1472" s="14" t="str">
        <f>VLOOKUP('Customer Names'!A1472,'Customer Names'!A1472:F3806,1,FALSE)</f>
        <v>Id1471</v>
      </c>
      <c r="B1472" s="11" t="str">
        <f>VLOOKUP('Customer Names'!B1472,'Customer Names'!B1472:G3806,5,FALSE)</f>
        <v>Shawn E</v>
      </c>
      <c r="C1472" s="11">
        <f>VLOOKUP($A1472,'Medical Examinations'!$A1472:$O3806,2,FALSE)</f>
        <v>38.06</v>
      </c>
      <c r="D1472" s="11">
        <f>VLOOKUP($A1472,'Medical Examinations'!$A1472:$O3806,3,FALSE)</f>
        <v>10.74</v>
      </c>
      <c r="E1472" s="11" t="str">
        <f>VLOOKUP($A1472,'Medical Examinations'!$A1472:$P3806,14,FALSE)</f>
        <v>No</v>
      </c>
      <c r="F1472" s="11" t="str">
        <f>VLOOKUP($A1472,'Medical Examinations'!$A1472:$O3806,5,FALSE)</f>
        <v>No</v>
      </c>
      <c r="G1472" s="11" t="str">
        <f>VLOOKUP($A1472,'Medical Examinations'!$A1472:$O3806,6,FALSE)</f>
        <v>No</v>
      </c>
      <c r="H1472" s="11">
        <f>VLOOKUP($A1472,'Medical Examinations'!$A1472:$P3806,13,FALSE)</f>
        <v>0</v>
      </c>
      <c r="I1472" s="11" t="str">
        <f>VLOOKUP($A1472,'Medical Examinations'!$A1472:$P3806,16,FALSE)</f>
        <v>No</v>
      </c>
      <c r="J1472" s="11" t="str">
        <f>VLOOKUP($A1472,'Medical Examinations'!$A1472:$P3806,11,FALSE)</f>
        <v>Obesity</v>
      </c>
      <c r="K1472" s="11" t="str">
        <f>VLOOKUP($A1472,'Medical Examinations'!$A1472:$P3806,12,FALSE)</f>
        <v>Diabetes</v>
      </c>
      <c r="L1472" s="11" t="str">
        <f>VLOOKUP($A303,'Hospitalisation Details'!$K303:$S2645,7,FALSE)</f>
        <v>9 Jul 1968</v>
      </c>
      <c r="M1472" s="17">
        <f>VLOOKUP($A303,'Hospitalisation Details'!$K303:$S2645,9,FALSE)</f>
        <v>31322.53</v>
      </c>
      <c r="N1472" s="11" t="str">
        <f>VLOOKUP($A303,'Hospitalisation Details'!$K303:$S2645,4,FALSE)</f>
        <v>Tier - 2</v>
      </c>
      <c r="O1472" s="11" t="str">
        <f>VLOOKUP($A303,'Hospitalisation Details'!$K303:$S2645,5,FALSE)</f>
        <v>Tier - 1</v>
      </c>
      <c r="P1472" s="11" t="str">
        <f>VLOOKUP($A303,'Hospitalisation Details'!$K303:$S2645,6,FALSE)</f>
        <v>R1011</v>
      </c>
      <c r="Q1472" s="36">
        <f ca="1">VLOOKUP($A303,'Hospitalisation Details'!$K303:$S2645,8,FALSE)</f>
        <v>56</v>
      </c>
    </row>
    <row r="1473" spans="1:17" x14ac:dyDescent="0.3">
      <c r="A1473" s="14" t="str">
        <f>VLOOKUP('Customer Names'!A1473,'Customer Names'!A1473:F3807,1,FALSE)</f>
        <v>Id1472</v>
      </c>
      <c r="B1473" s="11" t="str">
        <f>VLOOKUP('Customer Names'!B1473,'Customer Names'!B1473:G3807,5,FALSE)</f>
        <v>Sarah E</v>
      </c>
      <c r="C1473" s="11">
        <f>VLOOKUP($A1473,'Medical Examinations'!$A1473:$O3807,2,FALSE)</f>
        <v>28</v>
      </c>
      <c r="D1473" s="11">
        <f>VLOOKUP($A1473,'Medical Examinations'!$A1473:$O3807,3,FALSE)</f>
        <v>5.19</v>
      </c>
      <c r="E1473" s="11" t="str">
        <f>VLOOKUP($A1473,'Medical Examinations'!$A1473:$P3807,14,FALSE)</f>
        <v>No</v>
      </c>
      <c r="F1473" s="11" t="str">
        <f>VLOOKUP($A1473,'Medical Examinations'!$A1473:$O3807,5,FALSE)</f>
        <v>No</v>
      </c>
      <c r="G1473" s="11" t="str">
        <f>VLOOKUP($A1473,'Medical Examinations'!$A1473:$O3807,6,FALSE)</f>
        <v>No</v>
      </c>
      <c r="H1473" s="11">
        <f>VLOOKUP($A1473,'Medical Examinations'!$A1473:$P3807,13,FALSE)</f>
        <v>1</v>
      </c>
      <c r="I1473" s="11" t="str">
        <f>VLOOKUP($A1473,'Medical Examinations'!$A1473:$P3807,16,FALSE)</f>
        <v>No</v>
      </c>
      <c r="J1473" s="11" t="str">
        <f>VLOOKUP($A1473,'Medical Examinations'!$A1473:$P3807,11,FALSE)</f>
        <v>Overweight</v>
      </c>
      <c r="K1473" s="11" t="str">
        <f>VLOOKUP($A1473,'Medical Examinations'!$A1473:$P3807,12,FALSE)</f>
        <v>Normal</v>
      </c>
      <c r="L1473" s="11" t="str">
        <f>VLOOKUP($A304,'Hospitalisation Details'!$K304:$S2646,7,FALSE)</f>
        <v>22 Jul 2000</v>
      </c>
      <c r="M1473" s="17">
        <f>VLOOKUP($A304,'Hospitalisation Details'!$K304:$S2646,9,FALSE)</f>
        <v>31234.560000000001</v>
      </c>
      <c r="N1473" s="11" t="str">
        <f>VLOOKUP($A304,'Hospitalisation Details'!$K304:$S2646,4,FALSE)</f>
        <v>Tier - 1</v>
      </c>
      <c r="O1473" s="11" t="str">
        <f>VLOOKUP($A304,'Hospitalisation Details'!$K304:$S2646,5,FALSE)</f>
        <v>Tier - 1</v>
      </c>
      <c r="P1473" s="11" t="str">
        <f>VLOOKUP($A304,'Hospitalisation Details'!$K304:$S2646,6,FALSE)</f>
        <v>R1011</v>
      </c>
      <c r="Q1473" s="36">
        <f ca="1">VLOOKUP($A304,'Hospitalisation Details'!$K304:$S2646,8,FALSE)</f>
        <v>24</v>
      </c>
    </row>
    <row r="1474" spans="1:17" x14ac:dyDescent="0.3">
      <c r="A1474" s="14" t="str">
        <f>VLOOKUP('Customer Names'!A1474,'Customer Names'!A1474:F3808,1,FALSE)</f>
        <v>Id1473</v>
      </c>
      <c r="B1474" s="11" t="str">
        <f>VLOOKUP('Customer Names'!B1474,'Customer Names'!B1474:G3808,5,FALSE)</f>
        <v>Josh</v>
      </c>
      <c r="C1474" s="11">
        <f>VLOOKUP($A1474,'Medical Examinations'!$A1474:$O3808,2,FALSE)</f>
        <v>34.32</v>
      </c>
      <c r="D1474" s="11">
        <f>VLOOKUP($A1474,'Medical Examinations'!$A1474:$O3808,3,FALSE)</f>
        <v>9.17</v>
      </c>
      <c r="E1474" s="11" t="str">
        <f>VLOOKUP($A1474,'Medical Examinations'!$A1474:$P3808,14,FALSE)</f>
        <v>No</v>
      </c>
      <c r="F1474" s="11" t="str">
        <f>VLOOKUP($A1474,'Medical Examinations'!$A1474:$O3808,5,FALSE)</f>
        <v>No</v>
      </c>
      <c r="G1474" s="11" t="str">
        <f>VLOOKUP($A1474,'Medical Examinations'!$A1474:$O3808,6,FALSE)</f>
        <v>No</v>
      </c>
      <c r="H1474" s="11">
        <f>VLOOKUP($A1474,'Medical Examinations'!$A1474:$P3808,13,FALSE)</f>
        <v>0</v>
      </c>
      <c r="I1474" s="11" t="str">
        <f>VLOOKUP($A1474,'Medical Examinations'!$A1474:$P3808,16,FALSE)</f>
        <v>No</v>
      </c>
      <c r="J1474" s="11" t="str">
        <f>VLOOKUP($A1474,'Medical Examinations'!$A1474:$P3808,11,FALSE)</f>
        <v>Obesity</v>
      </c>
      <c r="K1474" s="11" t="str">
        <f>VLOOKUP($A1474,'Medical Examinations'!$A1474:$P3808,12,FALSE)</f>
        <v>Diabetes</v>
      </c>
      <c r="L1474" s="11" t="str">
        <f>VLOOKUP($A305,'Hospitalisation Details'!$K305:$S2647,7,FALSE)</f>
        <v>9 Nov 2004</v>
      </c>
      <c r="M1474" s="17">
        <f>VLOOKUP($A305,'Hospitalisation Details'!$K305:$S2647,9,FALSE)</f>
        <v>31196.61</v>
      </c>
      <c r="N1474" s="11" t="str">
        <f>VLOOKUP($A305,'Hospitalisation Details'!$K305:$S2647,4,FALSE)</f>
        <v>Tier - 2</v>
      </c>
      <c r="O1474" s="11" t="str">
        <f>VLOOKUP($A305,'Hospitalisation Details'!$K305:$S2647,5,FALSE)</f>
        <v>Tier - 1</v>
      </c>
      <c r="P1474" s="11" t="str">
        <f>VLOOKUP($A305,'Hospitalisation Details'!$K305:$S2647,6,FALSE)</f>
        <v>R1011</v>
      </c>
      <c r="Q1474" s="36">
        <f ca="1">VLOOKUP($A305,'Hospitalisation Details'!$K305:$S2647,8,FALSE)</f>
        <v>20</v>
      </c>
    </row>
    <row r="1475" spans="1:17" x14ac:dyDescent="0.3">
      <c r="A1475" s="14" t="str">
        <f>VLOOKUP('Customer Names'!A1475,'Customer Names'!A1475:F3809,1,FALSE)</f>
        <v>Id1474</v>
      </c>
      <c r="B1475" s="11" t="str">
        <f>VLOOKUP('Customer Names'!B1475,'Customer Names'!B1475:G3809,5,FALSE)</f>
        <v>Johann A</v>
      </c>
      <c r="C1475" s="11">
        <f>VLOOKUP($A1475,'Medical Examinations'!$A1475:$O3809,2,FALSE)</f>
        <v>22.3</v>
      </c>
      <c r="D1475" s="11">
        <f>VLOOKUP($A1475,'Medical Examinations'!$A1475:$O3809,3,FALSE)</f>
        <v>4.95</v>
      </c>
      <c r="E1475" s="11" t="str">
        <f>VLOOKUP($A1475,'Medical Examinations'!$A1475:$P3809,14,FALSE)</f>
        <v>Yes</v>
      </c>
      <c r="F1475" s="11" t="str">
        <f>VLOOKUP($A1475,'Medical Examinations'!$A1475:$O3809,5,FALSE)</f>
        <v>No</v>
      </c>
      <c r="G1475" s="11" t="str">
        <f>VLOOKUP($A1475,'Medical Examinations'!$A1475:$O3809,6,FALSE)</f>
        <v>No</v>
      </c>
      <c r="H1475" s="11">
        <f>VLOOKUP($A1475,'Medical Examinations'!$A1475:$P3809,13,FALSE)</f>
        <v>0</v>
      </c>
      <c r="I1475" s="11" t="str">
        <f>VLOOKUP($A1475,'Medical Examinations'!$A1475:$P3809,16,FALSE)</f>
        <v>No</v>
      </c>
      <c r="J1475" s="11" t="str">
        <f>VLOOKUP($A1475,'Medical Examinations'!$A1475:$P3809,11,FALSE)</f>
        <v>Normal Weight</v>
      </c>
      <c r="K1475" s="11" t="str">
        <f>VLOOKUP($A1475,'Medical Examinations'!$A1475:$P3809,12,FALSE)</f>
        <v>Normal</v>
      </c>
      <c r="L1475" s="11" t="str">
        <f>VLOOKUP($A306,'Hospitalisation Details'!$K306:$S2648,7,FALSE)</f>
        <v>9 Sep 1961</v>
      </c>
      <c r="M1475" s="17">
        <f>VLOOKUP($A306,'Hospitalisation Details'!$K306:$S2648,9,FALSE)</f>
        <v>30942.19</v>
      </c>
      <c r="N1475" s="11" t="str">
        <f>VLOOKUP($A306,'Hospitalisation Details'!$K306:$S2648,4,FALSE)</f>
        <v>Tier - 2</v>
      </c>
      <c r="O1475" s="11" t="str">
        <f>VLOOKUP($A306,'Hospitalisation Details'!$K306:$S2648,5,FALSE)</f>
        <v>Tier - 2</v>
      </c>
      <c r="P1475" s="11" t="str">
        <f>VLOOKUP($A306,'Hospitalisation Details'!$K306:$S2648,6,FALSE)</f>
        <v>R1013</v>
      </c>
      <c r="Q1475" s="36">
        <f ca="1">VLOOKUP($A306,'Hospitalisation Details'!$K306:$S2648,8,FALSE)</f>
        <v>63</v>
      </c>
    </row>
    <row r="1476" spans="1:17" x14ac:dyDescent="0.3">
      <c r="A1476" s="14" t="str">
        <f>VLOOKUP('Customer Names'!A1476,'Customer Names'!A1476:F3810,1,FALSE)</f>
        <v>Id1475</v>
      </c>
      <c r="B1476" s="11" t="str">
        <f>VLOOKUP('Customer Names'!B1476,'Customer Names'!B1476:G3810,5,FALSE)</f>
        <v>Robin M</v>
      </c>
      <c r="C1476" s="11">
        <f>VLOOKUP($A1476,'Medical Examinations'!$A1476:$O3810,2,FALSE)</f>
        <v>27.835000000000001</v>
      </c>
      <c r="D1476" s="11">
        <f>VLOOKUP($A1476,'Medical Examinations'!$A1476:$O3810,3,FALSE)</f>
        <v>6.03</v>
      </c>
      <c r="E1476" s="11" t="str">
        <f>VLOOKUP($A1476,'Medical Examinations'!$A1476:$P3810,14,FALSE)</f>
        <v>No</v>
      </c>
      <c r="F1476" s="11" t="str">
        <f>VLOOKUP($A1476,'Medical Examinations'!$A1476:$O3810,5,FALSE)</f>
        <v>No</v>
      </c>
      <c r="G1476" s="11" t="str">
        <f>VLOOKUP($A1476,'Medical Examinations'!$A1476:$O3810,6,FALSE)</f>
        <v>No</v>
      </c>
      <c r="H1476" s="11">
        <f>VLOOKUP($A1476,'Medical Examinations'!$A1476:$P3810,13,FALSE)</f>
        <v>1</v>
      </c>
      <c r="I1476" s="11" t="str">
        <f>VLOOKUP($A1476,'Medical Examinations'!$A1476:$P3810,16,FALSE)</f>
        <v>No</v>
      </c>
      <c r="J1476" s="11" t="str">
        <f>VLOOKUP($A1476,'Medical Examinations'!$A1476:$P3810,11,FALSE)</f>
        <v>Overweight</v>
      </c>
      <c r="K1476" s="11" t="str">
        <f>VLOOKUP($A1476,'Medical Examinations'!$A1476:$P3810,12,FALSE)</f>
        <v>Prediabetes</v>
      </c>
      <c r="L1476" s="11" t="str">
        <f>VLOOKUP($A307,'Hospitalisation Details'!$K307:$S2649,7,FALSE)</f>
        <v>5 Sep 1988</v>
      </c>
      <c r="M1476" s="17">
        <f>VLOOKUP($A307,'Hospitalisation Details'!$K307:$S2649,9,FALSE)</f>
        <v>30763.01</v>
      </c>
      <c r="N1476" s="11" t="str">
        <f>VLOOKUP($A307,'Hospitalisation Details'!$K307:$S2649,4,FALSE)</f>
        <v>Tier - 2</v>
      </c>
      <c r="O1476" s="11" t="str">
        <f>VLOOKUP($A307,'Hospitalisation Details'!$K307:$S2649,5,FALSE)</f>
        <v>Tier - 1</v>
      </c>
      <c r="P1476" s="11" t="str">
        <f>VLOOKUP($A307,'Hospitalisation Details'!$K307:$S2649,6,FALSE)</f>
        <v>R1011</v>
      </c>
      <c r="Q1476" s="36">
        <f ca="1">VLOOKUP($A307,'Hospitalisation Details'!$K307:$S2649,8,FALSE)</f>
        <v>36</v>
      </c>
    </row>
    <row r="1477" spans="1:17" x14ac:dyDescent="0.3">
      <c r="A1477" s="14" t="str">
        <f>VLOOKUP('Customer Names'!A1477,'Customer Names'!A1477:F3811,1,FALSE)</f>
        <v>Id1476</v>
      </c>
      <c r="B1477" s="11" t="str">
        <f>VLOOKUP('Customer Names'!B1477,'Customer Names'!B1477:G3811,5,FALSE)</f>
        <v>Kyle K</v>
      </c>
      <c r="C1477" s="11">
        <f>VLOOKUP($A1477,'Medical Examinations'!$A1477:$O3811,2,FALSE)</f>
        <v>39.229999999999997</v>
      </c>
      <c r="D1477" s="11">
        <f>VLOOKUP($A1477,'Medical Examinations'!$A1477:$O3811,3,FALSE)</f>
        <v>5.36</v>
      </c>
      <c r="E1477" s="11" t="str">
        <f>VLOOKUP($A1477,'Medical Examinations'!$A1477:$P3811,14,FALSE)</f>
        <v>No</v>
      </c>
      <c r="F1477" s="11" t="str">
        <f>VLOOKUP($A1477,'Medical Examinations'!$A1477:$O3811,5,FALSE)</f>
        <v>No</v>
      </c>
      <c r="G1477" s="11" t="str">
        <f>VLOOKUP($A1477,'Medical Examinations'!$A1477:$O3811,6,FALSE)</f>
        <v>No</v>
      </c>
      <c r="H1477" s="11">
        <f>VLOOKUP($A1477,'Medical Examinations'!$A1477:$P3811,13,FALSE)</f>
        <v>0</v>
      </c>
      <c r="I1477" s="11" t="str">
        <f>VLOOKUP($A1477,'Medical Examinations'!$A1477:$P3811,16,FALSE)</f>
        <v>No</v>
      </c>
      <c r="J1477" s="11" t="str">
        <f>VLOOKUP($A1477,'Medical Examinations'!$A1477:$P3811,11,FALSE)</f>
        <v>Obesity</v>
      </c>
      <c r="K1477" s="11" t="str">
        <f>VLOOKUP($A1477,'Medical Examinations'!$A1477:$P3811,12,FALSE)</f>
        <v>Normal</v>
      </c>
      <c r="L1477" s="11" t="str">
        <f>VLOOKUP($A308,'Hospitalisation Details'!$K308:$S2650,7,FALSE)</f>
        <v>21 Dec 1983</v>
      </c>
      <c r="M1477" s="17">
        <f>VLOOKUP($A308,'Hospitalisation Details'!$K308:$S2650,9,FALSE)</f>
        <v>30724.44</v>
      </c>
      <c r="N1477" s="11" t="str">
        <f>VLOOKUP($A308,'Hospitalisation Details'!$K308:$S2650,4,FALSE)</f>
        <v>Tier - 2</v>
      </c>
      <c r="O1477" s="11" t="str">
        <f>VLOOKUP($A308,'Hospitalisation Details'!$K308:$S2650,5,FALSE)</f>
        <v>Tier - 3</v>
      </c>
      <c r="P1477" s="11" t="str">
        <f>VLOOKUP($A308,'Hospitalisation Details'!$K308:$S2650,6,FALSE)</f>
        <v>R1011</v>
      </c>
      <c r="Q1477" s="36">
        <f ca="1">VLOOKUP($A308,'Hospitalisation Details'!$K308:$S2650,8,FALSE)</f>
        <v>41</v>
      </c>
    </row>
    <row r="1478" spans="1:17" x14ac:dyDescent="0.3">
      <c r="A1478" s="14" t="str">
        <f>VLOOKUP('Customer Names'!A1478,'Customer Names'!A1478:F3812,1,FALSE)</f>
        <v>Id1477</v>
      </c>
      <c r="B1478" s="11" t="str">
        <f>VLOOKUP('Customer Names'!B1478,'Customer Names'!B1478:G3812,5,FALSE)</f>
        <v>Alison</v>
      </c>
      <c r="C1478" s="11">
        <f>VLOOKUP($A1478,'Medical Examinations'!$A1478:$O3812,2,FALSE)</f>
        <v>19.95</v>
      </c>
      <c r="D1478" s="11">
        <f>VLOOKUP($A1478,'Medical Examinations'!$A1478:$O3812,3,FALSE)</f>
        <v>6.11</v>
      </c>
      <c r="E1478" s="11" t="str">
        <f>VLOOKUP($A1478,'Medical Examinations'!$A1478:$P3812,14,FALSE)</f>
        <v>No</v>
      </c>
      <c r="F1478" s="11" t="str">
        <f>VLOOKUP($A1478,'Medical Examinations'!$A1478:$O3812,5,FALSE)</f>
        <v>No</v>
      </c>
      <c r="G1478" s="11" t="str">
        <f>VLOOKUP($A1478,'Medical Examinations'!$A1478:$O3812,6,FALSE)</f>
        <v>No</v>
      </c>
      <c r="H1478" s="11">
        <f>VLOOKUP($A1478,'Medical Examinations'!$A1478:$P3812,13,FALSE)</f>
        <v>1</v>
      </c>
      <c r="I1478" s="11" t="str">
        <f>VLOOKUP($A1478,'Medical Examinations'!$A1478:$P3812,16,FALSE)</f>
        <v>No</v>
      </c>
      <c r="J1478" s="11" t="str">
        <f>VLOOKUP($A1478,'Medical Examinations'!$A1478:$P3812,11,FALSE)</f>
        <v>Normal Weight</v>
      </c>
      <c r="K1478" s="11" t="str">
        <f>VLOOKUP($A1478,'Medical Examinations'!$A1478:$P3812,12,FALSE)</f>
        <v>Prediabetes</v>
      </c>
      <c r="L1478" s="11" t="str">
        <f>VLOOKUP($A309,'Hospitalisation Details'!$K309:$S2651,7,FALSE)</f>
        <v>21 Sep 1999</v>
      </c>
      <c r="M1478" s="17">
        <f>VLOOKUP($A309,'Hospitalisation Details'!$K309:$S2651,9,FALSE)</f>
        <v>30697.71</v>
      </c>
      <c r="N1478" s="11" t="str">
        <f>VLOOKUP($A309,'Hospitalisation Details'!$K309:$S2651,4,FALSE)</f>
        <v>Tier - 1</v>
      </c>
      <c r="O1478" s="11" t="str">
        <f>VLOOKUP($A309,'Hospitalisation Details'!$K309:$S2651,5,FALSE)</f>
        <v>Tier - 2</v>
      </c>
      <c r="P1478" s="11" t="str">
        <f>VLOOKUP($A309,'Hospitalisation Details'!$K309:$S2651,6,FALSE)</f>
        <v>R1011</v>
      </c>
      <c r="Q1478" s="36">
        <f ca="1">VLOOKUP($A309,'Hospitalisation Details'!$K309:$S2651,8,FALSE)</f>
        <v>25</v>
      </c>
    </row>
    <row r="1479" spans="1:17" x14ac:dyDescent="0.3">
      <c r="A1479" s="14" t="str">
        <f>VLOOKUP('Customer Names'!A1479,'Customer Names'!A1479:F3813,1,FALSE)</f>
        <v>Id1478</v>
      </c>
      <c r="B1479" s="11" t="str">
        <f>VLOOKUP('Customer Names'!B1479,'Customer Names'!B1479:G3813,5,FALSE)</f>
        <v>Michael A</v>
      </c>
      <c r="C1479" s="11">
        <f>VLOOKUP($A1479,'Medical Examinations'!$A1479:$O3813,2,FALSE)</f>
        <v>34.64</v>
      </c>
      <c r="D1479" s="11">
        <f>VLOOKUP($A1479,'Medical Examinations'!$A1479:$O3813,3,FALSE)</f>
        <v>4.88</v>
      </c>
      <c r="E1479" s="11" t="str">
        <f>VLOOKUP($A1479,'Medical Examinations'!$A1479:$P3813,14,FALSE)</f>
        <v>No</v>
      </c>
      <c r="F1479" s="11" t="str">
        <f>VLOOKUP($A1479,'Medical Examinations'!$A1479:$O3813,5,FALSE)</f>
        <v>No</v>
      </c>
      <c r="G1479" s="11" t="str">
        <f>VLOOKUP($A1479,'Medical Examinations'!$A1479:$O3813,6,FALSE)</f>
        <v>Yes</v>
      </c>
      <c r="H1479" s="11">
        <f>VLOOKUP($A1479,'Medical Examinations'!$A1479:$P3813,13,FALSE)</f>
        <v>1</v>
      </c>
      <c r="I1479" s="11" t="str">
        <f>VLOOKUP($A1479,'Medical Examinations'!$A1479:$P3813,16,FALSE)</f>
        <v>No</v>
      </c>
      <c r="J1479" s="11" t="str">
        <f>VLOOKUP($A1479,'Medical Examinations'!$A1479:$P3813,11,FALSE)</f>
        <v>Obesity</v>
      </c>
      <c r="K1479" s="11" t="str">
        <f>VLOOKUP($A1479,'Medical Examinations'!$A1479:$P3813,12,FALSE)</f>
        <v>Normal</v>
      </c>
      <c r="L1479" s="11" t="str">
        <f>VLOOKUP($A310,'Hospitalisation Details'!$K310:$S2652,7,FALSE)</f>
        <v>11 Nov 1970</v>
      </c>
      <c r="M1479" s="17">
        <f>VLOOKUP($A310,'Hospitalisation Details'!$K310:$S2652,9,FALSE)</f>
        <v>30625.65</v>
      </c>
      <c r="N1479" s="11" t="str">
        <f>VLOOKUP($A310,'Hospitalisation Details'!$K310:$S2652,4,FALSE)</f>
        <v>Tier - 2</v>
      </c>
      <c r="O1479" s="11" t="str">
        <f>VLOOKUP($A310,'Hospitalisation Details'!$K310:$S2652,5,FALSE)</f>
        <v>Tier - 3</v>
      </c>
      <c r="P1479" s="11" t="str">
        <f>VLOOKUP($A310,'Hospitalisation Details'!$K310:$S2652,6,FALSE)</f>
        <v>R1011</v>
      </c>
      <c r="Q1479" s="36">
        <f ca="1">VLOOKUP($A310,'Hospitalisation Details'!$K310:$S2652,8,FALSE)</f>
        <v>54</v>
      </c>
    </row>
    <row r="1480" spans="1:17" x14ac:dyDescent="0.3">
      <c r="A1480" s="14" t="str">
        <f>VLOOKUP('Customer Names'!A1480,'Customer Names'!A1480:F3814,1,FALSE)</f>
        <v>Id1479</v>
      </c>
      <c r="B1480" s="11" t="str">
        <f>VLOOKUP('Customer Names'!B1480,'Customer Names'!B1480:G3814,5,FALSE)</f>
        <v>Byron A</v>
      </c>
      <c r="C1480" s="11">
        <f>VLOOKUP($A1480,'Medical Examinations'!$A1480:$O3814,2,FALSE)</f>
        <v>18.75</v>
      </c>
      <c r="D1480" s="11">
        <f>VLOOKUP($A1480,'Medical Examinations'!$A1480:$O3814,3,FALSE)</f>
        <v>6.72</v>
      </c>
      <c r="E1480" s="11" t="str">
        <f>VLOOKUP($A1480,'Medical Examinations'!$A1480:$P3814,14,FALSE)</f>
        <v>No</v>
      </c>
      <c r="F1480" s="11" t="str">
        <f>VLOOKUP($A1480,'Medical Examinations'!$A1480:$O3814,5,FALSE)</f>
        <v>No</v>
      </c>
      <c r="G1480" s="11" t="str">
        <f>VLOOKUP($A1480,'Medical Examinations'!$A1480:$O3814,6,FALSE)</f>
        <v>No</v>
      </c>
      <c r="H1480" s="11">
        <f>VLOOKUP($A1480,'Medical Examinations'!$A1480:$P3814,13,FALSE)</f>
        <v>0</v>
      </c>
      <c r="I1480" s="11" t="str">
        <f>VLOOKUP($A1480,'Medical Examinations'!$A1480:$P3814,16,FALSE)</f>
        <v>No</v>
      </c>
      <c r="J1480" s="11" t="str">
        <f>VLOOKUP($A1480,'Medical Examinations'!$A1480:$P3814,11,FALSE)</f>
        <v>Normal Weight</v>
      </c>
      <c r="K1480" s="11" t="str">
        <f>VLOOKUP($A1480,'Medical Examinations'!$A1480:$P3814,12,FALSE)</f>
        <v>Diabetes</v>
      </c>
      <c r="L1480" s="11" t="str">
        <f>VLOOKUP($A311,'Hospitalisation Details'!$K311:$S2653,7,FALSE)</f>
        <v>10 Aug 1986</v>
      </c>
      <c r="M1480" s="17">
        <f>VLOOKUP($A311,'Hospitalisation Details'!$K311:$S2653,9,FALSE)</f>
        <v>30530.5</v>
      </c>
      <c r="N1480" s="11" t="str">
        <f>VLOOKUP($A311,'Hospitalisation Details'!$K311:$S2653,4,FALSE)</f>
        <v>Tier - 2</v>
      </c>
      <c r="O1480" s="11" t="str">
        <f>VLOOKUP($A311,'Hospitalisation Details'!$K311:$S2653,5,FALSE)</f>
        <v>Tier - 1</v>
      </c>
      <c r="P1480" s="11" t="str">
        <f>VLOOKUP($A311,'Hospitalisation Details'!$K311:$S2653,6,FALSE)</f>
        <v>R1011</v>
      </c>
      <c r="Q1480" s="36">
        <f ca="1">VLOOKUP($A311,'Hospitalisation Details'!$K311:$S2653,8,FALSE)</f>
        <v>38</v>
      </c>
    </row>
    <row r="1481" spans="1:17" x14ac:dyDescent="0.3">
      <c r="A1481" s="14" t="str">
        <f>VLOOKUP('Customer Names'!A1481,'Customer Names'!A1481:F3815,1,FALSE)</f>
        <v>Id1480</v>
      </c>
      <c r="B1481" s="11" t="str">
        <f>VLOOKUP('Customer Names'!B1481,'Customer Names'!B1481:G3815,5,FALSE)</f>
        <v>Carine A</v>
      </c>
      <c r="C1481" s="11">
        <f>VLOOKUP($A1481,'Medical Examinations'!$A1481:$O3815,2,FALSE)</f>
        <v>26.48</v>
      </c>
      <c r="D1481" s="11">
        <f>VLOOKUP($A1481,'Medical Examinations'!$A1481:$O3815,3,FALSE)</f>
        <v>4.2</v>
      </c>
      <c r="E1481" s="11" t="str">
        <f>VLOOKUP($A1481,'Medical Examinations'!$A1481:$P3815,14,FALSE)</f>
        <v>No</v>
      </c>
      <c r="F1481" s="11" t="str">
        <f>VLOOKUP($A1481,'Medical Examinations'!$A1481:$O3815,5,FALSE)</f>
        <v>No</v>
      </c>
      <c r="G1481" s="11" t="str">
        <f>VLOOKUP($A1481,'Medical Examinations'!$A1481:$O3815,6,FALSE)</f>
        <v>No</v>
      </c>
      <c r="H1481" s="11">
        <f>VLOOKUP($A1481,'Medical Examinations'!$A1481:$P3815,13,FALSE)</f>
        <v>1</v>
      </c>
      <c r="I1481" s="11" t="str">
        <f>VLOOKUP($A1481,'Medical Examinations'!$A1481:$P3815,16,FALSE)</f>
        <v>No</v>
      </c>
      <c r="J1481" s="11" t="str">
        <f>VLOOKUP($A1481,'Medical Examinations'!$A1481:$P3815,11,FALSE)</f>
        <v>Overweight</v>
      </c>
      <c r="K1481" s="11" t="str">
        <f>VLOOKUP($A1481,'Medical Examinations'!$A1481:$P3815,12,FALSE)</f>
        <v>Normal</v>
      </c>
      <c r="L1481" s="11" t="str">
        <f>VLOOKUP($A312,'Hospitalisation Details'!$K312:$S2654,7,FALSE)</f>
        <v>3 Sep 1983</v>
      </c>
      <c r="M1481" s="17">
        <f>VLOOKUP($A312,'Hospitalisation Details'!$K312:$S2654,9,FALSE)</f>
        <v>30457.37</v>
      </c>
      <c r="N1481" s="11" t="str">
        <f>VLOOKUP($A312,'Hospitalisation Details'!$K312:$S2654,4,FALSE)</f>
        <v>Tier - 2</v>
      </c>
      <c r="O1481" s="11" t="str">
        <f>VLOOKUP($A312,'Hospitalisation Details'!$K312:$S2654,5,FALSE)</f>
        <v>Tier - 1</v>
      </c>
      <c r="P1481" s="11" t="str">
        <f>VLOOKUP($A312,'Hospitalisation Details'!$K312:$S2654,6,FALSE)</f>
        <v>R1012</v>
      </c>
      <c r="Q1481" s="36">
        <f ca="1">VLOOKUP($A312,'Hospitalisation Details'!$K312:$S2654,8,FALSE)</f>
        <v>41</v>
      </c>
    </row>
    <row r="1482" spans="1:17" x14ac:dyDescent="0.3">
      <c r="A1482" s="14" t="str">
        <f>VLOOKUP('Customer Names'!A1482,'Customer Names'!A1482:F3816,1,FALSE)</f>
        <v>Id1481</v>
      </c>
      <c r="B1482" s="11" t="str">
        <f>VLOOKUP('Customer Names'!B1482,'Customer Names'!B1482:G3816,5,FALSE)</f>
        <v>Nathaniel</v>
      </c>
      <c r="C1482" s="11">
        <f>VLOOKUP($A1482,'Medical Examinations'!$A1482:$O3816,2,FALSE)</f>
        <v>34.83</v>
      </c>
      <c r="D1482" s="11">
        <f>VLOOKUP($A1482,'Medical Examinations'!$A1482:$O3816,3,FALSE)</f>
        <v>5.79</v>
      </c>
      <c r="E1482" s="11" t="str">
        <f>VLOOKUP($A1482,'Medical Examinations'!$A1482:$P3816,14,FALSE)</f>
        <v>No</v>
      </c>
      <c r="F1482" s="11" t="str">
        <f>VLOOKUP($A1482,'Medical Examinations'!$A1482:$O3816,5,FALSE)</f>
        <v>No</v>
      </c>
      <c r="G1482" s="11" t="str">
        <f>VLOOKUP($A1482,'Medical Examinations'!$A1482:$O3816,6,FALSE)</f>
        <v>No</v>
      </c>
      <c r="H1482" s="11">
        <f>VLOOKUP($A1482,'Medical Examinations'!$A1482:$P3816,13,FALSE)</f>
        <v>1</v>
      </c>
      <c r="I1482" s="11" t="str">
        <f>VLOOKUP($A1482,'Medical Examinations'!$A1482:$P3816,16,FALSE)</f>
        <v>No</v>
      </c>
      <c r="J1482" s="11" t="str">
        <f>VLOOKUP($A1482,'Medical Examinations'!$A1482:$P3816,11,FALSE)</f>
        <v>Obesity</v>
      </c>
      <c r="K1482" s="11" t="str">
        <f>VLOOKUP($A1482,'Medical Examinations'!$A1482:$P3816,12,FALSE)</f>
        <v>Prediabetes</v>
      </c>
      <c r="L1482" s="11" t="str">
        <f>VLOOKUP($A313,'Hospitalisation Details'!$K313:$S2655,7,FALSE)</f>
        <v>28 Oct 1998</v>
      </c>
      <c r="M1482" s="17">
        <f>VLOOKUP($A313,'Hospitalisation Details'!$K313:$S2655,9,FALSE)</f>
        <v>30422.03</v>
      </c>
      <c r="N1482" s="11" t="str">
        <f>VLOOKUP($A313,'Hospitalisation Details'!$K313:$S2655,4,FALSE)</f>
        <v>Tier - 2</v>
      </c>
      <c r="O1482" s="11" t="str">
        <f>VLOOKUP($A313,'Hospitalisation Details'!$K313:$S2655,5,FALSE)</f>
        <v>Tier - 3</v>
      </c>
      <c r="P1482" s="11" t="str">
        <f>VLOOKUP($A313,'Hospitalisation Details'!$K313:$S2655,6,FALSE)</f>
        <v>R1011</v>
      </c>
      <c r="Q1482" s="36">
        <f ca="1">VLOOKUP($A313,'Hospitalisation Details'!$K313:$S2655,8,FALSE)</f>
        <v>26</v>
      </c>
    </row>
    <row r="1483" spans="1:17" x14ac:dyDescent="0.3">
      <c r="A1483" s="14" t="str">
        <f>VLOOKUP('Customer Names'!A1483,'Customer Names'!A1483:F3817,1,FALSE)</f>
        <v>Id1482</v>
      </c>
      <c r="B1483" s="11" t="str">
        <f>VLOOKUP('Customer Names'!B1483,'Customer Names'!B1483:G3817,5,FALSE)</f>
        <v>Lindsay A</v>
      </c>
      <c r="C1483" s="11">
        <f>VLOOKUP($A1483,'Medical Examinations'!$A1483:$O3817,2,FALSE)</f>
        <v>25.46</v>
      </c>
      <c r="D1483" s="11">
        <f>VLOOKUP($A1483,'Medical Examinations'!$A1483:$O3817,3,FALSE)</f>
        <v>4.29</v>
      </c>
      <c r="E1483" s="11" t="str">
        <f>VLOOKUP($A1483,'Medical Examinations'!$A1483:$P3817,14,FALSE)</f>
        <v>No</v>
      </c>
      <c r="F1483" s="11" t="str">
        <f>VLOOKUP($A1483,'Medical Examinations'!$A1483:$O3817,5,FALSE)</f>
        <v>No</v>
      </c>
      <c r="G1483" s="11" t="str">
        <f>VLOOKUP($A1483,'Medical Examinations'!$A1483:$O3817,6,FALSE)</f>
        <v>No</v>
      </c>
      <c r="H1483" s="11">
        <f>VLOOKUP($A1483,'Medical Examinations'!$A1483:$P3817,13,FALSE)</f>
        <v>0</v>
      </c>
      <c r="I1483" s="11" t="str">
        <f>VLOOKUP($A1483,'Medical Examinations'!$A1483:$P3817,16,FALSE)</f>
        <v>No</v>
      </c>
      <c r="J1483" s="11" t="str">
        <f>VLOOKUP($A1483,'Medical Examinations'!$A1483:$P3817,11,FALSE)</f>
        <v>Overweight</v>
      </c>
      <c r="K1483" s="11" t="str">
        <f>VLOOKUP($A1483,'Medical Examinations'!$A1483:$P3817,12,FALSE)</f>
        <v>Normal</v>
      </c>
      <c r="L1483" s="11" t="str">
        <f>VLOOKUP($A314,'Hospitalisation Details'!$K314:$S2656,7,FALSE)</f>
        <v>3 Sep 1976</v>
      </c>
      <c r="M1483" s="17">
        <f>VLOOKUP($A314,'Hospitalisation Details'!$K314:$S2656,9,FALSE)</f>
        <v>30409.53</v>
      </c>
      <c r="N1483" s="11" t="str">
        <f>VLOOKUP($A314,'Hospitalisation Details'!$K314:$S2656,4,FALSE)</f>
        <v>Tier - 2</v>
      </c>
      <c r="O1483" s="11" t="str">
        <f>VLOOKUP($A314,'Hospitalisation Details'!$K314:$S2656,5,FALSE)</f>
        <v>Tier - 3</v>
      </c>
      <c r="P1483" s="11" t="str">
        <f>VLOOKUP($A314,'Hospitalisation Details'!$K314:$S2656,6,FALSE)</f>
        <v>R1012</v>
      </c>
      <c r="Q1483" s="36">
        <f ca="1">VLOOKUP($A314,'Hospitalisation Details'!$K314:$S2656,8,FALSE)</f>
        <v>48</v>
      </c>
    </row>
    <row r="1484" spans="1:17" x14ac:dyDescent="0.3">
      <c r="A1484" s="14" t="str">
        <f>VLOOKUP('Customer Names'!A1484,'Customer Names'!A1484:F3818,1,FALSE)</f>
        <v>Id1483</v>
      </c>
      <c r="B1484" s="11" t="str">
        <f>VLOOKUP('Customer Names'!B1484,'Customer Names'!B1484:G3818,5,FALSE)</f>
        <v>Justin R</v>
      </c>
      <c r="C1484" s="11">
        <f>VLOOKUP($A1484,'Medical Examinations'!$A1484:$O3818,2,FALSE)</f>
        <v>23.31</v>
      </c>
      <c r="D1484" s="11">
        <f>VLOOKUP($A1484,'Medical Examinations'!$A1484:$O3818,3,FALSE)</f>
        <v>8.27</v>
      </c>
      <c r="E1484" s="11" t="str">
        <f>VLOOKUP($A1484,'Medical Examinations'!$A1484:$P3818,14,FALSE)</f>
        <v>No</v>
      </c>
      <c r="F1484" s="11" t="str">
        <f>VLOOKUP($A1484,'Medical Examinations'!$A1484:$O3818,5,FALSE)</f>
        <v>No</v>
      </c>
      <c r="G1484" s="11" t="str">
        <f>VLOOKUP($A1484,'Medical Examinations'!$A1484:$O3818,6,FALSE)</f>
        <v>No</v>
      </c>
      <c r="H1484" s="11">
        <f>VLOOKUP($A1484,'Medical Examinations'!$A1484:$P3818,13,FALSE)</f>
        <v>0</v>
      </c>
      <c r="I1484" s="11" t="str">
        <f>VLOOKUP($A1484,'Medical Examinations'!$A1484:$P3818,16,FALSE)</f>
        <v>No</v>
      </c>
      <c r="J1484" s="11" t="str">
        <f>VLOOKUP($A1484,'Medical Examinations'!$A1484:$P3818,11,FALSE)</f>
        <v>Normal Weight</v>
      </c>
      <c r="K1484" s="11" t="str">
        <f>VLOOKUP($A1484,'Medical Examinations'!$A1484:$P3818,12,FALSE)</f>
        <v>Diabetes</v>
      </c>
      <c r="L1484" s="11" t="str">
        <f>VLOOKUP($A315,'Hospitalisation Details'!$K315:$S2657,7,FALSE)</f>
        <v>30 Jul 1969</v>
      </c>
      <c r="M1484" s="17">
        <f>VLOOKUP($A315,'Hospitalisation Details'!$K315:$S2657,9,FALSE)</f>
        <v>30366.93</v>
      </c>
      <c r="N1484" s="11" t="str">
        <f>VLOOKUP($A315,'Hospitalisation Details'!$K315:$S2657,4,FALSE)</f>
        <v>Tier - 2</v>
      </c>
      <c r="O1484" s="11" t="str">
        <f>VLOOKUP($A315,'Hospitalisation Details'!$K315:$S2657,5,FALSE)</f>
        <v>Tier - 2</v>
      </c>
      <c r="P1484" s="11" t="str">
        <f>VLOOKUP($A315,'Hospitalisation Details'!$K315:$S2657,6,FALSE)</f>
        <v>R1011</v>
      </c>
      <c r="Q1484" s="36">
        <f ca="1">VLOOKUP($A315,'Hospitalisation Details'!$K315:$S2657,8,FALSE)</f>
        <v>55</v>
      </c>
    </row>
    <row r="1485" spans="1:17" x14ac:dyDescent="0.3">
      <c r="A1485" s="14" t="str">
        <f>VLOOKUP('Customer Names'!A1485,'Customer Names'!A1485:F3819,1,FALSE)</f>
        <v>Id1484</v>
      </c>
      <c r="B1485" s="11" t="str">
        <f>VLOOKUP('Customer Names'!B1485,'Customer Names'!B1485:G3819,5,FALSE)</f>
        <v>Casey</v>
      </c>
      <c r="C1485" s="11">
        <f>VLOOKUP($A1485,'Medical Examinations'!$A1485:$O3819,2,FALSE)</f>
        <v>29</v>
      </c>
      <c r="D1485" s="11">
        <f>VLOOKUP($A1485,'Medical Examinations'!$A1485:$O3819,3,FALSE)</f>
        <v>4.5599999999999996</v>
      </c>
      <c r="E1485" s="11" t="str">
        <f>VLOOKUP($A1485,'Medical Examinations'!$A1485:$P3819,14,FALSE)</f>
        <v>No</v>
      </c>
      <c r="F1485" s="11" t="str">
        <f>VLOOKUP($A1485,'Medical Examinations'!$A1485:$O3819,5,FALSE)</f>
        <v>No</v>
      </c>
      <c r="G1485" s="11" t="str">
        <f>VLOOKUP($A1485,'Medical Examinations'!$A1485:$O3819,6,FALSE)</f>
        <v>No</v>
      </c>
      <c r="H1485" s="11">
        <f>VLOOKUP($A1485,'Medical Examinations'!$A1485:$P3819,13,FALSE)</f>
        <v>0</v>
      </c>
      <c r="I1485" s="11" t="str">
        <f>VLOOKUP($A1485,'Medical Examinations'!$A1485:$P3819,16,FALSE)</f>
        <v>No</v>
      </c>
      <c r="J1485" s="11" t="str">
        <f>VLOOKUP($A1485,'Medical Examinations'!$A1485:$P3819,11,FALSE)</f>
        <v>Overweight</v>
      </c>
      <c r="K1485" s="11" t="str">
        <f>VLOOKUP($A1485,'Medical Examinations'!$A1485:$P3819,12,FALSE)</f>
        <v>Normal</v>
      </c>
      <c r="L1485" s="11" t="str">
        <f>VLOOKUP($A316,'Hospitalisation Details'!$K316:$S2658,7,FALSE)</f>
        <v>1 Jun 2004</v>
      </c>
      <c r="M1485" s="17">
        <f>VLOOKUP($A316,'Hospitalisation Details'!$K316:$S2658,9,FALSE)</f>
        <v>30328.27</v>
      </c>
      <c r="N1485" s="11" t="str">
        <f>VLOOKUP($A316,'Hospitalisation Details'!$K316:$S2658,4,FALSE)</f>
        <v>Tier - 2</v>
      </c>
      <c r="O1485" s="11" t="str">
        <f>VLOOKUP($A316,'Hospitalisation Details'!$K316:$S2658,5,FALSE)</f>
        <v>Tier - 2</v>
      </c>
      <c r="P1485" s="11" t="str">
        <f>VLOOKUP($A316,'Hospitalisation Details'!$K316:$S2658,6,FALSE)</f>
        <v>R1011</v>
      </c>
      <c r="Q1485" s="36">
        <f ca="1">VLOOKUP($A316,'Hospitalisation Details'!$K316:$S2658,8,FALSE)</f>
        <v>20</v>
      </c>
    </row>
    <row r="1486" spans="1:17" x14ac:dyDescent="0.3">
      <c r="A1486" s="14" t="str">
        <f>VLOOKUP('Customer Names'!A1486,'Customer Names'!A1486:F3820,1,FALSE)</f>
        <v>Id1485</v>
      </c>
      <c r="B1486" s="11" t="str">
        <f>VLOOKUP('Customer Names'!B1486,'Customer Names'!B1486:G3820,5,FALSE)</f>
        <v>Amanda L</v>
      </c>
      <c r="C1486" s="11">
        <f>VLOOKUP($A1486,'Medical Examinations'!$A1486:$O3820,2,FALSE)</f>
        <v>32.869999999999997</v>
      </c>
      <c r="D1486" s="11">
        <f>VLOOKUP($A1486,'Medical Examinations'!$A1486:$O3820,3,FALSE)</f>
        <v>5.33</v>
      </c>
      <c r="E1486" s="11" t="str">
        <f>VLOOKUP($A1486,'Medical Examinations'!$A1486:$P3820,14,FALSE)</f>
        <v>No</v>
      </c>
      <c r="F1486" s="11" t="str">
        <f>VLOOKUP($A1486,'Medical Examinations'!$A1486:$O3820,5,FALSE)</f>
        <v>No</v>
      </c>
      <c r="G1486" s="11" t="str">
        <f>VLOOKUP($A1486,'Medical Examinations'!$A1486:$O3820,6,FALSE)</f>
        <v>No</v>
      </c>
      <c r="H1486" s="11">
        <f>VLOOKUP($A1486,'Medical Examinations'!$A1486:$P3820,13,FALSE)</f>
        <v>0</v>
      </c>
      <c r="I1486" s="11" t="str">
        <f>VLOOKUP($A1486,'Medical Examinations'!$A1486:$P3820,16,FALSE)</f>
        <v>No</v>
      </c>
      <c r="J1486" s="11" t="str">
        <f>VLOOKUP($A1486,'Medical Examinations'!$A1486:$P3820,11,FALSE)</f>
        <v>Obesity</v>
      </c>
      <c r="K1486" s="11" t="str">
        <f>VLOOKUP($A1486,'Medical Examinations'!$A1486:$P3820,12,FALSE)</f>
        <v>Normal</v>
      </c>
      <c r="L1486" s="11" t="str">
        <f>VLOOKUP($A317,'Hospitalisation Details'!$K317:$S2659,7,FALSE)</f>
        <v>24 Jul 1972</v>
      </c>
      <c r="M1486" s="17">
        <f>VLOOKUP($A317,'Hospitalisation Details'!$K317:$S2659,9,FALSE)</f>
        <v>30284.639999999999</v>
      </c>
      <c r="N1486" s="11" t="str">
        <f>VLOOKUP($A317,'Hospitalisation Details'!$K317:$S2659,4,FALSE)</f>
        <v>Tier - 1</v>
      </c>
      <c r="O1486" s="11" t="str">
        <f>VLOOKUP($A317,'Hospitalisation Details'!$K317:$S2659,5,FALSE)</f>
        <v>Tier - 1</v>
      </c>
      <c r="P1486" s="11" t="str">
        <f>VLOOKUP($A317,'Hospitalisation Details'!$K317:$S2659,6,FALSE)</f>
        <v>R1012</v>
      </c>
      <c r="Q1486" s="36">
        <f ca="1">VLOOKUP($A317,'Hospitalisation Details'!$K317:$S2659,8,FALSE)</f>
        <v>52</v>
      </c>
    </row>
    <row r="1487" spans="1:17" x14ac:dyDescent="0.3">
      <c r="A1487" s="14" t="str">
        <f>VLOOKUP('Customer Names'!A1487,'Customer Names'!A1487:F3821,1,FALSE)</f>
        <v>Id1486</v>
      </c>
      <c r="B1487" s="11" t="str">
        <f>VLOOKUP('Customer Names'!B1487,'Customer Names'!B1487:G3821,5,FALSE)</f>
        <v>Ayako N</v>
      </c>
      <c r="C1487" s="11">
        <f>VLOOKUP($A1487,'Medical Examinations'!$A1487:$O3821,2,FALSE)</f>
        <v>26.18</v>
      </c>
      <c r="D1487" s="11">
        <f>VLOOKUP($A1487,'Medical Examinations'!$A1487:$O3821,3,FALSE)</f>
        <v>5.63</v>
      </c>
      <c r="E1487" s="11" t="str">
        <f>VLOOKUP($A1487,'Medical Examinations'!$A1487:$P3821,14,FALSE)</f>
        <v>No</v>
      </c>
      <c r="F1487" s="11" t="str">
        <f>VLOOKUP($A1487,'Medical Examinations'!$A1487:$O3821,5,FALSE)</f>
        <v>No</v>
      </c>
      <c r="G1487" s="11" t="str">
        <f>VLOOKUP($A1487,'Medical Examinations'!$A1487:$O3821,6,FALSE)</f>
        <v>No</v>
      </c>
      <c r="H1487" s="11">
        <f>VLOOKUP($A1487,'Medical Examinations'!$A1487:$P3821,13,FALSE)</f>
        <v>0</v>
      </c>
      <c r="I1487" s="11" t="str">
        <f>VLOOKUP($A1487,'Medical Examinations'!$A1487:$P3821,16,FALSE)</f>
        <v>No</v>
      </c>
      <c r="J1487" s="11" t="str">
        <f>VLOOKUP($A1487,'Medical Examinations'!$A1487:$P3821,11,FALSE)</f>
        <v>Overweight</v>
      </c>
      <c r="K1487" s="11" t="str">
        <f>VLOOKUP($A1487,'Medical Examinations'!$A1487:$P3821,12,FALSE)</f>
        <v>Normal</v>
      </c>
      <c r="L1487" s="11" t="str">
        <f>VLOOKUP($A318,'Hospitalisation Details'!$K318:$S2660,7,FALSE)</f>
        <v>15 Sep 1962</v>
      </c>
      <c r="M1487" s="17">
        <f>VLOOKUP($A318,'Hospitalisation Details'!$K318:$S2660,9,FALSE)</f>
        <v>30260</v>
      </c>
      <c r="N1487" s="11" t="str">
        <f>VLOOKUP($A318,'Hospitalisation Details'!$K318:$S2660,4,FALSE)</f>
        <v>Tier - 1</v>
      </c>
      <c r="O1487" s="11" t="str">
        <f>VLOOKUP($A318,'Hospitalisation Details'!$K318:$S2660,5,FALSE)</f>
        <v>Tier - 1</v>
      </c>
      <c r="P1487" s="11" t="str">
        <f>VLOOKUP($A318,'Hospitalisation Details'!$K318:$S2660,6,FALSE)</f>
        <v>R1014</v>
      </c>
      <c r="Q1487" s="36">
        <f ca="1">VLOOKUP($A318,'Hospitalisation Details'!$K318:$S2660,8,FALSE)</f>
        <v>62</v>
      </c>
    </row>
    <row r="1488" spans="1:17" x14ac:dyDescent="0.3">
      <c r="A1488" s="14" t="str">
        <f>VLOOKUP('Customer Names'!A1488,'Customer Names'!A1488:F3822,1,FALSE)</f>
        <v>Id1487</v>
      </c>
      <c r="B1488" s="11" t="str">
        <f>VLOOKUP('Customer Names'!B1488,'Customer Names'!B1488:G3822,5,FALSE)</f>
        <v>Emilee</v>
      </c>
      <c r="C1488" s="11">
        <f>VLOOKUP($A1488,'Medical Examinations'!$A1488:$O3822,2,FALSE)</f>
        <v>25.3</v>
      </c>
      <c r="D1488" s="11">
        <f>VLOOKUP($A1488,'Medical Examinations'!$A1488:$O3822,3,FALSE)</f>
        <v>5.12</v>
      </c>
      <c r="E1488" s="11" t="str">
        <f>VLOOKUP($A1488,'Medical Examinations'!$A1488:$P3822,14,FALSE)</f>
        <v>No</v>
      </c>
      <c r="F1488" s="11" t="str">
        <f>VLOOKUP($A1488,'Medical Examinations'!$A1488:$O3822,5,FALSE)</f>
        <v>No</v>
      </c>
      <c r="G1488" s="11" t="str">
        <f>VLOOKUP($A1488,'Medical Examinations'!$A1488:$O3822,6,FALSE)</f>
        <v>No</v>
      </c>
      <c r="H1488" s="11">
        <f>VLOOKUP($A1488,'Medical Examinations'!$A1488:$P3822,13,FALSE)</f>
        <v>0</v>
      </c>
      <c r="I1488" s="11" t="str">
        <f>VLOOKUP($A1488,'Medical Examinations'!$A1488:$P3822,16,FALSE)</f>
        <v>No</v>
      </c>
      <c r="J1488" s="11" t="str">
        <f>VLOOKUP($A1488,'Medical Examinations'!$A1488:$P3822,11,FALSE)</f>
        <v>Overweight</v>
      </c>
      <c r="K1488" s="11" t="str">
        <f>VLOOKUP($A1488,'Medical Examinations'!$A1488:$P3822,12,FALSE)</f>
        <v>Normal</v>
      </c>
      <c r="L1488" s="11" t="str">
        <f>VLOOKUP($A319,'Hospitalisation Details'!$K319:$S2661,7,FALSE)</f>
        <v>13 Sep 1963</v>
      </c>
      <c r="M1488" s="17">
        <f>VLOOKUP($A319,'Hospitalisation Details'!$K319:$S2661,9,FALSE)</f>
        <v>30184.94</v>
      </c>
      <c r="N1488" s="11" t="str">
        <f>VLOOKUP($A319,'Hospitalisation Details'!$K319:$S2661,4,FALSE)</f>
        <v>Tier - 1</v>
      </c>
      <c r="O1488" s="11" t="str">
        <f>VLOOKUP($A319,'Hospitalisation Details'!$K319:$S2661,5,FALSE)</f>
        <v>Tier - 1</v>
      </c>
      <c r="P1488" s="11" t="str">
        <f>VLOOKUP($A319,'Hospitalisation Details'!$K319:$S2661,6,FALSE)</f>
        <v>R1014</v>
      </c>
      <c r="Q1488" s="36">
        <f ca="1">VLOOKUP($A319,'Hospitalisation Details'!$K319:$S2661,8,FALSE)</f>
        <v>61</v>
      </c>
    </row>
    <row r="1489" spans="1:17" x14ac:dyDescent="0.3">
      <c r="A1489" s="14" t="str">
        <f>VLOOKUP('Customer Names'!A1489,'Customer Names'!A1489:F3823,1,FALSE)</f>
        <v>Id1488</v>
      </c>
      <c r="B1489" s="11" t="str">
        <f>VLOOKUP('Customer Names'!B1489,'Customer Names'!B1489:G3823,5,FALSE)</f>
        <v>Stephen M</v>
      </c>
      <c r="C1489" s="11">
        <f>VLOOKUP($A1489,'Medical Examinations'!$A1489:$O3823,2,FALSE)</f>
        <v>36.94</v>
      </c>
      <c r="D1489" s="11">
        <f>VLOOKUP($A1489,'Medical Examinations'!$A1489:$O3823,3,FALSE)</f>
        <v>5.15</v>
      </c>
      <c r="E1489" s="11" t="str">
        <f>VLOOKUP($A1489,'Medical Examinations'!$A1489:$P3823,14,FALSE)</f>
        <v>Yes</v>
      </c>
      <c r="F1489" s="11" t="str">
        <f>VLOOKUP($A1489,'Medical Examinations'!$A1489:$O3823,5,FALSE)</f>
        <v>No</v>
      </c>
      <c r="G1489" s="11" t="str">
        <f>VLOOKUP($A1489,'Medical Examinations'!$A1489:$O3823,6,FALSE)</f>
        <v>No</v>
      </c>
      <c r="H1489" s="11">
        <f>VLOOKUP($A1489,'Medical Examinations'!$A1489:$P3823,13,FALSE)</f>
        <v>1</v>
      </c>
      <c r="I1489" s="11" t="str">
        <f>VLOOKUP($A1489,'Medical Examinations'!$A1489:$P3823,16,FALSE)</f>
        <v>No</v>
      </c>
      <c r="J1489" s="11" t="str">
        <f>VLOOKUP($A1489,'Medical Examinations'!$A1489:$P3823,11,FALSE)</f>
        <v>Obesity</v>
      </c>
      <c r="K1489" s="11" t="str">
        <f>VLOOKUP($A1489,'Medical Examinations'!$A1489:$P3823,12,FALSE)</f>
        <v>Normal</v>
      </c>
      <c r="L1489" s="11" t="str">
        <f>VLOOKUP($A320,'Hospitalisation Details'!$K320:$S2662,7,FALSE)</f>
        <v>11 Aug 1958</v>
      </c>
      <c r="M1489" s="17">
        <f>VLOOKUP($A320,'Hospitalisation Details'!$K320:$S2662,9,FALSE)</f>
        <v>30166.62</v>
      </c>
      <c r="N1489" s="11" t="str">
        <f>VLOOKUP($A320,'Hospitalisation Details'!$K320:$S2662,4,FALSE)</f>
        <v>Tier - 1</v>
      </c>
      <c r="O1489" s="11" t="str">
        <f>VLOOKUP($A320,'Hospitalisation Details'!$K320:$S2662,5,FALSE)</f>
        <v>Tier - 3</v>
      </c>
      <c r="P1489" s="11" t="str">
        <f>VLOOKUP($A320,'Hospitalisation Details'!$K320:$S2662,6,FALSE)</f>
        <v>R1012</v>
      </c>
      <c r="Q1489" s="36">
        <f ca="1">VLOOKUP($A320,'Hospitalisation Details'!$K320:$S2662,8,FALSE)</f>
        <v>66</v>
      </c>
    </row>
    <row r="1490" spans="1:17" x14ac:dyDescent="0.3">
      <c r="A1490" s="14" t="str">
        <f>VLOOKUP('Customer Names'!A1490,'Customer Names'!A1490:F3824,1,FALSE)</f>
        <v>Id1489</v>
      </c>
      <c r="B1490" s="11" t="str">
        <f>VLOOKUP('Customer Names'!B1490,'Customer Names'!B1490:G3824,5,FALSE)</f>
        <v>Annemarie A</v>
      </c>
      <c r="C1490" s="11">
        <f>VLOOKUP($A1490,'Medical Examinations'!$A1490:$O3824,2,FALSE)</f>
        <v>22.86</v>
      </c>
      <c r="D1490" s="11">
        <f>VLOOKUP($A1490,'Medical Examinations'!$A1490:$O3824,3,FALSE)</f>
        <v>7.5</v>
      </c>
      <c r="E1490" s="11" t="str">
        <f>VLOOKUP($A1490,'Medical Examinations'!$A1490:$P3824,14,FALSE)</f>
        <v>No</v>
      </c>
      <c r="F1490" s="11" t="str">
        <f>VLOOKUP($A1490,'Medical Examinations'!$A1490:$O3824,5,FALSE)</f>
        <v>No</v>
      </c>
      <c r="G1490" s="11" t="str">
        <f>VLOOKUP($A1490,'Medical Examinations'!$A1490:$O3824,6,FALSE)</f>
        <v>No</v>
      </c>
      <c r="H1490" s="11">
        <f>VLOOKUP($A1490,'Medical Examinations'!$A1490:$P3824,13,FALSE)</f>
        <v>0</v>
      </c>
      <c r="I1490" s="11" t="str">
        <f>VLOOKUP($A1490,'Medical Examinations'!$A1490:$P3824,16,FALSE)</f>
        <v>No</v>
      </c>
      <c r="J1490" s="11" t="str">
        <f>VLOOKUP($A1490,'Medical Examinations'!$A1490:$P3824,11,FALSE)</f>
        <v>Normal Weight</v>
      </c>
      <c r="K1490" s="11" t="str">
        <f>VLOOKUP($A1490,'Medical Examinations'!$A1490:$P3824,12,FALSE)</f>
        <v>Diabetes</v>
      </c>
      <c r="L1490" s="11" t="str">
        <f>VLOOKUP($A321,'Hospitalisation Details'!$K321:$S2663,7,FALSE)</f>
        <v>25 Dec 1971</v>
      </c>
      <c r="M1490" s="17">
        <f>VLOOKUP($A321,'Hospitalisation Details'!$K321:$S2663,9,FALSE)</f>
        <v>30134.75</v>
      </c>
      <c r="N1490" s="11" t="str">
        <f>VLOOKUP($A321,'Hospitalisation Details'!$K321:$S2663,4,FALSE)</f>
        <v>Tier - 2</v>
      </c>
      <c r="O1490" s="11" t="str">
        <f>VLOOKUP($A321,'Hospitalisation Details'!$K321:$S2663,5,FALSE)</f>
        <v>Tier - 3</v>
      </c>
      <c r="P1490" s="11" t="str">
        <f>VLOOKUP($A321,'Hospitalisation Details'!$K321:$S2663,6,FALSE)</f>
        <v>R1011</v>
      </c>
      <c r="Q1490" s="36">
        <f ca="1">VLOOKUP($A321,'Hospitalisation Details'!$K321:$S2663,8,FALSE)</f>
        <v>53</v>
      </c>
    </row>
    <row r="1491" spans="1:17" x14ac:dyDescent="0.3">
      <c r="A1491" s="14" t="str">
        <f>VLOOKUP('Customer Names'!A1491,'Customer Names'!A1491:F3825,1,FALSE)</f>
        <v>Id1490</v>
      </c>
      <c r="B1491" s="11" t="str">
        <f>VLOOKUP('Customer Names'!B1491,'Customer Names'!B1491:G3825,5,FALSE)</f>
        <v>Ashley R</v>
      </c>
      <c r="C1491" s="11">
        <f>VLOOKUP($A1491,'Medical Examinations'!$A1491:$O3825,2,FALSE)</f>
        <v>18.760000000000002</v>
      </c>
      <c r="D1491" s="11">
        <f>VLOOKUP($A1491,'Medical Examinations'!$A1491:$O3825,3,FALSE)</f>
        <v>4.88</v>
      </c>
      <c r="E1491" s="11" t="str">
        <f>VLOOKUP($A1491,'Medical Examinations'!$A1491:$P3825,14,FALSE)</f>
        <v>Yes</v>
      </c>
      <c r="F1491" s="11" t="str">
        <f>VLOOKUP($A1491,'Medical Examinations'!$A1491:$O3825,5,FALSE)</f>
        <v>No</v>
      </c>
      <c r="G1491" s="11" t="str">
        <f>VLOOKUP($A1491,'Medical Examinations'!$A1491:$O3825,6,FALSE)</f>
        <v>Yes</v>
      </c>
      <c r="H1491" s="11">
        <f>VLOOKUP($A1491,'Medical Examinations'!$A1491:$P3825,13,FALSE)</f>
        <v>1</v>
      </c>
      <c r="I1491" s="11" t="str">
        <f>VLOOKUP($A1491,'Medical Examinations'!$A1491:$P3825,16,FALSE)</f>
        <v>No</v>
      </c>
      <c r="J1491" s="11" t="str">
        <f>VLOOKUP($A1491,'Medical Examinations'!$A1491:$P3825,11,FALSE)</f>
        <v>Normal Weight</v>
      </c>
      <c r="K1491" s="11" t="str">
        <f>VLOOKUP($A1491,'Medical Examinations'!$A1491:$P3825,12,FALSE)</f>
        <v>Normal</v>
      </c>
      <c r="L1491" s="11" t="str">
        <f>VLOOKUP($A322,'Hospitalisation Details'!$K322:$S2664,7,FALSE)</f>
        <v>2 Sep 1979</v>
      </c>
      <c r="M1491" s="17">
        <f>VLOOKUP($A322,'Hospitalisation Details'!$K322:$S2664,9,FALSE)</f>
        <v>30095.97</v>
      </c>
      <c r="N1491" s="11" t="str">
        <f>VLOOKUP($A322,'Hospitalisation Details'!$K322:$S2664,4,FALSE)</f>
        <v>Tier - 2</v>
      </c>
      <c r="O1491" s="11" t="str">
        <f>VLOOKUP($A322,'Hospitalisation Details'!$K322:$S2664,5,FALSE)</f>
        <v>Tier - 3</v>
      </c>
      <c r="P1491" s="11" t="str">
        <f>VLOOKUP($A322,'Hospitalisation Details'!$K322:$S2664,6,FALSE)</f>
        <v>R1011</v>
      </c>
      <c r="Q1491" s="36">
        <f ca="1">VLOOKUP($A322,'Hospitalisation Details'!$K322:$S2664,8,FALSE)</f>
        <v>45</v>
      </c>
    </row>
    <row r="1492" spans="1:17" x14ac:dyDescent="0.3">
      <c r="A1492" s="14" t="str">
        <f>VLOOKUP('Customer Names'!A1492,'Customer Names'!A1492:F3826,1,FALSE)</f>
        <v>Id1491</v>
      </c>
      <c r="B1492" s="11" t="str">
        <f>VLOOKUP('Customer Names'!B1492,'Customer Names'!B1492:G3826,5,FALSE)</f>
        <v>Leslie A</v>
      </c>
      <c r="C1492" s="11">
        <f>VLOOKUP($A1492,'Medical Examinations'!$A1492:$O3826,2,FALSE)</f>
        <v>24.36</v>
      </c>
      <c r="D1492" s="11">
        <f>VLOOKUP($A1492,'Medical Examinations'!$A1492:$O3826,3,FALSE)</f>
        <v>5.57</v>
      </c>
      <c r="E1492" s="11" t="str">
        <f>VLOOKUP($A1492,'Medical Examinations'!$A1492:$P3826,14,FALSE)</f>
        <v>No</v>
      </c>
      <c r="F1492" s="11" t="str">
        <f>VLOOKUP($A1492,'Medical Examinations'!$A1492:$O3826,5,FALSE)</f>
        <v>No</v>
      </c>
      <c r="G1492" s="11" t="str">
        <f>VLOOKUP($A1492,'Medical Examinations'!$A1492:$O3826,6,FALSE)</f>
        <v>No</v>
      </c>
      <c r="H1492" s="11">
        <f>VLOOKUP($A1492,'Medical Examinations'!$A1492:$P3826,13,FALSE)</f>
        <v>0</v>
      </c>
      <c r="I1492" s="11" t="str">
        <f>VLOOKUP($A1492,'Medical Examinations'!$A1492:$P3826,16,FALSE)</f>
        <v>No</v>
      </c>
      <c r="J1492" s="11" t="str">
        <f>VLOOKUP($A1492,'Medical Examinations'!$A1492:$P3826,11,FALSE)</f>
        <v>Normal Weight</v>
      </c>
      <c r="K1492" s="11" t="str">
        <f>VLOOKUP($A1492,'Medical Examinations'!$A1492:$P3826,12,FALSE)</f>
        <v>Normal</v>
      </c>
      <c r="L1492" s="11" t="str">
        <f>VLOOKUP($A323,'Hospitalisation Details'!$K323:$S2665,7,FALSE)</f>
        <v>16 Jun 1967</v>
      </c>
      <c r="M1492" s="17">
        <f>VLOOKUP($A323,'Hospitalisation Details'!$K323:$S2665,9,FALSE)</f>
        <v>30063.58</v>
      </c>
      <c r="N1492" s="11" t="str">
        <f>VLOOKUP($A323,'Hospitalisation Details'!$K323:$S2665,4,FALSE)</f>
        <v>Tier - 1</v>
      </c>
      <c r="O1492" s="11" t="str">
        <f>VLOOKUP($A323,'Hospitalisation Details'!$K323:$S2665,5,FALSE)</f>
        <v>Tier - 1</v>
      </c>
      <c r="P1492" s="11" t="str">
        <f>VLOOKUP($A323,'Hospitalisation Details'!$K323:$S2665,6,FALSE)</f>
        <v>R1012</v>
      </c>
      <c r="Q1492" s="36">
        <f ca="1">VLOOKUP($A323,'Hospitalisation Details'!$K323:$S2665,8,FALSE)</f>
        <v>57</v>
      </c>
    </row>
    <row r="1493" spans="1:17" x14ac:dyDescent="0.3">
      <c r="A1493" s="14" t="str">
        <f>VLOOKUP('Customer Names'!A1493,'Customer Names'!A1493:F3827,1,FALSE)</f>
        <v>Id1492</v>
      </c>
      <c r="B1493" s="11" t="str">
        <f>VLOOKUP('Customer Names'!B1493,'Customer Names'!B1493:G3827,5,FALSE)</f>
        <v>Mauricio J</v>
      </c>
      <c r="C1493" s="11">
        <f>VLOOKUP($A1493,'Medical Examinations'!$A1493:$O3827,2,FALSE)</f>
        <v>32.299999999999997</v>
      </c>
      <c r="D1493" s="11">
        <f>VLOOKUP($A1493,'Medical Examinations'!$A1493:$O3827,3,FALSE)</f>
        <v>5.31</v>
      </c>
      <c r="E1493" s="11" t="str">
        <f>VLOOKUP($A1493,'Medical Examinations'!$A1493:$P3827,14,FALSE)</f>
        <v>No</v>
      </c>
      <c r="F1493" s="11" t="str">
        <f>VLOOKUP($A1493,'Medical Examinations'!$A1493:$O3827,5,FALSE)</f>
        <v>No</v>
      </c>
      <c r="G1493" s="11" t="str">
        <f>VLOOKUP($A1493,'Medical Examinations'!$A1493:$O3827,6,FALSE)</f>
        <v>No</v>
      </c>
      <c r="H1493" s="11">
        <f>VLOOKUP($A1493,'Medical Examinations'!$A1493:$P3827,13,FALSE)</f>
        <v>0</v>
      </c>
      <c r="I1493" s="11" t="str">
        <f>VLOOKUP($A1493,'Medical Examinations'!$A1493:$P3827,16,FALSE)</f>
        <v>No</v>
      </c>
      <c r="J1493" s="11" t="str">
        <f>VLOOKUP($A1493,'Medical Examinations'!$A1493:$P3827,11,FALSE)</f>
        <v>Obesity</v>
      </c>
      <c r="K1493" s="11" t="str">
        <f>VLOOKUP($A1493,'Medical Examinations'!$A1493:$P3827,12,FALSE)</f>
        <v>Normal</v>
      </c>
      <c r="L1493" s="11" t="str">
        <f>VLOOKUP($A324,'Hospitalisation Details'!$K324:$S2666,7,FALSE)</f>
        <v>4 Aug 1981</v>
      </c>
      <c r="M1493" s="17">
        <f>VLOOKUP($A324,'Hospitalisation Details'!$K324:$S2666,9,FALSE)</f>
        <v>30026.87</v>
      </c>
      <c r="N1493" s="11" t="str">
        <f>VLOOKUP($A324,'Hospitalisation Details'!$K324:$S2666,4,FALSE)</f>
        <v>Tier - 2</v>
      </c>
      <c r="O1493" s="11" t="str">
        <f>VLOOKUP($A324,'Hospitalisation Details'!$K324:$S2666,5,FALSE)</f>
        <v>Tier - 3</v>
      </c>
      <c r="P1493" s="11" t="str">
        <f>VLOOKUP($A324,'Hospitalisation Details'!$K324:$S2666,6,FALSE)</f>
        <v>R1012</v>
      </c>
      <c r="Q1493" s="36">
        <f ca="1">VLOOKUP($A324,'Hospitalisation Details'!$K324:$S2666,8,FALSE)</f>
        <v>43</v>
      </c>
    </row>
    <row r="1494" spans="1:17" x14ac:dyDescent="0.3">
      <c r="A1494" s="14" t="str">
        <f>VLOOKUP('Customer Names'!A1494,'Customer Names'!A1494:F3828,1,FALSE)</f>
        <v>Id1493</v>
      </c>
      <c r="B1494" s="11" t="str">
        <f>VLOOKUP('Customer Names'!B1494,'Customer Names'!B1494:G3828,5,FALSE)</f>
        <v>Kieran</v>
      </c>
      <c r="C1494" s="11">
        <f>VLOOKUP($A1494,'Medical Examinations'!$A1494:$O3828,2,FALSE)</f>
        <v>22.704999999999998</v>
      </c>
      <c r="D1494" s="11">
        <f>VLOOKUP($A1494,'Medical Examinations'!$A1494:$O3828,3,FALSE)</f>
        <v>4.57</v>
      </c>
      <c r="E1494" s="11" t="str">
        <f>VLOOKUP($A1494,'Medical Examinations'!$A1494:$P3828,14,FALSE)</f>
        <v>Yes</v>
      </c>
      <c r="F1494" s="11" t="str">
        <f>VLOOKUP($A1494,'Medical Examinations'!$A1494:$O3828,5,FALSE)</f>
        <v>No</v>
      </c>
      <c r="G1494" s="11" t="str">
        <f>VLOOKUP($A1494,'Medical Examinations'!$A1494:$O3828,6,FALSE)</f>
        <v>No</v>
      </c>
      <c r="H1494" s="11">
        <f>VLOOKUP($A1494,'Medical Examinations'!$A1494:$P3828,13,FALSE)</f>
        <v>0</v>
      </c>
      <c r="I1494" s="11" t="str">
        <f>VLOOKUP($A1494,'Medical Examinations'!$A1494:$P3828,16,FALSE)</f>
        <v>No</v>
      </c>
      <c r="J1494" s="11" t="str">
        <f>VLOOKUP($A1494,'Medical Examinations'!$A1494:$P3828,11,FALSE)</f>
        <v>Normal Weight</v>
      </c>
      <c r="K1494" s="11" t="str">
        <f>VLOOKUP($A1494,'Medical Examinations'!$A1494:$P3828,12,FALSE)</f>
        <v>Normal</v>
      </c>
      <c r="L1494" s="11" t="str">
        <f>VLOOKUP($A325,'Hospitalisation Details'!$K325:$S2667,7,FALSE)</f>
        <v>5 Oct 1991</v>
      </c>
      <c r="M1494" s="17">
        <f>VLOOKUP($A325,'Hospitalisation Details'!$K325:$S2667,9,FALSE)</f>
        <v>29969.67</v>
      </c>
      <c r="N1494" s="11" t="str">
        <f>VLOOKUP($A325,'Hospitalisation Details'!$K325:$S2667,4,FALSE)</f>
        <v>Tier - 1</v>
      </c>
      <c r="O1494" s="11" t="str">
        <f>VLOOKUP($A325,'Hospitalisation Details'!$K325:$S2667,5,FALSE)</f>
        <v>Tier - 1</v>
      </c>
      <c r="P1494" s="11" t="str">
        <f>VLOOKUP($A325,'Hospitalisation Details'!$K325:$S2667,6,FALSE)</f>
        <v>R1011</v>
      </c>
      <c r="Q1494" s="36">
        <f ca="1">VLOOKUP($A325,'Hospitalisation Details'!$K325:$S2667,8,FALSE)</f>
        <v>33</v>
      </c>
    </row>
    <row r="1495" spans="1:17" x14ac:dyDescent="0.3">
      <c r="A1495" s="14" t="str">
        <f>VLOOKUP('Customer Names'!A1495,'Customer Names'!A1495:F3829,1,FALSE)</f>
        <v>Id1494</v>
      </c>
      <c r="B1495" s="11" t="str">
        <f>VLOOKUP('Customer Names'!B1495,'Customer Names'!B1495:G3829,5,FALSE)</f>
        <v>Elizabeth A</v>
      </c>
      <c r="C1495" s="11">
        <f>VLOOKUP($A1495,'Medical Examinations'!$A1495:$O3829,2,FALSE)</f>
        <v>21.79</v>
      </c>
      <c r="D1495" s="11">
        <f>VLOOKUP($A1495,'Medical Examinations'!$A1495:$O3829,3,FALSE)</f>
        <v>8.6999999999999993</v>
      </c>
      <c r="E1495" s="11" t="str">
        <f>VLOOKUP($A1495,'Medical Examinations'!$A1495:$P3829,14,FALSE)</f>
        <v>Yes</v>
      </c>
      <c r="F1495" s="11" t="str">
        <f>VLOOKUP($A1495,'Medical Examinations'!$A1495:$O3829,5,FALSE)</f>
        <v>No</v>
      </c>
      <c r="G1495" s="11" t="str">
        <f>VLOOKUP($A1495,'Medical Examinations'!$A1495:$O3829,6,FALSE)</f>
        <v>No</v>
      </c>
      <c r="H1495" s="11">
        <f>VLOOKUP($A1495,'Medical Examinations'!$A1495:$P3829,13,FALSE)</f>
        <v>1</v>
      </c>
      <c r="I1495" s="11" t="str">
        <f>VLOOKUP($A1495,'Medical Examinations'!$A1495:$P3829,16,FALSE)</f>
        <v>No</v>
      </c>
      <c r="J1495" s="11" t="str">
        <f>VLOOKUP($A1495,'Medical Examinations'!$A1495:$P3829,11,FALSE)</f>
        <v>Normal Weight</v>
      </c>
      <c r="K1495" s="11" t="str">
        <f>VLOOKUP($A1495,'Medical Examinations'!$A1495:$P3829,12,FALSE)</f>
        <v>Diabetes</v>
      </c>
      <c r="L1495" s="11" t="str">
        <f>VLOOKUP($A326,'Hospitalisation Details'!$K326:$S2668,7,FALSE)</f>
        <v>12 Jun 1976</v>
      </c>
      <c r="M1495" s="17">
        <f>VLOOKUP($A326,'Hospitalisation Details'!$K326:$S2668,9,FALSE)</f>
        <v>29933.75</v>
      </c>
      <c r="N1495" s="11" t="str">
        <f>VLOOKUP($A326,'Hospitalisation Details'!$K326:$S2668,4,FALSE)</f>
        <v>Tier - 1</v>
      </c>
      <c r="O1495" s="11" t="str">
        <f>VLOOKUP($A326,'Hospitalisation Details'!$K326:$S2668,5,FALSE)</f>
        <v>Tier - 1</v>
      </c>
      <c r="P1495" s="11" t="str">
        <f>VLOOKUP($A326,'Hospitalisation Details'!$K326:$S2668,6,FALSE)</f>
        <v>R1011</v>
      </c>
      <c r="Q1495" s="36">
        <f ca="1">VLOOKUP($A326,'Hospitalisation Details'!$K326:$S2668,8,FALSE)</f>
        <v>48</v>
      </c>
    </row>
    <row r="1496" spans="1:17" x14ac:dyDescent="0.3">
      <c r="A1496" s="14" t="str">
        <f>VLOOKUP('Customer Names'!A1496,'Customer Names'!A1496:F3830,1,FALSE)</f>
        <v>Id1495</v>
      </c>
      <c r="B1496" s="11" t="str">
        <f>VLOOKUP('Customer Names'!B1496,'Customer Names'!B1496:G3830,5,FALSE)</f>
        <v>Zeke M</v>
      </c>
      <c r="C1496" s="11">
        <f>VLOOKUP($A1496,'Medical Examinations'!$A1496:$O3830,2,FALSE)</f>
        <v>24.52</v>
      </c>
      <c r="D1496" s="11">
        <f>VLOOKUP($A1496,'Medical Examinations'!$A1496:$O3830,3,FALSE)</f>
        <v>4.76</v>
      </c>
      <c r="E1496" s="11" t="str">
        <f>VLOOKUP($A1496,'Medical Examinations'!$A1496:$P3830,14,FALSE)</f>
        <v>No</v>
      </c>
      <c r="F1496" s="11" t="str">
        <f>VLOOKUP($A1496,'Medical Examinations'!$A1496:$O3830,5,FALSE)</f>
        <v>No</v>
      </c>
      <c r="G1496" s="11" t="str">
        <f>VLOOKUP($A1496,'Medical Examinations'!$A1496:$O3830,6,FALSE)</f>
        <v>No</v>
      </c>
      <c r="H1496" s="11">
        <f>VLOOKUP($A1496,'Medical Examinations'!$A1496:$P3830,13,FALSE)</f>
        <v>0</v>
      </c>
      <c r="I1496" s="11" t="str">
        <f>VLOOKUP($A1496,'Medical Examinations'!$A1496:$P3830,16,FALSE)</f>
        <v>No</v>
      </c>
      <c r="J1496" s="11" t="str">
        <f>VLOOKUP($A1496,'Medical Examinations'!$A1496:$P3830,11,FALSE)</f>
        <v>Normal Weight</v>
      </c>
      <c r="K1496" s="11" t="str">
        <f>VLOOKUP($A1496,'Medical Examinations'!$A1496:$P3830,12,FALSE)</f>
        <v>Normal</v>
      </c>
      <c r="L1496" s="11" t="str">
        <f>VLOOKUP($A327,'Hospitalisation Details'!$K327:$S2669,7,FALSE)</f>
        <v>30 Dec 1988</v>
      </c>
      <c r="M1496" s="17">
        <f>VLOOKUP($A327,'Hospitalisation Details'!$K327:$S2669,9,FALSE)</f>
        <v>29929.56</v>
      </c>
      <c r="N1496" s="11" t="str">
        <f>VLOOKUP($A327,'Hospitalisation Details'!$K327:$S2669,4,FALSE)</f>
        <v>Tier - 1</v>
      </c>
      <c r="O1496" s="11" t="str">
        <f>VLOOKUP($A327,'Hospitalisation Details'!$K327:$S2669,5,FALSE)</f>
        <v>Tier - 1</v>
      </c>
      <c r="P1496" s="11" t="str">
        <f>VLOOKUP($A327,'Hospitalisation Details'!$K327:$S2669,6,FALSE)</f>
        <v>R1011</v>
      </c>
      <c r="Q1496" s="36">
        <f ca="1">VLOOKUP($A327,'Hospitalisation Details'!$K327:$S2669,8,FALSE)</f>
        <v>36</v>
      </c>
    </row>
    <row r="1497" spans="1:17" x14ac:dyDescent="0.3">
      <c r="A1497" s="14" t="str">
        <f>VLOOKUP('Customer Names'!A1497,'Customer Names'!A1497:F3831,1,FALSE)</f>
        <v>Id1496</v>
      </c>
      <c r="B1497" s="11" t="str">
        <f>VLOOKUP('Customer Names'!B1497,'Customer Names'!B1497:G3831,5,FALSE)</f>
        <v>Chip</v>
      </c>
      <c r="C1497" s="11">
        <f>VLOOKUP($A1497,'Medical Examinations'!$A1497:$O3831,2,FALSE)</f>
        <v>39.520000000000003</v>
      </c>
      <c r="D1497" s="11">
        <f>VLOOKUP($A1497,'Medical Examinations'!$A1497:$O3831,3,FALSE)</f>
        <v>11.81</v>
      </c>
      <c r="E1497" s="11" t="str">
        <f>VLOOKUP($A1497,'Medical Examinations'!$A1497:$P3831,14,FALSE)</f>
        <v>No</v>
      </c>
      <c r="F1497" s="11" t="str">
        <f>VLOOKUP($A1497,'Medical Examinations'!$A1497:$O3831,5,FALSE)</f>
        <v>No</v>
      </c>
      <c r="G1497" s="11" t="str">
        <f>VLOOKUP($A1497,'Medical Examinations'!$A1497:$O3831,6,FALSE)</f>
        <v>No</v>
      </c>
      <c r="H1497" s="11">
        <f>VLOOKUP($A1497,'Medical Examinations'!$A1497:$P3831,13,FALSE)</f>
        <v>0</v>
      </c>
      <c r="I1497" s="11" t="str">
        <f>VLOOKUP($A1497,'Medical Examinations'!$A1497:$P3831,16,FALSE)</f>
        <v>No</v>
      </c>
      <c r="J1497" s="11" t="str">
        <f>VLOOKUP($A1497,'Medical Examinations'!$A1497:$P3831,11,FALSE)</f>
        <v>Obesity</v>
      </c>
      <c r="K1497" s="11" t="str">
        <f>VLOOKUP($A1497,'Medical Examinations'!$A1497:$P3831,12,FALSE)</f>
        <v>Diabetes</v>
      </c>
      <c r="L1497" s="11" t="str">
        <f>VLOOKUP($A328,'Hospitalisation Details'!$K328:$S2670,7,FALSE)</f>
        <v>19 Aug 1975</v>
      </c>
      <c r="M1497" s="17">
        <f>VLOOKUP($A328,'Hospitalisation Details'!$K328:$S2670,9,FALSE)</f>
        <v>29899.25</v>
      </c>
      <c r="N1497" s="11" t="str">
        <f>VLOOKUP($A328,'Hospitalisation Details'!$K328:$S2670,4,FALSE)</f>
        <v>Tier - 1</v>
      </c>
      <c r="O1497" s="11" t="str">
        <f>VLOOKUP($A328,'Hospitalisation Details'!$K328:$S2670,5,FALSE)</f>
        <v>Tier - 3</v>
      </c>
      <c r="P1497" s="11" t="str">
        <f>VLOOKUP($A328,'Hospitalisation Details'!$K328:$S2670,6,FALSE)</f>
        <v>R1011</v>
      </c>
      <c r="Q1497" s="36">
        <f ca="1">VLOOKUP($A328,'Hospitalisation Details'!$K328:$S2670,8,FALSE)</f>
        <v>49</v>
      </c>
    </row>
    <row r="1498" spans="1:17" x14ac:dyDescent="0.3">
      <c r="A1498" s="14" t="str">
        <f>VLOOKUP('Customer Names'!A1498,'Customer Names'!A1498:F3832,1,FALSE)</f>
        <v>Id1497</v>
      </c>
      <c r="B1498" s="11" t="str">
        <f>VLOOKUP('Customer Names'!B1498,'Customer Names'!B1498:G3832,5,FALSE)</f>
        <v>Miguel Angel Sr</v>
      </c>
      <c r="C1498" s="11">
        <f>VLOOKUP($A1498,'Medical Examinations'!$A1498:$O3832,2,FALSE)</f>
        <v>24.49</v>
      </c>
      <c r="D1498" s="11">
        <f>VLOOKUP($A1498,'Medical Examinations'!$A1498:$O3832,3,FALSE)</f>
        <v>4.67</v>
      </c>
      <c r="E1498" s="11" t="str">
        <f>VLOOKUP($A1498,'Medical Examinations'!$A1498:$P3832,14,FALSE)</f>
        <v>No</v>
      </c>
      <c r="F1498" s="11" t="str">
        <f>VLOOKUP($A1498,'Medical Examinations'!$A1498:$O3832,5,FALSE)</f>
        <v>No</v>
      </c>
      <c r="G1498" s="11" t="str">
        <f>VLOOKUP($A1498,'Medical Examinations'!$A1498:$O3832,6,FALSE)</f>
        <v>No</v>
      </c>
      <c r="H1498" s="11">
        <f>VLOOKUP($A1498,'Medical Examinations'!$A1498:$P3832,13,FALSE)</f>
        <v>0</v>
      </c>
      <c r="I1498" s="11" t="str">
        <f>VLOOKUP($A1498,'Medical Examinations'!$A1498:$P3832,16,FALSE)</f>
        <v>No</v>
      </c>
      <c r="J1498" s="11" t="str">
        <f>VLOOKUP($A1498,'Medical Examinations'!$A1498:$P3832,11,FALSE)</f>
        <v>Normal Weight</v>
      </c>
      <c r="K1498" s="11" t="str">
        <f>VLOOKUP($A1498,'Medical Examinations'!$A1498:$P3832,12,FALSE)</f>
        <v>Normal</v>
      </c>
      <c r="L1498" s="11" t="str">
        <f>VLOOKUP($A329,'Hospitalisation Details'!$K329:$S2671,7,FALSE)</f>
        <v>30 Dec 1989</v>
      </c>
      <c r="M1498" s="17">
        <f>VLOOKUP($A329,'Hospitalisation Details'!$K329:$S2671,9,FALSE)</f>
        <v>29852.48</v>
      </c>
      <c r="N1498" s="11" t="str">
        <f>VLOOKUP($A329,'Hospitalisation Details'!$K329:$S2671,4,FALSE)</f>
        <v>Tier - 1</v>
      </c>
      <c r="O1498" s="11" t="str">
        <f>VLOOKUP($A329,'Hospitalisation Details'!$K329:$S2671,5,FALSE)</f>
        <v>Tier - 3</v>
      </c>
      <c r="P1498" s="11" t="str">
        <f>VLOOKUP($A329,'Hospitalisation Details'!$K329:$S2671,6,FALSE)</f>
        <v>R1011</v>
      </c>
      <c r="Q1498" s="36">
        <f ca="1">VLOOKUP($A329,'Hospitalisation Details'!$K329:$S2671,8,FALSE)</f>
        <v>35</v>
      </c>
    </row>
    <row r="1499" spans="1:17" x14ac:dyDescent="0.3">
      <c r="A1499" s="14" t="str">
        <f>VLOOKUP('Customer Names'!A1499,'Customer Names'!A1499:F3833,1,FALSE)</f>
        <v>Id1498</v>
      </c>
      <c r="B1499" s="11" t="str">
        <f>VLOOKUP('Customer Names'!B1499,'Customer Names'!B1499:G3833,5,FALSE)</f>
        <v>Brian</v>
      </c>
      <c r="C1499" s="11">
        <f>VLOOKUP($A1499,'Medical Examinations'!$A1499:$O3833,2,FALSE)</f>
        <v>26.315000000000001</v>
      </c>
      <c r="D1499" s="11">
        <f>VLOOKUP($A1499,'Medical Examinations'!$A1499:$O3833,3,FALSE)</f>
        <v>6.02</v>
      </c>
      <c r="E1499" s="11" t="str">
        <f>VLOOKUP($A1499,'Medical Examinations'!$A1499:$P3833,14,FALSE)</f>
        <v>No</v>
      </c>
      <c r="F1499" s="11" t="str">
        <f>VLOOKUP($A1499,'Medical Examinations'!$A1499:$O3833,5,FALSE)</f>
        <v>No</v>
      </c>
      <c r="G1499" s="11" t="str">
        <f>VLOOKUP($A1499,'Medical Examinations'!$A1499:$O3833,6,FALSE)</f>
        <v>No</v>
      </c>
      <c r="H1499" s="11">
        <f>VLOOKUP($A1499,'Medical Examinations'!$A1499:$P3833,13,FALSE)</f>
        <v>0</v>
      </c>
      <c r="I1499" s="11" t="str">
        <f>VLOOKUP($A1499,'Medical Examinations'!$A1499:$P3833,16,FALSE)</f>
        <v>No</v>
      </c>
      <c r="J1499" s="11" t="str">
        <f>VLOOKUP($A1499,'Medical Examinations'!$A1499:$P3833,11,FALSE)</f>
        <v>Overweight</v>
      </c>
      <c r="K1499" s="11" t="str">
        <f>VLOOKUP($A1499,'Medical Examinations'!$A1499:$P3833,12,FALSE)</f>
        <v>Prediabetes</v>
      </c>
      <c r="L1499" s="11" t="str">
        <f>VLOOKUP($A330,'Hospitalisation Details'!$K330:$S2672,7,FALSE)</f>
        <v>29 Oct 1982</v>
      </c>
      <c r="M1499" s="17">
        <f>VLOOKUP($A330,'Hospitalisation Details'!$K330:$S2672,9,FALSE)</f>
        <v>29818.76</v>
      </c>
      <c r="N1499" s="11" t="str">
        <f>VLOOKUP($A330,'Hospitalisation Details'!$K330:$S2672,4,FALSE)</f>
        <v>Tier - 1</v>
      </c>
      <c r="O1499" s="11" t="str">
        <f>VLOOKUP($A330,'Hospitalisation Details'!$K330:$S2672,5,FALSE)</f>
        <v>Tier - 1</v>
      </c>
      <c r="P1499" s="11" t="str">
        <f>VLOOKUP($A330,'Hospitalisation Details'!$K330:$S2672,6,FALSE)</f>
        <v>R1012</v>
      </c>
      <c r="Q1499" s="36">
        <f ca="1">VLOOKUP($A330,'Hospitalisation Details'!$K330:$S2672,8,FALSE)</f>
        <v>42</v>
      </c>
    </row>
    <row r="1500" spans="1:17" x14ac:dyDescent="0.3">
      <c r="A1500" s="14" t="str">
        <f>VLOOKUP('Customer Names'!A1500,'Customer Names'!A1500:F3834,1,FALSE)</f>
        <v>Id1499</v>
      </c>
      <c r="B1500" s="11" t="str">
        <f>VLOOKUP('Customer Names'!B1500,'Customer Names'!B1500:G3834,5,FALSE)</f>
        <v>Meghan</v>
      </c>
      <c r="C1500" s="11">
        <f>VLOOKUP($A1500,'Medical Examinations'!$A1500:$O3834,2,FALSE)</f>
        <v>22.58</v>
      </c>
      <c r="D1500" s="11">
        <f>VLOOKUP($A1500,'Medical Examinations'!$A1500:$O3834,3,FALSE)</f>
        <v>7.46</v>
      </c>
      <c r="E1500" s="11" t="str">
        <f>VLOOKUP($A1500,'Medical Examinations'!$A1500:$P3834,14,FALSE)</f>
        <v>No</v>
      </c>
      <c r="F1500" s="11" t="str">
        <f>VLOOKUP($A1500,'Medical Examinations'!$A1500:$O3834,5,FALSE)</f>
        <v>No</v>
      </c>
      <c r="G1500" s="11" t="str">
        <f>VLOOKUP($A1500,'Medical Examinations'!$A1500:$O3834,6,FALSE)</f>
        <v>No</v>
      </c>
      <c r="H1500" s="11">
        <f>VLOOKUP($A1500,'Medical Examinations'!$A1500:$P3834,13,FALSE)</f>
        <v>0</v>
      </c>
      <c r="I1500" s="11" t="str">
        <f>VLOOKUP($A1500,'Medical Examinations'!$A1500:$P3834,16,FALSE)</f>
        <v>No</v>
      </c>
      <c r="J1500" s="11" t="str">
        <f>VLOOKUP($A1500,'Medical Examinations'!$A1500:$P3834,11,FALSE)</f>
        <v>Normal Weight</v>
      </c>
      <c r="K1500" s="11" t="str">
        <f>VLOOKUP($A1500,'Medical Examinations'!$A1500:$P3834,12,FALSE)</f>
        <v>Diabetes</v>
      </c>
      <c r="L1500" s="11" t="str">
        <f>VLOOKUP($A331,'Hospitalisation Details'!$K331:$S2673,7,FALSE)</f>
        <v>13 Aug 1981</v>
      </c>
      <c r="M1500" s="17">
        <f>VLOOKUP($A331,'Hospitalisation Details'!$K331:$S2673,9,FALSE)</f>
        <v>29816.639999999999</v>
      </c>
      <c r="N1500" s="11" t="str">
        <f>VLOOKUP($A331,'Hospitalisation Details'!$K331:$S2673,4,FALSE)</f>
        <v>Tier - 1</v>
      </c>
      <c r="O1500" s="11" t="str">
        <f>VLOOKUP($A331,'Hospitalisation Details'!$K331:$S2673,5,FALSE)</f>
        <v>Tier - 2</v>
      </c>
      <c r="P1500" s="11" t="str">
        <f>VLOOKUP($A331,'Hospitalisation Details'!$K331:$S2673,6,FALSE)</f>
        <v>R1011</v>
      </c>
      <c r="Q1500" s="36">
        <f ca="1">VLOOKUP($A331,'Hospitalisation Details'!$K331:$S2673,8,FALSE)</f>
        <v>43</v>
      </c>
    </row>
    <row r="1501" spans="1:17" x14ac:dyDescent="0.3">
      <c r="A1501" s="14" t="str">
        <f>VLOOKUP('Customer Names'!A1501,'Customer Names'!A1501:F3835,1,FALSE)</f>
        <v>Id1500</v>
      </c>
      <c r="B1501" s="11" t="str">
        <f>VLOOKUP('Customer Names'!B1501,'Customer Names'!B1501:G3835,5,FALSE)</f>
        <v>Meredith L</v>
      </c>
      <c r="C1501" s="11">
        <f>VLOOKUP($A1501,'Medical Examinations'!$A1501:$O3835,2,FALSE)</f>
        <v>19.475000000000001</v>
      </c>
      <c r="D1501" s="11">
        <f>VLOOKUP($A1501,'Medical Examinations'!$A1501:$O3835,3,FALSE)</f>
        <v>4.74</v>
      </c>
      <c r="E1501" s="11" t="str">
        <f>VLOOKUP($A1501,'Medical Examinations'!$A1501:$P3835,14,FALSE)</f>
        <v>No</v>
      </c>
      <c r="F1501" s="11" t="str">
        <f>VLOOKUP($A1501,'Medical Examinations'!$A1501:$O3835,5,FALSE)</f>
        <v>No</v>
      </c>
      <c r="G1501" s="11" t="str">
        <f>VLOOKUP($A1501,'Medical Examinations'!$A1501:$O3835,6,FALSE)</f>
        <v>No</v>
      </c>
      <c r="H1501" s="11">
        <f>VLOOKUP($A1501,'Medical Examinations'!$A1501:$P3835,13,FALSE)</f>
        <v>1</v>
      </c>
      <c r="I1501" s="11" t="str">
        <f>VLOOKUP($A1501,'Medical Examinations'!$A1501:$P3835,16,FALSE)</f>
        <v>No</v>
      </c>
      <c r="J1501" s="11" t="str">
        <f>VLOOKUP($A1501,'Medical Examinations'!$A1501:$P3835,11,FALSE)</f>
        <v>Normal Weight</v>
      </c>
      <c r="K1501" s="11" t="str">
        <f>VLOOKUP($A1501,'Medical Examinations'!$A1501:$P3835,12,FALSE)</f>
        <v>Normal</v>
      </c>
      <c r="L1501" s="11" t="str">
        <f>VLOOKUP($A332,'Hospitalisation Details'!$K332:$S2674,7,FALSE)</f>
        <v>20 Jun 1998</v>
      </c>
      <c r="M1501" s="17">
        <f>VLOOKUP($A332,'Hospitalisation Details'!$K332:$S2674,9,FALSE)</f>
        <v>29760.6</v>
      </c>
      <c r="N1501" s="11" t="str">
        <f>VLOOKUP($A332,'Hospitalisation Details'!$K332:$S2674,4,FALSE)</f>
        <v>Tier - 1</v>
      </c>
      <c r="O1501" s="11" t="str">
        <f>VLOOKUP($A332,'Hospitalisation Details'!$K332:$S2674,5,FALSE)</f>
        <v>Tier - 2</v>
      </c>
      <c r="P1501" s="11" t="str">
        <f>VLOOKUP($A332,'Hospitalisation Details'!$K332:$S2674,6,FALSE)</f>
        <v>R1011</v>
      </c>
      <c r="Q1501" s="36">
        <f ca="1">VLOOKUP($A332,'Hospitalisation Details'!$K332:$S2674,8,FALSE)</f>
        <v>26</v>
      </c>
    </row>
    <row r="1502" spans="1:17" x14ac:dyDescent="0.3">
      <c r="A1502" s="14" t="str">
        <f>VLOOKUP('Customer Names'!A1502,'Customer Names'!A1502:F3836,1,FALSE)</f>
        <v>Id1501</v>
      </c>
      <c r="B1502" s="11" t="str">
        <f>VLOOKUP('Customer Names'!B1502,'Customer Names'!B1502:G3836,5,FALSE)</f>
        <v>Millicent M</v>
      </c>
      <c r="C1502" s="11">
        <f>VLOOKUP($A1502,'Medical Examinations'!$A1502:$O3836,2,FALSE)</f>
        <v>26.33</v>
      </c>
      <c r="D1502" s="11">
        <f>VLOOKUP($A1502,'Medical Examinations'!$A1502:$O3836,3,FALSE)</f>
        <v>4.79</v>
      </c>
      <c r="E1502" s="11" t="str">
        <f>VLOOKUP($A1502,'Medical Examinations'!$A1502:$P3836,14,FALSE)</f>
        <v>No</v>
      </c>
      <c r="F1502" s="11" t="str">
        <f>VLOOKUP($A1502,'Medical Examinations'!$A1502:$O3836,5,FALSE)</f>
        <v>No</v>
      </c>
      <c r="G1502" s="11" t="str">
        <f>VLOOKUP($A1502,'Medical Examinations'!$A1502:$O3836,6,FALSE)</f>
        <v>No</v>
      </c>
      <c r="H1502" s="11">
        <f>VLOOKUP($A1502,'Medical Examinations'!$A1502:$P3836,13,FALSE)</f>
        <v>0</v>
      </c>
      <c r="I1502" s="11" t="str">
        <f>VLOOKUP($A1502,'Medical Examinations'!$A1502:$P3836,16,FALSE)</f>
        <v>No</v>
      </c>
      <c r="J1502" s="11" t="str">
        <f>VLOOKUP($A1502,'Medical Examinations'!$A1502:$P3836,11,FALSE)</f>
        <v>Overweight</v>
      </c>
      <c r="K1502" s="11" t="str">
        <f>VLOOKUP($A1502,'Medical Examinations'!$A1502:$P3836,12,FALSE)</f>
        <v>Normal</v>
      </c>
      <c r="L1502" s="11" t="str">
        <f>VLOOKUP($A333,'Hospitalisation Details'!$K333:$S2675,7,FALSE)</f>
        <v>23 Aug 1973</v>
      </c>
      <c r="M1502" s="17">
        <f>VLOOKUP($A333,'Hospitalisation Details'!$K333:$S2675,9,FALSE)</f>
        <v>29757.69</v>
      </c>
      <c r="N1502" s="11" t="str">
        <f>VLOOKUP($A333,'Hospitalisation Details'!$K333:$S2675,4,FALSE)</f>
        <v>Tier - 1</v>
      </c>
      <c r="O1502" s="11" t="str">
        <f>VLOOKUP($A333,'Hospitalisation Details'!$K333:$S2675,5,FALSE)</f>
        <v>Tier - 3</v>
      </c>
      <c r="P1502" s="11" t="str">
        <f>VLOOKUP($A333,'Hospitalisation Details'!$K333:$S2675,6,FALSE)</f>
        <v>R1011</v>
      </c>
      <c r="Q1502" s="36">
        <f ca="1">VLOOKUP($A333,'Hospitalisation Details'!$K333:$S2675,8,FALSE)</f>
        <v>51</v>
      </c>
    </row>
    <row r="1503" spans="1:17" x14ac:dyDescent="0.3">
      <c r="A1503" s="14" t="str">
        <f>VLOOKUP('Customer Names'!A1503,'Customer Names'!A1503:F3837,1,FALSE)</f>
        <v>Id1502</v>
      </c>
      <c r="B1503" s="11" t="str">
        <f>VLOOKUP('Customer Names'!B1503,'Customer Names'!B1503:G3837,5,FALSE)</f>
        <v>Kathleen</v>
      </c>
      <c r="C1503" s="11">
        <f>VLOOKUP($A1503,'Medical Examinations'!$A1503:$O3837,2,FALSE)</f>
        <v>17.29</v>
      </c>
      <c r="D1503" s="11">
        <f>VLOOKUP($A1503,'Medical Examinations'!$A1503:$O3837,3,FALSE)</f>
        <v>5.35</v>
      </c>
      <c r="E1503" s="11" t="str">
        <f>VLOOKUP($A1503,'Medical Examinations'!$A1503:$P3837,14,FALSE)</f>
        <v>Yes</v>
      </c>
      <c r="F1503" s="11" t="str">
        <f>VLOOKUP($A1503,'Medical Examinations'!$A1503:$O3837,5,FALSE)</f>
        <v>No</v>
      </c>
      <c r="G1503" s="11" t="str">
        <f>VLOOKUP($A1503,'Medical Examinations'!$A1503:$O3837,6,FALSE)</f>
        <v>No</v>
      </c>
      <c r="H1503" s="11">
        <f>VLOOKUP($A1503,'Medical Examinations'!$A1503:$P3837,13,FALSE)</f>
        <v>0</v>
      </c>
      <c r="I1503" s="11" t="str">
        <f>VLOOKUP($A1503,'Medical Examinations'!$A1503:$P3837,16,FALSE)</f>
        <v>No</v>
      </c>
      <c r="J1503" s="11" t="str">
        <f>VLOOKUP($A1503,'Medical Examinations'!$A1503:$P3837,11,FALSE)</f>
        <v>Underweight</v>
      </c>
      <c r="K1503" s="11" t="str">
        <f>VLOOKUP($A1503,'Medical Examinations'!$A1503:$P3837,12,FALSE)</f>
        <v>Normal</v>
      </c>
      <c r="L1503" s="11" t="str">
        <f>VLOOKUP($A334,'Hospitalisation Details'!$K334:$S2676,7,FALSE)</f>
        <v>27 Jul 1993</v>
      </c>
      <c r="M1503" s="17">
        <f>VLOOKUP($A334,'Hospitalisation Details'!$K334:$S2676,9,FALSE)</f>
        <v>29622.69</v>
      </c>
      <c r="N1503" s="11" t="str">
        <f>VLOOKUP($A334,'Hospitalisation Details'!$K334:$S2676,4,FALSE)</f>
        <v>Tier - 1</v>
      </c>
      <c r="O1503" s="11" t="str">
        <f>VLOOKUP($A334,'Hospitalisation Details'!$K334:$S2676,5,FALSE)</f>
        <v>Tier - 1</v>
      </c>
      <c r="P1503" s="11" t="str">
        <f>VLOOKUP($A334,'Hospitalisation Details'!$K334:$S2676,6,FALSE)</f>
        <v>R1011</v>
      </c>
      <c r="Q1503" s="36">
        <f ca="1">VLOOKUP($A334,'Hospitalisation Details'!$K334:$S2676,8,FALSE)</f>
        <v>31</v>
      </c>
    </row>
    <row r="1504" spans="1:17" x14ac:dyDescent="0.3">
      <c r="A1504" s="14" t="str">
        <f>VLOOKUP('Customer Names'!A1504,'Customer Names'!A1504:F3838,1,FALSE)</f>
        <v>Id1503</v>
      </c>
      <c r="B1504" s="11" t="str">
        <f>VLOOKUP('Customer Names'!B1504,'Customer Names'!B1504:G3838,5,FALSE)</f>
        <v>Kimberly K</v>
      </c>
      <c r="C1504" s="11">
        <f>VLOOKUP($A1504,'Medical Examinations'!$A1504:$O3838,2,FALSE)</f>
        <v>42.88</v>
      </c>
      <c r="D1504" s="11">
        <f>VLOOKUP($A1504,'Medical Examinations'!$A1504:$O3838,3,FALSE)</f>
        <v>4.87</v>
      </c>
      <c r="E1504" s="11" t="str">
        <f>VLOOKUP($A1504,'Medical Examinations'!$A1504:$P3838,14,FALSE)</f>
        <v>No</v>
      </c>
      <c r="F1504" s="11" t="str">
        <f>VLOOKUP($A1504,'Medical Examinations'!$A1504:$O3838,5,FALSE)</f>
        <v>Yes</v>
      </c>
      <c r="G1504" s="11" t="str">
        <f>VLOOKUP($A1504,'Medical Examinations'!$A1504:$O3838,6,FALSE)</f>
        <v>No</v>
      </c>
      <c r="H1504" s="11">
        <f>VLOOKUP($A1504,'Medical Examinations'!$A1504:$P3838,13,FALSE)</f>
        <v>1</v>
      </c>
      <c r="I1504" s="11" t="str">
        <f>VLOOKUP($A1504,'Medical Examinations'!$A1504:$P3838,16,FALSE)</f>
        <v>No</v>
      </c>
      <c r="J1504" s="11" t="str">
        <f>VLOOKUP($A1504,'Medical Examinations'!$A1504:$P3838,11,FALSE)</f>
        <v>Obesity</v>
      </c>
      <c r="K1504" s="11" t="str">
        <f>VLOOKUP($A1504,'Medical Examinations'!$A1504:$P3838,12,FALSE)</f>
        <v>Normal</v>
      </c>
      <c r="L1504" s="11" t="str">
        <f>VLOOKUP($A335,'Hospitalisation Details'!$K335:$S2677,7,FALSE)</f>
        <v>3 Nov 1975</v>
      </c>
      <c r="M1504" s="17">
        <f>VLOOKUP($A335,'Hospitalisation Details'!$K335:$S2677,9,FALSE)</f>
        <v>29583.8</v>
      </c>
      <c r="N1504" s="11" t="str">
        <f>VLOOKUP($A335,'Hospitalisation Details'!$K335:$S2677,4,FALSE)</f>
        <v>Tier - 1</v>
      </c>
      <c r="O1504" s="11" t="str">
        <f>VLOOKUP($A335,'Hospitalisation Details'!$K335:$S2677,5,FALSE)</f>
        <v>Tier - 1</v>
      </c>
      <c r="P1504" s="11" t="str">
        <f>VLOOKUP($A335,'Hospitalisation Details'!$K335:$S2677,6,FALSE)</f>
        <v>R1011</v>
      </c>
      <c r="Q1504" s="36">
        <f ca="1">VLOOKUP($A335,'Hospitalisation Details'!$K335:$S2677,8,FALSE)</f>
        <v>49</v>
      </c>
    </row>
    <row r="1505" spans="1:17" x14ac:dyDescent="0.3">
      <c r="A1505" s="14" t="str">
        <f>VLOOKUP('Customer Names'!A1505,'Customer Names'!A1505:F3839,1,FALSE)</f>
        <v>Id1504</v>
      </c>
      <c r="B1505" s="11" t="str">
        <f>VLOOKUP('Customer Names'!B1505,'Customer Names'!B1505:G3839,5,FALSE)</f>
        <v>Justin C</v>
      </c>
      <c r="C1505" s="11">
        <f>VLOOKUP($A1505,'Medical Examinations'!$A1505:$O3839,2,FALSE)</f>
        <v>32.200000000000003</v>
      </c>
      <c r="D1505" s="11">
        <f>VLOOKUP($A1505,'Medical Examinations'!$A1505:$O3839,3,FALSE)</f>
        <v>10.09</v>
      </c>
      <c r="E1505" s="11" t="str">
        <f>VLOOKUP($A1505,'Medical Examinations'!$A1505:$P3839,14,FALSE)</f>
        <v>Yes</v>
      </c>
      <c r="F1505" s="11" t="str">
        <f>VLOOKUP($A1505,'Medical Examinations'!$A1505:$O3839,5,FALSE)</f>
        <v>No</v>
      </c>
      <c r="G1505" s="11" t="str">
        <f>VLOOKUP($A1505,'Medical Examinations'!$A1505:$O3839,6,FALSE)</f>
        <v>No</v>
      </c>
      <c r="H1505" s="11">
        <f>VLOOKUP($A1505,'Medical Examinations'!$A1505:$P3839,13,FALSE)</f>
        <v>0</v>
      </c>
      <c r="I1505" s="11" t="str">
        <f>VLOOKUP($A1505,'Medical Examinations'!$A1505:$P3839,16,FALSE)</f>
        <v>No</v>
      </c>
      <c r="J1505" s="11" t="str">
        <f>VLOOKUP($A1505,'Medical Examinations'!$A1505:$P3839,11,FALSE)</f>
        <v>Obesity</v>
      </c>
      <c r="K1505" s="11" t="str">
        <f>VLOOKUP($A1505,'Medical Examinations'!$A1505:$P3839,12,FALSE)</f>
        <v>Diabetes</v>
      </c>
      <c r="L1505" s="11" t="str">
        <f>VLOOKUP($A336,'Hospitalisation Details'!$K336:$S2678,7,FALSE)</f>
        <v>20 Oct 1959</v>
      </c>
      <c r="M1505" s="17">
        <f>VLOOKUP($A336,'Hospitalisation Details'!$K336:$S2678,9,FALSE)</f>
        <v>29523.17</v>
      </c>
      <c r="N1505" s="11" t="str">
        <f>VLOOKUP($A336,'Hospitalisation Details'!$K336:$S2678,4,FALSE)</f>
        <v>Tier - 1</v>
      </c>
      <c r="O1505" s="11" t="str">
        <f>VLOOKUP($A336,'Hospitalisation Details'!$K336:$S2678,5,FALSE)</f>
        <v>Tier - 2</v>
      </c>
      <c r="P1505" s="11" t="str">
        <f>VLOOKUP($A336,'Hospitalisation Details'!$K336:$S2678,6,FALSE)</f>
        <v>R1024</v>
      </c>
      <c r="Q1505" s="36">
        <f ca="1">VLOOKUP($A336,'Hospitalisation Details'!$K336:$S2678,8,FALSE)</f>
        <v>65</v>
      </c>
    </row>
    <row r="1506" spans="1:17" x14ac:dyDescent="0.3">
      <c r="A1506" s="14" t="str">
        <f>VLOOKUP('Customer Names'!A1506,'Customer Names'!A1506:F3840,1,FALSE)</f>
        <v>Id1505</v>
      </c>
      <c r="B1506" s="11" t="str">
        <f>VLOOKUP('Customer Names'!B1506,'Customer Names'!B1506:G3840,5,FALSE)</f>
        <v>Tristan P</v>
      </c>
      <c r="C1506" s="11">
        <f>VLOOKUP($A1506,'Medical Examinations'!$A1506:$O3840,2,FALSE)</f>
        <v>18.75</v>
      </c>
      <c r="D1506" s="11">
        <f>VLOOKUP($A1506,'Medical Examinations'!$A1506:$O3840,3,FALSE)</f>
        <v>5.47</v>
      </c>
      <c r="E1506" s="11" t="str">
        <f>VLOOKUP($A1506,'Medical Examinations'!$A1506:$P3840,14,FALSE)</f>
        <v>Yes</v>
      </c>
      <c r="F1506" s="11" t="str">
        <f>VLOOKUP($A1506,'Medical Examinations'!$A1506:$O3840,5,FALSE)</f>
        <v>No</v>
      </c>
      <c r="G1506" s="11" t="str">
        <f>VLOOKUP($A1506,'Medical Examinations'!$A1506:$O3840,6,FALSE)</f>
        <v>Yes</v>
      </c>
      <c r="H1506" s="11">
        <f>VLOOKUP($A1506,'Medical Examinations'!$A1506:$P3840,13,FALSE)</f>
        <v>1</v>
      </c>
      <c r="I1506" s="11" t="str">
        <f>VLOOKUP($A1506,'Medical Examinations'!$A1506:$P3840,16,FALSE)</f>
        <v>No</v>
      </c>
      <c r="J1506" s="11" t="str">
        <f>VLOOKUP($A1506,'Medical Examinations'!$A1506:$P3840,11,FALSE)</f>
        <v>Normal Weight</v>
      </c>
      <c r="K1506" s="11" t="str">
        <f>VLOOKUP($A1506,'Medical Examinations'!$A1506:$P3840,12,FALSE)</f>
        <v>Normal</v>
      </c>
      <c r="L1506" s="11" t="str">
        <f>VLOOKUP($A337,'Hospitalisation Details'!$K337:$S2679,7,FALSE)</f>
        <v>16 Jul 1987</v>
      </c>
      <c r="M1506" s="17">
        <f>VLOOKUP($A337,'Hospitalisation Details'!$K337:$S2679,9,FALSE)</f>
        <v>29443.59</v>
      </c>
      <c r="N1506" s="11" t="str">
        <f>VLOOKUP($A337,'Hospitalisation Details'!$K337:$S2679,4,FALSE)</f>
        <v>Tier - 1</v>
      </c>
      <c r="O1506" s="11" t="str">
        <f>VLOOKUP($A337,'Hospitalisation Details'!$K337:$S2679,5,FALSE)</f>
        <v>Tier - 1</v>
      </c>
      <c r="P1506" s="11" t="str">
        <f>VLOOKUP($A337,'Hospitalisation Details'!$K337:$S2679,6,FALSE)</f>
        <v>R1011</v>
      </c>
      <c r="Q1506" s="36">
        <f ca="1">VLOOKUP($A337,'Hospitalisation Details'!$K337:$S2679,8,FALSE)</f>
        <v>37</v>
      </c>
    </row>
    <row r="1507" spans="1:17" x14ac:dyDescent="0.3">
      <c r="A1507" s="14" t="str">
        <f>VLOOKUP('Customer Names'!A1507,'Customer Names'!A1507:F3841,1,FALSE)</f>
        <v>Id1506</v>
      </c>
      <c r="B1507" s="11" t="str">
        <f>VLOOKUP('Customer Names'!B1507,'Customer Names'!B1507:G3841,5,FALSE)</f>
        <v>Traci A</v>
      </c>
      <c r="C1507" s="11">
        <f>VLOOKUP($A1507,'Medical Examinations'!$A1507:$O3841,2,FALSE)</f>
        <v>22.36</v>
      </c>
      <c r="D1507" s="11">
        <f>VLOOKUP($A1507,'Medical Examinations'!$A1507:$O3841,3,FALSE)</f>
        <v>8.6</v>
      </c>
      <c r="E1507" s="11" t="str">
        <f>VLOOKUP($A1507,'Medical Examinations'!$A1507:$P3841,14,FALSE)</f>
        <v>No</v>
      </c>
      <c r="F1507" s="11" t="str">
        <f>VLOOKUP($A1507,'Medical Examinations'!$A1507:$O3841,5,FALSE)</f>
        <v>No</v>
      </c>
      <c r="G1507" s="11" t="str">
        <f>VLOOKUP($A1507,'Medical Examinations'!$A1507:$O3841,6,FALSE)</f>
        <v>No</v>
      </c>
      <c r="H1507" s="11">
        <f>VLOOKUP($A1507,'Medical Examinations'!$A1507:$P3841,13,FALSE)</f>
        <v>0</v>
      </c>
      <c r="I1507" s="11" t="str">
        <f>VLOOKUP($A1507,'Medical Examinations'!$A1507:$P3841,16,FALSE)</f>
        <v>No</v>
      </c>
      <c r="J1507" s="11" t="str">
        <f>VLOOKUP($A1507,'Medical Examinations'!$A1507:$P3841,11,FALSE)</f>
        <v>Normal Weight</v>
      </c>
      <c r="K1507" s="11" t="str">
        <f>VLOOKUP($A1507,'Medical Examinations'!$A1507:$P3841,12,FALSE)</f>
        <v>Diabetes</v>
      </c>
      <c r="L1507" s="11" t="str">
        <f>VLOOKUP($A338,'Hospitalisation Details'!$K338:$S2680,7,FALSE)</f>
        <v>7 Nov 1985</v>
      </c>
      <c r="M1507" s="17">
        <f>VLOOKUP($A338,'Hospitalisation Details'!$K338:$S2680,9,FALSE)</f>
        <v>29352.560000000001</v>
      </c>
      <c r="N1507" s="11" t="str">
        <f>VLOOKUP($A338,'Hospitalisation Details'!$K338:$S2680,4,FALSE)</f>
        <v>Tier - 1</v>
      </c>
      <c r="O1507" s="11" t="str">
        <f>VLOOKUP($A338,'Hospitalisation Details'!$K338:$S2680,5,FALSE)</f>
        <v>Tier - 1</v>
      </c>
      <c r="P1507" s="11" t="str">
        <f>VLOOKUP($A338,'Hospitalisation Details'!$K338:$S2680,6,FALSE)</f>
        <v>R1011</v>
      </c>
      <c r="Q1507" s="36">
        <f ca="1">VLOOKUP($A338,'Hospitalisation Details'!$K338:$S2680,8,FALSE)</f>
        <v>39</v>
      </c>
    </row>
    <row r="1508" spans="1:17" x14ac:dyDescent="0.3">
      <c r="A1508" s="14" t="str">
        <f>VLOOKUP('Customer Names'!A1508,'Customer Names'!A1508:F3842,1,FALSE)</f>
        <v>Id1507</v>
      </c>
      <c r="B1508" s="11" t="str">
        <f>VLOOKUP('Customer Names'!B1508,'Customer Names'!B1508:G3842,5,FALSE)</f>
        <v>Justin P</v>
      </c>
      <c r="C1508" s="11">
        <f>VLOOKUP($A1508,'Medical Examinations'!$A1508:$O3842,2,FALSE)</f>
        <v>23.94</v>
      </c>
      <c r="D1508" s="11">
        <f>VLOOKUP($A1508,'Medical Examinations'!$A1508:$O3842,3,FALSE)</f>
        <v>10.74</v>
      </c>
      <c r="E1508" s="11" t="str">
        <f>VLOOKUP($A1508,'Medical Examinations'!$A1508:$P3842,14,FALSE)</f>
        <v>Yes</v>
      </c>
      <c r="F1508" s="11" t="str">
        <f>VLOOKUP($A1508,'Medical Examinations'!$A1508:$O3842,5,FALSE)</f>
        <v>No</v>
      </c>
      <c r="G1508" s="11" t="str">
        <f>VLOOKUP($A1508,'Medical Examinations'!$A1508:$O3842,6,FALSE)</f>
        <v>No</v>
      </c>
      <c r="H1508" s="11">
        <f>VLOOKUP($A1508,'Medical Examinations'!$A1508:$P3842,13,FALSE)</f>
        <v>0</v>
      </c>
      <c r="I1508" s="11" t="str">
        <f>VLOOKUP($A1508,'Medical Examinations'!$A1508:$P3842,16,FALSE)</f>
        <v>No</v>
      </c>
      <c r="J1508" s="11" t="str">
        <f>VLOOKUP($A1508,'Medical Examinations'!$A1508:$P3842,11,FALSE)</f>
        <v>Normal Weight</v>
      </c>
      <c r="K1508" s="11" t="str">
        <f>VLOOKUP($A1508,'Medical Examinations'!$A1508:$P3842,12,FALSE)</f>
        <v>Diabetes</v>
      </c>
      <c r="L1508" s="11" t="str">
        <f>VLOOKUP($A339,'Hospitalisation Details'!$K339:$S2681,7,FALSE)</f>
        <v>5 Jun 1958</v>
      </c>
      <c r="M1508" s="17">
        <f>VLOOKUP($A339,'Hospitalisation Details'!$K339:$S2681,9,FALSE)</f>
        <v>29330.98</v>
      </c>
      <c r="N1508" s="11" t="str">
        <f>VLOOKUP($A339,'Hospitalisation Details'!$K339:$S2681,4,FALSE)</f>
        <v>Tier - 1</v>
      </c>
      <c r="O1508" s="11" t="str">
        <f>VLOOKUP($A339,'Hospitalisation Details'!$K339:$S2681,5,FALSE)</f>
        <v>Tier - 2</v>
      </c>
      <c r="P1508" s="11" t="str">
        <f>VLOOKUP($A339,'Hospitalisation Details'!$K339:$S2681,6,FALSE)</f>
        <v>R1012</v>
      </c>
      <c r="Q1508" s="36">
        <f ca="1">VLOOKUP($A339,'Hospitalisation Details'!$K339:$S2681,8,FALSE)</f>
        <v>66</v>
      </c>
    </row>
    <row r="1509" spans="1:17" x14ac:dyDescent="0.3">
      <c r="A1509" s="14" t="str">
        <f>VLOOKUP('Customer Names'!A1509,'Customer Names'!A1509:F3843,1,FALSE)</f>
        <v>Id1508</v>
      </c>
      <c r="B1509" s="11" t="str">
        <f>VLOOKUP('Customer Names'!B1509,'Customer Names'!B1509:G3843,5,FALSE)</f>
        <v>Logan M</v>
      </c>
      <c r="C1509" s="11">
        <f>VLOOKUP($A1509,'Medical Examinations'!$A1509:$O3843,2,FALSE)</f>
        <v>30.1</v>
      </c>
      <c r="D1509" s="11">
        <f>VLOOKUP($A1509,'Medical Examinations'!$A1509:$O3843,3,FALSE)</f>
        <v>4.3899999999999997</v>
      </c>
      <c r="E1509" s="11" t="str">
        <f>VLOOKUP($A1509,'Medical Examinations'!$A1509:$P3843,14,FALSE)</f>
        <v>No</v>
      </c>
      <c r="F1509" s="11" t="str">
        <f>VLOOKUP($A1509,'Medical Examinations'!$A1509:$O3843,5,FALSE)</f>
        <v>No</v>
      </c>
      <c r="G1509" s="11" t="str">
        <f>VLOOKUP($A1509,'Medical Examinations'!$A1509:$O3843,6,FALSE)</f>
        <v>Yes</v>
      </c>
      <c r="H1509" s="11">
        <f>VLOOKUP($A1509,'Medical Examinations'!$A1509:$P3843,13,FALSE)</f>
        <v>1</v>
      </c>
      <c r="I1509" s="11" t="str">
        <f>VLOOKUP($A1509,'Medical Examinations'!$A1509:$P3843,16,FALSE)</f>
        <v>No</v>
      </c>
      <c r="J1509" s="11" t="str">
        <f>VLOOKUP($A1509,'Medical Examinations'!$A1509:$P3843,11,FALSE)</f>
        <v>Obesity</v>
      </c>
      <c r="K1509" s="11" t="str">
        <f>VLOOKUP($A1509,'Medical Examinations'!$A1509:$P3843,12,FALSE)</f>
        <v>Normal</v>
      </c>
      <c r="L1509" s="11" t="str">
        <f>VLOOKUP($A340,'Hospitalisation Details'!$K340:$S2682,7,FALSE)</f>
        <v>21 Jul 1978</v>
      </c>
      <c r="M1509" s="17">
        <f>VLOOKUP($A340,'Hospitalisation Details'!$K340:$S2682,9,FALSE)</f>
        <v>29227.599999999999</v>
      </c>
      <c r="N1509" s="11" t="str">
        <f>VLOOKUP($A340,'Hospitalisation Details'!$K340:$S2682,4,FALSE)</f>
        <v>Tier - 1</v>
      </c>
      <c r="O1509" s="11" t="str">
        <f>VLOOKUP($A340,'Hospitalisation Details'!$K340:$S2682,5,FALSE)</f>
        <v>Tier - 3</v>
      </c>
      <c r="P1509" s="11" t="str">
        <f>VLOOKUP($A340,'Hospitalisation Details'!$K340:$S2682,6,FALSE)</f>
        <v>R1012</v>
      </c>
      <c r="Q1509" s="36">
        <f ca="1">VLOOKUP($A340,'Hospitalisation Details'!$K340:$S2682,8,FALSE)</f>
        <v>46</v>
      </c>
    </row>
    <row r="1510" spans="1:17" x14ac:dyDescent="0.3">
      <c r="A1510" s="14" t="str">
        <f>VLOOKUP('Customer Names'!A1510,'Customer Names'!A1510:F3844,1,FALSE)</f>
        <v>Id1509</v>
      </c>
      <c r="B1510" s="11" t="str">
        <f>VLOOKUP('Customer Names'!B1510,'Customer Names'!B1510:G3844,5,FALSE)</f>
        <v>Sebastien</v>
      </c>
      <c r="C1510" s="11">
        <f>VLOOKUP($A1510,'Medical Examinations'!$A1510:$O3844,2,FALSE)</f>
        <v>21.93</v>
      </c>
      <c r="D1510" s="11">
        <f>VLOOKUP($A1510,'Medical Examinations'!$A1510:$O3844,3,FALSE)</f>
        <v>6.3</v>
      </c>
      <c r="E1510" s="11" t="str">
        <f>VLOOKUP($A1510,'Medical Examinations'!$A1510:$P3844,14,FALSE)</f>
        <v>No</v>
      </c>
      <c r="F1510" s="11" t="str">
        <f>VLOOKUP($A1510,'Medical Examinations'!$A1510:$O3844,5,FALSE)</f>
        <v>No</v>
      </c>
      <c r="G1510" s="11" t="str">
        <f>VLOOKUP($A1510,'Medical Examinations'!$A1510:$O3844,6,FALSE)</f>
        <v>No</v>
      </c>
      <c r="H1510" s="11">
        <f>VLOOKUP($A1510,'Medical Examinations'!$A1510:$P3844,13,FALSE)</f>
        <v>0</v>
      </c>
      <c r="I1510" s="11" t="str">
        <f>VLOOKUP($A1510,'Medical Examinations'!$A1510:$P3844,16,FALSE)</f>
        <v>No</v>
      </c>
      <c r="J1510" s="11" t="str">
        <f>VLOOKUP($A1510,'Medical Examinations'!$A1510:$P3844,11,FALSE)</f>
        <v>Normal Weight</v>
      </c>
      <c r="K1510" s="11" t="str">
        <f>VLOOKUP($A1510,'Medical Examinations'!$A1510:$P3844,12,FALSE)</f>
        <v>Prediabetes</v>
      </c>
      <c r="L1510" s="11" t="str">
        <f>VLOOKUP($A341,'Hospitalisation Details'!$K341:$S2683,7,FALSE)</f>
        <v>9 Jul 1969</v>
      </c>
      <c r="M1510" s="17">
        <f>VLOOKUP($A341,'Hospitalisation Details'!$K341:$S2683,9,FALSE)</f>
        <v>29186.48</v>
      </c>
      <c r="N1510" s="11" t="str">
        <f>VLOOKUP($A341,'Hospitalisation Details'!$K341:$S2683,4,FALSE)</f>
        <v>Tier - 1</v>
      </c>
      <c r="O1510" s="11" t="str">
        <f>VLOOKUP($A341,'Hospitalisation Details'!$K341:$S2683,5,FALSE)</f>
        <v>Tier - 3</v>
      </c>
      <c r="P1510" s="11" t="str">
        <f>VLOOKUP($A341,'Hospitalisation Details'!$K341:$S2683,6,FALSE)</f>
        <v>R1024</v>
      </c>
      <c r="Q1510" s="36">
        <f ca="1">VLOOKUP($A341,'Hospitalisation Details'!$K341:$S2683,8,FALSE)</f>
        <v>55</v>
      </c>
    </row>
    <row r="1511" spans="1:17" x14ac:dyDescent="0.3">
      <c r="A1511" s="14" t="str">
        <f>VLOOKUP('Customer Names'!A1511,'Customer Names'!A1511:F3845,1,FALSE)</f>
        <v>Id1510</v>
      </c>
      <c r="B1511" s="11" t="str">
        <f>VLOOKUP('Customer Names'!B1511,'Customer Names'!B1511:G3845,5,FALSE)</f>
        <v>Tiffany A</v>
      </c>
      <c r="C1511" s="11">
        <f>VLOOKUP($A1511,'Medical Examinations'!$A1511:$O3845,2,FALSE)</f>
        <v>39.75</v>
      </c>
      <c r="D1511" s="11">
        <f>VLOOKUP($A1511,'Medical Examinations'!$A1511:$O3845,3,FALSE)</f>
        <v>5.41</v>
      </c>
      <c r="E1511" s="11" t="str">
        <f>VLOOKUP($A1511,'Medical Examinations'!$A1511:$P3845,14,FALSE)</f>
        <v>No</v>
      </c>
      <c r="F1511" s="11" t="str">
        <f>VLOOKUP($A1511,'Medical Examinations'!$A1511:$O3845,5,FALSE)</f>
        <v>Yes</v>
      </c>
      <c r="G1511" s="11" t="str">
        <f>VLOOKUP($A1511,'Medical Examinations'!$A1511:$O3845,6,FALSE)</f>
        <v>No</v>
      </c>
      <c r="H1511" s="11">
        <f>VLOOKUP($A1511,'Medical Examinations'!$A1511:$P3845,13,FALSE)</f>
        <v>1</v>
      </c>
      <c r="I1511" s="11" t="str">
        <f>VLOOKUP($A1511,'Medical Examinations'!$A1511:$P3845,16,FALSE)</f>
        <v>No</v>
      </c>
      <c r="J1511" s="11" t="str">
        <f>VLOOKUP($A1511,'Medical Examinations'!$A1511:$P3845,11,FALSE)</f>
        <v>Obesity</v>
      </c>
      <c r="K1511" s="11" t="str">
        <f>VLOOKUP($A1511,'Medical Examinations'!$A1511:$P3845,12,FALSE)</f>
        <v>Normal</v>
      </c>
      <c r="L1511" s="11" t="str">
        <f>VLOOKUP($A342,'Hospitalisation Details'!$K342:$S2684,7,FALSE)</f>
        <v>8 Nov 1976</v>
      </c>
      <c r="M1511" s="17">
        <f>VLOOKUP($A342,'Hospitalisation Details'!$K342:$S2684,9,FALSE)</f>
        <v>29160.39</v>
      </c>
      <c r="N1511" s="11" t="str">
        <f>VLOOKUP($A342,'Hospitalisation Details'!$K342:$S2684,4,FALSE)</f>
        <v>Tier - 1</v>
      </c>
      <c r="O1511" s="11" t="str">
        <f>VLOOKUP($A342,'Hospitalisation Details'!$K342:$S2684,5,FALSE)</f>
        <v>Tier - 2</v>
      </c>
      <c r="P1511" s="11" t="str">
        <f>VLOOKUP($A342,'Hospitalisation Details'!$K342:$S2684,6,FALSE)</f>
        <v>R1011</v>
      </c>
      <c r="Q1511" s="36">
        <f ca="1">VLOOKUP($A342,'Hospitalisation Details'!$K342:$S2684,8,FALSE)</f>
        <v>48</v>
      </c>
    </row>
    <row r="1512" spans="1:17" x14ac:dyDescent="0.3">
      <c r="A1512" s="14" t="str">
        <f>VLOOKUP('Customer Names'!A1512,'Customer Names'!A1512:F3846,1,FALSE)</f>
        <v>Id1511</v>
      </c>
      <c r="B1512" s="11" t="str">
        <f>VLOOKUP('Customer Names'!B1512,'Customer Names'!B1512:G3846,5,FALSE)</f>
        <v>Matthew</v>
      </c>
      <c r="C1512" s="11">
        <f>VLOOKUP($A1512,'Medical Examinations'!$A1512:$O3846,2,FALSE)</f>
        <v>26.03</v>
      </c>
      <c r="D1512" s="11">
        <f>VLOOKUP($A1512,'Medical Examinations'!$A1512:$O3846,3,FALSE)</f>
        <v>4.47</v>
      </c>
      <c r="E1512" s="11" t="str">
        <f>VLOOKUP($A1512,'Medical Examinations'!$A1512:$P3846,14,FALSE)</f>
        <v>No</v>
      </c>
      <c r="F1512" s="11" t="str">
        <f>VLOOKUP($A1512,'Medical Examinations'!$A1512:$O3846,5,FALSE)</f>
        <v>No</v>
      </c>
      <c r="G1512" s="11" t="str">
        <f>VLOOKUP($A1512,'Medical Examinations'!$A1512:$O3846,6,FALSE)</f>
        <v>Yes</v>
      </c>
      <c r="H1512" s="11">
        <f>VLOOKUP($A1512,'Medical Examinations'!$A1512:$P3846,13,FALSE)</f>
        <v>1</v>
      </c>
      <c r="I1512" s="11" t="str">
        <f>VLOOKUP($A1512,'Medical Examinations'!$A1512:$P3846,16,FALSE)</f>
        <v>No</v>
      </c>
      <c r="J1512" s="11" t="str">
        <f>VLOOKUP($A1512,'Medical Examinations'!$A1512:$P3846,11,FALSE)</f>
        <v>Overweight</v>
      </c>
      <c r="K1512" s="11" t="str">
        <f>VLOOKUP($A1512,'Medical Examinations'!$A1512:$P3846,12,FALSE)</f>
        <v>Normal</v>
      </c>
      <c r="L1512" s="11" t="str">
        <f>VLOOKUP($A343,'Hospitalisation Details'!$K343:$S2685,7,FALSE)</f>
        <v>24 Dec 1961</v>
      </c>
      <c r="M1512" s="17">
        <f>VLOOKUP($A343,'Hospitalisation Details'!$K343:$S2685,9,FALSE)</f>
        <v>29141.360000000001</v>
      </c>
      <c r="N1512" s="11" t="str">
        <f>VLOOKUP($A343,'Hospitalisation Details'!$K343:$S2685,4,FALSE)</f>
        <v>Tier - 1</v>
      </c>
      <c r="O1512" s="11" t="str">
        <f>VLOOKUP($A343,'Hospitalisation Details'!$K343:$S2685,5,FALSE)</f>
        <v>Tier - 3</v>
      </c>
      <c r="P1512" s="11" t="str">
        <f>VLOOKUP($A343,'Hospitalisation Details'!$K343:$S2685,6,FALSE)</f>
        <v>R1012</v>
      </c>
      <c r="Q1512" s="36">
        <f ca="1">VLOOKUP($A343,'Hospitalisation Details'!$K343:$S2685,8,FALSE)</f>
        <v>63</v>
      </c>
    </row>
    <row r="1513" spans="1:17" x14ac:dyDescent="0.3">
      <c r="A1513" s="14" t="str">
        <f>VLOOKUP('Customer Names'!A1513,'Customer Names'!A1513:F3847,1,FALSE)</f>
        <v>Id1512</v>
      </c>
      <c r="B1513" s="11" t="str">
        <f>VLOOKUP('Customer Names'!B1513,'Customer Names'!B1513:G3847,5,FALSE)</f>
        <v>Luke</v>
      </c>
      <c r="C1513" s="11">
        <f>VLOOKUP($A1513,'Medical Examinations'!$A1513:$O3847,2,FALSE)</f>
        <v>34.51</v>
      </c>
      <c r="D1513" s="11">
        <f>VLOOKUP($A1513,'Medical Examinations'!$A1513:$O3847,3,FALSE)</f>
        <v>6.26</v>
      </c>
      <c r="E1513" s="11" t="str">
        <f>VLOOKUP($A1513,'Medical Examinations'!$A1513:$P3847,14,FALSE)</f>
        <v>No</v>
      </c>
      <c r="F1513" s="11" t="str">
        <f>VLOOKUP($A1513,'Medical Examinations'!$A1513:$O3847,5,FALSE)</f>
        <v>No</v>
      </c>
      <c r="G1513" s="11" t="str">
        <f>VLOOKUP($A1513,'Medical Examinations'!$A1513:$O3847,6,FALSE)</f>
        <v>No</v>
      </c>
      <c r="H1513" s="11">
        <f>VLOOKUP($A1513,'Medical Examinations'!$A1513:$P3847,13,FALSE)</f>
        <v>0</v>
      </c>
      <c r="I1513" s="11" t="str">
        <f>VLOOKUP($A1513,'Medical Examinations'!$A1513:$P3847,16,FALSE)</f>
        <v>No</v>
      </c>
      <c r="J1513" s="11" t="str">
        <f>VLOOKUP($A1513,'Medical Examinations'!$A1513:$P3847,11,FALSE)</f>
        <v>Obesity</v>
      </c>
      <c r="K1513" s="11" t="str">
        <f>VLOOKUP($A1513,'Medical Examinations'!$A1513:$P3847,12,FALSE)</f>
        <v>Prediabetes</v>
      </c>
      <c r="L1513" s="11" t="str">
        <f>VLOOKUP($A344,'Hospitalisation Details'!$K344:$S2686,7,FALSE)</f>
        <v>29 Nov 1978</v>
      </c>
      <c r="M1513" s="17">
        <f>VLOOKUP($A344,'Hospitalisation Details'!$K344:$S2686,9,FALSE)</f>
        <v>29114.77</v>
      </c>
      <c r="N1513" s="11" t="str">
        <f>VLOOKUP($A344,'Hospitalisation Details'!$K344:$S2686,4,FALSE)</f>
        <v>Tier - 1</v>
      </c>
      <c r="O1513" s="11" t="str">
        <f>VLOOKUP($A344,'Hospitalisation Details'!$K344:$S2686,5,FALSE)</f>
        <v>Tier - 1</v>
      </c>
      <c r="P1513" s="11" t="str">
        <f>VLOOKUP($A344,'Hospitalisation Details'!$K344:$S2686,6,FALSE)</f>
        <v>R1011</v>
      </c>
      <c r="Q1513" s="36">
        <f ca="1">VLOOKUP($A344,'Hospitalisation Details'!$K344:$S2686,8,FALSE)</f>
        <v>46</v>
      </c>
    </row>
    <row r="1514" spans="1:17" x14ac:dyDescent="0.3">
      <c r="A1514" s="14" t="str">
        <f>VLOOKUP('Customer Names'!A1514,'Customer Names'!A1514:F3848,1,FALSE)</f>
        <v>Id1513</v>
      </c>
      <c r="B1514" s="11" t="str">
        <f>VLOOKUP('Customer Names'!B1514,'Customer Names'!B1514:G3848,5,FALSE)</f>
        <v>Leigh</v>
      </c>
      <c r="C1514" s="11">
        <f>VLOOKUP($A1514,'Medical Examinations'!$A1514:$O3848,2,FALSE)</f>
        <v>19.32</v>
      </c>
      <c r="D1514" s="11">
        <f>VLOOKUP($A1514,'Medical Examinations'!$A1514:$O3848,3,FALSE)</f>
        <v>11.58</v>
      </c>
      <c r="E1514" s="11" t="str">
        <f>VLOOKUP($A1514,'Medical Examinations'!$A1514:$P3848,14,FALSE)</f>
        <v>Yes</v>
      </c>
      <c r="F1514" s="11" t="str">
        <f>VLOOKUP($A1514,'Medical Examinations'!$A1514:$O3848,5,FALSE)</f>
        <v>No</v>
      </c>
      <c r="G1514" s="11" t="str">
        <f>VLOOKUP($A1514,'Medical Examinations'!$A1514:$O3848,6,FALSE)</f>
        <v>No</v>
      </c>
      <c r="H1514" s="11">
        <f>VLOOKUP($A1514,'Medical Examinations'!$A1514:$P3848,13,FALSE)</f>
        <v>1</v>
      </c>
      <c r="I1514" s="11" t="str">
        <f>VLOOKUP($A1514,'Medical Examinations'!$A1514:$P3848,16,FALSE)</f>
        <v>No</v>
      </c>
      <c r="J1514" s="11" t="str">
        <f>VLOOKUP($A1514,'Medical Examinations'!$A1514:$P3848,11,FALSE)</f>
        <v>Normal Weight</v>
      </c>
      <c r="K1514" s="11" t="str">
        <f>VLOOKUP($A1514,'Medical Examinations'!$A1514:$P3848,12,FALSE)</f>
        <v>Diabetes</v>
      </c>
      <c r="L1514" s="11" t="str">
        <f>VLOOKUP($A345,'Hospitalisation Details'!$K345:$S2687,7,FALSE)</f>
        <v>14 Jul 1980</v>
      </c>
      <c r="M1514" s="17">
        <f>VLOOKUP($A345,'Hospitalisation Details'!$K345:$S2687,9,FALSE)</f>
        <v>29114.21</v>
      </c>
      <c r="N1514" s="11" t="str">
        <f>VLOOKUP($A345,'Hospitalisation Details'!$K345:$S2687,4,FALSE)</f>
        <v>Tier - 1</v>
      </c>
      <c r="O1514" s="11" t="str">
        <f>VLOOKUP($A345,'Hospitalisation Details'!$K345:$S2687,5,FALSE)</f>
        <v>Tier - 3</v>
      </c>
      <c r="P1514" s="11" t="str">
        <f>VLOOKUP($A345,'Hospitalisation Details'!$K345:$S2687,6,FALSE)</f>
        <v>R1011</v>
      </c>
      <c r="Q1514" s="36">
        <f ca="1">VLOOKUP($A345,'Hospitalisation Details'!$K345:$S2687,8,FALSE)</f>
        <v>44</v>
      </c>
    </row>
    <row r="1515" spans="1:17" x14ac:dyDescent="0.3">
      <c r="A1515" s="14" t="str">
        <f>VLOOKUP('Customer Names'!A1515,'Customer Names'!A1515:F3849,1,FALSE)</f>
        <v>Id1514</v>
      </c>
      <c r="B1515" s="11" t="str">
        <f>VLOOKUP('Customer Names'!B1515,'Customer Names'!B1515:G3849,5,FALSE)</f>
        <v>Yosuke</v>
      </c>
      <c r="C1515" s="11">
        <f>VLOOKUP($A1515,'Medical Examinations'!$A1515:$O3849,2,FALSE)</f>
        <v>28.5</v>
      </c>
      <c r="D1515" s="11">
        <f>VLOOKUP($A1515,'Medical Examinations'!$A1515:$O3849,3,FALSE)</f>
        <v>4.3600000000000003</v>
      </c>
      <c r="E1515" s="11" t="str">
        <f>VLOOKUP($A1515,'Medical Examinations'!$A1515:$P3849,14,FALSE)</f>
        <v>No</v>
      </c>
      <c r="F1515" s="11" t="str">
        <f>VLOOKUP($A1515,'Medical Examinations'!$A1515:$O3849,5,FALSE)</f>
        <v>No</v>
      </c>
      <c r="G1515" s="11" t="str">
        <f>VLOOKUP($A1515,'Medical Examinations'!$A1515:$O3849,6,FALSE)</f>
        <v>No</v>
      </c>
      <c r="H1515" s="11">
        <f>VLOOKUP($A1515,'Medical Examinations'!$A1515:$P3849,13,FALSE)</f>
        <v>0</v>
      </c>
      <c r="I1515" s="11" t="str">
        <f>VLOOKUP($A1515,'Medical Examinations'!$A1515:$P3849,16,FALSE)</f>
        <v>No</v>
      </c>
      <c r="J1515" s="11" t="str">
        <f>VLOOKUP($A1515,'Medical Examinations'!$A1515:$P3849,11,FALSE)</f>
        <v>Overweight</v>
      </c>
      <c r="K1515" s="11" t="str">
        <f>VLOOKUP($A1515,'Medical Examinations'!$A1515:$P3849,12,FALSE)</f>
        <v>Normal</v>
      </c>
      <c r="L1515" s="11" t="str">
        <f>VLOOKUP($A346,'Hospitalisation Details'!$K346:$S2688,7,FALSE)</f>
        <v>7 Jul 1992</v>
      </c>
      <c r="M1515" s="17">
        <f>VLOOKUP($A346,'Hospitalisation Details'!$K346:$S2688,9,FALSE)</f>
        <v>29007.82</v>
      </c>
      <c r="N1515" s="11" t="str">
        <f>VLOOKUP($A346,'Hospitalisation Details'!$K346:$S2688,4,FALSE)</f>
        <v>Tier - 1</v>
      </c>
      <c r="O1515" s="11" t="str">
        <f>VLOOKUP($A346,'Hospitalisation Details'!$K346:$S2688,5,FALSE)</f>
        <v>Tier - 3</v>
      </c>
      <c r="P1515" s="11" t="str">
        <f>VLOOKUP($A346,'Hospitalisation Details'!$K346:$S2688,6,FALSE)</f>
        <v>R1011</v>
      </c>
      <c r="Q1515" s="36">
        <f ca="1">VLOOKUP($A346,'Hospitalisation Details'!$K346:$S2688,8,FALSE)</f>
        <v>32</v>
      </c>
    </row>
    <row r="1516" spans="1:17" x14ac:dyDescent="0.3">
      <c r="A1516" s="14" t="str">
        <f>VLOOKUP('Customer Names'!A1516,'Customer Names'!A1516:F3850,1,FALSE)</f>
        <v>Id1515</v>
      </c>
      <c r="B1516" s="11" t="str">
        <f>VLOOKUP('Customer Names'!B1516,'Customer Names'!B1516:G3850,5,FALSE)</f>
        <v>Matthew</v>
      </c>
      <c r="C1516" s="11">
        <f>VLOOKUP($A1516,'Medical Examinations'!$A1516:$O3850,2,FALSE)</f>
        <v>30.875</v>
      </c>
      <c r="D1516" s="11">
        <f>VLOOKUP($A1516,'Medical Examinations'!$A1516:$O3850,3,FALSE)</f>
        <v>4.1399999999999997</v>
      </c>
      <c r="E1516" s="11" t="str">
        <f>VLOOKUP($A1516,'Medical Examinations'!$A1516:$P3850,14,FALSE)</f>
        <v>Yes</v>
      </c>
      <c r="F1516" s="11" t="str">
        <f>VLOOKUP($A1516,'Medical Examinations'!$A1516:$O3850,5,FALSE)</f>
        <v>No</v>
      </c>
      <c r="G1516" s="11" t="str">
        <f>VLOOKUP($A1516,'Medical Examinations'!$A1516:$O3850,6,FALSE)</f>
        <v>No</v>
      </c>
      <c r="H1516" s="11">
        <f>VLOOKUP($A1516,'Medical Examinations'!$A1516:$P3850,13,FALSE)</f>
        <v>0</v>
      </c>
      <c r="I1516" s="11" t="str">
        <f>VLOOKUP($A1516,'Medical Examinations'!$A1516:$P3850,16,FALSE)</f>
        <v>No</v>
      </c>
      <c r="J1516" s="11" t="str">
        <f>VLOOKUP($A1516,'Medical Examinations'!$A1516:$P3850,11,FALSE)</f>
        <v>Obesity</v>
      </c>
      <c r="K1516" s="11" t="str">
        <f>VLOOKUP($A1516,'Medical Examinations'!$A1516:$P3850,12,FALSE)</f>
        <v>Normal</v>
      </c>
      <c r="L1516" s="11" t="str">
        <f>VLOOKUP($A347,'Hospitalisation Details'!$K347:$S2689,7,FALSE)</f>
        <v>1 Sep 2003</v>
      </c>
      <c r="M1516" s="17">
        <f>VLOOKUP($A347,'Hospitalisation Details'!$K347:$S2689,9,FALSE)</f>
        <v>28998.68</v>
      </c>
      <c r="N1516" s="11" t="str">
        <f>VLOOKUP($A347,'Hospitalisation Details'!$K347:$S2689,4,FALSE)</f>
        <v>Tier - 1</v>
      </c>
      <c r="O1516" s="11" t="str">
        <f>VLOOKUP($A347,'Hospitalisation Details'!$K347:$S2689,5,FALSE)</f>
        <v>Tier - 3</v>
      </c>
      <c r="P1516" s="11" t="str">
        <f>VLOOKUP($A347,'Hospitalisation Details'!$K347:$S2689,6,FALSE)</f>
        <v>R1011</v>
      </c>
      <c r="Q1516" s="36">
        <f ca="1">VLOOKUP($A347,'Hospitalisation Details'!$K347:$S2689,8,FALSE)</f>
        <v>21</v>
      </c>
    </row>
    <row r="1517" spans="1:17" x14ac:dyDescent="0.3">
      <c r="A1517" s="14" t="str">
        <f>VLOOKUP('Customer Names'!A1517,'Customer Names'!A1517:F3851,1,FALSE)</f>
        <v>Id1516</v>
      </c>
      <c r="B1517" s="11" t="str">
        <f>VLOOKUP('Customer Names'!B1517,'Customer Names'!B1517:G3851,5,FALSE)</f>
        <v>Jacob</v>
      </c>
      <c r="C1517" s="11">
        <f>VLOOKUP($A1517,'Medical Examinations'!$A1517:$O3851,2,FALSE)</f>
        <v>24.02</v>
      </c>
      <c r="D1517" s="11">
        <f>VLOOKUP($A1517,'Medical Examinations'!$A1517:$O3851,3,FALSE)</f>
        <v>4.38</v>
      </c>
      <c r="E1517" s="11" t="str">
        <f>VLOOKUP($A1517,'Medical Examinations'!$A1517:$P3851,14,FALSE)</f>
        <v>No</v>
      </c>
      <c r="F1517" s="11" t="str">
        <f>VLOOKUP($A1517,'Medical Examinations'!$A1517:$O3851,5,FALSE)</f>
        <v>No</v>
      </c>
      <c r="G1517" s="11" t="str">
        <f>VLOOKUP($A1517,'Medical Examinations'!$A1517:$O3851,6,FALSE)</f>
        <v>No</v>
      </c>
      <c r="H1517" s="11">
        <f>VLOOKUP($A1517,'Medical Examinations'!$A1517:$P3851,13,FALSE)</f>
        <v>0</v>
      </c>
      <c r="I1517" s="11" t="str">
        <f>VLOOKUP($A1517,'Medical Examinations'!$A1517:$P3851,16,FALSE)</f>
        <v>No</v>
      </c>
      <c r="J1517" s="11" t="str">
        <f>VLOOKUP($A1517,'Medical Examinations'!$A1517:$P3851,11,FALSE)</f>
        <v>Normal Weight</v>
      </c>
      <c r="K1517" s="11" t="str">
        <f>VLOOKUP($A1517,'Medical Examinations'!$A1517:$P3851,12,FALSE)</f>
        <v>Normal</v>
      </c>
      <c r="L1517" s="11" t="str">
        <f>VLOOKUP($A348,'Hospitalisation Details'!$K348:$S2690,7,FALSE)</f>
        <v>5 Dec 1959</v>
      </c>
      <c r="M1517" s="17">
        <f>VLOOKUP($A348,'Hospitalisation Details'!$K348:$S2690,9,FALSE)</f>
        <v>28950.47</v>
      </c>
      <c r="N1517" s="11" t="str">
        <f>VLOOKUP($A348,'Hospitalisation Details'!$K348:$S2690,4,FALSE)</f>
        <v>Tier - 1</v>
      </c>
      <c r="O1517" s="11" t="str">
        <f>VLOOKUP($A348,'Hospitalisation Details'!$K348:$S2690,5,FALSE)</f>
        <v>Tier - 1</v>
      </c>
      <c r="P1517" s="11" t="str">
        <f>VLOOKUP($A348,'Hospitalisation Details'!$K348:$S2690,6,FALSE)</f>
        <v>R1012</v>
      </c>
      <c r="Q1517" s="36">
        <f ca="1">VLOOKUP($A348,'Hospitalisation Details'!$K348:$S2690,8,FALSE)</f>
        <v>65</v>
      </c>
    </row>
    <row r="1518" spans="1:17" x14ac:dyDescent="0.3">
      <c r="A1518" s="14" t="str">
        <f>VLOOKUP('Customer Names'!A1518,'Customer Names'!A1518:F3852,1,FALSE)</f>
        <v>Id1517</v>
      </c>
      <c r="B1518" s="11" t="str">
        <f>VLOOKUP('Customer Names'!B1518,'Customer Names'!B1518:G3852,5,FALSE)</f>
        <v>Jodi</v>
      </c>
      <c r="C1518" s="11">
        <f>VLOOKUP($A1518,'Medical Examinations'!$A1518:$O3852,2,FALSE)</f>
        <v>36.08</v>
      </c>
      <c r="D1518" s="11">
        <f>VLOOKUP($A1518,'Medical Examinations'!$A1518:$O3852,3,FALSE)</f>
        <v>11.61</v>
      </c>
      <c r="E1518" s="11" t="str">
        <f>VLOOKUP($A1518,'Medical Examinations'!$A1518:$P3852,14,FALSE)</f>
        <v>Yes</v>
      </c>
      <c r="F1518" s="11" t="str">
        <f>VLOOKUP($A1518,'Medical Examinations'!$A1518:$O3852,5,FALSE)</f>
        <v>No</v>
      </c>
      <c r="G1518" s="11" t="str">
        <f>VLOOKUP($A1518,'Medical Examinations'!$A1518:$O3852,6,FALSE)</f>
        <v>No</v>
      </c>
      <c r="H1518" s="11">
        <f>VLOOKUP($A1518,'Medical Examinations'!$A1518:$P3852,13,FALSE)</f>
        <v>0</v>
      </c>
      <c r="I1518" s="11" t="str">
        <f>VLOOKUP($A1518,'Medical Examinations'!$A1518:$P3852,16,FALSE)</f>
        <v>No</v>
      </c>
      <c r="J1518" s="11" t="str">
        <f>VLOOKUP($A1518,'Medical Examinations'!$A1518:$P3852,11,FALSE)</f>
        <v>Obesity</v>
      </c>
      <c r="K1518" s="11" t="str">
        <f>VLOOKUP($A1518,'Medical Examinations'!$A1518:$P3852,12,FALSE)</f>
        <v>Diabetes</v>
      </c>
      <c r="L1518" s="11" t="str">
        <f>VLOOKUP($A349,'Hospitalisation Details'!$K349:$S2691,7,FALSE)</f>
        <v>25 Jul 1962</v>
      </c>
      <c r="M1518" s="17">
        <f>VLOOKUP($A349,'Hospitalisation Details'!$K349:$S2691,9,FALSE)</f>
        <v>28923.14</v>
      </c>
      <c r="N1518" s="11" t="str">
        <f>VLOOKUP($A349,'Hospitalisation Details'!$K349:$S2691,4,FALSE)</f>
        <v>Tier - 1</v>
      </c>
      <c r="O1518" s="11" t="str">
        <f>VLOOKUP($A349,'Hospitalisation Details'!$K349:$S2691,5,FALSE)</f>
        <v>Tier - 1</v>
      </c>
      <c r="P1518" s="11" t="str">
        <f>VLOOKUP($A349,'Hospitalisation Details'!$K349:$S2691,6,FALSE)</f>
        <v>R1012</v>
      </c>
      <c r="Q1518" s="36">
        <f ca="1">VLOOKUP($A349,'Hospitalisation Details'!$K349:$S2691,8,FALSE)</f>
        <v>62</v>
      </c>
    </row>
    <row r="1519" spans="1:17" x14ac:dyDescent="0.3">
      <c r="A1519" s="14" t="str">
        <f>VLOOKUP('Customer Names'!A1519,'Customer Names'!A1519:F3853,1,FALSE)</f>
        <v>Id1518</v>
      </c>
      <c r="B1519" s="11" t="str">
        <f>VLOOKUP('Customer Names'!B1519,'Customer Names'!B1519:G3853,5,FALSE)</f>
        <v>Lauren</v>
      </c>
      <c r="C1519" s="11">
        <f>VLOOKUP($A1519,'Medical Examinations'!$A1519:$O3853,2,FALSE)</f>
        <v>32.200000000000003</v>
      </c>
      <c r="D1519" s="11">
        <f>VLOOKUP($A1519,'Medical Examinations'!$A1519:$O3853,3,FALSE)</f>
        <v>10.59</v>
      </c>
      <c r="E1519" s="11" t="str">
        <f>VLOOKUP($A1519,'Medical Examinations'!$A1519:$P3853,14,FALSE)</f>
        <v>Yes</v>
      </c>
      <c r="F1519" s="11" t="str">
        <f>VLOOKUP($A1519,'Medical Examinations'!$A1519:$O3853,5,FALSE)</f>
        <v>No</v>
      </c>
      <c r="G1519" s="11" t="str">
        <f>VLOOKUP($A1519,'Medical Examinations'!$A1519:$O3853,6,FALSE)</f>
        <v>No</v>
      </c>
      <c r="H1519" s="11">
        <f>VLOOKUP($A1519,'Medical Examinations'!$A1519:$P3853,13,FALSE)</f>
        <v>0</v>
      </c>
      <c r="I1519" s="11" t="str">
        <f>VLOOKUP($A1519,'Medical Examinations'!$A1519:$P3853,16,FALSE)</f>
        <v>No</v>
      </c>
      <c r="J1519" s="11" t="str">
        <f>VLOOKUP($A1519,'Medical Examinations'!$A1519:$P3853,11,FALSE)</f>
        <v>Obesity</v>
      </c>
      <c r="K1519" s="11" t="str">
        <f>VLOOKUP($A1519,'Medical Examinations'!$A1519:$P3853,12,FALSE)</f>
        <v>Diabetes</v>
      </c>
      <c r="L1519" s="11" t="str">
        <f>VLOOKUP($A350,'Hospitalisation Details'!$K350:$S2692,7,FALSE)</f>
        <v>3 Aug 1961</v>
      </c>
      <c r="M1519" s="17">
        <f>VLOOKUP($A350,'Hospitalisation Details'!$K350:$S2692,9,FALSE)</f>
        <v>28868.66</v>
      </c>
      <c r="N1519" s="11" t="str">
        <f>VLOOKUP($A350,'Hospitalisation Details'!$K350:$S2692,4,FALSE)</f>
        <v>Tier - 1</v>
      </c>
      <c r="O1519" s="11" t="str">
        <f>VLOOKUP($A350,'Hospitalisation Details'!$K350:$S2692,5,FALSE)</f>
        <v>Tier - 2</v>
      </c>
      <c r="P1519" s="11" t="str">
        <f>VLOOKUP($A350,'Hospitalisation Details'!$K350:$S2692,6,FALSE)</f>
        <v>R1012</v>
      </c>
      <c r="Q1519" s="36">
        <f ca="1">VLOOKUP($A350,'Hospitalisation Details'!$K350:$S2692,8,FALSE)</f>
        <v>63</v>
      </c>
    </row>
    <row r="1520" spans="1:17" x14ac:dyDescent="0.3">
      <c r="A1520" s="14" t="str">
        <f>VLOOKUP('Customer Names'!A1520,'Customer Names'!A1520:F3854,1,FALSE)</f>
        <v>Id1519</v>
      </c>
      <c r="B1520" s="11" t="str">
        <f>VLOOKUP('Customer Names'!B1520,'Customer Names'!B1520:G3854,5,FALSE)</f>
        <v>Misti C</v>
      </c>
      <c r="C1520" s="11">
        <f>VLOOKUP($A1520,'Medical Examinations'!$A1520:$O3854,2,FALSE)</f>
        <v>28.05</v>
      </c>
      <c r="D1520" s="11">
        <f>VLOOKUP($A1520,'Medical Examinations'!$A1520:$O3854,3,FALSE)</f>
        <v>11.85</v>
      </c>
      <c r="E1520" s="11" t="str">
        <f>VLOOKUP($A1520,'Medical Examinations'!$A1520:$P3854,14,FALSE)</f>
        <v>Yes</v>
      </c>
      <c r="F1520" s="11" t="str">
        <f>VLOOKUP($A1520,'Medical Examinations'!$A1520:$O3854,5,FALSE)</f>
        <v>No</v>
      </c>
      <c r="G1520" s="11" t="str">
        <f>VLOOKUP($A1520,'Medical Examinations'!$A1520:$O3854,6,FALSE)</f>
        <v>No</v>
      </c>
      <c r="H1520" s="11">
        <f>VLOOKUP($A1520,'Medical Examinations'!$A1520:$P3854,13,FALSE)</f>
        <v>0</v>
      </c>
      <c r="I1520" s="11" t="str">
        <f>VLOOKUP($A1520,'Medical Examinations'!$A1520:$P3854,16,FALSE)</f>
        <v>No</v>
      </c>
      <c r="J1520" s="11" t="str">
        <f>VLOOKUP($A1520,'Medical Examinations'!$A1520:$P3854,11,FALSE)</f>
        <v>Overweight</v>
      </c>
      <c r="K1520" s="11" t="str">
        <f>VLOOKUP($A1520,'Medical Examinations'!$A1520:$P3854,12,FALSE)</f>
        <v>Diabetes</v>
      </c>
      <c r="L1520" s="11" t="str">
        <f>VLOOKUP($A351,'Hospitalisation Details'!$K351:$S2693,7,FALSE)</f>
        <v>5 Dec 1990</v>
      </c>
      <c r="M1520" s="17">
        <f>VLOOKUP($A351,'Hospitalisation Details'!$K351:$S2693,9,FALSE)</f>
        <v>28716.14</v>
      </c>
      <c r="N1520" s="11" t="str">
        <f>VLOOKUP($A351,'Hospitalisation Details'!$K351:$S2693,4,FALSE)</f>
        <v>Tier - 1</v>
      </c>
      <c r="O1520" s="11" t="str">
        <f>VLOOKUP($A351,'Hospitalisation Details'!$K351:$S2693,5,FALSE)</f>
        <v>Tier - 3</v>
      </c>
      <c r="P1520" s="11" t="str">
        <f>VLOOKUP($A351,'Hospitalisation Details'!$K351:$S2693,6,FALSE)</f>
        <v>R1011</v>
      </c>
      <c r="Q1520" s="36">
        <f ca="1">VLOOKUP($A351,'Hospitalisation Details'!$K351:$S2693,8,FALSE)</f>
        <v>34</v>
      </c>
    </row>
    <row r="1521" spans="1:17" x14ac:dyDescent="0.3">
      <c r="A1521" s="14" t="str">
        <f>VLOOKUP('Customer Names'!A1521,'Customer Names'!A1521:F3855,1,FALSE)</f>
        <v>Id1520</v>
      </c>
      <c r="B1521" s="11" t="str">
        <f>VLOOKUP('Customer Names'!B1521,'Customer Names'!B1521:G3855,5,FALSE)</f>
        <v>Angela J</v>
      </c>
      <c r="C1521" s="11">
        <f>VLOOKUP($A1521,'Medical Examinations'!$A1521:$O3855,2,FALSE)</f>
        <v>19</v>
      </c>
      <c r="D1521" s="11">
        <f>VLOOKUP($A1521,'Medical Examinations'!$A1521:$O3855,3,FALSE)</f>
        <v>5.46</v>
      </c>
      <c r="E1521" s="11" t="str">
        <f>VLOOKUP($A1521,'Medical Examinations'!$A1521:$P3855,14,FALSE)</f>
        <v>Yes</v>
      </c>
      <c r="F1521" s="11" t="str">
        <f>VLOOKUP($A1521,'Medical Examinations'!$A1521:$O3855,5,FALSE)</f>
        <v>No</v>
      </c>
      <c r="G1521" s="11" t="str">
        <f>VLOOKUP($A1521,'Medical Examinations'!$A1521:$O3855,6,FALSE)</f>
        <v>No</v>
      </c>
      <c r="H1521" s="11">
        <f>VLOOKUP($A1521,'Medical Examinations'!$A1521:$P3855,13,FALSE)</f>
        <v>1</v>
      </c>
      <c r="I1521" s="11" t="str">
        <f>VLOOKUP($A1521,'Medical Examinations'!$A1521:$P3855,16,FALSE)</f>
        <v>No</v>
      </c>
      <c r="J1521" s="11" t="str">
        <f>VLOOKUP($A1521,'Medical Examinations'!$A1521:$P3855,11,FALSE)</f>
        <v>Normal Weight</v>
      </c>
      <c r="K1521" s="11" t="str">
        <f>VLOOKUP($A1521,'Medical Examinations'!$A1521:$P3855,12,FALSE)</f>
        <v>Normal</v>
      </c>
      <c r="L1521" s="11" t="str">
        <f>VLOOKUP($A352,'Hospitalisation Details'!$K352:$S2694,7,FALSE)</f>
        <v>27 Sep 1985</v>
      </c>
      <c r="M1521" s="17">
        <f>VLOOKUP($A352,'Hospitalisation Details'!$K352:$S2694,9,FALSE)</f>
        <v>28542.86</v>
      </c>
      <c r="N1521" s="11" t="str">
        <f>VLOOKUP($A352,'Hospitalisation Details'!$K352:$S2694,4,FALSE)</f>
        <v>Tier - 1</v>
      </c>
      <c r="O1521" s="11" t="str">
        <f>VLOOKUP($A352,'Hospitalisation Details'!$K352:$S2694,5,FALSE)</f>
        <v>Tier - 3</v>
      </c>
      <c r="P1521" s="11" t="str">
        <f>VLOOKUP($A352,'Hospitalisation Details'!$K352:$S2694,6,FALSE)</f>
        <v>R1011</v>
      </c>
      <c r="Q1521" s="36">
        <f ca="1">VLOOKUP($A352,'Hospitalisation Details'!$K352:$S2694,8,FALSE)</f>
        <v>39</v>
      </c>
    </row>
    <row r="1522" spans="1:17" x14ac:dyDescent="0.3">
      <c r="A1522" s="14" t="str">
        <f>VLOOKUP('Customer Names'!A1522,'Customer Names'!A1522:F3856,1,FALSE)</f>
        <v>Id1521</v>
      </c>
      <c r="B1522" s="11" t="str">
        <f>VLOOKUP('Customer Names'!B1522,'Customer Names'!B1522:G3856,5,FALSE)</f>
        <v>Jonathan D</v>
      </c>
      <c r="C1522" s="11">
        <f>VLOOKUP($A1522,'Medical Examinations'!$A1522:$O3856,2,FALSE)</f>
        <v>16.13</v>
      </c>
      <c r="D1522" s="11">
        <f>VLOOKUP($A1522,'Medical Examinations'!$A1522:$O3856,3,FALSE)</f>
        <v>4.54</v>
      </c>
      <c r="E1522" s="11" t="str">
        <f>VLOOKUP($A1522,'Medical Examinations'!$A1522:$P3856,14,FALSE)</f>
        <v>Yes</v>
      </c>
      <c r="F1522" s="11" t="str">
        <f>VLOOKUP($A1522,'Medical Examinations'!$A1522:$O3856,5,FALSE)</f>
        <v>No</v>
      </c>
      <c r="G1522" s="11" t="str">
        <f>VLOOKUP($A1522,'Medical Examinations'!$A1522:$O3856,6,FALSE)</f>
        <v>No</v>
      </c>
      <c r="H1522" s="11">
        <f>VLOOKUP($A1522,'Medical Examinations'!$A1522:$P3856,13,FALSE)</f>
        <v>2</v>
      </c>
      <c r="I1522" s="11" t="str">
        <f>VLOOKUP($A1522,'Medical Examinations'!$A1522:$P3856,16,FALSE)</f>
        <v>No</v>
      </c>
      <c r="J1522" s="11" t="str">
        <f>VLOOKUP($A1522,'Medical Examinations'!$A1522:$P3856,11,FALSE)</f>
        <v>Underweight</v>
      </c>
      <c r="K1522" s="11" t="str">
        <f>VLOOKUP($A1522,'Medical Examinations'!$A1522:$P3856,12,FALSE)</f>
        <v>Normal</v>
      </c>
      <c r="L1522" s="11" t="str">
        <f>VLOOKUP($A353,'Hospitalisation Details'!$K353:$S2695,7,FALSE)</f>
        <v>11 Dec 1982</v>
      </c>
      <c r="M1522" s="17">
        <f>VLOOKUP($A353,'Hospitalisation Details'!$K353:$S2695,9,FALSE)</f>
        <v>28476.73</v>
      </c>
      <c r="N1522" s="11" t="str">
        <f>VLOOKUP($A353,'Hospitalisation Details'!$K353:$S2695,4,FALSE)</f>
        <v>Tier - 1</v>
      </c>
      <c r="O1522" s="11" t="str">
        <f>VLOOKUP($A353,'Hospitalisation Details'!$K353:$S2695,5,FALSE)</f>
        <v>Tier - 2</v>
      </c>
      <c r="P1522" s="11" t="str">
        <f>VLOOKUP($A353,'Hospitalisation Details'!$K353:$S2695,6,FALSE)</f>
        <v>R1012</v>
      </c>
      <c r="Q1522" s="36">
        <f ca="1">VLOOKUP($A353,'Hospitalisation Details'!$K353:$S2695,8,FALSE)</f>
        <v>42</v>
      </c>
    </row>
    <row r="1523" spans="1:17" x14ac:dyDescent="0.3">
      <c r="A1523" s="14" t="str">
        <f>VLOOKUP('Customer Names'!A1523,'Customer Names'!A1523:F3857,1,FALSE)</f>
        <v>Id1522</v>
      </c>
      <c r="B1523" s="11" t="str">
        <f>VLOOKUP('Customer Names'!B1523,'Customer Names'!B1523:G3857,5,FALSE)</f>
        <v>Victoria</v>
      </c>
      <c r="C1523" s="11">
        <f>VLOOKUP($A1523,'Medical Examinations'!$A1523:$O3857,2,FALSE)</f>
        <v>18.77</v>
      </c>
      <c r="D1523" s="11">
        <f>VLOOKUP($A1523,'Medical Examinations'!$A1523:$O3857,3,FALSE)</f>
        <v>11.98</v>
      </c>
      <c r="E1523" s="11" t="str">
        <f>VLOOKUP($A1523,'Medical Examinations'!$A1523:$P3857,14,FALSE)</f>
        <v>Yes</v>
      </c>
      <c r="F1523" s="11" t="str">
        <f>VLOOKUP($A1523,'Medical Examinations'!$A1523:$O3857,5,FALSE)</f>
        <v>No</v>
      </c>
      <c r="G1523" s="11" t="str">
        <f>VLOOKUP($A1523,'Medical Examinations'!$A1523:$O3857,6,FALSE)</f>
        <v>No</v>
      </c>
      <c r="H1523" s="11">
        <f>VLOOKUP($A1523,'Medical Examinations'!$A1523:$P3857,13,FALSE)</f>
        <v>2</v>
      </c>
      <c r="I1523" s="11" t="str">
        <f>VLOOKUP($A1523,'Medical Examinations'!$A1523:$P3857,16,FALSE)</f>
        <v>No</v>
      </c>
      <c r="J1523" s="11" t="str">
        <f>VLOOKUP($A1523,'Medical Examinations'!$A1523:$P3857,11,FALSE)</f>
        <v>Normal Weight</v>
      </c>
      <c r="K1523" s="11" t="str">
        <f>VLOOKUP($A1523,'Medical Examinations'!$A1523:$P3857,12,FALSE)</f>
        <v>Diabetes</v>
      </c>
      <c r="L1523" s="11" t="str">
        <f>VLOOKUP($A354,'Hospitalisation Details'!$K354:$S2696,7,FALSE)</f>
        <v>16 Sep 1974</v>
      </c>
      <c r="M1523" s="17">
        <f>VLOOKUP($A354,'Hospitalisation Details'!$K354:$S2696,9,FALSE)</f>
        <v>28468.92</v>
      </c>
      <c r="N1523" s="11" t="str">
        <f>VLOOKUP($A354,'Hospitalisation Details'!$K354:$S2696,4,FALSE)</f>
        <v>Tier - 1</v>
      </c>
      <c r="O1523" s="11" t="str">
        <f>VLOOKUP($A354,'Hospitalisation Details'!$K354:$S2696,5,FALSE)</f>
        <v>Tier - 1</v>
      </c>
      <c r="P1523" s="11" t="str">
        <f>VLOOKUP($A354,'Hospitalisation Details'!$K354:$S2696,6,FALSE)</f>
        <v>R1012</v>
      </c>
      <c r="Q1523" s="36">
        <f ca="1">VLOOKUP($A354,'Hospitalisation Details'!$K354:$S2696,8,FALSE)</f>
        <v>50</v>
      </c>
    </row>
    <row r="1524" spans="1:17" x14ac:dyDescent="0.3">
      <c r="A1524" s="14" t="str">
        <f>VLOOKUP('Customer Names'!A1524,'Customer Names'!A1524:F3858,1,FALSE)</f>
        <v>Id1523</v>
      </c>
      <c r="B1524" s="11" t="str">
        <f>VLOOKUP('Customer Names'!B1524,'Customer Names'!B1524:G3858,5,FALSE)</f>
        <v>Adrian R</v>
      </c>
      <c r="C1524" s="11">
        <f>VLOOKUP($A1524,'Medical Examinations'!$A1524:$O3858,2,FALSE)</f>
        <v>28.88</v>
      </c>
      <c r="D1524" s="11">
        <f>VLOOKUP($A1524,'Medical Examinations'!$A1524:$O3858,3,FALSE)</f>
        <v>6.59</v>
      </c>
      <c r="E1524" s="11" t="str">
        <f>VLOOKUP($A1524,'Medical Examinations'!$A1524:$P3858,14,FALSE)</f>
        <v>Yes</v>
      </c>
      <c r="F1524" s="11" t="str">
        <f>VLOOKUP($A1524,'Medical Examinations'!$A1524:$O3858,5,FALSE)</f>
        <v>No</v>
      </c>
      <c r="G1524" s="11" t="str">
        <f>VLOOKUP($A1524,'Medical Examinations'!$A1524:$O3858,6,FALSE)</f>
        <v>No</v>
      </c>
      <c r="H1524" s="11">
        <f>VLOOKUP($A1524,'Medical Examinations'!$A1524:$P3858,13,FALSE)</f>
        <v>1</v>
      </c>
      <c r="I1524" s="11" t="str">
        <f>VLOOKUP($A1524,'Medical Examinations'!$A1524:$P3858,16,FALSE)</f>
        <v>No</v>
      </c>
      <c r="J1524" s="11" t="str">
        <f>VLOOKUP($A1524,'Medical Examinations'!$A1524:$P3858,11,FALSE)</f>
        <v>Overweight</v>
      </c>
      <c r="K1524" s="11" t="str">
        <f>VLOOKUP($A1524,'Medical Examinations'!$A1524:$P3858,12,FALSE)</f>
        <v>Diabetes</v>
      </c>
      <c r="L1524" s="11" t="str">
        <f>VLOOKUP($A355,'Hospitalisation Details'!$K355:$S2697,7,FALSE)</f>
        <v>2 Dec 1977</v>
      </c>
      <c r="M1524" s="17">
        <f>VLOOKUP($A355,'Hospitalisation Details'!$K355:$S2697,9,FALSE)</f>
        <v>28340.19</v>
      </c>
      <c r="N1524" s="11" t="str">
        <f>VLOOKUP($A355,'Hospitalisation Details'!$K355:$S2697,4,FALSE)</f>
        <v>Tier - 1</v>
      </c>
      <c r="O1524" s="11" t="str">
        <f>VLOOKUP($A355,'Hospitalisation Details'!$K355:$S2697,5,FALSE)</f>
        <v>Tier - 2</v>
      </c>
      <c r="P1524" s="11" t="str">
        <f>VLOOKUP($A355,'Hospitalisation Details'!$K355:$S2697,6,FALSE)</f>
        <v>R1012</v>
      </c>
      <c r="Q1524" s="36">
        <f ca="1">VLOOKUP($A355,'Hospitalisation Details'!$K355:$S2697,8,FALSE)</f>
        <v>47</v>
      </c>
    </row>
    <row r="1525" spans="1:17" x14ac:dyDescent="0.3">
      <c r="A1525" s="14" t="str">
        <f>VLOOKUP('Customer Names'!A1525,'Customer Names'!A1525:F3859,1,FALSE)</f>
        <v>Id1524</v>
      </c>
      <c r="B1525" s="11" t="str">
        <f>VLOOKUP('Customer Names'!B1525,'Customer Names'!B1525:G3859,5,FALSE)</f>
        <v>Andrew</v>
      </c>
      <c r="C1525" s="11">
        <f>VLOOKUP($A1525,'Medical Examinations'!$A1525:$O3859,2,FALSE)</f>
        <v>27.55</v>
      </c>
      <c r="D1525" s="11">
        <f>VLOOKUP($A1525,'Medical Examinations'!$A1525:$O3859,3,FALSE)</f>
        <v>10.83</v>
      </c>
      <c r="E1525" s="11" t="str">
        <f>VLOOKUP($A1525,'Medical Examinations'!$A1525:$P3859,14,FALSE)</f>
        <v>Yes</v>
      </c>
      <c r="F1525" s="11" t="str">
        <f>VLOOKUP($A1525,'Medical Examinations'!$A1525:$O3859,5,FALSE)</f>
        <v>No</v>
      </c>
      <c r="G1525" s="11" t="str">
        <f>VLOOKUP($A1525,'Medical Examinations'!$A1525:$O3859,6,FALSE)</f>
        <v>No</v>
      </c>
      <c r="H1525" s="11">
        <f>VLOOKUP($A1525,'Medical Examinations'!$A1525:$P3859,13,FALSE)</f>
        <v>1</v>
      </c>
      <c r="I1525" s="11" t="str">
        <f>VLOOKUP($A1525,'Medical Examinations'!$A1525:$P3859,16,FALSE)</f>
        <v>No</v>
      </c>
      <c r="J1525" s="11" t="str">
        <f>VLOOKUP($A1525,'Medical Examinations'!$A1525:$P3859,11,FALSE)</f>
        <v>Overweight</v>
      </c>
      <c r="K1525" s="11" t="str">
        <f>VLOOKUP($A1525,'Medical Examinations'!$A1525:$P3859,12,FALSE)</f>
        <v>Diabetes</v>
      </c>
      <c r="L1525" s="11" t="str">
        <f>VLOOKUP($A356,'Hospitalisation Details'!$K356:$S2698,7,FALSE)</f>
        <v>24 Dec 1990</v>
      </c>
      <c r="M1525" s="17">
        <f>VLOOKUP($A356,'Hospitalisation Details'!$K356:$S2698,9,FALSE)</f>
        <v>28302.33</v>
      </c>
      <c r="N1525" s="11" t="str">
        <f>VLOOKUP($A356,'Hospitalisation Details'!$K356:$S2698,4,FALSE)</f>
        <v>Tier - 1</v>
      </c>
      <c r="O1525" s="11" t="str">
        <f>VLOOKUP($A356,'Hospitalisation Details'!$K356:$S2698,5,FALSE)</f>
        <v>Tier - 2</v>
      </c>
      <c r="P1525" s="11" t="str">
        <f>VLOOKUP($A356,'Hospitalisation Details'!$K356:$S2698,6,FALSE)</f>
        <v>R1011</v>
      </c>
      <c r="Q1525" s="36">
        <f ca="1">VLOOKUP($A356,'Hospitalisation Details'!$K356:$S2698,8,FALSE)</f>
        <v>34</v>
      </c>
    </row>
    <row r="1526" spans="1:17" x14ac:dyDescent="0.3">
      <c r="A1526" s="14" t="str">
        <f>VLOOKUP('Customer Names'!A1526,'Customer Names'!A1526:F3860,1,FALSE)</f>
        <v>Id1525</v>
      </c>
      <c r="B1526" s="11" t="str">
        <f>VLOOKUP('Customer Names'!B1526,'Customer Names'!B1526:G3860,5,FALSE)</f>
        <v>Jason A</v>
      </c>
      <c r="C1526" s="11">
        <f>VLOOKUP($A1526,'Medical Examinations'!$A1526:$O3860,2,FALSE)</f>
        <v>15.6</v>
      </c>
      <c r="D1526" s="11">
        <f>VLOOKUP($A1526,'Medical Examinations'!$A1526:$O3860,3,FALSE)</f>
        <v>8.6</v>
      </c>
      <c r="E1526" s="11" t="str">
        <f>VLOOKUP($A1526,'Medical Examinations'!$A1526:$P3860,14,FALSE)</f>
        <v>No</v>
      </c>
      <c r="F1526" s="11" t="str">
        <f>VLOOKUP($A1526,'Medical Examinations'!$A1526:$O3860,5,FALSE)</f>
        <v>No</v>
      </c>
      <c r="G1526" s="11" t="str">
        <f>VLOOKUP($A1526,'Medical Examinations'!$A1526:$O3860,6,FALSE)</f>
        <v>No</v>
      </c>
      <c r="H1526" s="11">
        <f>VLOOKUP($A1526,'Medical Examinations'!$A1526:$P3860,13,FALSE)</f>
        <v>0</v>
      </c>
      <c r="I1526" s="11" t="str">
        <f>VLOOKUP($A1526,'Medical Examinations'!$A1526:$P3860,16,FALSE)</f>
        <v>No</v>
      </c>
      <c r="J1526" s="11" t="str">
        <f>VLOOKUP($A1526,'Medical Examinations'!$A1526:$P3860,11,FALSE)</f>
        <v>Underweight</v>
      </c>
      <c r="K1526" s="11" t="str">
        <f>VLOOKUP($A1526,'Medical Examinations'!$A1526:$P3860,12,FALSE)</f>
        <v>Diabetes</v>
      </c>
      <c r="L1526" s="11" t="str">
        <f>VLOOKUP($A357,'Hospitalisation Details'!$K357:$S2699,7,FALSE)</f>
        <v>25 Nov 1963</v>
      </c>
      <c r="M1526" s="17">
        <f>VLOOKUP($A357,'Hospitalisation Details'!$K357:$S2699,9,FALSE)</f>
        <v>28287.9</v>
      </c>
      <c r="N1526" s="11" t="str">
        <f>VLOOKUP($A357,'Hospitalisation Details'!$K357:$S2699,4,FALSE)</f>
        <v>Tier - 1</v>
      </c>
      <c r="O1526" s="11" t="str">
        <f>VLOOKUP($A357,'Hospitalisation Details'!$K357:$S2699,5,FALSE)</f>
        <v>Tier - 1</v>
      </c>
      <c r="P1526" s="11" t="str">
        <f>VLOOKUP($A357,'Hospitalisation Details'!$K357:$S2699,6,FALSE)</f>
        <v>R1013</v>
      </c>
      <c r="Q1526" s="36">
        <f ca="1">VLOOKUP($A357,'Hospitalisation Details'!$K357:$S2699,8,FALSE)</f>
        <v>61</v>
      </c>
    </row>
    <row r="1527" spans="1:17" x14ac:dyDescent="0.3">
      <c r="A1527" s="14" t="str">
        <f>VLOOKUP('Customer Names'!A1527,'Customer Names'!A1527:F3861,1,FALSE)</f>
        <v>Id1526</v>
      </c>
      <c r="B1527" s="11" t="str">
        <f>VLOOKUP('Customer Names'!B1527,'Customer Names'!B1527:G3861,5,FALSE)</f>
        <v>Rachel</v>
      </c>
      <c r="C1527" s="11">
        <f>VLOOKUP($A1527,'Medical Examinations'!$A1527:$O3861,2,FALSE)</f>
        <v>21.99</v>
      </c>
      <c r="D1527" s="11">
        <f>VLOOKUP($A1527,'Medical Examinations'!$A1527:$O3861,3,FALSE)</f>
        <v>11.17</v>
      </c>
      <c r="E1527" s="11" t="str">
        <f>VLOOKUP($A1527,'Medical Examinations'!$A1527:$P3861,14,FALSE)</f>
        <v>No</v>
      </c>
      <c r="F1527" s="11" t="str">
        <f>VLOOKUP($A1527,'Medical Examinations'!$A1527:$O3861,5,FALSE)</f>
        <v>No</v>
      </c>
      <c r="G1527" s="11" t="str">
        <f>VLOOKUP($A1527,'Medical Examinations'!$A1527:$O3861,6,FALSE)</f>
        <v>No</v>
      </c>
      <c r="H1527" s="11">
        <f>VLOOKUP($A1527,'Medical Examinations'!$A1527:$P3861,13,FALSE)</f>
        <v>0</v>
      </c>
      <c r="I1527" s="11" t="str">
        <f>VLOOKUP($A1527,'Medical Examinations'!$A1527:$P3861,16,FALSE)</f>
        <v>No</v>
      </c>
      <c r="J1527" s="11" t="str">
        <f>VLOOKUP($A1527,'Medical Examinations'!$A1527:$P3861,11,FALSE)</f>
        <v>Normal Weight</v>
      </c>
      <c r="K1527" s="11" t="str">
        <f>VLOOKUP($A1527,'Medical Examinations'!$A1527:$P3861,12,FALSE)</f>
        <v>Diabetes</v>
      </c>
      <c r="L1527" s="11" t="str">
        <f>VLOOKUP($A358,'Hospitalisation Details'!$K358:$S2700,7,FALSE)</f>
        <v>6 Sep 1999</v>
      </c>
      <c r="M1527" s="17">
        <f>VLOOKUP($A358,'Hospitalisation Details'!$K358:$S2700,9,FALSE)</f>
        <v>28245.34</v>
      </c>
      <c r="N1527" s="11" t="str">
        <f>VLOOKUP($A358,'Hospitalisation Details'!$K358:$S2700,4,FALSE)</f>
        <v>Tier - 1</v>
      </c>
      <c r="O1527" s="11" t="str">
        <f>VLOOKUP($A358,'Hospitalisation Details'!$K358:$S2700,5,FALSE)</f>
        <v>Tier - 3</v>
      </c>
      <c r="P1527" s="11" t="str">
        <f>VLOOKUP($A358,'Hospitalisation Details'!$K358:$S2700,6,FALSE)</f>
        <v>R1011</v>
      </c>
      <c r="Q1527" s="36">
        <f ca="1">VLOOKUP($A358,'Hospitalisation Details'!$K358:$S2700,8,FALSE)</f>
        <v>25</v>
      </c>
    </row>
    <row r="1528" spans="1:17" x14ac:dyDescent="0.3">
      <c r="A1528" s="14" t="str">
        <f>VLOOKUP('Customer Names'!A1528,'Customer Names'!A1528:F3862,1,FALSE)</f>
        <v>Id1527</v>
      </c>
      <c r="B1528" s="11" t="str">
        <f>VLOOKUP('Customer Names'!B1528,'Customer Names'!B1528:G3862,5,FALSE)</f>
        <v>Susan</v>
      </c>
      <c r="C1528" s="11">
        <f>VLOOKUP($A1528,'Medical Examinations'!$A1528:$O3862,2,FALSE)</f>
        <v>34.85</v>
      </c>
      <c r="D1528" s="11">
        <f>VLOOKUP($A1528,'Medical Examinations'!$A1528:$O3862,3,FALSE)</f>
        <v>5.75</v>
      </c>
      <c r="E1528" s="11" t="str">
        <f>VLOOKUP($A1528,'Medical Examinations'!$A1528:$P3862,14,FALSE)</f>
        <v>No</v>
      </c>
      <c r="F1528" s="11" t="str">
        <f>VLOOKUP($A1528,'Medical Examinations'!$A1528:$O3862,5,FALSE)</f>
        <v>No</v>
      </c>
      <c r="G1528" s="11" t="str">
        <f>VLOOKUP($A1528,'Medical Examinations'!$A1528:$O3862,6,FALSE)</f>
        <v>No</v>
      </c>
      <c r="H1528" s="11">
        <f>VLOOKUP($A1528,'Medical Examinations'!$A1528:$P3862,13,FALSE)</f>
        <v>0</v>
      </c>
      <c r="I1528" s="11" t="str">
        <f>VLOOKUP($A1528,'Medical Examinations'!$A1528:$P3862,16,FALSE)</f>
        <v>No</v>
      </c>
      <c r="J1528" s="11" t="str">
        <f>VLOOKUP($A1528,'Medical Examinations'!$A1528:$P3862,11,FALSE)</f>
        <v>Obesity</v>
      </c>
      <c r="K1528" s="11" t="str">
        <f>VLOOKUP($A1528,'Medical Examinations'!$A1528:$P3862,12,FALSE)</f>
        <v>Prediabetes</v>
      </c>
      <c r="L1528" s="11" t="str">
        <f>VLOOKUP($A359,'Hospitalisation Details'!$K359:$S2701,7,FALSE)</f>
        <v>22 Nov 1960</v>
      </c>
      <c r="M1528" s="17">
        <f>VLOOKUP($A359,'Hospitalisation Details'!$K359:$S2701,9,FALSE)</f>
        <v>28101.33</v>
      </c>
      <c r="N1528" s="11" t="str">
        <f>VLOOKUP($A359,'Hospitalisation Details'!$K359:$S2701,4,FALSE)</f>
        <v>Tier - 1</v>
      </c>
      <c r="O1528" s="11" t="str">
        <f>VLOOKUP($A359,'Hospitalisation Details'!$K359:$S2701,5,FALSE)</f>
        <v>Tier - 2</v>
      </c>
      <c r="P1528" s="11" t="str">
        <f>VLOOKUP($A359,'Hospitalisation Details'!$K359:$S2701,6,FALSE)</f>
        <v>R1019</v>
      </c>
      <c r="Q1528" s="36">
        <f ca="1">VLOOKUP($A359,'Hospitalisation Details'!$K359:$S2701,8,FALSE)</f>
        <v>64</v>
      </c>
    </row>
    <row r="1529" spans="1:17" x14ac:dyDescent="0.3">
      <c r="A1529" s="14" t="str">
        <f>VLOOKUP('Customer Names'!A1529,'Customer Names'!A1529:F3863,1,FALSE)</f>
        <v>Id1528</v>
      </c>
      <c r="B1529" s="11" t="str">
        <f>VLOOKUP('Customer Names'!B1529,'Customer Names'!B1529:G3863,5,FALSE)</f>
        <v>Cameron M</v>
      </c>
      <c r="C1529" s="11">
        <f>VLOOKUP($A1529,'Medical Examinations'!$A1529:$O3863,2,FALSE)</f>
        <v>24.51</v>
      </c>
      <c r="D1529" s="11">
        <f>VLOOKUP($A1529,'Medical Examinations'!$A1529:$O3863,3,FALSE)</f>
        <v>4.83</v>
      </c>
      <c r="E1529" s="11" t="str">
        <f>VLOOKUP($A1529,'Medical Examinations'!$A1529:$P3863,14,FALSE)</f>
        <v>Yes</v>
      </c>
      <c r="F1529" s="11" t="str">
        <f>VLOOKUP($A1529,'Medical Examinations'!$A1529:$O3863,5,FALSE)</f>
        <v>No</v>
      </c>
      <c r="G1529" s="11" t="str">
        <f>VLOOKUP($A1529,'Medical Examinations'!$A1529:$O3863,6,FALSE)</f>
        <v>Yes</v>
      </c>
      <c r="H1529" s="11">
        <f>VLOOKUP($A1529,'Medical Examinations'!$A1529:$P3863,13,FALSE)</f>
        <v>1</v>
      </c>
      <c r="I1529" s="11" t="str">
        <f>VLOOKUP($A1529,'Medical Examinations'!$A1529:$P3863,16,FALSE)</f>
        <v>No</v>
      </c>
      <c r="J1529" s="11" t="str">
        <f>VLOOKUP($A1529,'Medical Examinations'!$A1529:$P3863,11,FALSE)</f>
        <v>Normal Weight</v>
      </c>
      <c r="K1529" s="11" t="str">
        <f>VLOOKUP($A1529,'Medical Examinations'!$A1529:$P3863,12,FALSE)</f>
        <v>Normal</v>
      </c>
      <c r="L1529" s="11" t="str">
        <f>VLOOKUP($A360,'Hospitalisation Details'!$K360:$S2702,7,FALSE)</f>
        <v>29 Nov 1985</v>
      </c>
      <c r="M1529" s="17">
        <f>VLOOKUP($A360,'Hospitalisation Details'!$K360:$S2702,9,FALSE)</f>
        <v>28006.94</v>
      </c>
      <c r="N1529" s="11" t="str">
        <f>VLOOKUP($A360,'Hospitalisation Details'!$K360:$S2702,4,FALSE)</f>
        <v>Tier - 1</v>
      </c>
      <c r="O1529" s="11" t="str">
        <f>VLOOKUP($A360,'Hospitalisation Details'!$K360:$S2702,5,FALSE)</f>
        <v>Tier - 2</v>
      </c>
      <c r="P1529" s="11" t="str">
        <f>VLOOKUP($A360,'Hospitalisation Details'!$K360:$S2702,6,FALSE)</f>
        <v>R1011</v>
      </c>
      <c r="Q1529" s="36">
        <f ca="1">VLOOKUP($A360,'Hospitalisation Details'!$K360:$S2702,8,FALSE)</f>
        <v>39</v>
      </c>
    </row>
    <row r="1530" spans="1:17" x14ac:dyDescent="0.3">
      <c r="A1530" s="14" t="str">
        <f>VLOOKUP('Customer Names'!A1530,'Customer Names'!A1530:F3864,1,FALSE)</f>
        <v>Id1529</v>
      </c>
      <c r="B1530" s="11" t="str">
        <f>VLOOKUP('Customer Names'!B1530,'Customer Names'!B1530:G3864,5,FALSE)</f>
        <v>Claudia A</v>
      </c>
      <c r="C1530" s="11">
        <f>VLOOKUP($A1530,'Medical Examinations'!$A1530:$O3864,2,FALSE)</f>
        <v>19.399999999999999</v>
      </c>
      <c r="D1530" s="11">
        <f>VLOOKUP($A1530,'Medical Examinations'!$A1530:$O3864,3,FALSE)</f>
        <v>11.93</v>
      </c>
      <c r="E1530" s="11" t="str">
        <f>VLOOKUP($A1530,'Medical Examinations'!$A1530:$P3864,14,FALSE)</f>
        <v>No</v>
      </c>
      <c r="F1530" s="11" t="str">
        <f>VLOOKUP($A1530,'Medical Examinations'!$A1530:$O3864,5,FALSE)</f>
        <v>No</v>
      </c>
      <c r="G1530" s="11" t="str">
        <f>VLOOKUP($A1530,'Medical Examinations'!$A1530:$O3864,6,FALSE)</f>
        <v>No</v>
      </c>
      <c r="H1530" s="11">
        <f>VLOOKUP($A1530,'Medical Examinations'!$A1530:$P3864,13,FALSE)</f>
        <v>0</v>
      </c>
      <c r="I1530" s="11" t="str">
        <f>VLOOKUP($A1530,'Medical Examinations'!$A1530:$P3864,16,FALSE)</f>
        <v>No</v>
      </c>
      <c r="J1530" s="11" t="str">
        <f>VLOOKUP($A1530,'Medical Examinations'!$A1530:$P3864,11,FALSE)</f>
        <v>Normal Weight</v>
      </c>
      <c r="K1530" s="11" t="str">
        <f>VLOOKUP($A1530,'Medical Examinations'!$A1530:$P3864,12,FALSE)</f>
        <v>Diabetes</v>
      </c>
      <c r="L1530" s="11" t="str">
        <f>VLOOKUP($A361,'Hospitalisation Details'!$K361:$S2703,7,FALSE)</f>
        <v>21 Dec 1999</v>
      </c>
      <c r="M1530" s="17">
        <f>VLOOKUP($A361,'Hospitalisation Details'!$K361:$S2703,9,FALSE)</f>
        <v>27980.77</v>
      </c>
      <c r="N1530" s="11" t="str">
        <f>VLOOKUP($A361,'Hospitalisation Details'!$K361:$S2703,4,FALSE)</f>
        <v>Tier - 1</v>
      </c>
      <c r="O1530" s="11" t="str">
        <f>VLOOKUP($A361,'Hospitalisation Details'!$K361:$S2703,5,FALSE)</f>
        <v>Tier - 1</v>
      </c>
      <c r="P1530" s="11" t="str">
        <f>VLOOKUP($A361,'Hospitalisation Details'!$K361:$S2703,6,FALSE)</f>
        <v>R1011</v>
      </c>
      <c r="Q1530" s="36">
        <f ca="1">VLOOKUP($A361,'Hospitalisation Details'!$K361:$S2703,8,FALSE)</f>
        <v>25</v>
      </c>
    </row>
    <row r="1531" spans="1:17" x14ac:dyDescent="0.3">
      <c r="A1531" s="14" t="str">
        <f>VLOOKUP('Customer Names'!A1531,'Customer Names'!A1531:F3865,1,FALSE)</f>
        <v>Id1530</v>
      </c>
      <c r="B1531" s="11" t="str">
        <f>VLOOKUP('Customer Names'!B1531,'Customer Names'!B1531:G3865,5,FALSE)</f>
        <v>Kate</v>
      </c>
      <c r="C1531" s="11">
        <f>VLOOKUP($A1531,'Medical Examinations'!$A1531:$O3865,2,FALSE)</f>
        <v>15.1</v>
      </c>
      <c r="D1531" s="11">
        <f>VLOOKUP($A1531,'Medical Examinations'!$A1531:$O3865,3,FALSE)</f>
        <v>8.41</v>
      </c>
      <c r="E1531" s="11" t="str">
        <f>VLOOKUP($A1531,'Medical Examinations'!$A1531:$P3865,14,FALSE)</f>
        <v>No</v>
      </c>
      <c r="F1531" s="11" t="str">
        <f>VLOOKUP($A1531,'Medical Examinations'!$A1531:$O3865,5,FALSE)</f>
        <v>No</v>
      </c>
      <c r="G1531" s="11" t="str">
        <f>VLOOKUP($A1531,'Medical Examinations'!$A1531:$O3865,6,FALSE)</f>
        <v>No</v>
      </c>
      <c r="H1531" s="11">
        <f>VLOOKUP($A1531,'Medical Examinations'!$A1531:$P3865,13,FALSE)</f>
        <v>0</v>
      </c>
      <c r="I1531" s="11" t="str">
        <f>VLOOKUP($A1531,'Medical Examinations'!$A1531:$P3865,16,FALSE)</f>
        <v>No</v>
      </c>
      <c r="J1531" s="11" t="str">
        <f>VLOOKUP($A1531,'Medical Examinations'!$A1531:$P3865,11,FALSE)</f>
        <v>Underweight</v>
      </c>
      <c r="K1531" s="11" t="str">
        <f>VLOOKUP($A1531,'Medical Examinations'!$A1531:$P3865,12,FALSE)</f>
        <v>Diabetes</v>
      </c>
      <c r="L1531" s="11" t="str">
        <f>VLOOKUP($A362,'Hospitalisation Details'!$K362:$S2704,7,FALSE)</f>
        <v>28 Jul 1961</v>
      </c>
      <c r="M1531" s="17">
        <f>VLOOKUP($A362,'Hospitalisation Details'!$K362:$S2704,9,FALSE)</f>
        <v>27941.29</v>
      </c>
      <c r="N1531" s="11" t="str">
        <f>VLOOKUP($A362,'Hospitalisation Details'!$K362:$S2704,4,FALSE)</f>
        <v>Tier - 1</v>
      </c>
      <c r="O1531" s="11" t="str">
        <f>VLOOKUP($A362,'Hospitalisation Details'!$K362:$S2704,5,FALSE)</f>
        <v>Tier - 3</v>
      </c>
      <c r="P1531" s="11" t="str">
        <f>VLOOKUP($A362,'Hospitalisation Details'!$K362:$S2704,6,FALSE)</f>
        <v>R1011</v>
      </c>
      <c r="Q1531" s="36">
        <f ca="1">VLOOKUP($A362,'Hospitalisation Details'!$K362:$S2704,8,FALSE)</f>
        <v>63</v>
      </c>
    </row>
    <row r="1532" spans="1:17" x14ac:dyDescent="0.3">
      <c r="A1532" s="14" t="str">
        <f>VLOOKUP('Customer Names'!A1532,'Customer Names'!A1532:F3866,1,FALSE)</f>
        <v>Id1531</v>
      </c>
      <c r="B1532" s="11" t="str">
        <f>VLOOKUP('Customer Names'!B1532,'Customer Names'!B1532:G3866,5,FALSE)</f>
        <v>Nicole M</v>
      </c>
      <c r="C1532" s="11">
        <f>VLOOKUP($A1532,'Medical Examinations'!$A1532:$O3866,2,FALSE)</f>
        <v>23.37</v>
      </c>
      <c r="D1532" s="11">
        <f>VLOOKUP($A1532,'Medical Examinations'!$A1532:$O3866,3,FALSE)</f>
        <v>5.59</v>
      </c>
      <c r="E1532" s="11" t="str">
        <f>VLOOKUP($A1532,'Medical Examinations'!$A1532:$P3866,14,FALSE)</f>
        <v>Yes</v>
      </c>
      <c r="F1532" s="11" t="str">
        <f>VLOOKUP($A1532,'Medical Examinations'!$A1532:$O3866,5,FALSE)</f>
        <v>No</v>
      </c>
      <c r="G1532" s="11" t="str">
        <f>VLOOKUP($A1532,'Medical Examinations'!$A1532:$O3866,6,FALSE)</f>
        <v>No</v>
      </c>
      <c r="H1532" s="11">
        <f>VLOOKUP($A1532,'Medical Examinations'!$A1532:$P3866,13,FALSE)</f>
        <v>0</v>
      </c>
      <c r="I1532" s="11" t="str">
        <f>VLOOKUP($A1532,'Medical Examinations'!$A1532:$P3866,16,FALSE)</f>
        <v>No</v>
      </c>
      <c r="J1532" s="11" t="str">
        <f>VLOOKUP($A1532,'Medical Examinations'!$A1532:$P3866,11,FALSE)</f>
        <v>Normal Weight</v>
      </c>
      <c r="K1532" s="11" t="str">
        <f>VLOOKUP($A1532,'Medical Examinations'!$A1532:$P3866,12,FALSE)</f>
        <v>Normal</v>
      </c>
      <c r="L1532" s="11" t="str">
        <f>VLOOKUP($A363,'Hospitalisation Details'!$K363:$S2705,7,FALSE)</f>
        <v>4 Jun 1991</v>
      </c>
      <c r="M1532" s="17">
        <f>VLOOKUP($A363,'Hospitalisation Details'!$K363:$S2705,9,FALSE)</f>
        <v>27931.11</v>
      </c>
      <c r="N1532" s="11" t="str">
        <f>VLOOKUP($A363,'Hospitalisation Details'!$K363:$S2705,4,FALSE)</f>
        <v>Tier - 1</v>
      </c>
      <c r="O1532" s="11" t="str">
        <f>VLOOKUP($A363,'Hospitalisation Details'!$K363:$S2705,5,FALSE)</f>
        <v>Tier - 3</v>
      </c>
      <c r="P1532" s="11" t="str">
        <f>VLOOKUP($A363,'Hospitalisation Details'!$K363:$S2705,6,FALSE)</f>
        <v>R1011</v>
      </c>
      <c r="Q1532" s="36">
        <f ca="1">VLOOKUP($A363,'Hospitalisation Details'!$K363:$S2705,8,FALSE)</f>
        <v>33</v>
      </c>
    </row>
    <row r="1533" spans="1:17" x14ac:dyDescent="0.3">
      <c r="A1533" s="14" t="str">
        <f>VLOOKUP('Customer Names'!A1533,'Customer Names'!A1533:F3867,1,FALSE)</f>
        <v>Id1532</v>
      </c>
      <c r="B1533" s="11" t="str">
        <f>VLOOKUP('Customer Names'!B1533,'Customer Names'!B1533:G3867,5,FALSE)</f>
        <v>Jack</v>
      </c>
      <c r="C1533" s="11">
        <f>VLOOKUP($A1533,'Medical Examinations'!$A1533:$O3867,2,FALSE)</f>
        <v>42.4</v>
      </c>
      <c r="D1533" s="11">
        <f>VLOOKUP($A1533,'Medical Examinations'!$A1533:$O3867,3,FALSE)</f>
        <v>4.0599999999999996</v>
      </c>
      <c r="E1533" s="11" t="str">
        <f>VLOOKUP($A1533,'Medical Examinations'!$A1533:$P3867,14,FALSE)</f>
        <v>No</v>
      </c>
      <c r="F1533" s="11" t="str">
        <f>VLOOKUP($A1533,'Medical Examinations'!$A1533:$O3867,5,FALSE)</f>
        <v>No</v>
      </c>
      <c r="G1533" s="11" t="str">
        <f>VLOOKUP($A1533,'Medical Examinations'!$A1533:$O3867,6,FALSE)</f>
        <v>No</v>
      </c>
      <c r="H1533" s="11">
        <f>VLOOKUP($A1533,'Medical Examinations'!$A1533:$P3867,13,FALSE)</f>
        <v>0</v>
      </c>
      <c r="I1533" s="11" t="str">
        <f>VLOOKUP($A1533,'Medical Examinations'!$A1533:$P3867,16,FALSE)</f>
        <v>No</v>
      </c>
      <c r="J1533" s="11" t="str">
        <f>VLOOKUP($A1533,'Medical Examinations'!$A1533:$P3867,11,FALSE)</f>
        <v>Obesity</v>
      </c>
      <c r="K1533" s="11" t="str">
        <f>VLOOKUP($A1533,'Medical Examinations'!$A1533:$P3867,12,FALSE)</f>
        <v>Normal</v>
      </c>
      <c r="L1533" s="11" t="str">
        <f>VLOOKUP($A364,'Hospitalisation Details'!$K364:$S2706,7,FALSE)</f>
        <v>21 Nov 1989</v>
      </c>
      <c r="M1533" s="17">
        <f>VLOOKUP($A364,'Hospitalisation Details'!$K364:$S2706,9,FALSE)</f>
        <v>27925.86</v>
      </c>
      <c r="N1533" s="11" t="str">
        <f>VLOOKUP($A364,'Hospitalisation Details'!$K364:$S2706,4,FALSE)</f>
        <v>Tier - 1</v>
      </c>
      <c r="O1533" s="11" t="str">
        <f>VLOOKUP($A364,'Hospitalisation Details'!$K364:$S2706,5,FALSE)</f>
        <v>Tier - 2</v>
      </c>
      <c r="P1533" s="11" t="str">
        <f>VLOOKUP($A364,'Hospitalisation Details'!$K364:$S2706,6,FALSE)</f>
        <v>R1011</v>
      </c>
      <c r="Q1533" s="36">
        <f ca="1">VLOOKUP($A364,'Hospitalisation Details'!$K364:$S2706,8,FALSE)</f>
        <v>35</v>
      </c>
    </row>
    <row r="1534" spans="1:17" x14ac:dyDescent="0.3">
      <c r="A1534" s="14" t="str">
        <f>VLOOKUP('Customer Names'!A1534,'Customer Names'!A1534:F3868,1,FALSE)</f>
        <v>Id1533</v>
      </c>
      <c r="B1534" s="11" t="str">
        <f>VLOOKUP('Customer Names'!B1534,'Customer Names'!B1534:G3868,5,FALSE)</f>
        <v>Gregory</v>
      </c>
      <c r="C1534" s="11">
        <f>VLOOKUP($A1534,'Medical Examinations'!$A1534:$O3868,2,FALSE)</f>
        <v>28.405000000000001</v>
      </c>
      <c r="D1534" s="11">
        <f>VLOOKUP($A1534,'Medical Examinations'!$A1534:$O3868,3,FALSE)</f>
        <v>7.02</v>
      </c>
      <c r="E1534" s="11" t="str">
        <f>VLOOKUP($A1534,'Medical Examinations'!$A1534:$P3868,14,FALSE)</f>
        <v>Yes</v>
      </c>
      <c r="F1534" s="11" t="str">
        <f>VLOOKUP($A1534,'Medical Examinations'!$A1534:$O3868,5,FALSE)</f>
        <v>No</v>
      </c>
      <c r="G1534" s="11" t="str">
        <f>VLOOKUP($A1534,'Medical Examinations'!$A1534:$O3868,6,FALSE)</f>
        <v>No</v>
      </c>
      <c r="H1534" s="11">
        <f>VLOOKUP($A1534,'Medical Examinations'!$A1534:$P3868,13,FALSE)</f>
        <v>0</v>
      </c>
      <c r="I1534" s="11" t="str">
        <f>VLOOKUP($A1534,'Medical Examinations'!$A1534:$P3868,16,FALSE)</f>
        <v>No</v>
      </c>
      <c r="J1534" s="11" t="str">
        <f>VLOOKUP($A1534,'Medical Examinations'!$A1534:$P3868,11,FALSE)</f>
        <v>Overweight</v>
      </c>
      <c r="K1534" s="11" t="str">
        <f>VLOOKUP($A1534,'Medical Examinations'!$A1534:$P3868,12,FALSE)</f>
        <v>Diabetes</v>
      </c>
      <c r="L1534" s="11" t="str">
        <f>VLOOKUP($A365,'Hospitalisation Details'!$K365:$S2707,7,FALSE)</f>
        <v>4 Dec 1985</v>
      </c>
      <c r="M1534" s="17">
        <f>VLOOKUP($A365,'Hospitalisation Details'!$K365:$S2707,9,FALSE)</f>
        <v>27849.94</v>
      </c>
      <c r="N1534" s="11" t="str">
        <f>VLOOKUP($A365,'Hospitalisation Details'!$K365:$S2707,4,FALSE)</f>
        <v>Tier - 1</v>
      </c>
      <c r="O1534" s="11" t="str">
        <f>VLOOKUP($A365,'Hospitalisation Details'!$K365:$S2707,5,FALSE)</f>
        <v>Tier - 1</v>
      </c>
      <c r="P1534" s="11" t="str">
        <f>VLOOKUP($A365,'Hospitalisation Details'!$K365:$S2707,6,FALSE)</f>
        <v>R1011</v>
      </c>
      <c r="Q1534" s="36">
        <f ca="1">VLOOKUP($A365,'Hospitalisation Details'!$K365:$S2707,8,FALSE)</f>
        <v>39</v>
      </c>
    </row>
    <row r="1535" spans="1:17" x14ac:dyDescent="0.3">
      <c r="A1535" s="14" t="str">
        <f>VLOOKUP('Customer Names'!A1535,'Customer Names'!A1535:F3869,1,FALSE)</f>
        <v>Id1534</v>
      </c>
      <c r="B1535" s="11" t="str">
        <f>VLOOKUP('Customer Names'!B1535,'Customer Names'!B1535:G3869,5,FALSE)</f>
        <v>Rebecca</v>
      </c>
      <c r="C1535" s="11">
        <f>VLOOKUP($A1535,'Medical Examinations'!$A1535:$O3869,2,FALSE)</f>
        <v>23.4</v>
      </c>
      <c r="D1535" s="11">
        <f>VLOOKUP($A1535,'Medical Examinations'!$A1535:$O3869,3,FALSE)</f>
        <v>4.47</v>
      </c>
      <c r="E1535" s="11" t="str">
        <f>VLOOKUP($A1535,'Medical Examinations'!$A1535:$P3869,14,FALSE)</f>
        <v>No</v>
      </c>
      <c r="F1535" s="11" t="str">
        <f>VLOOKUP($A1535,'Medical Examinations'!$A1535:$O3869,5,FALSE)</f>
        <v>No</v>
      </c>
      <c r="G1535" s="11" t="str">
        <f>VLOOKUP($A1535,'Medical Examinations'!$A1535:$O3869,6,FALSE)</f>
        <v>No</v>
      </c>
      <c r="H1535" s="11">
        <f>VLOOKUP($A1535,'Medical Examinations'!$A1535:$P3869,13,FALSE)</f>
        <v>0</v>
      </c>
      <c r="I1535" s="11" t="str">
        <f>VLOOKUP($A1535,'Medical Examinations'!$A1535:$P3869,16,FALSE)</f>
        <v>No</v>
      </c>
      <c r="J1535" s="11" t="str">
        <f>VLOOKUP($A1535,'Medical Examinations'!$A1535:$P3869,11,FALSE)</f>
        <v>Normal Weight</v>
      </c>
      <c r="K1535" s="11" t="str">
        <f>VLOOKUP($A1535,'Medical Examinations'!$A1535:$P3869,12,FALSE)</f>
        <v>Normal</v>
      </c>
      <c r="L1535" s="11" t="str">
        <f>VLOOKUP($A366,'Hospitalisation Details'!$K366:$S2708,7,FALSE)</f>
        <v>6 Jul 1960</v>
      </c>
      <c r="M1535" s="17">
        <f>VLOOKUP($A366,'Hospitalisation Details'!$K366:$S2708,9,FALSE)</f>
        <v>27808.73</v>
      </c>
      <c r="N1535" s="11" t="str">
        <f>VLOOKUP($A366,'Hospitalisation Details'!$K366:$S2708,4,FALSE)</f>
        <v>Tier - 1</v>
      </c>
      <c r="O1535" s="11" t="str">
        <f>VLOOKUP($A366,'Hospitalisation Details'!$K366:$S2708,5,FALSE)</f>
        <v>Tier - 1</v>
      </c>
      <c r="P1535" s="11" t="str">
        <f>VLOOKUP($A366,'Hospitalisation Details'!$K366:$S2708,6,FALSE)</f>
        <v>R1013</v>
      </c>
      <c r="Q1535" s="36">
        <f ca="1">VLOOKUP($A366,'Hospitalisation Details'!$K366:$S2708,8,FALSE)</f>
        <v>64</v>
      </c>
    </row>
    <row r="1536" spans="1:17" x14ac:dyDescent="0.3">
      <c r="A1536" s="14" t="str">
        <f>VLOOKUP('Customer Names'!A1536,'Customer Names'!A1536:F3870,1,FALSE)</f>
        <v>Id1535</v>
      </c>
      <c r="B1536" s="11" t="str">
        <f>VLOOKUP('Customer Names'!B1536,'Customer Names'!B1536:G3870,5,FALSE)</f>
        <v>Adam</v>
      </c>
      <c r="C1536" s="11">
        <f>VLOOKUP($A1536,'Medical Examinations'!$A1536:$O3870,2,FALSE)</f>
        <v>33.44</v>
      </c>
      <c r="D1536" s="11">
        <f>VLOOKUP($A1536,'Medical Examinations'!$A1536:$O3870,3,FALSE)</f>
        <v>4.54</v>
      </c>
      <c r="E1536" s="11" t="str">
        <f>VLOOKUP($A1536,'Medical Examinations'!$A1536:$P3870,14,FALSE)</f>
        <v>No</v>
      </c>
      <c r="F1536" s="11" t="str">
        <f>VLOOKUP($A1536,'Medical Examinations'!$A1536:$O3870,5,FALSE)</f>
        <v>No</v>
      </c>
      <c r="G1536" s="11" t="str">
        <f>VLOOKUP($A1536,'Medical Examinations'!$A1536:$O3870,6,FALSE)</f>
        <v>No</v>
      </c>
      <c r="H1536" s="11">
        <f>VLOOKUP($A1536,'Medical Examinations'!$A1536:$P3870,13,FALSE)</f>
        <v>0</v>
      </c>
      <c r="I1536" s="11" t="str">
        <f>VLOOKUP($A1536,'Medical Examinations'!$A1536:$P3870,16,FALSE)</f>
        <v>No</v>
      </c>
      <c r="J1536" s="11" t="str">
        <f>VLOOKUP($A1536,'Medical Examinations'!$A1536:$P3870,11,FALSE)</f>
        <v>Obesity</v>
      </c>
      <c r="K1536" s="11" t="str">
        <f>VLOOKUP($A1536,'Medical Examinations'!$A1536:$P3870,12,FALSE)</f>
        <v>Normal</v>
      </c>
      <c r="L1536" s="11" t="str">
        <f>VLOOKUP($A367,'Hospitalisation Details'!$K367:$S2709,7,FALSE)</f>
        <v>6 Dec 2002</v>
      </c>
      <c r="M1536" s="17">
        <f>VLOOKUP($A367,'Hospitalisation Details'!$K367:$S2709,9,FALSE)</f>
        <v>27724.29</v>
      </c>
      <c r="N1536" s="11" t="str">
        <f>VLOOKUP($A367,'Hospitalisation Details'!$K367:$S2709,4,FALSE)</f>
        <v>Tier - 1</v>
      </c>
      <c r="O1536" s="11" t="str">
        <f>VLOOKUP($A367,'Hospitalisation Details'!$K367:$S2709,5,FALSE)</f>
        <v>Tier - 3</v>
      </c>
      <c r="P1536" s="11" t="str">
        <f>VLOOKUP($A367,'Hospitalisation Details'!$K367:$S2709,6,FALSE)</f>
        <v>R1013</v>
      </c>
      <c r="Q1536" s="36">
        <f ca="1">VLOOKUP($A367,'Hospitalisation Details'!$K367:$S2709,8,FALSE)</f>
        <v>22</v>
      </c>
    </row>
    <row r="1537" spans="1:17" x14ac:dyDescent="0.3">
      <c r="A1537" s="14" t="str">
        <f>VLOOKUP('Customer Names'!A1537,'Customer Names'!A1537:F3871,1,FALSE)</f>
        <v>Id1536</v>
      </c>
      <c r="B1537" s="11" t="str">
        <f>VLOOKUP('Customer Names'!B1537,'Customer Names'!B1537:G3871,5,FALSE)</f>
        <v>Ryan</v>
      </c>
      <c r="C1537" s="11">
        <f>VLOOKUP($A1537,'Medical Examinations'!$A1537:$O3871,2,FALSE)</f>
        <v>21.12</v>
      </c>
      <c r="D1537" s="11">
        <f>VLOOKUP($A1537,'Medical Examinations'!$A1537:$O3871,3,FALSE)</f>
        <v>4.99</v>
      </c>
      <c r="E1537" s="11" t="str">
        <f>VLOOKUP($A1537,'Medical Examinations'!$A1537:$P3871,14,FALSE)</f>
        <v>No</v>
      </c>
      <c r="F1537" s="11" t="str">
        <f>VLOOKUP($A1537,'Medical Examinations'!$A1537:$O3871,5,FALSE)</f>
        <v>No</v>
      </c>
      <c r="G1537" s="11" t="str">
        <f>VLOOKUP($A1537,'Medical Examinations'!$A1537:$O3871,6,FALSE)</f>
        <v>No</v>
      </c>
      <c r="H1537" s="11">
        <f>VLOOKUP($A1537,'Medical Examinations'!$A1537:$P3871,13,FALSE)</f>
        <v>1</v>
      </c>
      <c r="I1537" s="11" t="str">
        <f>VLOOKUP($A1537,'Medical Examinations'!$A1537:$P3871,16,FALSE)</f>
        <v>No</v>
      </c>
      <c r="J1537" s="11" t="str">
        <f>VLOOKUP($A1537,'Medical Examinations'!$A1537:$P3871,11,FALSE)</f>
        <v>Normal Weight</v>
      </c>
      <c r="K1537" s="11" t="str">
        <f>VLOOKUP($A1537,'Medical Examinations'!$A1537:$P3871,12,FALSE)</f>
        <v>Normal</v>
      </c>
      <c r="L1537" s="11" t="str">
        <f>VLOOKUP($A368,'Hospitalisation Details'!$K368:$S2710,7,FALSE)</f>
        <v>3 Jul 1992</v>
      </c>
      <c r="M1537" s="17">
        <f>VLOOKUP($A368,'Hospitalisation Details'!$K368:$S2710,9,FALSE)</f>
        <v>27696.11</v>
      </c>
      <c r="N1537" s="11" t="str">
        <f>VLOOKUP($A368,'Hospitalisation Details'!$K368:$S2710,4,FALSE)</f>
        <v>Tier - 1</v>
      </c>
      <c r="O1537" s="11" t="str">
        <f>VLOOKUP($A368,'Hospitalisation Details'!$K368:$S2710,5,FALSE)</f>
        <v>Tier - 2</v>
      </c>
      <c r="P1537" s="11" t="str">
        <f>VLOOKUP($A368,'Hospitalisation Details'!$K368:$S2710,6,FALSE)</f>
        <v>R1011</v>
      </c>
      <c r="Q1537" s="36">
        <f ca="1">VLOOKUP($A368,'Hospitalisation Details'!$K368:$S2710,8,FALSE)</f>
        <v>32</v>
      </c>
    </row>
    <row r="1538" spans="1:17" x14ac:dyDescent="0.3">
      <c r="A1538" s="14" t="str">
        <f>VLOOKUP('Customer Names'!A1538,'Customer Names'!A1538:F3872,1,FALSE)</f>
        <v>Id1537</v>
      </c>
      <c r="B1538" s="11" t="str">
        <f>VLOOKUP('Customer Names'!B1538,'Customer Names'!B1538:G3872,5,FALSE)</f>
        <v>Jackie K</v>
      </c>
      <c r="C1538" s="11">
        <f>VLOOKUP($A1538,'Medical Examinations'!$A1538:$O3872,2,FALSE)</f>
        <v>18.48</v>
      </c>
      <c r="D1538" s="11">
        <f>VLOOKUP($A1538,'Medical Examinations'!$A1538:$O3872,3,FALSE)</f>
        <v>10.84</v>
      </c>
      <c r="E1538" s="11" t="str">
        <f>VLOOKUP($A1538,'Medical Examinations'!$A1538:$P3872,14,FALSE)</f>
        <v>Yes</v>
      </c>
      <c r="F1538" s="11" t="str">
        <f>VLOOKUP($A1538,'Medical Examinations'!$A1538:$O3872,5,FALSE)</f>
        <v>No</v>
      </c>
      <c r="G1538" s="11" t="str">
        <f>VLOOKUP($A1538,'Medical Examinations'!$A1538:$O3872,6,FALSE)</f>
        <v>No</v>
      </c>
      <c r="H1538" s="11">
        <f>VLOOKUP($A1538,'Medical Examinations'!$A1538:$P3872,13,FALSE)</f>
        <v>2</v>
      </c>
      <c r="I1538" s="11" t="str">
        <f>VLOOKUP($A1538,'Medical Examinations'!$A1538:$P3872,16,FALSE)</f>
        <v>No</v>
      </c>
      <c r="J1538" s="11" t="str">
        <f>VLOOKUP($A1538,'Medical Examinations'!$A1538:$P3872,11,FALSE)</f>
        <v>Underweight</v>
      </c>
      <c r="K1538" s="11" t="str">
        <f>VLOOKUP($A1538,'Medical Examinations'!$A1538:$P3872,12,FALSE)</f>
        <v>Diabetes</v>
      </c>
      <c r="L1538" s="11" t="str">
        <f>VLOOKUP($A369,'Hospitalisation Details'!$K369:$S2711,7,FALSE)</f>
        <v>7 Oct 1997</v>
      </c>
      <c r="M1538" s="17">
        <f>VLOOKUP($A369,'Hospitalisation Details'!$K369:$S2711,9,FALSE)</f>
        <v>27625.17</v>
      </c>
      <c r="N1538" s="11" t="str">
        <f>VLOOKUP($A369,'Hospitalisation Details'!$K369:$S2711,4,FALSE)</f>
        <v>Tier - 1</v>
      </c>
      <c r="O1538" s="11" t="str">
        <f>VLOOKUP($A369,'Hospitalisation Details'!$K369:$S2711,5,FALSE)</f>
        <v>Tier - 1</v>
      </c>
      <c r="P1538" s="11" t="str">
        <f>VLOOKUP($A369,'Hospitalisation Details'!$K369:$S2711,6,FALSE)</f>
        <v>R1011</v>
      </c>
      <c r="Q1538" s="36">
        <f ca="1">VLOOKUP($A369,'Hospitalisation Details'!$K369:$S2711,8,FALSE)</f>
        <v>27</v>
      </c>
    </row>
    <row r="1539" spans="1:17" x14ac:dyDescent="0.3">
      <c r="A1539" s="14" t="str">
        <f>VLOOKUP('Customer Names'!A1539,'Customer Names'!A1539:F3873,1,FALSE)</f>
        <v>Id1538</v>
      </c>
      <c r="B1539" s="11" t="str">
        <f>VLOOKUP('Customer Names'!B1539,'Customer Names'!B1539:G3873,5,FALSE)</f>
        <v>Chris</v>
      </c>
      <c r="C1539" s="11">
        <f>VLOOKUP($A1539,'Medical Examinations'!$A1539:$O3873,2,FALSE)</f>
        <v>16.815000000000001</v>
      </c>
      <c r="D1539" s="11">
        <f>VLOOKUP($A1539,'Medical Examinations'!$A1539:$O3873,3,FALSE)</f>
        <v>5.63</v>
      </c>
      <c r="E1539" s="11" t="str">
        <f>VLOOKUP($A1539,'Medical Examinations'!$A1539:$P3873,14,FALSE)</f>
        <v>No</v>
      </c>
      <c r="F1539" s="11" t="str">
        <f>VLOOKUP($A1539,'Medical Examinations'!$A1539:$O3873,5,FALSE)</f>
        <v>No</v>
      </c>
      <c r="G1539" s="11" t="str">
        <f>VLOOKUP($A1539,'Medical Examinations'!$A1539:$O3873,6,FALSE)</f>
        <v>No</v>
      </c>
      <c r="H1539" s="11">
        <f>VLOOKUP($A1539,'Medical Examinations'!$A1539:$P3873,13,FALSE)</f>
        <v>1</v>
      </c>
      <c r="I1539" s="11" t="str">
        <f>VLOOKUP($A1539,'Medical Examinations'!$A1539:$P3873,16,FALSE)</f>
        <v>No</v>
      </c>
      <c r="J1539" s="11" t="str">
        <f>VLOOKUP($A1539,'Medical Examinations'!$A1539:$P3873,11,FALSE)</f>
        <v>Underweight</v>
      </c>
      <c r="K1539" s="11" t="str">
        <f>VLOOKUP($A1539,'Medical Examinations'!$A1539:$P3873,12,FALSE)</f>
        <v>Normal</v>
      </c>
      <c r="L1539" s="11" t="str">
        <f>VLOOKUP($A370,'Hospitalisation Details'!$K370:$S2712,7,FALSE)</f>
        <v>9 Sep 1997</v>
      </c>
      <c r="M1539" s="17">
        <f>VLOOKUP($A370,'Hospitalisation Details'!$K370:$S2712,9,FALSE)</f>
        <v>27619.360000000001</v>
      </c>
      <c r="N1539" s="11" t="str">
        <f>VLOOKUP($A370,'Hospitalisation Details'!$K370:$S2712,4,FALSE)</f>
        <v>Tier - 2</v>
      </c>
      <c r="O1539" s="11" t="str">
        <f>VLOOKUP($A370,'Hospitalisation Details'!$K370:$S2712,5,FALSE)</f>
        <v>Tier - 3</v>
      </c>
      <c r="P1539" s="11" t="str">
        <f>VLOOKUP($A370,'Hospitalisation Details'!$K370:$S2712,6,FALSE)</f>
        <v>R1011</v>
      </c>
      <c r="Q1539" s="36">
        <f ca="1">VLOOKUP($A370,'Hospitalisation Details'!$K370:$S2712,8,FALSE)</f>
        <v>27</v>
      </c>
    </row>
    <row r="1540" spans="1:17" x14ac:dyDescent="0.3">
      <c r="A1540" s="14" t="str">
        <f>VLOOKUP('Customer Names'!A1540,'Customer Names'!A1540:F3874,1,FALSE)</f>
        <v>Id1539</v>
      </c>
      <c r="B1540" s="11" t="str">
        <f>VLOOKUP('Customer Names'!B1540,'Customer Names'!B1540:G3874,5,FALSE)</f>
        <v>Tyler C</v>
      </c>
      <c r="C1540" s="11">
        <f>VLOOKUP($A1540,'Medical Examinations'!$A1540:$O3874,2,FALSE)</f>
        <v>26.72</v>
      </c>
      <c r="D1540" s="11">
        <f>VLOOKUP($A1540,'Medical Examinations'!$A1540:$O3874,3,FALSE)</f>
        <v>4.1399999999999997</v>
      </c>
      <c r="E1540" s="11" t="str">
        <f>VLOOKUP($A1540,'Medical Examinations'!$A1540:$P3874,14,FALSE)</f>
        <v>No</v>
      </c>
      <c r="F1540" s="11" t="str">
        <f>VLOOKUP($A1540,'Medical Examinations'!$A1540:$O3874,5,FALSE)</f>
        <v>No</v>
      </c>
      <c r="G1540" s="11" t="str">
        <f>VLOOKUP($A1540,'Medical Examinations'!$A1540:$O3874,6,FALSE)</f>
        <v>No</v>
      </c>
      <c r="H1540" s="11">
        <f>VLOOKUP($A1540,'Medical Examinations'!$A1540:$P3874,13,FALSE)</f>
        <v>0</v>
      </c>
      <c r="I1540" s="11" t="str">
        <f>VLOOKUP($A1540,'Medical Examinations'!$A1540:$P3874,16,FALSE)</f>
        <v>No</v>
      </c>
      <c r="J1540" s="11" t="str">
        <f>VLOOKUP($A1540,'Medical Examinations'!$A1540:$P3874,11,FALSE)</f>
        <v>Overweight</v>
      </c>
      <c r="K1540" s="11" t="str">
        <f>VLOOKUP($A1540,'Medical Examinations'!$A1540:$P3874,12,FALSE)</f>
        <v>Normal</v>
      </c>
      <c r="L1540" s="11" t="str">
        <f>VLOOKUP($A371,'Hospitalisation Details'!$K371:$S2713,7,FALSE)</f>
        <v>11 Jun 1992</v>
      </c>
      <c r="M1540" s="17">
        <f>VLOOKUP($A371,'Hospitalisation Details'!$K371:$S2713,9,FALSE)</f>
        <v>27614.71</v>
      </c>
      <c r="N1540" s="11" t="str">
        <f>VLOOKUP($A371,'Hospitalisation Details'!$K371:$S2713,4,FALSE)</f>
        <v>Tier - 2</v>
      </c>
      <c r="O1540" s="11" t="str">
        <f>VLOOKUP($A371,'Hospitalisation Details'!$K371:$S2713,5,FALSE)</f>
        <v>Tier - 3</v>
      </c>
      <c r="P1540" s="11" t="str">
        <f>VLOOKUP($A371,'Hospitalisation Details'!$K371:$S2713,6,FALSE)</f>
        <v>R1011</v>
      </c>
      <c r="Q1540" s="36">
        <f ca="1">VLOOKUP($A371,'Hospitalisation Details'!$K371:$S2713,8,FALSE)</f>
        <v>32</v>
      </c>
    </row>
    <row r="1541" spans="1:17" x14ac:dyDescent="0.3">
      <c r="A1541" s="14" t="str">
        <f>VLOOKUP('Customer Names'!A1541,'Customer Names'!A1541:F3875,1,FALSE)</f>
        <v>Id1540</v>
      </c>
      <c r="B1541" s="11" t="str">
        <f>VLOOKUP('Customer Names'!B1541,'Customer Names'!B1541:G3875,5,FALSE)</f>
        <v>Yoshie</v>
      </c>
      <c r="C1541" s="11">
        <f>VLOOKUP($A1541,'Medical Examinations'!$A1541:$O3875,2,FALSE)</f>
        <v>41.42</v>
      </c>
      <c r="D1541" s="11">
        <f>VLOOKUP($A1541,'Medical Examinations'!$A1541:$O3875,3,FALSE)</f>
        <v>5.17</v>
      </c>
      <c r="E1541" s="11" t="str">
        <f>VLOOKUP($A1541,'Medical Examinations'!$A1541:$P3875,14,FALSE)</f>
        <v>No</v>
      </c>
      <c r="F1541" s="11" t="str">
        <f>VLOOKUP($A1541,'Medical Examinations'!$A1541:$O3875,5,FALSE)</f>
        <v>No</v>
      </c>
      <c r="G1541" s="11" t="str">
        <f>VLOOKUP($A1541,'Medical Examinations'!$A1541:$O3875,6,FALSE)</f>
        <v>Yes</v>
      </c>
      <c r="H1541" s="11">
        <f>VLOOKUP($A1541,'Medical Examinations'!$A1541:$P3875,13,FALSE)</f>
        <v>1</v>
      </c>
      <c r="I1541" s="11" t="str">
        <f>VLOOKUP($A1541,'Medical Examinations'!$A1541:$P3875,16,FALSE)</f>
        <v>No</v>
      </c>
      <c r="J1541" s="11" t="str">
        <f>VLOOKUP($A1541,'Medical Examinations'!$A1541:$P3875,11,FALSE)</f>
        <v>Obesity</v>
      </c>
      <c r="K1541" s="11" t="str">
        <f>VLOOKUP($A1541,'Medical Examinations'!$A1541:$P3875,12,FALSE)</f>
        <v>Normal</v>
      </c>
      <c r="L1541" s="11" t="str">
        <f>VLOOKUP($A372,'Hospitalisation Details'!$K372:$S2714,7,FALSE)</f>
        <v>6 Nov 1985</v>
      </c>
      <c r="M1541" s="17">
        <f>VLOOKUP($A372,'Hospitalisation Details'!$K372:$S2714,9,FALSE)</f>
        <v>27598.93</v>
      </c>
      <c r="N1541" s="11" t="str">
        <f>VLOOKUP($A372,'Hospitalisation Details'!$K372:$S2714,4,FALSE)</f>
        <v>Tier - 2</v>
      </c>
      <c r="O1541" s="11" t="str">
        <f>VLOOKUP($A372,'Hospitalisation Details'!$K372:$S2714,5,FALSE)</f>
        <v>Tier - 1</v>
      </c>
      <c r="P1541" s="11" t="str">
        <f>VLOOKUP($A372,'Hospitalisation Details'!$K372:$S2714,6,FALSE)</f>
        <v>R1011</v>
      </c>
      <c r="Q1541" s="36">
        <f ca="1">VLOOKUP($A372,'Hospitalisation Details'!$K372:$S2714,8,FALSE)</f>
        <v>39</v>
      </c>
    </row>
    <row r="1542" spans="1:17" x14ac:dyDescent="0.3">
      <c r="A1542" s="14" t="str">
        <f>VLOOKUP('Customer Names'!A1542,'Customer Names'!A1542:F3876,1,FALSE)</f>
        <v>Id1541</v>
      </c>
      <c r="B1542" s="11" t="str">
        <f>VLOOKUP('Customer Names'!B1542,'Customer Names'!B1542:G3876,5,FALSE)</f>
        <v>Lauren A</v>
      </c>
      <c r="C1542" s="11">
        <f>VLOOKUP($A1542,'Medical Examinations'!$A1542:$O3876,2,FALSE)</f>
        <v>20.69</v>
      </c>
      <c r="D1542" s="11">
        <f>VLOOKUP($A1542,'Medical Examinations'!$A1542:$O3876,3,FALSE)</f>
        <v>6.93</v>
      </c>
      <c r="E1542" s="11" t="str">
        <f>VLOOKUP($A1542,'Medical Examinations'!$A1542:$P3876,14,FALSE)</f>
        <v>No</v>
      </c>
      <c r="F1542" s="11" t="str">
        <f>VLOOKUP($A1542,'Medical Examinations'!$A1542:$O3876,5,FALSE)</f>
        <v>No</v>
      </c>
      <c r="G1542" s="11" t="str">
        <f>VLOOKUP($A1542,'Medical Examinations'!$A1542:$O3876,6,FALSE)</f>
        <v>No</v>
      </c>
      <c r="H1542" s="11">
        <f>VLOOKUP($A1542,'Medical Examinations'!$A1542:$P3876,13,FALSE)</f>
        <v>2</v>
      </c>
      <c r="I1542" s="11" t="str">
        <f>VLOOKUP($A1542,'Medical Examinations'!$A1542:$P3876,16,FALSE)</f>
        <v>No</v>
      </c>
      <c r="J1542" s="11" t="str">
        <f>VLOOKUP($A1542,'Medical Examinations'!$A1542:$P3876,11,FALSE)</f>
        <v>Normal Weight</v>
      </c>
      <c r="K1542" s="11" t="str">
        <f>VLOOKUP($A1542,'Medical Examinations'!$A1542:$P3876,12,FALSE)</f>
        <v>Diabetes</v>
      </c>
      <c r="L1542" s="11" t="str">
        <f>VLOOKUP($A373,'Hospitalisation Details'!$K373:$S2715,7,FALSE)</f>
        <v>22 Jul 1984</v>
      </c>
      <c r="M1542" s="17">
        <f>VLOOKUP($A373,'Hospitalisation Details'!$K373:$S2715,9,FALSE)</f>
        <v>27534.53</v>
      </c>
      <c r="N1542" s="11" t="str">
        <f>VLOOKUP($A373,'Hospitalisation Details'!$K373:$S2715,4,FALSE)</f>
        <v>Tier - 2</v>
      </c>
      <c r="O1542" s="11" t="str">
        <f>VLOOKUP($A373,'Hospitalisation Details'!$K373:$S2715,5,FALSE)</f>
        <v>Tier - 2</v>
      </c>
      <c r="P1542" s="11" t="str">
        <f>VLOOKUP($A373,'Hospitalisation Details'!$K373:$S2715,6,FALSE)</f>
        <v>R1011</v>
      </c>
      <c r="Q1542" s="36">
        <f ca="1">VLOOKUP($A373,'Hospitalisation Details'!$K373:$S2715,8,FALSE)</f>
        <v>40</v>
      </c>
    </row>
    <row r="1543" spans="1:17" x14ac:dyDescent="0.3">
      <c r="A1543" s="14" t="str">
        <f>VLOOKUP('Customer Names'!A1543,'Customer Names'!A1543:F3877,1,FALSE)</f>
        <v>Id1542</v>
      </c>
      <c r="B1543" s="11" t="str">
        <f>VLOOKUP('Customer Names'!B1543,'Customer Names'!B1543:G3877,5,FALSE)</f>
        <v>Mason D</v>
      </c>
      <c r="C1543" s="11">
        <f>VLOOKUP($A1543,'Medical Examinations'!$A1543:$O3877,2,FALSE)</f>
        <v>41.23</v>
      </c>
      <c r="D1543" s="11">
        <f>VLOOKUP($A1543,'Medical Examinations'!$A1543:$O3877,3,FALSE)</f>
        <v>4.24</v>
      </c>
      <c r="E1543" s="11" t="str">
        <f>VLOOKUP($A1543,'Medical Examinations'!$A1543:$P3877,14,FALSE)</f>
        <v>No</v>
      </c>
      <c r="F1543" s="11" t="str">
        <f>VLOOKUP($A1543,'Medical Examinations'!$A1543:$O3877,5,FALSE)</f>
        <v>No</v>
      </c>
      <c r="G1543" s="11" t="str">
        <f>VLOOKUP($A1543,'Medical Examinations'!$A1543:$O3877,6,FALSE)</f>
        <v>No</v>
      </c>
      <c r="H1543" s="11">
        <f>VLOOKUP($A1543,'Medical Examinations'!$A1543:$P3877,13,FALSE)</f>
        <v>0</v>
      </c>
      <c r="I1543" s="11" t="str">
        <f>VLOOKUP($A1543,'Medical Examinations'!$A1543:$P3877,16,FALSE)</f>
        <v>No</v>
      </c>
      <c r="J1543" s="11" t="str">
        <f>VLOOKUP($A1543,'Medical Examinations'!$A1543:$P3877,11,FALSE)</f>
        <v>Obesity</v>
      </c>
      <c r="K1543" s="11" t="str">
        <f>VLOOKUP($A1543,'Medical Examinations'!$A1543:$P3877,12,FALSE)</f>
        <v>Normal</v>
      </c>
      <c r="L1543" s="11" t="str">
        <f>VLOOKUP($A374,'Hospitalisation Details'!$K374:$S2716,7,FALSE)</f>
        <v>19 Oct 1965</v>
      </c>
      <c r="M1543" s="17">
        <f>VLOOKUP($A374,'Hospitalisation Details'!$K374:$S2716,9,FALSE)</f>
        <v>27533.91</v>
      </c>
      <c r="N1543" s="11" t="str">
        <f>VLOOKUP($A374,'Hospitalisation Details'!$K374:$S2716,4,FALSE)</f>
        <v>Tier - 2</v>
      </c>
      <c r="O1543" s="11" t="str">
        <f>VLOOKUP($A374,'Hospitalisation Details'!$K374:$S2716,5,FALSE)</f>
        <v>Tier - 3</v>
      </c>
      <c r="P1543" s="11" t="str">
        <f>VLOOKUP($A374,'Hospitalisation Details'!$K374:$S2716,6,FALSE)</f>
        <v>R1013</v>
      </c>
      <c r="Q1543" s="36">
        <f ca="1">VLOOKUP($A374,'Hospitalisation Details'!$K374:$S2716,8,FALSE)</f>
        <v>59</v>
      </c>
    </row>
    <row r="1544" spans="1:17" x14ac:dyDescent="0.3">
      <c r="A1544" s="14" t="str">
        <f>VLOOKUP('Customer Names'!A1544,'Customer Names'!A1544:F3878,1,FALSE)</f>
        <v>Id1543</v>
      </c>
      <c r="B1544" s="11" t="str">
        <f>VLOOKUP('Customer Names'!B1544,'Customer Names'!B1544:G3878,5,FALSE)</f>
        <v>Ryan</v>
      </c>
      <c r="C1544" s="11">
        <f>VLOOKUP($A1544,'Medical Examinations'!$A1544:$O3878,2,FALSE)</f>
        <v>29.9</v>
      </c>
      <c r="D1544" s="11">
        <f>VLOOKUP($A1544,'Medical Examinations'!$A1544:$O3878,3,FALSE)</f>
        <v>5.91</v>
      </c>
      <c r="E1544" s="11" t="str">
        <f>VLOOKUP($A1544,'Medical Examinations'!$A1544:$P3878,14,FALSE)</f>
        <v>No</v>
      </c>
      <c r="F1544" s="11" t="str">
        <f>VLOOKUP($A1544,'Medical Examinations'!$A1544:$O3878,5,FALSE)</f>
        <v>No</v>
      </c>
      <c r="G1544" s="11" t="str">
        <f>VLOOKUP($A1544,'Medical Examinations'!$A1544:$O3878,6,FALSE)</f>
        <v>No</v>
      </c>
      <c r="H1544" s="11">
        <f>VLOOKUP($A1544,'Medical Examinations'!$A1544:$P3878,13,FALSE)</f>
        <v>0</v>
      </c>
      <c r="I1544" s="11" t="str">
        <f>VLOOKUP($A1544,'Medical Examinations'!$A1544:$P3878,16,FALSE)</f>
        <v>No</v>
      </c>
      <c r="J1544" s="11" t="str">
        <f>VLOOKUP($A1544,'Medical Examinations'!$A1544:$P3878,11,FALSE)</f>
        <v>Obesity</v>
      </c>
      <c r="K1544" s="11" t="str">
        <f>VLOOKUP($A1544,'Medical Examinations'!$A1544:$P3878,12,FALSE)</f>
        <v>Prediabetes</v>
      </c>
      <c r="L1544" s="11" t="str">
        <f>VLOOKUP($A375,'Hospitalisation Details'!$K375:$S2717,7,FALSE)</f>
        <v>3 Oct 1981</v>
      </c>
      <c r="M1544" s="17">
        <f>VLOOKUP($A375,'Hospitalisation Details'!$K375:$S2717,9,FALSE)</f>
        <v>27495.59</v>
      </c>
      <c r="N1544" s="11" t="str">
        <f>VLOOKUP($A375,'Hospitalisation Details'!$K375:$S2717,4,FALSE)</f>
        <v>Tier - 2</v>
      </c>
      <c r="O1544" s="11" t="str">
        <f>VLOOKUP($A375,'Hospitalisation Details'!$K375:$S2717,5,FALSE)</f>
        <v>Tier - 1</v>
      </c>
      <c r="P1544" s="11" t="str">
        <f>VLOOKUP($A375,'Hospitalisation Details'!$K375:$S2717,6,FALSE)</f>
        <v>R1011</v>
      </c>
      <c r="Q1544" s="36">
        <f ca="1">VLOOKUP($A375,'Hospitalisation Details'!$K375:$S2717,8,FALSE)</f>
        <v>43</v>
      </c>
    </row>
    <row r="1545" spans="1:17" x14ac:dyDescent="0.3">
      <c r="A1545" s="14" t="str">
        <f>VLOOKUP('Customer Names'!A1545,'Customer Names'!A1545:F3879,1,FALSE)</f>
        <v>Id1544</v>
      </c>
      <c r="B1545" s="11" t="str">
        <f>VLOOKUP('Customer Names'!B1545,'Customer Names'!B1545:G3879,5,FALSE)</f>
        <v>Arturo</v>
      </c>
      <c r="C1545" s="11">
        <f>VLOOKUP($A1545,'Medical Examinations'!$A1545:$O3879,2,FALSE)</f>
        <v>34.104999999999997</v>
      </c>
      <c r="D1545" s="11">
        <f>VLOOKUP($A1545,'Medical Examinations'!$A1545:$O3879,3,FALSE)</f>
        <v>5.93</v>
      </c>
      <c r="E1545" s="11" t="str">
        <f>VLOOKUP($A1545,'Medical Examinations'!$A1545:$P3879,14,FALSE)</f>
        <v>No</v>
      </c>
      <c r="F1545" s="11" t="str">
        <f>VLOOKUP($A1545,'Medical Examinations'!$A1545:$O3879,5,FALSE)</f>
        <v>No</v>
      </c>
      <c r="G1545" s="11" t="str">
        <f>VLOOKUP($A1545,'Medical Examinations'!$A1545:$O3879,6,FALSE)</f>
        <v>No</v>
      </c>
      <c r="H1545" s="11">
        <f>VLOOKUP($A1545,'Medical Examinations'!$A1545:$P3879,13,FALSE)</f>
        <v>0</v>
      </c>
      <c r="I1545" s="11" t="str">
        <f>VLOOKUP($A1545,'Medical Examinations'!$A1545:$P3879,16,FALSE)</f>
        <v>No</v>
      </c>
      <c r="J1545" s="11" t="str">
        <f>VLOOKUP($A1545,'Medical Examinations'!$A1545:$P3879,11,FALSE)</f>
        <v>Obesity</v>
      </c>
      <c r="K1545" s="11" t="str">
        <f>VLOOKUP($A1545,'Medical Examinations'!$A1545:$P3879,12,FALSE)</f>
        <v>Prediabetes</v>
      </c>
      <c r="L1545" s="11" t="str">
        <f>VLOOKUP($A376,'Hospitalisation Details'!$K376:$S2718,7,FALSE)</f>
        <v>5 Dec 1985</v>
      </c>
      <c r="M1545" s="17">
        <f>VLOOKUP($A376,'Hospitalisation Details'!$K376:$S2718,9,FALSE)</f>
        <v>27432.73</v>
      </c>
      <c r="N1545" s="11" t="str">
        <f>VLOOKUP($A376,'Hospitalisation Details'!$K376:$S2718,4,FALSE)</f>
        <v>Tier - 2</v>
      </c>
      <c r="O1545" s="11" t="str">
        <f>VLOOKUP($A376,'Hospitalisation Details'!$K376:$S2718,5,FALSE)</f>
        <v>Tier - 1</v>
      </c>
      <c r="P1545" s="11" t="str">
        <f>VLOOKUP($A376,'Hospitalisation Details'!$K376:$S2718,6,FALSE)</f>
        <v>R1011</v>
      </c>
      <c r="Q1545" s="36">
        <f ca="1">VLOOKUP($A376,'Hospitalisation Details'!$K376:$S2718,8,FALSE)</f>
        <v>39</v>
      </c>
    </row>
    <row r="1546" spans="1:17" x14ac:dyDescent="0.3">
      <c r="A1546" s="14" t="str">
        <f>VLOOKUP('Customer Names'!A1546,'Customer Names'!A1546:F3880,1,FALSE)</f>
        <v>Id1545</v>
      </c>
      <c r="B1546" s="11" t="str">
        <f>VLOOKUP('Customer Names'!B1546,'Customer Names'!B1546:G3880,5,FALSE)</f>
        <v>Jake</v>
      </c>
      <c r="C1546" s="11">
        <f>VLOOKUP($A1546,'Medical Examinations'!$A1546:$O3880,2,FALSE)</f>
        <v>24.97</v>
      </c>
      <c r="D1546" s="11">
        <f>VLOOKUP($A1546,'Medical Examinations'!$A1546:$O3880,3,FALSE)</f>
        <v>5.66</v>
      </c>
      <c r="E1546" s="11" t="str">
        <f>VLOOKUP($A1546,'Medical Examinations'!$A1546:$P3880,14,FALSE)</f>
        <v>No</v>
      </c>
      <c r="F1546" s="11" t="str">
        <f>VLOOKUP($A1546,'Medical Examinations'!$A1546:$O3880,5,FALSE)</f>
        <v>No</v>
      </c>
      <c r="G1546" s="11" t="str">
        <f>VLOOKUP($A1546,'Medical Examinations'!$A1546:$O3880,6,FALSE)</f>
        <v>No</v>
      </c>
      <c r="H1546" s="11">
        <f>VLOOKUP($A1546,'Medical Examinations'!$A1546:$P3880,13,FALSE)</f>
        <v>0</v>
      </c>
      <c r="I1546" s="11" t="str">
        <f>VLOOKUP($A1546,'Medical Examinations'!$A1546:$P3880,16,FALSE)</f>
        <v>No</v>
      </c>
      <c r="J1546" s="11" t="str">
        <f>VLOOKUP($A1546,'Medical Examinations'!$A1546:$P3880,11,FALSE)</f>
        <v>Overweight</v>
      </c>
      <c r="K1546" s="11" t="str">
        <f>VLOOKUP($A1546,'Medical Examinations'!$A1546:$P3880,12,FALSE)</f>
        <v>Normal</v>
      </c>
      <c r="L1546" s="11" t="str">
        <f>VLOOKUP($A377,'Hospitalisation Details'!$K377:$S2719,7,FALSE)</f>
        <v>15 Sep 1988</v>
      </c>
      <c r="M1546" s="17">
        <f>VLOOKUP($A377,'Hospitalisation Details'!$K377:$S2719,9,FALSE)</f>
        <v>27375.9</v>
      </c>
      <c r="N1546" s="11" t="str">
        <f>VLOOKUP($A377,'Hospitalisation Details'!$K377:$S2719,4,FALSE)</f>
        <v>Tier - 2</v>
      </c>
      <c r="O1546" s="11" t="str">
        <f>VLOOKUP($A377,'Hospitalisation Details'!$K377:$S2719,5,FALSE)</f>
        <v>Tier - 3</v>
      </c>
      <c r="P1546" s="11" t="str">
        <f>VLOOKUP($A377,'Hospitalisation Details'!$K377:$S2719,6,FALSE)</f>
        <v>R1015</v>
      </c>
      <c r="Q1546" s="36">
        <f ca="1">VLOOKUP($A377,'Hospitalisation Details'!$K377:$S2719,8,FALSE)</f>
        <v>36</v>
      </c>
    </row>
    <row r="1547" spans="1:17" x14ac:dyDescent="0.3">
      <c r="A1547" s="14" t="str">
        <f>VLOOKUP('Customer Names'!A1547,'Customer Names'!A1547:F3881,1,FALSE)</f>
        <v>Id1546</v>
      </c>
      <c r="B1547" s="11" t="str">
        <f>VLOOKUP('Customer Names'!B1547,'Customer Names'!B1547:G3881,5,FALSE)</f>
        <v>Sarah E</v>
      </c>
      <c r="C1547" s="11">
        <f>VLOOKUP($A1547,'Medical Examinations'!$A1547:$O3881,2,FALSE)</f>
        <v>34.799999999999997</v>
      </c>
      <c r="D1547" s="11">
        <f>VLOOKUP($A1547,'Medical Examinations'!$A1547:$O3881,3,FALSE)</f>
        <v>4.1900000000000004</v>
      </c>
      <c r="E1547" s="11" t="str">
        <f>VLOOKUP($A1547,'Medical Examinations'!$A1547:$P3881,14,FALSE)</f>
        <v>No</v>
      </c>
      <c r="F1547" s="11" t="str">
        <f>VLOOKUP($A1547,'Medical Examinations'!$A1547:$O3881,5,FALSE)</f>
        <v>No</v>
      </c>
      <c r="G1547" s="11" t="str">
        <f>VLOOKUP($A1547,'Medical Examinations'!$A1547:$O3881,6,FALSE)</f>
        <v>No</v>
      </c>
      <c r="H1547" s="11">
        <f>VLOOKUP($A1547,'Medical Examinations'!$A1547:$P3881,13,FALSE)</f>
        <v>1</v>
      </c>
      <c r="I1547" s="11" t="str">
        <f>VLOOKUP($A1547,'Medical Examinations'!$A1547:$P3881,16,FALSE)</f>
        <v>No</v>
      </c>
      <c r="J1547" s="11" t="str">
        <f>VLOOKUP($A1547,'Medical Examinations'!$A1547:$P3881,11,FALSE)</f>
        <v>Obesity</v>
      </c>
      <c r="K1547" s="11" t="str">
        <f>VLOOKUP($A1547,'Medical Examinations'!$A1547:$P3881,12,FALSE)</f>
        <v>Normal</v>
      </c>
      <c r="L1547" s="11" t="str">
        <f>VLOOKUP($A378,'Hospitalisation Details'!$K378:$S2720,7,FALSE)</f>
        <v>16 Oct 1969</v>
      </c>
      <c r="M1547" s="17">
        <f>VLOOKUP($A378,'Hospitalisation Details'!$K378:$S2720,9,FALSE)</f>
        <v>27346.04</v>
      </c>
      <c r="N1547" s="11" t="str">
        <f>VLOOKUP($A378,'Hospitalisation Details'!$K378:$S2720,4,FALSE)</f>
        <v>Tier - 2</v>
      </c>
      <c r="O1547" s="11" t="str">
        <f>VLOOKUP($A378,'Hospitalisation Details'!$K378:$S2720,5,FALSE)</f>
        <v>Tier - 2</v>
      </c>
      <c r="P1547" s="11" t="str">
        <f>VLOOKUP($A378,'Hospitalisation Details'!$K378:$S2720,6,FALSE)</f>
        <v>R1013</v>
      </c>
      <c r="Q1547" s="36">
        <f ca="1">VLOOKUP($A378,'Hospitalisation Details'!$K378:$S2720,8,FALSE)</f>
        <v>55</v>
      </c>
    </row>
    <row r="1548" spans="1:17" x14ac:dyDescent="0.3">
      <c r="A1548" s="14" t="str">
        <f>VLOOKUP('Customer Names'!A1548,'Customer Names'!A1548:F3882,1,FALSE)</f>
        <v>Id1547</v>
      </c>
      <c r="B1548" s="11" t="str">
        <f>VLOOKUP('Customer Names'!B1548,'Customer Names'!B1548:G3882,5,FALSE)</f>
        <v>Alison L</v>
      </c>
      <c r="C1548" s="11">
        <f>VLOOKUP($A1548,'Medical Examinations'!$A1548:$O3882,2,FALSE)</f>
        <v>32.965000000000003</v>
      </c>
      <c r="D1548" s="11">
        <f>VLOOKUP($A1548,'Medical Examinations'!$A1548:$O3882,3,FALSE)</f>
        <v>9.2100000000000009</v>
      </c>
      <c r="E1548" s="11" t="str">
        <f>VLOOKUP($A1548,'Medical Examinations'!$A1548:$P3882,14,FALSE)</f>
        <v>Yes</v>
      </c>
      <c r="F1548" s="11" t="str">
        <f>VLOOKUP($A1548,'Medical Examinations'!$A1548:$O3882,5,FALSE)</f>
        <v>No</v>
      </c>
      <c r="G1548" s="11" t="str">
        <f>VLOOKUP($A1548,'Medical Examinations'!$A1548:$O3882,6,FALSE)</f>
        <v>No</v>
      </c>
      <c r="H1548" s="11">
        <f>VLOOKUP($A1548,'Medical Examinations'!$A1548:$P3882,13,FALSE)</f>
        <v>0</v>
      </c>
      <c r="I1548" s="11" t="str">
        <f>VLOOKUP($A1548,'Medical Examinations'!$A1548:$P3882,16,FALSE)</f>
        <v>No</v>
      </c>
      <c r="J1548" s="11" t="str">
        <f>VLOOKUP($A1548,'Medical Examinations'!$A1548:$P3882,11,FALSE)</f>
        <v>Obesity</v>
      </c>
      <c r="K1548" s="11" t="str">
        <f>VLOOKUP($A1548,'Medical Examinations'!$A1548:$P3882,12,FALSE)</f>
        <v>Diabetes</v>
      </c>
      <c r="L1548" s="11" t="str">
        <f>VLOOKUP($A379,'Hospitalisation Details'!$K379:$S2721,7,FALSE)</f>
        <v>6 Jun 1968</v>
      </c>
      <c r="M1548" s="17">
        <f>VLOOKUP($A379,'Hospitalisation Details'!$K379:$S2721,9,FALSE)</f>
        <v>27322.73</v>
      </c>
      <c r="N1548" s="11" t="str">
        <f>VLOOKUP($A379,'Hospitalisation Details'!$K379:$S2721,4,FALSE)</f>
        <v>Tier - 2</v>
      </c>
      <c r="O1548" s="11" t="str">
        <f>VLOOKUP($A379,'Hospitalisation Details'!$K379:$S2721,5,FALSE)</f>
        <v>Tier - 2</v>
      </c>
      <c r="P1548" s="11" t="str">
        <f>VLOOKUP($A379,'Hospitalisation Details'!$K379:$S2721,6,FALSE)</f>
        <v>R1013</v>
      </c>
      <c r="Q1548" s="36">
        <f ca="1">VLOOKUP($A379,'Hospitalisation Details'!$K379:$S2721,8,FALSE)</f>
        <v>56</v>
      </c>
    </row>
    <row r="1549" spans="1:17" x14ac:dyDescent="0.3">
      <c r="A1549" s="14" t="str">
        <f>VLOOKUP('Customer Names'!A1549,'Customer Names'!A1549:F3883,1,FALSE)</f>
        <v>Id1548</v>
      </c>
      <c r="B1549" s="11" t="str">
        <f>VLOOKUP('Customer Names'!B1549,'Customer Names'!B1549:G3883,5,FALSE)</f>
        <v>Karen A</v>
      </c>
      <c r="C1549" s="11">
        <f>VLOOKUP($A1549,'Medical Examinations'!$A1549:$O3883,2,FALSE)</f>
        <v>27.265000000000001</v>
      </c>
      <c r="D1549" s="11">
        <f>VLOOKUP($A1549,'Medical Examinations'!$A1549:$O3883,3,FALSE)</f>
        <v>5.51</v>
      </c>
      <c r="E1549" s="11" t="str">
        <f>VLOOKUP($A1549,'Medical Examinations'!$A1549:$P3883,14,FALSE)</f>
        <v>No</v>
      </c>
      <c r="F1549" s="11" t="str">
        <f>VLOOKUP($A1549,'Medical Examinations'!$A1549:$O3883,5,FALSE)</f>
        <v>No</v>
      </c>
      <c r="G1549" s="11" t="str">
        <f>VLOOKUP($A1549,'Medical Examinations'!$A1549:$O3883,6,FALSE)</f>
        <v>No</v>
      </c>
      <c r="H1549" s="11">
        <f>VLOOKUP($A1549,'Medical Examinations'!$A1549:$P3883,13,FALSE)</f>
        <v>1</v>
      </c>
      <c r="I1549" s="11" t="str">
        <f>VLOOKUP($A1549,'Medical Examinations'!$A1549:$P3883,16,FALSE)</f>
        <v>No</v>
      </c>
      <c r="J1549" s="11" t="str">
        <f>VLOOKUP($A1549,'Medical Examinations'!$A1549:$P3883,11,FALSE)</f>
        <v>Overweight</v>
      </c>
      <c r="K1549" s="11" t="str">
        <f>VLOOKUP($A1549,'Medical Examinations'!$A1549:$P3883,12,FALSE)</f>
        <v>Normal</v>
      </c>
      <c r="L1549" s="11" t="str">
        <f>VLOOKUP($A380,'Hospitalisation Details'!$K380:$S2722,7,FALSE)</f>
        <v>2 Dec 1999</v>
      </c>
      <c r="M1549" s="17">
        <f>VLOOKUP($A380,'Hospitalisation Details'!$K380:$S2722,9,FALSE)</f>
        <v>27236.959999999999</v>
      </c>
      <c r="N1549" s="11" t="str">
        <f>VLOOKUP($A380,'Hospitalisation Details'!$K380:$S2722,4,FALSE)</f>
        <v>Tier - 2</v>
      </c>
      <c r="O1549" s="11" t="str">
        <f>VLOOKUP($A380,'Hospitalisation Details'!$K380:$S2722,5,FALSE)</f>
        <v>Tier - 1</v>
      </c>
      <c r="P1549" s="11" t="str">
        <f>VLOOKUP($A380,'Hospitalisation Details'!$K380:$S2722,6,FALSE)</f>
        <v>R1011</v>
      </c>
      <c r="Q1549" s="36">
        <f ca="1">VLOOKUP($A380,'Hospitalisation Details'!$K380:$S2722,8,FALSE)</f>
        <v>25</v>
      </c>
    </row>
    <row r="1550" spans="1:17" x14ac:dyDescent="0.3">
      <c r="A1550" s="14" t="str">
        <f>VLOOKUP('Customer Names'!A1550,'Customer Names'!A1550:F3884,1,FALSE)</f>
        <v>Id1549</v>
      </c>
      <c r="B1550" s="11" t="str">
        <f>VLOOKUP('Customer Names'!B1550,'Customer Names'!B1550:G3884,5,FALSE)</f>
        <v>Thomas R</v>
      </c>
      <c r="C1550" s="11">
        <f>VLOOKUP($A1550,'Medical Examinations'!$A1550:$O3884,2,FALSE)</f>
        <v>17.059999999999999</v>
      </c>
      <c r="D1550" s="11">
        <f>VLOOKUP($A1550,'Medical Examinations'!$A1550:$O3884,3,FALSE)</f>
        <v>8.5</v>
      </c>
      <c r="E1550" s="11" t="str">
        <f>VLOOKUP($A1550,'Medical Examinations'!$A1550:$P3884,14,FALSE)</f>
        <v>No</v>
      </c>
      <c r="F1550" s="11" t="str">
        <f>VLOOKUP($A1550,'Medical Examinations'!$A1550:$O3884,5,FALSE)</f>
        <v>No</v>
      </c>
      <c r="G1550" s="11" t="str">
        <f>VLOOKUP($A1550,'Medical Examinations'!$A1550:$O3884,6,FALSE)</f>
        <v>No</v>
      </c>
      <c r="H1550" s="11">
        <f>VLOOKUP($A1550,'Medical Examinations'!$A1550:$P3884,13,FALSE)</f>
        <v>0</v>
      </c>
      <c r="I1550" s="11" t="str">
        <f>VLOOKUP($A1550,'Medical Examinations'!$A1550:$P3884,16,FALSE)</f>
        <v>No</v>
      </c>
      <c r="J1550" s="11" t="str">
        <f>VLOOKUP($A1550,'Medical Examinations'!$A1550:$P3884,11,FALSE)</f>
        <v>Underweight</v>
      </c>
      <c r="K1550" s="11" t="str">
        <f>VLOOKUP($A1550,'Medical Examinations'!$A1550:$P3884,12,FALSE)</f>
        <v>Diabetes</v>
      </c>
      <c r="L1550" s="11" t="str">
        <f>VLOOKUP($A381,'Hospitalisation Details'!$K381:$S2723,7,FALSE)</f>
        <v>21 Dec 1965</v>
      </c>
      <c r="M1550" s="17">
        <f>VLOOKUP($A381,'Hospitalisation Details'!$K381:$S2723,9,FALSE)</f>
        <v>27218.44</v>
      </c>
      <c r="N1550" s="11" t="str">
        <f>VLOOKUP($A381,'Hospitalisation Details'!$K381:$S2723,4,FALSE)</f>
        <v>Tier - 2</v>
      </c>
      <c r="O1550" s="11" t="str">
        <f>VLOOKUP($A381,'Hospitalisation Details'!$K381:$S2723,5,FALSE)</f>
        <v>Tier - 1</v>
      </c>
      <c r="P1550" s="11" t="str">
        <f>VLOOKUP($A381,'Hospitalisation Details'!$K381:$S2723,6,FALSE)</f>
        <v>R1017</v>
      </c>
      <c r="Q1550" s="36">
        <f ca="1">VLOOKUP($A381,'Hospitalisation Details'!$K381:$S2723,8,FALSE)</f>
        <v>59</v>
      </c>
    </row>
    <row r="1551" spans="1:17" x14ac:dyDescent="0.3">
      <c r="A1551" s="14" t="str">
        <f>VLOOKUP('Customer Names'!A1551,'Customer Names'!A1551:F3885,1,FALSE)</f>
        <v>Id1550</v>
      </c>
      <c r="B1551" s="11" t="str">
        <f>VLOOKUP('Customer Names'!B1551,'Customer Names'!B1551:G3885,5,FALSE)</f>
        <v>Stephanie W</v>
      </c>
      <c r="C1551" s="11">
        <f>VLOOKUP($A1551,'Medical Examinations'!$A1551:$O3885,2,FALSE)</f>
        <v>36.29</v>
      </c>
      <c r="D1551" s="11">
        <f>VLOOKUP($A1551,'Medical Examinations'!$A1551:$O3885,3,FALSE)</f>
        <v>6.23</v>
      </c>
      <c r="E1551" s="11" t="str">
        <f>VLOOKUP($A1551,'Medical Examinations'!$A1551:$P3885,14,FALSE)</f>
        <v>No</v>
      </c>
      <c r="F1551" s="11" t="str">
        <f>VLOOKUP($A1551,'Medical Examinations'!$A1551:$O3885,5,FALSE)</f>
        <v>No</v>
      </c>
      <c r="G1551" s="11" t="str">
        <f>VLOOKUP($A1551,'Medical Examinations'!$A1551:$O3885,6,FALSE)</f>
        <v>No</v>
      </c>
      <c r="H1551" s="11">
        <f>VLOOKUP($A1551,'Medical Examinations'!$A1551:$P3885,13,FALSE)</f>
        <v>0</v>
      </c>
      <c r="I1551" s="11" t="str">
        <f>VLOOKUP($A1551,'Medical Examinations'!$A1551:$P3885,16,FALSE)</f>
        <v>No</v>
      </c>
      <c r="J1551" s="11" t="str">
        <f>VLOOKUP($A1551,'Medical Examinations'!$A1551:$P3885,11,FALSE)</f>
        <v>Obesity</v>
      </c>
      <c r="K1551" s="11" t="str">
        <f>VLOOKUP($A1551,'Medical Examinations'!$A1551:$P3885,12,FALSE)</f>
        <v>Prediabetes</v>
      </c>
      <c r="L1551" s="11" t="str">
        <f>VLOOKUP($A382,'Hospitalisation Details'!$K382:$S2724,7,FALSE)</f>
        <v>2 Oct 1970</v>
      </c>
      <c r="M1551" s="17">
        <f>VLOOKUP($A382,'Hospitalisation Details'!$K382:$S2724,9,FALSE)</f>
        <v>27117.99</v>
      </c>
      <c r="N1551" s="11" t="str">
        <f>VLOOKUP($A382,'Hospitalisation Details'!$K382:$S2724,4,FALSE)</f>
        <v>Tier - 2</v>
      </c>
      <c r="O1551" s="11" t="str">
        <f>VLOOKUP($A382,'Hospitalisation Details'!$K382:$S2724,5,FALSE)</f>
        <v>Tier - 2</v>
      </c>
      <c r="P1551" s="11" t="str">
        <f>VLOOKUP($A382,'Hospitalisation Details'!$K382:$S2724,6,FALSE)</f>
        <v>R1013</v>
      </c>
      <c r="Q1551" s="36">
        <f ca="1">VLOOKUP($A382,'Hospitalisation Details'!$K382:$S2724,8,FALSE)</f>
        <v>54</v>
      </c>
    </row>
    <row r="1552" spans="1:17" x14ac:dyDescent="0.3">
      <c r="A1552" s="14" t="str">
        <f>VLOOKUP('Customer Names'!A1552,'Customer Names'!A1552:F3886,1,FALSE)</f>
        <v>Id1551</v>
      </c>
      <c r="B1552" s="11" t="str">
        <f>VLOOKUP('Customer Names'!B1552,'Customer Names'!B1552:G3886,5,FALSE)</f>
        <v>Ezra</v>
      </c>
      <c r="C1552" s="11">
        <f>VLOOKUP($A1552,'Medical Examinations'!$A1552:$O3886,2,FALSE)</f>
        <v>28.594999999999999</v>
      </c>
      <c r="D1552" s="11">
        <f>VLOOKUP($A1552,'Medical Examinations'!$A1552:$O3886,3,FALSE)</f>
        <v>8.5299999999999994</v>
      </c>
      <c r="E1552" s="11" t="str">
        <f>VLOOKUP($A1552,'Medical Examinations'!$A1552:$P3886,14,FALSE)</f>
        <v>Yes</v>
      </c>
      <c r="F1552" s="11" t="str">
        <f>VLOOKUP($A1552,'Medical Examinations'!$A1552:$O3886,5,FALSE)</f>
        <v>No</v>
      </c>
      <c r="G1552" s="11" t="str">
        <f>VLOOKUP($A1552,'Medical Examinations'!$A1552:$O3886,6,FALSE)</f>
        <v>No</v>
      </c>
      <c r="H1552" s="11">
        <f>VLOOKUP($A1552,'Medical Examinations'!$A1552:$P3886,13,FALSE)</f>
        <v>1</v>
      </c>
      <c r="I1552" s="11" t="str">
        <f>VLOOKUP($A1552,'Medical Examinations'!$A1552:$P3886,16,FALSE)</f>
        <v>No</v>
      </c>
      <c r="J1552" s="11" t="str">
        <f>VLOOKUP($A1552,'Medical Examinations'!$A1552:$P3886,11,FALSE)</f>
        <v>Overweight</v>
      </c>
      <c r="K1552" s="11" t="str">
        <f>VLOOKUP($A1552,'Medical Examinations'!$A1552:$P3886,12,FALSE)</f>
        <v>Diabetes</v>
      </c>
      <c r="L1552" s="11" t="str">
        <f>VLOOKUP($A383,'Hospitalisation Details'!$K383:$S2725,7,FALSE)</f>
        <v>13 Dec 1990</v>
      </c>
      <c r="M1552" s="17">
        <f>VLOOKUP($A383,'Hospitalisation Details'!$K383:$S2725,9,FALSE)</f>
        <v>27092.38</v>
      </c>
      <c r="N1552" s="11" t="str">
        <f>VLOOKUP($A383,'Hospitalisation Details'!$K383:$S2725,4,FALSE)</f>
        <v>Tier - 2</v>
      </c>
      <c r="O1552" s="11" t="str">
        <f>VLOOKUP($A383,'Hospitalisation Details'!$K383:$S2725,5,FALSE)</f>
        <v>Tier - 3</v>
      </c>
      <c r="P1552" s="11" t="str">
        <f>VLOOKUP($A383,'Hospitalisation Details'!$K383:$S2725,6,FALSE)</f>
        <v>R1011</v>
      </c>
      <c r="Q1552" s="36">
        <f ca="1">VLOOKUP($A383,'Hospitalisation Details'!$K383:$S2725,8,FALSE)</f>
        <v>34</v>
      </c>
    </row>
    <row r="1553" spans="1:17" x14ac:dyDescent="0.3">
      <c r="A1553" s="14" t="str">
        <f>VLOOKUP('Customer Names'!A1553,'Customer Names'!A1553:F3887,1,FALSE)</f>
        <v>Id1552</v>
      </c>
      <c r="B1553" s="11" t="str">
        <f>VLOOKUP('Customer Names'!B1553,'Customer Names'!B1553:G3887,5,FALSE)</f>
        <v>Jim</v>
      </c>
      <c r="C1553" s="11">
        <f>VLOOKUP($A1553,'Medical Examinations'!$A1553:$O3887,2,FALSE)</f>
        <v>17.8</v>
      </c>
      <c r="D1553" s="11">
        <f>VLOOKUP($A1553,'Medical Examinations'!$A1553:$O3887,3,FALSE)</f>
        <v>5.75</v>
      </c>
      <c r="E1553" s="11" t="str">
        <f>VLOOKUP($A1553,'Medical Examinations'!$A1553:$P3887,14,FALSE)</f>
        <v>Yes</v>
      </c>
      <c r="F1553" s="11" t="str">
        <f>VLOOKUP($A1553,'Medical Examinations'!$A1553:$O3887,5,FALSE)</f>
        <v>No</v>
      </c>
      <c r="G1553" s="11" t="str">
        <f>VLOOKUP($A1553,'Medical Examinations'!$A1553:$O3887,6,FALSE)</f>
        <v>Yes</v>
      </c>
      <c r="H1553" s="11">
        <f>VLOOKUP($A1553,'Medical Examinations'!$A1553:$P3887,13,FALSE)</f>
        <v>1</v>
      </c>
      <c r="I1553" s="11" t="str">
        <f>VLOOKUP($A1553,'Medical Examinations'!$A1553:$P3887,16,FALSE)</f>
        <v>No</v>
      </c>
      <c r="J1553" s="11" t="str">
        <f>VLOOKUP($A1553,'Medical Examinations'!$A1553:$P3887,11,FALSE)</f>
        <v>Underweight</v>
      </c>
      <c r="K1553" s="11" t="str">
        <f>VLOOKUP($A1553,'Medical Examinations'!$A1553:$P3887,12,FALSE)</f>
        <v>Prediabetes</v>
      </c>
      <c r="L1553" s="11" t="str">
        <f>VLOOKUP($A384,'Hospitalisation Details'!$K384:$S2726,7,FALSE)</f>
        <v>2 Jul 1994</v>
      </c>
      <c r="M1553" s="17">
        <f>VLOOKUP($A384,'Hospitalisation Details'!$K384:$S2726,9,FALSE)</f>
        <v>27080.639999999999</v>
      </c>
      <c r="N1553" s="11" t="str">
        <f>VLOOKUP($A384,'Hospitalisation Details'!$K384:$S2726,4,FALSE)</f>
        <v>Tier - 2</v>
      </c>
      <c r="O1553" s="11" t="str">
        <f>VLOOKUP($A384,'Hospitalisation Details'!$K384:$S2726,5,FALSE)</f>
        <v>Tier - 2</v>
      </c>
      <c r="P1553" s="11" t="str">
        <f>VLOOKUP($A384,'Hospitalisation Details'!$K384:$S2726,6,FALSE)</f>
        <v>R1011</v>
      </c>
      <c r="Q1553" s="36">
        <f ca="1">VLOOKUP($A384,'Hospitalisation Details'!$K384:$S2726,8,FALSE)</f>
        <v>30</v>
      </c>
    </row>
    <row r="1554" spans="1:17" x14ac:dyDescent="0.3">
      <c r="A1554" s="14" t="str">
        <f>VLOOKUP('Customer Names'!A1554,'Customer Names'!A1554:F3888,1,FALSE)</f>
        <v>Id1553</v>
      </c>
      <c r="B1554" s="11" t="str">
        <f>VLOOKUP('Customer Names'!B1554,'Customer Names'!B1554:G3888,5,FALSE)</f>
        <v>Ari L</v>
      </c>
      <c r="C1554" s="11">
        <f>VLOOKUP($A1554,'Medical Examinations'!$A1554:$O3888,2,FALSE)</f>
        <v>21.4</v>
      </c>
      <c r="D1554" s="11">
        <f>VLOOKUP($A1554,'Medical Examinations'!$A1554:$O3888,3,FALSE)</f>
        <v>5.6</v>
      </c>
      <c r="E1554" s="11" t="str">
        <f>VLOOKUP($A1554,'Medical Examinations'!$A1554:$P3888,14,FALSE)</f>
        <v>No</v>
      </c>
      <c r="F1554" s="11" t="str">
        <f>VLOOKUP($A1554,'Medical Examinations'!$A1554:$O3888,5,FALSE)</f>
        <v>No</v>
      </c>
      <c r="G1554" s="11" t="str">
        <f>VLOOKUP($A1554,'Medical Examinations'!$A1554:$O3888,6,FALSE)</f>
        <v>No</v>
      </c>
      <c r="H1554" s="11">
        <f>VLOOKUP($A1554,'Medical Examinations'!$A1554:$P3888,13,FALSE)</f>
        <v>0</v>
      </c>
      <c r="I1554" s="11" t="str">
        <f>VLOOKUP($A1554,'Medical Examinations'!$A1554:$P3888,16,FALSE)</f>
        <v>No</v>
      </c>
      <c r="J1554" s="11" t="str">
        <f>VLOOKUP($A1554,'Medical Examinations'!$A1554:$P3888,11,FALSE)</f>
        <v>Normal Weight</v>
      </c>
      <c r="K1554" s="11" t="str">
        <f>VLOOKUP($A1554,'Medical Examinations'!$A1554:$P3888,12,FALSE)</f>
        <v>Normal</v>
      </c>
      <c r="L1554" s="11" t="str">
        <f>VLOOKUP($A385,'Hospitalisation Details'!$K385:$S2727,7,FALSE)</f>
        <v>30 Jun 1958</v>
      </c>
      <c r="M1554" s="17">
        <f>VLOOKUP($A385,'Hospitalisation Details'!$K385:$S2727,9,FALSE)</f>
        <v>27037.91</v>
      </c>
      <c r="N1554" s="11" t="str">
        <f>VLOOKUP($A385,'Hospitalisation Details'!$K385:$S2727,4,FALSE)</f>
        <v>Tier - 2</v>
      </c>
      <c r="O1554" s="11" t="str">
        <f>VLOOKUP($A385,'Hospitalisation Details'!$K385:$S2727,5,FALSE)</f>
        <v>Tier - 2</v>
      </c>
      <c r="P1554" s="11" t="str">
        <f>VLOOKUP($A385,'Hospitalisation Details'!$K385:$S2727,6,FALSE)</f>
        <v>R1013</v>
      </c>
      <c r="Q1554" s="36">
        <f ca="1">VLOOKUP($A385,'Hospitalisation Details'!$K385:$S2727,8,FALSE)</f>
        <v>66</v>
      </c>
    </row>
    <row r="1555" spans="1:17" x14ac:dyDescent="0.3">
      <c r="A1555" s="14" t="str">
        <f>VLOOKUP('Customer Names'!A1555,'Customer Names'!A1555:F3889,1,FALSE)</f>
        <v>Id1554</v>
      </c>
      <c r="B1555" s="11" t="str">
        <f>VLOOKUP('Customer Names'!B1555,'Customer Names'!B1555:G3889,5,FALSE)</f>
        <v>Fanny</v>
      </c>
      <c r="C1555" s="11">
        <f>VLOOKUP($A1555,'Medical Examinations'!$A1555:$O3889,2,FALSE)</f>
        <v>23.01</v>
      </c>
      <c r="D1555" s="11">
        <f>VLOOKUP($A1555,'Medical Examinations'!$A1555:$O3889,3,FALSE)</f>
        <v>4.68</v>
      </c>
      <c r="E1555" s="11" t="str">
        <f>VLOOKUP($A1555,'Medical Examinations'!$A1555:$P3889,14,FALSE)</f>
        <v>No</v>
      </c>
      <c r="F1555" s="11" t="str">
        <f>VLOOKUP($A1555,'Medical Examinations'!$A1555:$O3889,5,FALSE)</f>
        <v>No</v>
      </c>
      <c r="G1555" s="11" t="str">
        <f>VLOOKUP($A1555,'Medical Examinations'!$A1555:$O3889,6,FALSE)</f>
        <v>No</v>
      </c>
      <c r="H1555" s="11">
        <f>VLOOKUP($A1555,'Medical Examinations'!$A1555:$P3889,13,FALSE)</f>
        <v>0</v>
      </c>
      <c r="I1555" s="11" t="str">
        <f>VLOOKUP($A1555,'Medical Examinations'!$A1555:$P3889,16,FALSE)</f>
        <v>No</v>
      </c>
      <c r="J1555" s="11" t="str">
        <f>VLOOKUP($A1555,'Medical Examinations'!$A1555:$P3889,11,FALSE)</f>
        <v>Normal Weight</v>
      </c>
      <c r="K1555" s="11" t="str">
        <f>VLOOKUP($A1555,'Medical Examinations'!$A1555:$P3889,12,FALSE)</f>
        <v>Normal</v>
      </c>
      <c r="L1555" s="11" t="str">
        <f>VLOOKUP($A386,'Hospitalisation Details'!$K386:$S2728,7,FALSE)</f>
        <v>9 Jul 1960</v>
      </c>
      <c r="M1555" s="17">
        <f>VLOOKUP($A386,'Hospitalisation Details'!$K386:$S2728,9,FALSE)</f>
        <v>27000.98</v>
      </c>
      <c r="N1555" s="11" t="str">
        <f>VLOOKUP($A386,'Hospitalisation Details'!$K386:$S2728,4,FALSE)</f>
        <v>Tier - 2</v>
      </c>
      <c r="O1555" s="11" t="str">
        <f>VLOOKUP($A386,'Hospitalisation Details'!$K386:$S2728,5,FALSE)</f>
        <v>Tier - 2</v>
      </c>
      <c r="P1555" s="11" t="str">
        <f>VLOOKUP($A386,'Hospitalisation Details'!$K386:$S2728,6,FALSE)</f>
        <v>R1013</v>
      </c>
      <c r="Q1555" s="36">
        <f ca="1">VLOOKUP($A386,'Hospitalisation Details'!$K386:$S2728,8,FALSE)</f>
        <v>64</v>
      </c>
    </row>
    <row r="1556" spans="1:17" x14ac:dyDescent="0.3">
      <c r="A1556" s="14" t="str">
        <f>VLOOKUP('Customer Names'!A1556,'Customer Names'!A1556:F3890,1,FALSE)</f>
        <v>Id1555</v>
      </c>
      <c r="B1556" s="11" t="str">
        <f>VLOOKUP('Customer Names'!B1556,'Customer Names'!B1556:G3890,5,FALSE)</f>
        <v>Heather</v>
      </c>
      <c r="C1556" s="11">
        <f>VLOOKUP($A1556,'Medical Examinations'!$A1556:$O3890,2,FALSE)</f>
        <v>19.86</v>
      </c>
      <c r="D1556" s="11">
        <f>VLOOKUP($A1556,'Medical Examinations'!$A1556:$O3890,3,FALSE)</f>
        <v>5.62</v>
      </c>
      <c r="E1556" s="11" t="str">
        <f>VLOOKUP($A1556,'Medical Examinations'!$A1556:$P3890,14,FALSE)</f>
        <v>Yes</v>
      </c>
      <c r="F1556" s="11" t="str">
        <f>VLOOKUP($A1556,'Medical Examinations'!$A1556:$O3890,5,FALSE)</f>
        <v>No</v>
      </c>
      <c r="G1556" s="11" t="str">
        <f>VLOOKUP($A1556,'Medical Examinations'!$A1556:$O3890,6,FALSE)</f>
        <v>No</v>
      </c>
      <c r="H1556" s="11">
        <f>VLOOKUP($A1556,'Medical Examinations'!$A1556:$P3890,13,FALSE)</f>
        <v>0</v>
      </c>
      <c r="I1556" s="11" t="str">
        <f>VLOOKUP($A1556,'Medical Examinations'!$A1556:$P3890,16,FALSE)</f>
        <v>No</v>
      </c>
      <c r="J1556" s="11" t="str">
        <f>VLOOKUP($A1556,'Medical Examinations'!$A1556:$P3890,11,FALSE)</f>
        <v>Normal Weight</v>
      </c>
      <c r="K1556" s="11" t="str">
        <f>VLOOKUP($A1556,'Medical Examinations'!$A1556:$P3890,12,FALSE)</f>
        <v>Normal</v>
      </c>
      <c r="L1556" s="11" t="str">
        <f>VLOOKUP($A387,'Hospitalisation Details'!$K387:$S2729,7,FALSE)</f>
        <v>9 Nov 2000</v>
      </c>
      <c r="M1556" s="17">
        <f>VLOOKUP($A387,'Hospitalisation Details'!$K387:$S2729,9,FALSE)</f>
        <v>26936.98</v>
      </c>
      <c r="N1556" s="11" t="str">
        <f>VLOOKUP($A387,'Hospitalisation Details'!$K387:$S2729,4,FALSE)</f>
        <v>Tier - 2</v>
      </c>
      <c r="O1556" s="11" t="str">
        <f>VLOOKUP($A387,'Hospitalisation Details'!$K387:$S2729,5,FALSE)</f>
        <v>Tier - 3</v>
      </c>
      <c r="P1556" s="11" t="str">
        <f>VLOOKUP($A387,'Hospitalisation Details'!$K387:$S2729,6,FALSE)</f>
        <v>R1011</v>
      </c>
      <c r="Q1556" s="36">
        <f ca="1">VLOOKUP($A387,'Hospitalisation Details'!$K387:$S2729,8,FALSE)</f>
        <v>24</v>
      </c>
    </row>
    <row r="1557" spans="1:17" x14ac:dyDescent="0.3">
      <c r="A1557" s="14" t="str">
        <f>VLOOKUP('Customer Names'!A1557,'Customer Names'!A1557:F3891,1,FALSE)</f>
        <v>Id1556</v>
      </c>
      <c r="B1557" s="11" t="str">
        <f>VLOOKUP('Customer Names'!B1557,'Customer Names'!B1557:G3891,5,FALSE)</f>
        <v>Peter W</v>
      </c>
      <c r="C1557" s="11">
        <f>VLOOKUP($A1557,'Medical Examinations'!$A1557:$O3891,2,FALSE)</f>
        <v>33.58</v>
      </c>
      <c r="D1557" s="11">
        <f>VLOOKUP($A1557,'Medical Examinations'!$A1557:$O3891,3,FALSE)</f>
        <v>5.08</v>
      </c>
      <c r="E1557" s="11" t="str">
        <f>VLOOKUP($A1557,'Medical Examinations'!$A1557:$P3891,14,FALSE)</f>
        <v>No</v>
      </c>
      <c r="F1557" s="11" t="str">
        <f>VLOOKUP($A1557,'Medical Examinations'!$A1557:$O3891,5,FALSE)</f>
        <v>No</v>
      </c>
      <c r="G1557" s="11" t="str">
        <f>VLOOKUP($A1557,'Medical Examinations'!$A1557:$O3891,6,FALSE)</f>
        <v>No</v>
      </c>
      <c r="H1557" s="11">
        <f>VLOOKUP($A1557,'Medical Examinations'!$A1557:$P3891,13,FALSE)</f>
        <v>0</v>
      </c>
      <c r="I1557" s="11" t="str">
        <f>VLOOKUP($A1557,'Medical Examinations'!$A1557:$P3891,16,FALSE)</f>
        <v>No</v>
      </c>
      <c r="J1557" s="11" t="str">
        <f>VLOOKUP($A1557,'Medical Examinations'!$A1557:$P3891,11,FALSE)</f>
        <v>Obesity</v>
      </c>
      <c r="K1557" s="11" t="str">
        <f>VLOOKUP($A1557,'Medical Examinations'!$A1557:$P3891,12,FALSE)</f>
        <v>Normal</v>
      </c>
      <c r="L1557" s="11" t="str">
        <f>VLOOKUP($A388,'Hospitalisation Details'!$K388:$S2730,7,FALSE)</f>
        <v>17 Jun 2002</v>
      </c>
      <c r="M1557" s="17">
        <f>VLOOKUP($A388,'Hospitalisation Details'!$K388:$S2730,9,FALSE)</f>
        <v>26927.69</v>
      </c>
      <c r="N1557" s="11" t="str">
        <f>VLOOKUP($A388,'Hospitalisation Details'!$K388:$S2730,4,FALSE)</f>
        <v>Tier - 2</v>
      </c>
      <c r="O1557" s="11" t="str">
        <f>VLOOKUP($A388,'Hospitalisation Details'!$K388:$S2730,5,FALSE)</f>
        <v>Tier - 2</v>
      </c>
      <c r="P1557" s="11" t="str">
        <f>VLOOKUP($A388,'Hospitalisation Details'!$K388:$S2730,6,FALSE)</f>
        <v>R1011</v>
      </c>
      <c r="Q1557" s="36">
        <f ca="1">VLOOKUP($A388,'Hospitalisation Details'!$K388:$S2730,8,FALSE)</f>
        <v>22</v>
      </c>
    </row>
    <row r="1558" spans="1:17" x14ac:dyDescent="0.3">
      <c r="A1558" s="14" t="str">
        <f>VLOOKUP('Customer Names'!A1558,'Customer Names'!A1558:F3892,1,FALSE)</f>
        <v>Id1557</v>
      </c>
      <c r="B1558" s="11" t="str">
        <f>VLOOKUP('Customer Names'!B1558,'Customer Names'!B1558:G3892,5,FALSE)</f>
        <v>Catherine A</v>
      </c>
      <c r="C1558" s="11">
        <f>VLOOKUP($A1558,'Medical Examinations'!$A1558:$O3892,2,FALSE)</f>
        <v>29.81</v>
      </c>
      <c r="D1558" s="11">
        <f>VLOOKUP($A1558,'Medical Examinations'!$A1558:$O3892,3,FALSE)</f>
        <v>5.28</v>
      </c>
      <c r="E1558" s="11" t="str">
        <f>VLOOKUP($A1558,'Medical Examinations'!$A1558:$P3892,14,FALSE)</f>
        <v>No</v>
      </c>
      <c r="F1558" s="11" t="str">
        <f>VLOOKUP($A1558,'Medical Examinations'!$A1558:$O3892,5,FALSE)</f>
        <v>No</v>
      </c>
      <c r="G1558" s="11" t="str">
        <f>VLOOKUP($A1558,'Medical Examinations'!$A1558:$O3892,6,FALSE)</f>
        <v>No</v>
      </c>
      <c r="H1558" s="11">
        <f>VLOOKUP($A1558,'Medical Examinations'!$A1558:$P3892,13,FALSE)</f>
        <v>0</v>
      </c>
      <c r="I1558" s="11" t="str">
        <f>VLOOKUP($A1558,'Medical Examinations'!$A1558:$P3892,16,FALSE)</f>
        <v>No</v>
      </c>
      <c r="J1558" s="11" t="str">
        <f>VLOOKUP($A1558,'Medical Examinations'!$A1558:$P3892,11,FALSE)</f>
        <v>Overweight</v>
      </c>
      <c r="K1558" s="11" t="str">
        <f>VLOOKUP($A1558,'Medical Examinations'!$A1558:$P3892,12,FALSE)</f>
        <v>Normal</v>
      </c>
      <c r="L1558" s="11" t="str">
        <f>VLOOKUP($A389,'Hospitalisation Details'!$K389:$S2731,7,FALSE)</f>
        <v>25 Dec 1958</v>
      </c>
      <c r="M1558" s="17">
        <f>VLOOKUP($A389,'Hospitalisation Details'!$K389:$S2731,9,FALSE)</f>
        <v>26926.51</v>
      </c>
      <c r="N1558" s="11" t="str">
        <f>VLOOKUP($A389,'Hospitalisation Details'!$K389:$S2731,4,FALSE)</f>
        <v>Tier - 2</v>
      </c>
      <c r="O1558" s="11" t="str">
        <f>VLOOKUP($A389,'Hospitalisation Details'!$K389:$S2731,5,FALSE)</f>
        <v>Tier - 1</v>
      </c>
      <c r="P1558" s="11" t="str">
        <f>VLOOKUP($A389,'Hospitalisation Details'!$K389:$S2731,6,FALSE)</f>
        <v>R1013</v>
      </c>
      <c r="Q1558" s="36">
        <f ca="1">VLOOKUP($A389,'Hospitalisation Details'!$K389:$S2731,8,FALSE)</f>
        <v>66</v>
      </c>
    </row>
    <row r="1559" spans="1:17" x14ac:dyDescent="0.3">
      <c r="A1559" s="14" t="str">
        <f>VLOOKUP('Customer Names'!A1559,'Customer Names'!A1559:F3893,1,FALSE)</f>
        <v>Id1558</v>
      </c>
      <c r="B1559" s="11" t="str">
        <f>VLOOKUP('Customer Names'!B1559,'Customer Names'!B1559:G3893,5,FALSE)</f>
        <v>Kelly A</v>
      </c>
      <c r="C1559" s="11">
        <f>VLOOKUP($A1559,'Medical Examinations'!$A1559:$O3893,2,FALSE)</f>
        <v>27.4</v>
      </c>
      <c r="D1559" s="11">
        <f>VLOOKUP($A1559,'Medical Examinations'!$A1559:$O3893,3,FALSE)</f>
        <v>4.6100000000000003</v>
      </c>
      <c r="E1559" s="11" t="str">
        <f>VLOOKUP($A1559,'Medical Examinations'!$A1559:$P3893,14,FALSE)</f>
        <v>No</v>
      </c>
      <c r="F1559" s="11" t="str">
        <f>VLOOKUP($A1559,'Medical Examinations'!$A1559:$O3893,5,FALSE)</f>
        <v>No</v>
      </c>
      <c r="G1559" s="11" t="str">
        <f>VLOOKUP($A1559,'Medical Examinations'!$A1559:$O3893,6,FALSE)</f>
        <v>No</v>
      </c>
      <c r="H1559" s="11">
        <f>VLOOKUP($A1559,'Medical Examinations'!$A1559:$P3893,13,FALSE)</f>
        <v>0</v>
      </c>
      <c r="I1559" s="11" t="str">
        <f>VLOOKUP($A1559,'Medical Examinations'!$A1559:$P3893,16,FALSE)</f>
        <v>No</v>
      </c>
      <c r="J1559" s="11" t="str">
        <f>VLOOKUP($A1559,'Medical Examinations'!$A1559:$P3893,11,FALSE)</f>
        <v>Overweight</v>
      </c>
      <c r="K1559" s="11" t="str">
        <f>VLOOKUP($A1559,'Medical Examinations'!$A1559:$P3893,12,FALSE)</f>
        <v>Normal</v>
      </c>
      <c r="L1559" s="11" t="str">
        <f>VLOOKUP($A390,'Hospitalisation Details'!$K390:$S2732,7,FALSE)</f>
        <v>22 Aug 1991</v>
      </c>
      <c r="M1559" s="17">
        <f>VLOOKUP($A390,'Hospitalisation Details'!$K390:$S2732,9,FALSE)</f>
        <v>26912.560000000001</v>
      </c>
      <c r="N1559" s="11" t="str">
        <f>VLOOKUP($A390,'Hospitalisation Details'!$K390:$S2732,4,FALSE)</f>
        <v>Tier - 2</v>
      </c>
      <c r="O1559" s="11" t="str">
        <f>VLOOKUP($A390,'Hospitalisation Details'!$K390:$S2732,5,FALSE)</f>
        <v>Tier - 2</v>
      </c>
      <c r="P1559" s="11" t="str">
        <f>VLOOKUP($A390,'Hospitalisation Details'!$K390:$S2732,6,FALSE)</f>
        <v>R1011</v>
      </c>
      <c r="Q1559" s="36">
        <f ca="1">VLOOKUP($A390,'Hospitalisation Details'!$K390:$S2732,8,FALSE)</f>
        <v>33</v>
      </c>
    </row>
    <row r="1560" spans="1:17" x14ac:dyDescent="0.3">
      <c r="A1560" s="14" t="str">
        <f>VLOOKUP('Customer Names'!A1560,'Customer Names'!A1560:F3894,1,FALSE)</f>
        <v>Id1559</v>
      </c>
      <c r="B1560" s="11" t="str">
        <f>VLOOKUP('Customer Names'!B1560,'Customer Names'!B1560:G3894,5,FALSE)</f>
        <v>Janel N</v>
      </c>
      <c r="C1560" s="11">
        <f>VLOOKUP($A1560,'Medical Examinations'!$A1560:$O3894,2,FALSE)</f>
        <v>17.98</v>
      </c>
      <c r="D1560" s="11">
        <f>VLOOKUP($A1560,'Medical Examinations'!$A1560:$O3894,3,FALSE)</f>
        <v>6.57</v>
      </c>
      <c r="E1560" s="11" t="str">
        <f>VLOOKUP($A1560,'Medical Examinations'!$A1560:$P3894,14,FALSE)</f>
        <v>Yes</v>
      </c>
      <c r="F1560" s="11" t="str">
        <f>VLOOKUP($A1560,'Medical Examinations'!$A1560:$O3894,5,FALSE)</f>
        <v>No</v>
      </c>
      <c r="G1560" s="11" t="str">
        <f>VLOOKUP($A1560,'Medical Examinations'!$A1560:$O3894,6,FALSE)</f>
        <v>No</v>
      </c>
      <c r="H1560" s="11">
        <f>VLOOKUP($A1560,'Medical Examinations'!$A1560:$P3894,13,FALSE)</f>
        <v>2</v>
      </c>
      <c r="I1560" s="11" t="str">
        <f>VLOOKUP($A1560,'Medical Examinations'!$A1560:$P3894,16,FALSE)</f>
        <v>No</v>
      </c>
      <c r="J1560" s="11" t="str">
        <f>VLOOKUP($A1560,'Medical Examinations'!$A1560:$P3894,11,FALSE)</f>
        <v>Underweight</v>
      </c>
      <c r="K1560" s="11" t="str">
        <f>VLOOKUP($A1560,'Medical Examinations'!$A1560:$P3894,12,FALSE)</f>
        <v>Diabetes</v>
      </c>
      <c r="L1560" s="11" t="str">
        <f>VLOOKUP($A391,'Hospitalisation Details'!$K391:$S2733,7,FALSE)</f>
        <v>22 Jul 1988</v>
      </c>
      <c r="M1560" s="17">
        <f>VLOOKUP($A391,'Hospitalisation Details'!$K391:$S2733,9,FALSE)</f>
        <v>26607.89</v>
      </c>
      <c r="N1560" s="11" t="str">
        <f>VLOOKUP($A391,'Hospitalisation Details'!$K391:$S2733,4,FALSE)</f>
        <v>Tier - 2</v>
      </c>
      <c r="O1560" s="11" t="str">
        <f>VLOOKUP($A391,'Hospitalisation Details'!$K391:$S2733,5,FALSE)</f>
        <v>Tier - 1</v>
      </c>
      <c r="P1560" s="11" t="str">
        <f>VLOOKUP($A391,'Hospitalisation Details'!$K391:$S2733,6,FALSE)</f>
        <v>R1011</v>
      </c>
      <c r="Q1560" s="36">
        <f ca="1">VLOOKUP($A391,'Hospitalisation Details'!$K391:$S2733,8,FALSE)</f>
        <v>36</v>
      </c>
    </row>
    <row r="1561" spans="1:17" x14ac:dyDescent="0.3">
      <c r="A1561" s="14" t="str">
        <f>VLOOKUP('Customer Names'!A1561,'Customer Names'!A1561:F3895,1,FALSE)</f>
        <v>Id1560</v>
      </c>
      <c r="B1561" s="11" t="str">
        <f>VLOOKUP('Customer Names'!B1561,'Customer Names'!B1561:G3895,5,FALSE)</f>
        <v>Yann Kai</v>
      </c>
      <c r="C1561" s="11">
        <f>VLOOKUP($A1561,'Medical Examinations'!$A1561:$O3895,2,FALSE)</f>
        <v>37.9</v>
      </c>
      <c r="D1561" s="11">
        <f>VLOOKUP($A1561,'Medical Examinations'!$A1561:$O3895,3,FALSE)</f>
        <v>5.83</v>
      </c>
      <c r="E1561" s="11" t="str">
        <f>VLOOKUP($A1561,'Medical Examinations'!$A1561:$P3895,14,FALSE)</f>
        <v>No</v>
      </c>
      <c r="F1561" s="11" t="str">
        <f>VLOOKUP($A1561,'Medical Examinations'!$A1561:$O3895,5,FALSE)</f>
        <v>No</v>
      </c>
      <c r="G1561" s="11" t="str">
        <f>VLOOKUP($A1561,'Medical Examinations'!$A1561:$O3895,6,FALSE)</f>
        <v>No</v>
      </c>
      <c r="H1561" s="11">
        <f>VLOOKUP($A1561,'Medical Examinations'!$A1561:$P3895,13,FALSE)</f>
        <v>0</v>
      </c>
      <c r="I1561" s="11" t="str">
        <f>VLOOKUP($A1561,'Medical Examinations'!$A1561:$P3895,16,FALSE)</f>
        <v>No</v>
      </c>
      <c r="J1561" s="11" t="str">
        <f>VLOOKUP($A1561,'Medical Examinations'!$A1561:$P3895,11,FALSE)</f>
        <v>Obesity</v>
      </c>
      <c r="K1561" s="11" t="str">
        <f>VLOOKUP($A1561,'Medical Examinations'!$A1561:$P3895,12,FALSE)</f>
        <v>Prediabetes</v>
      </c>
      <c r="L1561" s="11" t="str">
        <f>VLOOKUP($A392,'Hospitalisation Details'!$K392:$S2734,7,FALSE)</f>
        <v>5 Sep 2004</v>
      </c>
      <c r="M1561" s="17">
        <f>VLOOKUP($A392,'Hospitalisation Details'!$K392:$S2734,9,FALSE)</f>
        <v>26479.4</v>
      </c>
      <c r="N1561" s="11" t="str">
        <f>VLOOKUP($A392,'Hospitalisation Details'!$K392:$S2734,4,FALSE)</f>
        <v>Tier - 2</v>
      </c>
      <c r="O1561" s="11" t="str">
        <f>VLOOKUP($A392,'Hospitalisation Details'!$K392:$S2734,5,FALSE)</f>
        <v>Tier - 2</v>
      </c>
      <c r="P1561" s="11" t="str">
        <f>VLOOKUP($A392,'Hospitalisation Details'!$K392:$S2734,6,FALSE)</f>
        <v>R1011</v>
      </c>
      <c r="Q1561" s="36">
        <f ca="1">VLOOKUP($A392,'Hospitalisation Details'!$K392:$S2734,8,FALSE)</f>
        <v>20</v>
      </c>
    </row>
    <row r="1562" spans="1:17" x14ac:dyDescent="0.3">
      <c r="A1562" s="14" t="str">
        <f>VLOOKUP('Customer Names'!A1562,'Customer Names'!A1562:F3896,1,FALSE)</f>
        <v>Id1561</v>
      </c>
      <c r="B1562" s="11" t="str">
        <f>VLOOKUP('Customer Names'!B1562,'Customer Names'!B1562:G3896,5,FALSE)</f>
        <v>Zachary R</v>
      </c>
      <c r="C1562" s="11">
        <f>VLOOKUP($A1562,'Medical Examinations'!$A1562:$O3896,2,FALSE)</f>
        <v>25.27</v>
      </c>
      <c r="D1562" s="11">
        <f>VLOOKUP($A1562,'Medical Examinations'!$A1562:$O3896,3,FALSE)</f>
        <v>6.98</v>
      </c>
      <c r="E1562" s="11" t="str">
        <f>VLOOKUP($A1562,'Medical Examinations'!$A1562:$P3896,14,FALSE)</f>
        <v>Yes</v>
      </c>
      <c r="F1562" s="11" t="str">
        <f>VLOOKUP($A1562,'Medical Examinations'!$A1562:$O3896,5,FALSE)</f>
        <v>No</v>
      </c>
      <c r="G1562" s="11" t="str">
        <f>VLOOKUP($A1562,'Medical Examinations'!$A1562:$O3896,6,FALSE)</f>
        <v>No</v>
      </c>
      <c r="H1562" s="11">
        <f>VLOOKUP($A1562,'Medical Examinations'!$A1562:$P3896,13,FALSE)</f>
        <v>0</v>
      </c>
      <c r="I1562" s="11" t="str">
        <f>VLOOKUP($A1562,'Medical Examinations'!$A1562:$P3896,16,FALSE)</f>
        <v>No</v>
      </c>
      <c r="J1562" s="11" t="str">
        <f>VLOOKUP($A1562,'Medical Examinations'!$A1562:$P3896,11,FALSE)</f>
        <v>Overweight</v>
      </c>
      <c r="K1562" s="11" t="str">
        <f>VLOOKUP($A1562,'Medical Examinations'!$A1562:$P3896,12,FALSE)</f>
        <v>Diabetes</v>
      </c>
      <c r="L1562" s="11" t="str">
        <f>VLOOKUP($A393,'Hospitalisation Details'!$K393:$S2735,7,FALSE)</f>
        <v>27 Aug 1970</v>
      </c>
      <c r="M1562" s="17">
        <f>VLOOKUP($A393,'Hospitalisation Details'!$K393:$S2735,9,FALSE)</f>
        <v>26467.1</v>
      </c>
      <c r="N1562" s="11" t="str">
        <f>VLOOKUP($A393,'Hospitalisation Details'!$K393:$S2735,4,FALSE)</f>
        <v>Tier - 2</v>
      </c>
      <c r="O1562" s="11" t="str">
        <f>VLOOKUP($A393,'Hospitalisation Details'!$K393:$S2735,5,FALSE)</f>
        <v>Tier - 3</v>
      </c>
      <c r="P1562" s="11" t="str">
        <f>VLOOKUP($A393,'Hospitalisation Details'!$K393:$S2735,6,FALSE)</f>
        <v>R1012</v>
      </c>
      <c r="Q1562" s="36">
        <f ca="1">VLOOKUP($A393,'Hospitalisation Details'!$K393:$S2735,8,FALSE)</f>
        <v>54</v>
      </c>
    </row>
    <row r="1563" spans="1:17" x14ac:dyDescent="0.3">
      <c r="A1563" s="14" t="str">
        <f>VLOOKUP('Customer Names'!A1563,'Customer Names'!A1563:F3897,1,FALSE)</f>
        <v>Id1562</v>
      </c>
      <c r="B1563" s="11" t="str">
        <f>VLOOKUP('Customer Names'!B1563,'Customer Names'!B1563:G3897,5,FALSE)</f>
        <v>Alejandro Sr</v>
      </c>
      <c r="C1563" s="11">
        <f>VLOOKUP($A1563,'Medical Examinations'!$A1563:$O3897,2,FALSE)</f>
        <v>29.26</v>
      </c>
      <c r="D1563" s="11">
        <f>VLOOKUP($A1563,'Medical Examinations'!$A1563:$O3897,3,FALSE)</f>
        <v>4.03</v>
      </c>
      <c r="E1563" s="11" t="str">
        <f>VLOOKUP($A1563,'Medical Examinations'!$A1563:$P3897,14,FALSE)</f>
        <v>No</v>
      </c>
      <c r="F1563" s="11" t="str">
        <f>VLOOKUP($A1563,'Medical Examinations'!$A1563:$O3897,5,FALSE)</f>
        <v>No</v>
      </c>
      <c r="G1563" s="11" t="str">
        <f>VLOOKUP($A1563,'Medical Examinations'!$A1563:$O3897,6,FALSE)</f>
        <v>No</v>
      </c>
      <c r="H1563" s="11">
        <f>VLOOKUP($A1563,'Medical Examinations'!$A1563:$P3897,13,FALSE)</f>
        <v>1</v>
      </c>
      <c r="I1563" s="11" t="str">
        <f>VLOOKUP($A1563,'Medical Examinations'!$A1563:$P3897,16,FALSE)</f>
        <v>No</v>
      </c>
      <c r="J1563" s="11" t="str">
        <f>VLOOKUP($A1563,'Medical Examinations'!$A1563:$P3897,11,FALSE)</f>
        <v>Overweight</v>
      </c>
      <c r="K1563" s="11" t="str">
        <f>VLOOKUP($A1563,'Medical Examinations'!$A1563:$P3897,12,FALSE)</f>
        <v>Normal</v>
      </c>
      <c r="L1563" s="11" t="str">
        <f>VLOOKUP($A394,'Hospitalisation Details'!$K394:$S2736,7,FALSE)</f>
        <v>21 Sep 1974</v>
      </c>
      <c r="M1563" s="17">
        <f>VLOOKUP($A394,'Hospitalisation Details'!$K394:$S2736,9,FALSE)</f>
        <v>26392.26</v>
      </c>
      <c r="N1563" s="11" t="str">
        <f>VLOOKUP($A394,'Hospitalisation Details'!$K394:$S2736,4,FALSE)</f>
        <v>Tier - 2</v>
      </c>
      <c r="O1563" s="11" t="str">
        <f>VLOOKUP($A394,'Hospitalisation Details'!$K394:$S2736,5,FALSE)</f>
        <v>Tier - 2</v>
      </c>
      <c r="P1563" s="11" t="str">
        <f>VLOOKUP($A394,'Hospitalisation Details'!$K394:$S2736,6,FALSE)</f>
        <v>R1024</v>
      </c>
      <c r="Q1563" s="36">
        <f ca="1">VLOOKUP($A394,'Hospitalisation Details'!$K394:$S2736,8,FALSE)</f>
        <v>50</v>
      </c>
    </row>
    <row r="1564" spans="1:17" x14ac:dyDescent="0.3">
      <c r="A1564" s="14" t="str">
        <f>VLOOKUP('Customer Names'!A1564,'Customer Names'!A1564:F3898,1,FALSE)</f>
        <v>Id1563</v>
      </c>
      <c r="B1564" s="11" t="str">
        <f>VLOOKUP('Customer Names'!B1564,'Customer Names'!B1564:G3898,5,FALSE)</f>
        <v>Nicholas R</v>
      </c>
      <c r="C1564" s="11">
        <f>VLOOKUP($A1564,'Medical Examinations'!$A1564:$O3898,2,FALSE)</f>
        <v>27.835000000000001</v>
      </c>
      <c r="D1564" s="11">
        <f>VLOOKUP($A1564,'Medical Examinations'!$A1564:$O3898,3,FALSE)</f>
        <v>4.5599999999999996</v>
      </c>
      <c r="E1564" s="11" t="str">
        <f>VLOOKUP($A1564,'Medical Examinations'!$A1564:$P3898,14,FALSE)</f>
        <v>No</v>
      </c>
      <c r="F1564" s="11" t="str">
        <f>VLOOKUP($A1564,'Medical Examinations'!$A1564:$O3898,5,FALSE)</f>
        <v>No</v>
      </c>
      <c r="G1564" s="11" t="str">
        <f>VLOOKUP($A1564,'Medical Examinations'!$A1564:$O3898,6,FALSE)</f>
        <v>No</v>
      </c>
      <c r="H1564" s="11">
        <f>VLOOKUP($A1564,'Medical Examinations'!$A1564:$P3898,13,FALSE)</f>
        <v>1</v>
      </c>
      <c r="I1564" s="11" t="str">
        <f>VLOOKUP($A1564,'Medical Examinations'!$A1564:$P3898,16,FALSE)</f>
        <v>No</v>
      </c>
      <c r="J1564" s="11" t="str">
        <f>VLOOKUP($A1564,'Medical Examinations'!$A1564:$P3898,11,FALSE)</f>
        <v>Overweight</v>
      </c>
      <c r="K1564" s="11" t="str">
        <f>VLOOKUP($A1564,'Medical Examinations'!$A1564:$P3898,12,FALSE)</f>
        <v>Normal</v>
      </c>
      <c r="L1564" s="11" t="str">
        <f>VLOOKUP($A395,'Hospitalisation Details'!$K395:$S2737,7,FALSE)</f>
        <v>5 Dec 2004</v>
      </c>
      <c r="M1564" s="17">
        <f>VLOOKUP($A395,'Hospitalisation Details'!$K395:$S2737,9,FALSE)</f>
        <v>26316.59</v>
      </c>
      <c r="N1564" s="11" t="str">
        <f>VLOOKUP($A395,'Hospitalisation Details'!$K395:$S2737,4,FALSE)</f>
        <v>Tier - 2</v>
      </c>
      <c r="O1564" s="11" t="str">
        <f>VLOOKUP($A395,'Hospitalisation Details'!$K395:$S2737,5,FALSE)</f>
        <v>Tier - 3</v>
      </c>
      <c r="P1564" s="11" t="str">
        <f>VLOOKUP($A395,'Hospitalisation Details'!$K395:$S2737,6,FALSE)</f>
        <v>R1011</v>
      </c>
      <c r="Q1564" s="36">
        <f ca="1">VLOOKUP($A395,'Hospitalisation Details'!$K395:$S2737,8,FALSE)</f>
        <v>20</v>
      </c>
    </row>
    <row r="1565" spans="1:17" x14ac:dyDescent="0.3">
      <c r="A1565" s="14" t="str">
        <f>VLOOKUP('Customer Names'!A1565,'Customer Names'!A1565:F3899,1,FALSE)</f>
        <v>Id1564</v>
      </c>
      <c r="B1565" s="11" t="str">
        <f>VLOOKUP('Customer Names'!B1565,'Customer Names'!B1565:G3899,5,FALSE)</f>
        <v>Paul</v>
      </c>
      <c r="C1565" s="11">
        <f>VLOOKUP($A1565,'Medical Examinations'!$A1565:$O3899,2,FALSE)</f>
        <v>46.53</v>
      </c>
      <c r="D1565" s="11">
        <f>VLOOKUP($A1565,'Medical Examinations'!$A1565:$O3899,3,FALSE)</f>
        <v>5.38</v>
      </c>
      <c r="E1565" s="11" t="str">
        <f>VLOOKUP($A1565,'Medical Examinations'!$A1565:$P3899,14,FALSE)</f>
        <v>Yes</v>
      </c>
      <c r="F1565" s="11" t="str">
        <f>VLOOKUP($A1565,'Medical Examinations'!$A1565:$O3899,5,FALSE)</f>
        <v>No</v>
      </c>
      <c r="G1565" s="11" t="str">
        <f>VLOOKUP($A1565,'Medical Examinations'!$A1565:$O3899,6,FALSE)</f>
        <v>No</v>
      </c>
      <c r="H1565" s="11">
        <f>VLOOKUP($A1565,'Medical Examinations'!$A1565:$P3899,13,FALSE)</f>
        <v>0</v>
      </c>
      <c r="I1565" s="11" t="str">
        <f>VLOOKUP($A1565,'Medical Examinations'!$A1565:$P3899,16,FALSE)</f>
        <v>No</v>
      </c>
      <c r="J1565" s="11" t="str">
        <f>VLOOKUP($A1565,'Medical Examinations'!$A1565:$P3899,11,FALSE)</f>
        <v>Obesity</v>
      </c>
      <c r="K1565" s="11" t="str">
        <f>VLOOKUP($A1565,'Medical Examinations'!$A1565:$P3899,12,FALSE)</f>
        <v>Normal</v>
      </c>
      <c r="L1565" s="11" t="str">
        <f>VLOOKUP($A396,'Hospitalisation Details'!$K396:$S2738,7,FALSE)</f>
        <v>4 Jun 1975</v>
      </c>
      <c r="M1565" s="17">
        <f>VLOOKUP($A396,'Hospitalisation Details'!$K396:$S2738,9,FALSE)</f>
        <v>26236.58</v>
      </c>
      <c r="N1565" s="11" t="str">
        <f>VLOOKUP($A396,'Hospitalisation Details'!$K396:$S2738,4,FALSE)</f>
        <v>Tier - 2</v>
      </c>
      <c r="O1565" s="11" t="str">
        <f>VLOOKUP($A396,'Hospitalisation Details'!$K396:$S2738,5,FALSE)</f>
        <v>Tier - 1</v>
      </c>
      <c r="P1565" s="11" t="str">
        <f>VLOOKUP($A396,'Hospitalisation Details'!$K396:$S2738,6,FALSE)</f>
        <v>R1011</v>
      </c>
      <c r="Q1565" s="36">
        <f ca="1">VLOOKUP($A396,'Hospitalisation Details'!$K396:$S2738,8,FALSE)</f>
        <v>49</v>
      </c>
    </row>
    <row r="1566" spans="1:17" x14ac:dyDescent="0.3">
      <c r="A1566" s="14" t="str">
        <f>VLOOKUP('Customer Names'!A1566,'Customer Names'!A1566:F3900,1,FALSE)</f>
        <v>Id1565</v>
      </c>
      <c r="B1566" s="11" t="str">
        <f>VLOOKUP('Customer Names'!B1566,'Customer Names'!B1566:G3900,5,FALSE)</f>
        <v>Michael D</v>
      </c>
      <c r="C1566" s="11">
        <f>VLOOKUP($A1566,'Medical Examinations'!$A1566:$O3900,2,FALSE)</f>
        <v>20.58</v>
      </c>
      <c r="D1566" s="11">
        <f>VLOOKUP($A1566,'Medical Examinations'!$A1566:$O3900,3,FALSE)</f>
        <v>11.04</v>
      </c>
      <c r="E1566" s="11" t="str">
        <f>VLOOKUP($A1566,'Medical Examinations'!$A1566:$P3900,14,FALSE)</f>
        <v>Yes</v>
      </c>
      <c r="F1566" s="11" t="str">
        <f>VLOOKUP($A1566,'Medical Examinations'!$A1566:$O3900,5,FALSE)</f>
        <v>No</v>
      </c>
      <c r="G1566" s="11" t="str">
        <f>VLOOKUP($A1566,'Medical Examinations'!$A1566:$O3900,6,FALSE)</f>
        <v>No</v>
      </c>
      <c r="H1566" s="11">
        <f>VLOOKUP($A1566,'Medical Examinations'!$A1566:$P3900,13,FALSE)</f>
        <v>1</v>
      </c>
      <c r="I1566" s="11" t="str">
        <f>VLOOKUP($A1566,'Medical Examinations'!$A1566:$P3900,16,FALSE)</f>
        <v>No</v>
      </c>
      <c r="J1566" s="11" t="str">
        <f>VLOOKUP($A1566,'Medical Examinations'!$A1566:$P3900,11,FALSE)</f>
        <v>Normal Weight</v>
      </c>
      <c r="K1566" s="11" t="str">
        <f>VLOOKUP($A1566,'Medical Examinations'!$A1566:$P3900,12,FALSE)</f>
        <v>Diabetes</v>
      </c>
      <c r="L1566" s="11" t="str">
        <f>VLOOKUP($A397,'Hospitalisation Details'!$K397:$S2739,7,FALSE)</f>
        <v>7 Jul 1973</v>
      </c>
      <c r="M1566" s="17">
        <f>VLOOKUP($A397,'Hospitalisation Details'!$K397:$S2739,9,FALSE)</f>
        <v>26140.36</v>
      </c>
      <c r="N1566" s="11" t="str">
        <f>VLOOKUP($A397,'Hospitalisation Details'!$K397:$S2739,4,FALSE)</f>
        <v>Tier - 2</v>
      </c>
      <c r="O1566" s="11" t="str">
        <f>VLOOKUP($A397,'Hospitalisation Details'!$K397:$S2739,5,FALSE)</f>
        <v>Tier - 3</v>
      </c>
      <c r="P1566" s="11" t="str">
        <f>VLOOKUP($A397,'Hospitalisation Details'!$K397:$S2739,6,FALSE)</f>
        <v>R1011</v>
      </c>
      <c r="Q1566" s="36">
        <f ca="1">VLOOKUP($A397,'Hospitalisation Details'!$K397:$S2739,8,FALSE)</f>
        <v>51</v>
      </c>
    </row>
    <row r="1567" spans="1:17" x14ac:dyDescent="0.3">
      <c r="A1567" s="14" t="str">
        <f>VLOOKUP('Customer Names'!A1567,'Customer Names'!A1567:F3901,1,FALSE)</f>
        <v>Id1566</v>
      </c>
      <c r="B1567" s="11" t="str">
        <f>VLOOKUP('Customer Names'!B1567,'Customer Names'!B1567:G3901,5,FALSE)</f>
        <v>Marina</v>
      </c>
      <c r="C1567" s="11">
        <f>VLOOKUP($A1567,'Medical Examinations'!$A1567:$O3901,2,FALSE)</f>
        <v>19.53</v>
      </c>
      <c r="D1567" s="11">
        <f>VLOOKUP($A1567,'Medical Examinations'!$A1567:$O3901,3,FALSE)</f>
        <v>6.09</v>
      </c>
      <c r="E1567" s="11" t="str">
        <f>VLOOKUP($A1567,'Medical Examinations'!$A1567:$P3901,14,FALSE)</f>
        <v>Yes</v>
      </c>
      <c r="F1567" s="11" t="str">
        <f>VLOOKUP($A1567,'Medical Examinations'!$A1567:$O3901,5,FALSE)</f>
        <v>No</v>
      </c>
      <c r="G1567" s="11" t="str">
        <f>VLOOKUP($A1567,'Medical Examinations'!$A1567:$O3901,6,FALSE)</f>
        <v>No</v>
      </c>
      <c r="H1567" s="11">
        <f>VLOOKUP($A1567,'Medical Examinations'!$A1567:$P3901,13,FALSE)</f>
        <v>0</v>
      </c>
      <c r="I1567" s="11" t="str">
        <f>VLOOKUP($A1567,'Medical Examinations'!$A1567:$P3901,16,FALSE)</f>
        <v>No</v>
      </c>
      <c r="J1567" s="11" t="str">
        <f>VLOOKUP($A1567,'Medical Examinations'!$A1567:$P3901,11,FALSE)</f>
        <v>Normal Weight</v>
      </c>
      <c r="K1567" s="11" t="str">
        <f>VLOOKUP($A1567,'Medical Examinations'!$A1567:$P3901,12,FALSE)</f>
        <v>Prediabetes</v>
      </c>
      <c r="L1567" s="11" t="str">
        <f>VLOOKUP($A398,'Hospitalisation Details'!$K398:$S2740,7,FALSE)</f>
        <v>11 Oct 2002</v>
      </c>
      <c r="M1567" s="17">
        <f>VLOOKUP($A398,'Hospitalisation Details'!$K398:$S2740,9,FALSE)</f>
        <v>26125.67</v>
      </c>
      <c r="N1567" s="11" t="str">
        <f>VLOOKUP($A398,'Hospitalisation Details'!$K398:$S2740,4,FALSE)</f>
        <v>Tier - 2</v>
      </c>
      <c r="O1567" s="11" t="str">
        <f>VLOOKUP($A398,'Hospitalisation Details'!$K398:$S2740,5,FALSE)</f>
        <v>Tier - 1</v>
      </c>
      <c r="P1567" s="11" t="str">
        <f>VLOOKUP($A398,'Hospitalisation Details'!$K398:$S2740,6,FALSE)</f>
        <v>R1013</v>
      </c>
      <c r="Q1567" s="36">
        <f ca="1">VLOOKUP($A398,'Hospitalisation Details'!$K398:$S2740,8,FALSE)</f>
        <v>22</v>
      </c>
    </row>
    <row r="1568" spans="1:17" x14ac:dyDescent="0.3">
      <c r="A1568" s="14" t="str">
        <f>VLOOKUP('Customer Names'!A1568,'Customer Names'!A1568:F3902,1,FALSE)</f>
        <v>Id1567</v>
      </c>
      <c r="B1568" s="11" t="str">
        <f>VLOOKUP('Customer Names'!B1568,'Customer Names'!B1568:G3902,5,FALSE)</f>
        <v>Caroline</v>
      </c>
      <c r="C1568" s="11">
        <f>VLOOKUP($A1568,'Medical Examinations'!$A1568:$O3902,2,FALSE)</f>
        <v>27.7</v>
      </c>
      <c r="D1568" s="11">
        <f>VLOOKUP($A1568,'Medical Examinations'!$A1568:$O3902,3,FALSE)</f>
        <v>4.71</v>
      </c>
      <c r="E1568" s="11" t="str">
        <f>VLOOKUP($A1568,'Medical Examinations'!$A1568:$P3902,14,FALSE)</f>
        <v>No</v>
      </c>
      <c r="F1568" s="11" t="str">
        <f>VLOOKUP($A1568,'Medical Examinations'!$A1568:$O3902,5,FALSE)</f>
        <v>No</v>
      </c>
      <c r="G1568" s="11" t="str">
        <f>VLOOKUP($A1568,'Medical Examinations'!$A1568:$O3902,6,FALSE)</f>
        <v>No</v>
      </c>
      <c r="H1568" s="11">
        <f>VLOOKUP($A1568,'Medical Examinations'!$A1568:$P3902,13,FALSE)</f>
        <v>1</v>
      </c>
      <c r="I1568" s="11" t="str">
        <f>VLOOKUP($A1568,'Medical Examinations'!$A1568:$P3902,16,FALSE)</f>
        <v>No</v>
      </c>
      <c r="J1568" s="11" t="str">
        <f>VLOOKUP($A1568,'Medical Examinations'!$A1568:$P3902,11,FALSE)</f>
        <v>Overweight</v>
      </c>
      <c r="K1568" s="11" t="str">
        <f>VLOOKUP($A1568,'Medical Examinations'!$A1568:$P3902,12,FALSE)</f>
        <v>Normal</v>
      </c>
      <c r="L1568" s="11" t="str">
        <f>VLOOKUP($A399,'Hospitalisation Details'!$K399:$S2741,7,FALSE)</f>
        <v>9 Jul 1966</v>
      </c>
      <c r="M1568" s="17">
        <f>VLOOKUP($A399,'Hospitalisation Details'!$K399:$S2741,9,FALSE)</f>
        <v>26109.33</v>
      </c>
      <c r="N1568" s="11" t="str">
        <f>VLOOKUP($A399,'Hospitalisation Details'!$K399:$S2741,4,FALSE)</f>
        <v>Tier - 2</v>
      </c>
      <c r="O1568" s="11" t="str">
        <f>VLOOKUP($A399,'Hospitalisation Details'!$K399:$S2741,5,FALSE)</f>
        <v>Tier - 3</v>
      </c>
      <c r="P1568" s="11" t="str">
        <f>VLOOKUP($A399,'Hospitalisation Details'!$K399:$S2741,6,FALSE)</f>
        <v>R1012</v>
      </c>
      <c r="Q1568" s="36">
        <f ca="1">VLOOKUP($A399,'Hospitalisation Details'!$K399:$S2741,8,FALSE)</f>
        <v>58</v>
      </c>
    </row>
    <row r="1569" spans="1:17" x14ac:dyDescent="0.3">
      <c r="A1569" s="14" t="str">
        <f>VLOOKUP('Customer Names'!A1569,'Customer Names'!A1569:F3903,1,FALSE)</f>
        <v>Id1568</v>
      </c>
      <c r="B1569" s="11" t="str">
        <f>VLOOKUP('Customer Names'!B1569,'Customer Names'!B1569:G3903,5,FALSE)</f>
        <v>Ross P</v>
      </c>
      <c r="C1569" s="11">
        <f>VLOOKUP($A1569,'Medical Examinations'!$A1569:$O3903,2,FALSE)</f>
        <v>18.920000000000002</v>
      </c>
      <c r="D1569" s="11">
        <f>VLOOKUP($A1569,'Medical Examinations'!$A1569:$O3903,3,FALSE)</f>
        <v>8.18</v>
      </c>
      <c r="E1569" s="11" t="str">
        <f>VLOOKUP($A1569,'Medical Examinations'!$A1569:$P3903,14,FALSE)</f>
        <v>No</v>
      </c>
      <c r="F1569" s="11" t="str">
        <f>VLOOKUP($A1569,'Medical Examinations'!$A1569:$O3903,5,FALSE)</f>
        <v>No</v>
      </c>
      <c r="G1569" s="11" t="str">
        <f>VLOOKUP($A1569,'Medical Examinations'!$A1569:$O3903,6,FALSE)</f>
        <v>No</v>
      </c>
      <c r="H1569" s="11">
        <f>VLOOKUP($A1569,'Medical Examinations'!$A1569:$P3903,13,FALSE)</f>
        <v>0</v>
      </c>
      <c r="I1569" s="11" t="str">
        <f>VLOOKUP($A1569,'Medical Examinations'!$A1569:$P3903,16,FALSE)</f>
        <v>No</v>
      </c>
      <c r="J1569" s="11" t="str">
        <f>VLOOKUP($A1569,'Medical Examinations'!$A1569:$P3903,11,FALSE)</f>
        <v>Normal Weight</v>
      </c>
      <c r="K1569" s="11" t="str">
        <f>VLOOKUP($A1569,'Medical Examinations'!$A1569:$P3903,12,FALSE)</f>
        <v>Diabetes</v>
      </c>
      <c r="L1569" s="11" t="str">
        <f>VLOOKUP($A400,'Hospitalisation Details'!$K400:$S2742,7,FALSE)</f>
        <v>26 Dec 2000</v>
      </c>
      <c r="M1569" s="17">
        <f>VLOOKUP($A400,'Hospitalisation Details'!$K400:$S2742,9,FALSE)</f>
        <v>26026.97</v>
      </c>
      <c r="N1569" s="11" t="str">
        <f>VLOOKUP($A400,'Hospitalisation Details'!$K400:$S2742,4,FALSE)</f>
        <v>Tier - 2</v>
      </c>
      <c r="O1569" s="11" t="str">
        <f>VLOOKUP($A400,'Hospitalisation Details'!$K400:$S2742,5,FALSE)</f>
        <v>Tier - 3</v>
      </c>
      <c r="P1569" s="11" t="str">
        <f>VLOOKUP($A400,'Hospitalisation Details'!$K400:$S2742,6,FALSE)</f>
        <v>R1011</v>
      </c>
      <c r="Q1569" s="36">
        <f ca="1">VLOOKUP($A400,'Hospitalisation Details'!$K400:$S2742,8,FALSE)</f>
        <v>24</v>
      </c>
    </row>
    <row r="1570" spans="1:17" x14ac:dyDescent="0.3">
      <c r="A1570" s="14" t="str">
        <f>VLOOKUP('Customer Names'!A1570,'Customer Names'!A1570:F3904,1,FALSE)</f>
        <v>Id1569</v>
      </c>
      <c r="B1570" s="11" t="str">
        <f>VLOOKUP('Customer Names'!B1570,'Customer Names'!B1570:G3904,5,FALSE)</f>
        <v>Aoife</v>
      </c>
      <c r="C1570" s="11">
        <f>VLOOKUP($A1570,'Medical Examinations'!$A1570:$O3904,2,FALSE)</f>
        <v>17.760000000000002</v>
      </c>
      <c r="D1570" s="11">
        <f>VLOOKUP($A1570,'Medical Examinations'!$A1570:$O3904,3,FALSE)</f>
        <v>11.18</v>
      </c>
      <c r="E1570" s="11" t="str">
        <f>VLOOKUP($A1570,'Medical Examinations'!$A1570:$P3904,14,FALSE)</f>
        <v>Yes</v>
      </c>
      <c r="F1570" s="11" t="str">
        <f>VLOOKUP($A1570,'Medical Examinations'!$A1570:$O3904,5,FALSE)</f>
        <v>No</v>
      </c>
      <c r="G1570" s="11" t="str">
        <f>VLOOKUP($A1570,'Medical Examinations'!$A1570:$O3904,6,FALSE)</f>
        <v>No</v>
      </c>
      <c r="H1570" s="11">
        <f>VLOOKUP($A1570,'Medical Examinations'!$A1570:$P3904,13,FALSE)</f>
        <v>2</v>
      </c>
      <c r="I1570" s="11" t="str">
        <f>VLOOKUP($A1570,'Medical Examinations'!$A1570:$P3904,16,FALSE)</f>
        <v>No</v>
      </c>
      <c r="J1570" s="11" t="str">
        <f>VLOOKUP($A1570,'Medical Examinations'!$A1570:$P3904,11,FALSE)</f>
        <v>Underweight</v>
      </c>
      <c r="K1570" s="11" t="str">
        <f>VLOOKUP($A1570,'Medical Examinations'!$A1570:$P3904,12,FALSE)</f>
        <v>Diabetes</v>
      </c>
      <c r="L1570" s="11" t="str">
        <f>VLOOKUP($A401,'Hospitalisation Details'!$K401:$S2743,7,FALSE)</f>
        <v>5 Jun 2001</v>
      </c>
      <c r="M1570" s="17">
        <f>VLOOKUP($A401,'Hospitalisation Details'!$K401:$S2743,9,FALSE)</f>
        <v>26018.95</v>
      </c>
      <c r="N1570" s="11" t="str">
        <f>VLOOKUP($A401,'Hospitalisation Details'!$K401:$S2743,4,FALSE)</f>
        <v>Tier - 2</v>
      </c>
      <c r="O1570" s="11" t="str">
        <f>VLOOKUP($A401,'Hospitalisation Details'!$K401:$S2743,5,FALSE)</f>
        <v>Tier - 2</v>
      </c>
      <c r="P1570" s="11" t="str">
        <f>VLOOKUP($A401,'Hospitalisation Details'!$K401:$S2743,6,FALSE)</f>
        <v>R1012</v>
      </c>
      <c r="Q1570" s="36">
        <f ca="1">VLOOKUP($A401,'Hospitalisation Details'!$K401:$S2743,8,FALSE)</f>
        <v>23</v>
      </c>
    </row>
    <row r="1571" spans="1:17" x14ac:dyDescent="0.3">
      <c r="A1571" s="14" t="str">
        <f>VLOOKUP('Customer Names'!A1571,'Customer Names'!A1571:F3905,1,FALSE)</f>
        <v>Id1570</v>
      </c>
      <c r="B1571" s="11" t="str">
        <f>VLOOKUP('Customer Names'!B1571,'Customer Names'!B1571:G3905,5,FALSE)</f>
        <v>Wesley</v>
      </c>
      <c r="C1571" s="11">
        <f>VLOOKUP($A1571,'Medical Examinations'!$A1571:$O3905,2,FALSE)</f>
        <v>29.83</v>
      </c>
      <c r="D1571" s="11">
        <f>VLOOKUP($A1571,'Medical Examinations'!$A1571:$O3905,3,FALSE)</f>
        <v>5.03</v>
      </c>
      <c r="E1571" s="11" t="str">
        <f>VLOOKUP($A1571,'Medical Examinations'!$A1571:$P3905,14,FALSE)</f>
        <v>Yes</v>
      </c>
      <c r="F1571" s="11" t="str">
        <f>VLOOKUP($A1571,'Medical Examinations'!$A1571:$O3905,5,FALSE)</f>
        <v>No</v>
      </c>
      <c r="G1571" s="11" t="str">
        <f>VLOOKUP($A1571,'Medical Examinations'!$A1571:$O3905,6,FALSE)</f>
        <v>No</v>
      </c>
      <c r="H1571" s="11">
        <f>VLOOKUP($A1571,'Medical Examinations'!$A1571:$P3905,13,FALSE)</f>
        <v>0</v>
      </c>
      <c r="I1571" s="11" t="str">
        <f>VLOOKUP($A1571,'Medical Examinations'!$A1571:$P3905,16,FALSE)</f>
        <v>No</v>
      </c>
      <c r="J1571" s="11" t="str">
        <f>VLOOKUP($A1571,'Medical Examinations'!$A1571:$P3905,11,FALSE)</f>
        <v>Overweight</v>
      </c>
      <c r="K1571" s="11" t="str">
        <f>VLOOKUP($A1571,'Medical Examinations'!$A1571:$P3905,12,FALSE)</f>
        <v>Normal</v>
      </c>
      <c r="L1571" s="11" t="str">
        <f>VLOOKUP($A402,'Hospitalisation Details'!$K402:$S2744,7,FALSE)</f>
        <v>3 Dec 1970</v>
      </c>
      <c r="M1571" s="17">
        <f>VLOOKUP($A402,'Hospitalisation Details'!$K402:$S2744,9,FALSE)</f>
        <v>25992.82</v>
      </c>
      <c r="N1571" s="11" t="str">
        <f>VLOOKUP($A402,'Hospitalisation Details'!$K402:$S2744,4,FALSE)</f>
        <v>Tier - 2</v>
      </c>
      <c r="O1571" s="11" t="str">
        <f>VLOOKUP($A402,'Hospitalisation Details'!$K402:$S2744,5,FALSE)</f>
        <v>Tier - 2</v>
      </c>
      <c r="P1571" s="11" t="str">
        <f>VLOOKUP($A402,'Hospitalisation Details'!$K402:$S2744,6,FALSE)</f>
        <v>R1013</v>
      </c>
      <c r="Q1571" s="36">
        <f ca="1">VLOOKUP($A402,'Hospitalisation Details'!$K402:$S2744,8,FALSE)</f>
        <v>54</v>
      </c>
    </row>
    <row r="1572" spans="1:17" x14ac:dyDescent="0.3">
      <c r="A1572" s="14" t="str">
        <f>VLOOKUP('Customer Names'!A1572,'Customer Names'!A1572:F3906,1,FALSE)</f>
        <v>Id1571</v>
      </c>
      <c r="B1572" s="11" t="str">
        <f>VLOOKUP('Customer Names'!B1572,'Customer Names'!B1572:G3906,5,FALSE)</f>
        <v>Rebecca J</v>
      </c>
      <c r="C1572" s="11">
        <f>VLOOKUP($A1572,'Medical Examinations'!$A1572:$O3906,2,FALSE)</f>
        <v>23.465</v>
      </c>
      <c r="D1572" s="11">
        <f>VLOOKUP($A1572,'Medical Examinations'!$A1572:$O3906,3,FALSE)</f>
        <v>5.56</v>
      </c>
      <c r="E1572" s="11" t="str">
        <f>VLOOKUP($A1572,'Medical Examinations'!$A1572:$P3906,14,FALSE)</f>
        <v>No</v>
      </c>
      <c r="F1572" s="11" t="str">
        <f>VLOOKUP($A1572,'Medical Examinations'!$A1572:$O3906,5,FALSE)</f>
        <v>No</v>
      </c>
      <c r="G1572" s="11" t="str">
        <f>VLOOKUP($A1572,'Medical Examinations'!$A1572:$O3906,6,FALSE)</f>
        <v>No</v>
      </c>
      <c r="H1572" s="11">
        <f>VLOOKUP($A1572,'Medical Examinations'!$A1572:$P3906,13,FALSE)</f>
        <v>1</v>
      </c>
      <c r="I1572" s="11" t="str">
        <f>VLOOKUP($A1572,'Medical Examinations'!$A1572:$P3906,16,FALSE)</f>
        <v>No</v>
      </c>
      <c r="J1572" s="11" t="str">
        <f>VLOOKUP($A1572,'Medical Examinations'!$A1572:$P3906,11,FALSE)</f>
        <v>Normal Weight</v>
      </c>
      <c r="K1572" s="11" t="str">
        <f>VLOOKUP($A1572,'Medical Examinations'!$A1572:$P3906,12,FALSE)</f>
        <v>Normal</v>
      </c>
      <c r="L1572" s="11" t="str">
        <f>VLOOKUP($A403,'Hospitalisation Details'!$K403:$S2745,7,FALSE)</f>
        <v>21 Aug 1963</v>
      </c>
      <c r="M1572" s="17">
        <f>VLOOKUP($A403,'Hospitalisation Details'!$K403:$S2745,9,FALSE)</f>
        <v>25678.78</v>
      </c>
      <c r="N1572" s="11" t="str">
        <f>VLOOKUP($A403,'Hospitalisation Details'!$K403:$S2745,4,FALSE)</f>
        <v>Tier - 2</v>
      </c>
      <c r="O1572" s="11" t="str">
        <f>VLOOKUP($A403,'Hospitalisation Details'!$K403:$S2745,5,FALSE)</f>
        <v>Tier - 3</v>
      </c>
      <c r="P1572" s="11" t="str">
        <f>VLOOKUP($A403,'Hospitalisation Details'!$K403:$S2745,6,FALSE)</f>
        <v>R1012</v>
      </c>
      <c r="Q1572" s="36">
        <f ca="1">VLOOKUP($A403,'Hospitalisation Details'!$K403:$S2745,8,FALSE)</f>
        <v>61</v>
      </c>
    </row>
    <row r="1573" spans="1:17" x14ac:dyDescent="0.3">
      <c r="A1573" s="14" t="str">
        <f>VLOOKUP('Customer Names'!A1573,'Customer Names'!A1573:F3907,1,FALSE)</f>
        <v>Id1572</v>
      </c>
      <c r="B1573" s="11" t="str">
        <f>VLOOKUP('Customer Names'!B1573,'Customer Names'!B1573:G3907,5,FALSE)</f>
        <v>Barry P</v>
      </c>
      <c r="C1573" s="11">
        <f>VLOOKUP($A1573,'Medical Examinations'!$A1573:$O3907,2,FALSE)</f>
        <v>29.355</v>
      </c>
      <c r="D1573" s="11">
        <f>VLOOKUP($A1573,'Medical Examinations'!$A1573:$O3907,3,FALSE)</f>
        <v>4.33</v>
      </c>
      <c r="E1573" s="11" t="str">
        <f>VLOOKUP($A1573,'Medical Examinations'!$A1573:$P3907,14,FALSE)</f>
        <v>No</v>
      </c>
      <c r="F1573" s="11" t="str">
        <f>VLOOKUP($A1573,'Medical Examinations'!$A1573:$O3907,5,FALSE)</f>
        <v>No</v>
      </c>
      <c r="G1573" s="11" t="str">
        <f>VLOOKUP($A1573,'Medical Examinations'!$A1573:$O3907,6,FALSE)</f>
        <v>No</v>
      </c>
      <c r="H1573" s="11">
        <f>VLOOKUP($A1573,'Medical Examinations'!$A1573:$P3907,13,FALSE)</f>
        <v>0</v>
      </c>
      <c r="I1573" s="11" t="str">
        <f>VLOOKUP($A1573,'Medical Examinations'!$A1573:$P3907,16,FALSE)</f>
        <v>No</v>
      </c>
      <c r="J1573" s="11" t="str">
        <f>VLOOKUP($A1573,'Medical Examinations'!$A1573:$P3907,11,FALSE)</f>
        <v>Overweight</v>
      </c>
      <c r="K1573" s="11" t="str">
        <f>VLOOKUP($A1573,'Medical Examinations'!$A1573:$P3907,12,FALSE)</f>
        <v>Normal</v>
      </c>
      <c r="L1573" s="11" t="str">
        <f>VLOOKUP($A404,'Hospitalisation Details'!$K404:$S2746,7,FALSE)</f>
        <v>17 Jul 1972</v>
      </c>
      <c r="M1573" s="17">
        <f>VLOOKUP($A404,'Hospitalisation Details'!$K404:$S2746,9,FALSE)</f>
        <v>25656.58</v>
      </c>
      <c r="N1573" s="11" t="str">
        <f>VLOOKUP($A404,'Hospitalisation Details'!$K404:$S2746,4,FALSE)</f>
        <v>Tier - 2</v>
      </c>
      <c r="O1573" s="11" t="str">
        <f>VLOOKUP($A404,'Hospitalisation Details'!$K404:$S2746,5,FALSE)</f>
        <v>Tier - 3</v>
      </c>
      <c r="P1573" s="11" t="str">
        <f>VLOOKUP($A404,'Hospitalisation Details'!$K404:$S2746,6,FALSE)</f>
        <v>R1024</v>
      </c>
      <c r="Q1573" s="36">
        <f ca="1">VLOOKUP($A404,'Hospitalisation Details'!$K404:$S2746,8,FALSE)</f>
        <v>52</v>
      </c>
    </row>
    <row r="1574" spans="1:17" x14ac:dyDescent="0.3">
      <c r="A1574" s="14" t="str">
        <f>VLOOKUP('Customer Names'!A1574,'Customer Names'!A1574:F3908,1,FALSE)</f>
        <v>Id1573</v>
      </c>
      <c r="B1574" s="11" t="str">
        <f>VLOOKUP('Customer Names'!B1574,'Customer Names'!B1574:G3908,5,FALSE)</f>
        <v>Maciej</v>
      </c>
      <c r="C1574" s="11">
        <f>VLOOKUP($A1574,'Medical Examinations'!$A1574:$O3908,2,FALSE)</f>
        <v>35.49</v>
      </c>
      <c r="D1574" s="11">
        <f>VLOOKUP($A1574,'Medical Examinations'!$A1574:$O3908,3,FALSE)</f>
        <v>5.21</v>
      </c>
      <c r="E1574" s="11" t="str">
        <f>VLOOKUP($A1574,'Medical Examinations'!$A1574:$P3908,14,FALSE)</f>
        <v>Yes</v>
      </c>
      <c r="F1574" s="11" t="str">
        <f>VLOOKUP($A1574,'Medical Examinations'!$A1574:$O3908,5,FALSE)</f>
        <v>No</v>
      </c>
      <c r="G1574" s="11" t="str">
        <f>VLOOKUP($A1574,'Medical Examinations'!$A1574:$O3908,6,FALSE)</f>
        <v>Yes</v>
      </c>
      <c r="H1574" s="11">
        <f>VLOOKUP($A1574,'Medical Examinations'!$A1574:$P3908,13,FALSE)</f>
        <v>1</v>
      </c>
      <c r="I1574" s="11" t="str">
        <f>VLOOKUP($A1574,'Medical Examinations'!$A1574:$P3908,16,FALSE)</f>
        <v>No</v>
      </c>
      <c r="J1574" s="11" t="str">
        <f>VLOOKUP($A1574,'Medical Examinations'!$A1574:$P3908,11,FALSE)</f>
        <v>Obesity</v>
      </c>
      <c r="K1574" s="11" t="str">
        <f>VLOOKUP($A1574,'Medical Examinations'!$A1574:$P3908,12,FALSE)</f>
        <v>Normal</v>
      </c>
      <c r="L1574" s="11" t="str">
        <f>VLOOKUP($A405,'Hospitalisation Details'!$K405:$S2747,7,FALSE)</f>
        <v>2 Aug 2001</v>
      </c>
      <c r="M1574" s="17">
        <f>VLOOKUP($A405,'Hospitalisation Details'!$K405:$S2747,9,FALSE)</f>
        <v>25648.98</v>
      </c>
      <c r="N1574" s="11" t="str">
        <f>VLOOKUP($A405,'Hospitalisation Details'!$K405:$S2747,4,FALSE)</f>
        <v>Tier - 2</v>
      </c>
      <c r="O1574" s="11" t="str">
        <f>VLOOKUP($A405,'Hospitalisation Details'!$K405:$S2747,5,FALSE)</f>
        <v>Tier - 1</v>
      </c>
      <c r="P1574" s="11" t="str">
        <f>VLOOKUP($A405,'Hospitalisation Details'!$K405:$S2747,6,FALSE)</f>
        <v>R1011</v>
      </c>
      <c r="Q1574" s="36">
        <f ca="1">VLOOKUP($A405,'Hospitalisation Details'!$K405:$S2747,8,FALSE)</f>
        <v>23</v>
      </c>
    </row>
    <row r="1575" spans="1:17" x14ac:dyDescent="0.3">
      <c r="A1575" s="14" t="str">
        <f>VLOOKUP('Customer Names'!A1575,'Customer Names'!A1575:F3909,1,FALSE)</f>
        <v>Id1574</v>
      </c>
      <c r="B1575" s="11" t="str">
        <f>VLOOKUP('Customer Names'!B1575,'Customer Names'!B1575:G3909,5,FALSE)</f>
        <v>Jerry D</v>
      </c>
      <c r="C1575" s="11">
        <f>VLOOKUP($A1575,'Medical Examinations'!$A1575:$O3909,2,FALSE)</f>
        <v>26.315000000000001</v>
      </c>
      <c r="D1575" s="11">
        <f>VLOOKUP($A1575,'Medical Examinations'!$A1575:$O3909,3,FALSE)</f>
        <v>5.89</v>
      </c>
      <c r="E1575" s="11" t="str">
        <f>VLOOKUP($A1575,'Medical Examinations'!$A1575:$P3909,14,FALSE)</f>
        <v>No</v>
      </c>
      <c r="F1575" s="11" t="str">
        <f>VLOOKUP($A1575,'Medical Examinations'!$A1575:$O3909,5,FALSE)</f>
        <v>No</v>
      </c>
      <c r="G1575" s="11" t="str">
        <f>VLOOKUP($A1575,'Medical Examinations'!$A1575:$O3909,6,FALSE)</f>
        <v>No</v>
      </c>
      <c r="H1575" s="11">
        <f>VLOOKUP($A1575,'Medical Examinations'!$A1575:$P3909,13,FALSE)</f>
        <v>0</v>
      </c>
      <c r="I1575" s="11" t="str">
        <f>VLOOKUP($A1575,'Medical Examinations'!$A1575:$P3909,16,FALSE)</f>
        <v>No</v>
      </c>
      <c r="J1575" s="11" t="str">
        <f>VLOOKUP($A1575,'Medical Examinations'!$A1575:$P3909,11,FALSE)</f>
        <v>Overweight</v>
      </c>
      <c r="K1575" s="11" t="str">
        <f>VLOOKUP($A1575,'Medical Examinations'!$A1575:$P3909,12,FALSE)</f>
        <v>Prediabetes</v>
      </c>
      <c r="L1575" s="11" t="str">
        <f>VLOOKUP($A406,'Hospitalisation Details'!$K406:$S2748,7,FALSE)</f>
        <v>11 Dec 1968</v>
      </c>
      <c r="M1575" s="17">
        <f>VLOOKUP($A406,'Hospitalisation Details'!$K406:$S2748,9,FALSE)</f>
        <v>25517.11</v>
      </c>
      <c r="N1575" s="11" t="str">
        <f>VLOOKUP($A406,'Hospitalisation Details'!$K406:$S2748,4,FALSE)</f>
        <v>Tier - 2</v>
      </c>
      <c r="O1575" s="11" t="str">
        <f>VLOOKUP($A406,'Hospitalisation Details'!$K406:$S2748,5,FALSE)</f>
        <v>Tier - 3</v>
      </c>
      <c r="P1575" s="11" t="str">
        <f>VLOOKUP($A406,'Hospitalisation Details'!$K406:$S2748,6,FALSE)</f>
        <v>R1017</v>
      </c>
      <c r="Q1575" s="36">
        <f ca="1">VLOOKUP($A406,'Hospitalisation Details'!$K406:$S2748,8,FALSE)</f>
        <v>56</v>
      </c>
    </row>
    <row r="1576" spans="1:17" x14ac:dyDescent="0.3">
      <c r="A1576" s="14" t="str">
        <f>VLOOKUP('Customer Names'!A1576,'Customer Names'!A1576:F3910,1,FALSE)</f>
        <v>Id1575</v>
      </c>
      <c r="B1576" s="11" t="str">
        <f>VLOOKUP('Customer Names'!B1576,'Customer Names'!B1576:G3910,5,FALSE)</f>
        <v>Eric A</v>
      </c>
      <c r="C1576" s="11">
        <f>VLOOKUP($A1576,'Medical Examinations'!$A1576:$O3910,2,FALSE)</f>
        <v>19.79</v>
      </c>
      <c r="D1576" s="11">
        <f>VLOOKUP($A1576,'Medical Examinations'!$A1576:$O3910,3,FALSE)</f>
        <v>4.8099999999999996</v>
      </c>
      <c r="E1576" s="11" t="str">
        <f>VLOOKUP($A1576,'Medical Examinations'!$A1576:$P3910,14,FALSE)</f>
        <v>Yes</v>
      </c>
      <c r="F1576" s="11" t="str">
        <f>VLOOKUP($A1576,'Medical Examinations'!$A1576:$O3910,5,FALSE)</f>
        <v>No</v>
      </c>
      <c r="G1576" s="11" t="str">
        <f>VLOOKUP($A1576,'Medical Examinations'!$A1576:$O3910,6,FALSE)</f>
        <v>No</v>
      </c>
      <c r="H1576" s="11">
        <f>VLOOKUP($A1576,'Medical Examinations'!$A1576:$P3910,13,FALSE)</f>
        <v>0</v>
      </c>
      <c r="I1576" s="11" t="str">
        <f>VLOOKUP($A1576,'Medical Examinations'!$A1576:$P3910,16,FALSE)</f>
        <v>No</v>
      </c>
      <c r="J1576" s="11" t="str">
        <f>VLOOKUP($A1576,'Medical Examinations'!$A1576:$P3910,11,FALSE)</f>
        <v>Normal Weight</v>
      </c>
      <c r="K1576" s="11" t="str">
        <f>VLOOKUP($A1576,'Medical Examinations'!$A1576:$P3910,12,FALSE)</f>
        <v>Normal</v>
      </c>
      <c r="L1576" s="11" t="str">
        <f>VLOOKUP($A407,'Hospitalisation Details'!$K407:$S2749,7,FALSE)</f>
        <v>22 Aug 1968</v>
      </c>
      <c r="M1576" s="17">
        <f>VLOOKUP($A407,'Hospitalisation Details'!$K407:$S2749,9,FALSE)</f>
        <v>25382.3</v>
      </c>
      <c r="N1576" s="11" t="str">
        <f>VLOOKUP($A407,'Hospitalisation Details'!$K407:$S2749,4,FALSE)</f>
        <v>Tier - 2</v>
      </c>
      <c r="O1576" s="11" t="str">
        <f>VLOOKUP($A407,'Hospitalisation Details'!$K407:$S2749,5,FALSE)</f>
        <v>Tier - 2</v>
      </c>
      <c r="P1576" s="11" t="str">
        <f>VLOOKUP($A407,'Hospitalisation Details'!$K407:$S2749,6,FALSE)</f>
        <v>R1011</v>
      </c>
      <c r="Q1576" s="36">
        <f ca="1">VLOOKUP($A407,'Hospitalisation Details'!$K407:$S2749,8,FALSE)</f>
        <v>56</v>
      </c>
    </row>
    <row r="1577" spans="1:17" x14ac:dyDescent="0.3">
      <c r="A1577" s="14" t="str">
        <f>VLOOKUP('Customer Names'!A1577,'Customer Names'!A1577:F3911,1,FALSE)</f>
        <v>Id1576</v>
      </c>
      <c r="B1577" s="11" t="str">
        <f>VLOOKUP('Customer Names'!B1577,'Customer Names'!B1577:G3911,5,FALSE)</f>
        <v>Cathi</v>
      </c>
      <c r="C1577" s="11">
        <f>VLOOKUP($A1577,'Medical Examinations'!$A1577:$O3911,2,FALSE)</f>
        <v>40.564999999999998</v>
      </c>
      <c r="D1577" s="11">
        <f>VLOOKUP($A1577,'Medical Examinations'!$A1577:$O3911,3,FALSE)</f>
        <v>5.66</v>
      </c>
      <c r="E1577" s="11" t="str">
        <f>VLOOKUP($A1577,'Medical Examinations'!$A1577:$P3911,14,FALSE)</f>
        <v>No</v>
      </c>
      <c r="F1577" s="11" t="str">
        <f>VLOOKUP($A1577,'Medical Examinations'!$A1577:$O3911,5,FALSE)</f>
        <v>No</v>
      </c>
      <c r="G1577" s="11" t="str">
        <f>VLOOKUP($A1577,'Medical Examinations'!$A1577:$O3911,6,FALSE)</f>
        <v>No</v>
      </c>
      <c r="H1577" s="11">
        <f>VLOOKUP($A1577,'Medical Examinations'!$A1577:$P3911,13,FALSE)</f>
        <v>1</v>
      </c>
      <c r="I1577" s="11" t="str">
        <f>VLOOKUP($A1577,'Medical Examinations'!$A1577:$P3911,16,FALSE)</f>
        <v>No</v>
      </c>
      <c r="J1577" s="11" t="str">
        <f>VLOOKUP($A1577,'Medical Examinations'!$A1577:$P3911,11,FALSE)</f>
        <v>Obesity</v>
      </c>
      <c r="K1577" s="11" t="str">
        <f>VLOOKUP($A1577,'Medical Examinations'!$A1577:$P3911,12,FALSE)</f>
        <v>Normal</v>
      </c>
      <c r="L1577" s="11" t="str">
        <f>VLOOKUP($A408,'Hospitalisation Details'!$K408:$S2750,7,FALSE)</f>
        <v>26 Sep 1972</v>
      </c>
      <c r="M1577" s="17">
        <f>VLOOKUP($A408,'Hospitalisation Details'!$K408:$S2750,9,FALSE)</f>
        <v>25333.33</v>
      </c>
      <c r="N1577" s="11" t="str">
        <f>VLOOKUP($A408,'Hospitalisation Details'!$K408:$S2750,4,FALSE)</f>
        <v>Tier - 2</v>
      </c>
      <c r="O1577" s="11" t="str">
        <f>VLOOKUP($A408,'Hospitalisation Details'!$K408:$S2750,5,FALSE)</f>
        <v>Tier - 2</v>
      </c>
      <c r="P1577" s="11" t="str">
        <f>VLOOKUP($A408,'Hospitalisation Details'!$K408:$S2750,6,FALSE)</f>
        <v>R1017</v>
      </c>
      <c r="Q1577" s="36">
        <f ca="1">VLOOKUP($A408,'Hospitalisation Details'!$K408:$S2750,8,FALSE)</f>
        <v>52</v>
      </c>
    </row>
    <row r="1578" spans="1:17" x14ac:dyDescent="0.3">
      <c r="A1578" s="14" t="str">
        <f>VLOOKUP('Customer Names'!A1578,'Customer Names'!A1578:F3912,1,FALSE)</f>
        <v>Id1577</v>
      </c>
      <c r="B1578" s="11" t="str">
        <f>VLOOKUP('Customer Names'!B1578,'Customer Names'!B1578:G3912,5,FALSE)</f>
        <v>Alex M</v>
      </c>
      <c r="C1578" s="11">
        <f>VLOOKUP($A1578,'Medical Examinations'!$A1578:$O3912,2,FALSE)</f>
        <v>18.03</v>
      </c>
      <c r="D1578" s="11">
        <f>VLOOKUP($A1578,'Medical Examinations'!$A1578:$O3912,3,FALSE)</f>
        <v>10.66</v>
      </c>
      <c r="E1578" s="11" t="str">
        <f>VLOOKUP($A1578,'Medical Examinations'!$A1578:$P3912,14,FALSE)</f>
        <v>Yes</v>
      </c>
      <c r="F1578" s="11" t="str">
        <f>VLOOKUP($A1578,'Medical Examinations'!$A1578:$O3912,5,FALSE)</f>
        <v>No</v>
      </c>
      <c r="G1578" s="11" t="str">
        <f>VLOOKUP($A1578,'Medical Examinations'!$A1578:$O3912,6,FALSE)</f>
        <v>No</v>
      </c>
      <c r="H1578" s="11">
        <f>VLOOKUP($A1578,'Medical Examinations'!$A1578:$P3912,13,FALSE)</f>
        <v>2</v>
      </c>
      <c r="I1578" s="11" t="str">
        <f>VLOOKUP($A1578,'Medical Examinations'!$A1578:$P3912,16,FALSE)</f>
        <v>No</v>
      </c>
      <c r="J1578" s="11" t="str">
        <f>VLOOKUP($A1578,'Medical Examinations'!$A1578:$P3912,11,FALSE)</f>
        <v>Underweight</v>
      </c>
      <c r="K1578" s="11" t="str">
        <f>VLOOKUP($A1578,'Medical Examinations'!$A1578:$P3912,12,FALSE)</f>
        <v>Diabetes</v>
      </c>
      <c r="L1578" s="11" t="str">
        <f>VLOOKUP($A409,'Hospitalisation Details'!$K409:$S2751,7,FALSE)</f>
        <v>14 Dec 1975</v>
      </c>
      <c r="M1578" s="17">
        <f>VLOOKUP($A409,'Hospitalisation Details'!$K409:$S2751,9,FALSE)</f>
        <v>25309.49</v>
      </c>
      <c r="N1578" s="11" t="str">
        <f>VLOOKUP($A409,'Hospitalisation Details'!$K409:$S2751,4,FALSE)</f>
        <v>Tier - 2</v>
      </c>
      <c r="O1578" s="11" t="str">
        <f>VLOOKUP($A409,'Hospitalisation Details'!$K409:$S2751,5,FALSE)</f>
        <v>Tier - 1</v>
      </c>
      <c r="P1578" s="11" t="str">
        <f>VLOOKUP($A409,'Hospitalisation Details'!$K409:$S2751,6,FALSE)</f>
        <v>R1011</v>
      </c>
      <c r="Q1578" s="36">
        <f ca="1">VLOOKUP($A409,'Hospitalisation Details'!$K409:$S2751,8,FALSE)</f>
        <v>49</v>
      </c>
    </row>
    <row r="1579" spans="1:17" x14ac:dyDescent="0.3">
      <c r="A1579" s="14" t="str">
        <f>VLOOKUP('Customer Names'!A1579,'Customer Names'!A1579:F3913,1,FALSE)</f>
        <v>Id1578</v>
      </c>
      <c r="B1579" s="11" t="str">
        <f>VLOOKUP('Customer Names'!B1579,'Customer Names'!B1579:G3913,5,FALSE)</f>
        <v>Liang</v>
      </c>
      <c r="C1579" s="11">
        <f>VLOOKUP($A1579,'Medical Examinations'!$A1579:$O3913,2,FALSE)</f>
        <v>34.65</v>
      </c>
      <c r="D1579" s="11">
        <f>VLOOKUP($A1579,'Medical Examinations'!$A1579:$O3913,3,FALSE)</f>
        <v>5.98</v>
      </c>
      <c r="E1579" s="11" t="str">
        <f>VLOOKUP($A1579,'Medical Examinations'!$A1579:$P3913,14,FALSE)</f>
        <v>Yes</v>
      </c>
      <c r="F1579" s="11" t="str">
        <f>VLOOKUP($A1579,'Medical Examinations'!$A1579:$O3913,5,FALSE)</f>
        <v>No</v>
      </c>
      <c r="G1579" s="11" t="str">
        <f>VLOOKUP($A1579,'Medical Examinations'!$A1579:$O3913,6,FALSE)</f>
        <v>No</v>
      </c>
      <c r="H1579" s="11">
        <f>VLOOKUP($A1579,'Medical Examinations'!$A1579:$P3913,13,FALSE)</f>
        <v>0</v>
      </c>
      <c r="I1579" s="11" t="str">
        <f>VLOOKUP($A1579,'Medical Examinations'!$A1579:$P3913,16,FALSE)</f>
        <v>No</v>
      </c>
      <c r="J1579" s="11" t="str">
        <f>VLOOKUP($A1579,'Medical Examinations'!$A1579:$P3913,11,FALSE)</f>
        <v>Obesity</v>
      </c>
      <c r="K1579" s="11" t="str">
        <f>VLOOKUP($A1579,'Medical Examinations'!$A1579:$P3913,12,FALSE)</f>
        <v>Prediabetes</v>
      </c>
      <c r="L1579" s="11" t="str">
        <f>VLOOKUP($A410,'Hospitalisation Details'!$K410:$S2752,7,FALSE)</f>
        <v>24 Nov 1998</v>
      </c>
      <c r="M1579" s="17">
        <f>VLOOKUP($A410,'Hospitalisation Details'!$K410:$S2752,9,FALSE)</f>
        <v>25127.22</v>
      </c>
      <c r="N1579" s="11" t="str">
        <f>VLOOKUP($A410,'Hospitalisation Details'!$K410:$S2752,4,FALSE)</f>
        <v>Tier - 2</v>
      </c>
      <c r="O1579" s="11" t="str">
        <f>VLOOKUP($A410,'Hospitalisation Details'!$K410:$S2752,5,FALSE)</f>
        <v>Tier - 3</v>
      </c>
      <c r="P1579" s="11" t="str">
        <f>VLOOKUP($A410,'Hospitalisation Details'!$K410:$S2752,6,FALSE)</f>
        <v>R1011</v>
      </c>
      <c r="Q1579" s="36">
        <f ca="1">VLOOKUP($A410,'Hospitalisation Details'!$K410:$S2752,8,FALSE)</f>
        <v>26</v>
      </c>
    </row>
    <row r="1580" spans="1:17" x14ac:dyDescent="0.3">
      <c r="A1580" s="14" t="str">
        <f>VLOOKUP('Customer Names'!A1580,'Customer Names'!A1580:F3914,1,FALSE)</f>
        <v>Id1579</v>
      </c>
      <c r="B1580" s="11" t="str">
        <f>VLOOKUP('Customer Names'!B1580,'Customer Names'!B1580:G3914,5,FALSE)</f>
        <v>Lexy</v>
      </c>
      <c r="C1580" s="11">
        <f>VLOOKUP($A1580,'Medical Examinations'!$A1580:$O3914,2,FALSE)</f>
        <v>42.94</v>
      </c>
      <c r="D1580" s="11">
        <f>VLOOKUP($A1580,'Medical Examinations'!$A1580:$O3914,3,FALSE)</f>
        <v>4.34</v>
      </c>
      <c r="E1580" s="11" t="str">
        <f>VLOOKUP($A1580,'Medical Examinations'!$A1580:$P3914,14,FALSE)</f>
        <v>No</v>
      </c>
      <c r="F1580" s="11" t="str">
        <f>VLOOKUP($A1580,'Medical Examinations'!$A1580:$O3914,5,FALSE)</f>
        <v>No</v>
      </c>
      <c r="G1580" s="11" t="str">
        <f>VLOOKUP($A1580,'Medical Examinations'!$A1580:$O3914,6,FALSE)</f>
        <v>No</v>
      </c>
      <c r="H1580" s="11">
        <f>VLOOKUP($A1580,'Medical Examinations'!$A1580:$P3914,13,FALSE)</f>
        <v>0</v>
      </c>
      <c r="I1580" s="11" t="str">
        <f>VLOOKUP($A1580,'Medical Examinations'!$A1580:$P3914,16,FALSE)</f>
        <v>No</v>
      </c>
      <c r="J1580" s="11" t="str">
        <f>VLOOKUP($A1580,'Medical Examinations'!$A1580:$P3914,11,FALSE)</f>
        <v>Obesity</v>
      </c>
      <c r="K1580" s="11" t="str">
        <f>VLOOKUP($A1580,'Medical Examinations'!$A1580:$P3914,12,FALSE)</f>
        <v>Normal</v>
      </c>
      <c r="L1580" s="11" t="str">
        <f>VLOOKUP($A411,'Hospitalisation Details'!$K411:$S2753,7,FALSE)</f>
        <v>14 Jun 1998</v>
      </c>
      <c r="M1580" s="17">
        <f>VLOOKUP($A411,'Hospitalisation Details'!$K411:$S2753,9,FALSE)</f>
        <v>25081.77</v>
      </c>
      <c r="N1580" s="11" t="str">
        <f>VLOOKUP($A411,'Hospitalisation Details'!$K411:$S2753,4,FALSE)</f>
        <v>Tier - 2</v>
      </c>
      <c r="O1580" s="11" t="str">
        <f>VLOOKUP($A411,'Hospitalisation Details'!$K411:$S2753,5,FALSE)</f>
        <v>Tier - 2</v>
      </c>
      <c r="P1580" s="11" t="str">
        <f>VLOOKUP($A411,'Hospitalisation Details'!$K411:$S2753,6,FALSE)</f>
        <v>R1013</v>
      </c>
      <c r="Q1580" s="36">
        <f ca="1">VLOOKUP($A411,'Hospitalisation Details'!$K411:$S2753,8,FALSE)</f>
        <v>26</v>
      </c>
    </row>
    <row r="1581" spans="1:17" x14ac:dyDescent="0.3">
      <c r="A1581" s="14" t="str">
        <f>VLOOKUP('Customer Names'!A1581,'Customer Names'!A1581:F3915,1,FALSE)</f>
        <v>Id1580</v>
      </c>
      <c r="B1581" s="11" t="str">
        <f>VLOOKUP('Customer Names'!B1581,'Customer Names'!B1581:G3915,5,FALSE)</f>
        <v>Michael</v>
      </c>
      <c r="C1581" s="11">
        <f>VLOOKUP($A1581,'Medical Examinations'!$A1581:$O3915,2,FALSE)</f>
        <v>31.254999999999999</v>
      </c>
      <c r="D1581" s="11">
        <f>VLOOKUP($A1581,'Medical Examinations'!$A1581:$O3915,3,FALSE)</f>
        <v>5.17</v>
      </c>
      <c r="E1581" s="11" t="str">
        <f>VLOOKUP($A1581,'Medical Examinations'!$A1581:$P3915,14,FALSE)</f>
        <v>No</v>
      </c>
      <c r="F1581" s="11" t="str">
        <f>VLOOKUP($A1581,'Medical Examinations'!$A1581:$O3915,5,FALSE)</f>
        <v>No</v>
      </c>
      <c r="G1581" s="11" t="str">
        <f>VLOOKUP($A1581,'Medical Examinations'!$A1581:$O3915,6,FALSE)</f>
        <v>No</v>
      </c>
      <c r="H1581" s="11">
        <f>VLOOKUP($A1581,'Medical Examinations'!$A1581:$P3915,13,FALSE)</f>
        <v>0</v>
      </c>
      <c r="I1581" s="11" t="str">
        <f>VLOOKUP($A1581,'Medical Examinations'!$A1581:$P3915,16,FALSE)</f>
        <v>No</v>
      </c>
      <c r="J1581" s="11" t="str">
        <f>VLOOKUP($A1581,'Medical Examinations'!$A1581:$P3915,11,FALSE)</f>
        <v>Obesity</v>
      </c>
      <c r="K1581" s="11" t="str">
        <f>VLOOKUP($A1581,'Medical Examinations'!$A1581:$P3915,12,FALSE)</f>
        <v>Normal</v>
      </c>
      <c r="L1581" s="11" t="str">
        <f>VLOOKUP($A412,'Hospitalisation Details'!$K412:$S2754,7,FALSE)</f>
        <v>4 Dec 1995</v>
      </c>
      <c r="M1581" s="17">
        <f>VLOOKUP($A412,'Hospitalisation Details'!$K412:$S2754,9,FALSE)</f>
        <v>25075.97</v>
      </c>
      <c r="N1581" s="11" t="str">
        <f>VLOOKUP($A412,'Hospitalisation Details'!$K412:$S2754,4,FALSE)</f>
        <v>Tier - 2</v>
      </c>
      <c r="O1581" s="11" t="str">
        <f>VLOOKUP($A412,'Hospitalisation Details'!$K412:$S2754,5,FALSE)</f>
        <v>Tier - 2</v>
      </c>
      <c r="P1581" s="11" t="str">
        <f>VLOOKUP($A412,'Hospitalisation Details'!$K412:$S2754,6,FALSE)</f>
        <v>R1011</v>
      </c>
      <c r="Q1581" s="36">
        <f ca="1">VLOOKUP($A412,'Hospitalisation Details'!$K412:$S2754,8,FALSE)</f>
        <v>29</v>
      </c>
    </row>
    <row r="1582" spans="1:17" x14ac:dyDescent="0.3">
      <c r="A1582" s="14" t="str">
        <f>VLOOKUP('Customer Names'!A1582,'Customer Names'!A1582:F3916,1,FALSE)</f>
        <v>Id1581</v>
      </c>
      <c r="B1582" s="11" t="str">
        <f>VLOOKUP('Customer Names'!B1582,'Customer Names'!B1582:G3916,5,FALSE)</f>
        <v>Samuel L</v>
      </c>
      <c r="C1582" s="11">
        <f>VLOOKUP($A1582,'Medical Examinations'!$A1582:$O3916,2,FALSE)</f>
        <v>45.43</v>
      </c>
      <c r="D1582" s="11">
        <f>VLOOKUP($A1582,'Medical Examinations'!$A1582:$O3916,3,FALSE)</f>
        <v>4.2300000000000004</v>
      </c>
      <c r="E1582" s="11" t="str">
        <f>VLOOKUP($A1582,'Medical Examinations'!$A1582:$P3916,14,FALSE)</f>
        <v>Yes</v>
      </c>
      <c r="F1582" s="11" t="str">
        <f>VLOOKUP($A1582,'Medical Examinations'!$A1582:$O3916,5,FALSE)</f>
        <v>No</v>
      </c>
      <c r="G1582" s="11" t="str">
        <f>VLOOKUP($A1582,'Medical Examinations'!$A1582:$O3916,6,FALSE)</f>
        <v>Yes</v>
      </c>
      <c r="H1582" s="11">
        <f>VLOOKUP($A1582,'Medical Examinations'!$A1582:$P3916,13,FALSE)</f>
        <v>1</v>
      </c>
      <c r="I1582" s="11" t="str">
        <f>VLOOKUP($A1582,'Medical Examinations'!$A1582:$P3916,16,FALSE)</f>
        <v>No</v>
      </c>
      <c r="J1582" s="11" t="str">
        <f>VLOOKUP($A1582,'Medical Examinations'!$A1582:$P3916,11,FALSE)</f>
        <v>Obesity</v>
      </c>
      <c r="K1582" s="11" t="str">
        <f>VLOOKUP($A1582,'Medical Examinations'!$A1582:$P3916,12,FALSE)</f>
        <v>Normal</v>
      </c>
      <c r="L1582" s="11" t="str">
        <f>VLOOKUP($A413,'Hospitalisation Details'!$K413:$S2755,7,FALSE)</f>
        <v>14 Nov 1975</v>
      </c>
      <c r="M1582" s="17">
        <f>VLOOKUP($A413,'Hospitalisation Details'!$K413:$S2755,9,FALSE)</f>
        <v>24915.22</v>
      </c>
      <c r="N1582" s="11" t="str">
        <f>VLOOKUP($A413,'Hospitalisation Details'!$K413:$S2755,4,FALSE)</f>
        <v>Tier - 2</v>
      </c>
      <c r="O1582" s="11" t="str">
        <f>VLOOKUP($A413,'Hospitalisation Details'!$K413:$S2755,5,FALSE)</f>
        <v>Tier - 3</v>
      </c>
      <c r="P1582" s="11" t="str">
        <f>VLOOKUP($A413,'Hospitalisation Details'!$K413:$S2755,6,FALSE)</f>
        <v>R1012</v>
      </c>
      <c r="Q1582" s="36">
        <f ca="1">VLOOKUP($A413,'Hospitalisation Details'!$K413:$S2755,8,FALSE)</f>
        <v>49</v>
      </c>
    </row>
    <row r="1583" spans="1:17" x14ac:dyDescent="0.3">
      <c r="A1583" s="14" t="str">
        <f>VLOOKUP('Customer Names'!A1583,'Customer Names'!A1583:F3917,1,FALSE)</f>
        <v>Id1582</v>
      </c>
      <c r="B1583" s="11" t="str">
        <f>VLOOKUP('Customer Names'!B1583,'Customer Names'!B1583:G3917,5,FALSE)</f>
        <v>Spencer A</v>
      </c>
      <c r="C1583" s="11">
        <f>VLOOKUP($A1583,'Medical Examinations'!$A1583:$O3917,2,FALSE)</f>
        <v>32.340000000000003</v>
      </c>
      <c r="D1583" s="11">
        <f>VLOOKUP($A1583,'Medical Examinations'!$A1583:$O3917,3,FALSE)</f>
        <v>4.88</v>
      </c>
      <c r="E1583" s="11" t="str">
        <f>VLOOKUP($A1583,'Medical Examinations'!$A1583:$P3917,14,FALSE)</f>
        <v>Yes</v>
      </c>
      <c r="F1583" s="11" t="str">
        <f>VLOOKUP($A1583,'Medical Examinations'!$A1583:$O3917,5,FALSE)</f>
        <v>No</v>
      </c>
      <c r="G1583" s="11" t="str">
        <f>VLOOKUP($A1583,'Medical Examinations'!$A1583:$O3917,6,FALSE)</f>
        <v>Yes</v>
      </c>
      <c r="H1583" s="11">
        <f>VLOOKUP($A1583,'Medical Examinations'!$A1583:$P3917,13,FALSE)</f>
        <v>1</v>
      </c>
      <c r="I1583" s="11" t="str">
        <f>VLOOKUP($A1583,'Medical Examinations'!$A1583:$P3917,16,FALSE)</f>
        <v>No</v>
      </c>
      <c r="J1583" s="11" t="str">
        <f>VLOOKUP($A1583,'Medical Examinations'!$A1583:$P3917,11,FALSE)</f>
        <v>Obesity</v>
      </c>
      <c r="K1583" s="11" t="str">
        <f>VLOOKUP($A1583,'Medical Examinations'!$A1583:$P3917,12,FALSE)</f>
        <v>Normal</v>
      </c>
      <c r="L1583" s="11" t="str">
        <f>VLOOKUP($A414,'Hospitalisation Details'!$K414:$S2756,7,FALSE)</f>
        <v>14 Jun 1987</v>
      </c>
      <c r="M1583" s="17">
        <f>VLOOKUP($A414,'Hospitalisation Details'!$K414:$S2756,9,FALSE)</f>
        <v>24915.05</v>
      </c>
      <c r="N1583" s="11" t="str">
        <f>VLOOKUP($A414,'Hospitalisation Details'!$K414:$S2756,4,FALSE)</f>
        <v>Tier - 2</v>
      </c>
      <c r="O1583" s="11" t="str">
        <f>VLOOKUP($A414,'Hospitalisation Details'!$K414:$S2756,5,FALSE)</f>
        <v>Tier - 1</v>
      </c>
      <c r="P1583" s="11" t="str">
        <f>VLOOKUP($A414,'Hospitalisation Details'!$K414:$S2756,6,FALSE)</f>
        <v>R1024</v>
      </c>
      <c r="Q1583" s="36">
        <f ca="1">VLOOKUP($A414,'Hospitalisation Details'!$K414:$S2756,8,FALSE)</f>
        <v>37</v>
      </c>
    </row>
    <row r="1584" spans="1:17" x14ac:dyDescent="0.3">
      <c r="A1584" s="14" t="str">
        <f>VLOOKUP('Customer Names'!A1584,'Customer Names'!A1584:F3918,1,FALSE)</f>
        <v>Id1583</v>
      </c>
      <c r="B1584" s="11" t="str">
        <f>VLOOKUP('Customer Names'!B1584,'Customer Names'!B1584:G3918,5,FALSE)</f>
        <v>Rochelle</v>
      </c>
      <c r="C1584" s="11">
        <f>VLOOKUP($A1584,'Medical Examinations'!$A1584:$O3918,2,FALSE)</f>
        <v>25.46</v>
      </c>
      <c r="D1584" s="11">
        <f>VLOOKUP($A1584,'Medical Examinations'!$A1584:$O3918,3,FALSE)</f>
        <v>9.7100000000000009</v>
      </c>
      <c r="E1584" s="11" t="str">
        <f>VLOOKUP($A1584,'Medical Examinations'!$A1584:$P3918,14,FALSE)</f>
        <v>Yes</v>
      </c>
      <c r="F1584" s="11" t="str">
        <f>VLOOKUP($A1584,'Medical Examinations'!$A1584:$O3918,5,FALSE)</f>
        <v>No</v>
      </c>
      <c r="G1584" s="11" t="str">
        <f>VLOOKUP($A1584,'Medical Examinations'!$A1584:$O3918,6,FALSE)</f>
        <v>No</v>
      </c>
      <c r="H1584" s="11">
        <f>VLOOKUP($A1584,'Medical Examinations'!$A1584:$P3918,13,FALSE)</f>
        <v>1</v>
      </c>
      <c r="I1584" s="11" t="str">
        <f>VLOOKUP($A1584,'Medical Examinations'!$A1584:$P3918,16,FALSE)</f>
        <v>No</v>
      </c>
      <c r="J1584" s="11" t="str">
        <f>VLOOKUP($A1584,'Medical Examinations'!$A1584:$P3918,11,FALSE)</f>
        <v>Overweight</v>
      </c>
      <c r="K1584" s="11" t="str">
        <f>VLOOKUP($A1584,'Medical Examinations'!$A1584:$P3918,12,FALSE)</f>
        <v>Diabetes</v>
      </c>
      <c r="L1584" s="11" t="str">
        <f>VLOOKUP($A415,'Hospitalisation Details'!$K415:$S2757,7,FALSE)</f>
        <v>23 Jul 1969</v>
      </c>
      <c r="M1584" s="17">
        <f>VLOOKUP($A415,'Hospitalisation Details'!$K415:$S2757,9,FALSE)</f>
        <v>24873.38</v>
      </c>
      <c r="N1584" s="11" t="str">
        <f>VLOOKUP($A415,'Hospitalisation Details'!$K415:$S2757,4,FALSE)</f>
        <v>Tier - 2</v>
      </c>
      <c r="O1584" s="11" t="str">
        <f>VLOOKUP($A415,'Hospitalisation Details'!$K415:$S2757,5,FALSE)</f>
        <v>Tier - 1</v>
      </c>
      <c r="P1584" s="11" t="str">
        <f>VLOOKUP($A415,'Hospitalisation Details'!$K415:$S2757,6,FALSE)</f>
        <v>R1024</v>
      </c>
      <c r="Q1584" s="36">
        <f ca="1">VLOOKUP($A415,'Hospitalisation Details'!$K415:$S2757,8,FALSE)</f>
        <v>55</v>
      </c>
    </row>
    <row r="1585" spans="1:17" x14ac:dyDescent="0.3">
      <c r="A1585" s="14" t="str">
        <f>VLOOKUP('Customer Names'!A1585,'Customer Names'!A1585:F3919,1,FALSE)</f>
        <v>Id1584</v>
      </c>
      <c r="B1585" s="11" t="str">
        <f>VLOOKUP('Customer Names'!B1585,'Customer Names'!B1585:G3919,5,FALSE)</f>
        <v>Paula</v>
      </c>
      <c r="C1585" s="11">
        <f>VLOOKUP($A1585,'Medical Examinations'!$A1585:$O3919,2,FALSE)</f>
        <v>37.145000000000003</v>
      </c>
      <c r="D1585" s="11">
        <f>VLOOKUP($A1585,'Medical Examinations'!$A1585:$O3919,3,FALSE)</f>
        <v>5.32</v>
      </c>
      <c r="E1585" s="11" t="str">
        <f>VLOOKUP($A1585,'Medical Examinations'!$A1585:$P3919,14,FALSE)</f>
        <v>No</v>
      </c>
      <c r="F1585" s="11" t="str">
        <f>VLOOKUP($A1585,'Medical Examinations'!$A1585:$O3919,5,FALSE)</f>
        <v>No</v>
      </c>
      <c r="G1585" s="11" t="str">
        <f>VLOOKUP($A1585,'Medical Examinations'!$A1585:$O3919,6,FALSE)</f>
        <v>No</v>
      </c>
      <c r="H1585" s="11">
        <f>VLOOKUP($A1585,'Medical Examinations'!$A1585:$P3919,13,FALSE)</f>
        <v>0</v>
      </c>
      <c r="I1585" s="11" t="str">
        <f>VLOOKUP($A1585,'Medical Examinations'!$A1585:$P3919,16,FALSE)</f>
        <v>No</v>
      </c>
      <c r="J1585" s="11" t="str">
        <f>VLOOKUP($A1585,'Medical Examinations'!$A1585:$P3919,11,FALSE)</f>
        <v>Obesity</v>
      </c>
      <c r="K1585" s="11" t="str">
        <f>VLOOKUP($A1585,'Medical Examinations'!$A1585:$P3919,12,FALSE)</f>
        <v>Normal</v>
      </c>
      <c r="L1585" s="11" t="str">
        <f>VLOOKUP($A416,'Hospitalisation Details'!$K416:$S2758,7,FALSE)</f>
        <v>26 Nov 1970</v>
      </c>
      <c r="M1585" s="17">
        <f>VLOOKUP($A416,'Hospitalisation Details'!$K416:$S2758,9,FALSE)</f>
        <v>24869.84</v>
      </c>
      <c r="N1585" s="11" t="str">
        <f>VLOOKUP($A416,'Hospitalisation Details'!$K416:$S2758,4,FALSE)</f>
        <v>Tier - 2</v>
      </c>
      <c r="O1585" s="11" t="str">
        <f>VLOOKUP($A416,'Hospitalisation Details'!$K416:$S2758,5,FALSE)</f>
        <v>Tier - 2</v>
      </c>
      <c r="P1585" s="11" t="str">
        <f>VLOOKUP($A416,'Hospitalisation Details'!$K416:$S2758,6,FALSE)</f>
        <v>R1016</v>
      </c>
      <c r="Q1585" s="36">
        <f ca="1">VLOOKUP($A416,'Hospitalisation Details'!$K416:$S2758,8,FALSE)</f>
        <v>54</v>
      </c>
    </row>
    <row r="1586" spans="1:17" x14ac:dyDescent="0.3">
      <c r="A1586" s="14" t="str">
        <f>VLOOKUP('Customer Names'!A1586,'Customer Names'!A1586:F3920,1,FALSE)</f>
        <v>Id1585</v>
      </c>
      <c r="B1586" s="11" t="str">
        <f>VLOOKUP('Customer Names'!B1586,'Customer Names'!B1586:G3920,5,FALSE)</f>
        <v>Madeline E</v>
      </c>
      <c r="C1586" s="11">
        <f>VLOOKUP($A1586,'Medical Examinations'!$A1586:$O3920,2,FALSE)</f>
        <v>30.8</v>
      </c>
      <c r="D1586" s="11">
        <f>VLOOKUP($A1586,'Medical Examinations'!$A1586:$O3920,3,FALSE)</f>
        <v>5.83</v>
      </c>
      <c r="E1586" s="11" t="str">
        <f>VLOOKUP($A1586,'Medical Examinations'!$A1586:$P3920,14,FALSE)</f>
        <v>Yes</v>
      </c>
      <c r="F1586" s="11" t="str">
        <f>VLOOKUP($A1586,'Medical Examinations'!$A1586:$O3920,5,FALSE)</f>
        <v>No</v>
      </c>
      <c r="G1586" s="11" t="str">
        <f>VLOOKUP($A1586,'Medical Examinations'!$A1586:$O3920,6,FALSE)</f>
        <v>No</v>
      </c>
      <c r="H1586" s="11">
        <f>VLOOKUP($A1586,'Medical Examinations'!$A1586:$P3920,13,FALSE)</f>
        <v>0</v>
      </c>
      <c r="I1586" s="11" t="str">
        <f>VLOOKUP($A1586,'Medical Examinations'!$A1586:$P3920,16,FALSE)</f>
        <v>No</v>
      </c>
      <c r="J1586" s="11" t="str">
        <f>VLOOKUP($A1586,'Medical Examinations'!$A1586:$P3920,11,FALSE)</f>
        <v>Obesity</v>
      </c>
      <c r="K1586" s="11" t="str">
        <f>VLOOKUP($A1586,'Medical Examinations'!$A1586:$P3920,12,FALSE)</f>
        <v>Prediabetes</v>
      </c>
      <c r="L1586" s="11" t="str">
        <f>VLOOKUP($A417,'Hospitalisation Details'!$K417:$S2759,7,FALSE)</f>
        <v>10 Jun 1995</v>
      </c>
      <c r="M1586" s="17">
        <f>VLOOKUP($A417,'Hospitalisation Details'!$K417:$S2759,9,FALSE)</f>
        <v>24863.25</v>
      </c>
      <c r="N1586" s="11" t="str">
        <f>VLOOKUP($A417,'Hospitalisation Details'!$K417:$S2759,4,FALSE)</f>
        <v>Tier - 2</v>
      </c>
      <c r="O1586" s="11" t="str">
        <f>VLOOKUP($A417,'Hospitalisation Details'!$K417:$S2759,5,FALSE)</f>
        <v>Tier - 3</v>
      </c>
      <c r="P1586" s="11" t="str">
        <f>VLOOKUP($A417,'Hospitalisation Details'!$K417:$S2759,6,FALSE)</f>
        <v>R1011</v>
      </c>
      <c r="Q1586" s="36">
        <f ca="1">VLOOKUP($A417,'Hospitalisation Details'!$K417:$S2759,8,FALSE)</f>
        <v>29</v>
      </c>
    </row>
    <row r="1587" spans="1:17" x14ac:dyDescent="0.3">
      <c r="A1587" s="14" t="str">
        <f>VLOOKUP('Customer Names'!A1587,'Customer Names'!A1587:F3921,1,FALSE)</f>
        <v>Id1586</v>
      </c>
      <c r="B1587" s="11" t="str">
        <f>VLOOKUP('Customer Names'!B1587,'Customer Names'!B1587:G3921,5,FALSE)</f>
        <v>Maria Isabel</v>
      </c>
      <c r="C1587" s="11">
        <f>VLOOKUP($A1587,'Medical Examinations'!$A1587:$O3921,2,FALSE)</f>
        <v>29.5</v>
      </c>
      <c r="D1587" s="11">
        <f>VLOOKUP($A1587,'Medical Examinations'!$A1587:$O3921,3,FALSE)</f>
        <v>5.54</v>
      </c>
      <c r="E1587" s="11" t="str">
        <f>VLOOKUP($A1587,'Medical Examinations'!$A1587:$P3921,14,FALSE)</f>
        <v>Yes</v>
      </c>
      <c r="F1587" s="11" t="str">
        <f>VLOOKUP($A1587,'Medical Examinations'!$A1587:$O3921,5,FALSE)</f>
        <v>No</v>
      </c>
      <c r="G1587" s="11" t="str">
        <f>VLOOKUP($A1587,'Medical Examinations'!$A1587:$O3921,6,FALSE)</f>
        <v>No</v>
      </c>
      <c r="H1587" s="11">
        <f>VLOOKUP($A1587,'Medical Examinations'!$A1587:$P3921,13,FALSE)</f>
        <v>0</v>
      </c>
      <c r="I1587" s="11" t="str">
        <f>VLOOKUP($A1587,'Medical Examinations'!$A1587:$P3921,16,FALSE)</f>
        <v>No</v>
      </c>
      <c r="J1587" s="11" t="str">
        <f>VLOOKUP($A1587,'Medical Examinations'!$A1587:$P3921,11,FALSE)</f>
        <v>Overweight</v>
      </c>
      <c r="K1587" s="11" t="str">
        <f>VLOOKUP($A1587,'Medical Examinations'!$A1587:$P3921,12,FALSE)</f>
        <v>Normal</v>
      </c>
      <c r="L1587" s="11" t="str">
        <f>VLOOKUP($A418,'Hospitalisation Details'!$K418:$S2760,7,FALSE)</f>
        <v>9 Sep 1994</v>
      </c>
      <c r="M1587" s="17">
        <f>VLOOKUP($A418,'Hospitalisation Details'!$K418:$S2760,9,FALSE)</f>
        <v>24817.25</v>
      </c>
      <c r="N1587" s="11" t="str">
        <f>VLOOKUP($A418,'Hospitalisation Details'!$K418:$S2760,4,FALSE)</f>
        <v>Tier - 2</v>
      </c>
      <c r="O1587" s="11" t="str">
        <f>VLOOKUP($A418,'Hospitalisation Details'!$K418:$S2760,5,FALSE)</f>
        <v>Tier - 2</v>
      </c>
      <c r="P1587" s="11" t="str">
        <f>VLOOKUP($A418,'Hospitalisation Details'!$K418:$S2760,6,FALSE)</f>
        <v>R1011</v>
      </c>
      <c r="Q1587" s="36">
        <f ca="1">VLOOKUP($A418,'Hospitalisation Details'!$K418:$S2760,8,FALSE)</f>
        <v>30</v>
      </c>
    </row>
    <row r="1588" spans="1:17" x14ac:dyDescent="0.3">
      <c r="A1588" s="14" t="str">
        <f>VLOOKUP('Customer Names'!A1588,'Customer Names'!A1588:F3922,1,FALSE)</f>
        <v>Id1587</v>
      </c>
      <c r="B1588" s="11" t="str">
        <f>VLOOKUP('Customer Names'!B1588,'Customer Names'!B1588:G3922,5,FALSE)</f>
        <v>Arthur M</v>
      </c>
      <c r="C1588" s="11">
        <f>VLOOKUP($A1588,'Medical Examinations'!$A1588:$O3922,2,FALSE)</f>
        <v>43.39</v>
      </c>
      <c r="D1588" s="11">
        <f>VLOOKUP($A1588,'Medical Examinations'!$A1588:$O3922,3,FALSE)</f>
        <v>5.85</v>
      </c>
      <c r="E1588" s="11" t="str">
        <f>VLOOKUP($A1588,'Medical Examinations'!$A1588:$P3922,14,FALSE)</f>
        <v>No</v>
      </c>
      <c r="F1588" s="11" t="str">
        <f>VLOOKUP($A1588,'Medical Examinations'!$A1588:$O3922,5,FALSE)</f>
        <v>Yes</v>
      </c>
      <c r="G1588" s="11" t="str">
        <f>VLOOKUP($A1588,'Medical Examinations'!$A1588:$O3922,6,FALSE)</f>
        <v>No</v>
      </c>
      <c r="H1588" s="11">
        <f>VLOOKUP($A1588,'Medical Examinations'!$A1588:$P3922,13,FALSE)</f>
        <v>1</v>
      </c>
      <c r="I1588" s="11" t="str">
        <f>VLOOKUP($A1588,'Medical Examinations'!$A1588:$P3922,16,FALSE)</f>
        <v>No</v>
      </c>
      <c r="J1588" s="11" t="str">
        <f>VLOOKUP($A1588,'Medical Examinations'!$A1588:$P3922,11,FALSE)</f>
        <v>Obesity</v>
      </c>
      <c r="K1588" s="11" t="str">
        <f>VLOOKUP($A1588,'Medical Examinations'!$A1588:$P3922,12,FALSE)</f>
        <v>Prediabetes</v>
      </c>
      <c r="L1588" s="11" t="str">
        <f>VLOOKUP($A419,'Hospitalisation Details'!$K419:$S2761,7,FALSE)</f>
        <v>11 Oct 1992</v>
      </c>
      <c r="M1588" s="17">
        <f>VLOOKUP($A419,'Hospitalisation Details'!$K419:$S2761,9,FALSE)</f>
        <v>24795.040000000001</v>
      </c>
      <c r="N1588" s="11" t="str">
        <f>VLOOKUP($A419,'Hospitalisation Details'!$K419:$S2761,4,FALSE)</f>
        <v>Tier - 2</v>
      </c>
      <c r="O1588" s="11" t="str">
        <f>VLOOKUP($A419,'Hospitalisation Details'!$K419:$S2761,5,FALSE)</f>
        <v>Tier - 3</v>
      </c>
      <c r="P1588" s="11" t="str">
        <f>VLOOKUP($A419,'Hospitalisation Details'!$K419:$S2761,6,FALSE)</f>
        <v>R1011</v>
      </c>
      <c r="Q1588" s="36">
        <f ca="1">VLOOKUP($A419,'Hospitalisation Details'!$K419:$S2761,8,FALSE)</f>
        <v>32</v>
      </c>
    </row>
    <row r="1589" spans="1:17" x14ac:dyDescent="0.3">
      <c r="A1589" s="14" t="str">
        <f>VLOOKUP('Customer Names'!A1589,'Customer Names'!A1589:F3923,1,FALSE)</f>
        <v>Id1588</v>
      </c>
      <c r="B1589" s="11" t="str">
        <f>VLOOKUP('Customer Names'!B1589,'Customer Names'!B1589:G3923,5,FALSE)</f>
        <v>Joseph R</v>
      </c>
      <c r="C1589" s="11">
        <f>VLOOKUP($A1589,'Medical Examinations'!$A1589:$O3923,2,FALSE)</f>
        <v>15.08</v>
      </c>
      <c r="D1589" s="11">
        <f>VLOOKUP($A1589,'Medical Examinations'!$A1589:$O3923,3,FALSE)</f>
        <v>4.8499999999999996</v>
      </c>
      <c r="E1589" s="11" t="str">
        <f>VLOOKUP($A1589,'Medical Examinations'!$A1589:$P3923,14,FALSE)</f>
        <v>Yes</v>
      </c>
      <c r="F1589" s="11" t="str">
        <f>VLOOKUP($A1589,'Medical Examinations'!$A1589:$O3923,5,FALSE)</f>
        <v>No</v>
      </c>
      <c r="G1589" s="11" t="str">
        <f>VLOOKUP($A1589,'Medical Examinations'!$A1589:$O3923,6,FALSE)</f>
        <v>Yes</v>
      </c>
      <c r="H1589" s="11">
        <f>VLOOKUP($A1589,'Medical Examinations'!$A1589:$P3923,13,FALSE)</f>
        <v>1</v>
      </c>
      <c r="I1589" s="11" t="str">
        <f>VLOOKUP($A1589,'Medical Examinations'!$A1589:$P3923,16,FALSE)</f>
        <v>No</v>
      </c>
      <c r="J1589" s="11" t="str">
        <f>VLOOKUP($A1589,'Medical Examinations'!$A1589:$P3923,11,FALSE)</f>
        <v>Underweight</v>
      </c>
      <c r="K1589" s="11" t="str">
        <f>VLOOKUP($A1589,'Medical Examinations'!$A1589:$P3923,12,FALSE)</f>
        <v>Normal</v>
      </c>
      <c r="L1589" s="11" t="str">
        <f>VLOOKUP($A420,'Hospitalisation Details'!$K420:$S2762,7,FALSE)</f>
        <v>28 Aug 1996</v>
      </c>
      <c r="M1589" s="17">
        <f>VLOOKUP($A420,'Hospitalisation Details'!$K420:$S2762,9,FALSE)</f>
        <v>24671.66</v>
      </c>
      <c r="N1589" s="11" t="str">
        <f>VLOOKUP($A420,'Hospitalisation Details'!$K420:$S2762,4,FALSE)</f>
        <v>Tier - 2</v>
      </c>
      <c r="O1589" s="11" t="str">
        <f>VLOOKUP($A420,'Hospitalisation Details'!$K420:$S2762,5,FALSE)</f>
        <v>Tier - 1</v>
      </c>
      <c r="P1589" s="11" t="str">
        <f>VLOOKUP($A420,'Hospitalisation Details'!$K420:$S2762,6,FALSE)</f>
        <v>R1024</v>
      </c>
      <c r="Q1589" s="36">
        <f ca="1">VLOOKUP($A420,'Hospitalisation Details'!$K420:$S2762,8,FALSE)</f>
        <v>28</v>
      </c>
    </row>
    <row r="1590" spans="1:17" x14ac:dyDescent="0.3">
      <c r="A1590" s="14" t="str">
        <f>VLOOKUP('Customer Names'!A1590,'Customer Names'!A1590:F3924,1,FALSE)</f>
        <v>Id1589</v>
      </c>
      <c r="B1590" s="11" t="str">
        <f>VLOOKUP('Customer Names'!B1590,'Customer Names'!B1590:G3924,5,FALSE)</f>
        <v>Sachiko</v>
      </c>
      <c r="C1590" s="11">
        <f>VLOOKUP($A1590,'Medical Examinations'!$A1590:$O3924,2,FALSE)</f>
        <v>20.48</v>
      </c>
      <c r="D1590" s="11">
        <f>VLOOKUP($A1590,'Medical Examinations'!$A1590:$O3924,3,FALSE)</f>
        <v>11.09</v>
      </c>
      <c r="E1590" s="11" t="str">
        <f>VLOOKUP($A1590,'Medical Examinations'!$A1590:$P3924,14,FALSE)</f>
        <v>No</v>
      </c>
      <c r="F1590" s="11" t="str">
        <f>VLOOKUP($A1590,'Medical Examinations'!$A1590:$O3924,5,FALSE)</f>
        <v>No</v>
      </c>
      <c r="G1590" s="11" t="str">
        <f>VLOOKUP($A1590,'Medical Examinations'!$A1590:$O3924,6,FALSE)</f>
        <v>No</v>
      </c>
      <c r="H1590" s="11">
        <f>VLOOKUP($A1590,'Medical Examinations'!$A1590:$P3924,13,FALSE)</f>
        <v>0</v>
      </c>
      <c r="I1590" s="11" t="str">
        <f>VLOOKUP($A1590,'Medical Examinations'!$A1590:$P3924,16,FALSE)</f>
        <v>No</v>
      </c>
      <c r="J1590" s="11" t="str">
        <f>VLOOKUP($A1590,'Medical Examinations'!$A1590:$P3924,11,FALSE)</f>
        <v>Normal Weight</v>
      </c>
      <c r="K1590" s="11" t="str">
        <f>VLOOKUP($A1590,'Medical Examinations'!$A1590:$P3924,12,FALSE)</f>
        <v>Diabetes</v>
      </c>
      <c r="L1590" s="11" t="str">
        <f>VLOOKUP($A421,'Hospitalisation Details'!$K421:$S2763,7,FALSE)</f>
        <v>12 Jun 1970</v>
      </c>
      <c r="M1590" s="17">
        <f>VLOOKUP($A421,'Hospitalisation Details'!$K421:$S2763,9,FALSE)</f>
        <v>24667.42</v>
      </c>
      <c r="N1590" s="11" t="str">
        <f>VLOOKUP($A421,'Hospitalisation Details'!$K421:$S2763,4,FALSE)</f>
        <v>Tier - 2</v>
      </c>
      <c r="O1590" s="11" t="str">
        <f>VLOOKUP($A421,'Hospitalisation Details'!$K421:$S2763,5,FALSE)</f>
        <v>Tier - 3</v>
      </c>
      <c r="P1590" s="11" t="str">
        <f>VLOOKUP($A421,'Hospitalisation Details'!$K421:$S2763,6,FALSE)</f>
        <v>R1013</v>
      </c>
      <c r="Q1590" s="36">
        <f ca="1">VLOOKUP($A421,'Hospitalisation Details'!$K421:$S2763,8,FALSE)</f>
        <v>54</v>
      </c>
    </row>
    <row r="1591" spans="1:17" x14ac:dyDescent="0.3">
      <c r="A1591" s="14" t="str">
        <f>VLOOKUP('Customer Names'!A1591,'Customer Names'!A1591:F3925,1,FALSE)</f>
        <v>Id1590</v>
      </c>
      <c r="B1591" s="11" t="str">
        <f>VLOOKUP('Customer Names'!B1591,'Customer Names'!B1591:G3925,5,FALSE)</f>
        <v>Christopher</v>
      </c>
      <c r="C1591" s="11">
        <f>VLOOKUP($A1591,'Medical Examinations'!$A1591:$O3925,2,FALSE)</f>
        <v>34.450000000000003</v>
      </c>
      <c r="D1591" s="11">
        <f>VLOOKUP($A1591,'Medical Examinations'!$A1591:$O3925,3,FALSE)</f>
        <v>5.58</v>
      </c>
      <c r="E1591" s="11" t="str">
        <f>VLOOKUP($A1591,'Medical Examinations'!$A1591:$P3925,14,FALSE)</f>
        <v>Yes</v>
      </c>
      <c r="F1591" s="11" t="str">
        <f>VLOOKUP($A1591,'Medical Examinations'!$A1591:$O3925,5,FALSE)</f>
        <v>No</v>
      </c>
      <c r="G1591" s="11" t="str">
        <f>VLOOKUP($A1591,'Medical Examinations'!$A1591:$O3925,6,FALSE)</f>
        <v>No</v>
      </c>
      <c r="H1591" s="11">
        <f>VLOOKUP($A1591,'Medical Examinations'!$A1591:$P3925,13,FALSE)</f>
        <v>0</v>
      </c>
      <c r="I1591" s="11" t="str">
        <f>VLOOKUP($A1591,'Medical Examinations'!$A1591:$P3925,16,FALSE)</f>
        <v>No</v>
      </c>
      <c r="J1591" s="11" t="str">
        <f>VLOOKUP($A1591,'Medical Examinations'!$A1591:$P3925,11,FALSE)</f>
        <v>Obesity</v>
      </c>
      <c r="K1591" s="11" t="str">
        <f>VLOOKUP($A1591,'Medical Examinations'!$A1591:$P3925,12,FALSE)</f>
        <v>Normal</v>
      </c>
      <c r="L1591" s="11" t="str">
        <f>VLOOKUP($A422,'Hospitalisation Details'!$K422:$S2764,7,FALSE)</f>
        <v>12 Oct 1976</v>
      </c>
      <c r="M1591" s="17">
        <f>VLOOKUP($A422,'Hospitalisation Details'!$K422:$S2764,9,FALSE)</f>
        <v>24603.05</v>
      </c>
      <c r="N1591" s="11" t="str">
        <f>VLOOKUP($A422,'Hospitalisation Details'!$K422:$S2764,4,FALSE)</f>
        <v>Tier - 2</v>
      </c>
      <c r="O1591" s="11" t="str">
        <f>VLOOKUP($A422,'Hospitalisation Details'!$K422:$S2764,5,FALSE)</f>
        <v>Tier - 2</v>
      </c>
      <c r="P1591" s="11" t="str">
        <f>VLOOKUP($A422,'Hospitalisation Details'!$K422:$S2764,6,FALSE)</f>
        <v>R1011</v>
      </c>
      <c r="Q1591" s="36">
        <f ca="1">VLOOKUP($A422,'Hospitalisation Details'!$K422:$S2764,8,FALSE)</f>
        <v>48</v>
      </c>
    </row>
    <row r="1592" spans="1:17" x14ac:dyDescent="0.3">
      <c r="A1592" s="14" t="str">
        <f>VLOOKUP('Customer Names'!A1592,'Customer Names'!A1592:F3926,1,FALSE)</f>
        <v>Id1591</v>
      </c>
      <c r="B1592" s="11" t="str">
        <f>VLOOKUP('Customer Names'!B1592,'Customer Names'!B1592:G3926,5,FALSE)</f>
        <v>Joseph</v>
      </c>
      <c r="C1592" s="11">
        <f>VLOOKUP($A1592,'Medical Examinations'!$A1592:$O3926,2,FALSE)</f>
        <v>34.21</v>
      </c>
      <c r="D1592" s="11">
        <f>VLOOKUP($A1592,'Medical Examinations'!$A1592:$O3926,3,FALSE)</f>
        <v>9.7200000000000006</v>
      </c>
      <c r="E1592" s="11" t="str">
        <f>VLOOKUP($A1592,'Medical Examinations'!$A1592:$P3926,14,FALSE)</f>
        <v>Yes</v>
      </c>
      <c r="F1592" s="11" t="str">
        <f>VLOOKUP($A1592,'Medical Examinations'!$A1592:$O3926,5,FALSE)</f>
        <v>No</v>
      </c>
      <c r="G1592" s="11" t="str">
        <f>VLOOKUP($A1592,'Medical Examinations'!$A1592:$O3926,6,FALSE)</f>
        <v>No</v>
      </c>
      <c r="H1592" s="11">
        <f>VLOOKUP($A1592,'Medical Examinations'!$A1592:$P3926,13,FALSE)</f>
        <v>0</v>
      </c>
      <c r="I1592" s="11" t="str">
        <f>VLOOKUP($A1592,'Medical Examinations'!$A1592:$P3926,16,FALSE)</f>
        <v>No</v>
      </c>
      <c r="J1592" s="11" t="str">
        <f>VLOOKUP($A1592,'Medical Examinations'!$A1592:$P3926,11,FALSE)</f>
        <v>Obesity</v>
      </c>
      <c r="K1592" s="11" t="str">
        <f>VLOOKUP($A1592,'Medical Examinations'!$A1592:$P3926,12,FALSE)</f>
        <v>Diabetes</v>
      </c>
      <c r="L1592" s="11" t="str">
        <f>VLOOKUP($A423,'Hospitalisation Details'!$K423:$S2765,7,FALSE)</f>
        <v>13 Jun 1975</v>
      </c>
      <c r="M1592" s="17">
        <f>VLOOKUP($A423,'Hospitalisation Details'!$K423:$S2765,9,FALSE)</f>
        <v>24535.7</v>
      </c>
      <c r="N1592" s="11" t="str">
        <f>VLOOKUP($A423,'Hospitalisation Details'!$K423:$S2765,4,FALSE)</f>
        <v>Tier - 2</v>
      </c>
      <c r="O1592" s="11" t="str">
        <f>VLOOKUP($A423,'Hospitalisation Details'!$K423:$S2765,5,FALSE)</f>
        <v>Tier - 2</v>
      </c>
      <c r="P1592" s="11" t="str">
        <f>VLOOKUP($A423,'Hospitalisation Details'!$K423:$S2765,6,FALSE)</f>
        <v>R1012</v>
      </c>
      <c r="Q1592" s="36">
        <f ca="1">VLOOKUP($A423,'Hospitalisation Details'!$K423:$S2765,8,FALSE)</f>
        <v>49</v>
      </c>
    </row>
    <row r="1593" spans="1:17" x14ac:dyDescent="0.3">
      <c r="A1593" s="14" t="str">
        <f>VLOOKUP('Customer Names'!A1593,'Customer Names'!A1593:F3927,1,FALSE)</f>
        <v>Id1592</v>
      </c>
      <c r="B1593" s="11" t="str">
        <f>VLOOKUP('Customer Names'!B1593,'Customer Names'!B1593:G3927,5,FALSE)</f>
        <v>Lawrence</v>
      </c>
      <c r="C1593" s="11">
        <f>VLOOKUP($A1593,'Medical Examinations'!$A1593:$O3927,2,FALSE)</f>
        <v>28.8</v>
      </c>
      <c r="D1593" s="11">
        <f>VLOOKUP($A1593,'Medical Examinations'!$A1593:$O3927,3,FALSE)</f>
        <v>11.41</v>
      </c>
      <c r="E1593" s="11" t="str">
        <f>VLOOKUP($A1593,'Medical Examinations'!$A1593:$P3927,14,FALSE)</f>
        <v>Yes</v>
      </c>
      <c r="F1593" s="11" t="str">
        <f>VLOOKUP($A1593,'Medical Examinations'!$A1593:$O3927,5,FALSE)</f>
        <v>No</v>
      </c>
      <c r="G1593" s="11" t="str">
        <f>VLOOKUP($A1593,'Medical Examinations'!$A1593:$O3927,6,FALSE)</f>
        <v>No</v>
      </c>
      <c r="H1593" s="11">
        <f>VLOOKUP($A1593,'Medical Examinations'!$A1593:$P3927,13,FALSE)</f>
        <v>0</v>
      </c>
      <c r="I1593" s="11" t="str">
        <f>VLOOKUP($A1593,'Medical Examinations'!$A1593:$P3927,16,FALSE)</f>
        <v>No</v>
      </c>
      <c r="J1593" s="11" t="str">
        <f>VLOOKUP($A1593,'Medical Examinations'!$A1593:$P3927,11,FALSE)</f>
        <v>Overweight</v>
      </c>
      <c r="K1593" s="11" t="str">
        <f>VLOOKUP($A1593,'Medical Examinations'!$A1593:$P3927,12,FALSE)</f>
        <v>Diabetes</v>
      </c>
      <c r="L1593" s="11" t="str">
        <f>VLOOKUP($A424,'Hospitalisation Details'!$K424:$S2766,7,FALSE)</f>
        <v>14 Sep 1972</v>
      </c>
      <c r="M1593" s="17">
        <f>VLOOKUP($A424,'Hospitalisation Details'!$K424:$S2766,9,FALSE)</f>
        <v>24520.26</v>
      </c>
      <c r="N1593" s="11" t="str">
        <f>VLOOKUP($A424,'Hospitalisation Details'!$K424:$S2766,4,FALSE)</f>
        <v>Tier - 2</v>
      </c>
      <c r="O1593" s="11" t="str">
        <f>VLOOKUP($A424,'Hospitalisation Details'!$K424:$S2766,5,FALSE)</f>
        <v>Tier - 3</v>
      </c>
      <c r="P1593" s="11" t="str">
        <f>VLOOKUP($A424,'Hospitalisation Details'!$K424:$S2766,6,FALSE)</f>
        <v>R1011</v>
      </c>
      <c r="Q1593" s="36">
        <f ca="1">VLOOKUP($A424,'Hospitalisation Details'!$K424:$S2766,8,FALSE)</f>
        <v>52</v>
      </c>
    </row>
    <row r="1594" spans="1:17" x14ac:dyDescent="0.3">
      <c r="A1594" s="14" t="str">
        <f>VLOOKUP('Customer Names'!A1594,'Customer Names'!A1594:F3928,1,FALSE)</f>
        <v>Id1593</v>
      </c>
      <c r="B1594" s="11" t="str">
        <f>VLOOKUP('Customer Names'!B1594,'Customer Names'!B1594:G3928,5,FALSE)</f>
        <v>Katie</v>
      </c>
      <c r="C1594" s="11">
        <f>VLOOKUP($A1594,'Medical Examinations'!$A1594:$O3928,2,FALSE)</f>
        <v>31.74</v>
      </c>
      <c r="D1594" s="11">
        <f>VLOOKUP($A1594,'Medical Examinations'!$A1594:$O3928,3,FALSE)</f>
        <v>4.46</v>
      </c>
      <c r="E1594" s="11" t="str">
        <f>VLOOKUP($A1594,'Medical Examinations'!$A1594:$P3928,14,FALSE)</f>
        <v>No</v>
      </c>
      <c r="F1594" s="11" t="str">
        <f>VLOOKUP($A1594,'Medical Examinations'!$A1594:$O3928,5,FALSE)</f>
        <v>No</v>
      </c>
      <c r="G1594" s="11" t="str">
        <f>VLOOKUP($A1594,'Medical Examinations'!$A1594:$O3928,6,FALSE)</f>
        <v>Yes</v>
      </c>
      <c r="H1594" s="11">
        <f>VLOOKUP($A1594,'Medical Examinations'!$A1594:$P3928,13,FALSE)</f>
        <v>1</v>
      </c>
      <c r="I1594" s="11" t="str">
        <f>VLOOKUP($A1594,'Medical Examinations'!$A1594:$P3928,16,FALSE)</f>
        <v>No</v>
      </c>
      <c r="J1594" s="11" t="str">
        <f>VLOOKUP($A1594,'Medical Examinations'!$A1594:$P3928,11,FALSE)</f>
        <v>Obesity</v>
      </c>
      <c r="K1594" s="11" t="str">
        <f>VLOOKUP($A1594,'Medical Examinations'!$A1594:$P3928,12,FALSE)</f>
        <v>Normal</v>
      </c>
      <c r="L1594" s="11" t="str">
        <f>VLOOKUP($A425,'Hospitalisation Details'!$K425:$S2767,7,FALSE)</f>
        <v>21 Oct 1961</v>
      </c>
      <c r="M1594" s="17">
        <f>VLOOKUP($A425,'Hospitalisation Details'!$K425:$S2767,9,FALSE)</f>
        <v>24513.09</v>
      </c>
      <c r="N1594" s="11" t="str">
        <f>VLOOKUP($A425,'Hospitalisation Details'!$K425:$S2767,4,FALSE)</f>
        <v>Tier - 2</v>
      </c>
      <c r="O1594" s="11" t="str">
        <f>VLOOKUP($A425,'Hospitalisation Details'!$K425:$S2767,5,FALSE)</f>
        <v>Tier - 2</v>
      </c>
      <c r="P1594" s="11" t="str">
        <f>VLOOKUP($A425,'Hospitalisation Details'!$K425:$S2767,6,FALSE)</f>
        <v>R1013</v>
      </c>
      <c r="Q1594" s="36">
        <f ca="1">VLOOKUP($A425,'Hospitalisation Details'!$K425:$S2767,8,FALSE)</f>
        <v>63</v>
      </c>
    </row>
    <row r="1595" spans="1:17" x14ac:dyDescent="0.3">
      <c r="A1595" s="14" t="str">
        <f>VLOOKUP('Customer Names'!A1595,'Customer Names'!A1595:F3929,1,FALSE)</f>
        <v>Id1594</v>
      </c>
      <c r="B1595" s="11" t="str">
        <f>VLOOKUP('Customer Names'!B1595,'Customer Names'!B1595:G3929,5,FALSE)</f>
        <v>Ruben</v>
      </c>
      <c r="C1595" s="11">
        <f>VLOOKUP($A1595,'Medical Examinations'!$A1595:$O3929,2,FALSE)</f>
        <v>21.78</v>
      </c>
      <c r="D1595" s="11">
        <f>VLOOKUP($A1595,'Medical Examinations'!$A1595:$O3929,3,FALSE)</f>
        <v>9.31</v>
      </c>
      <c r="E1595" s="11" t="str">
        <f>VLOOKUP($A1595,'Medical Examinations'!$A1595:$P3929,14,FALSE)</f>
        <v>Yes</v>
      </c>
      <c r="F1595" s="11" t="str">
        <f>VLOOKUP($A1595,'Medical Examinations'!$A1595:$O3929,5,FALSE)</f>
        <v>No</v>
      </c>
      <c r="G1595" s="11" t="str">
        <f>VLOOKUP($A1595,'Medical Examinations'!$A1595:$O3929,6,FALSE)</f>
        <v>No</v>
      </c>
      <c r="H1595" s="11">
        <f>VLOOKUP($A1595,'Medical Examinations'!$A1595:$P3929,13,FALSE)</f>
        <v>0</v>
      </c>
      <c r="I1595" s="11" t="str">
        <f>VLOOKUP($A1595,'Medical Examinations'!$A1595:$P3929,16,FALSE)</f>
        <v>No</v>
      </c>
      <c r="J1595" s="11" t="str">
        <f>VLOOKUP($A1595,'Medical Examinations'!$A1595:$P3929,11,FALSE)</f>
        <v>Normal Weight</v>
      </c>
      <c r="K1595" s="11" t="str">
        <f>VLOOKUP($A1595,'Medical Examinations'!$A1595:$P3929,12,FALSE)</f>
        <v>Diabetes</v>
      </c>
      <c r="L1595" s="11" t="str">
        <f>VLOOKUP($A426,'Hospitalisation Details'!$K426:$S2768,7,FALSE)</f>
        <v>6 Jul 1968</v>
      </c>
      <c r="M1595" s="17">
        <f>VLOOKUP($A426,'Hospitalisation Details'!$K426:$S2768,9,FALSE)</f>
        <v>24476.48</v>
      </c>
      <c r="N1595" s="11" t="str">
        <f>VLOOKUP($A426,'Hospitalisation Details'!$K426:$S2768,4,FALSE)</f>
        <v>Tier - 2</v>
      </c>
      <c r="O1595" s="11" t="str">
        <f>VLOOKUP($A426,'Hospitalisation Details'!$K426:$S2768,5,FALSE)</f>
        <v>Tier - 2</v>
      </c>
      <c r="P1595" s="11" t="str">
        <f>VLOOKUP($A426,'Hospitalisation Details'!$K426:$S2768,6,FALSE)</f>
        <v>R1012</v>
      </c>
      <c r="Q1595" s="36">
        <f ca="1">VLOOKUP($A426,'Hospitalisation Details'!$K426:$S2768,8,FALSE)</f>
        <v>56</v>
      </c>
    </row>
    <row r="1596" spans="1:17" x14ac:dyDescent="0.3">
      <c r="A1596" s="14" t="str">
        <f>VLOOKUP('Customer Names'!A1596,'Customer Names'!A1596:F3930,1,FALSE)</f>
        <v>Id1595</v>
      </c>
      <c r="B1596" s="11" t="str">
        <f>VLOOKUP('Customer Names'!B1596,'Customer Names'!B1596:G3930,5,FALSE)</f>
        <v>Sarah</v>
      </c>
      <c r="C1596" s="11">
        <f>VLOOKUP($A1596,'Medical Examinations'!$A1596:$O3930,2,FALSE)</f>
        <v>23.75</v>
      </c>
      <c r="D1596" s="11">
        <f>VLOOKUP($A1596,'Medical Examinations'!$A1596:$O3930,3,FALSE)</f>
        <v>5.03</v>
      </c>
      <c r="E1596" s="11" t="str">
        <f>VLOOKUP($A1596,'Medical Examinations'!$A1596:$P3930,14,FALSE)</f>
        <v>No</v>
      </c>
      <c r="F1596" s="11" t="str">
        <f>VLOOKUP($A1596,'Medical Examinations'!$A1596:$O3930,5,FALSE)</f>
        <v>No</v>
      </c>
      <c r="G1596" s="11" t="str">
        <f>VLOOKUP($A1596,'Medical Examinations'!$A1596:$O3930,6,FALSE)</f>
        <v>No</v>
      </c>
      <c r="H1596" s="11">
        <f>VLOOKUP($A1596,'Medical Examinations'!$A1596:$P3930,13,FALSE)</f>
        <v>1</v>
      </c>
      <c r="I1596" s="11" t="str">
        <f>VLOOKUP($A1596,'Medical Examinations'!$A1596:$P3930,16,FALSE)</f>
        <v>No</v>
      </c>
      <c r="J1596" s="11" t="str">
        <f>VLOOKUP($A1596,'Medical Examinations'!$A1596:$P3930,11,FALSE)</f>
        <v>Normal Weight</v>
      </c>
      <c r="K1596" s="11" t="str">
        <f>VLOOKUP($A1596,'Medical Examinations'!$A1596:$P3930,12,FALSE)</f>
        <v>Normal</v>
      </c>
      <c r="L1596" s="11" t="str">
        <f>VLOOKUP($A427,'Hospitalisation Details'!$K427:$S2769,7,FALSE)</f>
        <v>30 Nov 1970</v>
      </c>
      <c r="M1596" s="17">
        <f>VLOOKUP($A427,'Hospitalisation Details'!$K427:$S2769,9,FALSE)</f>
        <v>24393.62</v>
      </c>
      <c r="N1596" s="11" t="str">
        <f>VLOOKUP($A427,'Hospitalisation Details'!$K427:$S2769,4,FALSE)</f>
        <v>Tier - 2</v>
      </c>
      <c r="O1596" s="11" t="str">
        <f>VLOOKUP($A427,'Hospitalisation Details'!$K427:$S2769,5,FALSE)</f>
        <v>Tier - 3</v>
      </c>
      <c r="P1596" s="11" t="str">
        <f>VLOOKUP($A427,'Hospitalisation Details'!$K427:$S2769,6,FALSE)</f>
        <v>R1012</v>
      </c>
      <c r="Q1596" s="36">
        <f ca="1">VLOOKUP($A427,'Hospitalisation Details'!$K427:$S2769,8,FALSE)</f>
        <v>54</v>
      </c>
    </row>
    <row r="1597" spans="1:17" x14ac:dyDescent="0.3">
      <c r="A1597" s="14" t="str">
        <f>VLOOKUP('Customer Names'!A1597,'Customer Names'!A1597:F3931,1,FALSE)</f>
        <v>Id1596</v>
      </c>
      <c r="B1597" s="11" t="str">
        <f>VLOOKUP('Customer Names'!B1597,'Customer Names'!B1597:G3931,5,FALSE)</f>
        <v>Angela R</v>
      </c>
      <c r="C1597" s="11">
        <f>VLOOKUP($A1597,'Medical Examinations'!$A1597:$O3931,2,FALSE)</f>
        <v>33.21</v>
      </c>
      <c r="D1597" s="11">
        <f>VLOOKUP($A1597,'Medical Examinations'!$A1597:$O3931,3,FALSE)</f>
        <v>5.07</v>
      </c>
      <c r="E1597" s="11" t="str">
        <f>VLOOKUP($A1597,'Medical Examinations'!$A1597:$P3931,14,FALSE)</f>
        <v>Yes</v>
      </c>
      <c r="F1597" s="11" t="str">
        <f>VLOOKUP($A1597,'Medical Examinations'!$A1597:$O3931,5,FALSE)</f>
        <v>No</v>
      </c>
      <c r="G1597" s="11" t="str">
        <f>VLOOKUP($A1597,'Medical Examinations'!$A1597:$O3931,6,FALSE)</f>
        <v>No</v>
      </c>
      <c r="H1597" s="11">
        <f>VLOOKUP($A1597,'Medical Examinations'!$A1597:$P3931,13,FALSE)</f>
        <v>1</v>
      </c>
      <c r="I1597" s="11" t="str">
        <f>VLOOKUP($A1597,'Medical Examinations'!$A1597:$P3931,16,FALSE)</f>
        <v>No</v>
      </c>
      <c r="J1597" s="11" t="str">
        <f>VLOOKUP($A1597,'Medical Examinations'!$A1597:$P3931,11,FALSE)</f>
        <v>Obesity</v>
      </c>
      <c r="K1597" s="11" t="str">
        <f>VLOOKUP($A1597,'Medical Examinations'!$A1597:$P3931,12,FALSE)</f>
        <v>Normal</v>
      </c>
      <c r="L1597" s="11" t="str">
        <f>VLOOKUP($A428,'Hospitalisation Details'!$K428:$S2770,7,FALSE)</f>
        <v>7 Oct 1999</v>
      </c>
      <c r="M1597" s="17">
        <f>VLOOKUP($A428,'Hospitalisation Details'!$K428:$S2770,9,FALSE)</f>
        <v>24387.74</v>
      </c>
      <c r="N1597" s="11" t="str">
        <f>VLOOKUP($A428,'Hospitalisation Details'!$K428:$S2770,4,FALSE)</f>
        <v>Tier - 2</v>
      </c>
      <c r="O1597" s="11" t="str">
        <f>VLOOKUP($A428,'Hospitalisation Details'!$K428:$S2770,5,FALSE)</f>
        <v>Tier - 1</v>
      </c>
      <c r="P1597" s="11" t="str">
        <f>VLOOKUP($A428,'Hospitalisation Details'!$K428:$S2770,6,FALSE)</f>
        <v>R1011</v>
      </c>
      <c r="Q1597" s="36">
        <f ca="1">VLOOKUP($A428,'Hospitalisation Details'!$K428:$S2770,8,FALSE)</f>
        <v>25</v>
      </c>
    </row>
    <row r="1598" spans="1:17" x14ac:dyDescent="0.3">
      <c r="A1598" s="14" t="str">
        <f>VLOOKUP('Customer Names'!A1598,'Customer Names'!A1598:F3932,1,FALSE)</f>
        <v>Id1597</v>
      </c>
      <c r="B1598" s="11" t="str">
        <f>VLOOKUP('Customer Names'!B1598,'Customer Names'!B1598:G3932,5,FALSE)</f>
        <v>Chatham</v>
      </c>
      <c r="C1598" s="11">
        <f>VLOOKUP($A1598,'Medical Examinations'!$A1598:$O3932,2,FALSE)</f>
        <v>17.7</v>
      </c>
      <c r="D1598" s="11">
        <f>VLOOKUP($A1598,'Medical Examinations'!$A1598:$O3932,3,FALSE)</f>
        <v>10.42</v>
      </c>
      <c r="E1598" s="11" t="str">
        <f>VLOOKUP($A1598,'Medical Examinations'!$A1598:$P3932,14,FALSE)</f>
        <v>Yes</v>
      </c>
      <c r="F1598" s="11" t="str">
        <f>VLOOKUP($A1598,'Medical Examinations'!$A1598:$O3932,5,FALSE)</f>
        <v>No</v>
      </c>
      <c r="G1598" s="11" t="str">
        <f>VLOOKUP($A1598,'Medical Examinations'!$A1598:$O3932,6,FALSE)</f>
        <v>No</v>
      </c>
      <c r="H1598" s="11">
        <f>VLOOKUP($A1598,'Medical Examinations'!$A1598:$P3932,13,FALSE)</f>
        <v>2</v>
      </c>
      <c r="I1598" s="11" t="str">
        <f>VLOOKUP($A1598,'Medical Examinations'!$A1598:$P3932,16,FALSE)</f>
        <v>No</v>
      </c>
      <c r="J1598" s="11" t="str">
        <f>VLOOKUP($A1598,'Medical Examinations'!$A1598:$P3932,11,FALSE)</f>
        <v>Underweight</v>
      </c>
      <c r="K1598" s="11" t="str">
        <f>VLOOKUP($A1598,'Medical Examinations'!$A1598:$P3932,12,FALSE)</f>
        <v>Diabetes</v>
      </c>
      <c r="L1598" s="11" t="str">
        <f>VLOOKUP($A429,'Hospitalisation Details'!$K429:$S2771,7,FALSE)</f>
        <v>3 Aug 2004</v>
      </c>
      <c r="M1598" s="17">
        <f>VLOOKUP($A429,'Hospitalisation Details'!$K429:$S2771,9,FALSE)</f>
        <v>24294.02</v>
      </c>
      <c r="N1598" s="11" t="str">
        <f>VLOOKUP($A429,'Hospitalisation Details'!$K429:$S2771,4,FALSE)</f>
        <v>Tier - 2</v>
      </c>
      <c r="O1598" s="11" t="str">
        <f>VLOOKUP($A429,'Hospitalisation Details'!$K429:$S2771,5,FALSE)</f>
        <v>Tier - 1</v>
      </c>
      <c r="P1598" s="11" t="str">
        <f>VLOOKUP($A429,'Hospitalisation Details'!$K429:$S2771,6,FALSE)</f>
        <v>R1011</v>
      </c>
      <c r="Q1598" s="36">
        <f ca="1">VLOOKUP($A429,'Hospitalisation Details'!$K429:$S2771,8,FALSE)</f>
        <v>20</v>
      </c>
    </row>
    <row r="1599" spans="1:17" x14ac:dyDescent="0.3">
      <c r="A1599" s="14" t="str">
        <f>VLOOKUP('Customer Names'!A1599,'Customer Names'!A1599:F3933,1,FALSE)</f>
        <v>Id1598</v>
      </c>
      <c r="B1599" s="11" t="str">
        <f>VLOOKUP('Customer Names'!B1599,'Customer Names'!B1599:G3933,5,FALSE)</f>
        <v>Derek</v>
      </c>
      <c r="C1599" s="11">
        <f>VLOOKUP($A1599,'Medical Examinations'!$A1599:$O3933,2,FALSE)</f>
        <v>17.2</v>
      </c>
      <c r="D1599" s="11">
        <f>VLOOKUP($A1599,'Medical Examinations'!$A1599:$O3933,3,FALSE)</f>
        <v>6.45</v>
      </c>
      <c r="E1599" s="11" t="str">
        <f>VLOOKUP($A1599,'Medical Examinations'!$A1599:$P3933,14,FALSE)</f>
        <v>No</v>
      </c>
      <c r="F1599" s="11" t="str">
        <f>VLOOKUP($A1599,'Medical Examinations'!$A1599:$O3933,5,FALSE)</f>
        <v>No</v>
      </c>
      <c r="G1599" s="11" t="str">
        <f>VLOOKUP($A1599,'Medical Examinations'!$A1599:$O3933,6,FALSE)</f>
        <v>No</v>
      </c>
      <c r="H1599" s="11">
        <f>VLOOKUP($A1599,'Medical Examinations'!$A1599:$P3933,13,FALSE)</f>
        <v>2</v>
      </c>
      <c r="I1599" s="11" t="str">
        <f>VLOOKUP($A1599,'Medical Examinations'!$A1599:$P3933,16,FALSE)</f>
        <v>No</v>
      </c>
      <c r="J1599" s="11" t="str">
        <f>VLOOKUP($A1599,'Medical Examinations'!$A1599:$P3933,11,FALSE)</f>
        <v>Underweight</v>
      </c>
      <c r="K1599" s="11" t="str">
        <f>VLOOKUP($A1599,'Medical Examinations'!$A1599:$P3933,12,FALSE)</f>
        <v>Diabetes</v>
      </c>
      <c r="L1599" s="11" t="str">
        <f>VLOOKUP($A430,'Hospitalisation Details'!$K430:$S2772,7,FALSE)</f>
        <v>16 Dec 1964</v>
      </c>
      <c r="M1599" s="17">
        <f>VLOOKUP($A430,'Hospitalisation Details'!$K430:$S2772,9,FALSE)</f>
        <v>24227.34</v>
      </c>
      <c r="N1599" s="11" t="str">
        <f>VLOOKUP($A430,'Hospitalisation Details'!$K430:$S2772,4,FALSE)</f>
        <v>Tier - 2</v>
      </c>
      <c r="O1599" s="11" t="str">
        <f>VLOOKUP($A430,'Hospitalisation Details'!$K430:$S2772,5,FALSE)</f>
        <v>Tier - 1</v>
      </c>
      <c r="P1599" s="11" t="str">
        <f>VLOOKUP($A430,'Hospitalisation Details'!$K430:$S2772,6,FALSE)</f>
        <v>R1013</v>
      </c>
      <c r="Q1599" s="36">
        <f ca="1">VLOOKUP($A430,'Hospitalisation Details'!$K430:$S2772,8,FALSE)</f>
        <v>60</v>
      </c>
    </row>
    <row r="1600" spans="1:17" x14ac:dyDescent="0.3">
      <c r="A1600" s="14" t="str">
        <f>VLOOKUP('Customer Names'!A1600,'Customer Names'!A1600:F3934,1,FALSE)</f>
        <v>Id1599</v>
      </c>
      <c r="B1600" s="11" t="str">
        <f>VLOOKUP('Customer Names'!B1600,'Customer Names'!B1600:G3934,5,FALSE)</f>
        <v>Kalvin J</v>
      </c>
      <c r="C1600" s="11">
        <f>VLOOKUP($A1600,'Medical Examinations'!$A1600:$O3934,2,FALSE)</f>
        <v>19.21</v>
      </c>
      <c r="D1600" s="11">
        <f>VLOOKUP($A1600,'Medical Examinations'!$A1600:$O3934,3,FALSE)</f>
        <v>5.52</v>
      </c>
      <c r="E1600" s="11" t="str">
        <f>VLOOKUP($A1600,'Medical Examinations'!$A1600:$P3934,14,FALSE)</f>
        <v>No</v>
      </c>
      <c r="F1600" s="11" t="str">
        <f>VLOOKUP($A1600,'Medical Examinations'!$A1600:$O3934,5,FALSE)</f>
        <v>No</v>
      </c>
      <c r="G1600" s="11" t="str">
        <f>VLOOKUP($A1600,'Medical Examinations'!$A1600:$O3934,6,FALSE)</f>
        <v>No</v>
      </c>
      <c r="H1600" s="11">
        <f>VLOOKUP($A1600,'Medical Examinations'!$A1600:$P3934,13,FALSE)</f>
        <v>2</v>
      </c>
      <c r="I1600" s="11" t="str">
        <f>VLOOKUP($A1600,'Medical Examinations'!$A1600:$P3934,16,FALSE)</f>
        <v>No</v>
      </c>
      <c r="J1600" s="11" t="str">
        <f>VLOOKUP($A1600,'Medical Examinations'!$A1600:$P3934,11,FALSE)</f>
        <v>Normal Weight</v>
      </c>
      <c r="K1600" s="11" t="str">
        <f>VLOOKUP($A1600,'Medical Examinations'!$A1600:$P3934,12,FALSE)</f>
        <v>Normal</v>
      </c>
      <c r="L1600" s="11" t="str">
        <f>VLOOKUP($A431,'Hospitalisation Details'!$K431:$S2773,7,FALSE)</f>
        <v>10 Sep 1974</v>
      </c>
      <c r="M1600" s="17">
        <f>VLOOKUP($A431,'Hospitalisation Details'!$K431:$S2773,9,FALSE)</f>
        <v>24180.93</v>
      </c>
      <c r="N1600" s="11" t="str">
        <f>VLOOKUP($A431,'Hospitalisation Details'!$K431:$S2773,4,FALSE)</f>
        <v>Tier - 2</v>
      </c>
      <c r="O1600" s="11" t="str">
        <f>VLOOKUP($A431,'Hospitalisation Details'!$K431:$S2773,5,FALSE)</f>
        <v>Tier - 1</v>
      </c>
      <c r="P1600" s="11" t="str">
        <f>VLOOKUP($A431,'Hospitalisation Details'!$K431:$S2773,6,FALSE)</f>
        <v>R1013</v>
      </c>
      <c r="Q1600" s="36">
        <f ca="1">VLOOKUP($A431,'Hospitalisation Details'!$K431:$S2773,8,FALSE)</f>
        <v>50</v>
      </c>
    </row>
    <row r="1601" spans="1:17" x14ac:dyDescent="0.3">
      <c r="A1601" s="14" t="str">
        <f>VLOOKUP('Customer Names'!A1601,'Customer Names'!A1601:F3935,1,FALSE)</f>
        <v>Id1600</v>
      </c>
      <c r="B1601" s="11" t="str">
        <f>VLOOKUP('Customer Names'!B1601,'Customer Names'!B1601:G3935,5,FALSE)</f>
        <v>Dave</v>
      </c>
      <c r="C1601" s="11">
        <f>VLOOKUP($A1601,'Medical Examinations'!$A1601:$O3935,2,FALSE)</f>
        <v>23.2</v>
      </c>
      <c r="D1601" s="11">
        <f>VLOOKUP($A1601,'Medical Examinations'!$A1601:$O3935,3,FALSE)</f>
        <v>4.41</v>
      </c>
      <c r="E1601" s="11" t="str">
        <f>VLOOKUP($A1601,'Medical Examinations'!$A1601:$P3935,14,FALSE)</f>
        <v>No</v>
      </c>
      <c r="F1601" s="11" t="str">
        <f>VLOOKUP($A1601,'Medical Examinations'!$A1601:$O3935,5,FALSE)</f>
        <v>No</v>
      </c>
      <c r="G1601" s="11" t="str">
        <f>VLOOKUP($A1601,'Medical Examinations'!$A1601:$O3935,6,FALSE)</f>
        <v>Yes</v>
      </c>
      <c r="H1601" s="11">
        <f>VLOOKUP($A1601,'Medical Examinations'!$A1601:$P3935,13,FALSE)</f>
        <v>1</v>
      </c>
      <c r="I1601" s="11" t="str">
        <f>VLOOKUP($A1601,'Medical Examinations'!$A1601:$P3935,16,FALSE)</f>
        <v>No</v>
      </c>
      <c r="J1601" s="11" t="str">
        <f>VLOOKUP($A1601,'Medical Examinations'!$A1601:$P3935,11,FALSE)</f>
        <v>Normal Weight</v>
      </c>
      <c r="K1601" s="11" t="str">
        <f>VLOOKUP($A1601,'Medical Examinations'!$A1601:$P3935,12,FALSE)</f>
        <v>Normal</v>
      </c>
      <c r="L1601" s="11" t="str">
        <f>VLOOKUP($A432,'Hospitalisation Details'!$K432:$S2774,7,FALSE)</f>
        <v>13 Jun 1973</v>
      </c>
      <c r="M1601" s="17">
        <f>VLOOKUP($A432,'Hospitalisation Details'!$K432:$S2774,9,FALSE)</f>
        <v>24106.91</v>
      </c>
      <c r="N1601" s="11" t="str">
        <f>VLOOKUP($A432,'Hospitalisation Details'!$K432:$S2774,4,FALSE)</f>
        <v>Tier - 2</v>
      </c>
      <c r="O1601" s="11" t="str">
        <f>VLOOKUP($A432,'Hospitalisation Details'!$K432:$S2774,5,FALSE)</f>
        <v>Tier - 2</v>
      </c>
      <c r="P1601" s="11" t="str">
        <f>VLOOKUP($A432,'Hospitalisation Details'!$K432:$S2774,6,FALSE)</f>
        <v>R1024</v>
      </c>
      <c r="Q1601" s="36">
        <f ca="1">VLOOKUP($A432,'Hospitalisation Details'!$K432:$S2774,8,FALSE)</f>
        <v>51</v>
      </c>
    </row>
    <row r="1602" spans="1:17" x14ac:dyDescent="0.3">
      <c r="A1602" s="14" t="str">
        <f>VLOOKUP('Customer Names'!A1602,'Customer Names'!A1602:F3936,1,FALSE)</f>
        <v>Id1601</v>
      </c>
      <c r="B1602" s="11" t="str">
        <f>VLOOKUP('Customer Names'!B1602,'Customer Names'!B1602:G3936,5,FALSE)</f>
        <v>Barbara G</v>
      </c>
      <c r="C1602" s="11">
        <f>VLOOKUP($A1602,'Medical Examinations'!$A1602:$O3936,2,FALSE)</f>
        <v>32.5</v>
      </c>
      <c r="D1602" s="11">
        <f>VLOOKUP($A1602,'Medical Examinations'!$A1602:$O3936,3,FALSE)</f>
        <v>4.6900000000000004</v>
      </c>
      <c r="E1602" s="11" t="str">
        <f>VLOOKUP($A1602,'Medical Examinations'!$A1602:$P3936,14,FALSE)</f>
        <v>Yes</v>
      </c>
      <c r="F1602" s="11" t="str">
        <f>VLOOKUP($A1602,'Medical Examinations'!$A1602:$O3936,5,FALSE)</f>
        <v>No</v>
      </c>
      <c r="G1602" s="11" t="str">
        <f>VLOOKUP($A1602,'Medical Examinations'!$A1602:$O3936,6,FALSE)</f>
        <v>Yes</v>
      </c>
      <c r="H1602" s="11">
        <f>VLOOKUP($A1602,'Medical Examinations'!$A1602:$P3936,13,FALSE)</f>
        <v>1</v>
      </c>
      <c r="I1602" s="11" t="str">
        <f>VLOOKUP($A1602,'Medical Examinations'!$A1602:$P3936,16,FALSE)</f>
        <v>No</v>
      </c>
      <c r="J1602" s="11" t="str">
        <f>VLOOKUP($A1602,'Medical Examinations'!$A1602:$P3936,11,FALSE)</f>
        <v>Obesity</v>
      </c>
      <c r="K1602" s="11" t="str">
        <f>VLOOKUP($A1602,'Medical Examinations'!$A1602:$P3936,12,FALSE)</f>
        <v>Normal</v>
      </c>
      <c r="L1602" s="11" t="str">
        <f>VLOOKUP($A433,'Hospitalisation Details'!$K433:$S2775,7,FALSE)</f>
        <v>30 Dec 2003</v>
      </c>
      <c r="M1602" s="17">
        <f>VLOOKUP($A433,'Hospitalisation Details'!$K433:$S2775,9,FALSE)</f>
        <v>24059.68</v>
      </c>
      <c r="N1602" s="11" t="str">
        <f>VLOOKUP($A433,'Hospitalisation Details'!$K433:$S2775,4,FALSE)</f>
        <v>Tier - 2</v>
      </c>
      <c r="O1602" s="11" t="str">
        <f>VLOOKUP($A433,'Hospitalisation Details'!$K433:$S2775,5,FALSE)</f>
        <v>Tier - 2</v>
      </c>
      <c r="P1602" s="11" t="str">
        <f>VLOOKUP($A433,'Hospitalisation Details'!$K433:$S2775,6,FALSE)</f>
        <v>R1012</v>
      </c>
      <c r="Q1602" s="36">
        <f ca="1">VLOOKUP($A433,'Hospitalisation Details'!$K433:$S2775,8,FALSE)</f>
        <v>21</v>
      </c>
    </row>
    <row r="1603" spans="1:17" x14ac:dyDescent="0.3">
      <c r="A1603" s="14" t="str">
        <f>VLOOKUP('Customer Names'!A1603,'Customer Names'!A1603:F3937,1,FALSE)</f>
        <v>Id1602</v>
      </c>
      <c r="B1603" s="11" t="str">
        <f>VLOOKUP('Customer Names'!B1603,'Customer Names'!B1603:G3937,5,FALSE)</f>
        <v>Skylar</v>
      </c>
      <c r="C1603" s="11">
        <f>VLOOKUP($A1603,'Medical Examinations'!$A1603:$O3937,2,FALSE)</f>
        <v>20.9</v>
      </c>
      <c r="D1603" s="11">
        <f>VLOOKUP($A1603,'Medical Examinations'!$A1603:$O3937,3,FALSE)</f>
        <v>6.94</v>
      </c>
      <c r="E1603" s="11" t="str">
        <f>VLOOKUP($A1603,'Medical Examinations'!$A1603:$P3937,14,FALSE)</f>
        <v>No</v>
      </c>
      <c r="F1603" s="11" t="str">
        <f>VLOOKUP($A1603,'Medical Examinations'!$A1603:$O3937,5,FALSE)</f>
        <v>No</v>
      </c>
      <c r="G1603" s="11" t="str">
        <f>VLOOKUP($A1603,'Medical Examinations'!$A1603:$O3937,6,FALSE)</f>
        <v>No</v>
      </c>
      <c r="H1603" s="11">
        <f>VLOOKUP($A1603,'Medical Examinations'!$A1603:$P3937,13,FALSE)</f>
        <v>0</v>
      </c>
      <c r="I1603" s="11" t="str">
        <f>VLOOKUP($A1603,'Medical Examinations'!$A1603:$P3937,16,FALSE)</f>
        <v>No</v>
      </c>
      <c r="J1603" s="11" t="str">
        <f>VLOOKUP($A1603,'Medical Examinations'!$A1603:$P3937,11,FALSE)</f>
        <v>Normal Weight</v>
      </c>
      <c r="K1603" s="11" t="str">
        <f>VLOOKUP($A1603,'Medical Examinations'!$A1603:$P3937,12,FALSE)</f>
        <v>Diabetes</v>
      </c>
      <c r="L1603" s="11" t="str">
        <f>VLOOKUP($A434,'Hospitalisation Details'!$K434:$S2776,7,FALSE)</f>
        <v>10 Jul 1971</v>
      </c>
      <c r="M1603" s="17">
        <f>VLOOKUP($A434,'Hospitalisation Details'!$K434:$S2776,9,FALSE)</f>
        <v>23967.38</v>
      </c>
      <c r="N1603" s="11" t="str">
        <f>VLOOKUP($A434,'Hospitalisation Details'!$K434:$S2776,4,FALSE)</f>
        <v>Tier - 2</v>
      </c>
      <c r="O1603" s="11" t="str">
        <f>VLOOKUP($A434,'Hospitalisation Details'!$K434:$S2776,5,FALSE)</f>
        <v>Tier - 2</v>
      </c>
      <c r="P1603" s="11" t="str">
        <f>VLOOKUP($A434,'Hospitalisation Details'!$K434:$S2776,6,FALSE)</f>
        <v>R1012</v>
      </c>
      <c r="Q1603" s="36">
        <f ca="1">VLOOKUP($A434,'Hospitalisation Details'!$K434:$S2776,8,FALSE)</f>
        <v>53</v>
      </c>
    </row>
    <row r="1604" spans="1:17" x14ac:dyDescent="0.3">
      <c r="A1604" s="14" t="str">
        <f>VLOOKUP('Customer Names'!A1604,'Customer Names'!A1604:F3938,1,FALSE)</f>
        <v>Id1603</v>
      </c>
      <c r="B1604" s="11" t="str">
        <f>VLOOKUP('Customer Names'!B1604,'Customer Names'!B1604:G3938,5,FALSE)</f>
        <v>Nick</v>
      </c>
      <c r="C1604" s="11">
        <f>VLOOKUP($A1604,'Medical Examinations'!$A1604:$O3938,2,FALSE)</f>
        <v>19.11</v>
      </c>
      <c r="D1604" s="11">
        <f>VLOOKUP($A1604,'Medical Examinations'!$A1604:$O3938,3,FALSE)</f>
        <v>4.3499999999999996</v>
      </c>
      <c r="E1604" s="11" t="str">
        <f>VLOOKUP($A1604,'Medical Examinations'!$A1604:$P3938,14,FALSE)</f>
        <v>No</v>
      </c>
      <c r="F1604" s="11" t="str">
        <f>VLOOKUP($A1604,'Medical Examinations'!$A1604:$O3938,5,FALSE)</f>
        <v>No</v>
      </c>
      <c r="G1604" s="11" t="str">
        <f>VLOOKUP($A1604,'Medical Examinations'!$A1604:$O3938,6,FALSE)</f>
        <v>No</v>
      </c>
      <c r="H1604" s="11">
        <f>VLOOKUP($A1604,'Medical Examinations'!$A1604:$P3938,13,FALSE)</f>
        <v>2</v>
      </c>
      <c r="I1604" s="11" t="str">
        <f>VLOOKUP($A1604,'Medical Examinations'!$A1604:$P3938,16,FALSE)</f>
        <v>No</v>
      </c>
      <c r="J1604" s="11" t="str">
        <f>VLOOKUP($A1604,'Medical Examinations'!$A1604:$P3938,11,FALSE)</f>
        <v>Normal Weight</v>
      </c>
      <c r="K1604" s="11" t="str">
        <f>VLOOKUP($A1604,'Medical Examinations'!$A1604:$P3938,12,FALSE)</f>
        <v>Normal</v>
      </c>
      <c r="L1604" s="11" t="str">
        <f>VLOOKUP($A435,'Hospitalisation Details'!$K435:$S2777,7,FALSE)</f>
        <v>8 Aug 1970</v>
      </c>
      <c r="M1604" s="17">
        <f>VLOOKUP($A435,'Hospitalisation Details'!$K435:$S2777,9,FALSE)</f>
        <v>23887.66</v>
      </c>
      <c r="N1604" s="11" t="str">
        <f>VLOOKUP($A435,'Hospitalisation Details'!$K435:$S2777,4,FALSE)</f>
        <v>Tier - 2</v>
      </c>
      <c r="O1604" s="11" t="str">
        <f>VLOOKUP($A435,'Hospitalisation Details'!$K435:$S2777,5,FALSE)</f>
        <v>Tier - 3</v>
      </c>
      <c r="P1604" s="11" t="str">
        <f>VLOOKUP($A435,'Hospitalisation Details'!$K435:$S2777,6,FALSE)</f>
        <v>R1012</v>
      </c>
      <c r="Q1604" s="36">
        <f ca="1">VLOOKUP($A435,'Hospitalisation Details'!$K435:$S2777,8,FALSE)</f>
        <v>54</v>
      </c>
    </row>
    <row r="1605" spans="1:17" x14ac:dyDescent="0.3">
      <c r="A1605" s="14" t="str">
        <f>VLOOKUP('Customer Names'!A1605,'Customer Names'!A1605:F3939,1,FALSE)</f>
        <v>Id1604</v>
      </c>
      <c r="B1605" s="11" t="str">
        <f>VLOOKUP('Customer Names'!B1605,'Customer Names'!B1605:G3939,5,FALSE)</f>
        <v>Sunny S</v>
      </c>
      <c r="C1605" s="11">
        <f>VLOOKUP($A1605,'Medical Examinations'!$A1605:$O3939,2,FALSE)</f>
        <v>31.17</v>
      </c>
      <c r="D1605" s="11">
        <f>VLOOKUP($A1605,'Medical Examinations'!$A1605:$O3939,3,FALSE)</f>
        <v>5.28</v>
      </c>
      <c r="E1605" s="11" t="str">
        <f>VLOOKUP($A1605,'Medical Examinations'!$A1605:$P3939,14,FALSE)</f>
        <v>No</v>
      </c>
      <c r="F1605" s="11" t="str">
        <f>VLOOKUP($A1605,'Medical Examinations'!$A1605:$O3939,5,FALSE)</f>
        <v>No</v>
      </c>
      <c r="G1605" s="11" t="str">
        <f>VLOOKUP($A1605,'Medical Examinations'!$A1605:$O3939,6,FALSE)</f>
        <v>No</v>
      </c>
      <c r="H1605" s="11">
        <f>VLOOKUP($A1605,'Medical Examinations'!$A1605:$P3939,13,FALSE)</f>
        <v>1</v>
      </c>
      <c r="I1605" s="11" t="str">
        <f>VLOOKUP($A1605,'Medical Examinations'!$A1605:$P3939,16,FALSE)</f>
        <v>No</v>
      </c>
      <c r="J1605" s="11" t="str">
        <f>VLOOKUP($A1605,'Medical Examinations'!$A1605:$P3939,11,FALSE)</f>
        <v>Obesity</v>
      </c>
      <c r="K1605" s="11" t="str">
        <f>VLOOKUP($A1605,'Medical Examinations'!$A1605:$P3939,12,FALSE)</f>
        <v>Normal</v>
      </c>
      <c r="L1605" s="11" t="str">
        <f>VLOOKUP($A436,'Hospitalisation Details'!$K436:$S2778,7,FALSE)</f>
        <v>27 Jun 1973</v>
      </c>
      <c r="M1605" s="17">
        <f>VLOOKUP($A436,'Hospitalisation Details'!$K436:$S2778,9,FALSE)</f>
        <v>23807.24</v>
      </c>
      <c r="N1605" s="11" t="str">
        <f>VLOOKUP($A436,'Hospitalisation Details'!$K436:$S2778,4,FALSE)</f>
        <v>Tier - 2</v>
      </c>
      <c r="O1605" s="11" t="str">
        <f>VLOOKUP($A436,'Hospitalisation Details'!$K436:$S2778,5,FALSE)</f>
        <v>Tier - 3</v>
      </c>
      <c r="P1605" s="11" t="str">
        <f>VLOOKUP($A436,'Hospitalisation Details'!$K436:$S2778,6,FALSE)</f>
        <v>R1012</v>
      </c>
      <c r="Q1605" s="36">
        <f ca="1">VLOOKUP($A436,'Hospitalisation Details'!$K436:$S2778,8,FALSE)</f>
        <v>51</v>
      </c>
    </row>
    <row r="1606" spans="1:17" x14ac:dyDescent="0.3">
      <c r="A1606" s="14" t="str">
        <f>VLOOKUP('Customer Names'!A1606,'Customer Names'!A1606:F3940,1,FALSE)</f>
        <v>Id1605</v>
      </c>
      <c r="B1606" s="11" t="str">
        <f>VLOOKUP('Customer Names'!B1606,'Customer Names'!B1606:G3940,5,FALSE)</f>
        <v>Anne-Marie</v>
      </c>
      <c r="C1606" s="11">
        <f>VLOOKUP($A1606,'Medical Examinations'!$A1606:$O3940,2,FALSE)</f>
        <v>36.08</v>
      </c>
      <c r="D1606" s="11">
        <f>VLOOKUP($A1606,'Medical Examinations'!$A1606:$O3940,3,FALSE)</f>
        <v>4.29</v>
      </c>
      <c r="E1606" s="11" t="str">
        <f>VLOOKUP($A1606,'Medical Examinations'!$A1606:$P3940,14,FALSE)</f>
        <v>No</v>
      </c>
      <c r="F1606" s="11" t="str">
        <f>VLOOKUP($A1606,'Medical Examinations'!$A1606:$O3940,5,FALSE)</f>
        <v>No</v>
      </c>
      <c r="G1606" s="11" t="str">
        <f>VLOOKUP($A1606,'Medical Examinations'!$A1606:$O3940,6,FALSE)</f>
        <v>No</v>
      </c>
      <c r="H1606" s="11">
        <f>VLOOKUP($A1606,'Medical Examinations'!$A1606:$P3940,13,FALSE)</f>
        <v>0</v>
      </c>
      <c r="I1606" s="11" t="str">
        <f>VLOOKUP($A1606,'Medical Examinations'!$A1606:$P3940,16,FALSE)</f>
        <v>No</v>
      </c>
      <c r="J1606" s="11" t="str">
        <f>VLOOKUP($A1606,'Medical Examinations'!$A1606:$P3940,11,FALSE)</f>
        <v>Obesity</v>
      </c>
      <c r="K1606" s="11" t="str">
        <f>VLOOKUP($A1606,'Medical Examinations'!$A1606:$P3940,12,FALSE)</f>
        <v>Normal</v>
      </c>
      <c r="L1606" s="11" t="str">
        <f>VLOOKUP($A437,'Hospitalisation Details'!$K437:$S2779,7,FALSE)</f>
        <v>2 Jun 1974</v>
      </c>
      <c r="M1606" s="17">
        <f>VLOOKUP($A437,'Hospitalisation Details'!$K437:$S2779,9,FALSE)</f>
        <v>23568.27</v>
      </c>
      <c r="N1606" s="11" t="str">
        <f>VLOOKUP($A437,'Hospitalisation Details'!$K437:$S2779,4,FALSE)</f>
        <v>Tier - 2</v>
      </c>
      <c r="O1606" s="11" t="str">
        <f>VLOOKUP($A437,'Hospitalisation Details'!$K437:$S2779,5,FALSE)</f>
        <v>Tier - 2</v>
      </c>
      <c r="P1606" s="11" t="str">
        <f>VLOOKUP($A437,'Hospitalisation Details'!$K437:$S2779,6,FALSE)</f>
        <v>R1011</v>
      </c>
      <c r="Q1606" s="36">
        <f ca="1">VLOOKUP($A437,'Hospitalisation Details'!$K437:$S2779,8,FALSE)</f>
        <v>50</v>
      </c>
    </row>
    <row r="1607" spans="1:17" x14ac:dyDescent="0.3">
      <c r="A1607" s="14" t="str">
        <f>VLOOKUP('Customer Names'!A1607,'Customer Names'!A1607:F3941,1,FALSE)</f>
        <v>Id1606</v>
      </c>
      <c r="B1607" s="11" t="str">
        <f>VLOOKUP('Customer Names'!B1607,'Customer Names'!B1607:G3941,5,FALSE)</f>
        <v>Nicholas</v>
      </c>
      <c r="C1607" s="11">
        <f>VLOOKUP($A1607,'Medical Examinations'!$A1607:$O3941,2,FALSE)</f>
        <v>28.024999999999999</v>
      </c>
      <c r="D1607" s="11">
        <f>VLOOKUP($A1607,'Medical Examinations'!$A1607:$O3941,3,FALSE)</f>
        <v>5.69</v>
      </c>
      <c r="E1607" s="11" t="str">
        <f>VLOOKUP($A1607,'Medical Examinations'!$A1607:$P3941,14,FALSE)</f>
        <v>Yes</v>
      </c>
      <c r="F1607" s="11" t="str">
        <f>VLOOKUP($A1607,'Medical Examinations'!$A1607:$O3941,5,FALSE)</f>
        <v>No</v>
      </c>
      <c r="G1607" s="11" t="str">
        <f>VLOOKUP($A1607,'Medical Examinations'!$A1607:$O3941,6,FALSE)</f>
        <v>No</v>
      </c>
      <c r="H1607" s="11">
        <f>VLOOKUP($A1607,'Medical Examinations'!$A1607:$P3941,13,FALSE)</f>
        <v>0</v>
      </c>
      <c r="I1607" s="11" t="str">
        <f>VLOOKUP($A1607,'Medical Examinations'!$A1607:$P3941,16,FALSE)</f>
        <v>No</v>
      </c>
      <c r="J1607" s="11" t="str">
        <f>VLOOKUP($A1607,'Medical Examinations'!$A1607:$P3941,11,FALSE)</f>
        <v>Overweight</v>
      </c>
      <c r="K1607" s="11" t="str">
        <f>VLOOKUP($A1607,'Medical Examinations'!$A1607:$P3941,12,FALSE)</f>
        <v>Normal</v>
      </c>
      <c r="L1607" s="11" t="str">
        <f>VLOOKUP($A438,'Hospitalisation Details'!$K438:$S2780,7,FALSE)</f>
        <v>26 Aug 1983</v>
      </c>
      <c r="M1607" s="17">
        <f>VLOOKUP($A438,'Hospitalisation Details'!$K438:$S2780,9,FALSE)</f>
        <v>23563.02</v>
      </c>
      <c r="N1607" s="11" t="str">
        <f>VLOOKUP($A438,'Hospitalisation Details'!$K438:$S2780,4,FALSE)</f>
        <v>Tier - 2</v>
      </c>
      <c r="O1607" s="11" t="str">
        <f>VLOOKUP($A438,'Hospitalisation Details'!$K438:$S2780,5,FALSE)</f>
        <v>Tier - 2</v>
      </c>
      <c r="P1607" s="11" t="str">
        <f>VLOOKUP($A438,'Hospitalisation Details'!$K438:$S2780,6,FALSE)</f>
        <v>R1013</v>
      </c>
      <c r="Q1607" s="36">
        <f ca="1">VLOOKUP($A438,'Hospitalisation Details'!$K438:$S2780,8,FALSE)</f>
        <v>41</v>
      </c>
    </row>
    <row r="1608" spans="1:17" x14ac:dyDescent="0.3">
      <c r="A1608" s="14" t="str">
        <f>VLOOKUP('Customer Names'!A1608,'Customer Names'!A1608:F3942,1,FALSE)</f>
        <v>Id1607</v>
      </c>
      <c r="B1608" s="11" t="str">
        <f>VLOOKUP('Customer Names'!B1608,'Customer Names'!B1608:G3942,5,FALSE)</f>
        <v>Scott M</v>
      </c>
      <c r="C1608" s="11">
        <f>VLOOKUP($A1608,'Medical Examinations'!$A1608:$O3942,2,FALSE)</f>
        <v>24.32</v>
      </c>
      <c r="D1608" s="11">
        <f>VLOOKUP($A1608,'Medical Examinations'!$A1608:$O3942,3,FALSE)</f>
        <v>5.56</v>
      </c>
      <c r="E1608" s="11" t="str">
        <f>VLOOKUP($A1608,'Medical Examinations'!$A1608:$P3942,14,FALSE)</f>
        <v>Yes</v>
      </c>
      <c r="F1608" s="11" t="str">
        <f>VLOOKUP($A1608,'Medical Examinations'!$A1608:$O3942,5,FALSE)</f>
        <v>No</v>
      </c>
      <c r="G1608" s="11" t="str">
        <f>VLOOKUP($A1608,'Medical Examinations'!$A1608:$O3942,6,FALSE)</f>
        <v>No</v>
      </c>
      <c r="H1608" s="11">
        <f>VLOOKUP($A1608,'Medical Examinations'!$A1608:$P3942,13,FALSE)</f>
        <v>0</v>
      </c>
      <c r="I1608" s="11" t="str">
        <f>VLOOKUP($A1608,'Medical Examinations'!$A1608:$P3942,16,FALSE)</f>
        <v>No</v>
      </c>
      <c r="J1608" s="11" t="str">
        <f>VLOOKUP($A1608,'Medical Examinations'!$A1608:$P3942,11,FALSE)</f>
        <v>Normal Weight</v>
      </c>
      <c r="K1608" s="11" t="str">
        <f>VLOOKUP($A1608,'Medical Examinations'!$A1608:$P3942,12,FALSE)</f>
        <v>Normal</v>
      </c>
      <c r="L1608" s="11" t="str">
        <f>VLOOKUP($A439,'Hospitalisation Details'!$K439:$S2781,7,FALSE)</f>
        <v>13 Nov 1975</v>
      </c>
      <c r="M1608" s="17">
        <f>VLOOKUP($A439,'Hospitalisation Details'!$K439:$S2781,9,FALSE)</f>
        <v>23401.31</v>
      </c>
      <c r="N1608" s="11" t="str">
        <f>VLOOKUP($A439,'Hospitalisation Details'!$K439:$S2781,4,FALSE)</f>
        <v>Tier - 2</v>
      </c>
      <c r="O1608" s="11" t="str">
        <f>VLOOKUP($A439,'Hospitalisation Details'!$K439:$S2781,5,FALSE)</f>
        <v>Tier - 3</v>
      </c>
      <c r="P1608" s="11" t="str">
        <f>VLOOKUP($A439,'Hospitalisation Details'!$K439:$S2781,6,FALSE)</f>
        <v>R1024</v>
      </c>
      <c r="Q1608" s="36">
        <f ca="1">VLOOKUP($A439,'Hospitalisation Details'!$K439:$S2781,8,FALSE)</f>
        <v>49</v>
      </c>
    </row>
    <row r="1609" spans="1:17" x14ac:dyDescent="0.3">
      <c r="A1609" s="14" t="str">
        <f>VLOOKUP('Customer Names'!A1609,'Customer Names'!A1609:F3943,1,FALSE)</f>
        <v>Id1608</v>
      </c>
      <c r="B1609" s="11" t="str">
        <f>VLOOKUP('Customer Names'!B1609,'Customer Names'!B1609:G3943,5,FALSE)</f>
        <v>Marisa A</v>
      </c>
      <c r="C1609" s="11">
        <f>VLOOKUP($A1609,'Medical Examinations'!$A1609:$O3943,2,FALSE)</f>
        <v>38</v>
      </c>
      <c r="D1609" s="11">
        <f>VLOOKUP($A1609,'Medical Examinations'!$A1609:$O3943,3,FALSE)</f>
        <v>5.41</v>
      </c>
      <c r="E1609" s="11" t="str">
        <f>VLOOKUP($A1609,'Medical Examinations'!$A1609:$P3943,14,FALSE)</f>
        <v>Yes</v>
      </c>
      <c r="F1609" s="11" t="str">
        <f>VLOOKUP($A1609,'Medical Examinations'!$A1609:$O3943,5,FALSE)</f>
        <v>No</v>
      </c>
      <c r="G1609" s="11" t="str">
        <f>VLOOKUP($A1609,'Medical Examinations'!$A1609:$O3943,6,FALSE)</f>
        <v>No</v>
      </c>
      <c r="H1609" s="11">
        <f>VLOOKUP($A1609,'Medical Examinations'!$A1609:$P3943,13,FALSE)</f>
        <v>1</v>
      </c>
      <c r="I1609" s="11" t="str">
        <f>VLOOKUP($A1609,'Medical Examinations'!$A1609:$P3943,16,FALSE)</f>
        <v>No</v>
      </c>
      <c r="J1609" s="11" t="str">
        <f>VLOOKUP($A1609,'Medical Examinations'!$A1609:$P3943,11,FALSE)</f>
        <v>Obesity</v>
      </c>
      <c r="K1609" s="11" t="str">
        <f>VLOOKUP($A1609,'Medical Examinations'!$A1609:$P3943,12,FALSE)</f>
        <v>Normal</v>
      </c>
      <c r="L1609" s="11" t="str">
        <f>VLOOKUP($A440,'Hospitalisation Details'!$K440:$S2782,7,FALSE)</f>
        <v>22 Oct 1973</v>
      </c>
      <c r="M1609" s="17">
        <f>VLOOKUP($A440,'Hospitalisation Details'!$K440:$S2782,9,FALSE)</f>
        <v>23306.55</v>
      </c>
      <c r="N1609" s="11" t="str">
        <f>VLOOKUP($A440,'Hospitalisation Details'!$K440:$S2782,4,FALSE)</f>
        <v>Tier - 2</v>
      </c>
      <c r="O1609" s="11" t="str">
        <f>VLOOKUP($A440,'Hospitalisation Details'!$K440:$S2782,5,FALSE)</f>
        <v>Tier - 2</v>
      </c>
      <c r="P1609" s="11" t="str">
        <f>VLOOKUP($A440,'Hospitalisation Details'!$K440:$S2782,6,FALSE)</f>
        <v>R1011</v>
      </c>
      <c r="Q1609" s="36">
        <f ca="1">VLOOKUP($A440,'Hospitalisation Details'!$K440:$S2782,8,FALSE)</f>
        <v>51</v>
      </c>
    </row>
    <row r="1610" spans="1:17" x14ac:dyDescent="0.3">
      <c r="A1610" s="14" t="str">
        <f>VLOOKUP('Customer Names'!A1610,'Customer Names'!A1610:F3944,1,FALSE)</f>
        <v>Id1609</v>
      </c>
      <c r="B1610" s="11" t="str">
        <f>VLOOKUP('Customer Names'!B1610,'Customer Names'!B1610:G3944,5,FALSE)</f>
        <v>Katie</v>
      </c>
      <c r="C1610" s="11">
        <f>VLOOKUP($A1610,'Medical Examinations'!$A1610:$O3944,2,FALSE)</f>
        <v>31.6</v>
      </c>
      <c r="D1610" s="11">
        <f>VLOOKUP($A1610,'Medical Examinations'!$A1610:$O3944,3,FALSE)</f>
        <v>10.85</v>
      </c>
      <c r="E1610" s="11" t="str">
        <f>VLOOKUP($A1610,'Medical Examinations'!$A1610:$P3944,14,FALSE)</f>
        <v>Yes</v>
      </c>
      <c r="F1610" s="11" t="str">
        <f>VLOOKUP($A1610,'Medical Examinations'!$A1610:$O3944,5,FALSE)</f>
        <v>No</v>
      </c>
      <c r="G1610" s="11" t="str">
        <f>VLOOKUP($A1610,'Medical Examinations'!$A1610:$O3944,6,FALSE)</f>
        <v>No</v>
      </c>
      <c r="H1610" s="11">
        <f>VLOOKUP($A1610,'Medical Examinations'!$A1610:$P3944,13,FALSE)</f>
        <v>0</v>
      </c>
      <c r="I1610" s="11" t="str">
        <f>VLOOKUP($A1610,'Medical Examinations'!$A1610:$P3944,16,FALSE)</f>
        <v>No</v>
      </c>
      <c r="J1610" s="11" t="str">
        <f>VLOOKUP($A1610,'Medical Examinations'!$A1610:$P3944,11,FALSE)</f>
        <v>Obesity</v>
      </c>
      <c r="K1610" s="11" t="str">
        <f>VLOOKUP($A1610,'Medical Examinations'!$A1610:$P3944,12,FALSE)</f>
        <v>Diabetes</v>
      </c>
      <c r="L1610" s="11" t="str">
        <f>VLOOKUP($A441,'Hospitalisation Details'!$K441:$S2783,7,FALSE)</f>
        <v>3 Oct 1994</v>
      </c>
      <c r="M1610" s="17">
        <f>VLOOKUP($A441,'Hospitalisation Details'!$K441:$S2783,9,FALSE)</f>
        <v>23288.93</v>
      </c>
      <c r="N1610" s="11" t="str">
        <f>VLOOKUP($A441,'Hospitalisation Details'!$K441:$S2783,4,FALSE)</f>
        <v>Tier - 2</v>
      </c>
      <c r="O1610" s="11" t="str">
        <f>VLOOKUP($A441,'Hospitalisation Details'!$K441:$S2783,5,FALSE)</f>
        <v>Tier - 3</v>
      </c>
      <c r="P1610" s="11" t="str">
        <f>VLOOKUP($A441,'Hospitalisation Details'!$K441:$S2783,6,FALSE)</f>
        <v>R1024</v>
      </c>
      <c r="Q1610" s="36">
        <f ca="1">VLOOKUP($A441,'Hospitalisation Details'!$K441:$S2783,8,FALSE)</f>
        <v>30</v>
      </c>
    </row>
    <row r="1611" spans="1:17" x14ac:dyDescent="0.3">
      <c r="A1611" s="14" t="str">
        <f>VLOOKUP('Customer Names'!A1611,'Customer Names'!A1611:F3945,1,FALSE)</f>
        <v>Id1610</v>
      </c>
      <c r="B1611" s="11" t="str">
        <f>VLOOKUP('Customer Names'!B1611,'Customer Names'!B1611:G3945,5,FALSE)</f>
        <v>Amy L</v>
      </c>
      <c r="C1611" s="11">
        <f>VLOOKUP($A1611,'Medical Examinations'!$A1611:$O3945,2,FALSE)</f>
        <v>31.02</v>
      </c>
      <c r="D1611" s="11">
        <f>VLOOKUP($A1611,'Medical Examinations'!$A1611:$O3945,3,FALSE)</f>
        <v>11.63</v>
      </c>
      <c r="E1611" s="11" t="str">
        <f>VLOOKUP($A1611,'Medical Examinations'!$A1611:$P3945,14,FALSE)</f>
        <v>Yes</v>
      </c>
      <c r="F1611" s="11" t="str">
        <f>VLOOKUP($A1611,'Medical Examinations'!$A1611:$O3945,5,FALSE)</f>
        <v>No</v>
      </c>
      <c r="G1611" s="11" t="str">
        <f>VLOOKUP($A1611,'Medical Examinations'!$A1611:$O3945,6,FALSE)</f>
        <v>No</v>
      </c>
      <c r="H1611" s="11">
        <f>VLOOKUP($A1611,'Medical Examinations'!$A1611:$P3945,13,FALSE)</f>
        <v>0</v>
      </c>
      <c r="I1611" s="11" t="str">
        <f>VLOOKUP($A1611,'Medical Examinations'!$A1611:$P3945,16,FALSE)</f>
        <v>No</v>
      </c>
      <c r="J1611" s="11" t="str">
        <f>VLOOKUP($A1611,'Medical Examinations'!$A1611:$P3945,11,FALSE)</f>
        <v>Obesity</v>
      </c>
      <c r="K1611" s="11" t="str">
        <f>VLOOKUP($A1611,'Medical Examinations'!$A1611:$P3945,12,FALSE)</f>
        <v>Diabetes</v>
      </c>
      <c r="L1611" s="11" t="str">
        <f>VLOOKUP($A442,'Hospitalisation Details'!$K442:$S2784,7,FALSE)</f>
        <v>14 Nov 1969</v>
      </c>
      <c r="M1611" s="17">
        <f>VLOOKUP($A442,'Hospitalisation Details'!$K442:$S2784,9,FALSE)</f>
        <v>23244.79</v>
      </c>
      <c r="N1611" s="11" t="str">
        <f>VLOOKUP($A442,'Hospitalisation Details'!$K442:$S2784,4,FALSE)</f>
        <v>Tier - 2</v>
      </c>
      <c r="O1611" s="11" t="str">
        <f>VLOOKUP($A442,'Hospitalisation Details'!$K442:$S2784,5,FALSE)</f>
        <v>Tier - 3</v>
      </c>
      <c r="P1611" s="11" t="str">
        <f>VLOOKUP($A442,'Hospitalisation Details'!$K442:$S2784,6,FALSE)</f>
        <v>R1013</v>
      </c>
      <c r="Q1611" s="36">
        <f ca="1">VLOOKUP($A442,'Hospitalisation Details'!$K442:$S2784,8,FALSE)</f>
        <v>55</v>
      </c>
    </row>
    <row r="1612" spans="1:17" x14ac:dyDescent="0.3">
      <c r="A1612" s="14" t="str">
        <f>VLOOKUP('Customer Names'!A1612,'Customer Names'!A1612:F3946,1,FALSE)</f>
        <v>Id1611</v>
      </c>
      <c r="B1612" s="11" t="str">
        <f>VLOOKUP('Customer Names'!B1612,'Customer Names'!B1612:G3946,5,FALSE)</f>
        <v>Jenna M</v>
      </c>
      <c r="C1612" s="11">
        <f>VLOOKUP($A1612,'Medical Examinations'!$A1612:$O3946,2,FALSE)</f>
        <v>29.26</v>
      </c>
      <c r="D1612" s="11">
        <f>VLOOKUP($A1612,'Medical Examinations'!$A1612:$O3946,3,FALSE)</f>
        <v>5.68</v>
      </c>
      <c r="E1612" s="11" t="str">
        <f>VLOOKUP($A1612,'Medical Examinations'!$A1612:$P3946,14,FALSE)</f>
        <v>Yes</v>
      </c>
      <c r="F1612" s="11" t="str">
        <f>VLOOKUP($A1612,'Medical Examinations'!$A1612:$O3946,5,FALSE)</f>
        <v>No</v>
      </c>
      <c r="G1612" s="11" t="str">
        <f>VLOOKUP($A1612,'Medical Examinations'!$A1612:$O3946,6,FALSE)</f>
        <v>No</v>
      </c>
      <c r="H1612" s="11">
        <f>VLOOKUP($A1612,'Medical Examinations'!$A1612:$P3946,13,FALSE)</f>
        <v>1</v>
      </c>
      <c r="I1612" s="11" t="str">
        <f>VLOOKUP($A1612,'Medical Examinations'!$A1612:$P3946,16,FALSE)</f>
        <v>No</v>
      </c>
      <c r="J1612" s="11" t="str">
        <f>VLOOKUP($A1612,'Medical Examinations'!$A1612:$P3946,11,FALSE)</f>
        <v>Overweight</v>
      </c>
      <c r="K1612" s="11" t="str">
        <f>VLOOKUP($A1612,'Medical Examinations'!$A1612:$P3946,12,FALSE)</f>
        <v>Normal</v>
      </c>
      <c r="L1612" s="11" t="str">
        <f>VLOOKUP($A443,'Hospitalisation Details'!$K443:$S2785,7,FALSE)</f>
        <v>7 Aug 1997</v>
      </c>
      <c r="M1612" s="17">
        <f>VLOOKUP($A443,'Hospitalisation Details'!$K443:$S2785,9,FALSE)</f>
        <v>23241.47</v>
      </c>
      <c r="N1612" s="11" t="str">
        <f>VLOOKUP($A443,'Hospitalisation Details'!$K443:$S2785,4,FALSE)</f>
        <v>Tier - 2</v>
      </c>
      <c r="O1612" s="11" t="str">
        <f>VLOOKUP($A443,'Hospitalisation Details'!$K443:$S2785,5,FALSE)</f>
        <v>Tier - 3</v>
      </c>
      <c r="P1612" s="11" t="str">
        <f>VLOOKUP($A443,'Hospitalisation Details'!$K443:$S2785,6,FALSE)</f>
        <v>R1018</v>
      </c>
      <c r="Q1612" s="36">
        <f ca="1">VLOOKUP($A443,'Hospitalisation Details'!$K443:$S2785,8,FALSE)</f>
        <v>27</v>
      </c>
    </row>
    <row r="1613" spans="1:17" x14ac:dyDescent="0.3">
      <c r="A1613" s="14" t="str">
        <f>VLOOKUP('Customer Names'!A1613,'Customer Names'!A1613:F3947,1,FALSE)</f>
        <v>Id1612</v>
      </c>
      <c r="B1613" s="11" t="str">
        <f>VLOOKUP('Customer Names'!B1613,'Customer Names'!B1613:G3947,5,FALSE)</f>
        <v>Elizabeth M</v>
      </c>
      <c r="C1613" s="11">
        <f>VLOOKUP($A1613,'Medical Examinations'!$A1613:$O3947,2,FALSE)</f>
        <v>15.09</v>
      </c>
      <c r="D1613" s="11">
        <f>VLOOKUP($A1613,'Medical Examinations'!$A1613:$O3947,3,FALSE)</f>
        <v>7.59</v>
      </c>
      <c r="E1613" s="11" t="str">
        <f>VLOOKUP($A1613,'Medical Examinations'!$A1613:$P3947,14,FALSE)</f>
        <v>Yes</v>
      </c>
      <c r="F1613" s="11" t="str">
        <f>VLOOKUP($A1613,'Medical Examinations'!$A1613:$O3947,5,FALSE)</f>
        <v>No</v>
      </c>
      <c r="G1613" s="11" t="str">
        <f>VLOOKUP($A1613,'Medical Examinations'!$A1613:$O3947,6,FALSE)</f>
        <v>No</v>
      </c>
      <c r="H1613" s="11">
        <f>VLOOKUP($A1613,'Medical Examinations'!$A1613:$P3947,13,FALSE)</f>
        <v>2</v>
      </c>
      <c r="I1613" s="11" t="str">
        <f>VLOOKUP($A1613,'Medical Examinations'!$A1613:$P3947,16,FALSE)</f>
        <v>No</v>
      </c>
      <c r="J1613" s="11" t="str">
        <f>VLOOKUP($A1613,'Medical Examinations'!$A1613:$P3947,11,FALSE)</f>
        <v>Underweight</v>
      </c>
      <c r="K1613" s="11" t="str">
        <f>VLOOKUP($A1613,'Medical Examinations'!$A1613:$P3947,12,FALSE)</f>
        <v>Diabetes</v>
      </c>
      <c r="L1613" s="11" t="str">
        <f>VLOOKUP($A444,'Hospitalisation Details'!$K444:$S2786,7,FALSE)</f>
        <v>14 Dec 2003</v>
      </c>
      <c r="M1613" s="17">
        <f>VLOOKUP($A444,'Hospitalisation Details'!$K444:$S2786,9,FALSE)</f>
        <v>23082.959999999999</v>
      </c>
      <c r="N1613" s="11" t="str">
        <f>VLOOKUP($A444,'Hospitalisation Details'!$K444:$S2786,4,FALSE)</f>
        <v>Tier - 2</v>
      </c>
      <c r="O1613" s="11" t="str">
        <f>VLOOKUP($A444,'Hospitalisation Details'!$K444:$S2786,5,FALSE)</f>
        <v>Tier - 2</v>
      </c>
      <c r="P1613" s="11" t="str">
        <f>VLOOKUP($A444,'Hospitalisation Details'!$K444:$S2786,6,FALSE)</f>
        <v>R1011</v>
      </c>
      <c r="Q1613" s="36">
        <f ca="1">VLOOKUP($A444,'Hospitalisation Details'!$K444:$S2786,8,FALSE)</f>
        <v>21</v>
      </c>
    </row>
    <row r="1614" spans="1:17" x14ac:dyDescent="0.3">
      <c r="A1614" s="14" t="str">
        <f>VLOOKUP('Customer Names'!A1614,'Customer Names'!A1614:F3948,1,FALSE)</f>
        <v>Id1613</v>
      </c>
      <c r="B1614" s="11" t="str">
        <f>VLOOKUP('Customer Names'!B1614,'Customer Names'!B1614:G3948,5,FALSE)</f>
        <v>Lyazid</v>
      </c>
      <c r="C1614" s="11">
        <f>VLOOKUP($A1614,'Medical Examinations'!$A1614:$O3948,2,FALSE)</f>
        <v>22.63</v>
      </c>
      <c r="D1614" s="11">
        <f>VLOOKUP($A1614,'Medical Examinations'!$A1614:$O3948,3,FALSE)</f>
        <v>5.09</v>
      </c>
      <c r="E1614" s="11" t="str">
        <f>VLOOKUP($A1614,'Medical Examinations'!$A1614:$P3948,14,FALSE)</f>
        <v>Yes</v>
      </c>
      <c r="F1614" s="11" t="str">
        <f>VLOOKUP($A1614,'Medical Examinations'!$A1614:$O3948,5,FALSE)</f>
        <v>No</v>
      </c>
      <c r="G1614" s="11" t="str">
        <f>VLOOKUP($A1614,'Medical Examinations'!$A1614:$O3948,6,FALSE)</f>
        <v>No</v>
      </c>
      <c r="H1614" s="11">
        <f>VLOOKUP($A1614,'Medical Examinations'!$A1614:$P3948,13,FALSE)</f>
        <v>0</v>
      </c>
      <c r="I1614" s="11" t="str">
        <f>VLOOKUP($A1614,'Medical Examinations'!$A1614:$P3948,16,FALSE)</f>
        <v>No</v>
      </c>
      <c r="J1614" s="11" t="str">
        <f>VLOOKUP($A1614,'Medical Examinations'!$A1614:$P3948,11,FALSE)</f>
        <v>Normal Weight</v>
      </c>
      <c r="K1614" s="11" t="str">
        <f>VLOOKUP($A1614,'Medical Examinations'!$A1614:$P3948,12,FALSE)</f>
        <v>Normal</v>
      </c>
      <c r="L1614" s="11" t="str">
        <f>VLOOKUP($A445,'Hospitalisation Details'!$K445:$S2787,7,FALSE)</f>
        <v>9 Sep 1975</v>
      </c>
      <c r="M1614" s="17">
        <f>VLOOKUP($A445,'Hospitalisation Details'!$K445:$S2787,9,FALSE)</f>
        <v>23065.42</v>
      </c>
      <c r="N1614" s="11" t="str">
        <f>VLOOKUP($A445,'Hospitalisation Details'!$K445:$S2787,4,FALSE)</f>
        <v>Tier - 2</v>
      </c>
      <c r="O1614" s="11" t="str">
        <f>VLOOKUP($A445,'Hospitalisation Details'!$K445:$S2787,5,FALSE)</f>
        <v>Tier - 2</v>
      </c>
      <c r="P1614" s="11" t="str">
        <f>VLOOKUP($A445,'Hospitalisation Details'!$K445:$S2787,6,FALSE)</f>
        <v>R1013</v>
      </c>
      <c r="Q1614" s="36">
        <f ca="1">VLOOKUP($A445,'Hospitalisation Details'!$K445:$S2787,8,FALSE)</f>
        <v>49</v>
      </c>
    </row>
    <row r="1615" spans="1:17" x14ac:dyDescent="0.3">
      <c r="A1615" s="14" t="str">
        <f>VLOOKUP('Customer Names'!A1615,'Customer Names'!A1615:F3949,1,FALSE)</f>
        <v>Id1614</v>
      </c>
      <c r="B1615" s="11" t="str">
        <f>VLOOKUP('Customer Names'!B1615,'Customer Names'!B1615:G3949,5,FALSE)</f>
        <v>Lindsey A</v>
      </c>
      <c r="C1615" s="11">
        <f>VLOOKUP($A1615,'Medical Examinations'!$A1615:$O3949,2,FALSE)</f>
        <v>23.46</v>
      </c>
      <c r="D1615" s="11">
        <f>VLOOKUP($A1615,'Medical Examinations'!$A1615:$O3949,3,FALSE)</f>
        <v>4.21</v>
      </c>
      <c r="E1615" s="11" t="str">
        <f>VLOOKUP($A1615,'Medical Examinations'!$A1615:$P3949,14,FALSE)</f>
        <v>No</v>
      </c>
      <c r="F1615" s="11" t="str">
        <f>VLOOKUP($A1615,'Medical Examinations'!$A1615:$O3949,5,FALSE)</f>
        <v>No</v>
      </c>
      <c r="G1615" s="11" t="str">
        <f>VLOOKUP($A1615,'Medical Examinations'!$A1615:$O3949,6,FALSE)</f>
        <v>No</v>
      </c>
      <c r="H1615" s="11">
        <f>VLOOKUP($A1615,'Medical Examinations'!$A1615:$P3949,13,FALSE)</f>
        <v>1</v>
      </c>
      <c r="I1615" s="11" t="str">
        <f>VLOOKUP($A1615,'Medical Examinations'!$A1615:$P3949,16,FALSE)</f>
        <v>No</v>
      </c>
      <c r="J1615" s="11" t="str">
        <f>VLOOKUP($A1615,'Medical Examinations'!$A1615:$P3949,11,FALSE)</f>
        <v>Normal Weight</v>
      </c>
      <c r="K1615" s="11" t="str">
        <f>VLOOKUP($A1615,'Medical Examinations'!$A1615:$P3949,12,FALSE)</f>
        <v>Normal</v>
      </c>
      <c r="L1615" s="11" t="str">
        <f>VLOOKUP($A446,'Hospitalisation Details'!$K446:$S2788,7,FALSE)</f>
        <v>9 Nov 1970</v>
      </c>
      <c r="M1615" s="17">
        <f>VLOOKUP($A446,'Hospitalisation Details'!$K446:$S2788,9,FALSE)</f>
        <v>23045.57</v>
      </c>
      <c r="N1615" s="11" t="str">
        <f>VLOOKUP($A446,'Hospitalisation Details'!$K446:$S2788,4,FALSE)</f>
        <v>Tier - 2</v>
      </c>
      <c r="O1615" s="11" t="str">
        <f>VLOOKUP($A446,'Hospitalisation Details'!$K446:$S2788,5,FALSE)</f>
        <v>Tier - 2</v>
      </c>
      <c r="P1615" s="11" t="str">
        <f>VLOOKUP($A446,'Hospitalisation Details'!$K446:$S2788,6,FALSE)</f>
        <v>R1024</v>
      </c>
      <c r="Q1615" s="36">
        <f ca="1">VLOOKUP($A446,'Hospitalisation Details'!$K446:$S2788,8,FALSE)</f>
        <v>54</v>
      </c>
    </row>
    <row r="1616" spans="1:17" x14ac:dyDescent="0.3">
      <c r="A1616" s="14" t="str">
        <f>VLOOKUP('Customer Names'!A1616,'Customer Names'!A1616:F3950,1,FALSE)</f>
        <v>Id1615</v>
      </c>
      <c r="B1616" s="11" t="str">
        <f>VLOOKUP('Customer Names'!B1616,'Customer Names'!B1616:G3950,5,FALSE)</f>
        <v>Chris</v>
      </c>
      <c r="C1616" s="11">
        <f>VLOOKUP($A1616,'Medical Examinations'!$A1616:$O3950,2,FALSE)</f>
        <v>22.56</v>
      </c>
      <c r="D1616" s="11">
        <f>VLOOKUP($A1616,'Medical Examinations'!$A1616:$O3950,3,FALSE)</f>
        <v>4.34</v>
      </c>
      <c r="E1616" s="11" t="str">
        <f>VLOOKUP($A1616,'Medical Examinations'!$A1616:$P3950,14,FALSE)</f>
        <v>Yes</v>
      </c>
      <c r="F1616" s="11" t="str">
        <f>VLOOKUP($A1616,'Medical Examinations'!$A1616:$O3950,5,FALSE)</f>
        <v>No</v>
      </c>
      <c r="G1616" s="11" t="str">
        <f>VLOOKUP($A1616,'Medical Examinations'!$A1616:$O3950,6,FALSE)</f>
        <v>No</v>
      </c>
      <c r="H1616" s="11">
        <f>VLOOKUP($A1616,'Medical Examinations'!$A1616:$P3950,13,FALSE)</f>
        <v>0</v>
      </c>
      <c r="I1616" s="11" t="str">
        <f>VLOOKUP($A1616,'Medical Examinations'!$A1616:$P3950,16,FALSE)</f>
        <v>No</v>
      </c>
      <c r="J1616" s="11" t="str">
        <f>VLOOKUP($A1616,'Medical Examinations'!$A1616:$P3950,11,FALSE)</f>
        <v>Normal Weight</v>
      </c>
      <c r="K1616" s="11" t="str">
        <f>VLOOKUP($A1616,'Medical Examinations'!$A1616:$P3950,12,FALSE)</f>
        <v>Normal</v>
      </c>
      <c r="L1616" s="11" t="str">
        <f>VLOOKUP($A447,'Hospitalisation Details'!$K447:$S2789,7,FALSE)</f>
        <v>25 Jul 2003</v>
      </c>
      <c r="M1616" s="17">
        <f>VLOOKUP($A447,'Hospitalisation Details'!$K447:$S2789,9,FALSE)</f>
        <v>22493.66</v>
      </c>
      <c r="N1616" s="11" t="str">
        <f>VLOOKUP($A447,'Hospitalisation Details'!$K447:$S2789,4,FALSE)</f>
        <v>Tier - 2</v>
      </c>
      <c r="O1616" s="11" t="str">
        <f>VLOOKUP($A447,'Hospitalisation Details'!$K447:$S2789,5,FALSE)</f>
        <v>Tier - 1</v>
      </c>
      <c r="P1616" s="11" t="str">
        <f>VLOOKUP($A447,'Hospitalisation Details'!$K447:$S2789,6,FALSE)</f>
        <v>R1012</v>
      </c>
      <c r="Q1616" s="36">
        <f ca="1">VLOOKUP($A447,'Hospitalisation Details'!$K447:$S2789,8,FALSE)</f>
        <v>21</v>
      </c>
    </row>
    <row r="1617" spans="1:17" x14ac:dyDescent="0.3">
      <c r="A1617" s="14" t="str">
        <f>VLOOKUP('Customer Names'!A1617,'Customer Names'!A1617:F3951,1,FALSE)</f>
        <v>Id1616</v>
      </c>
      <c r="B1617" s="11" t="str">
        <f>VLOOKUP('Customer Names'!B1617,'Customer Names'!B1617:G3951,5,FALSE)</f>
        <v>Jennifer A</v>
      </c>
      <c r="C1617" s="11">
        <f>VLOOKUP($A1617,'Medical Examinations'!$A1617:$O3951,2,FALSE)</f>
        <v>19.28</v>
      </c>
      <c r="D1617" s="11">
        <f>VLOOKUP($A1617,'Medical Examinations'!$A1617:$O3951,3,FALSE)</f>
        <v>11.85</v>
      </c>
      <c r="E1617" s="11" t="str">
        <f>VLOOKUP($A1617,'Medical Examinations'!$A1617:$P3951,14,FALSE)</f>
        <v>No</v>
      </c>
      <c r="F1617" s="11" t="str">
        <f>VLOOKUP($A1617,'Medical Examinations'!$A1617:$O3951,5,FALSE)</f>
        <v>No</v>
      </c>
      <c r="G1617" s="11" t="str">
        <f>VLOOKUP($A1617,'Medical Examinations'!$A1617:$O3951,6,FALSE)</f>
        <v>No</v>
      </c>
      <c r="H1617" s="11">
        <f>VLOOKUP($A1617,'Medical Examinations'!$A1617:$P3951,13,FALSE)</f>
        <v>2</v>
      </c>
      <c r="I1617" s="11" t="str">
        <f>VLOOKUP($A1617,'Medical Examinations'!$A1617:$P3951,16,FALSE)</f>
        <v>No</v>
      </c>
      <c r="J1617" s="11" t="str">
        <f>VLOOKUP($A1617,'Medical Examinations'!$A1617:$P3951,11,FALSE)</f>
        <v>Normal Weight</v>
      </c>
      <c r="K1617" s="11" t="str">
        <f>VLOOKUP($A1617,'Medical Examinations'!$A1617:$P3951,12,FALSE)</f>
        <v>Diabetes</v>
      </c>
      <c r="L1617" s="11" t="str">
        <f>VLOOKUP($A448,'Hospitalisation Details'!$K448:$S2790,7,FALSE)</f>
        <v>14 Nov 1979</v>
      </c>
      <c r="M1617" s="17">
        <f>VLOOKUP($A448,'Hospitalisation Details'!$K448:$S2790,9,FALSE)</f>
        <v>22478.6</v>
      </c>
      <c r="N1617" s="11" t="str">
        <f>VLOOKUP($A448,'Hospitalisation Details'!$K448:$S2790,4,FALSE)</f>
        <v>Tier - 3</v>
      </c>
      <c r="O1617" s="11" t="str">
        <f>VLOOKUP($A448,'Hospitalisation Details'!$K448:$S2790,5,FALSE)</f>
        <v>Tier - 2</v>
      </c>
      <c r="P1617" s="11" t="str">
        <f>VLOOKUP($A448,'Hospitalisation Details'!$K448:$S2790,6,FALSE)</f>
        <v>R1011</v>
      </c>
      <c r="Q1617" s="36">
        <f ca="1">VLOOKUP($A448,'Hospitalisation Details'!$K448:$S2790,8,FALSE)</f>
        <v>45</v>
      </c>
    </row>
    <row r="1618" spans="1:17" x14ac:dyDescent="0.3">
      <c r="A1618" s="14" t="str">
        <f>VLOOKUP('Customer Names'!A1618,'Customer Names'!A1618:F3952,1,FALSE)</f>
        <v>Id1617</v>
      </c>
      <c r="B1618" s="11" t="str">
        <f>VLOOKUP('Customer Names'!B1618,'Customer Names'!B1618:G3952,5,FALSE)</f>
        <v>Leif S</v>
      </c>
      <c r="C1618" s="11">
        <f>VLOOKUP($A1618,'Medical Examinations'!$A1618:$O3952,2,FALSE)</f>
        <v>15.37</v>
      </c>
      <c r="D1618" s="11">
        <f>VLOOKUP($A1618,'Medical Examinations'!$A1618:$O3952,3,FALSE)</f>
        <v>9.61</v>
      </c>
      <c r="E1618" s="11" t="str">
        <f>VLOOKUP($A1618,'Medical Examinations'!$A1618:$P3952,14,FALSE)</f>
        <v>Yes</v>
      </c>
      <c r="F1618" s="11" t="str">
        <f>VLOOKUP($A1618,'Medical Examinations'!$A1618:$O3952,5,FALSE)</f>
        <v>No</v>
      </c>
      <c r="G1618" s="11" t="str">
        <f>VLOOKUP($A1618,'Medical Examinations'!$A1618:$O3952,6,FALSE)</f>
        <v>No</v>
      </c>
      <c r="H1618" s="11">
        <f>VLOOKUP($A1618,'Medical Examinations'!$A1618:$P3952,13,FALSE)</f>
        <v>2</v>
      </c>
      <c r="I1618" s="11" t="str">
        <f>VLOOKUP($A1618,'Medical Examinations'!$A1618:$P3952,16,FALSE)</f>
        <v>No</v>
      </c>
      <c r="J1618" s="11" t="str">
        <f>VLOOKUP($A1618,'Medical Examinations'!$A1618:$P3952,11,FALSE)</f>
        <v>Underweight</v>
      </c>
      <c r="K1618" s="11" t="str">
        <f>VLOOKUP($A1618,'Medical Examinations'!$A1618:$P3952,12,FALSE)</f>
        <v>Diabetes</v>
      </c>
      <c r="L1618" s="11" t="str">
        <f>VLOOKUP($A449,'Hospitalisation Details'!$K449:$S2791,7,FALSE)</f>
        <v>21 Dec 1983</v>
      </c>
      <c r="M1618" s="17">
        <f>VLOOKUP($A449,'Hospitalisation Details'!$K449:$S2791,9,FALSE)</f>
        <v>22462.04</v>
      </c>
      <c r="N1618" s="11" t="str">
        <f>VLOOKUP($A449,'Hospitalisation Details'!$K449:$S2791,4,FALSE)</f>
        <v>Tier - 3</v>
      </c>
      <c r="O1618" s="11" t="str">
        <f>VLOOKUP($A449,'Hospitalisation Details'!$K449:$S2791,5,FALSE)</f>
        <v>Tier - 1</v>
      </c>
      <c r="P1618" s="11" t="str">
        <f>VLOOKUP($A449,'Hospitalisation Details'!$K449:$S2791,6,FALSE)</f>
        <v>R1019</v>
      </c>
      <c r="Q1618" s="36">
        <f ca="1">VLOOKUP($A449,'Hospitalisation Details'!$K449:$S2791,8,FALSE)</f>
        <v>41</v>
      </c>
    </row>
    <row r="1619" spans="1:17" x14ac:dyDescent="0.3">
      <c r="A1619" s="14" t="str">
        <f>VLOOKUP('Customer Names'!A1619,'Customer Names'!A1619:F3953,1,FALSE)</f>
        <v>Id1618</v>
      </c>
      <c r="B1619" s="11" t="str">
        <f>VLOOKUP('Customer Names'!B1619,'Customer Names'!B1619:G3953,5,FALSE)</f>
        <v>Stephanie A</v>
      </c>
      <c r="C1619" s="11">
        <f>VLOOKUP($A1619,'Medical Examinations'!$A1619:$O3953,2,FALSE)</f>
        <v>18.71</v>
      </c>
      <c r="D1619" s="11">
        <f>VLOOKUP($A1619,'Medical Examinations'!$A1619:$O3953,3,FALSE)</f>
        <v>5.29</v>
      </c>
      <c r="E1619" s="11" t="str">
        <f>VLOOKUP($A1619,'Medical Examinations'!$A1619:$P3953,14,FALSE)</f>
        <v>Yes</v>
      </c>
      <c r="F1619" s="11" t="str">
        <f>VLOOKUP($A1619,'Medical Examinations'!$A1619:$O3953,5,FALSE)</f>
        <v>No</v>
      </c>
      <c r="G1619" s="11" t="str">
        <f>VLOOKUP($A1619,'Medical Examinations'!$A1619:$O3953,6,FALSE)</f>
        <v>No</v>
      </c>
      <c r="H1619" s="11">
        <f>VLOOKUP($A1619,'Medical Examinations'!$A1619:$P3953,13,FALSE)</f>
        <v>0</v>
      </c>
      <c r="I1619" s="11" t="str">
        <f>VLOOKUP($A1619,'Medical Examinations'!$A1619:$P3953,16,FALSE)</f>
        <v>No</v>
      </c>
      <c r="J1619" s="11" t="str">
        <f>VLOOKUP($A1619,'Medical Examinations'!$A1619:$P3953,11,FALSE)</f>
        <v>Normal Weight</v>
      </c>
      <c r="K1619" s="11" t="str">
        <f>VLOOKUP($A1619,'Medical Examinations'!$A1619:$P3953,12,FALSE)</f>
        <v>Normal</v>
      </c>
      <c r="L1619" s="11" t="str">
        <f>VLOOKUP($A450,'Hospitalisation Details'!$K450:$S2792,7,FALSE)</f>
        <v>18 Aug 1966</v>
      </c>
      <c r="M1619" s="17">
        <f>VLOOKUP($A450,'Hospitalisation Details'!$K450:$S2792,9,FALSE)</f>
        <v>22412.65</v>
      </c>
      <c r="N1619" s="11" t="str">
        <f>VLOOKUP($A450,'Hospitalisation Details'!$K450:$S2792,4,FALSE)</f>
        <v>Tier - 3</v>
      </c>
      <c r="O1619" s="11" t="str">
        <f>VLOOKUP($A450,'Hospitalisation Details'!$K450:$S2792,5,FALSE)</f>
        <v>Tier - 3</v>
      </c>
      <c r="P1619" s="11" t="str">
        <f>VLOOKUP($A450,'Hospitalisation Details'!$K450:$S2792,6,FALSE)</f>
        <v>R1014</v>
      </c>
      <c r="Q1619" s="36">
        <f ca="1">VLOOKUP($A450,'Hospitalisation Details'!$K450:$S2792,8,FALSE)</f>
        <v>58</v>
      </c>
    </row>
    <row r="1620" spans="1:17" x14ac:dyDescent="0.3">
      <c r="A1620" s="14" t="str">
        <f>VLOOKUP('Customer Names'!A1620,'Customer Names'!A1620:F3954,1,FALSE)</f>
        <v>Id1619</v>
      </c>
      <c r="B1620" s="11" t="str">
        <f>VLOOKUP('Customer Names'!B1620,'Customer Names'!B1620:G3954,5,FALSE)</f>
        <v>Bo</v>
      </c>
      <c r="C1620" s="11">
        <f>VLOOKUP($A1620,'Medical Examinations'!$A1620:$O3954,2,FALSE)</f>
        <v>20.61</v>
      </c>
      <c r="D1620" s="11">
        <f>VLOOKUP($A1620,'Medical Examinations'!$A1620:$O3954,3,FALSE)</f>
        <v>6.89</v>
      </c>
      <c r="E1620" s="11" t="str">
        <f>VLOOKUP($A1620,'Medical Examinations'!$A1620:$P3954,14,FALSE)</f>
        <v>No</v>
      </c>
      <c r="F1620" s="11" t="str">
        <f>VLOOKUP($A1620,'Medical Examinations'!$A1620:$O3954,5,FALSE)</f>
        <v>No</v>
      </c>
      <c r="G1620" s="11" t="str">
        <f>VLOOKUP($A1620,'Medical Examinations'!$A1620:$O3954,6,FALSE)</f>
        <v>No</v>
      </c>
      <c r="H1620" s="11">
        <f>VLOOKUP($A1620,'Medical Examinations'!$A1620:$P3954,13,FALSE)</f>
        <v>0</v>
      </c>
      <c r="I1620" s="11" t="str">
        <f>VLOOKUP($A1620,'Medical Examinations'!$A1620:$P3954,16,FALSE)</f>
        <v>No</v>
      </c>
      <c r="J1620" s="11" t="str">
        <f>VLOOKUP($A1620,'Medical Examinations'!$A1620:$P3954,11,FALSE)</f>
        <v>Normal Weight</v>
      </c>
      <c r="K1620" s="11" t="str">
        <f>VLOOKUP($A1620,'Medical Examinations'!$A1620:$P3954,12,FALSE)</f>
        <v>Diabetes</v>
      </c>
      <c r="L1620" s="11" t="str">
        <f>VLOOKUP($A451,'Hospitalisation Details'!$K451:$S2793,7,FALSE)</f>
        <v>26 Aug 1999</v>
      </c>
      <c r="M1620" s="17">
        <f>VLOOKUP($A451,'Hospitalisation Details'!$K451:$S2793,9,FALSE)</f>
        <v>22395.74</v>
      </c>
      <c r="N1620" s="11" t="str">
        <f>VLOOKUP($A451,'Hospitalisation Details'!$K451:$S2793,4,FALSE)</f>
        <v>Tier - 3</v>
      </c>
      <c r="O1620" s="11" t="str">
        <f>VLOOKUP($A451,'Hospitalisation Details'!$K451:$S2793,5,FALSE)</f>
        <v>Tier - 2</v>
      </c>
      <c r="P1620" s="11" t="str">
        <f>VLOOKUP($A451,'Hospitalisation Details'!$K451:$S2793,6,FALSE)</f>
        <v>R1024</v>
      </c>
      <c r="Q1620" s="36">
        <f ca="1">VLOOKUP($A451,'Hospitalisation Details'!$K451:$S2793,8,FALSE)</f>
        <v>25</v>
      </c>
    </row>
    <row r="1621" spans="1:17" x14ac:dyDescent="0.3">
      <c r="A1621" s="14" t="str">
        <f>VLOOKUP('Customer Names'!A1621,'Customer Names'!A1621:F3955,1,FALSE)</f>
        <v>Id1620</v>
      </c>
      <c r="B1621" s="11" t="str">
        <f>VLOOKUP('Customer Names'!B1621,'Customer Names'!B1621:G3955,5,FALSE)</f>
        <v>Leah</v>
      </c>
      <c r="C1621" s="11">
        <f>VLOOKUP($A1621,'Medical Examinations'!$A1621:$O3955,2,FALSE)</f>
        <v>15.99</v>
      </c>
      <c r="D1621" s="11">
        <f>VLOOKUP($A1621,'Medical Examinations'!$A1621:$O3955,3,FALSE)</f>
        <v>4.57</v>
      </c>
      <c r="E1621" s="11" t="str">
        <f>VLOOKUP($A1621,'Medical Examinations'!$A1621:$P3955,14,FALSE)</f>
        <v>Yes</v>
      </c>
      <c r="F1621" s="11" t="str">
        <f>VLOOKUP($A1621,'Medical Examinations'!$A1621:$O3955,5,FALSE)</f>
        <v>No</v>
      </c>
      <c r="G1621" s="11" t="str">
        <f>VLOOKUP($A1621,'Medical Examinations'!$A1621:$O3955,6,FALSE)</f>
        <v>Yes</v>
      </c>
      <c r="H1621" s="11">
        <f>VLOOKUP($A1621,'Medical Examinations'!$A1621:$P3955,13,FALSE)</f>
        <v>1</v>
      </c>
      <c r="I1621" s="11" t="str">
        <f>VLOOKUP($A1621,'Medical Examinations'!$A1621:$P3955,16,FALSE)</f>
        <v>No</v>
      </c>
      <c r="J1621" s="11" t="str">
        <f>VLOOKUP($A1621,'Medical Examinations'!$A1621:$P3955,11,FALSE)</f>
        <v>Underweight</v>
      </c>
      <c r="K1621" s="11" t="str">
        <f>VLOOKUP($A1621,'Medical Examinations'!$A1621:$P3955,12,FALSE)</f>
        <v>Normal</v>
      </c>
      <c r="L1621" s="11" t="str">
        <f>VLOOKUP($A452,'Hospitalisation Details'!$K452:$S2794,7,FALSE)</f>
        <v>27 Dec 1982</v>
      </c>
      <c r="M1621" s="17">
        <f>VLOOKUP($A452,'Hospitalisation Details'!$K452:$S2794,9,FALSE)</f>
        <v>22331.57</v>
      </c>
      <c r="N1621" s="11" t="str">
        <f>VLOOKUP($A452,'Hospitalisation Details'!$K452:$S2794,4,FALSE)</f>
        <v>Tier - 2</v>
      </c>
      <c r="O1621" s="11" t="str">
        <f>VLOOKUP($A452,'Hospitalisation Details'!$K452:$S2794,5,FALSE)</f>
        <v>Tier - 3</v>
      </c>
      <c r="P1621" s="11" t="str">
        <f>VLOOKUP($A452,'Hospitalisation Details'!$K452:$S2794,6,FALSE)</f>
        <v>R1024</v>
      </c>
      <c r="Q1621" s="36">
        <f ca="1">VLOOKUP($A452,'Hospitalisation Details'!$K452:$S2794,8,FALSE)</f>
        <v>42</v>
      </c>
    </row>
    <row r="1622" spans="1:17" x14ac:dyDescent="0.3">
      <c r="A1622" s="14" t="str">
        <f>VLOOKUP('Customer Names'!A1622,'Customer Names'!A1622:F3956,1,FALSE)</f>
        <v>Id1621</v>
      </c>
      <c r="B1622" s="11" t="str">
        <f>VLOOKUP('Customer Names'!B1622,'Customer Names'!B1622:G3956,5,FALSE)</f>
        <v>Kara Lynne</v>
      </c>
      <c r="C1622" s="11">
        <f>VLOOKUP($A1622,'Medical Examinations'!$A1622:$O3956,2,FALSE)</f>
        <v>33.155000000000001</v>
      </c>
      <c r="D1622" s="11">
        <f>VLOOKUP($A1622,'Medical Examinations'!$A1622:$O3956,3,FALSE)</f>
        <v>4.32</v>
      </c>
      <c r="E1622" s="11" t="str">
        <f>VLOOKUP($A1622,'Medical Examinations'!$A1622:$P3956,14,FALSE)</f>
        <v>No</v>
      </c>
      <c r="F1622" s="11" t="str">
        <f>VLOOKUP($A1622,'Medical Examinations'!$A1622:$O3956,5,FALSE)</f>
        <v>No</v>
      </c>
      <c r="G1622" s="11" t="str">
        <f>VLOOKUP($A1622,'Medical Examinations'!$A1622:$O3956,6,FALSE)</f>
        <v>No</v>
      </c>
      <c r="H1622" s="11">
        <f>VLOOKUP($A1622,'Medical Examinations'!$A1622:$P3956,13,FALSE)</f>
        <v>0</v>
      </c>
      <c r="I1622" s="11" t="str">
        <f>VLOOKUP($A1622,'Medical Examinations'!$A1622:$P3956,16,FALSE)</f>
        <v>No</v>
      </c>
      <c r="J1622" s="11" t="str">
        <f>VLOOKUP($A1622,'Medical Examinations'!$A1622:$P3956,11,FALSE)</f>
        <v>Obesity</v>
      </c>
      <c r="K1622" s="11" t="str">
        <f>VLOOKUP($A1622,'Medical Examinations'!$A1622:$P3956,12,FALSE)</f>
        <v>Normal</v>
      </c>
      <c r="L1622" s="11" t="str">
        <f>VLOOKUP($A453,'Hospitalisation Details'!$K453:$S2795,7,FALSE)</f>
        <v>16 Jun 1971</v>
      </c>
      <c r="M1622" s="17">
        <f>VLOOKUP($A453,'Hospitalisation Details'!$K453:$S2795,9,FALSE)</f>
        <v>22218.11</v>
      </c>
      <c r="N1622" s="11" t="str">
        <f>VLOOKUP($A453,'Hospitalisation Details'!$K453:$S2795,4,FALSE)</f>
        <v>Tier - 2</v>
      </c>
      <c r="O1622" s="11" t="str">
        <f>VLOOKUP($A453,'Hospitalisation Details'!$K453:$S2795,5,FALSE)</f>
        <v>Tier - 3</v>
      </c>
      <c r="P1622" s="11" t="str">
        <f>VLOOKUP($A453,'Hospitalisation Details'!$K453:$S2795,6,FALSE)</f>
        <v>R1013</v>
      </c>
      <c r="Q1622" s="36">
        <f ca="1">VLOOKUP($A453,'Hospitalisation Details'!$K453:$S2795,8,FALSE)</f>
        <v>53</v>
      </c>
    </row>
    <row r="1623" spans="1:17" x14ac:dyDescent="0.3">
      <c r="A1623" s="14" t="str">
        <f>VLOOKUP('Customer Names'!A1623,'Customer Names'!A1623:F3957,1,FALSE)</f>
        <v>Id1622</v>
      </c>
      <c r="B1623" s="11" t="str">
        <f>VLOOKUP('Customer Names'!B1623,'Customer Names'!B1623:G3957,5,FALSE)</f>
        <v>Jeffrey</v>
      </c>
      <c r="C1623" s="11">
        <f>VLOOKUP($A1623,'Medical Examinations'!$A1623:$O3957,2,FALSE)</f>
        <v>26.22</v>
      </c>
      <c r="D1623" s="11">
        <f>VLOOKUP($A1623,'Medical Examinations'!$A1623:$O3957,3,FALSE)</f>
        <v>5.57</v>
      </c>
      <c r="E1623" s="11" t="str">
        <f>VLOOKUP($A1623,'Medical Examinations'!$A1623:$P3957,14,FALSE)</f>
        <v>Yes</v>
      </c>
      <c r="F1623" s="11" t="str">
        <f>VLOOKUP($A1623,'Medical Examinations'!$A1623:$O3957,5,FALSE)</f>
        <v>No</v>
      </c>
      <c r="G1623" s="11" t="str">
        <f>VLOOKUP($A1623,'Medical Examinations'!$A1623:$O3957,6,FALSE)</f>
        <v>Yes</v>
      </c>
      <c r="H1623" s="11">
        <f>VLOOKUP($A1623,'Medical Examinations'!$A1623:$P3957,13,FALSE)</f>
        <v>1</v>
      </c>
      <c r="I1623" s="11" t="str">
        <f>VLOOKUP($A1623,'Medical Examinations'!$A1623:$P3957,16,FALSE)</f>
        <v>No</v>
      </c>
      <c r="J1623" s="11" t="str">
        <f>VLOOKUP($A1623,'Medical Examinations'!$A1623:$P3957,11,FALSE)</f>
        <v>Overweight</v>
      </c>
      <c r="K1623" s="11" t="str">
        <f>VLOOKUP($A1623,'Medical Examinations'!$A1623:$P3957,12,FALSE)</f>
        <v>Normal</v>
      </c>
      <c r="L1623" s="11" t="str">
        <f>VLOOKUP($A454,'Hospitalisation Details'!$K454:$S2796,7,FALSE)</f>
        <v>24 Aug 1965</v>
      </c>
      <c r="M1623" s="17">
        <f>VLOOKUP($A454,'Hospitalisation Details'!$K454:$S2796,9,FALSE)</f>
        <v>22192.44</v>
      </c>
      <c r="N1623" s="11" t="str">
        <f>VLOOKUP($A454,'Hospitalisation Details'!$K454:$S2796,4,FALSE)</f>
        <v>Tier - 3</v>
      </c>
      <c r="O1623" s="11" t="str">
        <f>VLOOKUP($A454,'Hospitalisation Details'!$K454:$S2796,5,FALSE)</f>
        <v>Tier - 1</v>
      </c>
      <c r="P1623" s="11" t="str">
        <f>VLOOKUP($A454,'Hospitalisation Details'!$K454:$S2796,6,FALSE)</f>
        <v>R1013</v>
      </c>
      <c r="Q1623" s="36">
        <f ca="1">VLOOKUP($A454,'Hospitalisation Details'!$K454:$S2796,8,FALSE)</f>
        <v>59</v>
      </c>
    </row>
    <row r="1624" spans="1:17" x14ac:dyDescent="0.3">
      <c r="A1624" s="14" t="str">
        <f>VLOOKUP('Customer Names'!A1624,'Customer Names'!A1624:F3958,1,FALSE)</f>
        <v>Id1623</v>
      </c>
      <c r="B1624" s="11" t="str">
        <f>VLOOKUP('Customer Names'!B1624,'Customer Names'!B1624:G3958,5,FALSE)</f>
        <v>Justin</v>
      </c>
      <c r="C1624" s="11">
        <f>VLOOKUP($A1624,'Medical Examinations'!$A1624:$O3958,2,FALSE)</f>
        <v>21.85</v>
      </c>
      <c r="D1624" s="11">
        <f>VLOOKUP($A1624,'Medical Examinations'!$A1624:$O3958,3,FALSE)</f>
        <v>5.26</v>
      </c>
      <c r="E1624" s="11" t="str">
        <f>VLOOKUP($A1624,'Medical Examinations'!$A1624:$P3958,14,FALSE)</f>
        <v>Yes</v>
      </c>
      <c r="F1624" s="11" t="str">
        <f>VLOOKUP($A1624,'Medical Examinations'!$A1624:$O3958,5,FALSE)</f>
        <v>No</v>
      </c>
      <c r="G1624" s="11" t="str">
        <f>VLOOKUP($A1624,'Medical Examinations'!$A1624:$O3958,6,FALSE)</f>
        <v>Yes</v>
      </c>
      <c r="H1624" s="11">
        <f>VLOOKUP($A1624,'Medical Examinations'!$A1624:$P3958,13,FALSE)</f>
        <v>1</v>
      </c>
      <c r="I1624" s="11" t="str">
        <f>VLOOKUP($A1624,'Medical Examinations'!$A1624:$P3958,16,FALSE)</f>
        <v>No</v>
      </c>
      <c r="J1624" s="11" t="str">
        <f>VLOOKUP($A1624,'Medical Examinations'!$A1624:$P3958,11,FALSE)</f>
        <v>Normal Weight</v>
      </c>
      <c r="K1624" s="11" t="str">
        <f>VLOOKUP($A1624,'Medical Examinations'!$A1624:$P3958,12,FALSE)</f>
        <v>Normal</v>
      </c>
      <c r="L1624" s="11" t="str">
        <f>VLOOKUP($A455,'Hospitalisation Details'!$K455:$S2797,7,FALSE)</f>
        <v>12 Sep 1980</v>
      </c>
      <c r="M1624" s="17">
        <f>VLOOKUP($A455,'Hospitalisation Details'!$K455:$S2797,9,FALSE)</f>
        <v>22144.03</v>
      </c>
      <c r="N1624" s="11" t="str">
        <f>VLOOKUP($A455,'Hospitalisation Details'!$K455:$S2797,4,FALSE)</f>
        <v>Tier - 2</v>
      </c>
      <c r="O1624" s="11" t="str">
        <f>VLOOKUP($A455,'Hospitalisation Details'!$K455:$S2797,5,FALSE)</f>
        <v>Tier - 2</v>
      </c>
      <c r="P1624" s="11" t="str">
        <f>VLOOKUP($A455,'Hospitalisation Details'!$K455:$S2797,6,FALSE)</f>
        <v>R1011</v>
      </c>
      <c r="Q1624" s="36">
        <f ca="1">VLOOKUP($A455,'Hospitalisation Details'!$K455:$S2797,8,FALSE)</f>
        <v>44</v>
      </c>
    </row>
    <row r="1625" spans="1:17" x14ac:dyDescent="0.3">
      <c r="A1625" s="14" t="str">
        <f>VLOOKUP('Customer Names'!A1625,'Customer Names'!A1625:F3959,1,FALSE)</f>
        <v>Id1624</v>
      </c>
      <c r="B1625" s="11" t="str">
        <f>VLOOKUP('Customer Names'!B1625,'Customer Names'!B1625:G3959,5,FALSE)</f>
        <v>Emily</v>
      </c>
      <c r="C1625" s="11">
        <f>VLOOKUP($A1625,'Medical Examinations'!$A1625:$O3959,2,FALSE)</f>
        <v>30.495000000000001</v>
      </c>
      <c r="D1625" s="11">
        <f>VLOOKUP($A1625,'Medical Examinations'!$A1625:$O3959,3,FALSE)</f>
        <v>6.25</v>
      </c>
      <c r="E1625" s="11" t="str">
        <f>VLOOKUP($A1625,'Medical Examinations'!$A1625:$P3959,14,FALSE)</f>
        <v>No</v>
      </c>
      <c r="F1625" s="11" t="str">
        <f>VLOOKUP($A1625,'Medical Examinations'!$A1625:$O3959,5,FALSE)</f>
        <v>No</v>
      </c>
      <c r="G1625" s="11" t="str">
        <f>VLOOKUP($A1625,'Medical Examinations'!$A1625:$O3959,6,FALSE)</f>
        <v>No</v>
      </c>
      <c r="H1625" s="11">
        <f>VLOOKUP($A1625,'Medical Examinations'!$A1625:$P3959,13,FALSE)</f>
        <v>0</v>
      </c>
      <c r="I1625" s="11" t="str">
        <f>VLOOKUP($A1625,'Medical Examinations'!$A1625:$P3959,16,FALSE)</f>
        <v>No</v>
      </c>
      <c r="J1625" s="11" t="str">
        <f>VLOOKUP($A1625,'Medical Examinations'!$A1625:$P3959,11,FALSE)</f>
        <v>Obesity</v>
      </c>
      <c r="K1625" s="11" t="str">
        <f>VLOOKUP($A1625,'Medical Examinations'!$A1625:$P3959,12,FALSE)</f>
        <v>Prediabetes</v>
      </c>
      <c r="L1625" s="11" t="str">
        <f>VLOOKUP($A456,'Hospitalisation Details'!$K456:$S2798,7,FALSE)</f>
        <v>28 Aug 2001</v>
      </c>
      <c r="M1625" s="17">
        <f>VLOOKUP($A456,'Hospitalisation Details'!$K456:$S2798,9,FALSE)</f>
        <v>22097.62</v>
      </c>
      <c r="N1625" s="11" t="str">
        <f>VLOOKUP($A456,'Hospitalisation Details'!$K456:$S2798,4,FALSE)</f>
        <v>Tier - 3</v>
      </c>
      <c r="O1625" s="11" t="str">
        <f>VLOOKUP($A456,'Hospitalisation Details'!$K456:$S2798,5,FALSE)</f>
        <v>Tier - 1</v>
      </c>
      <c r="P1625" s="11" t="str">
        <f>VLOOKUP($A456,'Hospitalisation Details'!$K456:$S2798,6,FALSE)</f>
        <v>R1011</v>
      </c>
      <c r="Q1625" s="36">
        <f ca="1">VLOOKUP($A456,'Hospitalisation Details'!$K456:$S2798,8,FALSE)</f>
        <v>23</v>
      </c>
    </row>
    <row r="1626" spans="1:17" x14ac:dyDescent="0.3">
      <c r="A1626" s="14" t="str">
        <f>VLOOKUP('Customer Names'!A1626,'Customer Names'!A1626:F3960,1,FALSE)</f>
        <v>Id1625</v>
      </c>
      <c r="B1626" s="11" t="str">
        <f>VLOOKUP('Customer Names'!B1626,'Customer Names'!B1626:G3960,5,FALSE)</f>
        <v>Rebecca</v>
      </c>
      <c r="C1626" s="11">
        <f>VLOOKUP($A1626,'Medical Examinations'!$A1626:$O3960,2,FALSE)</f>
        <v>34.104999999999997</v>
      </c>
      <c r="D1626" s="11">
        <f>VLOOKUP($A1626,'Medical Examinations'!$A1626:$O3960,3,FALSE)</f>
        <v>5.67</v>
      </c>
      <c r="E1626" s="11" t="str">
        <f>VLOOKUP($A1626,'Medical Examinations'!$A1626:$P3960,14,FALSE)</f>
        <v>Yes</v>
      </c>
      <c r="F1626" s="11" t="str">
        <f>VLOOKUP($A1626,'Medical Examinations'!$A1626:$O3960,5,FALSE)</f>
        <v>No</v>
      </c>
      <c r="G1626" s="11" t="str">
        <f>VLOOKUP($A1626,'Medical Examinations'!$A1626:$O3960,6,FALSE)</f>
        <v>No</v>
      </c>
      <c r="H1626" s="11">
        <f>VLOOKUP($A1626,'Medical Examinations'!$A1626:$P3960,13,FALSE)</f>
        <v>0</v>
      </c>
      <c r="I1626" s="11" t="str">
        <f>VLOOKUP($A1626,'Medical Examinations'!$A1626:$P3960,16,FALSE)</f>
        <v>No</v>
      </c>
      <c r="J1626" s="11" t="str">
        <f>VLOOKUP($A1626,'Medical Examinations'!$A1626:$P3960,11,FALSE)</f>
        <v>Obesity</v>
      </c>
      <c r="K1626" s="11" t="str">
        <f>VLOOKUP($A1626,'Medical Examinations'!$A1626:$P3960,12,FALSE)</f>
        <v>Normal</v>
      </c>
      <c r="L1626" s="11" t="str">
        <f>VLOOKUP($A457,'Hospitalisation Details'!$K457:$S2799,7,FALSE)</f>
        <v>14 Oct 1989</v>
      </c>
      <c r="M1626" s="17">
        <f>VLOOKUP($A457,'Hospitalisation Details'!$K457:$S2799,9,FALSE)</f>
        <v>21984.47</v>
      </c>
      <c r="N1626" s="11" t="str">
        <f>VLOOKUP($A457,'Hospitalisation Details'!$K457:$S2799,4,FALSE)</f>
        <v>Tier - 3</v>
      </c>
      <c r="O1626" s="11" t="str">
        <f>VLOOKUP($A457,'Hospitalisation Details'!$K457:$S2799,5,FALSE)</f>
        <v>Tier - 1</v>
      </c>
      <c r="P1626" s="11" t="str">
        <f>VLOOKUP($A457,'Hospitalisation Details'!$K457:$S2799,6,FALSE)</f>
        <v>R1012</v>
      </c>
      <c r="Q1626" s="36">
        <f ca="1">VLOOKUP($A457,'Hospitalisation Details'!$K457:$S2799,8,FALSE)</f>
        <v>35</v>
      </c>
    </row>
    <row r="1627" spans="1:17" x14ac:dyDescent="0.3">
      <c r="A1627" s="14" t="str">
        <f>VLOOKUP('Customer Names'!A1627,'Customer Names'!A1627:F3961,1,FALSE)</f>
        <v>Id1626</v>
      </c>
      <c r="B1627" s="11" t="str">
        <f>VLOOKUP('Customer Names'!B1627,'Customer Names'!B1627:G3961,5,FALSE)</f>
        <v>Allie</v>
      </c>
      <c r="C1627" s="11">
        <f>VLOOKUP($A1627,'Medical Examinations'!$A1627:$O3961,2,FALSE)</f>
        <v>32.770000000000003</v>
      </c>
      <c r="D1627" s="11">
        <f>VLOOKUP($A1627,'Medical Examinations'!$A1627:$O3961,3,FALSE)</f>
        <v>4.42</v>
      </c>
      <c r="E1627" s="11" t="str">
        <f>VLOOKUP($A1627,'Medical Examinations'!$A1627:$P3961,14,FALSE)</f>
        <v>Yes</v>
      </c>
      <c r="F1627" s="11" t="str">
        <f>VLOOKUP($A1627,'Medical Examinations'!$A1627:$O3961,5,FALSE)</f>
        <v>No</v>
      </c>
      <c r="G1627" s="11" t="str">
        <f>VLOOKUP($A1627,'Medical Examinations'!$A1627:$O3961,6,FALSE)</f>
        <v>No</v>
      </c>
      <c r="H1627" s="11">
        <f>VLOOKUP($A1627,'Medical Examinations'!$A1627:$P3961,13,FALSE)</f>
        <v>1</v>
      </c>
      <c r="I1627" s="11" t="str">
        <f>VLOOKUP($A1627,'Medical Examinations'!$A1627:$P3961,16,FALSE)</f>
        <v>No</v>
      </c>
      <c r="J1627" s="11" t="str">
        <f>VLOOKUP($A1627,'Medical Examinations'!$A1627:$P3961,11,FALSE)</f>
        <v>Obesity</v>
      </c>
      <c r="K1627" s="11" t="str">
        <f>VLOOKUP($A1627,'Medical Examinations'!$A1627:$P3961,12,FALSE)</f>
        <v>Normal</v>
      </c>
      <c r="L1627" s="11" t="str">
        <f>VLOOKUP($A458,'Hospitalisation Details'!$K458:$S2800,7,FALSE)</f>
        <v>19 Dec 1975</v>
      </c>
      <c r="M1627" s="17">
        <f>VLOOKUP($A458,'Hospitalisation Details'!$K458:$S2800,9,FALSE)</f>
        <v>21978.68</v>
      </c>
      <c r="N1627" s="11" t="str">
        <f>VLOOKUP($A458,'Hospitalisation Details'!$K458:$S2800,4,FALSE)</f>
        <v>Tier - 3</v>
      </c>
      <c r="O1627" s="11" t="str">
        <f>VLOOKUP($A458,'Hospitalisation Details'!$K458:$S2800,5,FALSE)</f>
        <v>Tier - 3</v>
      </c>
      <c r="P1627" s="11" t="str">
        <f>VLOOKUP($A458,'Hospitalisation Details'!$K458:$S2800,6,FALSE)</f>
        <v>R1013</v>
      </c>
      <c r="Q1627" s="36">
        <f ca="1">VLOOKUP($A458,'Hospitalisation Details'!$K458:$S2800,8,FALSE)</f>
        <v>49</v>
      </c>
    </row>
    <row r="1628" spans="1:17" x14ac:dyDescent="0.3">
      <c r="A1628" s="14" t="str">
        <f>VLOOKUP('Customer Names'!A1628,'Customer Names'!A1628:F3962,1,FALSE)</f>
        <v>Id1627</v>
      </c>
      <c r="B1628" s="11" t="str">
        <f>VLOOKUP('Customer Names'!B1628,'Customer Names'!B1628:G3962,5,FALSE)</f>
        <v>Trasi</v>
      </c>
      <c r="C1628" s="11">
        <f>VLOOKUP($A1628,'Medical Examinations'!$A1628:$O3962,2,FALSE)</f>
        <v>16.850000000000001</v>
      </c>
      <c r="D1628" s="11">
        <f>VLOOKUP($A1628,'Medical Examinations'!$A1628:$O3962,3,FALSE)</f>
        <v>11.75</v>
      </c>
      <c r="E1628" s="11" t="str">
        <f>VLOOKUP($A1628,'Medical Examinations'!$A1628:$P3962,14,FALSE)</f>
        <v>Yes</v>
      </c>
      <c r="F1628" s="11" t="str">
        <f>VLOOKUP($A1628,'Medical Examinations'!$A1628:$O3962,5,FALSE)</f>
        <v>No</v>
      </c>
      <c r="G1628" s="11" t="str">
        <f>VLOOKUP($A1628,'Medical Examinations'!$A1628:$O3962,6,FALSE)</f>
        <v>No</v>
      </c>
      <c r="H1628" s="11">
        <f>VLOOKUP($A1628,'Medical Examinations'!$A1628:$P3962,13,FALSE)</f>
        <v>2</v>
      </c>
      <c r="I1628" s="11" t="str">
        <f>VLOOKUP($A1628,'Medical Examinations'!$A1628:$P3962,16,FALSE)</f>
        <v>No</v>
      </c>
      <c r="J1628" s="11" t="str">
        <f>VLOOKUP($A1628,'Medical Examinations'!$A1628:$P3962,11,FALSE)</f>
        <v>Underweight</v>
      </c>
      <c r="K1628" s="11" t="str">
        <f>VLOOKUP($A1628,'Medical Examinations'!$A1628:$P3962,12,FALSE)</f>
        <v>Diabetes</v>
      </c>
      <c r="L1628" s="11" t="str">
        <f>VLOOKUP($A459,'Hospitalisation Details'!$K459:$S2801,7,FALSE)</f>
        <v>28 Sep 2003</v>
      </c>
      <c r="M1628" s="17">
        <f>VLOOKUP($A459,'Hospitalisation Details'!$K459:$S2801,9,FALSE)</f>
        <v>21882.400000000001</v>
      </c>
      <c r="N1628" s="11" t="str">
        <f>VLOOKUP($A459,'Hospitalisation Details'!$K459:$S2801,4,FALSE)</f>
        <v>Tier - 2</v>
      </c>
      <c r="O1628" s="11" t="str">
        <f>VLOOKUP($A459,'Hospitalisation Details'!$K459:$S2801,5,FALSE)</f>
        <v>Tier - 1</v>
      </c>
      <c r="P1628" s="11" t="str">
        <f>VLOOKUP($A459,'Hospitalisation Details'!$K459:$S2801,6,FALSE)</f>
        <v>R1011</v>
      </c>
      <c r="Q1628" s="36">
        <f ca="1">VLOOKUP($A459,'Hospitalisation Details'!$K459:$S2801,8,FALSE)</f>
        <v>21</v>
      </c>
    </row>
    <row r="1629" spans="1:17" x14ac:dyDescent="0.3">
      <c r="A1629" s="14" t="str">
        <f>VLOOKUP('Customer Names'!A1629,'Customer Names'!A1629:F3963,1,FALSE)</f>
        <v>Id1628</v>
      </c>
      <c r="B1629" s="11" t="str">
        <f>VLOOKUP('Customer Names'!B1629,'Customer Names'!B1629:G3963,5,FALSE)</f>
        <v>Kevin</v>
      </c>
      <c r="C1629" s="11">
        <f>VLOOKUP($A1629,'Medical Examinations'!$A1629:$O3963,2,FALSE)</f>
        <v>34.700000000000003</v>
      </c>
      <c r="D1629" s="11">
        <f>VLOOKUP($A1629,'Medical Examinations'!$A1629:$O3963,3,FALSE)</f>
        <v>6.06</v>
      </c>
      <c r="E1629" s="11" t="str">
        <f>VLOOKUP($A1629,'Medical Examinations'!$A1629:$P3963,14,FALSE)</f>
        <v>No</v>
      </c>
      <c r="F1629" s="11" t="str">
        <f>VLOOKUP($A1629,'Medical Examinations'!$A1629:$O3963,5,FALSE)</f>
        <v>No</v>
      </c>
      <c r="G1629" s="11" t="str">
        <f>VLOOKUP($A1629,'Medical Examinations'!$A1629:$O3963,6,FALSE)</f>
        <v>No</v>
      </c>
      <c r="H1629" s="11">
        <f>VLOOKUP($A1629,'Medical Examinations'!$A1629:$P3963,13,FALSE)</f>
        <v>1</v>
      </c>
      <c r="I1629" s="11" t="str">
        <f>VLOOKUP($A1629,'Medical Examinations'!$A1629:$P3963,16,FALSE)</f>
        <v>No</v>
      </c>
      <c r="J1629" s="11" t="str">
        <f>VLOOKUP($A1629,'Medical Examinations'!$A1629:$P3963,11,FALSE)</f>
        <v>Obesity</v>
      </c>
      <c r="K1629" s="11" t="str">
        <f>VLOOKUP($A1629,'Medical Examinations'!$A1629:$P3963,12,FALSE)</f>
        <v>Prediabetes</v>
      </c>
      <c r="L1629" s="11" t="str">
        <f>VLOOKUP($A460,'Hospitalisation Details'!$K460:$S2802,7,FALSE)</f>
        <v>17 Aug 1979</v>
      </c>
      <c r="M1629" s="17">
        <f>VLOOKUP($A460,'Hospitalisation Details'!$K460:$S2802,9,FALSE)</f>
        <v>21880.82</v>
      </c>
      <c r="N1629" s="11" t="str">
        <f>VLOOKUP($A460,'Hospitalisation Details'!$K460:$S2802,4,FALSE)</f>
        <v>Tier - 3</v>
      </c>
      <c r="O1629" s="11" t="str">
        <f>VLOOKUP($A460,'Hospitalisation Details'!$K460:$S2802,5,FALSE)</f>
        <v>Tier - 1</v>
      </c>
      <c r="P1629" s="11" t="str">
        <f>VLOOKUP($A460,'Hospitalisation Details'!$K460:$S2802,6,FALSE)</f>
        <v>R1012</v>
      </c>
      <c r="Q1629" s="36">
        <f ca="1">VLOOKUP($A460,'Hospitalisation Details'!$K460:$S2802,8,FALSE)</f>
        <v>45</v>
      </c>
    </row>
    <row r="1630" spans="1:17" x14ac:dyDescent="0.3">
      <c r="A1630" s="14" t="str">
        <f>VLOOKUP('Customer Names'!A1630,'Customer Names'!A1630:F3964,1,FALSE)</f>
        <v>Id1629</v>
      </c>
      <c r="B1630" s="11" t="str">
        <f>VLOOKUP('Customer Names'!B1630,'Customer Names'!B1630:G3964,5,FALSE)</f>
        <v>Fernando</v>
      </c>
      <c r="C1630" s="11">
        <f>VLOOKUP($A1630,'Medical Examinations'!$A1630:$O3964,2,FALSE)</f>
        <v>37.049999999999997</v>
      </c>
      <c r="D1630" s="11">
        <f>VLOOKUP($A1630,'Medical Examinations'!$A1630:$O3964,3,FALSE)</f>
        <v>5.48</v>
      </c>
      <c r="E1630" s="11" t="str">
        <f>VLOOKUP($A1630,'Medical Examinations'!$A1630:$P3964,14,FALSE)</f>
        <v>No</v>
      </c>
      <c r="F1630" s="11" t="str">
        <f>VLOOKUP($A1630,'Medical Examinations'!$A1630:$O3964,5,FALSE)</f>
        <v>No</v>
      </c>
      <c r="G1630" s="11" t="str">
        <f>VLOOKUP($A1630,'Medical Examinations'!$A1630:$O3964,6,FALSE)</f>
        <v>No</v>
      </c>
      <c r="H1630" s="11">
        <f>VLOOKUP($A1630,'Medical Examinations'!$A1630:$P3964,13,FALSE)</f>
        <v>1</v>
      </c>
      <c r="I1630" s="11" t="str">
        <f>VLOOKUP($A1630,'Medical Examinations'!$A1630:$P3964,16,FALSE)</f>
        <v>No</v>
      </c>
      <c r="J1630" s="11" t="str">
        <f>VLOOKUP($A1630,'Medical Examinations'!$A1630:$P3964,11,FALSE)</f>
        <v>Obesity</v>
      </c>
      <c r="K1630" s="11" t="str">
        <f>VLOOKUP($A1630,'Medical Examinations'!$A1630:$P3964,12,FALSE)</f>
        <v>Normal</v>
      </c>
      <c r="L1630" s="11" t="str">
        <f>VLOOKUP($A461,'Hospitalisation Details'!$K461:$S2803,7,FALSE)</f>
        <v>27 Aug 1963</v>
      </c>
      <c r="M1630" s="17">
        <f>VLOOKUP($A461,'Hospitalisation Details'!$K461:$S2803,9,FALSE)</f>
        <v>21797</v>
      </c>
      <c r="N1630" s="11" t="str">
        <f>VLOOKUP($A461,'Hospitalisation Details'!$K461:$S2803,4,FALSE)</f>
        <v>Tier - 3</v>
      </c>
      <c r="O1630" s="11" t="str">
        <f>VLOOKUP($A461,'Hospitalisation Details'!$K461:$S2803,5,FALSE)</f>
        <v>Tier - 1</v>
      </c>
      <c r="P1630" s="11" t="str">
        <f>VLOOKUP($A461,'Hospitalisation Details'!$K461:$S2803,6,FALSE)</f>
        <v>R1011</v>
      </c>
      <c r="Q1630" s="36">
        <f ca="1">VLOOKUP($A461,'Hospitalisation Details'!$K461:$S2803,8,FALSE)</f>
        <v>61</v>
      </c>
    </row>
    <row r="1631" spans="1:17" x14ac:dyDescent="0.3">
      <c r="A1631" s="14" t="str">
        <f>VLOOKUP('Customer Names'!A1631,'Customer Names'!A1631:F3965,1,FALSE)</f>
        <v>Id1630</v>
      </c>
      <c r="B1631" s="11" t="str">
        <f>VLOOKUP('Customer Names'!B1631,'Customer Names'!B1631:G3965,5,FALSE)</f>
        <v>Ieva</v>
      </c>
      <c r="C1631" s="11">
        <f>VLOOKUP($A1631,'Medical Examinations'!$A1631:$O3965,2,FALSE)</f>
        <v>18.78</v>
      </c>
      <c r="D1631" s="11">
        <f>VLOOKUP($A1631,'Medical Examinations'!$A1631:$O3965,3,FALSE)</f>
        <v>4.45</v>
      </c>
      <c r="E1631" s="11" t="str">
        <f>VLOOKUP($A1631,'Medical Examinations'!$A1631:$P3965,14,FALSE)</f>
        <v>No</v>
      </c>
      <c r="F1631" s="11" t="str">
        <f>VLOOKUP($A1631,'Medical Examinations'!$A1631:$O3965,5,FALSE)</f>
        <v>No</v>
      </c>
      <c r="G1631" s="11" t="str">
        <f>VLOOKUP($A1631,'Medical Examinations'!$A1631:$O3965,6,FALSE)</f>
        <v>Yes</v>
      </c>
      <c r="H1631" s="11">
        <f>VLOOKUP($A1631,'Medical Examinations'!$A1631:$P3965,13,FALSE)</f>
        <v>1</v>
      </c>
      <c r="I1631" s="11" t="str">
        <f>VLOOKUP($A1631,'Medical Examinations'!$A1631:$P3965,16,FALSE)</f>
        <v>No</v>
      </c>
      <c r="J1631" s="11" t="str">
        <f>VLOOKUP($A1631,'Medical Examinations'!$A1631:$P3965,11,FALSE)</f>
        <v>Normal Weight</v>
      </c>
      <c r="K1631" s="11" t="str">
        <f>VLOOKUP($A1631,'Medical Examinations'!$A1631:$P3965,12,FALSE)</f>
        <v>Normal</v>
      </c>
      <c r="L1631" s="11" t="str">
        <f>VLOOKUP($A462,'Hospitalisation Details'!$K462:$S2804,7,FALSE)</f>
        <v>28 Sep 1979</v>
      </c>
      <c r="M1631" s="17">
        <f>VLOOKUP($A462,'Hospitalisation Details'!$K462:$S2804,9,FALSE)</f>
        <v>21774.32</v>
      </c>
      <c r="N1631" s="11" t="str">
        <f>VLOOKUP($A462,'Hospitalisation Details'!$K462:$S2804,4,FALSE)</f>
        <v>Tier - 3</v>
      </c>
      <c r="O1631" s="11" t="str">
        <f>VLOOKUP($A462,'Hospitalisation Details'!$K462:$S2804,5,FALSE)</f>
        <v>Tier - 2</v>
      </c>
      <c r="P1631" s="11" t="str">
        <f>VLOOKUP($A462,'Hospitalisation Details'!$K462:$S2804,6,FALSE)</f>
        <v>R1012</v>
      </c>
      <c r="Q1631" s="36">
        <f ca="1">VLOOKUP($A462,'Hospitalisation Details'!$K462:$S2804,8,FALSE)</f>
        <v>45</v>
      </c>
    </row>
    <row r="1632" spans="1:17" x14ac:dyDescent="0.3">
      <c r="A1632" s="14" t="str">
        <f>VLOOKUP('Customer Names'!A1632,'Customer Names'!A1632:F3966,1,FALSE)</f>
        <v>Id1631</v>
      </c>
      <c r="B1632" s="11" t="str">
        <f>VLOOKUP('Customer Names'!B1632,'Customer Names'!B1632:G3966,5,FALSE)</f>
        <v>Chris</v>
      </c>
      <c r="C1632" s="11">
        <f>VLOOKUP($A1632,'Medical Examinations'!$A1632:$O3966,2,FALSE)</f>
        <v>28.024999999999999</v>
      </c>
      <c r="D1632" s="11">
        <f>VLOOKUP($A1632,'Medical Examinations'!$A1632:$O3966,3,FALSE)</f>
        <v>5</v>
      </c>
      <c r="E1632" s="11" t="str">
        <f>VLOOKUP($A1632,'Medical Examinations'!$A1632:$P3966,14,FALSE)</f>
        <v>No</v>
      </c>
      <c r="F1632" s="11" t="str">
        <f>VLOOKUP($A1632,'Medical Examinations'!$A1632:$O3966,5,FALSE)</f>
        <v>No</v>
      </c>
      <c r="G1632" s="11" t="str">
        <f>VLOOKUP($A1632,'Medical Examinations'!$A1632:$O3966,6,FALSE)</f>
        <v>No</v>
      </c>
      <c r="H1632" s="11">
        <f>VLOOKUP($A1632,'Medical Examinations'!$A1632:$P3966,13,FALSE)</f>
        <v>1</v>
      </c>
      <c r="I1632" s="11" t="str">
        <f>VLOOKUP($A1632,'Medical Examinations'!$A1632:$P3966,16,FALSE)</f>
        <v>No</v>
      </c>
      <c r="J1632" s="11" t="str">
        <f>VLOOKUP($A1632,'Medical Examinations'!$A1632:$P3966,11,FALSE)</f>
        <v>Overweight</v>
      </c>
      <c r="K1632" s="11" t="str">
        <f>VLOOKUP($A1632,'Medical Examinations'!$A1632:$P3966,12,FALSE)</f>
        <v>Normal</v>
      </c>
      <c r="L1632" s="11" t="str">
        <f>VLOOKUP($A463,'Hospitalisation Details'!$K463:$S2805,7,FALSE)</f>
        <v>20 Sep 1979</v>
      </c>
      <c r="M1632" s="17">
        <f>VLOOKUP($A463,'Hospitalisation Details'!$K463:$S2805,9,FALSE)</f>
        <v>21771.34</v>
      </c>
      <c r="N1632" s="11" t="str">
        <f>VLOOKUP($A463,'Hospitalisation Details'!$K463:$S2805,4,FALSE)</f>
        <v>Tier - 3</v>
      </c>
      <c r="O1632" s="11" t="str">
        <f>VLOOKUP($A463,'Hospitalisation Details'!$K463:$S2805,5,FALSE)</f>
        <v>Tier - 1</v>
      </c>
      <c r="P1632" s="11" t="str">
        <f>VLOOKUP($A463,'Hospitalisation Details'!$K463:$S2805,6,FALSE)</f>
        <v>R1024</v>
      </c>
      <c r="Q1632" s="36">
        <f ca="1">VLOOKUP($A463,'Hospitalisation Details'!$K463:$S2805,8,FALSE)</f>
        <v>45</v>
      </c>
    </row>
    <row r="1633" spans="1:17" x14ac:dyDescent="0.3">
      <c r="A1633" s="14" t="str">
        <f>VLOOKUP('Customer Names'!A1633,'Customer Names'!A1633:F3967,1,FALSE)</f>
        <v>Id1632</v>
      </c>
      <c r="B1633" s="11" t="str">
        <f>VLOOKUP('Customer Names'!B1633,'Customer Names'!B1633:G3967,5,FALSE)</f>
        <v>Drew L</v>
      </c>
      <c r="C1633" s="11">
        <f>VLOOKUP($A1633,'Medical Examinations'!$A1633:$O3967,2,FALSE)</f>
        <v>35.090000000000003</v>
      </c>
      <c r="D1633" s="11">
        <f>VLOOKUP($A1633,'Medical Examinations'!$A1633:$O3967,3,FALSE)</f>
        <v>5.84</v>
      </c>
      <c r="E1633" s="11" t="str">
        <f>VLOOKUP($A1633,'Medical Examinations'!$A1633:$P3967,14,FALSE)</f>
        <v>No</v>
      </c>
      <c r="F1633" s="11" t="str">
        <f>VLOOKUP($A1633,'Medical Examinations'!$A1633:$O3967,5,FALSE)</f>
        <v>No</v>
      </c>
      <c r="G1633" s="11" t="str">
        <f>VLOOKUP($A1633,'Medical Examinations'!$A1633:$O3967,6,FALSE)</f>
        <v>No</v>
      </c>
      <c r="H1633" s="11">
        <f>VLOOKUP($A1633,'Medical Examinations'!$A1633:$P3967,13,FALSE)</f>
        <v>0</v>
      </c>
      <c r="I1633" s="11" t="str">
        <f>VLOOKUP($A1633,'Medical Examinations'!$A1633:$P3967,16,FALSE)</f>
        <v>No</v>
      </c>
      <c r="J1633" s="11" t="str">
        <f>VLOOKUP($A1633,'Medical Examinations'!$A1633:$P3967,11,FALSE)</f>
        <v>Obesity</v>
      </c>
      <c r="K1633" s="11" t="str">
        <f>VLOOKUP($A1633,'Medical Examinations'!$A1633:$P3967,12,FALSE)</f>
        <v>Prediabetes</v>
      </c>
      <c r="L1633" s="11" t="str">
        <f>VLOOKUP($A464,'Hospitalisation Details'!$K464:$S2806,7,FALSE)</f>
        <v>18 Jul 1976</v>
      </c>
      <c r="M1633" s="17">
        <f>VLOOKUP($A464,'Hospitalisation Details'!$K464:$S2806,9,FALSE)</f>
        <v>21677.279999999999</v>
      </c>
      <c r="N1633" s="11" t="str">
        <f>VLOOKUP($A464,'Hospitalisation Details'!$K464:$S2806,4,FALSE)</f>
        <v>Tier - 3</v>
      </c>
      <c r="O1633" s="11" t="str">
        <f>VLOOKUP($A464,'Hospitalisation Details'!$K464:$S2806,5,FALSE)</f>
        <v>Tier - 1</v>
      </c>
      <c r="P1633" s="11" t="str">
        <f>VLOOKUP($A464,'Hospitalisation Details'!$K464:$S2806,6,FALSE)</f>
        <v>R1012</v>
      </c>
      <c r="Q1633" s="36">
        <f ca="1">VLOOKUP($A464,'Hospitalisation Details'!$K464:$S2806,8,FALSE)</f>
        <v>48</v>
      </c>
    </row>
    <row r="1634" spans="1:17" x14ac:dyDescent="0.3">
      <c r="A1634" s="14" t="str">
        <f>VLOOKUP('Customer Names'!A1634,'Customer Names'!A1634:F3968,1,FALSE)</f>
        <v>Id1633</v>
      </c>
      <c r="B1634" s="11" t="str">
        <f>VLOOKUP('Customer Names'!B1634,'Customer Names'!B1634:G3968,5,FALSE)</f>
        <v>Christina</v>
      </c>
      <c r="C1634" s="11">
        <f>VLOOKUP($A1634,'Medical Examinations'!$A1634:$O3968,2,FALSE)</f>
        <v>34.42</v>
      </c>
      <c r="D1634" s="11">
        <f>VLOOKUP($A1634,'Medical Examinations'!$A1634:$O3968,3,FALSE)</f>
        <v>5.21</v>
      </c>
      <c r="E1634" s="11" t="str">
        <f>VLOOKUP($A1634,'Medical Examinations'!$A1634:$P3968,14,FALSE)</f>
        <v>Yes</v>
      </c>
      <c r="F1634" s="11" t="str">
        <f>VLOOKUP($A1634,'Medical Examinations'!$A1634:$O3968,5,FALSE)</f>
        <v>No</v>
      </c>
      <c r="G1634" s="11" t="str">
        <f>VLOOKUP($A1634,'Medical Examinations'!$A1634:$O3968,6,FALSE)</f>
        <v>No</v>
      </c>
      <c r="H1634" s="11">
        <f>VLOOKUP($A1634,'Medical Examinations'!$A1634:$P3968,13,FALSE)</f>
        <v>0</v>
      </c>
      <c r="I1634" s="11" t="str">
        <f>VLOOKUP($A1634,'Medical Examinations'!$A1634:$P3968,16,FALSE)</f>
        <v>No</v>
      </c>
      <c r="J1634" s="11" t="str">
        <f>VLOOKUP($A1634,'Medical Examinations'!$A1634:$P3968,11,FALSE)</f>
        <v>Obesity</v>
      </c>
      <c r="K1634" s="11" t="str">
        <f>VLOOKUP($A1634,'Medical Examinations'!$A1634:$P3968,12,FALSE)</f>
        <v>Normal</v>
      </c>
      <c r="L1634" s="11" t="str">
        <f>VLOOKUP($A465,'Hospitalisation Details'!$K465:$S2807,7,FALSE)</f>
        <v>16 Nov 1962</v>
      </c>
      <c r="M1634" s="17">
        <f>VLOOKUP($A465,'Hospitalisation Details'!$K465:$S2807,9,FALSE)</f>
        <v>21661.16</v>
      </c>
      <c r="N1634" s="11" t="str">
        <f>VLOOKUP($A465,'Hospitalisation Details'!$K465:$S2807,4,FALSE)</f>
        <v>Tier - 2</v>
      </c>
      <c r="O1634" s="11" t="str">
        <f>VLOOKUP($A465,'Hospitalisation Details'!$K465:$S2807,5,FALSE)</f>
        <v>Tier - 2</v>
      </c>
      <c r="P1634" s="11" t="str">
        <f>VLOOKUP($A465,'Hospitalisation Details'!$K465:$S2807,6,FALSE)</f>
        <v>R1012</v>
      </c>
      <c r="Q1634" s="36">
        <f ca="1">VLOOKUP($A465,'Hospitalisation Details'!$K465:$S2807,8,FALSE)</f>
        <v>62</v>
      </c>
    </row>
    <row r="1635" spans="1:17" x14ac:dyDescent="0.3">
      <c r="A1635" s="14" t="str">
        <f>VLOOKUP('Customer Names'!A1635,'Customer Names'!A1635:F3969,1,FALSE)</f>
        <v>Id1634</v>
      </c>
      <c r="B1635" s="11" t="str">
        <f>VLOOKUP('Customer Names'!B1635,'Customer Names'!B1635:G3969,5,FALSE)</f>
        <v>Alexander G</v>
      </c>
      <c r="C1635" s="11">
        <f>VLOOKUP($A1635,'Medical Examinations'!$A1635:$O3969,2,FALSE)</f>
        <v>29.4</v>
      </c>
      <c r="D1635" s="11">
        <f>VLOOKUP($A1635,'Medical Examinations'!$A1635:$O3969,3,FALSE)</f>
        <v>4.26</v>
      </c>
      <c r="E1635" s="11" t="str">
        <f>VLOOKUP($A1635,'Medical Examinations'!$A1635:$P3969,14,FALSE)</f>
        <v>No</v>
      </c>
      <c r="F1635" s="11" t="str">
        <f>VLOOKUP($A1635,'Medical Examinations'!$A1635:$O3969,5,FALSE)</f>
        <v>No</v>
      </c>
      <c r="G1635" s="11" t="str">
        <f>VLOOKUP($A1635,'Medical Examinations'!$A1635:$O3969,6,FALSE)</f>
        <v>No</v>
      </c>
      <c r="H1635" s="11">
        <f>VLOOKUP($A1635,'Medical Examinations'!$A1635:$P3969,13,FALSE)</f>
        <v>0</v>
      </c>
      <c r="I1635" s="11" t="str">
        <f>VLOOKUP($A1635,'Medical Examinations'!$A1635:$P3969,16,FALSE)</f>
        <v>No</v>
      </c>
      <c r="J1635" s="11" t="str">
        <f>VLOOKUP($A1635,'Medical Examinations'!$A1635:$P3969,11,FALSE)</f>
        <v>Overweight</v>
      </c>
      <c r="K1635" s="11" t="str">
        <f>VLOOKUP($A1635,'Medical Examinations'!$A1635:$P3969,12,FALSE)</f>
        <v>Normal</v>
      </c>
      <c r="L1635" s="11" t="str">
        <f>VLOOKUP($A466,'Hospitalisation Details'!$K466:$S2808,7,FALSE)</f>
        <v>25 Dec 1983</v>
      </c>
      <c r="M1635" s="17">
        <f>VLOOKUP($A466,'Hospitalisation Details'!$K466:$S2808,9,FALSE)</f>
        <v>21659.93</v>
      </c>
      <c r="N1635" s="11" t="str">
        <f>VLOOKUP($A466,'Hospitalisation Details'!$K466:$S2808,4,FALSE)</f>
        <v>Tier - 3</v>
      </c>
      <c r="O1635" s="11" t="str">
        <f>VLOOKUP($A466,'Hospitalisation Details'!$K466:$S2808,5,FALSE)</f>
        <v>Tier - 3</v>
      </c>
      <c r="P1635" s="11" t="str">
        <f>VLOOKUP($A466,'Hospitalisation Details'!$K466:$S2808,6,FALSE)</f>
        <v>R1024</v>
      </c>
      <c r="Q1635" s="36">
        <f ca="1">VLOOKUP($A466,'Hospitalisation Details'!$K466:$S2808,8,FALSE)</f>
        <v>41</v>
      </c>
    </row>
    <row r="1636" spans="1:17" x14ac:dyDescent="0.3">
      <c r="A1636" s="14" t="str">
        <f>VLOOKUP('Customer Names'!A1636,'Customer Names'!A1636:F3970,1,FALSE)</f>
        <v>Id1635</v>
      </c>
      <c r="B1636" s="11" t="str">
        <f>VLOOKUP('Customer Names'!B1636,'Customer Names'!B1636:G3970,5,FALSE)</f>
        <v>Meaghan</v>
      </c>
      <c r="C1636" s="11">
        <f>VLOOKUP($A1636,'Medical Examinations'!$A1636:$O3970,2,FALSE)</f>
        <v>21.31</v>
      </c>
      <c r="D1636" s="11">
        <f>VLOOKUP($A1636,'Medical Examinations'!$A1636:$O3970,3,FALSE)</f>
        <v>4.17</v>
      </c>
      <c r="E1636" s="11" t="str">
        <f>VLOOKUP($A1636,'Medical Examinations'!$A1636:$P3970,14,FALSE)</f>
        <v>No</v>
      </c>
      <c r="F1636" s="11" t="str">
        <f>VLOOKUP($A1636,'Medical Examinations'!$A1636:$O3970,5,FALSE)</f>
        <v>No</v>
      </c>
      <c r="G1636" s="11" t="str">
        <f>VLOOKUP($A1636,'Medical Examinations'!$A1636:$O3970,6,FALSE)</f>
        <v>No</v>
      </c>
      <c r="H1636" s="11">
        <f>VLOOKUP($A1636,'Medical Examinations'!$A1636:$P3970,13,FALSE)</f>
        <v>0</v>
      </c>
      <c r="I1636" s="11" t="str">
        <f>VLOOKUP($A1636,'Medical Examinations'!$A1636:$P3970,16,FALSE)</f>
        <v>No</v>
      </c>
      <c r="J1636" s="11" t="str">
        <f>VLOOKUP($A1636,'Medical Examinations'!$A1636:$P3970,11,FALSE)</f>
        <v>Normal Weight</v>
      </c>
      <c r="K1636" s="11" t="str">
        <f>VLOOKUP($A1636,'Medical Examinations'!$A1636:$P3970,12,FALSE)</f>
        <v>Normal</v>
      </c>
      <c r="L1636" s="11" t="str">
        <f>VLOOKUP($A467,'Hospitalisation Details'!$K467:$S2809,7,FALSE)</f>
        <v>12 Jun 1999</v>
      </c>
      <c r="M1636" s="17">
        <f>VLOOKUP($A467,'Hospitalisation Details'!$K467:$S2809,9,FALSE)</f>
        <v>21595.38</v>
      </c>
      <c r="N1636" s="11" t="str">
        <f>VLOOKUP($A467,'Hospitalisation Details'!$K467:$S2809,4,FALSE)</f>
        <v>Tier - 2</v>
      </c>
      <c r="O1636" s="11" t="str">
        <f>VLOOKUP($A467,'Hospitalisation Details'!$K467:$S2809,5,FALSE)</f>
        <v>Tier - 3</v>
      </c>
      <c r="P1636" s="11" t="str">
        <f>VLOOKUP($A467,'Hospitalisation Details'!$K467:$S2809,6,FALSE)</f>
        <v>R1012</v>
      </c>
      <c r="Q1636" s="36">
        <f ca="1">VLOOKUP($A467,'Hospitalisation Details'!$K467:$S2809,8,FALSE)</f>
        <v>25</v>
      </c>
    </row>
    <row r="1637" spans="1:17" x14ac:dyDescent="0.3">
      <c r="A1637" s="14" t="str">
        <f>VLOOKUP('Customer Names'!A1637,'Customer Names'!A1637:F3971,1,FALSE)</f>
        <v>Id1636</v>
      </c>
      <c r="B1637" s="11" t="str">
        <f>VLOOKUP('Customer Names'!B1637,'Customer Names'!B1637:G3971,5,FALSE)</f>
        <v>Kristin</v>
      </c>
      <c r="C1637" s="11">
        <f>VLOOKUP($A1637,'Medical Examinations'!$A1637:$O3971,2,FALSE)</f>
        <v>19.559999999999999</v>
      </c>
      <c r="D1637" s="11">
        <f>VLOOKUP($A1637,'Medical Examinations'!$A1637:$O3971,3,FALSE)</f>
        <v>11.96</v>
      </c>
      <c r="E1637" s="11" t="str">
        <f>VLOOKUP($A1637,'Medical Examinations'!$A1637:$P3971,14,FALSE)</f>
        <v>No</v>
      </c>
      <c r="F1637" s="11" t="str">
        <f>VLOOKUP($A1637,'Medical Examinations'!$A1637:$O3971,5,FALSE)</f>
        <v>No</v>
      </c>
      <c r="G1637" s="11" t="str">
        <f>VLOOKUP($A1637,'Medical Examinations'!$A1637:$O3971,6,FALSE)</f>
        <v>No</v>
      </c>
      <c r="H1637" s="11">
        <f>VLOOKUP($A1637,'Medical Examinations'!$A1637:$P3971,13,FALSE)</f>
        <v>0</v>
      </c>
      <c r="I1637" s="11" t="str">
        <f>VLOOKUP($A1637,'Medical Examinations'!$A1637:$P3971,16,FALSE)</f>
        <v>No</v>
      </c>
      <c r="J1637" s="11" t="str">
        <f>VLOOKUP($A1637,'Medical Examinations'!$A1637:$P3971,11,FALSE)</f>
        <v>Normal Weight</v>
      </c>
      <c r="K1637" s="11" t="str">
        <f>VLOOKUP($A1637,'Medical Examinations'!$A1637:$P3971,12,FALSE)</f>
        <v>Diabetes</v>
      </c>
      <c r="L1637" s="11" t="str">
        <f>VLOOKUP($A468,'Hospitalisation Details'!$K468:$S2810,7,FALSE)</f>
        <v>21 Nov 1990</v>
      </c>
      <c r="M1637" s="17">
        <f>VLOOKUP($A468,'Hospitalisation Details'!$K468:$S2810,9,FALSE)</f>
        <v>21472.48</v>
      </c>
      <c r="N1637" s="11" t="str">
        <f>VLOOKUP($A468,'Hospitalisation Details'!$K468:$S2810,4,FALSE)</f>
        <v>Tier - 2</v>
      </c>
      <c r="O1637" s="11" t="str">
        <f>VLOOKUP($A468,'Hospitalisation Details'!$K468:$S2810,5,FALSE)</f>
        <v>Tier - 2</v>
      </c>
      <c r="P1637" s="11" t="str">
        <f>VLOOKUP($A468,'Hospitalisation Details'!$K468:$S2810,6,FALSE)</f>
        <v>R1012</v>
      </c>
      <c r="Q1637" s="36">
        <f ca="1">VLOOKUP($A468,'Hospitalisation Details'!$K468:$S2810,8,FALSE)</f>
        <v>34</v>
      </c>
    </row>
    <row r="1638" spans="1:17" x14ac:dyDescent="0.3">
      <c r="A1638" s="14" t="str">
        <f>VLOOKUP('Customer Names'!A1638,'Customer Names'!A1638:F3972,1,FALSE)</f>
        <v>Id1637</v>
      </c>
      <c r="B1638" s="11" t="str">
        <f>VLOOKUP('Customer Names'!B1638,'Customer Names'!B1638:G3972,5,FALSE)</f>
        <v>Andrea K</v>
      </c>
      <c r="C1638" s="11">
        <f>VLOOKUP($A1638,'Medical Examinations'!$A1638:$O3972,2,FALSE)</f>
        <v>37.335000000000001</v>
      </c>
      <c r="D1638" s="11">
        <f>VLOOKUP($A1638,'Medical Examinations'!$A1638:$O3972,3,FALSE)</f>
        <v>6.26</v>
      </c>
      <c r="E1638" s="11" t="str">
        <f>VLOOKUP($A1638,'Medical Examinations'!$A1638:$P3972,14,FALSE)</f>
        <v>Yes</v>
      </c>
      <c r="F1638" s="11" t="str">
        <f>VLOOKUP($A1638,'Medical Examinations'!$A1638:$O3972,5,FALSE)</f>
        <v>No</v>
      </c>
      <c r="G1638" s="11" t="str">
        <f>VLOOKUP($A1638,'Medical Examinations'!$A1638:$O3972,6,FALSE)</f>
        <v>No</v>
      </c>
      <c r="H1638" s="11">
        <f>VLOOKUP($A1638,'Medical Examinations'!$A1638:$P3972,13,FALSE)</f>
        <v>1</v>
      </c>
      <c r="I1638" s="11" t="str">
        <f>VLOOKUP($A1638,'Medical Examinations'!$A1638:$P3972,16,FALSE)</f>
        <v>No</v>
      </c>
      <c r="J1638" s="11" t="str">
        <f>VLOOKUP($A1638,'Medical Examinations'!$A1638:$P3972,11,FALSE)</f>
        <v>Obesity</v>
      </c>
      <c r="K1638" s="11" t="str">
        <f>VLOOKUP($A1638,'Medical Examinations'!$A1638:$P3972,12,FALSE)</f>
        <v>Prediabetes</v>
      </c>
      <c r="L1638" s="11" t="str">
        <f>VLOOKUP($A469,'Hospitalisation Details'!$K469:$S2811,7,FALSE)</f>
        <v>4 Sep 1980</v>
      </c>
      <c r="M1638" s="17">
        <f>VLOOKUP($A469,'Hospitalisation Details'!$K469:$S2811,9,FALSE)</f>
        <v>21348.71</v>
      </c>
      <c r="N1638" s="11" t="str">
        <f>VLOOKUP($A469,'Hospitalisation Details'!$K469:$S2811,4,FALSE)</f>
        <v>Tier - 2</v>
      </c>
      <c r="O1638" s="11" t="str">
        <f>VLOOKUP($A469,'Hospitalisation Details'!$K469:$S2811,5,FALSE)</f>
        <v>Tier - 1</v>
      </c>
      <c r="P1638" s="11" t="str">
        <f>VLOOKUP($A469,'Hospitalisation Details'!$K469:$S2811,6,FALSE)</f>
        <v>R1012</v>
      </c>
      <c r="Q1638" s="36">
        <f ca="1">VLOOKUP($A469,'Hospitalisation Details'!$K469:$S2811,8,FALSE)</f>
        <v>44</v>
      </c>
    </row>
    <row r="1639" spans="1:17" x14ac:dyDescent="0.3">
      <c r="A1639" s="14" t="str">
        <f>VLOOKUP('Customer Names'!A1639,'Customer Names'!A1639:F3973,1,FALSE)</f>
        <v>Id1638</v>
      </c>
      <c r="B1639" s="11" t="str">
        <f>VLOOKUP('Customer Names'!B1639,'Customer Names'!B1639:G3973,5,FALSE)</f>
        <v>Kris</v>
      </c>
      <c r="C1639" s="11">
        <f>VLOOKUP($A1639,'Medical Examinations'!$A1639:$O3973,2,FALSE)</f>
        <v>19.53</v>
      </c>
      <c r="D1639" s="11">
        <f>VLOOKUP($A1639,'Medical Examinations'!$A1639:$O3973,3,FALSE)</f>
        <v>11.68</v>
      </c>
      <c r="E1639" s="11" t="str">
        <f>VLOOKUP($A1639,'Medical Examinations'!$A1639:$P3973,14,FALSE)</f>
        <v>No</v>
      </c>
      <c r="F1639" s="11" t="str">
        <f>VLOOKUP($A1639,'Medical Examinations'!$A1639:$O3973,5,FALSE)</f>
        <v>No</v>
      </c>
      <c r="G1639" s="11" t="str">
        <f>VLOOKUP($A1639,'Medical Examinations'!$A1639:$O3973,6,FALSE)</f>
        <v>No</v>
      </c>
      <c r="H1639" s="11">
        <f>VLOOKUP($A1639,'Medical Examinations'!$A1639:$P3973,13,FALSE)</f>
        <v>0</v>
      </c>
      <c r="I1639" s="11" t="str">
        <f>VLOOKUP($A1639,'Medical Examinations'!$A1639:$P3973,16,FALSE)</f>
        <v>No</v>
      </c>
      <c r="J1639" s="11" t="str">
        <f>VLOOKUP($A1639,'Medical Examinations'!$A1639:$P3973,11,FALSE)</f>
        <v>Normal Weight</v>
      </c>
      <c r="K1639" s="11" t="str">
        <f>VLOOKUP($A1639,'Medical Examinations'!$A1639:$P3973,12,FALSE)</f>
        <v>Diabetes</v>
      </c>
      <c r="L1639" s="11" t="str">
        <f>VLOOKUP($A470,'Hospitalisation Details'!$K470:$S2812,7,FALSE)</f>
        <v>4 Aug 2004</v>
      </c>
      <c r="M1639" s="17">
        <f>VLOOKUP($A470,'Hospitalisation Details'!$K470:$S2812,9,FALSE)</f>
        <v>21344.85</v>
      </c>
      <c r="N1639" s="11" t="str">
        <f>VLOOKUP($A470,'Hospitalisation Details'!$K470:$S2812,4,FALSE)</f>
        <v>Tier - 3</v>
      </c>
      <c r="O1639" s="11" t="str">
        <f>VLOOKUP($A470,'Hospitalisation Details'!$K470:$S2812,5,FALSE)</f>
        <v>Tier - 1</v>
      </c>
      <c r="P1639" s="11" t="str">
        <f>VLOOKUP($A470,'Hospitalisation Details'!$K470:$S2812,6,FALSE)</f>
        <v>R1024</v>
      </c>
      <c r="Q1639" s="36">
        <f ca="1">VLOOKUP($A470,'Hospitalisation Details'!$K470:$S2812,8,FALSE)</f>
        <v>20</v>
      </c>
    </row>
    <row r="1640" spans="1:17" x14ac:dyDescent="0.3">
      <c r="A1640" s="14" t="str">
        <f>VLOOKUP('Customer Names'!A1640,'Customer Names'!A1640:F3974,1,FALSE)</f>
        <v>Id1639</v>
      </c>
      <c r="B1640" s="11" t="str">
        <f>VLOOKUP('Customer Names'!B1640,'Customer Names'!B1640:G3974,5,FALSE)</f>
        <v>Alden W</v>
      </c>
      <c r="C1640" s="11">
        <f>VLOOKUP($A1640,'Medical Examinations'!$A1640:$O3974,2,FALSE)</f>
        <v>34.1</v>
      </c>
      <c r="D1640" s="11">
        <f>VLOOKUP($A1640,'Medical Examinations'!$A1640:$O3974,3,FALSE)</f>
        <v>5.16</v>
      </c>
      <c r="E1640" s="11" t="str">
        <f>VLOOKUP($A1640,'Medical Examinations'!$A1640:$P3974,14,FALSE)</f>
        <v>No</v>
      </c>
      <c r="F1640" s="11" t="str">
        <f>VLOOKUP($A1640,'Medical Examinations'!$A1640:$O3974,5,FALSE)</f>
        <v>No</v>
      </c>
      <c r="G1640" s="11" t="str">
        <f>VLOOKUP($A1640,'Medical Examinations'!$A1640:$O3974,6,FALSE)</f>
        <v>No</v>
      </c>
      <c r="H1640" s="11">
        <f>VLOOKUP($A1640,'Medical Examinations'!$A1640:$P3974,13,FALSE)</f>
        <v>0</v>
      </c>
      <c r="I1640" s="11" t="str">
        <f>VLOOKUP($A1640,'Medical Examinations'!$A1640:$P3974,16,FALSE)</f>
        <v>No</v>
      </c>
      <c r="J1640" s="11" t="str">
        <f>VLOOKUP($A1640,'Medical Examinations'!$A1640:$P3974,11,FALSE)</f>
        <v>Obesity</v>
      </c>
      <c r="K1640" s="11" t="str">
        <f>VLOOKUP($A1640,'Medical Examinations'!$A1640:$P3974,12,FALSE)</f>
        <v>Normal</v>
      </c>
      <c r="L1640" s="11" t="str">
        <f>VLOOKUP($A471,'Hospitalisation Details'!$K471:$S2813,7,FALSE)</f>
        <v>10 Dec 1980</v>
      </c>
      <c r="M1640" s="17">
        <f>VLOOKUP($A471,'Hospitalisation Details'!$K471:$S2813,9,FALSE)</f>
        <v>21259.38</v>
      </c>
      <c r="N1640" s="11" t="str">
        <f>VLOOKUP($A471,'Hospitalisation Details'!$K471:$S2813,4,FALSE)</f>
        <v>Tier - 3</v>
      </c>
      <c r="O1640" s="11" t="str">
        <f>VLOOKUP($A471,'Hospitalisation Details'!$K471:$S2813,5,FALSE)</f>
        <v>Tier - 3</v>
      </c>
      <c r="P1640" s="11" t="str">
        <f>VLOOKUP($A471,'Hospitalisation Details'!$K471:$S2813,6,FALSE)</f>
        <v>R1019</v>
      </c>
      <c r="Q1640" s="36">
        <f ca="1">VLOOKUP($A471,'Hospitalisation Details'!$K471:$S2813,8,FALSE)</f>
        <v>44</v>
      </c>
    </row>
    <row r="1641" spans="1:17" x14ac:dyDescent="0.3">
      <c r="A1641" s="14" t="str">
        <f>VLOOKUP('Customer Names'!A1641,'Customer Names'!A1641:F3975,1,FALSE)</f>
        <v>Id1640</v>
      </c>
      <c r="B1641" s="11" t="str">
        <f>VLOOKUP('Customer Names'!B1641,'Customer Names'!B1641:G3975,5,FALSE)</f>
        <v>Suzanne M</v>
      </c>
      <c r="C1641" s="11">
        <f>VLOOKUP($A1641,'Medical Examinations'!$A1641:$O3975,2,FALSE)</f>
        <v>16.5</v>
      </c>
      <c r="D1641" s="11">
        <f>VLOOKUP($A1641,'Medical Examinations'!$A1641:$O3975,3,FALSE)</f>
        <v>6.9</v>
      </c>
      <c r="E1641" s="11" t="str">
        <f>VLOOKUP($A1641,'Medical Examinations'!$A1641:$P3975,14,FALSE)</f>
        <v>Yes</v>
      </c>
      <c r="F1641" s="11" t="str">
        <f>VLOOKUP($A1641,'Medical Examinations'!$A1641:$O3975,5,FALSE)</f>
        <v>No</v>
      </c>
      <c r="G1641" s="11" t="str">
        <f>VLOOKUP($A1641,'Medical Examinations'!$A1641:$O3975,6,FALSE)</f>
        <v>No</v>
      </c>
      <c r="H1641" s="11">
        <f>VLOOKUP($A1641,'Medical Examinations'!$A1641:$P3975,13,FALSE)</f>
        <v>2</v>
      </c>
      <c r="I1641" s="11" t="str">
        <f>VLOOKUP($A1641,'Medical Examinations'!$A1641:$P3975,16,FALSE)</f>
        <v>No</v>
      </c>
      <c r="J1641" s="11" t="str">
        <f>VLOOKUP($A1641,'Medical Examinations'!$A1641:$P3975,11,FALSE)</f>
        <v>Underweight</v>
      </c>
      <c r="K1641" s="11" t="str">
        <f>VLOOKUP($A1641,'Medical Examinations'!$A1641:$P3975,12,FALSE)</f>
        <v>Diabetes</v>
      </c>
      <c r="L1641" s="11" t="str">
        <f>VLOOKUP($A472,'Hospitalisation Details'!$K472:$S2814,7,FALSE)</f>
        <v>3 Sep 1974</v>
      </c>
      <c r="M1641" s="17">
        <f>VLOOKUP($A472,'Hospitalisation Details'!$K472:$S2814,9,FALSE)</f>
        <v>21232.18</v>
      </c>
      <c r="N1641" s="11" t="str">
        <f>VLOOKUP($A472,'Hospitalisation Details'!$K472:$S2814,4,FALSE)</f>
        <v>Tier - 3</v>
      </c>
      <c r="O1641" s="11" t="str">
        <f>VLOOKUP($A472,'Hospitalisation Details'!$K472:$S2814,5,FALSE)</f>
        <v>Tier - 2</v>
      </c>
      <c r="P1641" s="11" t="str">
        <f>VLOOKUP($A472,'Hospitalisation Details'!$K472:$S2814,6,FALSE)</f>
        <v>R1011</v>
      </c>
      <c r="Q1641" s="36">
        <f ca="1">VLOOKUP($A472,'Hospitalisation Details'!$K472:$S2814,8,FALSE)</f>
        <v>50</v>
      </c>
    </row>
    <row r="1642" spans="1:17" x14ac:dyDescent="0.3">
      <c r="A1642" s="14" t="str">
        <f>VLOOKUP('Customer Names'!A1642,'Customer Names'!A1642:F3976,1,FALSE)</f>
        <v>Id1641</v>
      </c>
      <c r="B1642" s="11" t="str">
        <f>VLOOKUP('Customer Names'!B1642,'Customer Names'!B1642:G3976,5,FALSE)</f>
        <v>Heidi Z</v>
      </c>
      <c r="C1642" s="11">
        <f>VLOOKUP($A1642,'Medical Examinations'!$A1642:$O3976,2,FALSE)</f>
        <v>30.69</v>
      </c>
      <c r="D1642" s="11">
        <f>VLOOKUP($A1642,'Medical Examinations'!$A1642:$O3976,3,FALSE)</f>
        <v>4.83</v>
      </c>
      <c r="E1642" s="11" t="str">
        <f>VLOOKUP($A1642,'Medical Examinations'!$A1642:$P3976,14,FALSE)</f>
        <v>No</v>
      </c>
      <c r="F1642" s="11" t="str">
        <f>VLOOKUP($A1642,'Medical Examinations'!$A1642:$O3976,5,FALSE)</f>
        <v>No</v>
      </c>
      <c r="G1642" s="11" t="str">
        <f>VLOOKUP($A1642,'Medical Examinations'!$A1642:$O3976,6,FALSE)</f>
        <v>No</v>
      </c>
      <c r="H1642" s="11">
        <f>VLOOKUP($A1642,'Medical Examinations'!$A1642:$P3976,13,FALSE)</f>
        <v>1</v>
      </c>
      <c r="I1642" s="11" t="str">
        <f>VLOOKUP($A1642,'Medical Examinations'!$A1642:$P3976,16,FALSE)</f>
        <v>No</v>
      </c>
      <c r="J1642" s="11" t="str">
        <f>VLOOKUP($A1642,'Medical Examinations'!$A1642:$P3976,11,FALSE)</f>
        <v>Obesity</v>
      </c>
      <c r="K1642" s="11" t="str">
        <f>VLOOKUP($A1642,'Medical Examinations'!$A1642:$P3976,12,FALSE)</f>
        <v>Normal</v>
      </c>
      <c r="L1642" s="11" t="str">
        <f>VLOOKUP($A473,'Hospitalisation Details'!$K473:$S2815,7,FALSE)</f>
        <v>14 Oct 1974</v>
      </c>
      <c r="M1642" s="17">
        <f>VLOOKUP($A473,'Hospitalisation Details'!$K473:$S2815,9,FALSE)</f>
        <v>21223.68</v>
      </c>
      <c r="N1642" s="11" t="str">
        <f>VLOOKUP($A473,'Hospitalisation Details'!$K473:$S2815,4,FALSE)</f>
        <v>Tier - 3</v>
      </c>
      <c r="O1642" s="11" t="str">
        <f>VLOOKUP($A473,'Hospitalisation Details'!$K473:$S2815,5,FALSE)</f>
        <v>Tier - 2</v>
      </c>
      <c r="P1642" s="11" t="str">
        <f>VLOOKUP($A473,'Hospitalisation Details'!$K473:$S2815,6,FALSE)</f>
        <v>R1013</v>
      </c>
      <c r="Q1642" s="36">
        <f ca="1">VLOOKUP($A473,'Hospitalisation Details'!$K473:$S2815,8,FALSE)</f>
        <v>50</v>
      </c>
    </row>
    <row r="1643" spans="1:17" x14ac:dyDescent="0.3">
      <c r="A1643" s="14" t="str">
        <f>VLOOKUP('Customer Names'!A1643,'Customer Names'!A1643:F3977,1,FALSE)</f>
        <v>Id1642</v>
      </c>
      <c r="B1643" s="11" t="str">
        <f>VLOOKUP('Customer Names'!B1643,'Customer Names'!B1643:G3977,5,FALSE)</f>
        <v>Carolyn</v>
      </c>
      <c r="C1643" s="11">
        <f>VLOOKUP($A1643,'Medical Examinations'!$A1643:$O3977,2,FALSE)</f>
        <v>28.93</v>
      </c>
      <c r="D1643" s="11">
        <f>VLOOKUP($A1643,'Medical Examinations'!$A1643:$O3977,3,FALSE)</f>
        <v>4.87</v>
      </c>
      <c r="E1643" s="11" t="str">
        <f>VLOOKUP($A1643,'Medical Examinations'!$A1643:$P3977,14,FALSE)</f>
        <v>No</v>
      </c>
      <c r="F1643" s="11" t="str">
        <f>VLOOKUP($A1643,'Medical Examinations'!$A1643:$O3977,5,FALSE)</f>
        <v>No</v>
      </c>
      <c r="G1643" s="11" t="str">
        <f>VLOOKUP($A1643,'Medical Examinations'!$A1643:$O3977,6,FALSE)</f>
        <v>No</v>
      </c>
      <c r="H1643" s="11">
        <f>VLOOKUP($A1643,'Medical Examinations'!$A1643:$P3977,13,FALSE)</f>
        <v>1</v>
      </c>
      <c r="I1643" s="11" t="str">
        <f>VLOOKUP($A1643,'Medical Examinations'!$A1643:$P3977,16,FALSE)</f>
        <v>No</v>
      </c>
      <c r="J1643" s="11" t="str">
        <f>VLOOKUP($A1643,'Medical Examinations'!$A1643:$P3977,11,FALSE)</f>
        <v>Overweight</v>
      </c>
      <c r="K1643" s="11" t="str">
        <f>VLOOKUP($A1643,'Medical Examinations'!$A1643:$P3977,12,FALSE)</f>
        <v>Normal</v>
      </c>
      <c r="L1643" s="11" t="str">
        <f>VLOOKUP($A474,'Hospitalisation Details'!$K474:$S2816,7,FALSE)</f>
        <v>26 Aug 1969</v>
      </c>
      <c r="M1643" s="17">
        <f>VLOOKUP($A474,'Hospitalisation Details'!$K474:$S2816,9,FALSE)</f>
        <v>21195.82</v>
      </c>
      <c r="N1643" s="11" t="str">
        <f>VLOOKUP($A474,'Hospitalisation Details'!$K474:$S2816,4,FALSE)</f>
        <v>Tier - 3</v>
      </c>
      <c r="O1643" s="11" t="str">
        <f>VLOOKUP($A474,'Hospitalisation Details'!$K474:$S2816,5,FALSE)</f>
        <v>Tier - 1</v>
      </c>
      <c r="P1643" s="11" t="str">
        <f>VLOOKUP($A474,'Hospitalisation Details'!$K474:$S2816,6,FALSE)</f>
        <v>R1013</v>
      </c>
      <c r="Q1643" s="36">
        <f ca="1">VLOOKUP($A474,'Hospitalisation Details'!$K474:$S2816,8,FALSE)</f>
        <v>55</v>
      </c>
    </row>
    <row r="1644" spans="1:17" x14ac:dyDescent="0.3">
      <c r="A1644" s="14" t="str">
        <f>VLOOKUP('Customer Names'!A1644,'Customer Names'!A1644:F3978,1,FALSE)</f>
        <v>Id1643</v>
      </c>
      <c r="B1644" s="11" t="str">
        <f>VLOOKUP('Customer Names'!B1644,'Customer Names'!B1644:G3978,5,FALSE)</f>
        <v>Sabine</v>
      </c>
      <c r="C1644" s="11">
        <f>VLOOKUP($A1644,'Medical Examinations'!$A1644:$O3978,2,FALSE)</f>
        <v>38.9</v>
      </c>
      <c r="D1644" s="11">
        <f>VLOOKUP($A1644,'Medical Examinations'!$A1644:$O3978,3,FALSE)</f>
        <v>4.28</v>
      </c>
      <c r="E1644" s="11" t="str">
        <f>VLOOKUP($A1644,'Medical Examinations'!$A1644:$P3978,14,FALSE)</f>
        <v>No</v>
      </c>
      <c r="F1644" s="11" t="str">
        <f>VLOOKUP($A1644,'Medical Examinations'!$A1644:$O3978,5,FALSE)</f>
        <v>No</v>
      </c>
      <c r="G1644" s="11" t="str">
        <f>VLOOKUP($A1644,'Medical Examinations'!$A1644:$O3978,6,FALSE)</f>
        <v>No</v>
      </c>
      <c r="H1644" s="11">
        <f>VLOOKUP($A1644,'Medical Examinations'!$A1644:$P3978,13,FALSE)</f>
        <v>0</v>
      </c>
      <c r="I1644" s="11" t="str">
        <f>VLOOKUP($A1644,'Medical Examinations'!$A1644:$P3978,16,FALSE)</f>
        <v>No</v>
      </c>
      <c r="J1644" s="11" t="str">
        <f>VLOOKUP($A1644,'Medical Examinations'!$A1644:$P3978,11,FALSE)</f>
        <v>Obesity</v>
      </c>
      <c r="K1644" s="11" t="str">
        <f>VLOOKUP($A1644,'Medical Examinations'!$A1644:$P3978,12,FALSE)</f>
        <v>Normal</v>
      </c>
      <c r="L1644" s="11" t="str">
        <f>VLOOKUP($A475,'Hospitalisation Details'!$K475:$S2817,7,FALSE)</f>
        <v>23 Nov 1977</v>
      </c>
      <c r="M1644" s="17">
        <f>VLOOKUP($A475,'Hospitalisation Details'!$K475:$S2817,9,FALSE)</f>
        <v>21098.55</v>
      </c>
      <c r="N1644" s="11" t="str">
        <f>VLOOKUP($A475,'Hospitalisation Details'!$K475:$S2817,4,FALSE)</f>
        <v>Tier - 3</v>
      </c>
      <c r="O1644" s="11" t="str">
        <f>VLOOKUP($A475,'Hospitalisation Details'!$K475:$S2817,5,FALSE)</f>
        <v>Tier - 3</v>
      </c>
      <c r="P1644" s="11" t="str">
        <f>VLOOKUP($A475,'Hospitalisation Details'!$K475:$S2817,6,FALSE)</f>
        <v>R1012</v>
      </c>
      <c r="Q1644" s="36">
        <f ca="1">VLOOKUP($A475,'Hospitalisation Details'!$K475:$S2817,8,FALSE)</f>
        <v>47</v>
      </c>
    </row>
    <row r="1645" spans="1:17" x14ac:dyDescent="0.3">
      <c r="A1645" s="14" t="str">
        <f>VLOOKUP('Customer Names'!A1645,'Customer Names'!A1645:F3979,1,FALSE)</f>
        <v>Id1644</v>
      </c>
      <c r="B1645" s="11" t="str">
        <f>VLOOKUP('Customer Names'!B1645,'Customer Names'!B1645:G3979,5,FALSE)</f>
        <v>Bobby</v>
      </c>
      <c r="C1645" s="11">
        <f>VLOOKUP($A1645,'Medical Examinations'!$A1645:$O3979,2,FALSE)</f>
        <v>26.9</v>
      </c>
      <c r="D1645" s="11">
        <f>VLOOKUP($A1645,'Medical Examinations'!$A1645:$O3979,3,FALSE)</f>
        <v>4.07</v>
      </c>
      <c r="E1645" s="11" t="str">
        <f>VLOOKUP($A1645,'Medical Examinations'!$A1645:$P3979,14,FALSE)</f>
        <v>No</v>
      </c>
      <c r="F1645" s="11" t="str">
        <f>VLOOKUP($A1645,'Medical Examinations'!$A1645:$O3979,5,FALSE)</f>
        <v>No</v>
      </c>
      <c r="G1645" s="11" t="str">
        <f>VLOOKUP($A1645,'Medical Examinations'!$A1645:$O3979,6,FALSE)</f>
        <v>No</v>
      </c>
      <c r="H1645" s="11">
        <f>VLOOKUP($A1645,'Medical Examinations'!$A1645:$P3979,13,FALSE)</f>
        <v>0</v>
      </c>
      <c r="I1645" s="11" t="str">
        <f>VLOOKUP($A1645,'Medical Examinations'!$A1645:$P3979,16,FALSE)</f>
        <v>No</v>
      </c>
      <c r="J1645" s="11" t="str">
        <f>VLOOKUP($A1645,'Medical Examinations'!$A1645:$P3979,11,FALSE)</f>
        <v>Overweight</v>
      </c>
      <c r="K1645" s="11" t="str">
        <f>VLOOKUP($A1645,'Medical Examinations'!$A1645:$P3979,12,FALSE)</f>
        <v>Normal</v>
      </c>
      <c r="L1645" s="11" t="str">
        <f>VLOOKUP($A476,'Hospitalisation Details'!$K476:$S2818,7,FALSE)</f>
        <v>2 Jul 1983</v>
      </c>
      <c r="M1645" s="17">
        <f>VLOOKUP($A476,'Hospitalisation Details'!$K476:$S2818,9,FALSE)</f>
        <v>21082.16</v>
      </c>
      <c r="N1645" s="11" t="str">
        <f>VLOOKUP($A476,'Hospitalisation Details'!$K476:$S2818,4,FALSE)</f>
        <v>Tier - 3</v>
      </c>
      <c r="O1645" s="11" t="str">
        <f>VLOOKUP($A476,'Hospitalisation Details'!$K476:$S2818,5,FALSE)</f>
        <v>Tier - 2</v>
      </c>
      <c r="P1645" s="11" t="str">
        <f>VLOOKUP($A476,'Hospitalisation Details'!$K476:$S2818,6,FALSE)</f>
        <v>R1011</v>
      </c>
      <c r="Q1645" s="36">
        <f ca="1">VLOOKUP($A476,'Hospitalisation Details'!$K476:$S2818,8,FALSE)</f>
        <v>41</v>
      </c>
    </row>
    <row r="1646" spans="1:17" x14ac:dyDescent="0.3">
      <c r="A1646" s="14" t="str">
        <f>VLOOKUP('Customer Names'!A1646,'Customer Names'!A1646:F3980,1,FALSE)</f>
        <v>Id1645</v>
      </c>
      <c r="B1646" s="11" t="str">
        <f>VLOOKUP('Customer Names'!B1646,'Customer Names'!B1646:G3980,5,FALSE)</f>
        <v>Fan</v>
      </c>
      <c r="C1646" s="11">
        <f>VLOOKUP($A1646,'Medical Examinations'!$A1646:$O3980,2,FALSE)</f>
        <v>24.86</v>
      </c>
      <c r="D1646" s="11">
        <f>VLOOKUP($A1646,'Medical Examinations'!$A1646:$O3980,3,FALSE)</f>
        <v>6.23</v>
      </c>
      <c r="E1646" s="11" t="str">
        <f>VLOOKUP($A1646,'Medical Examinations'!$A1646:$P3980,14,FALSE)</f>
        <v>No</v>
      </c>
      <c r="F1646" s="11" t="str">
        <f>VLOOKUP($A1646,'Medical Examinations'!$A1646:$O3980,5,FALSE)</f>
        <v>No</v>
      </c>
      <c r="G1646" s="11" t="str">
        <f>VLOOKUP($A1646,'Medical Examinations'!$A1646:$O3980,6,FALSE)</f>
        <v>No</v>
      </c>
      <c r="H1646" s="11">
        <f>VLOOKUP($A1646,'Medical Examinations'!$A1646:$P3980,13,FALSE)</f>
        <v>0</v>
      </c>
      <c r="I1646" s="11" t="str">
        <f>VLOOKUP($A1646,'Medical Examinations'!$A1646:$P3980,16,FALSE)</f>
        <v>No</v>
      </c>
      <c r="J1646" s="11" t="str">
        <f>VLOOKUP($A1646,'Medical Examinations'!$A1646:$P3980,11,FALSE)</f>
        <v>Normal Weight</v>
      </c>
      <c r="K1646" s="11" t="str">
        <f>VLOOKUP($A1646,'Medical Examinations'!$A1646:$P3980,12,FALSE)</f>
        <v>Prediabetes</v>
      </c>
      <c r="L1646" s="11" t="str">
        <f>VLOOKUP($A477,'Hospitalisation Details'!$K477:$S2819,7,FALSE)</f>
        <v>19 Nov 1964</v>
      </c>
      <c r="M1646" s="17">
        <f>VLOOKUP($A477,'Hospitalisation Details'!$K477:$S2819,9,FALSE)</f>
        <v>20893.060000000001</v>
      </c>
      <c r="N1646" s="11" t="str">
        <f>VLOOKUP($A477,'Hospitalisation Details'!$K477:$S2819,4,FALSE)</f>
        <v>Tier - 2</v>
      </c>
      <c r="O1646" s="11" t="str">
        <f>VLOOKUP($A477,'Hospitalisation Details'!$K477:$S2819,5,FALSE)</f>
        <v>Tier - 3</v>
      </c>
      <c r="P1646" s="11" t="str">
        <f>VLOOKUP($A477,'Hospitalisation Details'!$K477:$S2819,6,FALSE)</f>
        <v>R1012</v>
      </c>
      <c r="Q1646" s="36">
        <f ca="1">VLOOKUP($A477,'Hospitalisation Details'!$K477:$S2819,8,FALSE)</f>
        <v>60</v>
      </c>
    </row>
    <row r="1647" spans="1:17" x14ac:dyDescent="0.3">
      <c r="A1647" s="14" t="str">
        <f>VLOOKUP('Customer Names'!A1647,'Customer Names'!A1647:F3981,1,FALSE)</f>
        <v>Id1646</v>
      </c>
      <c r="B1647" s="11" t="str">
        <f>VLOOKUP('Customer Names'!B1647,'Customer Names'!B1647:G3981,5,FALSE)</f>
        <v>Rachel M</v>
      </c>
      <c r="C1647" s="11">
        <f>VLOOKUP($A1647,'Medical Examinations'!$A1647:$O3981,2,FALSE)</f>
        <v>39.14</v>
      </c>
      <c r="D1647" s="11">
        <f>VLOOKUP($A1647,'Medical Examinations'!$A1647:$O3981,3,FALSE)</f>
        <v>6.24</v>
      </c>
      <c r="E1647" s="11" t="str">
        <f>VLOOKUP($A1647,'Medical Examinations'!$A1647:$P3981,14,FALSE)</f>
        <v>No</v>
      </c>
      <c r="F1647" s="11" t="str">
        <f>VLOOKUP($A1647,'Medical Examinations'!$A1647:$O3981,5,FALSE)</f>
        <v>Yes</v>
      </c>
      <c r="G1647" s="11" t="str">
        <f>VLOOKUP($A1647,'Medical Examinations'!$A1647:$O3981,6,FALSE)</f>
        <v>No</v>
      </c>
      <c r="H1647" s="11">
        <f>VLOOKUP($A1647,'Medical Examinations'!$A1647:$P3981,13,FALSE)</f>
        <v>1</v>
      </c>
      <c r="I1647" s="11" t="str">
        <f>VLOOKUP($A1647,'Medical Examinations'!$A1647:$P3981,16,FALSE)</f>
        <v>No</v>
      </c>
      <c r="J1647" s="11" t="str">
        <f>VLOOKUP($A1647,'Medical Examinations'!$A1647:$P3981,11,FALSE)</f>
        <v>Obesity</v>
      </c>
      <c r="K1647" s="11" t="str">
        <f>VLOOKUP($A1647,'Medical Examinations'!$A1647:$P3981,12,FALSE)</f>
        <v>Prediabetes</v>
      </c>
      <c r="L1647" s="11" t="str">
        <f>VLOOKUP($A478,'Hospitalisation Details'!$K478:$S2820,7,FALSE)</f>
        <v>8 Dec 1975</v>
      </c>
      <c r="M1647" s="17">
        <f>VLOOKUP($A478,'Hospitalisation Details'!$K478:$S2820,9,FALSE)</f>
        <v>20878.78</v>
      </c>
      <c r="N1647" s="11" t="str">
        <f>VLOOKUP($A478,'Hospitalisation Details'!$K478:$S2820,4,FALSE)</f>
        <v>Tier - 2</v>
      </c>
      <c r="O1647" s="11" t="str">
        <f>VLOOKUP($A478,'Hospitalisation Details'!$K478:$S2820,5,FALSE)</f>
        <v>Tier - 1</v>
      </c>
      <c r="P1647" s="11" t="str">
        <f>VLOOKUP($A478,'Hospitalisation Details'!$K478:$S2820,6,FALSE)</f>
        <v>R1024</v>
      </c>
      <c r="Q1647" s="36">
        <f ca="1">VLOOKUP($A478,'Hospitalisation Details'!$K478:$S2820,8,FALSE)</f>
        <v>49</v>
      </c>
    </row>
    <row r="1648" spans="1:17" x14ac:dyDescent="0.3">
      <c r="A1648" s="14" t="str">
        <f>VLOOKUP('Customer Names'!A1648,'Customer Names'!A1648:F3982,1,FALSE)</f>
        <v>Id1647</v>
      </c>
      <c r="B1648" s="11" t="str">
        <f>VLOOKUP('Customer Names'!B1648,'Customer Names'!B1648:G3982,5,FALSE)</f>
        <v>Greg</v>
      </c>
      <c r="C1648" s="11">
        <f>VLOOKUP($A1648,'Medical Examinations'!$A1648:$O3982,2,FALSE)</f>
        <v>39.799999999999997</v>
      </c>
      <c r="D1648" s="11">
        <f>VLOOKUP($A1648,'Medical Examinations'!$A1648:$O3982,3,FALSE)</f>
        <v>6.17</v>
      </c>
      <c r="E1648" s="11" t="str">
        <f>VLOOKUP($A1648,'Medical Examinations'!$A1648:$P3982,14,FALSE)</f>
        <v>No</v>
      </c>
      <c r="F1648" s="11" t="str">
        <f>VLOOKUP($A1648,'Medical Examinations'!$A1648:$O3982,5,FALSE)</f>
        <v>No</v>
      </c>
      <c r="G1648" s="11" t="str">
        <f>VLOOKUP($A1648,'Medical Examinations'!$A1648:$O3982,6,FALSE)</f>
        <v>Yes</v>
      </c>
      <c r="H1648" s="11">
        <f>VLOOKUP($A1648,'Medical Examinations'!$A1648:$P3982,13,FALSE)</f>
        <v>1</v>
      </c>
      <c r="I1648" s="11" t="str">
        <f>VLOOKUP($A1648,'Medical Examinations'!$A1648:$P3982,16,FALSE)</f>
        <v>No</v>
      </c>
      <c r="J1648" s="11" t="str">
        <f>VLOOKUP($A1648,'Medical Examinations'!$A1648:$P3982,11,FALSE)</f>
        <v>Obesity</v>
      </c>
      <c r="K1648" s="11" t="str">
        <f>VLOOKUP($A1648,'Medical Examinations'!$A1648:$P3982,12,FALSE)</f>
        <v>Prediabetes</v>
      </c>
      <c r="L1648" s="11" t="str">
        <f>VLOOKUP($A479,'Hospitalisation Details'!$K479:$S2821,7,FALSE)</f>
        <v>8 Sep 1967</v>
      </c>
      <c r="M1648" s="17">
        <f>VLOOKUP($A479,'Hospitalisation Details'!$K479:$S2821,9,FALSE)</f>
        <v>20781.490000000002</v>
      </c>
      <c r="N1648" s="11" t="str">
        <f>VLOOKUP($A479,'Hospitalisation Details'!$K479:$S2821,4,FALSE)</f>
        <v>Tier - 2</v>
      </c>
      <c r="O1648" s="11" t="str">
        <f>VLOOKUP($A479,'Hospitalisation Details'!$K479:$S2821,5,FALSE)</f>
        <v>Tier - 3</v>
      </c>
      <c r="P1648" s="11" t="str">
        <f>VLOOKUP($A479,'Hospitalisation Details'!$K479:$S2821,6,FALSE)</f>
        <v>R1013</v>
      </c>
      <c r="Q1648" s="36">
        <f ca="1">VLOOKUP($A479,'Hospitalisation Details'!$K479:$S2821,8,FALSE)</f>
        <v>57</v>
      </c>
    </row>
    <row r="1649" spans="1:17" x14ac:dyDescent="0.3">
      <c r="A1649" s="14" t="str">
        <f>VLOOKUP('Customer Names'!A1649,'Customer Names'!A1649:F3983,1,FALSE)</f>
        <v>Id1648</v>
      </c>
      <c r="B1649" s="11" t="str">
        <f>VLOOKUP('Customer Names'!B1649,'Customer Names'!B1649:G3983,5,FALSE)</f>
        <v>Dan</v>
      </c>
      <c r="C1649" s="11">
        <f>VLOOKUP($A1649,'Medical Examinations'!$A1649:$O3983,2,FALSE)</f>
        <v>34.32</v>
      </c>
      <c r="D1649" s="11">
        <f>VLOOKUP($A1649,'Medical Examinations'!$A1649:$O3983,3,FALSE)</f>
        <v>5.16</v>
      </c>
      <c r="E1649" s="11" t="str">
        <f>VLOOKUP($A1649,'Medical Examinations'!$A1649:$P3983,14,FALSE)</f>
        <v>No</v>
      </c>
      <c r="F1649" s="11" t="str">
        <f>VLOOKUP($A1649,'Medical Examinations'!$A1649:$O3983,5,FALSE)</f>
        <v>No</v>
      </c>
      <c r="G1649" s="11" t="str">
        <f>VLOOKUP($A1649,'Medical Examinations'!$A1649:$O3983,6,FALSE)</f>
        <v>No</v>
      </c>
      <c r="H1649" s="11">
        <f>VLOOKUP($A1649,'Medical Examinations'!$A1649:$P3983,13,FALSE)</f>
        <v>1</v>
      </c>
      <c r="I1649" s="11" t="str">
        <f>VLOOKUP($A1649,'Medical Examinations'!$A1649:$P3983,16,FALSE)</f>
        <v>No</v>
      </c>
      <c r="J1649" s="11" t="str">
        <f>VLOOKUP($A1649,'Medical Examinations'!$A1649:$P3983,11,FALSE)</f>
        <v>Obesity</v>
      </c>
      <c r="K1649" s="11" t="str">
        <f>VLOOKUP($A1649,'Medical Examinations'!$A1649:$P3983,12,FALSE)</f>
        <v>Normal</v>
      </c>
      <c r="L1649" s="11" t="str">
        <f>VLOOKUP($A480,'Hospitalisation Details'!$K480:$S2822,7,FALSE)</f>
        <v>4 Aug 1986</v>
      </c>
      <c r="M1649" s="17">
        <f>VLOOKUP($A480,'Hospitalisation Details'!$K480:$S2822,9,FALSE)</f>
        <v>20773.63</v>
      </c>
      <c r="N1649" s="11" t="str">
        <f>VLOOKUP($A480,'Hospitalisation Details'!$K480:$S2822,4,FALSE)</f>
        <v>Tier - 2</v>
      </c>
      <c r="O1649" s="11" t="str">
        <f>VLOOKUP($A480,'Hospitalisation Details'!$K480:$S2822,5,FALSE)</f>
        <v>Tier - 3</v>
      </c>
      <c r="P1649" s="11" t="str">
        <f>VLOOKUP($A480,'Hospitalisation Details'!$K480:$S2822,6,FALSE)</f>
        <v>R1017</v>
      </c>
      <c r="Q1649" s="36">
        <f ca="1">VLOOKUP($A480,'Hospitalisation Details'!$K480:$S2822,8,FALSE)</f>
        <v>38</v>
      </c>
    </row>
    <row r="1650" spans="1:17" x14ac:dyDescent="0.3">
      <c r="A1650" s="14" t="str">
        <f>VLOOKUP('Customer Names'!A1650,'Customer Names'!A1650:F3984,1,FALSE)</f>
        <v>Id1649</v>
      </c>
      <c r="B1650" s="11" t="str">
        <f>VLOOKUP('Customer Names'!B1650,'Customer Names'!B1650:G3984,5,FALSE)</f>
        <v>Jennifer A</v>
      </c>
      <c r="C1650" s="11">
        <f>VLOOKUP($A1650,'Medical Examinations'!$A1650:$O3984,2,FALSE)</f>
        <v>32.51</v>
      </c>
      <c r="D1650" s="11">
        <f>VLOOKUP($A1650,'Medical Examinations'!$A1650:$O3984,3,FALSE)</f>
        <v>4.3</v>
      </c>
      <c r="E1650" s="11" t="str">
        <f>VLOOKUP($A1650,'Medical Examinations'!$A1650:$P3984,14,FALSE)</f>
        <v>No</v>
      </c>
      <c r="F1650" s="11" t="str">
        <f>VLOOKUP($A1650,'Medical Examinations'!$A1650:$O3984,5,FALSE)</f>
        <v>No</v>
      </c>
      <c r="G1650" s="11" t="str">
        <f>VLOOKUP($A1650,'Medical Examinations'!$A1650:$O3984,6,FALSE)</f>
        <v>No</v>
      </c>
      <c r="H1650" s="11">
        <f>VLOOKUP($A1650,'Medical Examinations'!$A1650:$P3984,13,FALSE)</f>
        <v>0</v>
      </c>
      <c r="I1650" s="11" t="str">
        <f>VLOOKUP($A1650,'Medical Examinations'!$A1650:$P3984,16,FALSE)</f>
        <v>No</v>
      </c>
      <c r="J1650" s="11" t="str">
        <f>VLOOKUP($A1650,'Medical Examinations'!$A1650:$P3984,11,FALSE)</f>
        <v>Obesity</v>
      </c>
      <c r="K1650" s="11" t="str">
        <f>VLOOKUP($A1650,'Medical Examinations'!$A1650:$P3984,12,FALSE)</f>
        <v>Normal</v>
      </c>
      <c r="L1650" s="11" t="str">
        <f>VLOOKUP($A481,'Hospitalisation Details'!$K481:$S2823,7,FALSE)</f>
        <v>14 Sep 1992</v>
      </c>
      <c r="M1650" s="17">
        <f>VLOOKUP($A481,'Hospitalisation Details'!$K481:$S2823,9,FALSE)</f>
        <v>20745.990000000002</v>
      </c>
      <c r="N1650" s="11" t="str">
        <f>VLOOKUP($A481,'Hospitalisation Details'!$K481:$S2823,4,FALSE)</f>
        <v>Tier - 3</v>
      </c>
      <c r="O1650" s="11" t="str">
        <f>VLOOKUP($A481,'Hospitalisation Details'!$K481:$S2823,5,FALSE)</f>
        <v>Tier - 1</v>
      </c>
      <c r="P1650" s="11" t="str">
        <f>VLOOKUP($A481,'Hospitalisation Details'!$K481:$S2823,6,FALSE)</f>
        <v>R1012</v>
      </c>
      <c r="Q1650" s="36">
        <f ca="1">VLOOKUP($A481,'Hospitalisation Details'!$K481:$S2823,8,FALSE)</f>
        <v>32</v>
      </c>
    </row>
    <row r="1651" spans="1:17" x14ac:dyDescent="0.3">
      <c r="A1651" s="14" t="str">
        <f>VLOOKUP('Customer Names'!A1651,'Customer Names'!A1651:F3985,1,FALSE)</f>
        <v>Id1650</v>
      </c>
      <c r="B1651" s="11" t="str">
        <f>VLOOKUP('Customer Names'!B1651,'Customer Names'!B1651:G3985,5,FALSE)</f>
        <v>Jessica</v>
      </c>
      <c r="C1651" s="11">
        <f>VLOOKUP($A1651,'Medical Examinations'!$A1651:$O3985,2,FALSE)</f>
        <v>30.71</v>
      </c>
      <c r="D1651" s="11">
        <f>VLOOKUP($A1651,'Medical Examinations'!$A1651:$O3985,3,FALSE)</f>
        <v>6.14</v>
      </c>
      <c r="E1651" s="11" t="str">
        <f>VLOOKUP($A1651,'Medical Examinations'!$A1651:$P3985,14,FALSE)</f>
        <v>No</v>
      </c>
      <c r="F1651" s="11" t="str">
        <f>VLOOKUP($A1651,'Medical Examinations'!$A1651:$O3985,5,FALSE)</f>
        <v>No</v>
      </c>
      <c r="G1651" s="11" t="str">
        <f>VLOOKUP($A1651,'Medical Examinations'!$A1651:$O3985,6,FALSE)</f>
        <v>Yes</v>
      </c>
      <c r="H1651" s="11">
        <f>VLOOKUP($A1651,'Medical Examinations'!$A1651:$P3985,13,FALSE)</f>
        <v>1</v>
      </c>
      <c r="I1651" s="11" t="str">
        <f>VLOOKUP($A1651,'Medical Examinations'!$A1651:$P3985,16,FALSE)</f>
        <v>No</v>
      </c>
      <c r="J1651" s="11" t="str">
        <f>VLOOKUP($A1651,'Medical Examinations'!$A1651:$P3985,11,FALSE)</f>
        <v>Obesity</v>
      </c>
      <c r="K1651" s="11" t="str">
        <f>VLOOKUP($A1651,'Medical Examinations'!$A1651:$P3985,12,FALSE)</f>
        <v>Prediabetes</v>
      </c>
      <c r="L1651" s="11" t="str">
        <f>VLOOKUP($A482,'Hospitalisation Details'!$K482:$S2824,7,FALSE)</f>
        <v>1 Aug 1965</v>
      </c>
      <c r="M1651" s="17">
        <f>VLOOKUP($A482,'Hospitalisation Details'!$K482:$S2824,9,FALSE)</f>
        <v>20709.02</v>
      </c>
      <c r="N1651" s="11" t="str">
        <f>VLOOKUP($A482,'Hospitalisation Details'!$K482:$S2824,4,FALSE)</f>
        <v>Tier - 3</v>
      </c>
      <c r="O1651" s="11" t="str">
        <f>VLOOKUP($A482,'Hospitalisation Details'!$K482:$S2824,5,FALSE)</f>
        <v>Tier - 2</v>
      </c>
      <c r="P1651" s="11" t="str">
        <f>VLOOKUP($A482,'Hospitalisation Details'!$K482:$S2824,6,FALSE)</f>
        <v>R1019</v>
      </c>
      <c r="Q1651" s="36">
        <f ca="1">VLOOKUP($A482,'Hospitalisation Details'!$K482:$S2824,8,FALSE)</f>
        <v>59</v>
      </c>
    </row>
    <row r="1652" spans="1:17" x14ac:dyDescent="0.3">
      <c r="A1652" s="14" t="str">
        <f>VLOOKUP('Customer Names'!A1652,'Customer Names'!A1652:F3986,1,FALSE)</f>
        <v>Id1651</v>
      </c>
      <c r="B1652" s="11" t="str">
        <f>VLOOKUP('Customer Names'!B1652,'Customer Names'!B1652:G3986,5,FALSE)</f>
        <v>Chaiwat</v>
      </c>
      <c r="C1652" s="11">
        <f>VLOOKUP($A1652,'Medical Examinations'!$A1652:$O3986,2,FALSE)</f>
        <v>28.9</v>
      </c>
      <c r="D1652" s="11">
        <f>VLOOKUP($A1652,'Medical Examinations'!$A1652:$O3986,3,FALSE)</f>
        <v>5.36</v>
      </c>
      <c r="E1652" s="11" t="str">
        <f>VLOOKUP($A1652,'Medical Examinations'!$A1652:$P3986,14,FALSE)</f>
        <v>No</v>
      </c>
      <c r="F1652" s="11" t="str">
        <f>VLOOKUP($A1652,'Medical Examinations'!$A1652:$O3986,5,FALSE)</f>
        <v>No</v>
      </c>
      <c r="G1652" s="11" t="str">
        <f>VLOOKUP($A1652,'Medical Examinations'!$A1652:$O3986,6,FALSE)</f>
        <v>No</v>
      </c>
      <c r="H1652" s="11">
        <f>VLOOKUP($A1652,'Medical Examinations'!$A1652:$P3986,13,FALSE)</f>
        <v>1</v>
      </c>
      <c r="I1652" s="11" t="str">
        <f>VLOOKUP($A1652,'Medical Examinations'!$A1652:$P3986,16,FALSE)</f>
        <v>No</v>
      </c>
      <c r="J1652" s="11" t="str">
        <f>VLOOKUP($A1652,'Medical Examinations'!$A1652:$P3986,11,FALSE)</f>
        <v>Overweight</v>
      </c>
      <c r="K1652" s="11" t="str">
        <f>VLOOKUP($A1652,'Medical Examinations'!$A1652:$P3986,12,FALSE)</f>
        <v>Normal</v>
      </c>
      <c r="L1652" s="11" t="str">
        <f>VLOOKUP($A483,'Hospitalisation Details'!$K483:$S2825,7,FALSE)</f>
        <v>17 Dec 1967</v>
      </c>
      <c r="M1652" s="17">
        <f>VLOOKUP($A483,'Hospitalisation Details'!$K483:$S2825,9,FALSE)</f>
        <v>20630.28</v>
      </c>
      <c r="N1652" s="11" t="str">
        <f>VLOOKUP($A483,'Hospitalisation Details'!$K483:$S2825,4,FALSE)</f>
        <v>Tier - 2</v>
      </c>
      <c r="O1652" s="11" t="str">
        <f>VLOOKUP($A483,'Hospitalisation Details'!$K483:$S2825,5,FALSE)</f>
        <v>Tier - 3</v>
      </c>
      <c r="P1652" s="11" t="str">
        <f>VLOOKUP($A483,'Hospitalisation Details'!$K483:$S2825,6,FALSE)</f>
        <v>R1011</v>
      </c>
      <c r="Q1652" s="36">
        <f ca="1">VLOOKUP($A483,'Hospitalisation Details'!$K483:$S2825,8,FALSE)</f>
        <v>57</v>
      </c>
    </row>
    <row r="1653" spans="1:17" x14ac:dyDescent="0.3">
      <c r="A1653" s="14" t="str">
        <f>VLOOKUP('Customer Names'!A1653,'Customer Names'!A1653:F3987,1,FALSE)</f>
        <v>Id1652</v>
      </c>
      <c r="B1653" s="11" t="str">
        <f>VLOOKUP('Customer Names'!B1653,'Customer Names'!B1653:G3987,5,FALSE)</f>
        <v>Kerri</v>
      </c>
      <c r="C1653" s="11">
        <f>VLOOKUP($A1653,'Medical Examinations'!$A1653:$O3987,2,FALSE)</f>
        <v>36.19</v>
      </c>
      <c r="D1653" s="11">
        <f>VLOOKUP($A1653,'Medical Examinations'!$A1653:$O3987,3,FALSE)</f>
        <v>4.3</v>
      </c>
      <c r="E1653" s="11" t="str">
        <f>VLOOKUP($A1653,'Medical Examinations'!$A1653:$P3987,14,FALSE)</f>
        <v>No</v>
      </c>
      <c r="F1653" s="11" t="str">
        <f>VLOOKUP($A1653,'Medical Examinations'!$A1653:$O3987,5,FALSE)</f>
        <v>No</v>
      </c>
      <c r="G1653" s="11" t="str">
        <f>VLOOKUP($A1653,'Medical Examinations'!$A1653:$O3987,6,FALSE)</f>
        <v>No</v>
      </c>
      <c r="H1653" s="11">
        <f>VLOOKUP($A1653,'Medical Examinations'!$A1653:$P3987,13,FALSE)</f>
        <v>0</v>
      </c>
      <c r="I1653" s="11" t="str">
        <f>VLOOKUP($A1653,'Medical Examinations'!$A1653:$P3987,16,FALSE)</f>
        <v>No</v>
      </c>
      <c r="J1653" s="11" t="str">
        <f>VLOOKUP($A1653,'Medical Examinations'!$A1653:$P3987,11,FALSE)</f>
        <v>Obesity</v>
      </c>
      <c r="K1653" s="11" t="str">
        <f>VLOOKUP($A1653,'Medical Examinations'!$A1653:$P3987,12,FALSE)</f>
        <v>Normal</v>
      </c>
      <c r="L1653" s="11" t="str">
        <f>VLOOKUP($A484,'Hospitalisation Details'!$K484:$S2826,7,FALSE)</f>
        <v>9 Jul 1966</v>
      </c>
      <c r="M1653" s="17">
        <f>VLOOKUP($A484,'Hospitalisation Details'!$K484:$S2826,9,FALSE)</f>
        <v>20568.32</v>
      </c>
      <c r="N1653" s="11" t="str">
        <f>VLOOKUP($A484,'Hospitalisation Details'!$K484:$S2826,4,FALSE)</f>
        <v>Tier - 3</v>
      </c>
      <c r="O1653" s="11" t="str">
        <f>VLOOKUP($A484,'Hospitalisation Details'!$K484:$S2826,5,FALSE)</f>
        <v>Tier - 2</v>
      </c>
      <c r="P1653" s="11" t="str">
        <f>VLOOKUP($A484,'Hospitalisation Details'!$K484:$S2826,6,FALSE)</f>
        <v>R1012</v>
      </c>
      <c r="Q1653" s="36">
        <f ca="1">VLOOKUP($A484,'Hospitalisation Details'!$K484:$S2826,8,FALSE)</f>
        <v>58</v>
      </c>
    </row>
    <row r="1654" spans="1:17" x14ac:dyDescent="0.3">
      <c r="A1654" s="14" t="str">
        <f>VLOOKUP('Customer Names'!A1654,'Customer Names'!A1654:F3988,1,FALSE)</f>
        <v>Id1653</v>
      </c>
      <c r="B1654" s="11" t="str">
        <f>VLOOKUP('Customer Names'!B1654,'Customer Names'!B1654:G3988,5,FALSE)</f>
        <v>Lisa</v>
      </c>
      <c r="C1654" s="11">
        <f>VLOOKUP($A1654,'Medical Examinations'!$A1654:$O3988,2,FALSE)</f>
        <v>29.6</v>
      </c>
      <c r="D1654" s="11">
        <f>VLOOKUP($A1654,'Medical Examinations'!$A1654:$O3988,3,FALSE)</f>
        <v>4.09</v>
      </c>
      <c r="E1654" s="11" t="str">
        <f>VLOOKUP($A1654,'Medical Examinations'!$A1654:$P3988,14,FALSE)</f>
        <v>No</v>
      </c>
      <c r="F1654" s="11" t="str">
        <f>VLOOKUP($A1654,'Medical Examinations'!$A1654:$O3988,5,FALSE)</f>
        <v>No</v>
      </c>
      <c r="G1654" s="11" t="str">
        <f>VLOOKUP($A1654,'Medical Examinations'!$A1654:$O3988,6,FALSE)</f>
        <v>No</v>
      </c>
      <c r="H1654" s="11">
        <f>VLOOKUP($A1654,'Medical Examinations'!$A1654:$P3988,13,FALSE)</f>
        <v>0</v>
      </c>
      <c r="I1654" s="11" t="str">
        <f>VLOOKUP($A1654,'Medical Examinations'!$A1654:$P3988,16,FALSE)</f>
        <v>No</v>
      </c>
      <c r="J1654" s="11" t="str">
        <f>VLOOKUP($A1654,'Medical Examinations'!$A1654:$P3988,11,FALSE)</f>
        <v>Overweight</v>
      </c>
      <c r="K1654" s="11" t="str">
        <f>VLOOKUP($A1654,'Medical Examinations'!$A1654:$P3988,12,FALSE)</f>
        <v>Normal</v>
      </c>
      <c r="L1654" s="11" t="str">
        <f>VLOOKUP($A485,'Hospitalisation Details'!$K485:$S2827,7,FALSE)</f>
        <v>13 Oct 1969</v>
      </c>
      <c r="M1654" s="17">
        <f>VLOOKUP($A485,'Hospitalisation Details'!$K485:$S2827,9,FALSE)</f>
        <v>20463</v>
      </c>
      <c r="N1654" s="11" t="str">
        <f>VLOOKUP($A485,'Hospitalisation Details'!$K485:$S2827,4,FALSE)</f>
        <v>Tier - 2</v>
      </c>
      <c r="O1654" s="11" t="str">
        <f>VLOOKUP($A485,'Hospitalisation Details'!$K485:$S2827,5,FALSE)</f>
        <v>Tier - 2</v>
      </c>
      <c r="P1654" s="11" t="str">
        <f>VLOOKUP($A485,'Hospitalisation Details'!$K485:$S2827,6,FALSE)</f>
        <v>R1013</v>
      </c>
      <c r="Q1654" s="36">
        <f ca="1">VLOOKUP($A485,'Hospitalisation Details'!$K485:$S2827,8,FALSE)</f>
        <v>55</v>
      </c>
    </row>
    <row r="1655" spans="1:17" x14ac:dyDescent="0.3">
      <c r="A1655" s="14" t="str">
        <f>VLOOKUP('Customer Names'!A1655,'Customer Names'!A1655:F3989,1,FALSE)</f>
        <v>Id1654</v>
      </c>
      <c r="B1655" s="11" t="str">
        <f>VLOOKUP('Customer Names'!B1655,'Customer Names'!B1655:G3989,5,FALSE)</f>
        <v>Nicholas G</v>
      </c>
      <c r="C1655" s="11">
        <f>VLOOKUP($A1655,'Medical Examinations'!$A1655:$O3989,2,FALSE)</f>
        <v>30.95</v>
      </c>
      <c r="D1655" s="11">
        <f>VLOOKUP($A1655,'Medical Examinations'!$A1655:$O3989,3,FALSE)</f>
        <v>6.27</v>
      </c>
      <c r="E1655" s="11" t="str">
        <f>VLOOKUP($A1655,'Medical Examinations'!$A1655:$P3989,14,FALSE)</f>
        <v>No</v>
      </c>
      <c r="F1655" s="11" t="str">
        <f>VLOOKUP($A1655,'Medical Examinations'!$A1655:$O3989,5,FALSE)</f>
        <v>No</v>
      </c>
      <c r="G1655" s="11" t="str">
        <f>VLOOKUP($A1655,'Medical Examinations'!$A1655:$O3989,6,FALSE)</f>
        <v>Yes</v>
      </c>
      <c r="H1655" s="11">
        <f>VLOOKUP($A1655,'Medical Examinations'!$A1655:$P3989,13,FALSE)</f>
        <v>1</v>
      </c>
      <c r="I1655" s="11" t="str">
        <f>VLOOKUP($A1655,'Medical Examinations'!$A1655:$P3989,16,FALSE)</f>
        <v>No</v>
      </c>
      <c r="J1655" s="11" t="str">
        <f>VLOOKUP($A1655,'Medical Examinations'!$A1655:$P3989,11,FALSE)</f>
        <v>Obesity</v>
      </c>
      <c r="K1655" s="11" t="str">
        <f>VLOOKUP($A1655,'Medical Examinations'!$A1655:$P3989,12,FALSE)</f>
        <v>Prediabetes</v>
      </c>
      <c r="L1655" s="11" t="str">
        <f>VLOOKUP($A486,'Hospitalisation Details'!$K486:$S2828,7,FALSE)</f>
        <v>18 Oct 1962</v>
      </c>
      <c r="M1655" s="17">
        <f>VLOOKUP($A486,'Hospitalisation Details'!$K486:$S2828,9,FALSE)</f>
        <v>20446.849999999999</v>
      </c>
      <c r="N1655" s="11" t="str">
        <f>VLOOKUP($A486,'Hospitalisation Details'!$K486:$S2828,4,FALSE)</f>
        <v>Tier - 2</v>
      </c>
      <c r="O1655" s="11" t="str">
        <f>VLOOKUP($A486,'Hospitalisation Details'!$K486:$S2828,5,FALSE)</f>
        <v>Tier - 1</v>
      </c>
      <c r="P1655" s="11" t="str">
        <f>VLOOKUP($A486,'Hospitalisation Details'!$K486:$S2828,6,FALSE)</f>
        <v>R1012</v>
      </c>
      <c r="Q1655" s="36">
        <f ca="1">VLOOKUP($A486,'Hospitalisation Details'!$K486:$S2828,8,FALSE)</f>
        <v>62</v>
      </c>
    </row>
    <row r="1656" spans="1:17" x14ac:dyDescent="0.3">
      <c r="A1656" s="14" t="str">
        <f>VLOOKUP('Customer Names'!A1656,'Customer Names'!A1656:F3990,1,FALSE)</f>
        <v>Id1655</v>
      </c>
      <c r="B1656" s="11" t="str">
        <f>VLOOKUP('Customer Names'!B1656,'Customer Names'!B1656:G3990,5,FALSE)</f>
        <v>Vasilis S</v>
      </c>
      <c r="C1656" s="11">
        <f>VLOOKUP($A1656,'Medical Examinations'!$A1656:$O3990,2,FALSE)</f>
        <v>19.95</v>
      </c>
      <c r="D1656" s="11">
        <f>VLOOKUP($A1656,'Medical Examinations'!$A1656:$O3990,3,FALSE)</f>
        <v>5.39</v>
      </c>
      <c r="E1656" s="11" t="str">
        <f>VLOOKUP($A1656,'Medical Examinations'!$A1656:$P3990,14,FALSE)</f>
        <v>No</v>
      </c>
      <c r="F1656" s="11" t="str">
        <f>VLOOKUP($A1656,'Medical Examinations'!$A1656:$O3990,5,FALSE)</f>
        <v>No</v>
      </c>
      <c r="G1656" s="11" t="str">
        <f>VLOOKUP($A1656,'Medical Examinations'!$A1656:$O3990,6,FALSE)</f>
        <v>No</v>
      </c>
      <c r="H1656" s="11">
        <f>VLOOKUP($A1656,'Medical Examinations'!$A1656:$P3990,13,FALSE)</f>
        <v>1</v>
      </c>
      <c r="I1656" s="11" t="str">
        <f>VLOOKUP($A1656,'Medical Examinations'!$A1656:$P3990,16,FALSE)</f>
        <v>No</v>
      </c>
      <c r="J1656" s="11" t="str">
        <f>VLOOKUP($A1656,'Medical Examinations'!$A1656:$P3990,11,FALSE)</f>
        <v>Normal Weight</v>
      </c>
      <c r="K1656" s="11" t="str">
        <f>VLOOKUP($A1656,'Medical Examinations'!$A1656:$P3990,12,FALSE)</f>
        <v>Normal</v>
      </c>
      <c r="L1656" s="11" t="str">
        <f>VLOOKUP($A487,'Hospitalisation Details'!$K487:$S2829,7,FALSE)</f>
        <v>12 Jul 1985</v>
      </c>
      <c r="M1656" s="17">
        <f>VLOOKUP($A487,'Hospitalisation Details'!$K487:$S2829,9,FALSE)</f>
        <v>20420.599999999999</v>
      </c>
      <c r="N1656" s="11" t="str">
        <f>VLOOKUP($A487,'Hospitalisation Details'!$K487:$S2829,4,FALSE)</f>
        <v>Tier - 3</v>
      </c>
      <c r="O1656" s="11" t="str">
        <f>VLOOKUP($A487,'Hospitalisation Details'!$K487:$S2829,5,FALSE)</f>
        <v>Tier - 2</v>
      </c>
      <c r="P1656" s="11" t="str">
        <f>VLOOKUP($A487,'Hospitalisation Details'!$K487:$S2829,6,FALSE)</f>
        <v>R1011</v>
      </c>
      <c r="Q1656" s="36">
        <f ca="1">VLOOKUP($A487,'Hospitalisation Details'!$K487:$S2829,8,FALSE)</f>
        <v>39</v>
      </c>
    </row>
    <row r="1657" spans="1:17" x14ac:dyDescent="0.3">
      <c r="A1657" s="14" t="str">
        <f>VLOOKUP('Customer Names'!A1657,'Customer Names'!A1657:F3991,1,FALSE)</f>
        <v>Id1656</v>
      </c>
      <c r="B1657" s="11" t="str">
        <f>VLOOKUP('Customer Names'!B1657,'Customer Names'!B1657:G3991,5,FALSE)</f>
        <v>Michael P</v>
      </c>
      <c r="C1657" s="11">
        <f>VLOOKUP($A1657,'Medical Examinations'!$A1657:$O3991,2,FALSE)</f>
        <v>23.65</v>
      </c>
      <c r="D1657" s="11">
        <f>VLOOKUP($A1657,'Medical Examinations'!$A1657:$O3991,3,FALSE)</f>
        <v>5.75</v>
      </c>
      <c r="E1657" s="11" t="str">
        <f>VLOOKUP($A1657,'Medical Examinations'!$A1657:$P3991,14,FALSE)</f>
        <v>Yes</v>
      </c>
      <c r="F1657" s="11" t="str">
        <f>VLOOKUP($A1657,'Medical Examinations'!$A1657:$O3991,5,FALSE)</f>
        <v>No</v>
      </c>
      <c r="G1657" s="11" t="str">
        <f>VLOOKUP($A1657,'Medical Examinations'!$A1657:$O3991,6,FALSE)</f>
        <v>No</v>
      </c>
      <c r="H1657" s="11">
        <f>VLOOKUP($A1657,'Medical Examinations'!$A1657:$P3991,13,FALSE)</f>
        <v>0</v>
      </c>
      <c r="I1657" s="11" t="str">
        <f>VLOOKUP($A1657,'Medical Examinations'!$A1657:$P3991,16,FALSE)</f>
        <v>No</v>
      </c>
      <c r="J1657" s="11" t="str">
        <f>VLOOKUP($A1657,'Medical Examinations'!$A1657:$P3991,11,FALSE)</f>
        <v>Normal Weight</v>
      </c>
      <c r="K1657" s="11" t="str">
        <f>VLOOKUP($A1657,'Medical Examinations'!$A1657:$P3991,12,FALSE)</f>
        <v>Prediabetes</v>
      </c>
      <c r="L1657" s="11" t="str">
        <f>VLOOKUP($A488,'Hospitalisation Details'!$K488:$S2830,7,FALSE)</f>
        <v>2 Jul 1962</v>
      </c>
      <c r="M1657" s="17">
        <f>VLOOKUP($A488,'Hospitalisation Details'!$K488:$S2830,9,FALSE)</f>
        <v>20354.5</v>
      </c>
      <c r="N1657" s="11" t="str">
        <f>VLOOKUP($A488,'Hospitalisation Details'!$K488:$S2830,4,FALSE)</f>
        <v>Tier - 3</v>
      </c>
      <c r="O1657" s="11" t="str">
        <f>VLOOKUP($A488,'Hospitalisation Details'!$K488:$S2830,5,FALSE)</f>
        <v>Tier - 2</v>
      </c>
      <c r="P1657" s="11" t="str">
        <f>VLOOKUP($A488,'Hospitalisation Details'!$K488:$S2830,6,FALSE)</f>
        <v>R1026</v>
      </c>
      <c r="Q1657" s="36">
        <f ca="1">VLOOKUP($A488,'Hospitalisation Details'!$K488:$S2830,8,FALSE)</f>
        <v>62</v>
      </c>
    </row>
    <row r="1658" spans="1:17" x14ac:dyDescent="0.3">
      <c r="A1658" s="14" t="str">
        <f>VLOOKUP('Customer Names'!A1658,'Customer Names'!A1658:F3992,1,FALSE)</f>
        <v>Id1657</v>
      </c>
      <c r="B1658" s="11" t="str">
        <f>VLOOKUP('Customer Names'!B1658,'Customer Names'!B1658:G3992,5,FALSE)</f>
        <v>Colleen C</v>
      </c>
      <c r="C1658" s="11">
        <f>VLOOKUP($A1658,'Medical Examinations'!$A1658:$O3992,2,FALSE)</f>
        <v>43.34</v>
      </c>
      <c r="D1658" s="11">
        <f>VLOOKUP($A1658,'Medical Examinations'!$A1658:$O3992,3,FALSE)</f>
        <v>4.91</v>
      </c>
      <c r="E1658" s="11" t="str">
        <f>VLOOKUP($A1658,'Medical Examinations'!$A1658:$P3992,14,FALSE)</f>
        <v>No</v>
      </c>
      <c r="F1658" s="11" t="str">
        <f>VLOOKUP($A1658,'Medical Examinations'!$A1658:$O3992,5,FALSE)</f>
        <v>No</v>
      </c>
      <c r="G1658" s="11" t="str">
        <f>VLOOKUP($A1658,'Medical Examinations'!$A1658:$O3992,6,FALSE)</f>
        <v>No</v>
      </c>
      <c r="H1658" s="11">
        <f>VLOOKUP($A1658,'Medical Examinations'!$A1658:$P3992,13,FALSE)</f>
        <v>1</v>
      </c>
      <c r="I1658" s="11" t="str">
        <f>VLOOKUP($A1658,'Medical Examinations'!$A1658:$P3992,16,FALSE)</f>
        <v>No</v>
      </c>
      <c r="J1658" s="11" t="str">
        <f>VLOOKUP($A1658,'Medical Examinations'!$A1658:$P3992,11,FALSE)</f>
        <v>Obesity</v>
      </c>
      <c r="K1658" s="11" t="str">
        <f>VLOOKUP($A1658,'Medical Examinations'!$A1658:$P3992,12,FALSE)</f>
        <v>Normal</v>
      </c>
      <c r="L1658" s="11" t="str">
        <f>VLOOKUP($A489,'Hospitalisation Details'!$K489:$S2831,7,FALSE)</f>
        <v>17 Sep 1985</v>
      </c>
      <c r="M1658" s="17">
        <f>VLOOKUP($A489,'Hospitalisation Details'!$K489:$S2831,9,FALSE)</f>
        <v>20296.86</v>
      </c>
      <c r="N1658" s="11" t="str">
        <f>VLOOKUP($A489,'Hospitalisation Details'!$K489:$S2831,4,FALSE)</f>
        <v>Tier - 3</v>
      </c>
      <c r="O1658" s="11" t="str">
        <f>VLOOKUP($A489,'Hospitalisation Details'!$K489:$S2831,5,FALSE)</f>
        <v>Tier - 1</v>
      </c>
      <c r="P1658" s="11" t="str">
        <f>VLOOKUP($A489,'Hospitalisation Details'!$K489:$S2831,6,FALSE)</f>
        <v>R1024</v>
      </c>
      <c r="Q1658" s="36">
        <f ca="1">VLOOKUP($A489,'Hospitalisation Details'!$K489:$S2831,8,FALSE)</f>
        <v>39</v>
      </c>
    </row>
    <row r="1659" spans="1:17" x14ac:dyDescent="0.3">
      <c r="A1659" s="14" t="str">
        <f>VLOOKUP('Customer Names'!A1659,'Customer Names'!A1659:F3993,1,FALSE)</f>
        <v>Id1658</v>
      </c>
      <c r="B1659" s="11" t="str">
        <f>VLOOKUP('Customer Names'!B1659,'Customer Names'!B1659:G3993,5,FALSE)</f>
        <v>Annika</v>
      </c>
      <c r="C1659" s="11">
        <f>VLOOKUP($A1659,'Medical Examinations'!$A1659:$O3993,2,FALSE)</f>
        <v>31.98</v>
      </c>
      <c r="D1659" s="11">
        <f>VLOOKUP($A1659,'Medical Examinations'!$A1659:$O3993,3,FALSE)</f>
        <v>4.46</v>
      </c>
      <c r="E1659" s="11" t="str">
        <f>VLOOKUP($A1659,'Medical Examinations'!$A1659:$P3993,14,FALSE)</f>
        <v>Yes</v>
      </c>
      <c r="F1659" s="11" t="str">
        <f>VLOOKUP($A1659,'Medical Examinations'!$A1659:$O3993,5,FALSE)</f>
        <v>No</v>
      </c>
      <c r="G1659" s="11" t="str">
        <f>VLOOKUP($A1659,'Medical Examinations'!$A1659:$O3993,6,FALSE)</f>
        <v>No</v>
      </c>
      <c r="H1659" s="11">
        <f>VLOOKUP($A1659,'Medical Examinations'!$A1659:$P3993,13,FALSE)</f>
        <v>1</v>
      </c>
      <c r="I1659" s="11" t="str">
        <f>VLOOKUP($A1659,'Medical Examinations'!$A1659:$P3993,16,FALSE)</f>
        <v>No</v>
      </c>
      <c r="J1659" s="11" t="str">
        <f>VLOOKUP($A1659,'Medical Examinations'!$A1659:$P3993,11,FALSE)</f>
        <v>Obesity</v>
      </c>
      <c r="K1659" s="11" t="str">
        <f>VLOOKUP($A1659,'Medical Examinations'!$A1659:$P3993,12,FALSE)</f>
        <v>Normal</v>
      </c>
      <c r="L1659" s="11" t="str">
        <f>VLOOKUP($A490,'Hospitalisation Details'!$K490:$S2832,7,FALSE)</f>
        <v>7 Sep 1993</v>
      </c>
      <c r="M1659" s="17">
        <f>VLOOKUP($A490,'Hospitalisation Details'!$K490:$S2832,9,FALSE)</f>
        <v>20277.810000000001</v>
      </c>
      <c r="N1659" s="11" t="str">
        <f>VLOOKUP($A490,'Hospitalisation Details'!$K490:$S2832,4,FALSE)</f>
        <v>Tier - 3</v>
      </c>
      <c r="O1659" s="11" t="str">
        <f>VLOOKUP($A490,'Hospitalisation Details'!$K490:$S2832,5,FALSE)</f>
        <v>Tier - 3</v>
      </c>
      <c r="P1659" s="11" t="str">
        <f>VLOOKUP($A490,'Hospitalisation Details'!$K490:$S2832,6,FALSE)</f>
        <v>R1016</v>
      </c>
      <c r="Q1659" s="36">
        <f ca="1">VLOOKUP($A490,'Hospitalisation Details'!$K490:$S2832,8,FALSE)</f>
        <v>31</v>
      </c>
    </row>
    <row r="1660" spans="1:17" x14ac:dyDescent="0.3">
      <c r="A1660" s="14" t="str">
        <f>VLOOKUP('Customer Names'!A1660,'Customer Names'!A1660:F3994,1,FALSE)</f>
        <v>Id1659</v>
      </c>
      <c r="B1660" s="11" t="str">
        <f>VLOOKUP('Customer Names'!B1660,'Customer Names'!B1660:G3994,5,FALSE)</f>
        <v>Kelly</v>
      </c>
      <c r="C1660" s="11">
        <f>VLOOKUP($A1660,'Medical Examinations'!$A1660:$O3994,2,FALSE)</f>
        <v>35.86</v>
      </c>
      <c r="D1660" s="11">
        <f>VLOOKUP($A1660,'Medical Examinations'!$A1660:$O3994,3,FALSE)</f>
        <v>6.22</v>
      </c>
      <c r="E1660" s="11" t="str">
        <f>VLOOKUP($A1660,'Medical Examinations'!$A1660:$P3994,14,FALSE)</f>
        <v>No</v>
      </c>
      <c r="F1660" s="11" t="str">
        <f>VLOOKUP($A1660,'Medical Examinations'!$A1660:$O3994,5,FALSE)</f>
        <v>No</v>
      </c>
      <c r="G1660" s="11" t="str">
        <f>VLOOKUP($A1660,'Medical Examinations'!$A1660:$O3994,6,FALSE)</f>
        <v>No</v>
      </c>
      <c r="H1660" s="11">
        <f>VLOOKUP($A1660,'Medical Examinations'!$A1660:$P3994,13,FALSE)</f>
        <v>1</v>
      </c>
      <c r="I1660" s="11" t="str">
        <f>VLOOKUP($A1660,'Medical Examinations'!$A1660:$P3994,16,FALSE)</f>
        <v>No</v>
      </c>
      <c r="J1660" s="11" t="str">
        <f>VLOOKUP($A1660,'Medical Examinations'!$A1660:$P3994,11,FALSE)</f>
        <v>Obesity</v>
      </c>
      <c r="K1660" s="11" t="str">
        <f>VLOOKUP($A1660,'Medical Examinations'!$A1660:$P3994,12,FALSE)</f>
        <v>Prediabetes</v>
      </c>
      <c r="L1660" s="11" t="str">
        <f>VLOOKUP($A491,'Hospitalisation Details'!$K491:$S2833,7,FALSE)</f>
        <v>22 Aug 1966</v>
      </c>
      <c r="M1660" s="17">
        <f>VLOOKUP($A491,'Hospitalisation Details'!$K491:$S2833,9,FALSE)</f>
        <v>20253.84</v>
      </c>
      <c r="N1660" s="11" t="str">
        <f>VLOOKUP($A491,'Hospitalisation Details'!$K491:$S2833,4,FALSE)</f>
        <v>Tier - 2</v>
      </c>
      <c r="O1660" s="11" t="str">
        <f>VLOOKUP($A491,'Hospitalisation Details'!$K491:$S2833,5,FALSE)</f>
        <v>Tier - 3</v>
      </c>
      <c r="P1660" s="11" t="str">
        <f>VLOOKUP($A491,'Hospitalisation Details'!$K491:$S2833,6,FALSE)</f>
        <v>R1012</v>
      </c>
      <c r="Q1660" s="36">
        <f ca="1">VLOOKUP($A491,'Hospitalisation Details'!$K491:$S2833,8,FALSE)</f>
        <v>58</v>
      </c>
    </row>
    <row r="1661" spans="1:17" x14ac:dyDescent="0.3">
      <c r="A1661" s="14" t="str">
        <f>VLOOKUP('Customer Names'!A1661,'Customer Names'!A1661:F3995,1,FALSE)</f>
        <v>Id1660</v>
      </c>
      <c r="B1661" s="11" t="str">
        <f>VLOOKUP('Customer Names'!B1661,'Customer Names'!B1661:G3995,5,FALSE)</f>
        <v>Nicholas C</v>
      </c>
      <c r="C1661" s="11">
        <f>VLOOKUP($A1661,'Medical Examinations'!$A1661:$O3995,2,FALSE)</f>
        <v>15.2</v>
      </c>
      <c r="D1661" s="11">
        <f>VLOOKUP($A1661,'Medical Examinations'!$A1661:$O3995,3,FALSE)</f>
        <v>8.82</v>
      </c>
      <c r="E1661" s="11" t="str">
        <f>VLOOKUP($A1661,'Medical Examinations'!$A1661:$P3995,14,FALSE)</f>
        <v>No</v>
      </c>
      <c r="F1661" s="11" t="str">
        <f>VLOOKUP($A1661,'Medical Examinations'!$A1661:$O3995,5,FALSE)</f>
        <v>No</v>
      </c>
      <c r="G1661" s="11" t="str">
        <f>VLOOKUP($A1661,'Medical Examinations'!$A1661:$O3995,6,FALSE)</f>
        <v>No</v>
      </c>
      <c r="H1661" s="11">
        <f>VLOOKUP($A1661,'Medical Examinations'!$A1661:$P3995,13,FALSE)</f>
        <v>0</v>
      </c>
      <c r="I1661" s="11" t="str">
        <f>VLOOKUP($A1661,'Medical Examinations'!$A1661:$P3995,16,FALSE)</f>
        <v>No</v>
      </c>
      <c r="J1661" s="11" t="str">
        <f>VLOOKUP($A1661,'Medical Examinations'!$A1661:$P3995,11,FALSE)</f>
        <v>Underweight</v>
      </c>
      <c r="K1661" s="11" t="str">
        <f>VLOOKUP($A1661,'Medical Examinations'!$A1661:$P3995,12,FALSE)</f>
        <v>Diabetes</v>
      </c>
      <c r="L1661" s="11" t="str">
        <f>VLOOKUP($A492,'Hospitalisation Details'!$K492:$S2834,7,FALSE)</f>
        <v>17 Oct 1987</v>
      </c>
      <c r="M1661" s="17">
        <f>VLOOKUP($A492,'Hospitalisation Details'!$K492:$S2834,9,FALSE)</f>
        <v>20234.849999999999</v>
      </c>
      <c r="N1661" s="11" t="str">
        <f>VLOOKUP($A492,'Hospitalisation Details'!$K492:$S2834,4,FALSE)</f>
        <v>Tier - 2</v>
      </c>
      <c r="O1661" s="11" t="str">
        <f>VLOOKUP($A492,'Hospitalisation Details'!$K492:$S2834,5,FALSE)</f>
        <v>Tier - 3</v>
      </c>
      <c r="P1661" s="11" t="str">
        <f>VLOOKUP($A492,'Hospitalisation Details'!$K492:$S2834,6,FALSE)</f>
        <v>R1012</v>
      </c>
      <c r="Q1661" s="36">
        <f ca="1">VLOOKUP($A492,'Hospitalisation Details'!$K492:$S2834,8,FALSE)</f>
        <v>37</v>
      </c>
    </row>
    <row r="1662" spans="1:17" x14ac:dyDescent="0.3">
      <c r="A1662" s="14" t="str">
        <f>VLOOKUP('Customer Names'!A1662,'Customer Names'!A1662:F3996,1,FALSE)</f>
        <v>Id1661</v>
      </c>
      <c r="B1662" s="11" t="str">
        <f>VLOOKUP('Customer Names'!B1662,'Customer Names'!B1662:G3996,5,FALSE)</f>
        <v>Kelly K</v>
      </c>
      <c r="C1662" s="11">
        <f>VLOOKUP($A1662,'Medical Examinations'!$A1662:$O3996,2,FALSE)</f>
        <v>37.200000000000003</v>
      </c>
      <c r="D1662" s="11">
        <f>VLOOKUP($A1662,'Medical Examinations'!$A1662:$O3996,3,FALSE)</f>
        <v>10.14</v>
      </c>
      <c r="E1662" s="11" t="str">
        <f>VLOOKUP($A1662,'Medical Examinations'!$A1662:$P3996,14,FALSE)</f>
        <v>No</v>
      </c>
      <c r="F1662" s="11" t="str">
        <f>VLOOKUP($A1662,'Medical Examinations'!$A1662:$O3996,5,FALSE)</f>
        <v>No</v>
      </c>
      <c r="G1662" s="11" t="str">
        <f>VLOOKUP($A1662,'Medical Examinations'!$A1662:$O3996,6,FALSE)</f>
        <v>No</v>
      </c>
      <c r="H1662" s="11">
        <f>VLOOKUP($A1662,'Medical Examinations'!$A1662:$P3996,13,FALSE)</f>
        <v>0</v>
      </c>
      <c r="I1662" s="11" t="str">
        <f>VLOOKUP($A1662,'Medical Examinations'!$A1662:$P3996,16,FALSE)</f>
        <v>No</v>
      </c>
      <c r="J1662" s="11" t="str">
        <f>VLOOKUP($A1662,'Medical Examinations'!$A1662:$P3996,11,FALSE)</f>
        <v>Obesity</v>
      </c>
      <c r="K1662" s="11" t="str">
        <f>VLOOKUP($A1662,'Medical Examinations'!$A1662:$P3996,12,FALSE)</f>
        <v>Diabetes</v>
      </c>
      <c r="L1662" s="11" t="str">
        <f>VLOOKUP($A493,'Hospitalisation Details'!$K493:$S2835,7,FALSE)</f>
        <v>8 Jun 1994</v>
      </c>
      <c r="M1662" s="17">
        <f>VLOOKUP($A493,'Hospitalisation Details'!$K493:$S2835,9,FALSE)</f>
        <v>20177.669999999998</v>
      </c>
      <c r="N1662" s="11" t="str">
        <f>VLOOKUP($A493,'Hospitalisation Details'!$K493:$S2835,4,FALSE)</f>
        <v>Tier - 2</v>
      </c>
      <c r="O1662" s="11" t="str">
        <f>VLOOKUP($A493,'Hospitalisation Details'!$K493:$S2835,5,FALSE)</f>
        <v>Tier - 1</v>
      </c>
      <c r="P1662" s="11" t="str">
        <f>VLOOKUP($A493,'Hospitalisation Details'!$K493:$S2835,6,FALSE)</f>
        <v>R1011</v>
      </c>
      <c r="Q1662" s="36">
        <f ca="1">VLOOKUP($A493,'Hospitalisation Details'!$K493:$S2835,8,FALSE)</f>
        <v>30</v>
      </c>
    </row>
    <row r="1663" spans="1:17" x14ac:dyDescent="0.3">
      <c r="A1663" s="14" t="str">
        <f>VLOOKUP('Customer Names'!A1663,'Customer Names'!A1663:F3997,1,FALSE)</f>
        <v>Id1662</v>
      </c>
      <c r="B1663" s="11" t="str">
        <f>VLOOKUP('Customer Names'!B1663,'Customer Names'!B1663:G3997,5,FALSE)</f>
        <v>Andrew</v>
      </c>
      <c r="C1663" s="11">
        <f>VLOOKUP($A1663,'Medical Examinations'!$A1663:$O3997,2,FALSE)</f>
        <v>17.91</v>
      </c>
      <c r="D1663" s="11">
        <f>VLOOKUP($A1663,'Medical Examinations'!$A1663:$O3997,3,FALSE)</f>
        <v>4.66</v>
      </c>
      <c r="E1663" s="11" t="str">
        <f>VLOOKUP($A1663,'Medical Examinations'!$A1663:$P3997,14,FALSE)</f>
        <v>No</v>
      </c>
      <c r="F1663" s="11" t="str">
        <f>VLOOKUP($A1663,'Medical Examinations'!$A1663:$O3997,5,FALSE)</f>
        <v>No</v>
      </c>
      <c r="G1663" s="11" t="str">
        <f>VLOOKUP($A1663,'Medical Examinations'!$A1663:$O3997,6,FALSE)</f>
        <v>No</v>
      </c>
      <c r="H1663" s="11">
        <f>VLOOKUP($A1663,'Medical Examinations'!$A1663:$P3997,13,FALSE)</f>
        <v>2</v>
      </c>
      <c r="I1663" s="11" t="str">
        <f>VLOOKUP($A1663,'Medical Examinations'!$A1663:$P3997,16,FALSE)</f>
        <v>No</v>
      </c>
      <c r="J1663" s="11" t="str">
        <f>VLOOKUP($A1663,'Medical Examinations'!$A1663:$P3997,11,FALSE)</f>
        <v>Underweight</v>
      </c>
      <c r="K1663" s="11" t="str">
        <f>VLOOKUP($A1663,'Medical Examinations'!$A1663:$P3997,12,FALSE)</f>
        <v>Normal</v>
      </c>
      <c r="L1663" s="11" t="str">
        <f>VLOOKUP($A494,'Hospitalisation Details'!$K494:$S2836,7,FALSE)</f>
        <v>9 Jul 2002</v>
      </c>
      <c r="M1663" s="17">
        <f>VLOOKUP($A494,'Hospitalisation Details'!$K494:$S2836,9,FALSE)</f>
        <v>20167.34</v>
      </c>
      <c r="N1663" s="11" t="str">
        <f>VLOOKUP($A494,'Hospitalisation Details'!$K494:$S2836,4,FALSE)</f>
        <v>Tier - 3</v>
      </c>
      <c r="O1663" s="11" t="str">
        <f>VLOOKUP($A494,'Hospitalisation Details'!$K494:$S2836,5,FALSE)</f>
        <v>Tier - 3</v>
      </c>
      <c r="P1663" s="11" t="str">
        <f>VLOOKUP($A494,'Hospitalisation Details'!$K494:$S2836,6,FALSE)</f>
        <v>R1011</v>
      </c>
      <c r="Q1663" s="36">
        <f ca="1">VLOOKUP($A494,'Hospitalisation Details'!$K494:$S2836,8,FALSE)</f>
        <v>22</v>
      </c>
    </row>
    <row r="1664" spans="1:17" x14ac:dyDescent="0.3">
      <c r="A1664" s="14" t="str">
        <f>VLOOKUP('Customer Names'!A1664,'Customer Names'!A1664:F3998,1,FALSE)</f>
        <v>Id1663</v>
      </c>
      <c r="B1664" s="11" t="str">
        <f>VLOOKUP('Customer Names'!B1664,'Customer Names'!B1664:G3998,5,FALSE)</f>
        <v>Hannah</v>
      </c>
      <c r="C1664" s="11">
        <f>VLOOKUP($A1664,'Medical Examinations'!$A1664:$O3998,2,FALSE)</f>
        <v>20.76</v>
      </c>
      <c r="D1664" s="11">
        <f>VLOOKUP($A1664,'Medical Examinations'!$A1664:$O3998,3,FALSE)</f>
        <v>6.26</v>
      </c>
      <c r="E1664" s="11" t="str">
        <f>VLOOKUP($A1664,'Medical Examinations'!$A1664:$P3998,14,FALSE)</f>
        <v>No</v>
      </c>
      <c r="F1664" s="11" t="str">
        <f>VLOOKUP($A1664,'Medical Examinations'!$A1664:$O3998,5,FALSE)</f>
        <v>No</v>
      </c>
      <c r="G1664" s="11" t="str">
        <f>VLOOKUP($A1664,'Medical Examinations'!$A1664:$O3998,6,FALSE)</f>
        <v>No</v>
      </c>
      <c r="H1664" s="11">
        <f>VLOOKUP($A1664,'Medical Examinations'!$A1664:$P3998,13,FALSE)</f>
        <v>0</v>
      </c>
      <c r="I1664" s="11" t="str">
        <f>VLOOKUP($A1664,'Medical Examinations'!$A1664:$P3998,16,FALSE)</f>
        <v>No</v>
      </c>
      <c r="J1664" s="11" t="str">
        <f>VLOOKUP($A1664,'Medical Examinations'!$A1664:$P3998,11,FALSE)</f>
        <v>Normal Weight</v>
      </c>
      <c r="K1664" s="11" t="str">
        <f>VLOOKUP($A1664,'Medical Examinations'!$A1664:$P3998,12,FALSE)</f>
        <v>Prediabetes</v>
      </c>
      <c r="L1664" s="11" t="str">
        <f>VLOOKUP($A495,'Hospitalisation Details'!$K495:$S2837,7,FALSE)</f>
        <v>6 Oct 1983</v>
      </c>
      <c r="M1664" s="17">
        <f>VLOOKUP($A495,'Hospitalisation Details'!$K495:$S2837,9,FALSE)</f>
        <v>20149.32</v>
      </c>
      <c r="N1664" s="11" t="str">
        <f>VLOOKUP($A495,'Hospitalisation Details'!$K495:$S2837,4,FALSE)</f>
        <v>Tier - 2</v>
      </c>
      <c r="O1664" s="11" t="str">
        <f>VLOOKUP($A495,'Hospitalisation Details'!$K495:$S2837,5,FALSE)</f>
        <v>Tier - 1</v>
      </c>
      <c r="P1664" s="11" t="str">
        <f>VLOOKUP($A495,'Hospitalisation Details'!$K495:$S2837,6,FALSE)</f>
        <v>R1016</v>
      </c>
      <c r="Q1664" s="36">
        <f ca="1">VLOOKUP($A495,'Hospitalisation Details'!$K495:$S2837,8,FALSE)</f>
        <v>41</v>
      </c>
    </row>
    <row r="1665" spans="1:17" x14ac:dyDescent="0.3">
      <c r="A1665" s="14" t="str">
        <f>VLOOKUP('Customer Names'!A1665,'Customer Names'!A1665:F3999,1,FALSE)</f>
        <v>Id1664</v>
      </c>
      <c r="B1665" s="11" t="str">
        <f>VLOOKUP('Customer Names'!B1665,'Customer Names'!B1665:G3999,5,FALSE)</f>
        <v>Patricio Sr</v>
      </c>
      <c r="C1665" s="11">
        <f>VLOOKUP($A1665,'Medical Examinations'!$A1665:$O3999,2,FALSE)</f>
        <v>38.99</v>
      </c>
      <c r="D1665" s="11">
        <f>VLOOKUP($A1665,'Medical Examinations'!$A1665:$O3999,3,FALSE)</f>
        <v>5.21</v>
      </c>
      <c r="E1665" s="11" t="str">
        <f>VLOOKUP($A1665,'Medical Examinations'!$A1665:$P3999,14,FALSE)</f>
        <v>No</v>
      </c>
      <c r="F1665" s="11" t="str">
        <f>VLOOKUP($A1665,'Medical Examinations'!$A1665:$O3999,5,FALSE)</f>
        <v>Yes</v>
      </c>
      <c r="G1665" s="11" t="str">
        <f>VLOOKUP($A1665,'Medical Examinations'!$A1665:$O3999,6,FALSE)</f>
        <v>No</v>
      </c>
      <c r="H1665" s="11">
        <f>VLOOKUP($A1665,'Medical Examinations'!$A1665:$P3999,13,FALSE)</f>
        <v>1</v>
      </c>
      <c r="I1665" s="11" t="str">
        <f>VLOOKUP($A1665,'Medical Examinations'!$A1665:$P3999,16,FALSE)</f>
        <v>No</v>
      </c>
      <c r="J1665" s="11" t="str">
        <f>VLOOKUP($A1665,'Medical Examinations'!$A1665:$P3999,11,FALSE)</f>
        <v>Obesity</v>
      </c>
      <c r="K1665" s="11" t="str">
        <f>VLOOKUP($A1665,'Medical Examinations'!$A1665:$P3999,12,FALSE)</f>
        <v>Normal</v>
      </c>
      <c r="L1665" s="11" t="str">
        <f>VLOOKUP($A496,'Hospitalisation Details'!$K496:$S2838,7,FALSE)</f>
        <v>25 Jul 1988</v>
      </c>
      <c r="M1665" s="17">
        <f>VLOOKUP($A496,'Hospitalisation Details'!$K496:$S2838,9,FALSE)</f>
        <v>20009.63</v>
      </c>
      <c r="N1665" s="11" t="str">
        <f>VLOOKUP($A496,'Hospitalisation Details'!$K496:$S2838,4,FALSE)</f>
        <v>Tier - 2</v>
      </c>
      <c r="O1665" s="11" t="str">
        <f>VLOOKUP($A496,'Hospitalisation Details'!$K496:$S2838,5,FALSE)</f>
        <v>Tier - 1</v>
      </c>
      <c r="P1665" s="11" t="str">
        <f>VLOOKUP($A496,'Hospitalisation Details'!$K496:$S2838,6,FALSE)</f>
        <v>R1012</v>
      </c>
      <c r="Q1665" s="36">
        <f ca="1">VLOOKUP($A496,'Hospitalisation Details'!$K496:$S2838,8,FALSE)</f>
        <v>36</v>
      </c>
    </row>
    <row r="1666" spans="1:17" x14ac:dyDescent="0.3">
      <c r="A1666" s="14" t="str">
        <f>VLOOKUP('Customer Names'!A1666,'Customer Names'!A1666:F4000,1,FALSE)</f>
        <v>Id1665</v>
      </c>
      <c r="B1666" s="11" t="str">
        <f>VLOOKUP('Customer Names'!B1666,'Customer Names'!B1666:G4000,5,FALSE)</f>
        <v>Robert B</v>
      </c>
      <c r="C1666" s="11">
        <f>VLOOKUP($A1666,'Medical Examinations'!$A1666:$O4000,2,FALSE)</f>
        <v>42.655000000000001</v>
      </c>
      <c r="D1666" s="11">
        <f>VLOOKUP($A1666,'Medical Examinations'!$A1666:$O4000,3,FALSE)</f>
        <v>5.94</v>
      </c>
      <c r="E1666" s="11" t="str">
        <f>VLOOKUP($A1666,'Medical Examinations'!$A1666:$P4000,14,FALSE)</f>
        <v>Yes</v>
      </c>
      <c r="F1666" s="11" t="str">
        <f>VLOOKUP($A1666,'Medical Examinations'!$A1666:$O4000,5,FALSE)</f>
        <v>No</v>
      </c>
      <c r="G1666" s="11" t="str">
        <f>VLOOKUP($A1666,'Medical Examinations'!$A1666:$O4000,6,FALSE)</f>
        <v>Yes</v>
      </c>
      <c r="H1666" s="11">
        <f>VLOOKUP($A1666,'Medical Examinations'!$A1666:$P4000,13,FALSE)</f>
        <v>1</v>
      </c>
      <c r="I1666" s="11" t="str">
        <f>VLOOKUP($A1666,'Medical Examinations'!$A1666:$P4000,16,FALSE)</f>
        <v>No</v>
      </c>
      <c r="J1666" s="11" t="str">
        <f>VLOOKUP($A1666,'Medical Examinations'!$A1666:$P4000,11,FALSE)</f>
        <v>Obesity</v>
      </c>
      <c r="K1666" s="11" t="str">
        <f>VLOOKUP($A1666,'Medical Examinations'!$A1666:$P4000,12,FALSE)</f>
        <v>Prediabetes</v>
      </c>
      <c r="L1666" s="11" t="str">
        <f>VLOOKUP($A497,'Hospitalisation Details'!$K497:$S2839,7,FALSE)</f>
        <v>10 Aug 1966</v>
      </c>
      <c r="M1666" s="17">
        <f>VLOOKUP($A497,'Hospitalisation Details'!$K497:$S2839,9,FALSE)</f>
        <v>19995.29</v>
      </c>
      <c r="N1666" s="11" t="str">
        <f>VLOOKUP($A497,'Hospitalisation Details'!$K497:$S2839,4,FALSE)</f>
        <v>Tier - 1</v>
      </c>
      <c r="O1666" s="11" t="str">
        <f>VLOOKUP($A497,'Hospitalisation Details'!$K497:$S2839,5,FALSE)</f>
        <v>Tier - 3</v>
      </c>
      <c r="P1666" s="11" t="str">
        <f>VLOOKUP($A497,'Hospitalisation Details'!$K497:$S2839,6,FALSE)</f>
        <v>R1026</v>
      </c>
      <c r="Q1666" s="36">
        <f ca="1">VLOOKUP($A497,'Hospitalisation Details'!$K497:$S2839,8,FALSE)</f>
        <v>58</v>
      </c>
    </row>
    <row r="1667" spans="1:17" x14ac:dyDescent="0.3">
      <c r="A1667" s="14" t="str">
        <f>VLOOKUP('Customer Names'!A1667,'Customer Names'!A1667:F4001,1,FALSE)</f>
        <v>Id1666</v>
      </c>
      <c r="B1667" s="11" t="str">
        <f>VLOOKUP('Customer Names'!B1667,'Customer Names'!B1667:G4001,5,FALSE)</f>
        <v>Benjamin M</v>
      </c>
      <c r="C1667" s="11">
        <f>VLOOKUP($A1667,'Medical Examinations'!$A1667:$O4001,2,FALSE)</f>
        <v>30.57</v>
      </c>
      <c r="D1667" s="11">
        <f>VLOOKUP($A1667,'Medical Examinations'!$A1667:$O4001,3,FALSE)</f>
        <v>5.34</v>
      </c>
      <c r="E1667" s="11" t="str">
        <f>VLOOKUP($A1667,'Medical Examinations'!$A1667:$P4001,14,FALSE)</f>
        <v>No</v>
      </c>
      <c r="F1667" s="11" t="str">
        <f>VLOOKUP($A1667,'Medical Examinations'!$A1667:$O4001,5,FALSE)</f>
        <v>No</v>
      </c>
      <c r="G1667" s="11" t="str">
        <f>VLOOKUP($A1667,'Medical Examinations'!$A1667:$O4001,6,FALSE)</f>
        <v>Yes</v>
      </c>
      <c r="H1667" s="11">
        <f>VLOOKUP($A1667,'Medical Examinations'!$A1667:$P4001,13,FALSE)</f>
        <v>1</v>
      </c>
      <c r="I1667" s="11" t="str">
        <f>VLOOKUP($A1667,'Medical Examinations'!$A1667:$P4001,16,FALSE)</f>
        <v>No</v>
      </c>
      <c r="J1667" s="11" t="str">
        <f>VLOOKUP($A1667,'Medical Examinations'!$A1667:$P4001,11,FALSE)</f>
        <v>Obesity</v>
      </c>
      <c r="K1667" s="11" t="str">
        <f>VLOOKUP($A1667,'Medical Examinations'!$A1667:$P4001,12,FALSE)</f>
        <v>Normal</v>
      </c>
      <c r="L1667" s="11" t="str">
        <f>VLOOKUP($A498,'Hospitalisation Details'!$K498:$S2840,7,FALSE)</f>
        <v>9 Oct 1980</v>
      </c>
      <c r="M1667" s="17">
        <f>VLOOKUP($A498,'Hospitalisation Details'!$K498:$S2840,9,FALSE)</f>
        <v>19964.75</v>
      </c>
      <c r="N1667" s="11" t="str">
        <f>VLOOKUP($A498,'Hospitalisation Details'!$K498:$S2840,4,FALSE)</f>
        <v>Tier - 1</v>
      </c>
      <c r="O1667" s="11" t="str">
        <f>VLOOKUP($A498,'Hospitalisation Details'!$K498:$S2840,5,FALSE)</f>
        <v>Tier - 2</v>
      </c>
      <c r="P1667" s="11" t="str">
        <f>VLOOKUP($A498,'Hospitalisation Details'!$K498:$S2840,6,FALSE)</f>
        <v>R1024</v>
      </c>
      <c r="Q1667" s="36">
        <f ca="1">VLOOKUP($A498,'Hospitalisation Details'!$K498:$S2840,8,FALSE)</f>
        <v>44</v>
      </c>
    </row>
    <row r="1668" spans="1:17" x14ac:dyDescent="0.3">
      <c r="A1668" s="14" t="str">
        <f>VLOOKUP('Customer Names'!A1668,'Customer Names'!A1668:F4002,1,FALSE)</f>
        <v>Id1667</v>
      </c>
      <c r="B1668" s="11" t="str">
        <f>VLOOKUP('Customer Names'!B1668,'Customer Names'!B1668:G4002,5,FALSE)</f>
        <v>Robert</v>
      </c>
      <c r="C1668" s="11">
        <f>VLOOKUP($A1668,'Medical Examinations'!$A1668:$O4002,2,FALSE)</f>
        <v>17.7</v>
      </c>
      <c r="D1668" s="11">
        <f>VLOOKUP($A1668,'Medical Examinations'!$A1668:$O4002,3,FALSE)</f>
        <v>6.38</v>
      </c>
      <c r="E1668" s="11" t="str">
        <f>VLOOKUP($A1668,'Medical Examinations'!$A1668:$P4002,14,FALSE)</f>
        <v>No</v>
      </c>
      <c r="F1668" s="11" t="str">
        <f>VLOOKUP($A1668,'Medical Examinations'!$A1668:$O4002,5,FALSE)</f>
        <v>No</v>
      </c>
      <c r="G1668" s="11" t="str">
        <f>VLOOKUP($A1668,'Medical Examinations'!$A1668:$O4002,6,FALSE)</f>
        <v>No</v>
      </c>
      <c r="H1668" s="11">
        <f>VLOOKUP($A1668,'Medical Examinations'!$A1668:$P4002,13,FALSE)</f>
        <v>2</v>
      </c>
      <c r="I1668" s="11" t="str">
        <f>VLOOKUP($A1668,'Medical Examinations'!$A1668:$P4002,16,FALSE)</f>
        <v>No</v>
      </c>
      <c r="J1668" s="11" t="str">
        <f>VLOOKUP($A1668,'Medical Examinations'!$A1668:$P4002,11,FALSE)</f>
        <v>Underweight</v>
      </c>
      <c r="K1668" s="11" t="str">
        <f>VLOOKUP($A1668,'Medical Examinations'!$A1668:$P4002,12,FALSE)</f>
        <v>Prediabetes</v>
      </c>
      <c r="L1668" s="11" t="str">
        <f>VLOOKUP($A499,'Hospitalisation Details'!$K499:$S2841,7,FALSE)</f>
        <v>18 Oct 1997</v>
      </c>
      <c r="M1668" s="17">
        <f>VLOOKUP($A499,'Hospitalisation Details'!$K499:$S2841,9,FALSE)</f>
        <v>19933.46</v>
      </c>
      <c r="N1668" s="11" t="str">
        <f>VLOOKUP($A499,'Hospitalisation Details'!$K499:$S2841,4,FALSE)</f>
        <v>Tier - 1</v>
      </c>
      <c r="O1668" s="11" t="str">
        <f>VLOOKUP($A499,'Hospitalisation Details'!$K499:$S2841,5,FALSE)</f>
        <v>Tier - 3</v>
      </c>
      <c r="P1668" s="11" t="str">
        <f>VLOOKUP($A499,'Hospitalisation Details'!$K499:$S2841,6,FALSE)</f>
        <v>R1011</v>
      </c>
      <c r="Q1668" s="36">
        <f ca="1">VLOOKUP($A499,'Hospitalisation Details'!$K499:$S2841,8,FALSE)</f>
        <v>27</v>
      </c>
    </row>
    <row r="1669" spans="1:17" x14ac:dyDescent="0.3">
      <c r="A1669" s="14" t="str">
        <f>VLOOKUP('Customer Names'!A1669,'Customer Names'!A1669:F4003,1,FALSE)</f>
        <v>Id1668</v>
      </c>
      <c r="B1669" s="11" t="str">
        <f>VLOOKUP('Customer Names'!B1669,'Customer Names'!B1669:G4003,5,FALSE)</f>
        <v>Eric R</v>
      </c>
      <c r="C1669" s="11">
        <f>VLOOKUP($A1669,'Medical Examinations'!$A1669:$O4003,2,FALSE)</f>
        <v>34.770000000000003</v>
      </c>
      <c r="D1669" s="11">
        <f>VLOOKUP($A1669,'Medical Examinations'!$A1669:$O4003,3,FALSE)</f>
        <v>4.47</v>
      </c>
      <c r="E1669" s="11" t="str">
        <f>VLOOKUP($A1669,'Medical Examinations'!$A1669:$P4003,14,FALSE)</f>
        <v>No</v>
      </c>
      <c r="F1669" s="11" t="str">
        <f>VLOOKUP($A1669,'Medical Examinations'!$A1669:$O4003,5,FALSE)</f>
        <v>No</v>
      </c>
      <c r="G1669" s="11" t="str">
        <f>VLOOKUP($A1669,'Medical Examinations'!$A1669:$O4003,6,FALSE)</f>
        <v>No</v>
      </c>
      <c r="H1669" s="11">
        <f>VLOOKUP($A1669,'Medical Examinations'!$A1669:$P4003,13,FALSE)</f>
        <v>1</v>
      </c>
      <c r="I1669" s="11" t="str">
        <f>VLOOKUP($A1669,'Medical Examinations'!$A1669:$P4003,16,FALSE)</f>
        <v>No</v>
      </c>
      <c r="J1669" s="11" t="str">
        <f>VLOOKUP($A1669,'Medical Examinations'!$A1669:$P4003,11,FALSE)</f>
        <v>Obesity</v>
      </c>
      <c r="K1669" s="11" t="str">
        <f>VLOOKUP($A1669,'Medical Examinations'!$A1669:$P4003,12,FALSE)</f>
        <v>Normal</v>
      </c>
      <c r="L1669" s="11" t="str">
        <f>VLOOKUP($A500,'Hospitalisation Details'!$K500:$S2842,7,FALSE)</f>
        <v>30 Oct 1979</v>
      </c>
      <c r="M1669" s="17">
        <f>VLOOKUP($A500,'Hospitalisation Details'!$K500:$S2842,9,FALSE)</f>
        <v>19798.05</v>
      </c>
      <c r="N1669" s="11" t="str">
        <f>VLOOKUP($A500,'Hospitalisation Details'!$K500:$S2842,4,FALSE)</f>
        <v>Tier - 1</v>
      </c>
      <c r="O1669" s="11" t="str">
        <f>VLOOKUP($A500,'Hospitalisation Details'!$K500:$S2842,5,FALSE)</f>
        <v>Tier - 1</v>
      </c>
      <c r="P1669" s="11" t="str">
        <f>VLOOKUP($A500,'Hospitalisation Details'!$K500:$S2842,6,FALSE)</f>
        <v>R1024</v>
      </c>
      <c r="Q1669" s="36">
        <f ca="1">VLOOKUP($A500,'Hospitalisation Details'!$K500:$S2842,8,FALSE)</f>
        <v>45</v>
      </c>
    </row>
    <row r="1670" spans="1:17" x14ac:dyDescent="0.3">
      <c r="A1670" s="14" t="str">
        <f>VLOOKUP('Customer Names'!A1670,'Customer Names'!A1670:F4004,1,FALSE)</f>
        <v>Id1669</v>
      </c>
      <c r="B1670" s="11" t="str">
        <f>VLOOKUP('Customer Names'!B1670,'Customer Names'!B1670:G4004,5,FALSE)</f>
        <v>Matthew</v>
      </c>
      <c r="C1670" s="11">
        <f>VLOOKUP($A1670,'Medical Examinations'!$A1670:$O4004,2,FALSE)</f>
        <v>16.88</v>
      </c>
      <c r="D1670" s="11">
        <f>VLOOKUP($A1670,'Medical Examinations'!$A1670:$O4004,3,FALSE)</f>
        <v>9.9600000000000009</v>
      </c>
      <c r="E1670" s="11" t="str">
        <f>VLOOKUP($A1670,'Medical Examinations'!$A1670:$P4004,14,FALSE)</f>
        <v>No</v>
      </c>
      <c r="F1670" s="11" t="str">
        <f>VLOOKUP($A1670,'Medical Examinations'!$A1670:$O4004,5,FALSE)</f>
        <v>No</v>
      </c>
      <c r="G1670" s="11" t="str">
        <f>VLOOKUP($A1670,'Medical Examinations'!$A1670:$O4004,6,FALSE)</f>
        <v>No</v>
      </c>
      <c r="H1670" s="11">
        <f>VLOOKUP($A1670,'Medical Examinations'!$A1670:$P4004,13,FALSE)</f>
        <v>0</v>
      </c>
      <c r="I1670" s="11" t="str">
        <f>VLOOKUP($A1670,'Medical Examinations'!$A1670:$P4004,16,FALSE)</f>
        <v>No</v>
      </c>
      <c r="J1670" s="11" t="str">
        <f>VLOOKUP($A1670,'Medical Examinations'!$A1670:$P4004,11,FALSE)</f>
        <v>Underweight</v>
      </c>
      <c r="K1670" s="11" t="str">
        <f>VLOOKUP($A1670,'Medical Examinations'!$A1670:$P4004,12,FALSE)</f>
        <v>Diabetes</v>
      </c>
      <c r="L1670" s="11" t="str">
        <f>VLOOKUP($A501,'Hospitalisation Details'!$K501:$S2843,7,FALSE)</f>
        <v>14 Jun 1972</v>
      </c>
      <c r="M1670" s="17">
        <f>VLOOKUP($A501,'Hospitalisation Details'!$K501:$S2843,9,FALSE)</f>
        <v>19749.38</v>
      </c>
      <c r="N1670" s="11" t="str">
        <f>VLOOKUP($A501,'Hospitalisation Details'!$K501:$S2843,4,FALSE)</f>
        <v>Tier - 1</v>
      </c>
      <c r="O1670" s="11" t="str">
        <f>VLOOKUP($A501,'Hospitalisation Details'!$K501:$S2843,5,FALSE)</f>
        <v>Tier - 3</v>
      </c>
      <c r="P1670" s="11" t="str">
        <f>VLOOKUP($A501,'Hospitalisation Details'!$K501:$S2843,6,FALSE)</f>
        <v>R1013</v>
      </c>
      <c r="Q1670" s="36">
        <f ca="1">VLOOKUP($A501,'Hospitalisation Details'!$K501:$S2843,8,FALSE)</f>
        <v>52</v>
      </c>
    </row>
    <row r="1671" spans="1:17" x14ac:dyDescent="0.3">
      <c r="A1671" s="14" t="str">
        <f>VLOOKUP('Customer Names'!A1671,'Customer Names'!A1671:F4005,1,FALSE)</f>
        <v>Id1670</v>
      </c>
      <c r="B1671" s="11" t="str">
        <f>VLOOKUP('Customer Names'!B1671,'Customer Names'!B1671:G4005,5,FALSE)</f>
        <v>Bob R</v>
      </c>
      <c r="C1671" s="11">
        <f>VLOOKUP($A1671,'Medical Examinations'!$A1671:$O4005,2,FALSE)</f>
        <v>40.26</v>
      </c>
      <c r="D1671" s="11">
        <f>VLOOKUP($A1671,'Medical Examinations'!$A1671:$O4005,3,FALSE)</f>
        <v>9.92</v>
      </c>
      <c r="E1671" s="11" t="str">
        <f>VLOOKUP($A1671,'Medical Examinations'!$A1671:$P4005,14,FALSE)</f>
        <v>Yes</v>
      </c>
      <c r="F1671" s="11" t="str">
        <f>VLOOKUP($A1671,'Medical Examinations'!$A1671:$O4005,5,FALSE)</f>
        <v>No</v>
      </c>
      <c r="G1671" s="11" t="str">
        <f>VLOOKUP($A1671,'Medical Examinations'!$A1671:$O4005,6,FALSE)</f>
        <v>No</v>
      </c>
      <c r="H1671" s="11">
        <f>VLOOKUP($A1671,'Medical Examinations'!$A1671:$P4005,13,FALSE)</f>
        <v>0</v>
      </c>
      <c r="I1671" s="11" t="str">
        <f>VLOOKUP($A1671,'Medical Examinations'!$A1671:$P4005,16,FALSE)</f>
        <v>No</v>
      </c>
      <c r="J1671" s="11" t="str">
        <f>VLOOKUP($A1671,'Medical Examinations'!$A1671:$P4005,11,FALSE)</f>
        <v>Obesity</v>
      </c>
      <c r="K1671" s="11" t="str">
        <f>VLOOKUP($A1671,'Medical Examinations'!$A1671:$P4005,12,FALSE)</f>
        <v>Diabetes</v>
      </c>
      <c r="L1671" s="11" t="str">
        <f>VLOOKUP($A502,'Hospitalisation Details'!$K502:$S2844,7,FALSE)</f>
        <v>8 Aug 1990</v>
      </c>
      <c r="M1671" s="17">
        <f>VLOOKUP($A502,'Hospitalisation Details'!$K502:$S2844,9,FALSE)</f>
        <v>19719.689999999999</v>
      </c>
      <c r="N1671" s="11" t="str">
        <f>VLOOKUP($A502,'Hospitalisation Details'!$K502:$S2844,4,FALSE)</f>
        <v>Tier - 1</v>
      </c>
      <c r="O1671" s="11" t="str">
        <f>VLOOKUP($A502,'Hospitalisation Details'!$K502:$S2844,5,FALSE)</f>
        <v>Tier - 2</v>
      </c>
      <c r="P1671" s="11" t="str">
        <f>VLOOKUP($A502,'Hospitalisation Details'!$K502:$S2844,6,FALSE)</f>
        <v>R1013</v>
      </c>
      <c r="Q1671" s="36">
        <f ca="1">VLOOKUP($A502,'Hospitalisation Details'!$K502:$S2844,8,FALSE)</f>
        <v>34</v>
      </c>
    </row>
    <row r="1672" spans="1:17" x14ac:dyDescent="0.3">
      <c r="A1672" s="14" t="str">
        <f>VLOOKUP('Customer Names'!A1672,'Customer Names'!A1672:F4006,1,FALSE)</f>
        <v>Id1671</v>
      </c>
      <c r="B1672" s="11" t="str">
        <f>VLOOKUP('Customer Names'!B1672,'Customer Names'!B1672:G4006,5,FALSE)</f>
        <v>Stephanie J</v>
      </c>
      <c r="C1672" s="11">
        <f>VLOOKUP($A1672,'Medical Examinations'!$A1672:$O4006,2,FALSE)</f>
        <v>25.6</v>
      </c>
      <c r="D1672" s="11">
        <f>VLOOKUP($A1672,'Medical Examinations'!$A1672:$O4006,3,FALSE)</f>
        <v>6.03</v>
      </c>
      <c r="E1672" s="11" t="str">
        <f>VLOOKUP($A1672,'Medical Examinations'!$A1672:$P4006,14,FALSE)</f>
        <v>No</v>
      </c>
      <c r="F1672" s="11" t="str">
        <f>VLOOKUP($A1672,'Medical Examinations'!$A1672:$O4006,5,FALSE)</f>
        <v>No</v>
      </c>
      <c r="G1672" s="11" t="str">
        <f>VLOOKUP($A1672,'Medical Examinations'!$A1672:$O4006,6,FALSE)</f>
        <v>Yes</v>
      </c>
      <c r="H1672" s="11">
        <f>VLOOKUP($A1672,'Medical Examinations'!$A1672:$P4006,13,FALSE)</f>
        <v>1</v>
      </c>
      <c r="I1672" s="11" t="str">
        <f>VLOOKUP($A1672,'Medical Examinations'!$A1672:$P4006,16,FALSE)</f>
        <v>No</v>
      </c>
      <c r="J1672" s="11" t="str">
        <f>VLOOKUP($A1672,'Medical Examinations'!$A1672:$P4006,11,FALSE)</f>
        <v>Overweight</v>
      </c>
      <c r="K1672" s="11" t="str">
        <f>VLOOKUP($A1672,'Medical Examinations'!$A1672:$P4006,12,FALSE)</f>
        <v>Prediabetes</v>
      </c>
      <c r="L1672" s="11" t="str">
        <f>VLOOKUP($A503,'Hospitalisation Details'!$K503:$S2845,7,FALSE)</f>
        <v>27 Aug 1994</v>
      </c>
      <c r="M1672" s="17">
        <f>VLOOKUP($A503,'Hospitalisation Details'!$K503:$S2845,9,FALSE)</f>
        <v>19673.34</v>
      </c>
      <c r="N1672" s="11" t="str">
        <f>VLOOKUP($A503,'Hospitalisation Details'!$K503:$S2845,4,FALSE)</f>
        <v>Tier - 1</v>
      </c>
      <c r="O1672" s="11" t="str">
        <f>VLOOKUP($A503,'Hospitalisation Details'!$K503:$S2845,5,FALSE)</f>
        <v>Tier - 2</v>
      </c>
      <c r="P1672" s="11" t="str">
        <f>VLOOKUP($A503,'Hospitalisation Details'!$K503:$S2845,6,FALSE)</f>
        <v>R1012</v>
      </c>
      <c r="Q1672" s="36">
        <f ca="1">VLOOKUP($A503,'Hospitalisation Details'!$K503:$S2845,8,FALSE)</f>
        <v>30</v>
      </c>
    </row>
    <row r="1673" spans="1:17" x14ac:dyDescent="0.3">
      <c r="A1673" s="14" t="str">
        <f>VLOOKUP('Customer Names'!A1673,'Customer Names'!A1673:F4007,1,FALSE)</f>
        <v>Id1672</v>
      </c>
      <c r="B1673" s="11" t="str">
        <f>VLOOKUP('Customer Names'!B1673,'Customer Names'!B1673:G4007,5,FALSE)</f>
        <v>Jake</v>
      </c>
      <c r="C1673" s="11">
        <f>VLOOKUP($A1673,'Medical Examinations'!$A1673:$O4007,2,FALSE)</f>
        <v>33.549999999999997</v>
      </c>
      <c r="D1673" s="11">
        <f>VLOOKUP($A1673,'Medical Examinations'!$A1673:$O4007,3,FALSE)</f>
        <v>10.9</v>
      </c>
      <c r="E1673" s="11" t="str">
        <f>VLOOKUP($A1673,'Medical Examinations'!$A1673:$P4007,14,FALSE)</f>
        <v>Yes</v>
      </c>
      <c r="F1673" s="11" t="str">
        <f>VLOOKUP($A1673,'Medical Examinations'!$A1673:$O4007,5,FALSE)</f>
        <v>No</v>
      </c>
      <c r="G1673" s="11" t="str">
        <f>VLOOKUP($A1673,'Medical Examinations'!$A1673:$O4007,6,FALSE)</f>
        <v>No</v>
      </c>
      <c r="H1673" s="11">
        <f>VLOOKUP($A1673,'Medical Examinations'!$A1673:$P4007,13,FALSE)</f>
        <v>0</v>
      </c>
      <c r="I1673" s="11" t="str">
        <f>VLOOKUP($A1673,'Medical Examinations'!$A1673:$P4007,16,FALSE)</f>
        <v>No</v>
      </c>
      <c r="J1673" s="11" t="str">
        <f>VLOOKUP($A1673,'Medical Examinations'!$A1673:$P4007,11,FALSE)</f>
        <v>Obesity</v>
      </c>
      <c r="K1673" s="11" t="str">
        <f>VLOOKUP($A1673,'Medical Examinations'!$A1673:$P4007,12,FALSE)</f>
        <v>Diabetes</v>
      </c>
      <c r="L1673" s="11" t="str">
        <f>VLOOKUP($A504,'Hospitalisation Details'!$K504:$S2846,7,FALSE)</f>
        <v>24 Sep 1978</v>
      </c>
      <c r="M1673" s="17">
        <f>VLOOKUP($A504,'Hospitalisation Details'!$K504:$S2846,9,FALSE)</f>
        <v>19594.810000000001</v>
      </c>
      <c r="N1673" s="11" t="str">
        <f>VLOOKUP($A504,'Hospitalisation Details'!$K504:$S2846,4,FALSE)</f>
        <v>Tier - 1</v>
      </c>
      <c r="O1673" s="11" t="str">
        <f>VLOOKUP($A504,'Hospitalisation Details'!$K504:$S2846,5,FALSE)</f>
        <v>Tier - 1</v>
      </c>
      <c r="P1673" s="11" t="str">
        <f>VLOOKUP($A504,'Hospitalisation Details'!$K504:$S2846,6,FALSE)</f>
        <v>R1024</v>
      </c>
      <c r="Q1673" s="36">
        <f ca="1">VLOOKUP($A504,'Hospitalisation Details'!$K504:$S2846,8,FALSE)</f>
        <v>46</v>
      </c>
    </row>
    <row r="1674" spans="1:17" x14ac:dyDescent="0.3">
      <c r="A1674" s="14" t="str">
        <f>VLOOKUP('Customer Names'!A1674,'Customer Names'!A1674:F4008,1,FALSE)</f>
        <v>Id1673</v>
      </c>
      <c r="B1674" s="11" t="str">
        <f>VLOOKUP('Customer Names'!B1674,'Customer Names'!B1674:G4008,5,FALSE)</f>
        <v>Alison L</v>
      </c>
      <c r="C1674" s="11">
        <f>VLOOKUP($A1674,'Medical Examinations'!$A1674:$O4008,2,FALSE)</f>
        <v>16.690000000000001</v>
      </c>
      <c r="D1674" s="11">
        <f>VLOOKUP($A1674,'Medical Examinations'!$A1674:$O4008,3,FALSE)</f>
        <v>10.66</v>
      </c>
      <c r="E1674" s="11" t="str">
        <f>VLOOKUP($A1674,'Medical Examinations'!$A1674:$P4008,14,FALSE)</f>
        <v>No</v>
      </c>
      <c r="F1674" s="11" t="str">
        <f>VLOOKUP($A1674,'Medical Examinations'!$A1674:$O4008,5,FALSE)</f>
        <v>No</v>
      </c>
      <c r="G1674" s="11" t="str">
        <f>VLOOKUP($A1674,'Medical Examinations'!$A1674:$O4008,6,FALSE)</f>
        <v>No</v>
      </c>
      <c r="H1674" s="11">
        <f>VLOOKUP($A1674,'Medical Examinations'!$A1674:$P4008,13,FALSE)</f>
        <v>0</v>
      </c>
      <c r="I1674" s="11" t="str">
        <f>VLOOKUP($A1674,'Medical Examinations'!$A1674:$P4008,16,FALSE)</f>
        <v>No</v>
      </c>
      <c r="J1674" s="11" t="str">
        <f>VLOOKUP($A1674,'Medical Examinations'!$A1674:$P4008,11,FALSE)</f>
        <v>Underweight</v>
      </c>
      <c r="K1674" s="11" t="str">
        <f>VLOOKUP($A1674,'Medical Examinations'!$A1674:$P4008,12,FALSE)</f>
        <v>Diabetes</v>
      </c>
      <c r="L1674" s="11" t="str">
        <f>VLOOKUP($A505,'Hospitalisation Details'!$K505:$S2847,7,FALSE)</f>
        <v>14 Jul 1963</v>
      </c>
      <c r="M1674" s="17">
        <f>VLOOKUP($A505,'Hospitalisation Details'!$K505:$S2847,9,FALSE)</f>
        <v>19551.34</v>
      </c>
      <c r="N1674" s="11" t="str">
        <f>VLOOKUP($A505,'Hospitalisation Details'!$K505:$S2847,4,FALSE)</f>
        <v>Tier - 1</v>
      </c>
      <c r="O1674" s="11" t="str">
        <f>VLOOKUP($A505,'Hospitalisation Details'!$K505:$S2847,5,FALSE)</f>
        <v>Tier - 3</v>
      </c>
      <c r="P1674" s="11" t="str">
        <f>VLOOKUP($A505,'Hospitalisation Details'!$K505:$S2847,6,FALSE)</f>
        <v>R1012</v>
      </c>
      <c r="Q1674" s="36">
        <f ca="1">VLOOKUP($A505,'Hospitalisation Details'!$K505:$S2847,8,FALSE)</f>
        <v>61</v>
      </c>
    </row>
    <row r="1675" spans="1:17" x14ac:dyDescent="0.3">
      <c r="A1675" s="14" t="str">
        <f>VLOOKUP('Customer Names'!A1675,'Customer Names'!A1675:F4009,1,FALSE)</f>
        <v>Id1674</v>
      </c>
      <c r="B1675" s="11" t="str">
        <f>VLOOKUP('Customer Names'!B1675,'Customer Names'!B1675:G4009,5,FALSE)</f>
        <v>Lindsay M</v>
      </c>
      <c r="C1675" s="11">
        <f>VLOOKUP($A1675,'Medical Examinations'!$A1675:$O4009,2,FALSE)</f>
        <v>19.95</v>
      </c>
      <c r="D1675" s="11">
        <f>VLOOKUP($A1675,'Medical Examinations'!$A1675:$O4009,3,FALSE)</f>
        <v>4.05</v>
      </c>
      <c r="E1675" s="11" t="str">
        <f>VLOOKUP($A1675,'Medical Examinations'!$A1675:$P4009,14,FALSE)</f>
        <v>No</v>
      </c>
      <c r="F1675" s="11" t="str">
        <f>VLOOKUP($A1675,'Medical Examinations'!$A1675:$O4009,5,FALSE)</f>
        <v>No</v>
      </c>
      <c r="G1675" s="11" t="str">
        <f>VLOOKUP($A1675,'Medical Examinations'!$A1675:$O4009,6,FALSE)</f>
        <v>No</v>
      </c>
      <c r="H1675" s="11">
        <f>VLOOKUP($A1675,'Medical Examinations'!$A1675:$P4009,13,FALSE)</f>
        <v>1</v>
      </c>
      <c r="I1675" s="11" t="str">
        <f>VLOOKUP($A1675,'Medical Examinations'!$A1675:$P4009,16,FALSE)</f>
        <v>No</v>
      </c>
      <c r="J1675" s="11" t="str">
        <f>VLOOKUP($A1675,'Medical Examinations'!$A1675:$P4009,11,FALSE)</f>
        <v>Normal Weight</v>
      </c>
      <c r="K1675" s="11" t="str">
        <f>VLOOKUP($A1675,'Medical Examinations'!$A1675:$P4009,12,FALSE)</f>
        <v>Normal</v>
      </c>
      <c r="L1675" s="11" t="str">
        <f>VLOOKUP($A506,'Hospitalisation Details'!$K506:$S2848,7,FALSE)</f>
        <v>17 Sep 1985</v>
      </c>
      <c r="M1675" s="17">
        <f>VLOOKUP($A506,'Hospitalisation Details'!$K506:$S2848,9,FALSE)</f>
        <v>19539.240000000002</v>
      </c>
      <c r="N1675" s="11" t="str">
        <f>VLOOKUP($A506,'Hospitalisation Details'!$K506:$S2848,4,FALSE)</f>
        <v>Tier - 1</v>
      </c>
      <c r="O1675" s="11" t="str">
        <f>VLOOKUP($A506,'Hospitalisation Details'!$K506:$S2848,5,FALSE)</f>
        <v>Tier - 1</v>
      </c>
      <c r="P1675" s="11" t="str">
        <f>VLOOKUP($A506,'Hospitalisation Details'!$K506:$S2848,6,FALSE)</f>
        <v>R1013</v>
      </c>
      <c r="Q1675" s="36">
        <f ca="1">VLOOKUP($A506,'Hospitalisation Details'!$K506:$S2848,8,FALSE)</f>
        <v>39</v>
      </c>
    </row>
    <row r="1676" spans="1:17" x14ac:dyDescent="0.3">
      <c r="A1676" s="14" t="str">
        <f>VLOOKUP('Customer Names'!A1676,'Customer Names'!A1676:F4010,1,FALSE)</f>
        <v>Id1675</v>
      </c>
      <c r="B1676" s="11" t="str">
        <f>VLOOKUP('Customer Names'!B1676,'Customer Names'!B1676:G4010,5,FALSE)</f>
        <v>Guillaume</v>
      </c>
      <c r="C1676" s="11">
        <f>VLOOKUP($A1676,'Medical Examinations'!$A1676:$O4010,2,FALSE)</f>
        <v>17.55</v>
      </c>
      <c r="D1676" s="11">
        <f>VLOOKUP($A1676,'Medical Examinations'!$A1676:$O4010,3,FALSE)</f>
        <v>4.2300000000000004</v>
      </c>
      <c r="E1676" s="11" t="str">
        <f>VLOOKUP($A1676,'Medical Examinations'!$A1676:$P4010,14,FALSE)</f>
        <v>No</v>
      </c>
      <c r="F1676" s="11" t="str">
        <f>VLOOKUP($A1676,'Medical Examinations'!$A1676:$O4010,5,FALSE)</f>
        <v>No</v>
      </c>
      <c r="G1676" s="11" t="str">
        <f>VLOOKUP($A1676,'Medical Examinations'!$A1676:$O4010,6,FALSE)</f>
        <v>No</v>
      </c>
      <c r="H1676" s="11">
        <f>VLOOKUP($A1676,'Medical Examinations'!$A1676:$P4010,13,FALSE)</f>
        <v>2</v>
      </c>
      <c r="I1676" s="11" t="str">
        <f>VLOOKUP($A1676,'Medical Examinations'!$A1676:$P4010,16,FALSE)</f>
        <v>No</v>
      </c>
      <c r="J1676" s="11" t="str">
        <f>VLOOKUP($A1676,'Medical Examinations'!$A1676:$P4010,11,FALSE)</f>
        <v>Underweight</v>
      </c>
      <c r="K1676" s="11" t="str">
        <f>VLOOKUP($A1676,'Medical Examinations'!$A1676:$P4010,12,FALSE)</f>
        <v>Normal</v>
      </c>
      <c r="L1676" s="11" t="str">
        <f>VLOOKUP($A507,'Hospitalisation Details'!$K507:$S2849,7,FALSE)</f>
        <v>19 Aug 1992</v>
      </c>
      <c r="M1676" s="17">
        <f>VLOOKUP($A507,'Hospitalisation Details'!$K507:$S2849,9,FALSE)</f>
        <v>19521.97</v>
      </c>
      <c r="N1676" s="11" t="str">
        <f>VLOOKUP($A507,'Hospitalisation Details'!$K507:$S2849,4,FALSE)</f>
        <v>Tier - 1</v>
      </c>
      <c r="O1676" s="11" t="str">
        <f>VLOOKUP($A507,'Hospitalisation Details'!$K507:$S2849,5,FALSE)</f>
        <v>Tier - 2</v>
      </c>
      <c r="P1676" s="11" t="str">
        <f>VLOOKUP($A507,'Hospitalisation Details'!$K507:$S2849,6,FALSE)</f>
        <v>R1013</v>
      </c>
      <c r="Q1676" s="36">
        <f ca="1">VLOOKUP($A507,'Hospitalisation Details'!$K507:$S2849,8,FALSE)</f>
        <v>32</v>
      </c>
    </row>
    <row r="1677" spans="1:17" x14ac:dyDescent="0.3">
      <c r="A1677" s="14" t="str">
        <f>VLOOKUP('Customer Names'!A1677,'Customer Names'!A1677:F4011,1,FALSE)</f>
        <v>Id1676</v>
      </c>
      <c r="B1677" s="11" t="str">
        <f>VLOOKUP('Customer Names'!B1677,'Customer Names'!B1677:G4011,5,FALSE)</f>
        <v>Kaylee</v>
      </c>
      <c r="C1677" s="11">
        <f>VLOOKUP($A1677,'Medical Examinations'!$A1677:$O4011,2,FALSE)</f>
        <v>22.01</v>
      </c>
      <c r="D1677" s="11">
        <f>VLOOKUP($A1677,'Medical Examinations'!$A1677:$O4011,3,FALSE)</f>
        <v>5.01</v>
      </c>
      <c r="E1677" s="11" t="str">
        <f>VLOOKUP($A1677,'Medical Examinations'!$A1677:$P4011,14,FALSE)</f>
        <v>No</v>
      </c>
      <c r="F1677" s="11" t="str">
        <f>VLOOKUP($A1677,'Medical Examinations'!$A1677:$O4011,5,FALSE)</f>
        <v>No</v>
      </c>
      <c r="G1677" s="11" t="str">
        <f>VLOOKUP($A1677,'Medical Examinations'!$A1677:$O4011,6,FALSE)</f>
        <v>No</v>
      </c>
      <c r="H1677" s="11">
        <f>VLOOKUP($A1677,'Medical Examinations'!$A1677:$P4011,13,FALSE)</f>
        <v>1</v>
      </c>
      <c r="I1677" s="11" t="str">
        <f>VLOOKUP($A1677,'Medical Examinations'!$A1677:$P4011,16,FALSE)</f>
        <v>No</v>
      </c>
      <c r="J1677" s="11" t="str">
        <f>VLOOKUP($A1677,'Medical Examinations'!$A1677:$P4011,11,FALSE)</f>
        <v>Normal Weight</v>
      </c>
      <c r="K1677" s="11" t="str">
        <f>VLOOKUP($A1677,'Medical Examinations'!$A1677:$P4011,12,FALSE)</f>
        <v>Normal</v>
      </c>
      <c r="L1677" s="11" t="str">
        <f>VLOOKUP($A508,'Hospitalisation Details'!$K508:$S2850,7,FALSE)</f>
        <v>8 Nov 1980</v>
      </c>
      <c r="M1677" s="17">
        <f>VLOOKUP($A508,'Hospitalisation Details'!$K508:$S2850,9,FALSE)</f>
        <v>19515.54</v>
      </c>
      <c r="N1677" s="11" t="str">
        <f>VLOOKUP($A508,'Hospitalisation Details'!$K508:$S2850,4,FALSE)</f>
        <v>Tier - 1</v>
      </c>
      <c r="O1677" s="11" t="str">
        <f>VLOOKUP($A508,'Hospitalisation Details'!$K508:$S2850,5,FALSE)</f>
        <v>Tier - 1</v>
      </c>
      <c r="P1677" s="11" t="str">
        <f>VLOOKUP($A508,'Hospitalisation Details'!$K508:$S2850,6,FALSE)</f>
        <v>R1013</v>
      </c>
      <c r="Q1677" s="36">
        <f ca="1">VLOOKUP($A508,'Hospitalisation Details'!$K508:$S2850,8,FALSE)</f>
        <v>44</v>
      </c>
    </row>
    <row r="1678" spans="1:17" x14ac:dyDescent="0.3">
      <c r="A1678" s="14" t="str">
        <f>VLOOKUP('Customer Names'!A1678,'Customer Names'!A1678:F4012,1,FALSE)</f>
        <v>Id1677</v>
      </c>
      <c r="B1678" s="11" t="str">
        <f>VLOOKUP('Customer Names'!B1678,'Customer Names'!B1678:G4012,5,FALSE)</f>
        <v>Theresa</v>
      </c>
      <c r="C1678" s="11">
        <f>VLOOKUP($A1678,'Medical Examinations'!$A1678:$O4012,2,FALSE)</f>
        <v>41.8</v>
      </c>
      <c r="D1678" s="11">
        <f>VLOOKUP($A1678,'Medical Examinations'!$A1678:$O4012,3,FALSE)</f>
        <v>5.82</v>
      </c>
      <c r="E1678" s="11" t="str">
        <f>VLOOKUP($A1678,'Medical Examinations'!$A1678:$P4012,14,FALSE)</f>
        <v>Yes</v>
      </c>
      <c r="F1678" s="11" t="str">
        <f>VLOOKUP($A1678,'Medical Examinations'!$A1678:$O4012,5,FALSE)</f>
        <v>No</v>
      </c>
      <c r="G1678" s="11" t="str">
        <f>VLOOKUP($A1678,'Medical Examinations'!$A1678:$O4012,6,FALSE)</f>
        <v>Yes</v>
      </c>
      <c r="H1678" s="11">
        <f>VLOOKUP($A1678,'Medical Examinations'!$A1678:$P4012,13,FALSE)</f>
        <v>1</v>
      </c>
      <c r="I1678" s="11" t="str">
        <f>VLOOKUP($A1678,'Medical Examinations'!$A1678:$P4012,16,FALSE)</f>
        <v>No</v>
      </c>
      <c r="J1678" s="11" t="str">
        <f>VLOOKUP($A1678,'Medical Examinations'!$A1678:$P4012,11,FALSE)</f>
        <v>Obesity</v>
      </c>
      <c r="K1678" s="11" t="str">
        <f>VLOOKUP($A1678,'Medical Examinations'!$A1678:$P4012,12,FALSE)</f>
        <v>Prediabetes</v>
      </c>
      <c r="L1678" s="11" t="str">
        <f>VLOOKUP($A509,'Hospitalisation Details'!$K509:$S2851,7,FALSE)</f>
        <v>30 Nov 1987</v>
      </c>
      <c r="M1678" s="17">
        <f>VLOOKUP($A509,'Hospitalisation Details'!$K509:$S2851,9,FALSE)</f>
        <v>19496.72</v>
      </c>
      <c r="N1678" s="11" t="str">
        <f>VLOOKUP($A509,'Hospitalisation Details'!$K509:$S2851,4,FALSE)</f>
        <v>Tier - 1</v>
      </c>
      <c r="O1678" s="11" t="str">
        <f>VLOOKUP($A509,'Hospitalisation Details'!$K509:$S2851,5,FALSE)</f>
        <v>Tier - 3</v>
      </c>
      <c r="P1678" s="11" t="str">
        <f>VLOOKUP($A509,'Hospitalisation Details'!$K509:$S2851,6,FALSE)</f>
        <v>R1019</v>
      </c>
      <c r="Q1678" s="36">
        <f ca="1">VLOOKUP($A509,'Hospitalisation Details'!$K509:$S2851,8,FALSE)</f>
        <v>37</v>
      </c>
    </row>
    <row r="1679" spans="1:17" x14ac:dyDescent="0.3">
      <c r="A1679" s="14" t="str">
        <f>VLOOKUP('Customer Names'!A1679,'Customer Names'!A1679:F4013,1,FALSE)</f>
        <v>Id1678</v>
      </c>
      <c r="B1679" s="11" t="str">
        <f>VLOOKUP('Customer Names'!B1679,'Customer Names'!B1679:G4013,5,FALSE)</f>
        <v>Travis G</v>
      </c>
      <c r="C1679" s="11">
        <f>VLOOKUP($A1679,'Medical Examinations'!$A1679:$O4013,2,FALSE)</f>
        <v>19.170000000000002</v>
      </c>
      <c r="D1679" s="11">
        <f>VLOOKUP($A1679,'Medical Examinations'!$A1679:$O4013,3,FALSE)</f>
        <v>7.94</v>
      </c>
      <c r="E1679" s="11" t="str">
        <f>VLOOKUP($A1679,'Medical Examinations'!$A1679:$P4013,14,FALSE)</f>
        <v>No</v>
      </c>
      <c r="F1679" s="11" t="str">
        <f>VLOOKUP($A1679,'Medical Examinations'!$A1679:$O4013,5,FALSE)</f>
        <v>No</v>
      </c>
      <c r="G1679" s="11" t="str">
        <f>VLOOKUP($A1679,'Medical Examinations'!$A1679:$O4013,6,FALSE)</f>
        <v>No</v>
      </c>
      <c r="H1679" s="11">
        <f>VLOOKUP($A1679,'Medical Examinations'!$A1679:$P4013,13,FALSE)</f>
        <v>0</v>
      </c>
      <c r="I1679" s="11" t="str">
        <f>VLOOKUP($A1679,'Medical Examinations'!$A1679:$P4013,16,FALSE)</f>
        <v>No</v>
      </c>
      <c r="J1679" s="11" t="str">
        <f>VLOOKUP($A1679,'Medical Examinations'!$A1679:$P4013,11,FALSE)</f>
        <v>Normal Weight</v>
      </c>
      <c r="K1679" s="11" t="str">
        <f>VLOOKUP($A1679,'Medical Examinations'!$A1679:$P4013,12,FALSE)</f>
        <v>Diabetes</v>
      </c>
      <c r="L1679" s="11" t="str">
        <f>VLOOKUP($A510,'Hospitalisation Details'!$K510:$S2852,7,FALSE)</f>
        <v>15 Dec 1982</v>
      </c>
      <c r="M1679" s="17">
        <f>VLOOKUP($A510,'Hospitalisation Details'!$K510:$S2852,9,FALSE)</f>
        <v>19444.27</v>
      </c>
      <c r="N1679" s="11" t="str">
        <f>VLOOKUP($A510,'Hospitalisation Details'!$K510:$S2852,4,FALSE)</f>
        <v>Tier - 1</v>
      </c>
      <c r="O1679" s="11" t="str">
        <f>VLOOKUP($A510,'Hospitalisation Details'!$K510:$S2852,5,FALSE)</f>
        <v>Tier - 1</v>
      </c>
      <c r="P1679" s="11" t="str">
        <f>VLOOKUP($A510,'Hospitalisation Details'!$K510:$S2852,6,FALSE)</f>
        <v>R1013</v>
      </c>
      <c r="Q1679" s="36">
        <f ca="1">VLOOKUP($A510,'Hospitalisation Details'!$K510:$S2852,8,FALSE)</f>
        <v>42</v>
      </c>
    </row>
    <row r="1680" spans="1:17" x14ac:dyDescent="0.3">
      <c r="A1680" s="14" t="str">
        <f>VLOOKUP('Customer Names'!A1680,'Customer Names'!A1680:F4014,1,FALSE)</f>
        <v>Id1679</v>
      </c>
      <c r="B1680" s="11" t="str">
        <f>VLOOKUP('Customer Names'!B1680,'Customer Names'!B1680:G4014,5,FALSE)</f>
        <v>Emma L</v>
      </c>
      <c r="C1680" s="11">
        <f>VLOOKUP($A1680,'Medical Examinations'!$A1680:$O4014,2,FALSE)</f>
        <v>32.799999999999997</v>
      </c>
      <c r="D1680" s="11">
        <f>VLOOKUP($A1680,'Medical Examinations'!$A1680:$O4014,3,FALSE)</f>
        <v>6.16</v>
      </c>
      <c r="E1680" s="11" t="str">
        <f>VLOOKUP($A1680,'Medical Examinations'!$A1680:$P4014,14,FALSE)</f>
        <v>Yes</v>
      </c>
      <c r="F1680" s="11" t="str">
        <f>VLOOKUP($A1680,'Medical Examinations'!$A1680:$O4014,5,FALSE)</f>
        <v>No</v>
      </c>
      <c r="G1680" s="11" t="str">
        <f>VLOOKUP($A1680,'Medical Examinations'!$A1680:$O4014,6,FALSE)</f>
        <v>Yes</v>
      </c>
      <c r="H1680" s="11">
        <f>VLOOKUP($A1680,'Medical Examinations'!$A1680:$P4014,13,FALSE)</f>
        <v>1</v>
      </c>
      <c r="I1680" s="11" t="str">
        <f>VLOOKUP($A1680,'Medical Examinations'!$A1680:$P4014,16,FALSE)</f>
        <v>No</v>
      </c>
      <c r="J1680" s="11" t="str">
        <f>VLOOKUP($A1680,'Medical Examinations'!$A1680:$P4014,11,FALSE)</f>
        <v>Obesity</v>
      </c>
      <c r="K1680" s="11" t="str">
        <f>VLOOKUP($A1680,'Medical Examinations'!$A1680:$P4014,12,FALSE)</f>
        <v>Prediabetes</v>
      </c>
      <c r="L1680" s="11" t="str">
        <f>VLOOKUP($A511,'Hospitalisation Details'!$K511:$S2853,7,FALSE)</f>
        <v>6 Sep 1993</v>
      </c>
      <c r="M1680" s="17">
        <f>VLOOKUP($A511,'Hospitalisation Details'!$K511:$S2853,9,FALSE)</f>
        <v>19442.349999999999</v>
      </c>
      <c r="N1680" s="11" t="str">
        <f>VLOOKUP($A511,'Hospitalisation Details'!$K511:$S2853,4,FALSE)</f>
        <v>Tier - 1</v>
      </c>
      <c r="O1680" s="11" t="str">
        <f>VLOOKUP($A511,'Hospitalisation Details'!$K511:$S2853,5,FALSE)</f>
        <v>Tier - 3</v>
      </c>
      <c r="P1680" s="11" t="str">
        <f>VLOOKUP($A511,'Hospitalisation Details'!$K511:$S2853,6,FALSE)</f>
        <v>R1012</v>
      </c>
      <c r="Q1680" s="36">
        <f ca="1">VLOOKUP($A511,'Hospitalisation Details'!$K511:$S2853,8,FALSE)</f>
        <v>31</v>
      </c>
    </row>
    <row r="1681" spans="1:17" x14ac:dyDescent="0.3">
      <c r="A1681" s="14" t="str">
        <f>VLOOKUP('Customer Names'!A1681,'Customer Names'!A1681:F4015,1,FALSE)</f>
        <v>Id1680</v>
      </c>
      <c r="B1681" s="11" t="str">
        <f>VLOOKUP('Customer Names'!B1681,'Customer Names'!B1681:G4015,5,FALSE)</f>
        <v>Linda</v>
      </c>
      <c r="C1681" s="11">
        <f>VLOOKUP($A1681,'Medical Examinations'!$A1681:$O4015,2,FALSE)</f>
        <v>35.814999999999998</v>
      </c>
      <c r="D1681" s="11">
        <f>VLOOKUP($A1681,'Medical Examinations'!$A1681:$O4015,3,FALSE)</f>
        <v>4.1500000000000004</v>
      </c>
      <c r="E1681" s="11" t="str">
        <f>VLOOKUP($A1681,'Medical Examinations'!$A1681:$P4015,14,FALSE)</f>
        <v>No</v>
      </c>
      <c r="F1681" s="11" t="str">
        <f>VLOOKUP($A1681,'Medical Examinations'!$A1681:$O4015,5,FALSE)</f>
        <v>No</v>
      </c>
      <c r="G1681" s="11" t="str">
        <f>VLOOKUP($A1681,'Medical Examinations'!$A1681:$O4015,6,FALSE)</f>
        <v>No</v>
      </c>
      <c r="H1681" s="11">
        <f>VLOOKUP($A1681,'Medical Examinations'!$A1681:$P4015,13,FALSE)</f>
        <v>1</v>
      </c>
      <c r="I1681" s="11" t="str">
        <f>VLOOKUP($A1681,'Medical Examinations'!$A1681:$P4015,16,FALSE)</f>
        <v>No</v>
      </c>
      <c r="J1681" s="11" t="str">
        <f>VLOOKUP($A1681,'Medical Examinations'!$A1681:$P4015,11,FALSE)</f>
        <v>Obesity</v>
      </c>
      <c r="K1681" s="11" t="str">
        <f>VLOOKUP($A1681,'Medical Examinations'!$A1681:$P4015,12,FALSE)</f>
        <v>Normal</v>
      </c>
      <c r="L1681" s="11" t="str">
        <f>VLOOKUP($A512,'Hospitalisation Details'!$K512:$S2854,7,FALSE)</f>
        <v>30 Jun 1987</v>
      </c>
      <c r="M1681" s="17">
        <f>VLOOKUP($A512,'Hospitalisation Details'!$K512:$S2854,9,FALSE)</f>
        <v>19362</v>
      </c>
      <c r="N1681" s="11" t="str">
        <f>VLOOKUP($A512,'Hospitalisation Details'!$K512:$S2854,4,FALSE)</f>
        <v>Tier - 1</v>
      </c>
      <c r="O1681" s="11" t="str">
        <f>VLOOKUP($A512,'Hospitalisation Details'!$K512:$S2854,5,FALSE)</f>
        <v>Tier - 3</v>
      </c>
      <c r="P1681" s="11" t="str">
        <f>VLOOKUP($A512,'Hospitalisation Details'!$K512:$S2854,6,FALSE)</f>
        <v>R1013</v>
      </c>
      <c r="Q1681" s="36">
        <f ca="1">VLOOKUP($A512,'Hospitalisation Details'!$K512:$S2854,8,FALSE)</f>
        <v>37</v>
      </c>
    </row>
    <row r="1682" spans="1:17" x14ac:dyDescent="0.3">
      <c r="A1682" s="14" t="str">
        <f>VLOOKUP('Customer Names'!A1682,'Customer Names'!A1682:F4016,1,FALSE)</f>
        <v>Id1681</v>
      </c>
      <c r="B1682" s="11" t="str">
        <f>VLOOKUP('Customer Names'!B1682,'Customer Names'!B1682:G4016,5,FALSE)</f>
        <v>Owen R</v>
      </c>
      <c r="C1682" s="11">
        <f>VLOOKUP($A1682,'Medical Examinations'!$A1682:$O4016,2,FALSE)</f>
        <v>24.3</v>
      </c>
      <c r="D1682" s="11">
        <f>VLOOKUP($A1682,'Medical Examinations'!$A1682:$O4016,3,FALSE)</f>
        <v>6.23</v>
      </c>
      <c r="E1682" s="11" t="str">
        <f>VLOOKUP($A1682,'Medical Examinations'!$A1682:$P4016,14,FALSE)</f>
        <v>No</v>
      </c>
      <c r="F1682" s="11" t="str">
        <f>VLOOKUP($A1682,'Medical Examinations'!$A1682:$O4016,5,FALSE)</f>
        <v>No</v>
      </c>
      <c r="G1682" s="11" t="str">
        <f>VLOOKUP($A1682,'Medical Examinations'!$A1682:$O4016,6,FALSE)</f>
        <v>No</v>
      </c>
      <c r="H1682" s="11">
        <f>VLOOKUP($A1682,'Medical Examinations'!$A1682:$P4016,13,FALSE)</f>
        <v>0</v>
      </c>
      <c r="I1682" s="11" t="str">
        <f>VLOOKUP($A1682,'Medical Examinations'!$A1682:$P4016,16,FALSE)</f>
        <v>No</v>
      </c>
      <c r="J1682" s="11" t="str">
        <f>VLOOKUP($A1682,'Medical Examinations'!$A1682:$P4016,11,FALSE)</f>
        <v>Normal Weight</v>
      </c>
      <c r="K1682" s="11" t="str">
        <f>VLOOKUP($A1682,'Medical Examinations'!$A1682:$P4016,12,FALSE)</f>
        <v>Prediabetes</v>
      </c>
      <c r="L1682" s="11" t="str">
        <f>VLOOKUP($A513,'Hospitalisation Details'!$K513:$S2855,7,FALSE)</f>
        <v>24 Aug 1991</v>
      </c>
      <c r="M1682" s="17">
        <f>VLOOKUP($A513,'Hospitalisation Details'!$K513:$S2855,9,FALSE)</f>
        <v>19350.37</v>
      </c>
      <c r="N1682" s="11" t="str">
        <f>VLOOKUP($A513,'Hospitalisation Details'!$K513:$S2855,4,FALSE)</f>
        <v>Tier - 1</v>
      </c>
      <c r="O1682" s="11" t="str">
        <f>VLOOKUP($A513,'Hospitalisation Details'!$K513:$S2855,5,FALSE)</f>
        <v>Tier - 3</v>
      </c>
      <c r="P1682" s="11" t="str">
        <f>VLOOKUP($A513,'Hospitalisation Details'!$K513:$S2855,6,FALSE)</f>
        <v>R1013</v>
      </c>
      <c r="Q1682" s="36">
        <f ca="1">VLOOKUP($A513,'Hospitalisation Details'!$K513:$S2855,8,FALSE)</f>
        <v>33</v>
      </c>
    </row>
    <row r="1683" spans="1:17" x14ac:dyDescent="0.3">
      <c r="A1683" s="14" t="str">
        <f>VLOOKUP('Customer Names'!A1683,'Customer Names'!A1683:F4017,1,FALSE)</f>
        <v>Id1682</v>
      </c>
      <c r="B1683" s="11" t="str">
        <f>VLOOKUP('Customer Names'!B1683,'Customer Names'!B1683:G4017,5,FALSE)</f>
        <v>Jacob</v>
      </c>
      <c r="C1683" s="11">
        <f>VLOOKUP($A1683,'Medical Examinations'!$A1683:$O4017,2,FALSE)</f>
        <v>19.059999999999999</v>
      </c>
      <c r="D1683" s="11">
        <f>VLOOKUP($A1683,'Medical Examinations'!$A1683:$O4017,3,FALSE)</f>
        <v>7.41</v>
      </c>
      <c r="E1683" s="11" t="str">
        <f>VLOOKUP($A1683,'Medical Examinations'!$A1683:$P4017,14,FALSE)</f>
        <v>No</v>
      </c>
      <c r="F1683" s="11" t="str">
        <f>VLOOKUP($A1683,'Medical Examinations'!$A1683:$O4017,5,FALSE)</f>
        <v>No</v>
      </c>
      <c r="G1683" s="11" t="str">
        <f>VLOOKUP($A1683,'Medical Examinations'!$A1683:$O4017,6,FALSE)</f>
        <v>No</v>
      </c>
      <c r="H1683" s="11">
        <f>VLOOKUP($A1683,'Medical Examinations'!$A1683:$P4017,13,FALSE)</f>
        <v>0</v>
      </c>
      <c r="I1683" s="11" t="str">
        <f>VLOOKUP($A1683,'Medical Examinations'!$A1683:$P4017,16,FALSE)</f>
        <v>No</v>
      </c>
      <c r="J1683" s="11" t="str">
        <f>VLOOKUP($A1683,'Medical Examinations'!$A1683:$P4017,11,FALSE)</f>
        <v>Normal Weight</v>
      </c>
      <c r="K1683" s="11" t="str">
        <f>VLOOKUP($A1683,'Medical Examinations'!$A1683:$P4017,12,FALSE)</f>
        <v>Diabetes</v>
      </c>
      <c r="L1683" s="11" t="str">
        <f>VLOOKUP($A514,'Hospitalisation Details'!$K514:$S2856,7,FALSE)</f>
        <v>15 Nov 1966</v>
      </c>
      <c r="M1683" s="17">
        <f>VLOOKUP($A514,'Hospitalisation Details'!$K514:$S2856,9,FALSE)</f>
        <v>19321.060000000001</v>
      </c>
      <c r="N1683" s="11" t="str">
        <f>VLOOKUP($A514,'Hospitalisation Details'!$K514:$S2856,4,FALSE)</f>
        <v>Tier - 1</v>
      </c>
      <c r="O1683" s="11" t="str">
        <f>VLOOKUP($A514,'Hospitalisation Details'!$K514:$S2856,5,FALSE)</f>
        <v>Tier - 1</v>
      </c>
      <c r="P1683" s="11" t="str">
        <f>VLOOKUP($A514,'Hospitalisation Details'!$K514:$S2856,6,FALSE)</f>
        <v>R1012</v>
      </c>
      <c r="Q1683" s="36">
        <f ca="1">VLOOKUP($A514,'Hospitalisation Details'!$K514:$S2856,8,FALSE)</f>
        <v>58</v>
      </c>
    </row>
    <row r="1684" spans="1:17" x14ac:dyDescent="0.3">
      <c r="A1684" s="14" t="str">
        <f>VLOOKUP('Customer Names'!A1684,'Customer Names'!A1684:F4018,1,FALSE)</f>
        <v>Id1683</v>
      </c>
      <c r="B1684" s="11" t="str">
        <f>VLOOKUP('Customer Names'!B1684,'Customer Names'!B1684:G4018,5,FALSE)</f>
        <v>Jacqueline</v>
      </c>
      <c r="C1684" s="11">
        <f>VLOOKUP($A1684,'Medical Examinations'!$A1684:$O4018,2,FALSE)</f>
        <v>33.25</v>
      </c>
      <c r="D1684" s="11">
        <f>VLOOKUP($A1684,'Medical Examinations'!$A1684:$O4018,3,FALSE)</f>
        <v>5.62</v>
      </c>
      <c r="E1684" s="11" t="str">
        <f>VLOOKUP($A1684,'Medical Examinations'!$A1684:$P4018,14,FALSE)</f>
        <v>Yes</v>
      </c>
      <c r="F1684" s="11" t="str">
        <f>VLOOKUP($A1684,'Medical Examinations'!$A1684:$O4018,5,FALSE)</f>
        <v>No</v>
      </c>
      <c r="G1684" s="11" t="str">
        <f>VLOOKUP($A1684,'Medical Examinations'!$A1684:$O4018,6,FALSE)</f>
        <v>No</v>
      </c>
      <c r="H1684" s="11">
        <f>VLOOKUP($A1684,'Medical Examinations'!$A1684:$P4018,13,FALSE)</f>
        <v>1</v>
      </c>
      <c r="I1684" s="11" t="str">
        <f>VLOOKUP($A1684,'Medical Examinations'!$A1684:$P4018,16,FALSE)</f>
        <v>No</v>
      </c>
      <c r="J1684" s="11" t="str">
        <f>VLOOKUP($A1684,'Medical Examinations'!$A1684:$P4018,11,FALSE)</f>
        <v>Obesity</v>
      </c>
      <c r="K1684" s="11" t="str">
        <f>VLOOKUP($A1684,'Medical Examinations'!$A1684:$P4018,12,FALSE)</f>
        <v>Normal</v>
      </c>
      <c r="L1684" s="11" t="str">
        <f>VLOOKUP($A515,'Hospitalisation Details'!$K515:$S2857,7,FALSE)</f>
        <v>29 Jul 1967</v>
      </c>
      <c r="M1684" s="17">
        <f>VLOOKUP($A515,'Hospitalisation Details'!$K515:$S2857,9,FALSE)</f>
        <v>19259.96</v>
      </c>
      <c r="N1684" s="11" t="str">
        <f>VLOOKUP($A515,'Hospitalisation Details'!$K515:$S2857,4,FALSE)</f>
        <v>Tier - 1</v>
      </c>
      <c r="O1684" s="11" t="str">
        <f>VLOOKUP($A515,'Hospitalisation Details'!$K515:$S2857,5,FALSE)</f>
        <v>Tier - 1</v>
      </c>
      <c r="P1684" s="11" t="str">
        <f>VLOOKUP($A515,'Hospitalisation Details'!$K515:$S2857,6,FALSE)</f>
        <v>R1012</v>
      </c>
      <c r="Q1684" s="36">
        <f ca="1">VLOOKUP($A515,'Hospitalisation Details'!$K515:$S2857,8,FALSE)</f>
        <v>57</v>
      </c>
    </row>
    <row r="1685" spans="1:17" x14ac:dyDescent="0.3">
      <c r="A1685" s="14" t="str">
        <f>VLOOKUP('Customer Names'!A1685,'Customer Names'!A1685:F4019,1,FALSE)</f>
        <v>Id1684</v>
      </c>
      <c r="B1685" s="11" t="str">
        <f>VLOOKUP('Customer Names'!B1685,'Customer Names'!B1685:G4019,5,FALSE)</f>
        <v>Yefeng</v>
      </c>
      <c r="C1685" s="11">
        <f>VLOOKUP($A1685,'Medical Examinations'!$A1685:$O4019,2,FALSE)</f>
        <v>21.37</v>
      </c>
      <c r="D1685" s="11">
        <f>VLOOKUP($A1685,'Medical Examinations'!$A1685:$O4019,3,FALSE)</f>
        <v>4.54</v>
      </c>
      <c r="E1685" s="11" t="str">
        <f>VLOOKUP($A1685,'Medical Examinations'!$A1685:$P4019,14,FALSE)</f>
        <v>Yes</v>
      </c>
      <c r="F1685" s="11" t="str">
        <f>VLOOKUP($A1685,'Medical Examinations'!$A1685:$O4019,5,FALSE)</f>
        <v>No</v>
      </c>
      <c r="G1685" s="11" t="str">
        <f>VLOOKUP($A1685,'Medical Examinations'!$A1685:$O4019,6,FALSE)</f>
        <v>Yes</v>
      </c>
      <c r="H1685" s="11">
        <f>VLOOKUP($A1685,'Medical Examinations'!$A1685:$P4019,13,FALSE)</f>
        <v>1</v>
      </c>
      <c r="I1685" s="11" t="str">
        <f>VLOOKUP($A1685,'Medical Examinations'!$A1685:$P4019,16,FALSE)</f>
        <v>No</v>
      </c>
      <c r="J1685" s="11" t="str">
        <f>VLOOKUP($A1685,'Medical Examinations'!$A1685:$P4019,11,FALSE)</f>
        <v>Normal Weight</v>
      </c>
      <c r="K1685" s="11" t="str">
        <f>VLOOKUP($A1685,'Medical Examinations'!$A1685:$P4019,12,FALSE)</f>
        <v>Normal</v>
      </c>
      <c r="L1685" s="11" t="str">
        <f>VLOOKUP($A516,'Hospitalisation Details'!$K516:$S2858,7,FALSE)</f>
        <v>28 Dec 1985</v>
      </c>
      <c r="M1685" s="17">
        <f>VLOOKUP($A516,'Hospitalisation Details'!$K516:$S2858,9,FALSE)</f>
        <v>19214.71</v>
      </c>
      <c r="N1685" s="11" t="str">
        <f>VLOOKUP($A516,'Hospitalisation Details'!$K516:$S2858,4,FALSE)</f>
        <v>Tier - 1</v>
      </c>
      <c r="O1685" s="11" t="str">
        <f>VLOOKUP($A516,'Hospitalisation Details'!$K516:$S2858,5,FALSE)</f>
        <v>Tier - 3</v>
      </c>
      <c r="P1685" s="11" t="str">
        <f>VLOOKUP($A516,'Hospitalisation Details'!$K516:$S2858,6,FALSE)</f>
        <v>R1013</v>
      </c>
      <c r="Q1685" s="36">
        <f ca="1">VLOOKUP($A516,'Hospitalisation Details'!$K516:$S2858,8,FALSE)</f>
        <v>39</v>
      </c>
    </row>
    <row r="1686" spans="1:17" x14ac:dyDescent="0.3">
      <c r="A1686" s="14" t="str">
        <f>VLOOKUP('Customer Names'!A1686,'Customer Names'!A1686:F4020,1,FALSE)</f>
        <v>Id1685</v>
      </c>
      <c r="B1686" s="11" t="str">
        <f>VLOOKUP('Customer Names'!B1686,'Customer Names'!B1686:G4020,5,FALSE)</f>
        <v>Thomas J</v>
      </c>
      <c r="C1686" s="11">
        <f>VLOOKUP($A1686,'Medical Examinations'!$A1686:$O4020,2,FALSE)</f>
        <v>34.43</v>
      </c>
      <c r="D1686" s="11">
        <f>VLOOKUP($A1686,'Medical Examinations'!$A1686:$O4020,3,FALSE)</f>
        <v>8.6199999999999992</v>
      </c>
      <c r="E1686" s="11" t="str">
        <f>VLOOKUP($A1686,'Medical Examinations'!$A1686:$P4020,14,FALSE)</f>
        <v>Yes</v>
      </c>
      <c r="F1686" s="11" t="str">
        <f>VLOOKUP($A1686,'Medical Examinations'!$A1686:$O4020,5,FALSE)</f>
        <v>No</v>
      </c>
      <c r="G1686" s="11" t="str">
        <f>VLOOKUP($A1686,'Medical Examinations'!$A1686:$O4020,6,FALSE)</f>
        <v>No</v>
      </c>
      <c r="H1686" s="11">
        <f>VLOOKUP($A1686,'Medical Examinations'!$A1686:$P4020,13,FALSE)</f>
        <v>1</v>
      </c>
      <c r="I1686" s="11" t="str">
        <f>VLOOKUP($A1686,'Medical Examinations'!$A1686:$P4020,16,FALSE)</f>
        <v>No</v>
      </c>
      <c r="J1686" s="11" t="str">
        <f>VLOOKUP($A1686,'Medical Examinations'!$A1686:$P4020,11,FALSE)</f>
        <v>Obesity</v>
      </c>
      <c r="K1686" s="11" t="str">
        <f>VLOOKUP($A1686,'Medical Examinations'!$A1686:$P4020,12,FALSE)</f>
        <v>Diabetes</v>
      </c>
      <c r="L1686" s="11" t="str">
        <f>VLOOKUP($A517,'Hospitalisation Details'!$K517:$S2859,7,FALSE)</f>
        <v>16 Sep 1991</v>
      </c>
      <c r="M1686" s="17">
        <f>VLOOKUP($A517,'Hospitalisation Details'!$K517:$S2859,9,FALSE)</f>
        <v>19199.939999999999</v>
      </c>
      <c r="N1686" s="11" t="str">
        <f>VLOOKUP($A517,'Hospitalisation Details'!$K517:$S2859,4,FALSE)</f>
        <v>Tier - 1</v>
      </c>
      <c r="O1686" s="11" t="str">
        <f>VLOOKUP($A517,'Hospitalisation Details'!$K517:$S2859,5,FALSE)</f>
        <v>Tier - 3</v>
      </c>
      <c r="P1686" s="11" t="str">
        <f>VLOOKUP($A517,'Hospitalisation Details'!$K517:$S2859,6,FALSE)</f>
        <v>R1011</v>
      </c>
      <c r="Q1686" s="36">
        <f ca="1">VLOOKUP($A517,'Hospitalisation Details'!$K517:$S2859,8,FALSE)</f>
        <v>33</v>
      </c>
    </row>
    <row r="1687" spans="1:17" x14ac:dyDescent="0.3">
      <c r="A1687" s="14" t="str">
        <f>VLOOKUP('Customer Names'!A1687,'Customer Names'!A1687:F4021,1,FALSE)</f>
        <v>Id1686</v>
      </c>
      <c r="B1687" s="11" t="str">
        <f>VLOOKUP('Customer Names'!B1687,'Customer Names'!B1687:G4021,5,FALSE)</f>
        <v>Ken</v>
      </c>
      <c r="C1687" s="11">
        <f>VLOOKUP($A1687,'Medical Examinations'!$A1687:$O4021,2,FALSE)</f>
        <v>20.86</v>
      </c>
      <c r="D1687" s="11">
        <f>VLOOKUP($A1687,'Medical Examinations'!$A1687:$O4021,3,FALSE)</f>
        <v>4.3600000000000003</v>
      </c>
      <c r="E1687" s="11" t="str">
        <f>VLOOKUP($A1687,'Medical Examinations'!$A1687:$P4021,14,FALSE)</f>
        <v>Yes</v>
      </c>
      <c r="F1687" s="11" t="str">
        <f>VLOOKUP($A1687,'Medical Examinations'!$A1687:$O4021,5,FALSE)</f>
        <v>No</v>
      </c>
      <c r="G1687" s="11" t="str">
        <f>VLOOKUP($A1687,'Medical Examinations'!$A1687:$O4021,6,FALSE)</f>
        <v>No</v>
      </c>
      <c r="H1687" s="11">
        <f>VLOOKUP($A1687,'Medical Examinations'!$A1687:$P4021,13,FALSE)</f>
        <v>0</v>
      </c>
      <c r="I1687" s="11" t="str">
        <f>VLOOKUP($A1687,'Medical Examinations'!$A1687:$P4021,16,FALSE)</f>
        <v>No</v>
      </c>
      <c r="J1687" s="11" t="str">
        <f>VLOOKUP($A1687,'Medical Examinations'!$A1687:$P4021,11,FALSE)</f>
        <v>Normal Weight</v>
      </c>
      <c r="K1687" s="11" t="str">
        <f>VLOOKUP($A1687,'Medical Examinations'!$A1687:$P4021,12,FALSE)</f>
        <v>Normal</v>
      </c>
      <c r="L1687" s="11" t="str">
        <f>VLOOKUP($A518,'Hospitalisation Details'!$K518:$S2860,7,FALSE)</f>
        <v>2 Jul 1979</v>
      </c>
      <c r="M1687" s="17">
        <f>VLOOKUP($A518,'Hospitalisation Details'!$K518:$S2860,9,FALSE)</f>
        <v>19144.580000000002</v>
      </c>
      <c r="N1687" s="11" t="str">
        <f>VLOOKUP($A518,'Hospitalisation Details'!$K518:$S2860,4,FALSE)</f>
        <v>Tier - 1</v>
      </c>
      <c r="O1687" s="11" t="str">
        <f>VLOOKUP($A518,'Hospitalisation Details'!$K518:$S2860,5,FALSE)</f>
        <v>Tier - 1</v>
      </c>
      <c r="P1687" s="11" t="str">
        <f>VLOOKUP($A518,'Hospitalisation Details'!$K518:$S2860,6,FALSE)</f>
        <v>R1024</v>
      </c>
      <c r="Q1687" s="36">
        <f ca="1">VLOOKUP($A518,'Hospitalisation Details'!$K518:$S2860,8,FALSE)</f>
        <v>45</v>
      </c>
    </row>
    <row r="1688" spans="1:17" x14ac:dyDescent="0.3">
      <c r="A1688" s="14" t="str">
        <f>VLOOKUP('Customer Names'!A1688,'Customer Names'!A1688:F4022,1,FALSE)</f>
        <v>Id1687</v>
      </c>
      <c r="B1688" s="11" t="str">
        <f>VLOOKUP('Customer Names'!B1688,'Customer Names'!B1688:G4022,5,FALSE)</f>
        <v>Annie E</v>
      </c>
      <c r="C1688" s="11">
        <f>VLOOKUP($A1688,'Medical Examinations'!$A1688:$O4022,2,FALSE)</f>
        <v>18.34</v>
      </c>
      <c r="D1688" s="11">
        <f>VLOOKUP($A1688,'Medical Examinations'!$A1688:$O4022,3,FALSE)</f>
        <v>10.01</v>
      </c>
      <c r="E1688" s="11" t="str">
        <f>VLOOKUP($A1688,'Medical Examinations'!$A1688:$P4022,14,FALSE)</f>
        <v>No</v>
      </c>
      <c r="F1688" s="11" t="str">
        <f>VLOOKUP($A1688,'Medical Examinations'!$A1688:$O4022,5,FALSE)</f>
        <v>No</v>
      </c>
      <c r="G1688" s="11" t="str">
        <f>VLOOKUP($A1688,'Medical Examinations'!$A1688:$O4022,6,FALSE)</f>
        <v>No</v>
      </c>
      <c r="H1688" s="11">
        <f>VLOOKUP($A1688,'Medical Examinations'!$A1688:$P4022,13,FALSE)</f>
        <v>0</v>
      </c>
      <c r="I1688" s="11" t="str">
        <f>VLOOKUP($A1688,'Medical Examinations'!$A1688:$P4022,16,FALSE)</f>
        <v>No</v>
      </c>
      <c r="J1688" s="11" t="str">
        <f>VLOOKUP($A1688,'Medical Examinations'!$A1688:$P4022,11,FALSE)</f>
        <v>Underweight</v>
      </c>
      <c r="K1688" s="11" t="str">
        <f>VLOOKUP($A1688,'Medical Examinations'!$A1688:$P4022,12,FALSE)</f>
        <v>Diabetes</v>
      </c>
      <c r="L1688" s="11" t="str">
        <f>VLOOKUP($A519,'Hospitalisation Details'!$K519:$S2861,7,FALSE)</f>
        <v>28 Sep 1993</v>
      </c>
      <c r="M1688" s="17">
        <f>VLOOKUP($A519,'Hospitalisation Details'!$K519:$S2861,9,FALSE)</f>
        <v>19107.78</v>
      </c>
      <c r="N1688" s="11" t="str">
        <f>VLOOKUP($A519,'Hospitalisation Details'!$K519:$S2861,4,FALSE)</f>
        <v>Tier - 1</v>
      </c>
      <c r="O1688" s="11" t="str">
        <f>VLOOKUP($A519,'Hospitalisation Details'!$K519:$S2861,5,FALSE)</f>
        <v>Tier - 2</v>
      </c>
      <c r="P1688" s="11" t="str">
        <f>VLOOKUP($A519,'Hospitalisation Details'!$K519:$S2861,6,FALSE)</f>
        <v>R1013</v>
      </c>
      <c r="Q1688" s="36">
        <f ca="1">VLOOKUP($A519,'Hospitalisation Details'!$K519:$S2861,8,FALSE)</f>
        <v>31</v>
      </c>
    </row>
    <row r="1689" spans="1:17" x14ac:dyDescent="0.3">
      <c r="A1689" s="14" t="str">
        <f>VLOOKUP('Customer Names'!A1689,'Customer Names'!A1689:F4023,1,FALSE)</f>
        <v>Id1688</v>
      </c>
      <c r="B1689" s="11" t="str">
        <f>VLOOKUP('Customer Names'!B1689,'Customer Names'!B1689:G4023,5,FALSE)</f>
        <v>Noel K</v>
      </c>
      <c r="C1689" s="11">
        <f>VLOOKUP($A1689,'Medical Examinations'!$A1689:$O4023,2,FALSE)</f>
        <v>34.15</v>
      </c>
      <c r="D1689" s="11">
        <f>VLOOKUP($A1689,'Medical Examinations'!$A1689:$O4023,3,FALSE)</f>
        <v>5.42</v>
      </c>
      <c r="E1689" s="11" t="str">
        <f>VLOOKUP($A1689,'Medical Examinations'!$A1689:$P4023,14,FALSE)</f>
        <v>No</v>
      </c>
      <c r="F1689" s="11" t="str">
        <f>VLOOKUP($A1689,'Medical Examinations'!$A1689:$O4023,5,FALSE)</f>
        <v>No</v>
      </c>
      <c r="G1689" s="11" t="str">
        <f>VLOOKUP($A1689,'Medical Examinations'!$A1689:$O4023,6,FALSE)</f>
        <v>No</v>
      </c>
      <c r="H1689" s="11">
        <f>VLOOKUP($A1689,'Medical Examinations'!$A1689:$P4023,13,FALSE)</f>
        <v>0</v>
      </c>
      <c r="I1689" s="11" t="str">
        <f>VLOOKUP($A1689,'Medical Examinations'!$A1689:$P4023,16,FALSE)</f>
        <v>No</v>
      </c>
      <c r="J1689" s="11" t="str">
        <f>VLOOKUP($A1689,'Medical Examinations'!$A1689:$P4023,11,FALSE)</f>
        <v>Obesity</v>
      </c>
      <c r="K1689" s="11" t="str">
        <f>VLOOKUP($A1689,'Medical Examinations'!$A1689:$P4023,12,FALSE)</f>
        <v>Normal</v>
      </c>
      <c r="L1689" s="11" t="str">
        <f>VLOOKUP($A520,'Hospitalisation Details'!$K520:$S2862,7,FALSE)</f>
        <v>5 Jun 1989</v>
      </c>
      <c r="M1689" s="17">
        <f>VLOOKUP($A520,'Hospitalisation Details'!$K520:$S2862,9,FALSE)</f>
        <v>19040.88</v>
      </c>
      <c r="N1689" s="11" t="str">
        <f>VLOOKUP($A520,'Hospitalisation Details'!$K520:$S2862,4,FALSE)</f>
        <v>Tier - 1</v>
      </c>
      <c r="O1689" s="11" t="str">
        <f>VLOOKUP($A520,'Hospitalisation Details'!$K520:$S2862,5,FALSE)</f>
        <v>Tier - 3</v>
      </c>
      <c r="P1689" s="11" t="str">
        <f>VLOOKUP($A520,'Hospitalisation Details'!$K520:$S2862,6,FALSE)</f>
        <v>R1011</v>
      </c>
      <c r="Q1689" s="36">
        <f ca="1">VLOOKUP($A520,'Hospitalisation Details'!$K520:$S2862,8,FALSE)</f>
        <v>35</v>
      </c>
    </row>
    <row r="1690" spans="1:17" x14ac:dyDescent="0.3">
      <c r="A1690" s="14" t="str">
        <f>VLOOKUP('Customer Names'!A1690,'Customer Names'!A1690:F4024,1,FALSE)</f>
        <v>Id1689</v>
      </c>
      <c r="B1690" s="11" t="str">
        <f>VLOOKUP('Customer Names'!B1690,'Customer Names'!B1690:G4024,5,FALSE)</f>
        <v>Mark S</v>
      </c>
      <c r="C1690" s="11">
        <f>VLOOKUP($A1690,'Medical Examinations'!$A1690:$O4024,2,FALSE)</f>
        <v>18.350000000000001</v>
      </c>
      <c r="D1690" s="11">
        <f>VLOOKUP($A1690,'Medical Examinations'!$A1690:$O4024,3,FALSE)</f>
        <v>5.12</v>
      </c>
      <c r="E1690" s="11" t="str">
        <f>VLOOKUP($A1690,'Medical Examinations'!$A1690:$P4024,14,FALSE)</f>
        <v>No</v>
      </c>
      <c r="F1690" s="11" t="str">
        <f>VLOOKUP($A1690,'Medical Examinations'!$A1690:$O4024,5,FALSE)</f>
        <v>No</v>
      </c>
      <c r="G1690" s="11" t="str">
        <f>VLOOKUP($A1690,'Medical Examinations'!$A1690:$O4024,6,FALSE)</f>
        <v>No</v>
      </c>
      <c r="H1690" s="11">
        <f>VLOOKUP($A1690,'Medical Examinations'!$A1690:$P4024,13,FALSE)</f>
        <v>0</v>
      </c>
      <c r="I1690" s="11" t="str">
        <f>VLOOKUP($A1690,'Medical Examinations'!$A1690:$P4024,16,FALSE)</f>
        <v>No</v>
      </c>
      <c r="J1690" s="11" t="str">
        <f>VLOOKUP($A1690,'Medical Examinations'!$A1690:$P4024,11,FALSE)</f>
        <v>Underweight</v>
      </c>
      <c r="K1690" s="11" t="str">
        <f>VLOOKUP($A1690,'Medical Examinations'!$A1690:$P4024,12,FALSE)</f>
        <v>Normal</v>
      </c>
      <c r="L1690" s="11" t="str">
        <f>VLOOKUP($A521,'Hospitalisation Details'!$K521:$S2863,7,FALSE)</f>
        <v>19 Dec 1983</v>
      </c>
      <c r="M1690" s="17">
        <f>VLOOKUP($A521,'Hospitalisation Details'!$K521:$S2863,9,FALSE)</f>
        <v>19023.259999999998</v>
      </c>
      <c r="N1690" s="11" t="str">
        <f>VLOOKUP($A521,'Hospitalisation Details'!$K521:$S2863,4,FALSE)</f>
        <v>Tier - 1</v>
      </c>
      <c r="O1690" s="11" t="str">
        <f>VLOOKUP($A521,'Hospitalisation Details'!$K521:$S2863,5,FALSE)</f>
        <v>Tier - 3</v>
      </c>
      <c r="P1690" s="11" t="str">
        <f>VLOOKUP($A521,'Hospitalisation Details'!$K521:$S2863,6,FALSE)</f>
        <v>R1011</v>
      </c>
      <c r="Q1690" s="36">
        <f ca="1">VLOOKUP($A521,'Hospitalisation Details'!$K521:$S2863,8,FALSE)</f>
        <v>41</v>
      </c>
    </row>
    <row r="1691" spans="1:17" x14ac:dyDescent="0.3">
      <c r="A1691" s="14" t="str">
        <f>VLOOKUP('Customer Names'!A1691,'Customer Names'!A1691:F4025,1,FALSE)</f>
        <v>Id1690</v>
      </c>
      <c r="B1691" s="11" t="str">
        <f>VLOOKUP('Customer Names'!B1691,'Customer Names'!B1691:G4025,5,FALSE)</f>
        <v>Federica</v>
      </c>
      <c r="C1691" s="11">
        <f>VLOOKUP($A1691,'Medical Examinations'!$A1691:$O4025,2,FALSE)</f>
        <v>22.13</v>
      </c>
      <c r="D1691" s="11">
        <f>VLOOKUP($A1691,'Medical Examinations'!$A1691:$O4025,3,FALSE)</f>
        <v>9.1999999999999993</v>
      </c>
      <c r="E1691" s="11" t="str">
        <f>VLOOKUP($A1691,'Medical Examinations'!$A1691:$P4025,14,FALSE)</f>
        <v>Yes</v>
      </c>
      <c r="F1691" s="11" t="str">
        <f>VLOOKUP($A1691,'Medical Examinations'!$A1691:$O4025,5,FALSE)</f>
        <v>No</v>
      </c>
      <c r="G1691" s="11" t="str">
        <f>VLOOKUP($A1691,'Medical Examinations'!$A1691:$O4025,6,FALSE)</f>
        <v>No</v>
      </c>
      <c r="H1691" s="11">
        <f>VLOOKUP($A1691,'Medical Examinations'!$A1691:$P4025,13,FALSE)</f>
        <v>0</v>
      </c>
      <c r="I1691" s="11" t="str">
        <f>VLOOKUP($A1691,'Medical Examinations'!$A1691:$P4025,16,FALSE)</f>
        <v>No</v>
      </c>
      <c r="J1691" s="11" t="str">
        <f>VLOOKUP($A1691,'Medical Examinations'!$A1691:$P4025,11,FALSE)</f>
        <v>Normal Weight</v>
      </c>
      <c r="K1691" s="11" t="str">
        <f>VLOOKUP($A1691,'Medical Examinations'!$A1691:$P4025,12,FALSE)</f>
        <v>Diabetes</v>
      </c>
      <c r="L1691" s="11" t="str">
        <f>VLOOKUP($A522,'Hospitalisation Details'!$K522:$S2864,7,FALSE)</f>
        <v>24 Oct 1988</v>
      </c>
      <c r="M1691" s="17">
        <f>VLOOKUP($A522,'Hospitalisation Details'!$K522:$S2864,9,FALSE)</f>
        <v>18972.5</v>
      </c>
      <c r="N1691" s="11" t="str">
        <f>VLOOKUP($A522,'Hospitalisation Details'!$K522:$S2864,4,FALSE)</f>
        <v>Tier - 1</v>
      </c>
      <c r="O1691" s="11" t="str">
        <f>VLOOKUP($A522,'Hospitalisation Details'!$K522:$S2864,5,FALSE)</f>
        <v>Tier - 3</v>
      </c>
      <c r="P1691" s="11" t="str">
        <f>VLOOKUP($A522,'Hospitalisation Details'!$K522:$S2864,6,FALSE)</f>
        <v>R1013</v>
      </c>
      <c r="Q1691" s="36">
        <f ca="1">VLOOKUP($A522,'Hospitalisation Details'!$K522:$S2864,8,FALSE)</f>
        <v>36</v>
      </c>
    </row>
    <row r="1692" spans="1:17" x14ac:dyDescent="0.3">
      <c r="A1692" s="14" t="str">
        <f>VLOOKUP('Customer Names'!A1692,'Customer Names'!A1692:F4026,1,FALSE)</f>
        <v>Id1691</v>
      </c>
      <c r="B1692" s="11" t="str">
        <f>VLOOKUP('Customer Names'!B1692,'Customer Names'!B1692:G4026,5,FALSE)</f>
        <v>Pamela L</v>
      </c>
      <c r="C1692" s="11">
        <f>VLOOKUP($A1692,'Medical Examinations'!$A1692:$O4026,2,FALSE)</f>
        <v>22.51</v>
      </c>
      <c r="D1692" s="11">
        <f>VLOOKUP($A1692,'Medical Examinations'!$A1692:$O4026,3,FALSE)</f>
        <v>6.08</v>
      </c>
      <c r="E1692" s="11" t="str">
        <f>VLOOKUP($A1692,'Medical Examinations'!$A1692:$P4026,14,FALSE)</f>
        <v>Yes</v>
      </c>
      <c r="F1692" s="11" t="str">
        <f>VLOOKUP($A1692,'Medical Examinations'!$A1692:$O4026,5,FALSE)</f>
        <v>No</v>
      </c>
      <c r="G1692" s="11" t="str">
        <f>VLOOKUP($A1692,'Medical Examinations'!$A1692:$O4026,6,FALSE)</f>
        <v>No</v>
      </c>
      <c r="H1692" s="11">
        <f>VLOOKUP($A1692,'Medical Examinations'!$A1692:$P4026,13,FALSE)</f>
        <v>1</v>
      </c>
      <c r="I1692" s="11" t="str">
        <f>VLOOKUP($A1692,'Medical Examinations'!$A1692:$P4026,16,FALSE)</f>
        <v>No</v>
      </c>
      <c r="J1692" s="11" t="str">
        <f>VLOOKUP($A1692,'Medical Examinations'!$A1692:$P4026,11,FALSE)</f>
        <v>Normal Weight</v>
      </c>
      <c r="K1692" s="11" t="str">
        <f>VLOOKUP($A1692,'Medical Examinations'!$A1692:$P4026,12,FALSE)</f>
        <v>Prediabetes</v>
      </c>
      <c r="L1692" s="11" t="str">
        <f>VLOOKUP($A523,'Hospitalisation Details'!$K523:$S2865,7,FALSE)</f>
        <v>30 Nov 1992</v>
      </c>
      <c r="M1692" s="17">
        <f>VLOOKUP($A523,'Hospitalisation Details'!$K523:$S2865,9,FALSE)</f>
        <v>18963.169999999998</v>
      </c>
      <c r="N1692" s="11" t="str">
        <f>VLOOKUP($A523,'Hospitalisation Details'!$K523:$S2865,4,FALSE)</f>
        <v>Tier - 1</v>
      </c>
      <c r="O1692" s="11" t="str">
        <f>VLOOKUP($A523,'Hospitalisation Details'!$K523:$S2865,5,FALSE)</f>
        <v>Tier - 1</v>
      </c>
      <c r="P1692" s="11" t="str">
        <f>VLOOKUP($A523,'Hospitalisation Details'!$K523:$S2865,6,FALSE)</f>
        <v>R1013</v>
      </c>
      <c r="Q1692" s="36">
        <f ca="1">VLOOKUP($A523,'Hospitalisation Details'!$K523:$S2865,8,FALSE)</f>
        <v>32</v>
      </c>
    </row>
    <row r="1693" spans="1:17" x14ac:dyDescent="0.3">
      <c r="A1693" s="14" t="str">
        <f>VLOOKUP('Customer Names'!A1693,'Customer Names'!A1693:F4027,1,FALSE)</f>
        <v>Id1692</v>
      </c>
      <c r="B1693" s="11" t="str">
        <f>VLOOKUP('Customer Names'!B1693,'Customer Names'!B1693:G4027,5,FALSE)</f>
        <v>Andrew W</v>
      </c>
      <c r="C1693" s="11">
        <f>VLOOKUP($A1693,'Medical Examinations'!$A1693:$O4027,2,FALSE)</f>
        <v>31</v>
      </c>
      <c r="D1693" s="11">
        <f>VLOOKUP($A1693,'Medical Examinations'!$A1693:$O4027,3,FALSE)</f>
        <v>4.7699999999999996</v>
      </c>
      <c r="E1693" s="11" t="str">
        <f>VLOOKUP($A1693,'Medical Examinations'!$A1693:$P4027,14,FALSE)</f>
        <v>No</v>
      </c>
      <c r="F1693" s="11" t="str">
        <f>VLOOKUP($A1693,'Medical Examinations'!$A1693:$O4027,5,FALSE)</f>
        <v>No</v>
      </c>
      <c r="G1693" s="11" t="str">
        <f>VLOOKUP($A1693,'Medical Examinations'!$A1693:$O4027,6,FALSE)</f>
        <v>No</v>
      </c>
      <c r="H1693" s="11">
        <f>VLOOKUP($A1693,'Medical Examinations'!$A1693:$P4027,13,FALSE)</f>
        <v>1</v>
      </c>
      <c r="I1693" s="11" t="str">
        <f>VLOOKUP($A1693,'Medical Examinations'!$A1693:$P4027,16,FALSE)</f>
        <v>No</v>
      </c>
      <c r="J1693" s="11" t="str">
        <f>VLOOKUP($A1693,'Medical Examinations'!$A1693:$P4027,11,FALSE)</f>
        <v>Obesity</v>
      </c>
      <c r="K1693" s="11" t="str">
        <f>VLOOKUP($A1693,'Medical Examinations'!$A1693:$P4027,12,FALSE)</f>
        <v>Normal</v>
      </c>
      <c r="L1693" s="11" t="str">
        <f>VLOOKUP($A524,'Hospitalisation Details'!$K524:$S2866,7,FALSE)</f>
        <v>6 Aug 1998</v>
      </c>
      <c r="M1693" s="17">
        <f>VLOOKUP($A524,'Hospitalisation Details'!$K524:$S2866,9,FALSE)</f>
        <v>18955.22</v>
      </c>
      <c r="N1693" s="11" t="str">
        <f>VLOOKUP($A524,'Hospitalisation Details'!$K524:$S2866,4,FALSE)</f>
        <v>Tier - 1</v>
      </c>
      <c r="O1693" s="11" t="str">
        <f>VLOOKUP($A524,'Hospitalisation Details'!$K524:$S2866,5,FALSE)</f>
        <v>Tier - 3</v>
      </c>
      <c r="P1693" s="11" t="str">
        <f>VLOOKUP($A524,'Hospitalisation Details'!$K524:$S2866,6,FALSE)</f>
        <v>R1011</v>
      </c>
      <c r="Q1693" s="36">
        <f ca="1">VLOOKUP($A524,'Hospitalisation Details'!$K524:$S2866,8,FALSE)</f>
        <v>26</v>
      </c>
    </row>
    <row r="1694" spans="1:17" x14ac:dyDescent="0.3">
      <c r="A1694" s="14" t="str">
        <f>VLOOKUP('Customer Names'!A1694,'Customer Names'!A1694:F4028,1,FALSE)</f>
        <v>Id1693</v>
      </c>
      <c r="B1694" s="11" t="str">
        <f>VLOOKUP('Customer Names'!B1694,'Customer Names'!B1694:G4028,5,FALSE)</f>
        <v>Randall</v>
      </c>
      <c r="C1694" s="11">
        <f>VLOOKUP($A1694,'Medical Examinations'!$A1694:$O4028,2,FALSE)</f>
        <v>28.27</v>
      </c>
      <c r="D1694" s="11">
        <f>VLOOKUP($A1694,'Medical Examinations'!$A1694:$O4028,3,FALSE)</f>
        <v>4.62</v>
      </c>
      <c r="E1694" s="11" t="str">
        <f>VLOOKUP($A1694,'Medical Examinations'!$A1694:$P4028,14,FALSE)</f>
        <v>No</v>
      </c>
      <c r="F1694" s="11" t="str">
        <f>VLOOKUP($A1694,'Medical Examinations'!$A1694:$O4028,5,FALSE)</f>
        <v>No</v>
      </c>
      <c r="G1694" s="11" t="str">
        <f>VLOOKUP($A1694,'Medical Examinations'!$A1694:$O4028,6,FALSE)</f>
        <v>No</v>
      </c>
      <c r="H1694" s="11">
        <f>VLOOKUP($A1694,'Medical Examinations'!$A1694:$P4028,13,FALSE)</f>
        <v>1</v>
      </c>
      <c r="I1694" s="11" t="str">
        <f>VLOOKUP($A1694,'Medical Examinations'!$A1694:$P4028,16,FALSE)</f>
        <v>No</v>
      </c>
      <c r="J1694" s="11" t="str">
        <f>VLOOKUP($A1694,'Medical Examinations'!$A1694:$P4028,11,FALSE)</f>
        <v>Overweight</v>
      </c>
      <c r="K1694" s="11" t="str">
        <f>VLOOKUP($A1694,'Medical Examinations'!$A1694:$P4028,12,FALSE)</f>
        <v>Normal</v>
      </c>
      <c r="L1694" s="11" t="str">
        <f>VLOOKUP($A525,'Hospitalisation Details'!$K525:$S2867,7,FALSE)</f>
        <v>20 Oct 1963</v>
      </c>
      <c r="M1694" s="17">
        <f>VLOOKUP($A525,'Hospitalisation Details'!$K525:$S2867,9,FALSE)</f>
        <v>18954.560000000001</v>
      </c>
      <c r="N1694" s="11" t="str">
        <f>VLOOKUP($A525,'Hospitalisation Details'!$K525:$S2867,4,FALSE)</f>
        <v>Tier - 1</v>
      </c>
      <c r="O1694" s="11" t="str">
        <f>VLOOKUP($A525,'Hospitalisation Details'!$K525:$S2867,5,FALSE)</f>
        <v>Tier - 1</v>
      </c>
      <c r="P1694" s="11" t="str">
        <f>VLOOKUP($A525,'Hospitalisation Details'!$K525:$S2867,6,FALSE)</f>
        <v>R1026</v>
      </c>
      <c r="Q1694" s="36">
        <f ca="1">VLOOKUP($A525,'Hospitalisation Details'!$K525:$S2867,8,FALSE)</f>
        <v>61</v>
      </c>
    </row>
    <row r="1695" spans="1:17" x14ac:dyDescent="0.3">
      <c r="A1695" s="14" t="str">
        <f>VLOOKUP('Customer Names'!A1695,'Customer Names'!A1695:F4029,1,FALSE)</f>
        <v>Id1694</v>
      </c>
      <c r="B1695" s="11" t="str">
        <f>VLOOKUP('Customer Names'!B1695,'Customer Names'!B1695:G4029,5,FALSE)</f>
        <v>Tracy L</v>
      </c>
      <c r="C1695" s="11">
        <f>VLOOKUP($A1695,'Medical Examinations'!$A1695:$O4029,2,FALSE)</f>
        <v>29.92</v>
      </c>
      <c r="D1695" s="11">
        <f>VLOOKUP($A1695,'Medical Examinations'!$A1695:$O4029,3,FALSE)</f>
        <v>9.07</v>
      </c>
      <c r="E1695" s="11" t="str">
        <f>VLOOKUP($A1695,'Medical Examinations'!$A1695:$P4029,14,FALSE)</f>
        <v>Yes</v>
      </c>
      <c r="F1695" s="11" t="str">
        <f>VLOOKUP($A1695,'Medical Examinations'!$A1695:$O4029,5,FALSE)</f>
        <v>No</v>
      </c>
      <c r="G1695" s="11" t="str">
        <f>VLOOKUP($A1695,'Medical Examinations'!$A1695:$O4029,6,FALSE)</f>
        <v>No</v>
      </c>
      <c r="H1695" s="11">
        <f>VLOOKUP($A1695,'Medical Examinations'!$A1695:$P4029,13,FALSE)</f>
        <v>1</v>
      </c>
      <c r="I1695" s="11" t="str">
        <f>VLOOKUP($A1695,'Medical Examinations'!$A1695:$P4029,16,FALSE)</f>
        <v>No</v>
      </c>
      <c r="J1695" s="11" t="str">
        <f>VLOOKUP($A1695,'Medical Examinations'!$A1695:$P4029,11,FALSE)</f>
        <v>Obesity</v>
      </c>
      <c r="K1695" s="11" t="str">
        <f>VLOOKUP($A1695,'Medical Examinations'!$A1695:$P4029,12,FALSE)</f>
        <v>Diabetes</v>
      </c>
      <c r="L1695" s="11" t="str">
        <f>VLOOKUP($A526,'Hospitalisation Details'!$K526:$S2868,7,FALSE)</f>
        <v>3 Aug 1969</v>
      </c>
      <c r="M1695" s="17">
        <f>VLOOKUP($A526,'Hospitalisation Details'!$K526:$S2868,9,FALSE)</f>
        <v>18932.810000000001</v>
      </c>
      <c r="N1695" s="11" t="str">
        <f>VLOOKUP($A526,'Hospitalisation Details'!$K526:$S2868,4,FALSE)</f>
        <v>Tier - 1</v>
      </c>
      <c r="O1695" s="11" t="str">
        <f>VLOOKUP($A526,'Hospitalisation Details'!$K526:$S2868,5,FALSE)</f>
        <v>Tier - 3</v>
      </c>
      <c r="P1695" s="11" t="str">
        <f>VLOOKUP($A526,'Hospitalisation Details'!$K526:$S2868,6,FALSE)</f>
        <v>R1012</v>
      </c>
      <c r="Q1695" s="36">
        <f ca="1">VLOOKUP($A526,'Hospitalisation Details'!$K526:$S2868,8,FALSE)</f>
        <v>55</v>
      </c>
    </row>
    <row r="1696" spans="1:17" x14ac:dyDescent="0.3">
      <c r="A1696" s="14" t="str">
        <f>VLOOKUP('Customer Names'!A1696,'Customer Names'!A1696:F4030,1,FALSE)</f>
        <v>Id1695</v>
      </c>
      <c r="B1696" s="11" t="str">
        <f>VLOOKUP('Customer Names'!B1696,'Customer Names'!B1696:G4030,5,FALSE)</f>
        <v>Azelie</v>
      </c>
      <c r="C1696" s="11">
        <f>VLOOKUP($A1696,'Medical Examinations'!$A1696:$O4030,2,FALSE)</f>
        <v>25.9</v>
      </c>
      <c r="D1696" s="11">
        <f>VLOOKUP($A1696,'Medical Examinations'!$A1696:$O4030,3,FALSE)</f>
        <v>9.1199999999999992</v>
      </c>
      <c r="E1696" s="11" t="str">
        <f>VLOOKUP($A1696,'Medical Examinations'!$A1696:$P4030,14,FALSE)</f>
        <v>Yes</v>
      </c>
      <c r="F1696" s="11" t="str">
        <f>VLOOKUP($A1696,'Medical Examinations'!$A1696:$O4030,5,FALSE)</f>
        <v>No</v>
      </c>
      <c r="G1696" s="11" t="str">
        <f>VLOOKUP($A1696,'Medical Examinations'!$A1696:$O4030,6,FALSE)</f>
        <v>No</v>
      </c>
      <c r="H1696" s="11">
        <f>VLOOKUP($A1696,'Medical Examinations'!$A1696:$P4030,13,FALSE)</f>
        <v>1</v>
      </c>
      <c r="I1696" s="11" t="str">
        <f>VLOOKUP($A1696,'Medical Examinations'!$A1696:$P4030,16,FALSE)</f>
        <v>No</v>
      </c>
      <c r="J1696" s="11" t="str">
        <f>VLOOKUP($A1696,'Medical Examinations'!$A1696:$P4030,11,FALSE)</f>
        <v>Overweight</v>
      </c>
      <c r="K1696" s="11" t="str">
        <f>VLOOKUP($A1696,'Medical Examinations'!$A1696:$P4030,12,FALSE)</f>
        <v>Diabetes</v>
      </c>
      <c r="L1696" s="11" t="str">
        <f>VLOOKUP($A527,'Hospitalisation Details'!$K527:$S2869,7,FALSE)</f>
        <v>27 Sep 1995</v>
      </c>
      <c r="M1696" s="17">
        <f>VLOOKUP($A527,'Hospitalisation Details'!$K527:$S2869,9,FALSE)</f>
        <v>18903.490000000002</v>
      </c>
      <c r="N1696" s="11" t="str">
        <f>VLOOKUP($A527,'Hospitalisation Details'!$K527:$S2869,4,FALSE)</f>
        <v>Tier - 1</v>
      </c>
      <c r="O1696" s="11" t="str">
        <f>VLOOKUP($A527,'Hospitalisation Details'!$K527:$S2869,5,FALSE)</f>
        <v>Tier - 2</v>
      </c>
      <c r="P1696" s="11" t="str">
        <f>VLOOKUP($A527,'Hospitalisation Details'!$K527:$S2869,6,FALSE)</f>
        <v>R1024</v>
      </c>
      <c r="Q1696" s="36">
        <f ca="1">VLOOKUP($A527,'Hospitalisation Details'!$K527:$S2869,8,FALSE)</f>
        <v>29</v>
      </c>
    </row>
    <row r="1697" spans="1:17" x14ac:dyDescent="0.3">
      <c r="A1697" s="14" t="str">
        <f>VLOOKUP('Customer Names'!A1697,'Customer Names'!A1697:F4031,1,FALSE)</f>
        <v>Id1696</v>
      </c>
      <c r="B1697" s="11" t="str">
        <f>VLOOKUP('Customer Names'!B1697,'Customer Names'!B1697:G4031,5,FALSE)</f>
        <v>Monica M</v>
      </c>
      <c r="C1697" s="11">
        <f>VLOOKUP($A1697,'Medical Examinations'!$A1697:$O4031,2,FALSE)</f>
        <v>27.74</v>
      </c>
      <c r="D1697" s="11">
        <f>VLOOKUP($A1697,'Medical Examinations'!$A1697:$O4031,3,FALSE)</f>
        <v>7.32</v>
      </c>
      <c r="E1697" s="11" t="str">
        <f>VLOOKUP($A1697,'Medical Examinations'!$A1697:$P4031,14,FALSE)</f>
        <v>Yes</v>
      </c>
      <c r="F1697" s="11" t="str">
        <f>VLOOKUP($A1697,'Medical Examinations'!$A1697:$O4031,5,FALSE)</f>
        <v>No</v>
      </c>
      <c r="G1697" s="11" t="str">
        <f>VLOOKUP($A1697,'Medical Examinations'!$A1697:$O4031,6,FALSE)</f>
        <v>No</v>
      </c>
      <c r="H1697" s="11">
        <f>VLOOKUP($A1697,'Medical Examinations'!$A1697:$P4031,13,FALSE)</f>
        <v>1</v>
      </c>
      <c r="I1697" s="11" t="str">
        <f>VLOOKUP($A1697,'Medical Examinations'!$A1697:$P4031,16,FALSE)</f>
        <v>No</v>
      </c>
      <c r="J1697" s="11" t="str">
        <f>VLOOKUP($A1697,'Medical Examinations'!$A1697:$P4031,11,FALSE)</f>
        <v>Overweight</v>
      </c>
      <c r="K1697" s="11" t="str">
        <f>VLOOKUP($A1697,'Medical Examinations'!$A1697:$P4031,12,FALSE)</f>
        <v>Diabetes</v>
      </c>
      <c r="L1697" s="11" t="str">
        <f>VLOOKUP($A528,'Hospitalisation Details'!$K528:$S2870,7,FALSE)</f>
        <v>6 Dec 1963</v>
      </c>
      <c r="M1697" s="17">
        <f>VLOOKUP($A528,'Hospitalisation Details'!$K528:$S2870,9,FALSE)</f>
        <v>18883.330000000002</v>
      </c>
      <c r="N1697" s="11" t="str">
        <f>VLOOKUP($A528,'Hospitalisation Details'!$K528:$S2870,4,FALSE)</f>
        <v>Tier - 1</v>
      </c>
      <c r="O1697" s="11" t="str">
        <f>VLOOKUP($A528,'Hospitalisation Details'!$K528:$S2870,5,FALSE)</f>
        <v>Tier - 1</v>
      </c>
      <c r="P1697" s="11" t="str">
        <f>VLOOKUP($A528,'Hospitalisation Details'!$K528:$S2870,6,FALSE)</f>
        <v>R1026</v>
      </c>
      <c r="Q1697" s="36">
        <f ca="1">VLOOKUP($A528,'Hospitalisation Details'!$K528:$S2870,8,FALSE)</f>
        <v>61</v>
      </c>
    </row>
    <row r="1698" spans="1:17" x14ac:dyDescent="0.3">
      <c r="A1698" s="14" t="str">
        <f>VLOOKUP('Customer Names'!A1698,'Customer Names'!A1698:F4032,1,FALSE)</f>
        <v>Id1697</v>
      </c>
      <c r="B1698" s="11" t="str">
        <f>VLOOKUP('Customer Names'!B1698,'Customer Names'!B1698:G4032,5,FALSE)</f>
        <v>Katarina K</v>
      </c>
      <c r="C1698" s="11">
        <f>VLOOKUP($A1698,'Medical Examinations'!$A1698:$O4032,2,FALSE)</f>
        <v>17.260000000000002</v>
      </c>
      <c r="D1698" s="11">
        <f>VLOOKUP($A1698,'Medical Examinations'!$A1698:$O4032,3,FALSE)</f>
        <v>11.73</v>
      </c>
      <c r="E1698" s="11" t="str">
        <f>VLOOKUP($A1698,'Medical Examinations'!$A1698:$P4032,14,FALSE)</f>
        <v>No</v>
      </c>
      <c r="F1698" s="11" t="str">
        <f>VLOOKUP($A1698,'Medical Examinations'!$A1698:$O4032,5,FALSE)</f>
        <v>No</v>
      </c>
      <c r="G1698" s="11" t="str">
        <f>VLOOKUP($A1698,'Medical Examinations'!$A1698:$O4032,6,FALSE)</f>
        <v>No</v>
      </c>
      <c r="H1698" s="11">
        <f>VLOOKUP($A1698,'Medical Examinations'!$A1698:$P4032,13,FALSE)</f>
        <v>2</v>
      </c>
      <c r="I1698" s="11" t="str">
        <f>VLOOKUP($A1698,'Medical Examinations'!$A1698:$P4032,16,FALSE)</f>
        <v>No</v>
      </c>
      <c r="J1698" s="11" t="str">
        <f>VLOOKUP($A1698,'Medical Examinations'!$A1698:$P4032,11,FALSE)</f>
        <v>Underweight</v>
      </c>
      <c r="K1698" s="11" t="str">
        <f>VLOOKUP($A1698,'Medical Examinations'!$A1698:$P4032,12,FALSE)</f>
        <v>Diabetes</v>
      </c>
      <c r="L1698" s="11" t="str">
        <f>VLOOKUP($A529,'Hospitalisation Details'!$K529:$S2871,7,FALSE)</f>
        <v>24 Jul 2003</v>
      </c>
      <c r="M1698" s="17">
        <f>VLOOKUP($A529,'Hospitalisation Details'!$K529:$S2871,9,FALSE)</f>
        <v>18838.7</v>
      </c>
      <c r="N1698" s="11" t="str">
        <f>VLOOKUP($A529,'Hospitalisation Details'!$K529:$S2871,4,FALSE)</f>
        <v>Tier - 1</v>
      </c>
      <c r="O1698" s="11" t="str">
        <f>VLOOKUP($A529,'Hospitalisation Details'!$K529:$S2871,5,FALSE)</f>
        <v>Tier - 3</v>
      </c>
      <c r="P1698" s="11" t="str">
        <f>VLOOKUP($A529,'Hospitalisation Details'!$K529:$S2871,6,FALSE)</f>
        <v>R1012</v>
      </c>
      <c r="Q1698" s="36">
        <f ca="1">VLOOKUP($A529,'Hospitalisation Details'!$K529:$S2871,8,FALSE)</f>
        <v>21</v>
      </c>
    </row>
    <row r="1699" spans="1:17" x14ac:dyDescent="0.3">
      <c r="A1699" s="14" t="str">
        <f>VLOOKUP('Customer Names'!A1699,'Customer Names'!A1699:F4033,1,FALSE)</f>
        <v>Id1698</v>
      </c>
      <c r="B1699" s="11" t="str">
        <f>VLOOKUP('Customer Names'!B1699,'Customer Names'!B1699:G4033,5,FALSE)</f>
        <v>Jamie L</v>
      </c>
      <c r="C1699" s="11">
        <f>VLOOKUP($A1699,'Medical Examinations'!$A1699:$O4033,2,FALSE)</f>
        <v>19.855</v>
      </c>
      <c r="D1699" s="11">
        <f>VLOOKUP($A1699,'Medical Examinations'!$A1699:$O4033,3,FALSE)</f>
        <v>6.64</v>
      </c>
      <c r="E1699" s="11" t="str">
        <f>VLOOKUP($A1699,'Medical Examinations'!$A1699:$P4033,14,FALSE)</f>
        <v>Yes</v>
      </c>
      <c r="F1699" s="11" t="str">
        <f>VLOOKUP($A1699,'Medical Examinations'!$A1699:$O4033,5,FALSE)</f>
        <v>No</v>
      </c>
      <c r="G1699" s="11" t="str">
        <f>VLOOKUP($A1699,'Medical Examinations'!$A1699:$O4033,6,FALSE)</f>
        <v>No</v>
      </c>
      <c r="H1699" s="11">
        <f>VLOOKUP($A1699,'Medical Examinations'!$A1699:$P4033,13,FALSE)</f>
        <v>1</v>
      </c>
      <c r="I1699" s="11" t="str">
        <f>VLOOKUP($A1699,'Medical Examinations'!$A1699:$P4033,16,FALSE)</f>
        <v>No</v>
      </c>
      <c r="J1699" s="11" t="str">
        <f>VLOOKUP($A1699,'Medical Examinations'!$A1699:$P4033,11,FALSE)</f>
        <v>Normal Weight</v>
      </c>
      <c r="K1699" s="11" t="str">
        <f>VLOOKUP($A1699,'Medical Examinations'!$A1699:$P4033,12,FALSE)</f>
        <v>Diabetes</v>
      </c>
      <c r="L1699" s="11" t="str">
        <f>VLOOKUP($A530,'Hospitalisation Details'!$K530:$S2872,7,FALSE)</f>
        <v>18 Dec 1962</v>
      </c>
      <c r="M1699" s="17">
        <f>VLOOKUP($A530,'Hospitalisation Details'!$K530:$S2872,9,FALSE)</f>
        <v>18815.53</v>
      </c>
      <c r="N1699" s="11" t="str">
        <f>VLOOKUP($A530,'Hospitalisation Details'!$K530:$S2872,4,FALSE)</f>
        <v>Tier - 1</v>
      </c>
      <c r="O1699" s="11" t="str">
        <f>VLOOKUP($A530,'Hospitalisation Details'!$K530:$S2872,5,FALSE)</f>
        <v>Tier - 1</v>
      </c>
      <c r="P1699" s="11" t="str">
        <f>VLOOKUP($A530,'Hospitalisation Details'!$K530:$S2872,6,FALSE)</f>
        <v>R1023</v>
      </c>
      <c r="Q1699" s="36">
        <f ca="1">VLOOKUP($A530,'Hospitalisation Details'!$K530:$S2872,8,FALSE)</f>
        <v>62</v>
      </c>
    </row>
    <row r="1700" spans="1:17" x14ac:dyDescent="0.3">
      <c r="A1700" s="14" t="str">
        <f>VLOOKUP('Customer Names'!A1700,'Customer Names'!A1700:F4034,1,FALSE)</f>
        <v>Id1699</v>
      </c>
      <c r="B1700" s="11" t="str">
        <f>VLOOKUP('Customer Names'!B1700,'Customer Names'!B1700:G4034,5,FALSE)</f>
        <v>Brian</v>
      </c>
      <c r="C1700" s="11">
        <f>VLOOKUP($A1700,'Medical Examinations'!$A1700:$O4034,2,FALSE)</f>
        <v>41.69</v>
      </c>
      <c r="D1700" s="11">
        <f>VLOOKUP($A1700,'Medical Examinations'!$A1700:$O4034,3,FALSE)</f>
        <v>5.78</v>
      </c>
      <c r="E1700" s="11" t="str">
        <f>VLOOKUP($A1700,'Medical Examinations'!$A1700:$P4034,14,FALSE)</f>
        <v>No</v>
      </c>
      <c r="F1700" s="11" t="str">
        <f>VLOOKUP($A1700,'Medical Examinations'!$A1700:$O4034,5,FALSE)</f>
        <v>No</v>
      </c>
      <c r="G1700" s="11" t="str">
        <f>VLOOKUP($A1700,'Medical Examinations'!$A1700:$O4034,6,FALSE)</f>
        <v>No</v>
      </c>
      <c r="H1700" s="11">
        <f>VLOOKUP($A1700,'Medical Examinations'!$A1700:$P4034,13,FALSE)</f>
        <v>0</v>
      </c>
      <c r="I1700" s="11" t="str">
        <f>VLOOKUP($A1700,'Medical Examinations'!$A1700:$P4034,16,FALSE)</f>
        <v>No</v>
      </c>
      <c r="J1700" s="11" t="str">
        <f>VLOOKUP($A1700,'Medical Examinations'!$A1700:$P4034,11,FALSE)</f>
        <v>Obesity</v>
      </c>
      <c r="K1700" s="11" t="str">
        <f>VLOOKUP($A1700,'Medical Examinations'!$A1700:$P4034,12,FALSE)</f>
        <v>Prediabetes</v>
      </c>
      <c r="L1700" s="11" t="str">
        <f>VLOOKUP($A531,'Hospitalisation Details'!$K531:$S2873,7,FALSE)</f>
        <v>15 Oct 1979</v>
      </c>
      <c r="M1700" s="17">
        <f>VLOOKUP($A531,'Hospitalisation Details'!$K531:$S2873,9,FALSE)</f>
        <v>18806.150000000001</v>
      </c>
      <c r="N1700" s="11" t="str">
        <f>VLOOKUP($A531,'Hospitalisation Details'!$K531:$S2873,4,FALSE)</f>
        <v>Tier - 1</v>
      </c>
      <c r="O1700" s="11" t="str">
        <f>VLOOKUP($A531,'Hospitalisation Details'!$K531:$S2873,5,FALSE)</f>
        <v>Tier - 2</v>
      </c>
      <c r="P1700" s="11" t="str">
        <f>VLOOKUP($A531,'Hospitalisation Details'!$K531:$S2873,6,FALSE)</f>
        <v>R1013</v>
      </c>
      <c r="Q1700" s="36">
        <f ca="1">VLOOKUP($A531,'Hospitalisation Details'!$K531:$S2873,8,FALSE)</f>
        <v>45</v>
      </c>
    </row>
    <row r="1701" spans="1:17" x14ac:dyDescent="0.3">
      <c r="A1701" s="14" t="str">
        <f>VLOOKUP('Customer Names'!A1701,'Customer Names'!A1701:F4035,1,FALSE)</f>
        <v>Id1700</v>
      </c>
      <c r="B1701" s="11" t="str">
        <f>VLOOKUP('Customer Names'!B1701,'Customer Names'!B1701:G4035,5,FALSE)</f>
        <v>Stacey L</v>
      </c>
      <c r="C1701" s="11">
        <f>VLOOKUP($A1701,'Medical Examinations'!$A1701:$O4035,2,FALSE)</f>
        <v>16.12</v>
      </c>
      <c r="D1701" s="11">
        <f>VLOOKUP($A1701,'Medical Examinations'!$A1701:$O4035,3,FALSE)</f>
        <v>10.45</v>
      </c>
      <c r="E1701" s="11" t="str">
        <f>VLOOKUP($A1701,'Medical Examinations'!$A1701:$P4035,14,FALSE)</f>
        <v>No</v>
      </c>
      <c r="F1701" s="11" t="str">
        <f>VLOOKUP($A1701,'Medical Examinations'!$A1701:$O4035,5,FALSE)</f>
        <v>No</v>
      </c>
      <c r="G1701" s="11" t="str">
        <f>VLOOKUP($A1701,'Medical Examinations'!$A1701:$O4035,6,FALSE)</f>
        <v>No</v>
      </c>
      <c r="H1701" s="11">
        <f>VLOOKUP($A1701,'Medical Examinations'!$A1701:$P4035,13,FALSE)</f>
        <v>0</v>
      </c>
      <c r="I1701" s="11" t="str">
        <f>VLOOKUP($A1701,'Medical Examinations'!$A1701:$P4035,16,FALSE)</f>
        <v>No</v>
      </c>
      <c r="J1701" s="11" t="str">
        <f>VLOOKUP($A1701,'Medical Examinations'!$A1701:$P4035,11,FALSE)</f>
        <v>Underweight</v>
      </c>
      <c r="K1701" s="11" t="str">
        <f>VLOOKUP($A1701,'Medical Examinations'!$A1701:$P4035,12,FALSE)</f>
        <v>Diabetes</v>
      </c>
      <c r="L1701" s="11" t="str">
        <f>VLOOKUP($A532,'Hospitalisation Details'!$K532:$S2874,7,FALSE)</f>
        <v>28 Nov 1995</v>
      </c>
      <c r="M1701" s="17">
        <f>VLOOKUP($A532,'Hospitalisation Details'!$K532:$S2874,9,FALSE)</f>
        <v>18804.75</v>
      </c>
      <c r="N1701" s="11" t="str">
        <f>VLOOKUP($A532,'Hospitalisation Details'!$K532:$S2874,4,FALSE)</f>
        <v>Tier - 1</v>
      </c>
      <c r="O1701" s="11" t="str">
        <f>VLOOKUP($A532,'Hospitalisation Details'!$K532:$S2874,5,FALSE)</f>
        <v>Tier - 1</v>
      </c>
      <c r="P1701" s="11" t="str">
        <f>VLOOKUP($A532,'Hospitalisation Details'!$K532:$S2874,6,FALSE)</f>
        <v>R1012</v>
      </c>
      <c r="Q1701" s="36">
        <f ca="1">VLOOKUP($A532,'Hospitalisation Details'!$K532:$S2874,8,FALSE)</f>
        <v>29</v>
      </c>
    </row>
    <row r="1702" spans="1:17" x14ac:dyDescent="0.3">
      <c r="A1702" s="14" t="str">
        <f>VLOOKUP('Customer Names'!A1702,'Customer Names'!A1702:F4036,1,FALSE)</f>
        <v>Id1701</v>
      </c>
      <c r="B1702" s="11" t="str">
        <f>VLOOKUP('Customer Names'!B1702,'Customer Names'!B1702:G4036,5,FALSE)</f>
        <v>Stephen</v>
      </c>
      <c r="C1702" s="11">
        <f>VLOOKUP($A1702,'Medical Examinations'!$A1702:$O4036,2,FALSE)</f>
        <v>37.43</v>
      </c>
      <c r="D1702" s="11">
        <f>VLOOKUP($A1702,'Medical Examinations'!$A1702:$O4036,3,FALSE)</f>
        <v>4.5199999999999996</v>
      </c>
      <c r="E1702" s="11" t="str">
        <f>VLOOKUP($A1702,'Medical Examinations'!$A1702:$P4036,14,FALSE)</f>
        <v>No</v>
      </c>
      <c r="F1702" s="11" t="str">
        <f>VLOOKUP($A1702,'Medical Examinations'!$A1702:$O4036,5,FALSE)</f>
        <v>No</v>
      </c>
      <c r="G1702" s="11" t="str">
        <f>VLOOKUP($A1702,'Medical Examinations'!$A1702:$O4036,6,FALSE)</f>
        <v>No</v>
      </c>
      <c r="H1702" s="11">
        <f>VLOOKUP($A1702,'Medical Examinations'!$A1702:$P4036,13,FALSE)</f>
        <v>1</v>
      </c>
      <c r="I1702" s="11" t="str">
        <f>VLOOKUP($A1702,'Medical Examinations'!$A1702:$P4036,16,FALSE)</f>
        <v>No</v>
      </c>
      <c r="J1702" s="11" t="str">
        <f>VLOOKUP($A1702,'Medical Examinations'!$A1702:$P4036,11,FALSE)</f>
        <v>Obesity</v>
      </c>
      <c r="K1702" s="11" t="str">
        <f>VLOOKUP($A1702,'Medical Examinations'!$A1702:$P4036,12,FALSE)</f>
        <v>Normal</v>
      </c>
      <c r="L1702" s="11" t="str">
        <f>VLOOKUP($A533,'Hospitalisation Details'!$K533:$S2875,7,FALSE)</f>
        <v>19 Nov 1979</v>
      </c>
      <c r="M1702" s="17">
        <f>VLOOKUP($A533,'Hospitalisation Details'!$K533:$S2875,9,FALSE)</f>
        <v>18767.740000000002</v>
      </c>
      <c r="N1702" s="11" t="str">
        <f>VLOOKUP($A533,'Hospitalisation Details'!$K533:$S2875,4,FALSE)</f>
        <v>Tier - 1</v>
      </c>
      <c r="O1702" s="11" t="str">
        <f>VLOOKUP($A533,'Hospitalisation Details'!$K533:$S2875,5,FALSE)</f>
        <v>Tier - 1</v>
      </c>
      <c r="P1702" s="11" t="str">
        <f>VLOOKUP($A533,'Hospitalisation Details'!$K533:$S2875,6,FALSE)</f>
        <v>R1013</v>
      </c>
      <c r="Q1702" s="36">
        <f ca="1">VLOOKUP($A533,'Hospitalisation Details'!$K533:$S2875,8,FALSE)</f>
        <v>45</v>
      </c>
    </row>
    <row r="1703" spans="1:17" x14ac:dyDescent="0.3">
      <c r="A1703" s="14" t="str">
        <f>VLOOKUP('Customer Names'!A1703,'Customer Names'!A1703:F4037,1,FALSE)</f>
        <v>Id1702</v>
      </c>
      <c r="B1703" s="11" t="str">
        <f>VLOOKUP('Customer Names'!B1703,'Customer Names'!B1703:G4037,5,FALSE)</f>
        <v>Joshua</v>
      </c>
      <c r="C1703" s="11">
        <f>VLOOKUP($A1703,'Medical Examinations'!$A1703:$O4037,2,FALSE)</f>
        <v>31.065000000000001</v>
      </c>
      <c r="D1703" s="11">
        <f>VLOOKUP($A1703,'Medical Examinations'!$A1703:$O4037,3,FALSE)</f>
        <v>5.71</v>
      </c>
      <c r="E1703" s="11" t="str">
        <f>VLOOKUP($A1703,'Medical Examinations'!$A1703:$P4037,14,FALSE)</f>
        <v>No</v>
      </c>
      <c r="F1703" s="11" t="str">
        <f>VLOOKUP($A1703,'Medical Examinations'!$A1703:$O4037,5,FALSE)</f>
        <v>No</v>
      </c>
      <c r="G1703" s="11" t="str">
        <f>VLOOKUP($A1703,'Medical Examinations'!$A1703:$O4037,6,FALSE)</f>
        <v>No</v>
      </c>
      <c r="H1703" s="11">
        <f>VLOOKUP($A1703,'Medical Examinations'!$A1703:$P4037,13,FALSE)</f>
        <v>0</v>
      </c>
      <c r="I1703" s="11" t="str">
        <f>VLOOKUP($A1703,'Medical Examinations'!$A1703:$P4037,16,FALSE)</f>
        <v>No</v>
      </c>
      <c r="J1703" s="11" t="str">
        <f>VLOOKUP($A1703,'Medical Examinations'!$A1703:$P4037,11,FALSE)</f>
        <v>Obesity</v>
      </c>
      <c r="K1703" s="11" t="str">
        <f>VLOOKUP($A1703,'Medical Examinations'!$A1703:$P4037,12,FALSE)</f>
        <v>Prediabetes</v>
      </c>
      <c r="L1703" s="11" t="str">
        <f>VLOOKUP($A534,'Hospitalisation Details'!$K534:$S2876,7,FALSE)</f>
        <v>27 Dec 1992</v>
      </c>
      <c r="M1703" s="17">
        <f>VLOOKUP($A534,'Hospitalisation Details'!$K534:$S2876,9,FALSE)</f>
        <v>18765.88</v>
      </c>
      <c r="N1703" s="11" t="str">
        <f>VLOOKUP($A534,'Hospitalisation Details'!$K534:$S2876,4,FALSE)</f>
        <v>Tier - 1</v>
      </c>
      <c r="O1703" s="11" t="str">
        <f>VLOOKUP($A534,'Hospitalisation Details'!$K534:$S2876,5,FALSE)</f>
        <v>Tier - 2</v>
      </c>
      <c r="P1703" s="11" t="str">
        <f>VLOOKUP($A534,'Hospitalisation Details'!$K534:$S2876,6,FALSE)</f>
        <v>R1012</v>
      </c>
      <c r="Q1703" s="36">
        <f ca="1">VLOOKUP($A534,'Hospitalisation Details'!$K534:$S2876,8,FALSE)</f>
        <v>32</v>
      </c>
    </row>
    <row r="1704" spans="1:17" x14ac:dyDescent="0.3">
      <c r="A1704" s="14" t="str">
        <f>VLOOKUP('Customer Names'!A1704,'Customer Names'!A1704:F4038,1,FALSE)</f>
        <v>Id1703</v>
      </c>
      <c r="B1704" s="11" t="str">
        <f>VLOOKUP('Customer Names'!B1704,'Customer Names'!B1704:G4038,5,FALSE)</f>
        <v>Josh</v>
      </c>
      <c r="C1704" s="11">
        <f>VLOOKUP($A1704,'Medical Examinations'!$A1704:$O4038,2,FALSE)</f>
        <v>25.08</v>
      </c>
      <c r="D1704" s="11">
        <f>VLOOKUP($A1704,'Medical Examinations'!$A1704:$O4038,3,FALSE)</f>
        <v>4.7699999999999996</v>
      </c>
      <c r="E1704" s="11" t="str">
        <f>VLOOKUP($A1704,'Medical Examinations'!$A1704:$P4038,14,FALSE)</f>
        <v>No</v>
      </c>
      <c r="F1704" s="11" t="str">
        <f>VLOOKUP($A1704,'Medical Examinations'!$A1704:$O4038,5,FALSE)</f>
        <v>No</v>
      </c>
      <c r="G1704" s="11" t="str">
        <f>VLOOKUP($A1704,'Medical Examinations'!$A1704:$O4038,6,FALSE)</f>
        <v>No</v>
      </c>
      <c r="H1704" s="11">
        <f>VLOOKUP($A1704,'Medical Examinations'!$A1704:$P4038,13,FALSE)</f>
        <v>0</v>
      </c>
      <c r="I1704" s="11" t="str">
        <f>VLOOKUP($A1704,'Medical Examinations'!$A1704:$P4038,16,FALSE)</f>
        <v>No</v>
      </c>
      <c r="J1704" s="11" t="str">
        <f>VLOOKUP($A1704,'Medical Examinations'!$A1704:$P4038,11,FALSE)</f>
        <v>Overweight</v>
      </c>
      <c r="K1704" s="11" t="str">
        <f>VLOOKUP($A1704,'Medical Examinations'!$A1704:$P4038,12,FALSE)</f>
        <v>Normal</v>
      </c>
      <c r="L1704" s="11" t="str">
        <f>VLOOKUP($A535,'Hospitalisation Details'!$K535:$S2877,7,FALSE)</f>
        <v>30 Aug 1967</v>
      </c>
      <c r="M1704" s="17">
        <f>VLOOKUP($A535,'Hospitalisation Details'!$K535:$S2877,9,FALSE)</f>
        <v>18694.689999999999</v>
      </c>
      <c r="N1704" s="11" t="str">
        <f>VLOOKUP($A535,'Hospitalisation Details'!$K535:$S2877,4,FALSE)</f>
        <v>Tier - 1</v>
      </c>
      <c r="O1704" s="11" t="str">
        <f>VLOOKUP($A535,'Hospitalisation Details'!$K535:$S2877,5,FALSE)</f>
        <v>Tier - 1</v>
      </c>
      <c r="P1704" s="11" t="str">
        <f>VLOOKUP($A535,'Hospitalisation Details'!$K535:$S2877,6,FALSE)</f>
        <v>R1023</v>
      </c>
      <c r="Q1704" s="36">
        <f ca="1">VLOOKUP($A535,'Hospitalisation Details'!$K535:$S2877,8,FALSE)</f>
        <v>57</v>
      </c>
    </row>
    <row r="1705" spans="1:17" x14ac:dyDescent="0.3">
      <c r="A1705" s="14" t="str">
        <f>VLOOKUP('Customer Names'!A1705,'Customer Names'!A1705:F4039,1,FALSE)</f>
        <v>Id1704</v>
      </c>
      <c r="B1705" s="11" t="str">
        <f>VLOOKUP('Customer Names'!B1705,'Customer Names'!B1705:G4039,5,FALSE)</f>
        <v>Heather</v>
      </c>
      <c r="C1705" s="11">
        <f>VLOOKUP($A1705,'Medical Examinations'!$A1705:$O4039,2,FALSE)</f>
        <v>15.2</v>
      </c>
      <c r="D1705" s="11">
        <f>VLOOKUP($A1705,'Medical Examinations'!$A1705:$O4039,3,FALSE)</f>
        <v>7.81</v>
      </c>
      <c r="E1705" s="11" t="str">
        <f>VLOOKUP($A1705,'Medical Examinations'!$A1705:$P4039,14,FALSE)</f>
        <v>Yes</v>
      </c>
      <c r="F1705" s="11" t="str">
        <f>VLOOKUP($A1705,'Medical Examinations'!$A1705:$O4039,5,FALSE)</f>
        <v>No</v>
      </c>
      <c r="G1705" s="11" t="str">
        <f>VLOOKUP($A1705,'Medical Examinations'!$A1705:$O4039,6,FALSE)</f>
        <v>No</v>
      </c>
      <c r="H1705" s="11">
        <f>VLOOKUP($A1705,'Medical Examinations'!$A1705:$P4039,13,FALSE)</f>
        <v>1</v>
      </c>
      <c r="I1705" s="11" t="str">
        <f>VLOOKUP($A1705,'Medical Examinations'!$A1705:$P4039,16,FALSE)</f>
        <v>No</v>
      </c>
      <c r="J1705" s="11" t="str">
        <f>VLOOKUP($A1705,'Medical Examinations'!$A1705:$P4039,11,FALSE)</f>
        <v>Underweight</v>
      </c>
      <c r="K1705" s="11" t="str">
        <f>VLOOKUP($A1705,'Medical Examinations'!$A1705:$P4039,12,FALSE)</f>
        <v>Diabetes</v>
      </c>
      <c r="L1705" s="11" t="str">
        <f>VLOOKUP($A536,'Hospitalisation Details'!$K536:$S2878,7,FALSE)</f>
        <v>17 Oct 1970</v>
      </c>
      <c r="M1705" s="17">
        <f>VLOOKUP($A536,'Hospitalisation Details'!$K536:$S2878,9,FALSE)</f>
        <v>18682.740000000002</v>
      </c>
      <c r="N1705" s="11" t="str">
        <f>VLOOKUP($A536,'Hospitalisation Details'!$K536:$S2878,4,FALSE)</f>
        <v>Tier - 1</v>
      </c>
      <c r="O1705" s="11" t="str">
        <f>VLOOKUP($A536,'Hospitalisation Details'!$K536:$S2878,5,FALSE)</f>
        <v>Tier - 3</v>
      </c>
      <c r="P1705" s="11" t="str">
        <f>VLOOKUP($A536,'Hospitalisation Details'!$K536:$S2878,6,FALSE)</f>
        <v>R1012</v>
      </c>
      <c r="Q1705" s="36">
        <f ca="1">VLOOKUP($A536,'Hospitalisation Details'!$K536:$S2878,8,FALSE)</f>
        <v>54</v>
      </c>
    </row>
    <row r="1706" spans="1:17" x14ac:dyDescent="0.3">
      <c r="A1706" s="14" t="str">
        <f>VLOOKUP('Customer Names'!A1706,'Customer Names'!A1706:F4040,1,FALSE)</f>
        <v>Id1705</v>
      </c>
      <c r="B1706" s="11" t="str">
        <f>VLOOKUP('Customer Names'!B1706,'Customer Names'!B1706:G4040,5,FALSE)</f>
        <v>James C</v>
      </c>
      <c r="C1706" s="11">
        <f>VLOOKUP($A1706,'Medical Examinations'!$A1706:$O4040,2,FALSE)</f>
        <v>22.34</v>
      </c>
      <c r="D1706" s="11">
        <f>VLOOKUP($A1706,'Medical Examinations'!$A1706:$O4040,3,FALSE)</f>
        <v>5.19</v>
      </c>
      <c r="E1706" s="11" t="str">
        <f>VLOOKUP($A1706,'Medical Examinations'!$A1706:$P4040,14,FALSE)</f>
        <v>Yes</v>
      </c>
      <c r="F1706" s="11" t="str">
        <f>VLOOKUP($A1706,'Medical Examinations'!$A1706:$O4040,5,FALSE)</f>
        <v>No</v>
      </c>
      <c r="G1706" s="11" t="str">
        <f>VLOOKUP($A1706,'Medical Examinations'!$A1706:$O4040,6,FALSE)</f>
        <v>No</v>
      </c>
      <c r="H1706" s="11">
        <f>VLOOKUP($A1706,'Medical Examinations'!$A1706:$P4040,13,FALSE)</f>
        <v>0</v>
      </c>
      <c r="I1706" s="11" t="str">
        <f>VLOOKUP($A1706,'Medical Examinations'!$A1706:$P4040,16,FALSE)</f>
        <v>No</v>
      </c>
      <c r="J1706" s="11" t="str">
        <f>VLOOKUP($A1706,'Medical Examinations'!$A1706:$P4040,11,FALSE)</f>
        <v>Normal Weight</v>
      </c>
      <c r="K1706" s="11" t="str">
        <f>VLOOKUP($A1706,'Medical Examinations'!$A1706:$P4040,12,FALSE)</f>
        <v>Normal</v>
      </c>
      <c r="L1706" s="11" t="str">
        <f>VLOOKUP($A537,'Hospitalisation Details'!$K537:$S2879,7,FALSE)</f>
        <v>23 Sep 1998</v>
      </c>
      <c r="M1706" s="17">
        <f>VLOOKUP($A537,'Hospitalisation Details'!$K537:$S2879,9,FALSE)</f>
        <v>18648.419999999998</v>
      </c>
      <c r="N1706" s="11" t="str">
        <f>VLOOKUP($A537,'Hospitalisation Details'!$K537:$S2879,4,FALSE)</f>
        <v>Tier - 1</v>
      </c>
      <c r="O1706" s="11" t="str">
        <f>VLOOKUP($A537,'Hospitalisation Details'!$K537:$S2879,5,FALSE)</f>
        <v>Tier - 1</v>
      </c>
      <c r="P1706" s="11" t="str">
        <f>VLOOKUP($A537,'Hospitalisation Details'!$K537:$S2879,6,FALSE)</f>
        <v>R1019</v>
      </c>
      <c r="Q1706" s="36">
        <f ca="1">VLOOKUP($A537,'Hospitalisation Details'!$K537:$S2879,8,FALSE)</f>
        <v>26</v>
      </c>
    </row>
    <row r="1707" spans="1:17" x14ac:dyDescent="0.3">
      <c r="A1707" s="14" t="str">
        <f>VLOOKUP('Customer Names'!A1707,'Customer Names'!A1707:F4041,1,FALSE)</f>
        <v>Id1706</v>
      </c>
      <c r="B1707" s="11" t="str">
        <f>VLOOKUP('Customer Names'!B1707,'Customer Names'!B1707:G4041,5,FALSE)</f>
        <v>Kim</v>
      </c>
      <c r="C1707" s="11">
        <f>VLOOKUP($A1707,'Medical Examinations'!$A1707:$O4041,2,FALSE)</f>
        <v>40.15</v>
      </c>
      <c r="D1707" s="11">
        <f>VLOOKUP($A1707,'Medical Examinations'!$A1707:$O4041,3,FALSE)</f>
        <v>5.93</v>
      </c>
      <c r="E1707" s="11" t="str">
        <f>VLOOKUP($A1707,'Medical Examinations'!$A1707:$P4041,14,FALSE)</f>
        <v>No</v>
      </c>
      <c r="F1707" s="11" t="str">
        <f>VLOOKUP($A1707,'Medical Examinations'!$A1707:$O4041,5,FALSE)</f>
        <v>No</v>
      </c>
      <c r="G1707" s="11" t="str">
        <f>VLOOKUP($A1707,'Medical Examinations'!$A1707:$O4041,6,FALSE)</f>
        <v>No</v>
      </c>
      <c r="H1707" s="11">
        <f>VLOOKUP($A1707,'Medical Examinations'!$A1707:$P4041,13,FALSE)</f>
        <v>1</v>
      </c>
      <c r="I1707" s="11" t="str">
        <f>VLOOKUP($A1707,'Medical Examinations'!$A1707:$P4041,16,FALSE)</f>
        <v>No</v>
      </c>
      <c r="J1707" s="11" t="str">
        <f>VLOOKUP($A1707,'Medical Examinations'!$A1707:$P4041,11,FALSE)</f>
        <v>Obesity</v>
      </c>
      <c r="K1707" s="11" t="str">
        <f>VLOOKUP($A1707,'Medical Examinations'!$A1707:$P4041,12,FALSE)</f>
        <v>Prediabetes</v>
      </c>
      <c r="L1707" s="11" t="str">
        <f>VLOOKUP($A538,'Hospitalisation Details'!$K538:$S2880,7,FALSE)</f>
        <v>12 Aug 1986</v>
      </c>
      <c r="M1707" s="17">
        <f>VLOOKUP($A538,'Hospitalisation Details'!$K538:$S2880,9,FALSE)</f>
        <v>18608.259999999998</v>
      </c>
      <c r="N1707" s="11" t="str">
        <f>VLOOKUP($A538,'Hospitalisation Details'!$K538:$S2880,4,FALSE)</f>
        <v>Tier - 1</v>
      </c>
      <c r="O1707" s="11" t="str">
        <f>VLOOKUP($A538,'Hospitalisation Details'!$K538:$S2880,5,FALSE)</f>
        <v>Tier - 3</v>
      </c>
      <c r="P1707" s="11" t="str">
        <f>VLOOKUP($A538,'Hospitalisation Details'!$K538:$S2880,6,FALSE)</f>
        <v>R1011</v>
      </c>
      <c r="Q1707" s="36">
        <f ca="1">VLOOKUP($A538,'Hospitalisation Details'!$K538:$S2880,8,FALSE)</f>
        <v>38</v>
      </c>
    </row>
    <row r="1708" spans="1:17" x14ac:dyDescent="0.3">
      <c r="A1708" s="14" t="str">
        <f>VLOOKUP('Customer Names'!A1708,'Customer Names'!A1708:F4042,1,FALSE)</f>
        <v>Id1707</v>
      </c>
      <c r="B1708" s="11" t="str">
        <f>VLOOKUP('Customer Names'!B1708,'Customer Names'!B1708:G4042,5,FALSE)</f>
        <v>Marie E</v>
      </c>
      <c r="C1708" s="11">
        <f>VLOOKUP($A1708,'Medical Examinations'!$A1708:$O4042,2,FALSE)</f>
        <v>37.729999999999997</v>
      </c>
      <c r="D1708" s="11">
        <f>VLOOKUP($A1708,'Medical Examinations'!$A1708:$O4042,3,FALSE)</f>
        <v>6.29</v>
      </c>
      <c r="E1708" s="11" t="str">
        <f>VLOOKUP($A1708,'Medical Examinations'!$A1708:$P4042,14,FALSE)</f>
        <v>No</v>
      </c>
      <c r="F1708" s="11" t="str">
        <f>VLOOKUP($A1708,'Medical Examinations'!$A1708:$O4042,5,FALSE)</f>
        <v>No</v>
      </c>
      <c r="G1708" s="11" t="str">
        <f>VLOOKUP($A1708,'Medical Examinations'!$A1708:$O4042,6,FALSE)</f>
        <v>No</v>
      </c>
      <c r="H1708" s="11">
        <f>VLOOKUP($A1708,'Medical Examinations'!$A1708:$P4042,13,FALSE)</f>
        <v>1</v>
      </c>
      <c r="I1708" s="11" t="str">
        <f>VLOOKUP($A1708,'Medical Examinations'!$A1708:$P4042,16,FALSE)</f>
        <v>No</v>
      </c>
      <c r="J1708" s="11" t="str">
        <f>VLOOKUP($A1708,'Medical Examinations'!$A1708:$P4042,11,FALSE)</f>
        <v>Obesity</v>
      </c>
      <c r="K1708" s="11" t="str">
        <f>VLOOKUP($A1708,'Medical Examinations'!$A1708:$P4042,12,FALSE)</f>
        <v>Prediabetes</v>
      </c>
      <c r="L1708" s="11" t="str">
        <f>VLOOKUP($A539,'Hospitalisation Details'!$K539:$S2881,7,FALSE)</f>
        <v>26 Sep 1964</v>
      </c>
      <c r="M1708" s="17">
        <f>VLOOKUP($A539,'Hospitalisation Details'!$K539:$S2881,9,FALSE)</f>
        <v>18443.11</v>
      </c>
      <c r="N1708" s="11" t="str">
        <f>VLOOKUP($A539,'Hospitalisation Details'!$K539:$S2881,4,FALSE)</f>
        <v>Tier - 1</v>
      </c>
      <c r="O1708" s="11" t="str">
        <f>VLOOKUP($A539,'Hospitalisation Details'!$K539:$S2881,5,FALSE)</f>
        <v>Tier - 2</v>
      </c>
      <c r="P1708" s="11" t="str">
        <f>VLOOKUP($A539,'Hospitalisation Details'!$K539:$S2881,6,FALSE)</f>
        <v>R1012</v>
      </c>
      <c r="Q1708" s="36">
        <f ca="1">VLOOKUP($A539,'Hospitalisation Details'!$K539:$S2881,8,FALSE)</f>
        <v>60</v>
      </c>
    </row>
    <row r="1709" spans="1:17" x14ac:dyDescent="0.3">
      <c r="A1709" s="14" t="str">
        <f>VLOOKUP('Customer Names'!A1709,'Customer Names'!A1709:F4043,1,FALSE)</f>
        <v>Id1708</v>
      </c>
      <c r="B1709" s="11" t="str">
        <f>VLOOKUP('Customer Names'!B1709,'Customer Names'!B1709:G4043,5,FALSE)</f>
        <v>Dariusz</v>
      </c>
      <c r="C1709" s="11">
        <f>VLOOKUP($A1709,'Medical Examinations'!$A1709:$O4043,2,FALSE)</f>
        <v>25.35</v>
      </c>
      <c r="D1709" s="11">
        <f>VLOOKUP($A1709,'Medical Examinations'!$A1709:$O4043,3,FALSE)</f>
        <v>4.9000000000000004</v>
      </c>
      <c r="E1709" s="11" t="str">
        <f>VLOOKUP($A1709,'Medical Examinations'!$A1709:$P4043,14,FALSE)</f>
        <v>No</v>
      </c>
      <c r="F1709" s="11" t="str">
        <f>VLOOKUP($A1709,'Medical Examinations'!$A1709:$O4043,5,FALSE)</f>
        <v>No</v>
      </c>
      <c r="G1709" s="11" t="str">
        <f>VLOOKUP($A1709,'Medical Examinations'!$A1709:$O4043,6,FALSE)</f>
        <v>No</v>
      </c>
      <c r="H1709" s="11">
        <f>VLOOKUP($A1709,'Medical Examinations'!$A1709:$P4043,13,FALSE)</f>
        <v>0</v>
      </c>
      <c r="I1709" s="11" t="str">
        <f>VLOOKUP($A1709,'Medical Examinations'!$A1709:$P4043,16,FALSE)</f>
        <v>No</v>
      </c>
      <c r="J1709" s="11" t="str">
        <f>VLOOKUP($A1709,'Medical Examinations'!$A1709:$P4043,11,FALSE)</f>
        <v>Overweight</v>
      </c>
      <c r="K1709" s="11" t="str">
        <f>VLOOKUP($A1709,'Medical Examinations'!$A1709:$P4043,12,FALSE)</f>
        <v>Normal</v>
      </c>
      <c r="L1709" s="11" t="str">
        <f>VLOOKUP($A540,'Hospitalisation Details'!$K540:$S2882,7,FALSE)</f>
        <v>15 Dec 1999</v>
      </c>
      <c r="M1709" s="17">
        <f>VLOOKUP($A540,'Hospitalisation Details'!$K540:$S2882,9,FALSE)</f>
        <v>18328.240000000002</v>
      </c>
      <c r="N1709" s="11" t="str">
        <f>VLOOKUP($A540,'Hospitalisation Details'!$K540:$S2882,4,FALSE)</f>
        <v>Tier - 1</v>
      </c>
      <c r="O1709" s="11" t="str">
        <f>VLOOKUP($A540,'Hospitalisation Details'!$K540:$S2882,5,FALSE)</f>
        <v>Tier - 2</v>
      </c>
      <c r="P1709" s="11" t="str">
        <f>VLOOKUP($A540,'Hospitalisation Details'!$K540:$S2882,6,FALSE)</f>
        <v>R1013</v>
      </c>
      <c r="Q1709" s="36">
        <f ca="1">VLOOKUP($A540,'Hospitalisation Details'!$K540:$S2882,8,FALSE)</f>
        <v>25</v>
      </c>
    </row>
    <row r="1710" spans="1:17" x14ac:dyDescent="0.3">
      <c r="A1710" s="14" t="str">
        <f>VLOOKUP('Customer Names'!A1710,'Customer Names'!A1710:F4044,1,FALSE)</f>
        <v>Id1709</v>
      </c>
      <c r="B1710" s="11" t="str">
        <f>VLOOKUP('Customer Names'!B1710,'Customer Names'!B1710:G4044,5,FALSE)</f>
        <v>Jessica E</v>
      </c>
      <c r="C1710" s="11">
        <f>VLOOKUP($A1710,'Medical Examinations'!$A1710:$O4044,2,FALSE)</f>
        <v>26.41</v>
      </c>
      <c r="D1710" s="11">
        <f>VLOOKUP($A1710,'Medical Examinations'!$A1710:$O4044,3,FALSE)</f>
        <v>5.07</v>
      </c>
      <c r="E1710" s="11" t="str">
        <f>VLOOKUP($A1710,'Medical Examinations'!$A1710:$P4044,14,FALSE)</f>
        <v>Yes</v>
      </c>
      <c r="F1710" s="11" t="str">
        <f>VLOOKUP($A1710,'Medical Examinations'!$A1710:$O4044,5,FALSE)</f>
        <v>No</v>
      </c>
      <c r="G1710" s="11" t="str">
        <f>VLOOKUP($A1710,'Medical Examinations'!$A1710:$O4044,6,FALSE)</f>
        <v>No</v>
      </c>
      <c r="H1710" s="11">
        <f>VLOOKUP($A1710,'Medical Examinations'!$A1710:$P4044,13,FALSE)</f>
        <v>1</v>
      </c>
      <c r="I1710" s="11" t="str">
        <f>VLOOKUP($A1710,'Medical Examinations'!$A1710:$P4044,16,FALSE)</f>
        <v>No</v>
      </c>
      <c r="J1710" s="11" t="str">
        <f>VLOOKUP($A1710,'Medical Examinations'!$A1710:$P4044,11,FALSE)</f>
        <v>Overweight</v>
      </c>
      <c r="K1710" s="11" t="str">
        <f>VLOOKUP($A1710,'Medical Examinations'!$A1710:$P4044,12,FALSE)</f>
        <v>Normal</v>
      </c>
      <c r="L1710" s="11" t="str">
        <f>VLOOKUP($A541,'Hospitalisation Details'!$K541:$S2883,7,FALSE)</f>
        <v>4 Jul 1995</v>
      </c>
      <c r="M1710" s="17">
        <f>VLOOKUP($A541,'Hospitalisation Details'!$K541:$S2883,9,FALSE)</f>
        <v>18310.740000000002</v>
      </c>
      <c r="N1710" s="11" t="str">
        <f>VLOOKUP($A541,'Hospitalisation Details'!$K541:$S2883,4,FALSE)</f>
        <v>Tier - 1</v>
      </c>
      <c r="O1710" s="11" t="str">
        <f>VLOOKUP($A541,'Hospitalisation Details'!$K541:$S2883,5,FALSE)</f>
        <v>Tier - 3</v>
      </c>
      <c r="P1710" s="11" t="str">
        <f>VLOOKUP($A541,'Hospitalisation Details'!$K541:$S2883,6,FALSE)</f>
        <v>R1012</v>
      </c>
      <c r="Q1710" s="36">
        <f ca="1">VLOOKUP($A541,'Hospitalisation Details'!$K541:$S2883,8,FALSE)</f>
        <v>29</v>
      </c>
    </row>
    <row r="1711" spans="1:17" x14ac:dyDescent="0.3">
      <c r="A1711" s="14" t="str">
        <f>VLOOKUP('Customer Names'!A1711,'Customer Names'!A1711:F4045,1,FALSE)</f>
        <v>Id1710</v>
      </c>
      <c r="B1711" s="11" t="str">
        <f>VLOOKUP('Customer Names'!B1711,'Customer Names'!B1711:G4045,5,FALSE)</f>
        <v>Kristen</v>
      </c>
      <c r="C1711" s="11">
        <f>VLOOKUP($A1711,'Medical Examinations'!$A1711:$O4045,2,FALSE)</f>
        <v>27.6</v>
      </c>
      <c r="D1711" s="11">
        <f>VLOOKUP($A1711,'Medical Examinations'!$A1711:$O4045,3,FALSE)</f>
        <v>5.33</v>
      </c>
      <c r="E1711" s="11" t="str">
        <f>VLOOKUP($A1711,'Medical Examinations'!$A1711:$P4045,14,FALSE)</f>
        <v>No</v>
      </c>
      <c r="F1711" s="11" t="str">
        <f>VLOOKUP($A1711,'Medical Examinations'!$A1711:$O4045,5,FALSE)</f>
        <v>No</v>
      </c>
      <c r="G1711" s="11" t="str">
        <f>VLOOKUP($A1711,'Medical Examinations'!$A1711:$O4045,6,FALSE)</f>
        <v>No</v>
      </c>
      <c r="H1711" s="11">
        <f>VLOOKUP($A1711,'Medical Examinations'!$A1711:$P4045,13,FALSE)</f>
        <v>1</v>
      </c>
      <c r="I1711" s="11" t="str">
        <f>VLOOKUP($A1711,'Medical Examinations'!$A1711:$P4045,16,FALSE)</f>
        <v>No</v>
      </c>
      <c r="J1711" s="11" t="str">
        <f>VLOOKUP($A1711,'Medical Examinations'!$A1711:$P4045,11,FALSE)</f>
        <v>Overweight</v>
      </c>
      <c r="K1711" s="11" t="str">
        <f>VLOOKUP($A1711,'Medical Examinations'!$A1711:$P4045,12,FALSE)</f>
        <v>Normal</v>
      </c>
      <c r="L1711" s="11" t="str">
        <f>VLOOKUP($A542,'Hospitalisation Details'!$K542:$S2884,7,FALSE)</f>
        <v>25 Dec 1992</v>
      </c>
      <c r="M1711" s="17">
        <f>VLOOKUP($A542,'Hospitalisation Details'!$K542:$S2884,9,FALSE)</f>
        <v>18259.22</v>
      </c>
      <c r="N1711" s="11" t="str">
        <f>VLOOKUP($A542,'Hospitalisation Details'!$K542:$S2884,4,FALSE)</f>
        <v>Tier - 1</v>
      </c>
      <c r="O1711" s="11" t="str">
        <f>VLOOKUP($A542,'Hospitalisation Details'!$K542:$S2884,5,FALSE)</f>
        <v>Tier - 3</v>
      </c>
      <c r="P1711" s="11" t="str">
        <f>VLOOKUP($A542,'Hospitalisation Details'!$K542:$S2884,6,FALSE)</f>
        <v>R1011</v>
      </c>
      <c r="Q1711" s="36">
        <f ca="1">VLOOKUP($A542,'Hospitalisation Details'!$K542:$S2884,8,FALSE)</f>
        <v>32</v>
      </c>
    </row>
    <row r="1712" spans="1:17" x14ac:dyDescent="0.3">
      <c r="A1712" s="14" t="str">
        <f>VLOOKUP('Customer Names'!A1712,'Customer Names'!A1712:F4046,1,FALSE)</f>
        <v>Id1711</v>
      </c>
      <c r="B1712" s="11" t="str">
        <f>VLOOKUP('Customer Names'!B1712,'Customer Names'!B1712:G4046,5,FALSE)</f>
        <v>Jose Guadalupe P</v>
      </c>
      <c r="C1712" s="11">
        <f>VLOOKUP($A1712,'Medical Examinations'!$A1712:$O4046,2,FALSE)</f>
        <v>33.82</v>
      </c>
      <c r="D1712" s="11">
        <f>VLOOKUP($A1712,'Medical Examinations'!$A1712:$O4046,3,FALSE)</f>
        <v>8.93</v>
      </c>
      <c r="E1712" s="11" t="str">
        <f>VLOOKUP($A1712,'Medical Examinations'!$A1712:$P4046,14,FALSE)</f>
        <v>Yes</v>
      </c>
      <c r="F1712" s="11" t="str">
        <f>VLOOKUP($A1712,'Medical Examinations'!$A1712:$O4046,5,FALSE)</f>
        <v>No</v>
      </c>
      <c r="G1712" s="11" t="str">
        <f>VLOOKUP($A1712,'Medical Examinations'!$A1712:$O4046,6,FALSE)</f>
        <v>No</v>
      </c>
      <c r="H1712" s="11">
        <f>VLOOKUP($A1712,'Medical Examinations'!$A1712:$P4046,13,FALSE)</f>
        <v>1</v>
      </c>
      <c r="I1712" s="11" t="str">
        <f>VLOOKUP($A1712,'Medical Examinations'!$A1712:$P4046,16,FALSE)</f>
        <v>No</v>
      </c>
      <c r="J1712" s="11" t="str">
        <f>VLOOKUP($A1712,'Medical Examinations'!$A1712:$P4046,11,FALSE)</f>
        <v>Obesity</v>
      </c>
      <c r="K1712" s="11" t="str">
        <f>VLOOKUP($A1712,'Medical Examinations'!$A1712:$P4046,12,FALSE)</f>
        <v>Diabetes</v>
      </c>
      <c r="L1712" s="11" t="str">
        <f>VLOOKUP($A543,'Hospitalisation Details'!$K543:$S2885,7,FALSE)</f>
        <v>3 Aug 1995</v>
      </c>
      <c r="M1712" s="17">
        <f>VLOOKUP($A543,'Hospitalisation Details'!$K543:$S2885,9,FALSE)</f>
        <v>18246.5</v>
      </c>
      <c r="N1712" s="11" t="str">
        <f>VLOOKUP($A543,'Hospitalisation Details'!$K543:$S2885,4,FALSE)</f>
        <v>Tier - 1</v>
      </c>
      <c r="O1712" s="11" t="str">
        <f>VLOOKUP($A543,'Hospitalisation Details'!$K543:$S2885,5,FALSE)</f>
        <v>Tier - 1</v>
      </c>
      <c r="P1712" s="11" t="str">
        <f>VLOOKUP($A543,'Hospitalisation Details'!$K543:$S2885,6,FALSE)</f>
        <v>R1013</v>
      </c>
      <c r="Q1712" s="36">
        <f ca="1">VLOOKUP($A543,'Hospitalisation Details'!$K543:$S2885,8,FALSE)</f>
        <v>29</v>
      </c>
    </row>
    <row r="1713" spans="1:17" x14ac:dyDescent="0.3">
      <c r="A1713" s="14" t="str">
        <f>VLOOKUP('Customer Names'!A1713,'Customer Names'!A1713:F4047,1,FALSE)</f>
        <v>Id1712</v>
      </c>
      <c r="B1713" s="11" t="str">
        <f>VLOOKUP('Customer Names'!B1713,'Customer Names'!B1713:G4047,5,FALSE)</f>
        <v>Cynthia</v>
      </c>
      <c r="C1713" s="11">
        <f>VLOOKUP($A1713,'Medical Examinations'!$A1713:$O4047,2,FALSE)</f>
        <v>32.9</v>
      </c>
      <c r="D1713" s="11">
        <f>VLOOKUP($A1713,'Medical Examinations'!$A1713:$O4047,3,FALSE)</f>
        <v>4.3499999999999996</v>
      </c>
      <c r="E1713" s="11" t="str">
        <f>VLOOKUP($A1713,'Medical Examinations'!$A1713:$P4047,14,FALSE)</f>
        <v>No</v>
      </c>
      <c r="F1713" s="11" t="str">
        <f>VLOOKUP($A1713,'Medical Examinations'!$A1713:$O4047,5,FALSE)</f>
        <v>No</v>
      </c>
      <c r="G1713" s="11" t="str">
        <f>VLOOKUP($A1713,'Medical Examinations'!$A1713:$O4047,6,FALSE)</f>
        <v>No</v>
      </c>
      <c r="H1713" s="11">
        <f>VLOOKUP($A1713,'Medical Examinations'!$A1713:$P4047,13,FALSE)</f>
        <v>0</v>
      </c>
      <c r="I1713" s="11" t="str">
        <f>VLOOKUP($A1713,'Medical Examinations'!$A1713:$P4047,16,FALSE)</f>
        <v>No</v>
      </c>
      <c r="J1713" s="11" t="str">
        <f>VLOOKUP($A1713,'Medical Examinations'!$A1713:$P4047,11,FALSE)</f>
        <v>Obesity</v>
      </c>
      <c r="K1713" s="11" t="str">
        <f>VLOOKUP($A1713,'Medical Examinations'!$A1713:$P4047,12,FALSE)</f>
        <v>Normal</v>
      </c>
      <c r="L1713" s="11" t="str">
        <f>VLOOKUP($A544,'Hospitalisation Details'!$K544:$S2886,7,FALSE)</f>
        <v>10 Sep 2004</v>
      </c>
      <c r="M1713" s="17">
        <f>VLOOKUP($A544,'Hospitalisation Details'!$K544:$S2886,9,FALSE)</f>
        <v>18223.45</v>
      </c>
      <c r="N1713" s="11" t="str">
        <f>VLOOKUP($A544,'Hospitalisation Details'!$K544:$S2886,4,FALSE)</f>
        <v>Tier - 1</v>
      </c>
      <c r="O1713" s="11" t="str">
        <f>VLOOKUP($A544,'Hospitalisation Details'!$K544:$S2886,5,FALSE)</f>
        <v>Tier - 3</v>
      </c>
      <c r="P1713" s="11" t="str">
        <f>VLOOKUP($A544,'Hospitalisation Details'!$K544:$S2886,6,FALSE)</f>
        <v>R1013</v>
      </c>
      <c r="Q1713" s="36">
        <f ca="1">VLOOKUP($A544,'Hospitalisation Details'!$K544:$S2886,8,FALSE)</f>
        <v>20</v>
      </c>
    </row>
    <row r="1714" spans="1:17" x14ac:dyDescent="0.3">
      <c r="A1714" s="14" t="str">
        <f>VLOOKUP('Customer Names'!A1714,'Customer Names'!A1714:F4048,1,FALSE)</f>
        <v>Id1713</v>
      </c>
      <c r="B1714" s="11" t="str">
        <f>VLOOKUP('Customer Names'!B1714,'Customer Names'!B1714:G4048,5,FALSE)</f>
        <v>Tyler</v>
      </c>
      <c r="C1714" s="11">
        <f>VLOOKUP($A1714,'Medical Examinations'!$A1714:$O4048,2,FALSE)</f>
        <v>30.875</v>
      </c>
      <c r="D1714" s="11">
        <f>VLOOKUP($A1714,'Medical Examinations'!$A1714:$O4048,3,FALSE)</f>
        <v>9.5399999999999991</v>
      </c>
      <c r="E1714" s="11" t="str">
        <f>VLOOKUP($A1714,'Medical Examinations'!$A1714:$P4048,14,FALSE)</f>
        <v>Yes</v>
      </c>
      <c r="F1714" s="11" t="str">
        <f>VLOOKUP($A1714,'Medical Examinations'!$A1714:$O4048,5,FALSE)</f>
        <v>No</v>
      </c>
      <c r="G1714" s="11" t="str">
        <f>VLOOKUP($A1714,'Medical Examinations'!$A1714:$O4048,6,FALSE)</f>
        <v>No</v>
      </c>
      <c r="H1714" s="11">
        <f>VLOOKUP($A1714,'Medical Examinations'!$A1714:$P4048,13,FALSE)</f>
        <v>1</v>
      </c>
      <c r="I1714" s="11" t="str">
        <f>VLOOKUP($A1714,'Medical Examinations'!$A1714:$P4048,16,FALSE)</f>
        <v>No</v>
      </c>
      <c r="J1714" s="11" t="str">
        <f>VLOOKUP($A1714,'Medical Examinations'!$A1714:$P4048,11,FALSE)</f>
        <v>Obesity</v>
      </c>
      <c r="K1714" s="11" t="str">
        <f>VLOOKUP($A1714,'Medical Examinations'!$A1714:$P4048,12,FALSE)</f>
        <v>Diabetes</v>
      </c>
      <c r="L1714" s="11" t="str">
        <f>VLOOKUP($A545,'Hospitalisation Details'!$K545:$S2887,7,FALSE)</f>
        <v>15 Jun 1997</v>
      </c>
      <c r="M1714" s="17">
        <f>VLOOKUP($A545,'Hospitalisation Details'!$K545:$S2887,9,FALSE)</f>
        <v>18218.16</v>
      </c>
      <c r="N1714" s="11" t="str">
        <f>VLOOKUP($A545,'Hospitalisation Details'!$K545:$S2887,4,FALSE)</f>
        <v>Tier - 1</v>
      </c>
      <c r="O1714" s="11" t="str">
        <f>VLOOKUP($A545,'Hospitalisation Details'!$K545:$S2887,5,FALSE)</f>
        <v>Tier - 1</v>
      </c>
      <c r="P1714" s="11" t="str">
        <f>VLOOKUP($A545,'Hospitalisation Details'!$K545:$S2887,6,FALSE)</f>
        <v>R1013</v>
      </c>
      <c r="Q1714" s="36">
        <f ca="1">VLOOKUP($A545,'Hospitalisation Details'!$K545:$S2887,8,FALSE)</f>
        <v>27</v>
      </c>
    </row>
    <row r="1715" spans="1:17" x14ac:dyDescent="0.3">
      <c r="A1715" s="14" t="str">
        <f>VLOOKUP('Customer Names'!A1715,'Customer Names'!A1715:F4049,1,FALSE)</f>
        <v>Id1714</v>
      </c>
      <c r="B1715" s="11" t="str">
        <f>VLOOKUP('Customer Names'!B1715,'Customer Names'!B1715:G4049,5,FALSE)</f>
        <v>Holly J</v>
      </c>
      <c r="C1715" s="11">
        <f>VLOOKUP($A1715,'Medical Examinations'!$A1715:$O4049,2,FALSE)</f>
        <v>32.64</v>
      </c>
      <c r="D1715" s="11">
        <f>VLOOKUP($A1715,'Medical Examinations'!$A1715:$O4049,3,FALSE)</f>
        <v>5.91</v>
      </c>
      <c r="E1715" s="11" t="str">
        <f>VLOOKUP($A1715,'Medical Examinations'!$A1715:$P4049,14,FALSE)</f>
        <v>No</v>
      </c>
      <c r="F1715" s="11" t="str">
        <f>VLOOKUP($A1715,'Medical Examinations'!$A1715:$O4049,5,FALSE)</f>
        <v>No</v>
      </c>
      <c r="G1715" s="11" t="str">
        <f>VLOOKUP($A1715,'Medical Examinations'!$A1715:$O4049,6,FALSE)</f>
        <v>No</v>
      </c>
      <c r="H1715" s="11">
        <f>VLOOKUP($A1715,'Medical Examinations'!$A1715:$P4049,13,FALSE)</f>
        <v>0</v>
      </c>
      <c r="I1715" s="11" t="str">
        <f>VLOOKUP($A1715,'Medical Examinations'!$A1715:$P4049,16,FALSE)</f>
        <v>No</v>
      </c>
      <c r="J1715" s="11" t="str">
        <f>VLOOKUP($A1715,'Medical Examinations'!$A1715:$P4049,11,FALSE)</f>
        <v>Obesity</v>
      </c>
      <c r="K1715" s="11" t="str">
        <f>VLOOKUP($A1715,'Medical Examinations'!$A1715:$P4049,12,FALSE)</f>
        <v>Prediabetes</v>
      </c>
      <c r="L1715" s="11" t="str">
        <f>VLOOKUP($A546,'Hospitalisation Details'!$K546:$S2888,7,FALSE)</f>
        <v>4 Jul 1963</v>
      </c>
      <c r="M1715" s="17">
        <f>VLOOKUP($A546,'Hospitalisation Details'!$K546:$S2888,9,FALSE)</f>
        <v>18208.34</v>
      </c>
      <c r="N1715" s="11" t="str">
        <f>VLOOKUP($A546,'Hospitalisation Details'!$K546:$S2888,4,FALSE)</f>
        <v>Tier - 1</v>
      </c>
      <c r="O1715" s="11" t="str">
        <f>VLOOKUP($A546,'Hospitalisation Details'!$K546:$S2888,5,FALSE)</f>
        <v>Tier - 2</v>
      </c>
      <c r="P1715" s="11" t="str">
        <f>VLOOKUP($A546,'Hospitalisation Details'!$K546:$S2888,6,FALSE)</f>
        <v>R1026</v>
      </c>
      <c r="Q1715" s="36">
        <f ca="1">VLOOKUP($A546,'Hospitalisation Details'!$K546:$S2888,8,FALSE)</f>
        <v>61</v>
      </c>
    </row>
    <row r="1716" spans="1:17" x14ac:dyDescent="0.3">
      <c r="A1716" s="14" t="str">
        <f>VLOOKUP('Customer Names'!A1716,'Customer Names'!A1716:F4050,1,FALSE)</f>
        <v>Id1715</v>
      </c>
      <c r="B1716" s="11" t="str">
        <f>VLOOKUP('Customer Names'!B1716,'Customer Names'!B1716:G4050,5,FALSE)</f>
        <v>Kristen</v>
      </c>
      <c r="C1716" s="11">
        <f>VLOOKUP($A1716,'Medical Examinations'!$A1716:$O4050,2,FALSE)</f>
        <v>22.135000000000002</v>
      </c>
      <c r="D1716" s="11">
        <f>VLOOKUP($A1716,'Medical Examinations'!$A1716:$O4050,3,FALSE)</f>
        <v>5.0999999999999996</v>
      </c>
      <c r="E1716" s="11" t="str">
        <f>VLOOKUP($A1716,'Medical Examinations'!$A1716:$P4050,14,FALSE)</f>
        <v>No</v>
      </c>
      <c r="F1716" s="11" t="str">
        <f>VLOOKUP($A1716,'Medical Examinations'!$A1716:$O4050,5,FALSE)</f>
        <v>No</v>
      </c>
      <c r="G1716" s="11" t="str">
        <f>VLOOKUP($A1716,'Medical Examinations'!$A1716:$O4050,6,FALSE)</f>
        <v>No</v>
      </c>
      <c r="H1716" s="11">
        <f>VLOOKUP($A1716,'Medical Examinations'!$A1716:$P4050,13,FALSE)</f>
        <v>0</v>
      </c>
      <c r="I1716" s="11" t="str">
        <f>VLOOKUP($A1716,'Medical Examinations'!$A1716:$P4050,16,FALSE)</f>
        <v>No</v>
      </c>
      <c r="J1716" s="11" t="str">
        <f>VLOOKUP($A1716,'Medical Examinations'!$A1716:$P4050,11,FALSE)</f>
        <v>Normal Weight</v>
      </c>
      <c r="K1716" s="11" t="str">
        <f>VLOOKUP($A1716,'Medical Examinations'!$A1716:$P4050,12,FALSE)</f>
        <v>Normal</v>
      </c>
      <c r="L1716" s="11" t="str">
        <f>VLOOKUP($A547,'Hospitalisation Details'!$K547:$S2889,7,FALSE)</f>
        <v>12 Jul 1993</v>
      </c>
      <c r="M1716" s="17">
        <f>VLOOKUP($A547,'Hospitalisation Details'!$K547:$S2889,9,FALSE)</f>
        <v>18157.88</v>
      </c>
      <c r="N1716" s="11" t="str">
        <f>VLOOKUP($A547,'Hospitalisation Details'!$K547:$S2889,4,FALSE)</f>
        <v>Tier - 1</v>
      </c>
      <c r="O1716" s="11" t="str">
        <f>VLOOKUP($A547,'Hospitalisation Details'!$K547:$S2889,5,FALSE)</f>
        <v>Tier - 1</v>
      </c>
      <c r="P1716" s="11" t="str">
        <f>VLOOKUP($A547,'Hospitalisation Details'!$K547:$S2889,6,FALSE)</f>
        <v>R1012</v>
      </c>
      <c r="Q1716" s="36">
        <f ca="1">VLOOKUP($A547,'Hospitalisation Details'!$K547:$S2889,8,FALSE)</f>
        <v>31</v>
      </c>
    </row>
    <row r="1717" spans="1:17" x14ac:dyDescent="0.3">
      <c r="A1717" s="14" t="str">
        <f>VLOOKUP('Customer Names'!A1717,'Customer Names'!A1717:F4051,1,FALSE)</f>
        <v>Id1716</v>
      </c>
      <c r="B1717" s="11" t="str">
        <f>VLOOKUP('Customer Names'!B1717,'Customer Names'!B1717:G4051,5,FALSE)</f>
        <v>Thomas</v>
      </c>
      <c r="C1717" s="11">
        <f>VLOOKUP($A1717,'Medical Examinations'!$A1717:$O4051,2,FALSE)</f>
        <v>16.53</v>
      </c>
      <c r="D1717" s="11">
        <f>VLOOKUP($A1717,'Medical Examinations'!$A1717:$O4051,3,FALSE)</f>
        <v>5.08</v>
      </c>
      <c r="E1717" s="11" t="str">
        <f>VLOOKUP($A1717,'Medical Examinations'!$A1717:$P4051,14,FALSE)</f>
        <v>No</v>
      </c>
      <c r="F1717" s="11" t="str">
        <f>VLOOKUP($A1717,'Medical Examinations'!$A1717:$O4051,5,FALSE)</f>
        <v>No</v>
      </c>
      <c r="G1717" s="11" t="str">
        <f>VLOOKUP($A1717,'Medical Examinations'!$A1717:$O4051,6,FALSE)</f>
        <v>No</v>
      </c>
      <c r="H1717" s="11">
        <f>VLOOKUP($A1717,'Medical Examinations'!$A1717:$P4051,13,FALSE)</f>
        <v>2</v>
      </c>
      <c r="I1717" s="11" t="str">
        <f>VLOOKUP($A1717,'Medical Examinations'!$A1717:$P4051,16,FALSE)</f>
        <v>No</v>
      </c>
      <c r="J1717" s="11" t="str">
        <f>VLOOKUP($A1717,'Medical Examinations'!$A1717:$P4051,11,FALSE)</f>
        <v>Underweight</v>
      </c>
      <c r="K1717" s="11" t="str">
        <f>VLOOKUP($A1717,'Medical Examinations'!$A1717:$P4051,12,FALSE)</f>
        <v>Normal</v>
      </c>
      <c r="L1717" s="11" t="str">
        <f>VLOOKUP($A548,'Hospitalisation Details'!$K548:$S2890,7,FALSE)</f>
        <v>24 Oct 1999</v>
      </c>
      <c r="M1717" s="17">
        <f>VLOOKUP($A548,'Hospitalisation Details'!$K548:$S2890,9,FALSE)</f>
        <v>18033.97</v>
      </c>
      <c r="N1717" s="11" t="str">
        <f>VLOOKUP($A548,'Hospitalisation Details'!$K548:$S2890,4,FALSE)</f>
        <v>Tier - 1</v>
      </c>
      <c r="O1717" s="11" t="str">
        <f>VLOOKUP($A548,'Hospitalisation Details'!$K548:$S2890,5,FALSE)</f>
        <v>Tier - 1</v>
      </c>
      <c r="P1717" s="11" t="str">
        <f>VLOOKUP($A548,'Hospitalisation Details'!$K548:$S2890,6,FALSE)</f>
        <v>R1012</v>
      </c>
      <c r="Q1717" s="36">
        <f ca="1">VLOOKUP($A548,'Hospitalisation Details'!$K548:$S2890,8,FALSE)</f>
        <v>25</v>
      </c>
    </row>
    <row r="1718" spans="1:17" x14ac:dyDescent="0.3">
      <c r="A1718" s="14" t="str">
        <f>VLOOKUP('Customer Names'!A1718,'Customer Names'!A1718:F4052,1,FALSE)</f>
        <v>Id1717</v>
      </c>
      <c r="B1718" s="11" t="str">
        <f>VLOOKUP('Customer Names'!B1718,'Customer Names'!B1718:G4052,5,FALSE)</f>
        <v>Tricity M</v>
      </c>
      <c r="C1718" s="11">
        <f>VLOOKUP($A1718,'Medical Examinations'!$A1718:$O4052,2,FALSE)</f>
        <v>32.774999999999999</v>
      </c>
      <c r="D1718" s="11">
        <f>VLOOKUP($A1718,'Medical Examinations'!$A1718:$O4052,3,FALSE)</f>
        <v>4.75</v>
      </c>
      <c r="E1718" s="11" t="str">
        <f>VLOOKUP($A1718,'Medical Examinations'!$A1718:$P4052,14,FALSE)</f>
        <v>No</v>
      </c>
      <c r="F1718" s="11" t="str">
        <f>VLOOKUP($A1718,'Medical Examinations'!$A1718:$O4052,5,FALSE)</f>
        <v>No</v>
      </c>
      <c r="G1718" s="11" t="str">
        <f>VLOOKUP($A1718,'Medical Examinations'!$A1718:$O4052,6,FALSE)</f>
        <v>No</v>
      </c>
      <c r="H1718" s="11">
        <f>VLOOKUP($A1718,'Medical Examinations'!$A1718:$P4052,13,FALSE)</f>
        <v>0</v>
      </c>
      <c r="I1718" s="11" t="str">
        <f>VLOOKUP($A1718,'Medical Examinations'!$A1718:$P4052,16,FALSE)</f>
        <v>No</v>
      </c>
      <c r="J1718" s="11" t="str">
        <f>VLOOKUP($A1718,'Medical Examinations'!$A1718:$P4052,11,FALSE)</f>
        <v>Obesity</v>
      </c>
      <c r="K1718" s="11" t="str">
        <f>VLOOKUP($A1718,'Medical Examinations'!$A1718:$P4052,12,FALSE)</f>
        <v>Normal</v>
      </c>
      <c r="L1718" s="11" t="str">
        <f>VLOOKUP($A549,'Hospitalisation Details'!$K549:$S2891,7,FALSE)</f>
        <v>17 Oct 1965</v>
      </c>
      <c r="M1718" s="17">
        <f>VLOOKUP($A549,'Hospitalisation Details'!$K549:$S2891,9,FALSE)</f>
        <v>18031.189999999999</v>
      </c>
      <c r="N1718" s="11" t="str">
        <f>VLOOKUP($A549,'Hospitalisation Details'!$K549:$S2891,4,FALSE)</f>
        <v>Tier - 1</v>
      </c>
      <c r="O1718" s="11" t="str">
        <f>VLOOKUP($A549,'Hospitalisation Details'!$K549:$S2891,5,FALSE)</f>
        <v>Tier - 2</v>
      </c>
      <c r="P1718" s="11" t="str">
        <f>VLOOKUP($A549,'Hospitalisation Details'!$K549:$S2891,6,FALSE)</f>
        <v>R1012</v>
      </c>
      <c r="Q1718" s="36">
        <f ca="1">VLOOKUP($A549,'Hospitalisation Details'!$K549:$S2891,8,FALSE)</f>
        <v>59</v>
      </c>
    </row>
    <row r="1719" spans="1:17" x14ac:dyDescent="0.3">
      <c r="A1719" s="14" t="str">
        <f>VLOOKUP('Customer Names'!A1719,'Customer Names'!A1719:F4053,1,FALSE)</f>
        <v>Id1718</v>
      </c>
      <c r="B1719" s="11" t="str">
        <f>VLOOKUP('Customer Names'!B1719,'Customer Names'!B1719:G4053,5,FALSE)</f>
        <v>Sarah A</v>
      </c>
      <c r="C1719" s="11">
        <f>VLOOKUP($A1719,'Medical Examinations'!$A1719:$O4053,2,FALSE)</f>
        <v>30.9</v>
      </c>
      <c r="D1719" s="11">
        <f>VLOOKUP($A1719,'Medical Examinations'!$A1719:$O4053,3,FALSE)</f>
        <v>6.05</v>
      </c>
      <c r="E1719" s="11" t="str">
        <f>VLOOKUP($A1719,'Medical Examinations'!$A1719:$P4053,14,FALSE)</f>
        <v>No</v>
      </c>
      <c r="F1719" s="11" t="str">
        <f>VLOOKUP($A1719,'Medical Examinations'!$A1719:$O4053,5,FALSE)</f>
        <v>No</v>
      </c>
      <c r="G1719" s="11" t="str">
        <f>VLOOKUP($A1719,'Medical Examinations'!$A1719:$O4053,6,FALSE)</f>
        <v>No</v>
      </c>
      <c r="H1719" s="11">
        <f>VLOOKUP($A1719,'Medical Examinations'!$A1719:$P4053,13,FALSE)</f>
        <v>1</v>
      </c>
      <c r="I1719" s="11" t="str">
        <f>VLOOKUP($A1719,'Medical Examinations'!$A1719:$P4053,16,FALSE)</f>
        <v>No</v>
      </c>
      <c r="J1719" s="11" t="str">
        <f>VLOOKUP($A1719,'Medical Examinations'!$A1719:$P4053,11,FALSE)</f>
        <v>Obesity</v>
      </c>
      <c r="K1719" s="11" t="str">
        <f>VLOOKUP($A1719,'Medical Examinations'!$A1719:$P4053,12,FALSE)</f>
        <v>Prediabetes</v>
      </c>
      <c r="L1719" s="11" t="str">
        <f>VLOOKUP($A550,'Hospitalisation Details'!$K550:$S2892,7,FALSE)</f>
        <v>27 Jun 1975</v>
      </c>
      <c r="M1719" s="17">
        <f>VLOOKUP($A550,'Hospitalisation Details'!$K550:$S2892,9,FALSE)</f>
        <v>18031.16</v>
      </c>
      <c r="N1719" s="11" t="str">
        <f>VLOOKUP($A550,'Hospitalisation Details'!$K550:$S2892,4,FALSE)</f>
        <v>Tier - 1</v>
      </c>
      <c r="O1719" s="11" t="str">
        <f>VLOOKUP($A550,'Hospitalisation Details'!$K550:$S2892,5,FALSE)</f>
        <v>Tier - 3</v>
      </c>
      <c r="P1719" s="11" t="str">
        <f>VLOOKUP($A550,'Hospitalisation Details'!$K550:$S2892,6,FALSE)</f>
        <v>R1023</v>
      </c>
      <c r="Q1719" s="36">
        <f ca="1">VLOOKUP($A550,'Hospitalisation Details'!$K550:$S2892,8,FALSE)</f>
        <v>49</v>
      </c>
    </row>
    <row r="1720" spans="1:17" x14ac:dyDescent="0.3">
      <c r="A1720" s="14" t="str">
        <f>VLOOKUP('Customer Names'!A1720,'Customer Names'!A1720:F4054,1,FALSE)</f>
        <v>Id1719</v>
      </c>
      <c r="B1720" s="11" t="str">
        <f>VLOOKUP('Customer Names'!B1720,'Customer Names'!B1720:G4054,5,FALSE)</f>
        <v>Lisa M</v>
      </c>
      <c r="C1720" s="11">
        <f>VLOOKUP($A1720,'Medical Examinations'!$A1720:$O4054,2,FALSE)</f>
        <v>15.58</v>
      </c>
      <c r="D1720" s="11">
        <f>VLOOKUP($A1720,'Medical Examinations'!$A1720:$O4054,3,FALSE)</f>
        <v>11.56</v>
      </c>
      <c r="E1720" s="11" t="str">
        <f>VLOOKUP($A1720,'Medical Examinations'!$A1720:$P4054,14,FALSE)</f>
        <v>No</v>
      </c>
      <c r="F1720" s="11" t="str">
        <f>VLOOKUP($A1720,'Medical Examinations'!$A1720:$O4054,5,FALSE)</f>
        <v>No</v>
      </c>
      <c r="G1720" s="11" t="str">
        <f>VLOOKUP($A1720,'Medical Examinations'!$A1720:$O4054,6,FALSE)</f>
        <v>No</v>
      </c>
      <c r="H1720" s="11">
        <f>VLOOKUP($A1720,'Medical Examinations'!$A1720:$P4054,13,FALSE)</f>
        <v>0</v>
      </c>
      <c r="I1720" s="11" t="str">
        <f>VLOOKUP($A1720,'Medical Examinations'!$A1720:$P4054,16,FALSE)</f>
        <v>No</v>
      </c>
      <c r="J1720" s="11" t="str">
        <f>VLOOKUP($A1720,'Medical Examinations'!$A1720:$P4054,11,FALSE)</f>
        <v>Underweight</v>
      </c>
      <c r="K1720" s="11" t="str">
        <f>VLOOKUP($A1720,'Medical Examinations'!$A1720:$P4054,12,FALSE)</f>
        <v>Diabetes</v>
      </c>
      <c r="L1720" s="11" t="str">
        <f>VLOOKUP($A551,'Hospitalisation Details'!$K551:$S2893,7,FALSE)</f>
        <v>28 Sep 2001</v>
      </c>
      <c r="M1720" s="17">
        <f>VLOOKUP($A551,'Hospitalisation Details'!$K551:$S2893,9,FALSE)</f>
        <v>17942.11</v>
      </c>
      <c r="N1720" s="11" t="str">
        <f>VLOOKUP($A551,'Hospitalisation Details'!$K551:$S2893,4,FALSE)</f>
        <v>Tier - 1</v>
      </c>
      <c r="O1720" s="11" t="str">
        <f>VLOOKUP($A551,'Hospitalisation Details'!$K551:$S2893,5,FALSE)</f>
        <v>Tier - 2</v>
      </c>
      <c r="P1720" s="11" t="str">
        <f>VLOOKUP($A551,'Hospitalisation Details'!$K551:$S2893,6,FALSE)</f>
        <v>R1011</v>
      </c>
      <c r="Q1720" s="36">
        <f ca="1">VLOOKUP($A551,'Hospitalisation Details'!$K551:$S2893,8,FALSE)</f>
        <v>23</v>
      </c>
    </row>
    <row r="1721" spans="1:17" x14ac:dyDescent="0.3">
      <c r="A1721" s="14" t="str">
        <f>VLOOKUP('Customer Names'!A1721,'Customer Names'!A1721:F4055,1,FALSE)</f>
        <v>Id1720</v>
      </c>
      <c r="B1721" s="11" t="str">
        <f>VLOOKUP('Customer Names'!B1721,'Customer Names'!B1721:G4055,5,FALSE)</f>
        <v>Tracy A</v>
      </c>
      <c r="C1721" s="11">
        <f>VLOOKUP($A1721,'Medical Examinations'!$A1721:$O4055,2,FALSE)</f>
        <v>26.315000000000001</v>
      </c>
      <c r="D1721" s="11">
        <f>VLOOKUP($A1721,'Medical Examinations'!$A1721:$O4055,3,FALSE)</f>
        <v>5.76</v>
      </c>
      <c r="E1721" s="11" t="str">
        <f>VLOOKUP($A1721,'Medical Examinations'!$A1721:$P4055,14,FALSE)</f>
        <v>No</v>
      </c>
      <c r="F1721" s="11" t="str">
        <f>VLOOKUP($A1721,'Medical Examinations'!$A1721:$O4055,5,FALSE)</f>
        <v>No</v>
      </c>
      <c r="G1721" s="11" t="str">
        <f>VLOOKUP($A1721,'Medical Examinations'!$A1721:$O4055,6,FALSE)</f>
        <v>No</v>
      </c>
      <c r="H1721" s="11">
        <f>VLOOKUP($A1721,'Medical Examinations'!$A1721:$P4055,13,FALSE)</f>
        <v>0</v>
      </c>
      <c r="I1721" s="11" t="str">
        <f>VLOOKUP($A1721,'Medical Examinations'!$A1721:$P4055,16,FALSE)</f>
        <v>No</v>
      </c>
      <c r="J1721" s="11" t="str">
        <f>VLOOKUP($A1721,'Medical Examinations'!$A1721:$P4055,11,FALSE)</f>
        <v>Overweight</v>
      </c>
      <c r="K1721" s="11" t="str">
        <f>VLOOKUP($A1721,'Medical Examinations'!$A1721:$P4055,12,FALSE)</f>
        <v>Prediabetes</v>
      </c>
      <c r="L1721" s="11" t="str">
        <f>VLOOKUP($A552,'Hospitalisation Details'!$K552:$S2894,7,FALSE)</f>
        <v>17 Oct 1977</v>
      </c>
      <c r="M1721" s="17">
        <f>VLOOKUP($A552,'Hospitalisation Details'!$K552:$S2894,9,FALSE)</f>
        <v>17929.3</v>
      </c>
      <c r="N1721" s="11" t="str">
        <f>VLOOKUP($A552,'Hospitalisation Details'!$K552:$S2894,4,FALSE)</f>
        <v>Tier - 1</v>
      </c>
      <c r="O1721" s="11" t="str">
        <f>VLOOKUP($A552,'Hospitalisation Details'!$K552:$S2894,5,FALSE)</f>
        <v>Tier - 2</v>
      </c>
      <c r="P1721" s="11" t="str">
        <f>VLOOKUP($A552,'Hospitalisation Details'!$K552:$S2894,6,FALSE)</f>
        <v>R1013</v>
      </c>
      <c r="Q1721" s="36">
        <f ca="1">VLOOKUP($A552,'Hospitalisation Details'!$K552:$S2894,8,FALSE)</f>
        <v>47</v>
      </c>
    </row>
    <row r="1722" spans="1:17" x14ac:dyDescent="0.3">
      <c r="A1722" s="14" t="str">
        <f>VLOOKUP('Customer Names'!A1722,'Customer Names'!A1722:F4056,1,FALSE)</f>
        <v>Id1721</v>
      </c>
      <c r="B1722" s="11" t="str">
        <f>VLOOKUP('Customer Names'!B1722,'Customer Names'!B1722:G4056,5,FALSE)</f>
        <v>Patrick</v>
      </c>
      <c r="C1722" s="11">
        <f>VLOOKUP($A1722,'Medical Examinations'!$A1722:$O4056,2,FALSE)</f>
        <v>35.61</v>
      </c>
      <c r="D1722" s="11">
        <f>VLOOKUP($A1722,'Medical Examinations'!$A1722:$O4056,3,FALSE)</f>
        <v>5.65</v>
      </c>
      <c r="E1722" s="11" t="str">
        <f>VLOOKUP($A1722,'Medical Examinations'!$A1722:$P4056,14,FALSE)</f>
        <v>No</v>
      </c>
      <c r="F1722" s="11" t="str">
        <f>VLOOKUP($A1722,'Medical Examinations'!$A1722:$O4056,5,FALSE)</f>
        <v>Yes</v>
      </c>
      <c r="G1722" s="11" t="str">
        <f>VLOOKUP($A1722,'Medical Examinations'!$A1722:$O4056,6,FALSE)</f>
        <v>No</v>
      </c>
      <c r="H1722" s="11">
        <f>VLOOKUP($A1722,'Medical Examinations'!$A1722:$P4056,13,FALSE)</f>
        <v>1</v>
      </c>
      <c r="I1722" s="11" t="str">
        <f>VLOOKUP($A1722,'Medical Examinations'!$A1722:$P4056,16,FALSE)</f>
        <v>No</v>
      </c>
      <c r="J1722" s="11" t="str">
        <f>VLOOKUP($A1722,'Medical Examinations'!$A1722:$P4056,11,FALSE)</f>
        <v>Obesity</v>
      </c>
      <c r="K1722" s="11" t="str">
        <f>VLOOKUP($A1722,'Medical Examinations'!$A1722:$P4056,12,FALSE)</f>
        <v>Normal</v>
      </c>
      <c r="L1722" s="11" t="str">
        <f>VLOOKUP($A553,'Hospitalisation Details'!$K553:$S2895,7,FALSE)</f>
        <v>4 Dec 1989</v>
      </c>
      <c r="M1722" s="17">
        <f>VLOOKUP($A553,'Hospitalisation Details'!$K553:$S2895,9,FALSE)</f>
        <v>17904.53</v>
      </c>
      <c r="N1722" s="11" t="str">
        <f>VLOOKUP($A553,'Hospitalisation Details'!$K553:$S2895,4,FALSE)</f>
        <v>Tier - 1</v>
      </c>
      <c r="O1722" s="11" t="str">
        <f>VLOOKUP($A553,'Hospitalisation Details'!$K553:$S2895,5,FALSE)</f>
        <v>Tier - 2</v>
      </c>
      <c r="P1722" s="11" t="str">
        <f>VLOOKUP($A553,'Hospitalisation Details'!$K553:$S2895,6,FALSE)</f>
        <v>R1017</v>
      </c>
      <c r="Q1722" s="36">
        <f ca="1">VLOOKUP($A553,'Hospitalisation Details'!$K553:$S2895,8,FALSE)</f>
        <v>35</v>
      </c>
    </row>
    <row r="1723" spans="1:17" x14ac:dyDescent="0.3">
      <c r="A1723" s="14" t="str">
        <f>VLOOKUP('Customer Names'!A1723,'Customer Names'!A1723:F4057,1,FALSE)</f>
        <v>Id1722</v>
      </c>
      <c r="B1723" s="11" t="str">
        <f>VLOOKUP('Customer Names'!B1723,'Customer Names'!B1723:G4057,5,FALSE)</f>
        <v>Trent</v>
      </c>
      <c r="C1723" s="11">
        <f>VLOOKUP($A1723,'Medical Examinations'!$A1723:$O4057,2,FALSE)</f>
        <v>37.56</v>
      </c>
      <c r="D1723" s="11">
        <f>VLOOKUP($A1723,'Medical Examinations'!$A1723:$O4057,3,FALSE)</f>
        <v>5.88</v>
      </c>
      <c r="E1723" s="11" t="str">
        <f>VLOOKUP($A1723,'Medical Examinations'!$A1723:$P4057,14,FALSE)</f>
        <v>No</v>
      </c>
      <c r="F1723" s="11" t="str">
        <f>VLOOKUP($A1723,'Medical Examinations'!$A1723:$O4057,5,FALSE)</f>
        <v>Yes</v>
      </c>
      <c r="G1723" s="11" t="str">
        <f>VLOOKUP($A1723,'Medical Examinations'!$A1723:$O4057,6,FALSE)</f>
        <v>No</v>
      </c>
      <c r="H1723" s="11">
        <f>VLOOKUP($A1723,'Medical Examinations'!$A1723:$P4057,13,FALSE)</f>
        <v>1</v>
      </c>
      <c r="I1723" s="11" t="str">
        <f>VLOOKUP($A1723,'Medical Examinations'!$A1723:$P4057,16,FALSE)</f>
        <v>No</v>
      </c>
      <c r="J1723" s="11" t="str">
        <f>VLOOKUP($A1723,'Medical Examinations'!$A1723:$P4057,11,FALSE)</f>
        <v>Obesity</v>
      </c>
      <c r="K1723" s="11" t="str">
        <f>VLOOKUP($A1723,'Medical Examinations'!$A1723:$P4057,12,FALSE)</f>
        <v>Prediabetes</v>
      </c>
      <c r="L1723" s="11" t="str">
        <f>VLOOKUP($A554,'Hospitalisation Details'!$K554:$S2896,7,FALSE)</f>
        <v>12 Nov 1979</v>
      </c>
      <c r="M1723" s="17">
        <f>VLOOKUP($A554,'Hospitalisation Details'!$K554:$S2896,9,FALSE)</f>
        <v>17882.669999999998</v>
      </c>
      <c r="N1723" s="11" t="str">
        <f>VLOOKUP($A554,'Hospitalisation Details'!$K554:$S2896,4,FALSE)</f>
        <v>Tier - 1</v>
      </c>
      <c r="O1723" s="11" t="str">
        <f>VLOOKUP($A554,'Hospitalisation Details'!$K554:$S2896,5,FALSE)</f>
        <v>Tier - 3</v>
      </c>
      <c r="P1723" s="11" t="str">
        <f>VLOOKUP($A554,'Hospitalisation Details'!$K554:$S2896,6,FALSE)</f>
        <v>R1012</v>
      </c>
      <c r="Q1723" s="36">
        <f ca="1">VLOOKUP($A554,'Hospitalisation Details'!$K554:$S2896,8,FALSE)</f>
        <v>45</v>
      </c>
    </row>
    <row r="1724" spans="1:17" x14ac:dyDescent="0.3">
      <c r="A1724" s="14" t="str">
        <f>VLOOKUP('Customer Names'!A1724,'Customer Names'!A1724:F4058,1,FALSE)</f>
        <v>Id1723</v>
      </c>
      <c r="B1724" s="11" t="str">
        <f>VLOOKUP('Customer Names'!B1724,'Customer Names'!B1724:G4058,5,FALSE)</f>
        <v>Julie</v>
      </c>
      <c r="C1724" s="11">
        <f>VLOOKUP($A1724,'Medical Examinations'!$A1724:$O4058,2,FALSE)</f>
        <v>15.49</v>
      </c>
      <c r="D1724" s="11">
        <f>VLOOKUP($A1724,'Medical Examinations'!$A1724:$O4058,3,FALSE)</f>
        <v>9.6</v>
      </c>
      <c r="E1724" s="11" t="str">
        <f>VLOOKUP($A1724,'Medical Examinations'!$A1724:$P4058,14,FALSE)</f>
        <v>No</v>
      </c>
      <c r="F1724" s="11" t="str">
        <f>VLOOKUP($A1724,'Medical Examinations'!$A1724:$O4058,5,FALSE)</f>
        <v>No</v>
      </c>
      <c r="G1724" s="11" t="str">
        <f>VLOOKUP($A1724,'Medical Examinations'!$A1724:$O4058,6,FALSE)</f>
        <v>No</v>
      </c>
      <c r="H1724" s="11">
        <f>VLOOKUP($A1724,'Medical Examinations'!$A1724:$P4058,13,FALSE)</f>
        <v>0</v>
      </c>
      <c r="I1724" s="11" t="str">
        <f>VLOOKUP($A1724,'Medical Examinations'!$A1724:$P4058,16,FALSE)</f>
        <v>No</v>
      </c>
      <c r="J1724" s="11" t="str">
        <f>VLOOKUP($A1724,'Medical Examinations'!$A1724:$P4058,11,FALSE)</f>
        <v>Underweight</v>
      </c>
      <c r="K1724" s="11" t="str">
        <f>VLOOKUP($A1724,'Medical Examinations'!$A1724:$P4058,12,FALSE)</f>
        <v>Diabetes</v>
      </c>
      <c r="L1724" s="11" t="str">
        <f>VLOOKUP($A555,'Hospitalisation Details'!$K555:$S2897,7,FALSE)</f>
        <v>26 Aug 1997</v>
      </c>
      <c r="M1724" s="17">
        <f>VLOOKUP($A555,'Hospitalisation Details'!$K555:$S2897,9,FALSE)</f>
        <v>17878.900000000001</v>
      </c>
      <c r="N1724" s="11" t="str">
        <f>VLOOKUP($A555,'Hospitalisation Details'!$K555:$S2897,4,FALSE)</f>
        <v>Tier - 1</v>
      </c>
      <c r="O1724" s="11" t="str">
        <f>VLOOKUP($A555,'Hospitalisation Details'!$K555:$S2897,5,FALSE)</f>
        <v>Tier - 2</v>
      </c>
      <c r="P1724" s="11" t="str">
        <f>VLOOKUP($A555,'Hospitalisation Details'!$K555:$S2897,6,FALSE)</f>
        <v>R1024</v>
      </c>
      <c r="Q1724" s="36">
        <f ca="1">VLOOKUP($A555,'Hospitalisation Details'!$K555:$S2897,8,FALSE)</f>
        <v>27</v>
      </c>
    </row>
    <row r="1725" spans="1:17" x14ac:dyDescent="0.3">
      <c r="A1725" s="14" t="str">
        <f>VLOOKUP('Customer Names'!A1725,'Customer Names'!A1725:F4059,1,FALSE)</f>
        <v>Id1724</v>
      </c>
      <c r="B1725" s="11" t="str">
        <f>VLOOKUP('Customer Names'!B1725,'Customer Names'!B1725:G4059,5,FALSE)</f>
        <v>Sawomir</v>
      </c>
      <c r="C1725" s="11">
        <f>VLOOKUP($A1725,'Medical Examinations'!$A1725:$O4059,2,FALSE)</f>
        <v>23.48</v>
      </c>
      <c r="D1725" s="11">
        <f>VLOOKUP($A1725,'Medical Examinations'!$A1725:$O4059,3,FALSE)</f>
        <v>6.24</v>
      </c>
      <c r="E1725" s="11" t="str">
        <f>VLOOKUP($A1725,'Medical Examinations'!$A1725:$P4059,14,FALSE)</f>
        <v>No</v>
      </c>
      <c r="F1725" s="11" t="str">
        <f>VLOOKUP($A1725,'Medical Examinations'!$A1725:$O4059,5,FALSE)</f>
        <v>No</v>
      </c>
      <c r="G1725" s="11" t="str">
        <f>VLOOKUP($A1725,'Medical Examinations'!$A1725:$O4059,6,FALSE)</f>
        <v>No</v>
      </c>
      <c r="H1725" s="11">
        <f>VLOOKUP($A1725,'Medical Examinations'!$A1725:$P4059,13,FALSE)</f>
        <v>1</v>
      </c>
      <c r="I1725" s="11" t="str">
        <f>VLOOKUP($A1725,'Medical Examinations'!$A1725:$P4059,16,FALSE)</f>
        <v>No</v>
      </c>
      <c r="J1725" s="11" t="str">
        <f>VLOOKUP($A1725,'Medical Examinations'!$A1725:$P4059,11,FALSE)</f>
        <v>Normal Weight</v>
      </c>
      <c r="K1725" s="11" t="str">
        <f>VLOOKUP($A1725,'Medical Examinations'!$A1725:$P4059,12,FALSE)</f>
        <v>Prediabetes</v>
      </c>
      <c r="L1725" s="11" t="str">
        <f>VLOOKUP($A556,'Hospitalisation Details'!$K556:$S2898,7,FALSE)</f>
        <v>12 Dec 1976</v>
      </c>
      <c r="M1725" s="17">
        <f>VLOOKUP($A556,'Hospitalisation Details'!$K556:$S2898,9,FALSE)</f>
        <v>17862.919999999998</v>
      </c>
      <c r="N1725" s="11" t="str">
        <f>VLOOKUP($A556,'Hospitalisation Details'!$K556:$S2898,4,FALSE)</f>
        <v>Tier - 1</v>
      </c>
      <c r="O1725" s="11" t="str">
        <f>VLOOKUP($A556,'Hospitalisation Details'!$K556:$S2898,5,FALSE)</f>
        <v>Tier - 2</v>
      </c>
      <c r="P1725" s="11" t="str">
        <f>VLOOKUP($A556,'Hospitalisation Details'!$K556:$S2898,6,FALSE)</f>
        <v>R1012</v>
      </c>
      <c r="Q1725" s="36">
        <f ca="1">VLOOKUP($A556,'Hospitalisation Details'!$K556:$S2898,8,FALSE)</f>
        <v>48</v>
      </c>
    </row>
    <row r="1726" spans="1:17" x14ac:dyDescent="0.3">
      <c r="A1726" s="14" t="str">
        <f>VLOOKUP('Customer Names'!A1726,'Customer Names'!A1726:F4060,1,FALSE)</f>
        <v>Id1725</v>
      </c>
      <c r="B1726" s="11" t="str">
        <f>VLOOKUP('Customer Names'!B1726,'Customer Names'!B1726:G4060,5,FALSE)</f>
        <v>Micah</v>
      </c>
      <c r="C1726" s="11">
        <f>VLOOKUP($A1726,'Medical Examinations'!$A1726:$O4060,2,FALSE)</f>
        <v>30.02</v>
      </c>
      <c r="D1726" s="11">
        <f>VLOOKUP($A1726,'Medical Examinations'!$A1726:$O4060,3,FALSE)</f>
        <v>7.63</v>
      </c>
      <c r="E1726" s="11" t="str">
        <f>VLOOKUP($A1726,'Medical Examinations'!$A1726:$P4060,14,FALSE)</f>
        <v>Yes</v>
      </c>
      <c r="F1726" s="11" t="str">
        <f>VLOOKUP($A1726,'Medical Examinations'!$A1726:$O4060,5,FALSE)</f>
        <v>No</v>
      </c>
      <c r="G1726" s="11" t="str">
        <f>VLOOKUP($A1726,'Medical Examinations'!$A1726:$O4060,6,FALSE)</f>
        <v>No</v>
      </c>
      <c r="H1726" s="11">
        <f>VLOOKUP($A1726,'Medical Examinations'!$A1726:$P4060,13,FALSE)</f>
        <v>1</v>
      </c>
      <c r="I1726" s="11" t="str">
        <f>VLOOKUP($A1726,'Medical Examinations'!$A1726:$P4060,16,FALSE)</f>
        <v>No</v>
      </c>
      <c r="J1726" s="11" t="str">
        <f>VLOOKUP($A1726,'Medical Examinations'!$A1726:$P4060,11,FALSE)</f>
        <v>Obesity</v>
      </c>
      <c r="K1726" s="11" t="str">
        <f>VLOOKUP($A1726,'Medical Examinations'!$A1726:$P4060,12,FALSE)</f>
        <v>Diabetes</v>
      </c>
      <c r="L1726" s="11" t="str">
        <f>VLOOKUP($A557,'Hospitalisation Details'!$K557:$S2899,7,FALSE)</f>
        <v>8 Dec 1963</v>
      </c>
      <c r="M1726" s="17">
        <f>VLOOKUP($A557,'Hospitalisation Details'!$K557:$S2899,9,FALSE)</f>
        <v>17832.599999999999</v>
      </c>
      <c r="N1726" s="11" t="str">
        <f>VLOOKUP($A557,'Hospitalisation Details'!$K557:$S2899,4,FALSE)</f>
        <v>Tier - 1</v>
      </c>
      <c r="O1726" s="11" t="str">
        <f>VLOOKUP($A557,'Hospitalisation Details'!$K557:$S2899,5,FALSE)</f>
        <v>Tier - 2</v>
      </c>
      <c r="P1726" s="11" t="str">
        <f>VLOOKUP($A557,'Hospitalisation Details'!$K557:$S2899,6,FALSE)</f>
        <v>R1012</v>
      </c>
      <c r="Q1726" s="36">
        <f ca="1">VLOOKUP($A557,'Hospitalisation Details'!$K557:$S2899,8,FALSE)</f>
        <v>61</v>
      </c>
    </row>
    <row r="1727" spans="1:17" x14ac:dyDescent="0.3">
      <c r="A1727" s="14" t="str">
        <f>VLOOKUP('Customer Names'!A1727,'Customer Names'!A1727:F4061,1,FALSE)</f>
        <v>Id1726</v>
      </c>
      <c r="B1727" s="11" t="str">
        <f>VLOOKUP('Customer Names'!B1727,'Customer Names'!B1727:G4061,5,FALSE)</f>
        <v>Kelly H</v>
      </c>
      <c r="C1727" s="11">
        <f>VLOOKUP($A1727,'Medical Examinations'!$A1727:$O4061,2,FALSE)</f>
        <v>26.885000000000002</v>
      </c>
      <c r="D1727" s="11">
        <f>VLOOKUP($A1727,'Medical Examinations'!$A1727:$O4061,3,FALSE)</f>
        <v>8.66</v>
      </c>
      <c r="E1727" s="11" t="str">
        <f>VLOOKUP($A1727,'Medical Examinations'!$A1727:$P4061,14,FALSE)</f>
        <v>Yes</v>
      </c>
      <c r="F1727" s="11" t="str">
        <f>VLOOKUP($A1727,'Medical Examinations'!$A1727:$O4061,5,FALSE)</f>
        <v>No</v>
      </c>
      <c r="G1727" s="11" t="str">
        <f>VLOOKUP($A1727,'Medical Examinations'!$A1727:$O4061,6,FALSE)</f>
        <v>No</v>
      </c>
      <c r="H1727" s="11">
        <f>VLOOKUP($A1727,'Medical Examinations'!$A1727:$P4061,13,FALSE)</f>
        <v>1</v>
      </c>
      <c r="I1727" s="11" t="str">
        <f>VLOOKUP($A1727,'Medical Examinations'!$A1727:$P4061,16,FALSE)</f>
        <v>No</v>
      </c>
      <c r="J1727" s="11" t="str">
        <f>VLOOKUP($A1727,'Medical Examinations'!$A1727:$P4061,11,FALSE)</f>
        <v>Overweight</v>
      </c>
      <c r="K1727" s="11" t="str">
        <f>VLOOKUP($A1727,'Medical Examinations'!$A1727:$P4061,12,FALSE)</f>
        <v>Diabetes</v>
      </c>
      <c r="L1727" s="11" t="str">
        <f>VLOOKUP($A558,'Hospitalisation Details'!$K558:$S2900,7,FALSE)</f>
        <v>10 Oct 1979</v>
      </c>
      <c r="M1727" s="17">
        <f>VLOOKUP($A558,'Hospitalisation Details'!$K558:$S2900,9,FALSE)</f>
        <v>17779.939999999999</v>
      </c>
      <c r="N1727" s="11" t="str">
        <f>VLOOKUP($A558,'Hospitalisation Details'!$K558:$S2900,4,FALSE)</f>
        <v>Tier - 1</v>
      </c>
      <c r="O1727" s="11" t="str">
        <f>VLOOKUP($A558,'Hospitalisation Details'!$K558:$S2900,5,FALSE)</f>
        <v>Tier - 2</v>
      </c>
      <c r="P1727" s="11" t="str">
        <f>VLOOKUP($A558,'Hospitalisation Details'!$K558:$S2900,6,FALSE)</f>
        <v>R1012</v>
      </c>
      <c r="Q1727" s="36">
        <f ca="1">VLOOKUP($A558,'Hospitalisation Details'!$K558:$S2900,8,FALSE)</f>
        <v>45</v>
      </c>
    </row>
    <row r="1728" spans="1:17" x14ac:dyDescent="0.3">
      <c r="A1728" s="14" t="str">
        <f>VLOOKUP('Customer Names'!A1728,'Customer Names'!A1728:F4062,1,FALSE)</f>
        <v>Id1727</v>
      </c>
      <c r="B1728" s="11" t="str">
        <f>VLOOKUP('Customer Names'!B1728,'Customer Names'!B1728:G4062,5,FALSE)</f>
        <v>Lindsay M</v>
      </c>
      <c r="C1728" s="11">
        <f>VLOOKUP($A1728,'Medical Examinations'!$A1728:$O4062,2,FALSE)</f>
        <v>25.84</v>
      </c>
      <c r="D1728" s="11">
        <f>VLOOKUP($A1728,'Medical Examinations'!$A1728:$O4062,3,FALSE)</f>
        <v>8.5500000000000007</v>
      </c>
      <c r="E1728" s="11" t="str">
        <f>VLOOKUP($A1728,'Medical Examinations'!$A1728:$P4062,14,FALSE)</f>
        <v>Yes</v>
      </c>
      <c r="F1728" s="11" t="str">
        <f>VLOOKUP($A1728,'Medical Examinations'!$A1728:$O4062,5,FALSE)</f>
        <v>No</v>
      </c>
      <c r="G1728" s="11" t="str">
        <f>VLOOKUP($A1728,'Medical Examinations'!$A1728:$O4062,6,FALSE)</f>
        <v>No</v>
      </c>
      <c r="H1728" s="11">
        <f>VLOOKUP($A1728,'Medical Examinations'!$A1728:$P4062,13,FALSE)</f>
        <v>1</v>
      </c>
      <c r="I1728" s="11" t="str">
        <f>VLOOKUP($A1728,'Medical Examinations'!$A1728:$P4062,16,FALSE)</f>
        <v>No</v>
      </c>
      <c r="J1728" s="11" t="str">
        <f>VLOOKUP($A1728,'Medical Examinations'!$A1728:$P4062,11,FALSE)</f>
        <v>Overweight</v>
      </c>
      <c r="K1728" s="11" t="str">
        <f>VLOOKUP($A1728,'Medical Examinations'!$A1728:$P4062,12,FALSE)</f>
        <v>Diabetes</v>
      </c>
      <c r="L1728" s="11" t="str">
        <f>VLOOKUP($A559,'Hospitalisation Details'!$K559:$S2901,7,FALSE)</f>
        <v>21 Jun 1966</v>
      </c>
      <c r="M1728" s="17">
        <f>VLOOKUP($A559,'Hospitalisation Details'!$K559:$S2901,9,FALSE)</f>
        <v>17777.73</v>
      </c>
      <c r="N1728" s="11" t="str">
        <f>VLOOKUP($A559,'Hospitalisation Details'!$K559:$S2901,4,FALSE)</f>
        <v>Tier - 1</v>
      </c>
      <c r="O1728" s="11" t="str">
        <f>VLOOKUP($A559,'Hospitalisation Details'!$K559:$S2901,5,FALSE)</f>
        <v>Tier - 3</v>
      </c>
      <c r="P1728" s="11" t="str">
        <f>VLOOKUP($A559,'Hospitalisation Details'!$K559:$S2901,6,FALSE)</f>
        <v>R1012</v>
      </c>
      <c r="Q1728" s="36">
        <f ca="1">VLOOKUP($A559,'Hospitalisation Details'!$K559:$S2901,8,FALSE)</f>
        <v>58</v>
      </c>
    </row>
    <row r="1729" spans="1:17" x14ac:dyDescent="0.3">
      <c r="A1729" s="14" t="str">
        <f>VLOOKUP('Customer Names'!A1729,'Customer Names'!A1729:F4063,1,FALSE)</f>
        <v>Id1728</v>
      </c>
      <c r="B1729" s="11" t="str">
        <f>VLOOKUP('Customer Names'!B1729,'Customer Names'!B1729:G4063,5,FALSE)</f>
        <v>Austen G</v>
      </c>
      <c r="C1729" s="11">
        <f>VLOOKUP($A1729,'Medical Examinations'!$A1729:$O4063,2,FALSE)</f>
        <v>27.454999999999998</v>
      </c>
      <c r="D1729" s="11">
        <f>VLOOKUP($A1729,'Medical Examinations'!$A1729:$O4063,3,FALSE)</f>
        <v>4.54</v>
      </c>
      <c r="E1729" s="11" t="str">
        <f>VLOOKUP($A1729,'Medical Examinations'!$A1729:$P4063,14,FALSE)</f>
        <v>No</v>
      </c>
      <c r="F1729" s="11" t="str">
        <f>VLOOKUP($A1729,'Medical Examinations'!$A1729:$O4063,5,FALSE)</f>
        <v>No</v>
      </c>
      <c r="G1729" s="11" t="str">
        <f>VLOOKUP($A1729,'Medical Examinations'!$A1729:$O4063,6,FALSE)</f>
        <v>No</v>
      </c>
      <c r="H1729" s="11">
        <f>VLOOKUP($A1729,'Medical Examinations'!$A1729:$P4063,13,FALSE)</f>
        <v>0</v>
      </c>
      <c r="I1729" s="11" t="str">
        <f>VLOOKUP($A1729,'Medical Examinations'!$A1729:$P4063,16,FALSE)</f>
        <v>No</v>
      </c>
      <c r="J1729" s="11" t="str">
        <f>VLOOKUP($A1729,'Medical Examinations'!$A1729:$P4063,11,FALSE)</f>
        <v>Overweight</v>
      </c>
      <c r="K1729" s="11" t="str">
        <f>VLOOKUP($A1729,'Medical Examinations'!$A1729:$P4063,12,FALSE)</f>
        <v>Normal</v>
      </c>
      <c r="L1729" s="11" t="str">
        <f>VLOOKUP($A560,'Hospitalisation Details'!$K560:$S2902,7,FALSE)</f>
        <v>14 Jul 2003</v>
      </c>
      <c r="M1729" s="17">
        <f>VLOOKUP($A560,'Hospitalisation Details'!$K560:$S2902,9,FALSE)</f>
        <v>17748.509999999998</v>
      </c>
      <c r="N1729" s="11" t="str">
        <f>VLOOKUP($A560,'Hospitalisation Details'!$K560:$S2902,4,FALSE)</f>
        <v>Tier - 1</v>
      </c>
      <c r="O1729" s="11" t="str">
        <f>VLOOKUP($A560,'Hospitalisation Details'!$K560:$S2902,5,FALSE)</f>
        <v>Tier - 1</v>
      </c>
      <c r="P1729" s="11" t="str">
        <f>VLOOKUP($A560,'Hospitalisation Details'!$K560:$S2902,6,FALSE)</f>
        <v>R1012</v>
      </c>
      <c r="Q1729" s="36">
        <f ca="1">VLOOKUP($A560,'Hospitalisation Details'!$K560:$S2902,8,FALSE)</f>
        <v>21</v>
      </c>
    </row>
    <row r="1730" spans="1:17" x14ac:dyDescent="0.3">
      <c r="A1730" s="14" t="str">
        <f>VLOOKUP('Customer Names'!A1730,'Customer Names'!A1730:F4064,1,FALSE)</f>
        <v>Id1729</v>
      </c>
      <c r="B1730" s="11" t="str">
        <f>VLOOKUP('Customer Names'!B1730,'Customer Names'!B1730:G4064,5,FALSE)</f>
        <v>Tory J</v>
      </c>
      <c r="C1730" s="11">
        <f>VLOOKUP($A1730,'Medical Examinations'!$A1730:$O4064,2,FALSE)</f>
        <v>24.605</v>
      </c>
      <c r="D1730" s="11">
        <f>VLOOKUP($A1730,'Medical Examinations'!$A1730:$O4064,3,FALSE)</f>
        <v>5.7</v>
      </c>
      <c r="E1730" s="11" t="str">
        <f>VLOOKUP($A1730,'Medical Examinations'!$A1730:$P4064,14,FALSE)</f>
        <v>No</v>
      </c>
      <c r="F1730" s="11" t="str">
        <f>VLOOKUP($A1730,'Medical Examinations'!$A1730:$O4064,5,FALSE)</f>
        <v>No</v>
      </c>
      <c r="G1730" s="11" t="str">
        <f>VLOOKUP($A1730,'Medical Examinations'!$A1730:$O4064,6,FALSE)</f>
        <v>No</v>
      </c>
      <c r="H1730" s="11">
        <f>VLOOKUP($A1730,'Medical Examinations'!$A1730:$P4064,13,FALSE)</f>
        <v>0</v>
      </c>
      <c r="I1730" s="11" t="str">
        <f>VLOOKUP($A1730,'Medical Examinations'!$A1730:$P4064,16,FALSE)</f>
        <v>No</v>
      </c>
      <c r="J1730" s="11" t="str">
        <f>VLOOKUP($A1730,'Medical Examinations'!$A1730:$P4064,11,FALSE)</f>
        <v>Normal Weight</v>
      </c>
      <c r="K1730" s="11" t="str">
        <f>VLOOKUP($A1730,'Medical Examinations'!$A1730:$P4064,12,FALSE)</f>
        <v>Prediabetes</v>
      </c>
      <c r="L1730" s="11" t="str">
        <f>VLOOKUP($A561,'Hospitalisation Details'!$K561:$S2903,7,FALSE)</f>
        <v>1 Jul 1994</v>
      </c>
      <c r="M1730" s="17">
        <f>VLOOKUP($A561,'Hospitalisation Details'!$K561:$S2903,9,FALSE)</f>
        <v>17663.14</v>
      </c>
      <c r="N1730" s="11" t="str">
        <f>VLOOKUP($A561,'Hospitalisation Details'!$K561:$S2903,4,FALSE)</f>
        <v>Tier - 1</v>
      </c>
      <c r="O1730" s="11" t="str">
        <f>VLOOKUP($A561,'Hospitalisation Details'!$K561:$S2903,5,FALSE)</f>
        <v>Tier - 3</v>
      </c>
      <c r="P1730" s="11" t="str">
        <f>VLOOKUP($A561,'Hospitalisation Details'!$K561:$S2903,6,FALSE)</f>
        <v>R1013</v>
      </c>
      <c r="Q1730" s="36">
        <f ca="1">VLOOKUP($A561,'Hospitalisation Details'!$K561:$S2903,8,FALSE)</f>
        <v>30</v>
      </c>
    </row>
    <row r="1731" spans="1:17" x14ac:dyDescent="0.3">
      <c r="A1731" s="14" t="str">
        <f>VLOOKUP('Customer Names'!A1731,'Customer Names'!A1731:F4065,1,FALSE)</f>
        <v>Id1730</v>
      </c>
      <c r="B1731" s="11" t="str">
        <f>VLOOKUP('Customer Names'!B1731,'Customer Names'!B1731:G4065,5,FALSE)</f>
        <v>Robert J</v>
      </c>
      <c r="C1731" s="11">
        <f>VLOOKUP($A1731,'Medical Examinations'!$A1731:$O4065,2,FALSE)</f>
        <v>30.8</v>
      </c>
      <c r="D1731" s="11">
        <f>VLOOKUP($A1731,'Medical Examinations'!$A1731:$O4065,3,FALSE)</f>
        <v>5.07</v>
      </c>
      <c r="E1731" s="11" t="str">
        <f>VLOOKUP($A1731,'Medical Examinations'!$A1731:$P4065,14,FALSE)</f>
        <v>No</v>
      </c>
      <c r="F1731" s="11" t="str">
        <f>VLOOKUP($A1731,'Medical Examinations'!$A1731:$O4065,5,FALSE)</f>
        <v>No</v>
      </c>
      <c r="G1731" s="11" t="str">
        <f>VLOOKUP($A1731,'Medical Examinations'!$A1731:$O4065,6,FALSE)</f>
        <v>No</v>
      </c>
      <c r="H1731" s="11">
        <f>VLOOKUP($A1731,'Medical Examinations'!$A1731:$P4065,13,FALSE)</f>
        <v>0</v>
      </c>
      <c r="I1731" s="11" t="str">
        <f>VLOOKUP($A1731,'Medical Examinations'!$A1731:$P4065,16,FALSE)</f>
        <v>No</v>
      </c>
      <c r="J1731" s="11" t="str">
        <f>VLOOKUP($A1731,'Medical Examinations'!$A1731:$P4065,11,FALSE)</f>
        <v>Obesity</v>
      </c>
      <c r="K1731" s="11" t="str">
        <f>VLOOKUP($A1731,'Medical Examinations'!$A1731:$P4065,12,FALSE)</f>
        <v>Normal</v>
      </c>
      <c r="L1731" s="11" t="str">
        <f>VLOOKUP($A562,'Hospitalisation Details'!$K562:$S2904,7,FALSE)</f>
        <v>25 Oct 1990</v>
      </c>
      <c r="M1731" s="17">
        <f>VLOOKUP($A562,'Hospitalisation Details'!$K562:$S2904,9,FALSE)</f>
        <v>17626.240000000002</v>
      </c>
      <c r="N1731" s="11" t="str">
        <f>VLOOKUP($A562,'Hospitalisation Details'!$K562:$S2904,4,FALSE)</f>
        <v>Tier - 1</v>
      </c>
      <c r="O1731" s="11" t="str">
        <f>VLOOKUP($A562,'Hospitalisation Details'!$K562:$S2904,5,FALSE)</f>
        <v>Tier - 3</v>
      </c>
      <c r="P1731" s="11" t="str">
        <f>VLOOKUP($A562,'Hospitalisation Details'!$K562:$S2904,6,FALSE)</f>
        <v>R1013</v>
      </c>
      <c r="Q1731" s="36">
        <f ca="1">VLOOKUP($A562,'Hospitalisation Details'!$K562:$S2904,8,FALSE)</f>
        <v>34</v>
      </c>
    </row>
    <row r="1732" spans="1:17" x14ac:dyDescent="0.3">
      <c r="A1732" s="14" t="str">
        <f>VLOOKUP('Customer Names'!A1732,'Customer Names'!A1732:F4066,1,FALSE)</f>
        <v>Id1731</v>
      </c>
      <c r="B1732" s="11" t="str">
        <f>VLOOKUP('Customer Names'!B1732,'Customer Names'!B1732:G4066,5,FALSE)</f>
        <v>Steph</v>
      </c>
      <c r="C1732" s="11">
        <f>VLOOKUP($A1732,'Medical Examinations'!$A1732:$O4066,2,FALSE)</f>
        <v>34.799999999999997</v>
      </c>
      <c r="D1732" s="11">
        <f>VLOOKUP($A1732,'Medical Examinations'!$A1732:$O4066,3,FALSE)</f>
        <v>4.38</v>
      </c>
      <c r="E1732" s="11" t="str">
        <f>VLOOKUP($A1732,'Medical Examinations'!$A1732:$P4066,14,FALSE)</f>
        <v>No</v>
      </c>
      <c r="F1732" s="11" t="str">
        <f>VLOOKUP($A1732,'Medical Examinations'!$A1732:$O4066,5,FALSE)</f>
        <v>No</v>
      </c>
      <c r="G1732" s="11" t="str">
        <f>VLOOKUP($A1732,'Medical Examinations'!$A1732:$O4066,6,FALSE)</f>
        <v>No</v>
      </c>
      <c r="H1732" s="11">
        <f>VLOOKUP($A1732,'Medical Examinations'!$A1732:$P4066,13,FALSE)</f>
        <v>1</v>
      </c>
      <c r="I1732" s="11" t="str">
        <f>VLOOKUP($A1732,'Medical Examinations'!$A1732:$P4066,16,FALSE)</f>
        <v>No</v>
      </c>
      <c r="J1732" s="11" t="str">
        <f>VLOOKUP($A1732,'Medical Examinations'!$A1732:$P4066,11,FALSE)</f>
        <v>Obesity</v>
      </c>
      <c r="K1732" s="11" t="str">
        <f>VLOOKUP($A1732,'Medical Examinations'!$A1732:$P4066,12,FALSE)</f>
        <v>Normal</v>
      </c>
      <c r="L1732" s="11" t="str">
        <f>VLOOKUP($A563,'Hospitalisation Details'!$K563:$S2905,7,FALSE)</f>
        <v>26 Jul 1970</v>
      </c>
      <c r="M1732" s="17">
        <f>VLOOKUP($A563,'Hospitalisation Details'!$K563:$S2905,9,FALSE)</f>
        <v>17584.72</v>
      </c>
      <c r="N1732" s="11" t="str">
        <f>VLOOKUP($A563,'Hospitalisation Details'!$K563:$S2905,4,FALSE)</f>
        <v>Tier - 1</v>
      </c>
      <c r="O1732" s="11" t="str">
        <f>VLOOKUP($A563,'Hospitalisation Details'!$K563:$S2905,5,FALSE)</f>
        <v>Tier - 3</v>
      </c>
      <c r="P1732" s="11" t="str">
        <f>VLOOKUP($A563,'Hospitalisation Details'!$K563:$S2905,6,FALSE)</f>
        <v>R1012</v>
      </c>
      <c r="Q1732" s="36">
        <f ca="1">VLOOKUP($A563,'Hospitalisation Details'!$K563:$S2905,8,FALSE)</f>
        <v>54</v>
      </c>
    </row>
    <row r="1733" spans="1:17" x14ac:dyDescent="0.3">
      <c r="A1733" s="14" t="str">
        <f>VLOOKUP('Customer Names'!A1733,'Customer Names'!A1733:F4067,1,FALSE)</f>
        <v>Id1732</v>
      </c>
      <c r="B1733" s="11" t="str">
        <f>VLOOKUP('Customer Names'!B1733,'Customer Names'!B1733:G4067,5,FALSE)</f>
        <v>Kate</v>
      </c>
      <c r="C1733" s="11">
        <f>VLOOKUP($A1733,'Medical Examinations'!$A1733:$O4067,2,FALSE)</f>
        <v>34.21</v>
      </c>
      <c r="D1733" s="11">
        <f>VLOOKUP($A1733,'Medical Examinations'!$A1733:$O4067,3,FALSE)</f>
        <v>4.54</v>
      </c>
      <c r="E1733" s="11" t="str">
        <f>VLOOKUP($A1733,'Medical Examinations'!$A1733:$P4067,14,FALSE)</f>
        <v>No</v>
      </c>
      <c r="F1733" s="11" t="str">
        <f>VLOOKUP($A1733,'Medical Examinations'!$A1733:$O4067,5,FALSE)</f>
        <v>No</v>
      </c>
      <c r="G1733" s="11" t="str">
        <f>VLOOKUP($A1733,'Medical Examinations'!$A1733:$O4067,6,FALSE)</f>
        <v>No</v>
      </c>
      <c r="H1733" s="11">
        <f>VLOOKUP($A1733,'Medical Examinations'!$A1733:$P4067,13,FALSE)</f>
        <v>1</v>
      </c>
      <c r="I1733" s="11" t="str">
        <f>VLOOKUP($A1733,'Medical Examinations'!$A1733:$P4067,16,FALSE)</f>
        <v>No</v>
      </c>
      <c r="J1733" s="11" t="str">
        <f>VLOOKUP($A1733,'Medical Examinations'!$A1733:$P4067,11,FALSE)</f>
        <v>Obesity</v>
      </c>
      <c r="K1733" s="11" t="str">
        <f>VLOOKUP($A1733,'Medical Examinations'!$A1733:$P4067,12,FALSE)</f>
        <v>Normal</v>
      </c>
      <c r="L1733" s="11" t="str">
        <f>VLOOKUP($A564,'Hospitalisation Details'!$K564:$S2906,7,FALSE)</f>
        <v>25 Aug 2002</v>
      </c>
      <c r="M1733" s="17">
        <f>VLOOKUP($A564,'Hospitalisation Details'!$K564:$S2906,9,FALSE)</f>
        <v>17560.38</v>
      </c>
      <c r="N1733" s="11" t="str">
        <f>VLOOKUP($A564,'Hospitalisation Details'!$K564:$S2906,4,FALSE)</f>
        <v>Tier - 1</v>
      </c>
      <c r="O1733" s="11" t="str">
        <f>VLOOKUP($A564,'Hospitalisation Details'!$K564:$S2906,5,FALSE)</f>
        <v>Tier - 1</v>
      </c>
      <c r="P1733" s="11" t="str">
        <f>VLOOKUP($A564,'Hospitalisation Details'!$K564:$S2906,6,FALSE)</f>
        <v>R1012</v>
      </c>
      <c r="Q1733" s="36">
        <f ca="1">VLOOKUP($A564,'Hospitalisation Details'!$K564:$S2906,8,FALSE)</f>
        <v>22</v>
      </c>
    </row>
    <row r="1734" spans="1:17" x14ac:dyDescent="0.3">
      <c r="A1734" s="14" t="str">
        <f>VLOOKUP('Customer Names'!A1734,'Customer Names'!A1734:F4068,1,FALSE)</f>
        <v>Id1733</v>
      </c>
      <c r="B1734" s="11" t="str">
        <f>VLOOKUP('Customer Names'!B1734,'Customer Names'!B1734:G4068,5,FALSE)</f>
        <v>Kristina</v>
      </c>
      <c r="C1734" s="11">
        <f>VLOOKUP($A1734,'Medical Examinations'!$A1734:$O4068,2,FALSE)</f>
        <v>31</v>
      </c>
      <c r="D1734" s="11">
        <f>VLOOKUP($A1734,'Medical Examinations'!$A1734:$O4068,3,FALSE)</f>
        <v>5.38</v>
      </c>
      <c r="E1734" s="11" t="str">
        <f>VLOOKUP($A1734,'Medical Examinations'!$A1734:$P4068,14,FALSE)</f>
        <v>No</v>
      </c>
      <c r="F1734" s="11" t="str">
        <f>VLOOKUP($A1734,'Medical Examinations'!$A1734:$O4068,5,FALSE)</f>
        <v>No</v>
      </c>
      <c r="G1734" s="11" t="str">
        <f>VLOOKUP($A1734,'Medical Examinations'!$A1734:$O4068,6,FALSE)</f>
        <v>No</v>
      </c>
      <c r="H1734" s="11">
        <f>VLOOKUP($A1734,'Medical Examinations'!$A1734:$P4068,13,FALSE)</f>
        <v>1</v>
      </c>
      <c r="I1734" s="11" t="str">
        <f>VLOOKUP($A1734,'Medical Examinations'!$A1734:$P4068,16,FALSE)</f>
        <v>No</v>
      </c>
      <c r="J1734" s="11" t="str">
        <f>VLOOKUP($A1734,'Medical Examinations'!$A1734:$P4068,11,FALSE)</f>
        <v>Obesity</v>
      </c>
      <c r="K1734" s="11" t="str">
        <f>VLOOKUP($A1734,'Medical Examinations'!$A1734:$P4068,12,FALSE)</f>
        <v>Normal</v>
      </c>
      <c r="L1734" s="11" t="str">
        <f>VLOOKUP($A565,'Hospitalisation Details'!$K565:$S2907,7,FALSE)</f>
        <v>16 Nov 1963</v>
      </c>
      <c r="M1734" s="17">
        <f>VLOOKUP($A565,'Hospitalisation Details'!$K565:$S2907,9,FALSE)</f>
        <v>17556.88</v>
      </c>
      <c r="N1734" s="11" t="str">
        <f>VLOOKUP($A565,'Hospitalisation Details'!$K565:$S2907,4,FALSE)</f>
        <v>Tier - 1</v>
      </c>
      <c r="O1734" s="11" t="str">
        <f>VLOOKUP($A565,'Hospitalisation Details'!$K565:$S2907,5,FALSE)</f>
        <v>Tier - 2</v>
      </c>
      <c r="P1734" s="11" t="str">
        <f>VLOOKUP($A565,'Hospitalisation Details'!$K565:$S2907,6,FALSE)</f>
        <v>R1012</v>
      </c>
      <c r="Q1734" s="36">
        <f ca="1">VLOOKUP($A565,'Hospitalisation Details'!$K565:$S2907,8,FALSE)</f>
        <v>61</v>
      </c>
    </row>
    <row r="1735" spans="1:17" x14ac:dyDescent="0.3">
      <c r="A1735" s="14" t="str">
        <f>VLOOKUP('Customer Names'!A1735,'Customer Names'!A1735:F4069,1,FALSE)</f>
        <v>Id1734</v>
      </c>
      <c r="B1735" s="11" t="str">
        <f>VLOOKUP('Customer Names'!B1735,'Customer Names'!B1735:G4069,5,FALSE)</f>
        <v>Flo</v>
      </c>
      <c r="C1735" s="11">
        <f>VLOOKUP($A1735,'Medical Examinations'!$A1735:$O4069,2,FALSE)</f>
        <v>26.125</v>
      </c>
      <c r="D1735" s="11">
        <f>VLOOKUP($A1735,'Medical Examinations'!$A1735:$O4069,3,FALSE)</f>
        <v>5.55</v>
      </c>
      <c r="E1735" s="11" t="str">
        <f>VLOOKUP($A1735,'Medical Examinations'!$A1735:$P4069,14,FALSE)</f>
        <v>No</v>
      </c>
      <c r="F1735" s="11" t="str">
        <f>VLOOKUP($A1735,'Medical Examinations'!$A1735:$O4069,5,FALSE)</f>
        <v>No</v>
      </c>
      <c r="G1735" s="11" t="str">
        <f>VLOOKUP($A1735,'Medical Examinations'!$A1735:$O4069,6,FALSE)</f>
        <v>No</v>
      </c>
      <c r="H1735" s="11">
        <f>VLOOKUP($A1735,'Medical Examinations'!$A1735:$P4069,13,FALSE)</f>
        <v>1</v>
      </c>
      <c r="I1735" s="11" t="str">
        <f>VLOOKUP($A1735,'Medical Examinations'!$A1735:$P4069,16,FALSE)</f>
        <v>No</v>
      </c>
      <c r="J1735" s="11" t="str">
        <f>VLOOKUP($A1735,'Medical Examinations'!$A1735:$P4069,11,FALSE)</f>
        <v>Overweight</v>
      </c>
      <c r="K1735" s="11" t="str">
        <f>VLOOKUP($A1735,'Medical Examinations'!$A1735:$P4069,12,FALSE)</f>
        <v>Normal</v>
      </c>
      <c r="L1735" s="11" t="str">
        <f>VLOOKUP($A566,'Hospitalisation Details'!$K566:$S2908,7,FALSE)</f>
        <v>12 Jul 1968</v>
      </c>
      <c r="M1735" s="17">
        <f>VLOOKUP($A566,'Hospitalisation Details'!$K566:$S2908,9,FALSE)</f>
        <v>17507.47</v>
      </c>
      <c r="N1735" s="11" t="str">
        <f>VLOOKUP($A566,'Hospitalisation Details'!$K566:$S2908,4,FALSE)</f>
        <v>Tier - 1</v>
      </c>
      <c r="O1735" s="11" t="str">
        <f>VLOOKUP($A566,'Hospitalisation Details'!$K566:$S2908,5,FALSE)</f>
        <v>Tier - 1</v>
      </c>
      <c r="P1735" s="11" t="str">
        <f>VLOOKUP($A566,'Hospitalisation Details'!$K566:$S2908,6,FALSE)</f>
        <v>R1026</v>
      </c>
      <c r="Q1735" s="36">
        <f ca="1">VLOOKUP($A566,'Hospitalisation Details'!$K566:$S2908,8,FALSE)</f>
        <v>56</v>
      </c>
    </row>
    <row r="1736" spans="1:17" x14ac:dyDescent="0.3">
      <c r="A1736" s="14" t="str">
        <f>VLOOKUP('Customer Names'!A1736,'Customer Names'!A1736:F4070,1,FALSE)</f>
        <v>Id1735</v>
      </c>
      <c r="B1736" s="11" t="str">
        <f>VLOOKUP('Customer Names'!B1736,'Customer Names'!B1736:G4070,5,FALSE)</f>
        <v>Sarah P</v>
      </c>
      <c r="C1736" s="11">
        <f>VLOOKUP($A1736,'Medical Examinations'!$A1736:$O4070,2,FALSE)</f>
        <v>30.13</v>
      </c>
      <c r="D1736" s="11">
        <f>VLOOKUP($A1736,'Medical Examinations'!$A1736:$O4070,3,FALSE)</f>
        <v>4.03</v>
      </c>
      <c r="E1736" s="11" t="str">
        <f>VLOOKUP($A1736,'Medical Examinations'!$A1736:$P4070,14,FALSE)</f>
        <v>Yes</v>
      </c>
      <c r="F1736" s="11" t="str">
        <f>VLOOKUP($A1736,'Medical Examinations'!$A1736:$O4070,5,FALSE)</f>
        <v>No</v>
      </c>
      <c r="G1736" s="11" t="str">
        <f>VLOOKUP($A1736,'Medical Examinations'!$A1736:$O4070,6,FALSE)</f>
        <v>No</v>
      </c>
      <c r="H1736" s="11">
        <f>VLOOKUP($A1736,'Medical Examinations'!$A1736:$P4070,13,FALSE)</f>
        <v>1</v>
      </c>
      <c r="I1736" s="11" t="str">
        <f>VLOOKUP($A1736,'Medical Examinations'!$A1736:$P4070,16,FALSE)</f>
        <v>No</v>
      </c>
      <c r="J1736" s="11" t="str">
        <f>VLOOKUP($A1736,'Medical Examinations'!$A1736:$P4070,11,FALSE)</f>
        <v>Obesity</v>
      </c>
      <c r="K1736" s="11" t="str">
        <f>VLOOKUP($A1736,'Medical Examinations'!$A1736:$P4070,12,FALSE)</f>
        <v>Normal</v>
      </c>
      <c r="L1736" s="11" t="str">
        <f>VLOOKUP($A567,'Hospitalisation Details'!$K567:$S2909,7,FALSE)</f>
        <v>16 Jun 1965</v>
      </c>
      <c r="M1736" s="17">
        <f>VLOOKUP($A567,'Hospitalisation Details'!$K567:$S2909,9,FALSE)</f>
        <v>17505.650000000001</v>
      </c>
      <c r="N1736" s="11" t="str">
        <f>VLOOKUP($A567,'Hospitalisation Details'!$K567:$S2909,4,FALSE)</f>
        <v>Tier - 1</v>
      </c>
      <c r="O1736" s="11" t="str">
        <f>VLOOKUP($A567,'Hospitalisation Details'!$K567:$S2909,5,FALSE)</f>
        <v>Tier - 2</v>
      </c>
      <c r="P1736" s="11" t="str">
        <f>VLOOKUP($A567,'Hospitalisation Details'!$K567:$S2909,6,FALSE)</f>
        <v>R1023</v>
      </c>
      <c r="Q1736" s="36">
        <f ca="1">VLOOKUP($A567,'Hospitalisation Details'!$K567:$S2909,8,FALSE)</f>
        <v>59</v>
      </c>
    </row>
    <row r="1737" spans="1:17" x14ac:dyDescent="0.3">
      <c r="A1737" s="14" t="str">
        <f>VLOOKUP('Customer Names'!A1737,'Customer Names'!A1737:F4071,1,FALSE)</f>
        <v>Id1736</v>
      </c>
      <c r="B1737" s="11" t="str">
        <f>VLOOKUP('Customer Names'!B1737,'Customer Names'!B1737:G4071,5,FALSE)</f>
        <v>Anabel</v>
      </c>
      <c r="C1737" s="11">
        <f>VLOOKUP($A1737,'Medical Examinations'!$A1737:$O4071,2,FALSE)</f>
        <v>34.19</v>
      </c>
      <c r="D1737" s="11">
        <f>VLOOKUP($A1737,'Medical Examinations'!$A1737:$O4071,3,FALSE)</f>
        <v>4.1900000000000004</v>
      </c>
      <c r="E1737" s="11" t="str">
        <f>VLOOKUP($A1737,'Medical Examinations'!$A1737:$P4071,14,FALSE)</f>
        <v>No</v>
      </c>
      <c r="F1737" s="11" t="str">
        <f>VLOOKUP($A1737,'Medical Examinations'!$A1737:$O4071,5,FALSE)</f>
        <v>No</v>
      </c>
      <c r="G1737" s="11" t="str">
        <f>VLOOKUP($A1737,'Medical Examinations'!$A1737:$O4071,6,FALSE)</f>
        <v>No</v>
      </c>
      <c r="H1737" s="11">
        <f>VLOOKUP($A1737,'Medical Examinations'!$A1737:$P4071,13,FALSE)</f>
        <v>0</v>
      </c>
      <c r="I1737" s="11" t="str">
        <f>VLOOKUP($A1737,'Medical Examinations'!$A1737:$P4071,16,FALSE)</f>
        <v>No</v>
      </c>
      <c r="J1737" s="11" t="str">
        <f>VLOOKUP($A1737,'Medical Examinations'!$A1737:$P4071,11,FALSE)</f>
        <v>Obesity</v>
      </c>
      <c r="K1737" s="11" t="str">
        <f>VLOOKUP($A1737,'Medical Examinations'!$A1737:$P4071,12,FALSE)</f>
        <v>Normal</v>
      </c>
      <c r="L1737" s="11" t="str">
        <f>VLOOKUP($A568,'Hospitalisation Details'!$K568:$S2910,7,FALSE)</f>
        <v>29 Dec 1990</v>
      </c>
      <c r="M1737" s="17">
        <f>VLOOKUP($A568,'Hospitalisation Details'!$K568:$S2910,9,FALSE)</f>
        <v>17496.310000000001</v>
      </c>
      <c r="N1737" s="11" t="str">
        <f>VLOOKUP($A568,'Hospitalisation Details'!$K568:$S2910,4,FALSE)</f>
        <v>Tier - 1</v>
      </c>
      <c r="O1737" s="11" t="str">
        <f>VLOOKUP($A568,'Hospitalisation Details'!$K568:$S2910,5,FALSE)</f>
        <v>Tier - 2</v>
      </c>
      <c r="P1737" s="11" t="str">
        <f>VLOOKUP($A568,'Hospitalisation Details'!$K568:$S2910,6,FALSE)</f>
        <v>R1011</v>
      </c>
      <c r="Q1737" s="36">
        <f ca="1">VLOOKUP($A568,'Hospitalisation Details'!$K568:$S2910,8,FALSE)</f>
        <v>34</v>
      </c>
    </row>
    <row r="1738" spans="1:17" x14ac:dyDescent="0.3">
      <c r="A1738" s="14" t="str">
        <f>VLOOKUP('Customer Names'!A1738,'Customer Names'!A1738:F4072,1,FALSE)</f>
        <v>Id1737</v>
      </c>
      <c r="B1738" s="11" t="str">
        <f>VLOOKUP('Customer Names'!B1738,'Customer Names'!B1738:G4072,5,FALSE)</f>
        <v>Ian</v>
      </c>
      <c r="C1738" s="11">
        <f>VLOOKUP($A1738,'Medical Examinations'!$A1738:$O4072,2,FALSE)</f>
        <v>22.515000000000001</v>
      </c>
      <c r="D1738" s="11">
        <f>VLOOKUP($A1738,'Medical Examinations'!$A1738:$O4072,3,FALSE)</f>
        <v>4.37</v>
      </c>
      <c r="E1738" s="11" t="str">
        <f>VLOOKUP($A1738,'Medical Examinations'!$A1738:$P4072,14,FALSE)</f>
        <v>No</v>
      </c>
      <c r="F1738" s="11" t="str">
        <f>VLOOKUP($A1738,'Medical Examinations'!$A1738:$O4072,5,FALSE)</f>
        <v>No</v>
      </c>
      <c r="G1738" s="11" t="str">
        <f>VLOOKUP($A1738,'Medical Examinations'!$A1738:$O4072,6,FALSE)</f>
        <v>Yes</v>
      </c>
      <c r="H1738" s="11">
        <f>VLOOKUP($A1738,'Medical Examinations'!$A1738:$P4072,13,FALSE)</f>
        <v>1</v>
      </c>
      <c r="I1738" s="11" t="str">
        <f>VLOOKUP($A1738,'Medical Examinations'!$A1738:$P4072,16,FALSE)</f>
        <v>No</v>
      </c>
      <c r="J1738" s="11" t="str">
        <f>VLOOKUP($A1738,'Medical Examinations'!$A1738:$P4072,11,FALSE)</f>
        <v>Normal Weight</v>
      </c>
      <c r="K1738" s="11" t="str">
        <f>VLOOKUP($A1738,'Medical Examinations'!$A1738:$P4072,12,FALSE)</f>
        <v>Normal</v>
      </c>
      <c r="L1738" s="11" t="str">
        <f>VLOOKUP($A569,'Hospitalisation Details'!$K569:$S2911,7,FALSE)</f>
        <v>8 Jun 1971</v>
      </c>
      <c r="M1738" s="17">
        <f>VLOOKUP($A569,'Hospitalisation Details'!$K569:$S2911,9,FALSE)</f>
        <v>17479.53</v>
      </c>
      <c r="N1738" s="11" t="str">
        <f>VLOOKUP($A569,'Hospitalisation Details'!$K569:$S2911,4,FALSE)</f>
        <v>Tier - 1</v>
      </c>
      <c r="O1738" s="11" t="str">
        <f>VLOOKUP($A569,'Hospitalisation Details'!$K569:$S2911,5,FALSE)</f>
        <v>Tier - 1</v>
      </c>
      <c r="P1738" s="11" t="str">
        <f>VLOOKUP($A569,'Hospitalisation Details'!$K569:$S2911,6,FALSE)</f>
        <v>R1012</v>
      </c>
      <c r="Q1738" s="36">
        <f ca="1">VLOOKUP($A569,'Hospitalisation Details'!$K569:$S2911,8,FALSE)</f>
        <v>53</v>
      </c>
    </row>
    <row r="1739" spans="1:17" x14ac:dyDescent="0.3">
      <c r="A1739" s="14" t="str">
        <f>VLOOKUP('Customer Names'!A1739,'Customer Names'!A1739:F4073,1,FALSE)</f>
        <v>Id1738</v>
      </c>
      <c r="B1739" s="11" t="str">
        <f>VLOOKUP('Customer Names'!B1739,'Customer Names'!B1739:G4073,5,FALSE)</f>
        <v>Alex</v>
      </c>
      <c r="C1739" s="11">
        <f>VLOOKUP($A1739,'Medical Examinations'!$A1739:$O4073,2,FALSE)</f>
        <v>18.239999999999998</v>
      </c>
      <c r="D1739" s="11">
        <f>VLOOKUP($A1739,'Medical Examinations'!$A1739:$O4073,3,FALSE)</f>
        <v>5.31</v>
      </c>
      <c r="E1739" s="11" t="str">
        <f>VLOOKUP($A1739,'Medical Examinations'!$A1739:$P4073,14,FALSE)</f>
        <v>Yes</v>
      </c>
      <c r="F1739" s="11" t="str">
        <f>VLOOKUP($A1739,'Medical Examinations'!$A1739:$O4073,5,FALSE)</f>
        <v>No</v>
      </c>
      <c r="G1739" s="11" t="str">
        <f>VLOOKUP($A1739,'Medical Examinations'!$A1739:$O4073,6,FALSE)</f>
        <v>Yes</v>
      </c>
      <c r="H1739" s="11">
        <f>VLOOKUP($A1739,'Medical Examinations'!$A1739:$P4073,13,FALSE)</f>
        <v>1</v>
      </c>
      <c r="I1739" s="11" t="str">
        <f>VLOOKUP($A1739,'Medical Examinations'!$A1739:$P4073,16,FALSE)</f>
        <v>No</v>
      </c>
      <c r="J1739" s="11" t="str">
        <f>VLOOKUP($A1739,'Medical Examinations'!$A1739:$P4073,11,FALSE)</f>
        <v>Underweight</v>
      </c>
      <c r="K1739" s="11" t="str">
        <f>VLOOKUP($A1739,'Medical Examinations'!$A1739:$P4073,12,FALSE)</f>
        <v>Normal</v>
      </c>
      <c r="L1739" s="11" t="str">
        <f>VLOOKUP($A570,'Hospitalisation Details'!$K570:$S2912,7,FALSE)</f>
        <v>2 Nov 2003</v>
      </c>
      <c r="M1739" s="17">
        <f>VLOOKUP($A570,'Hospitalisation Details'!$K570:$S2912,9,FALSE)</f>
        <v>17468.98</v>
      </c>
      <c r="N1739" s="11" t="str">
        <f>VLOOKUP($A570,'Hospitalisation Details'!$K570:$S2912,4,FALSE)</f>
        <v>Tier - 2</v>
      </c>
      <c r="O1739" s="11" t="str">
        <f>VLOOKUP($A570,'Hospitalisation Details'!$K570:$S2912,5,FALSE)</f>
        <v>Tier - 1</v>
      </c>
      <c r="P1739" s="11" t="str">
        <f>VLOOKUP($A570,'Hospitalisation Details'!$K570:$S2912,6,FALSE)</f>
        <v>R1012</v>
      </c>
      <c r="Q1739" s="36">
        <f ca="1">VLOOKUP($A570,'Hospitalisation Details'!$K570:$S2912,8,FALSE)</f>
        <v>21</v>
      </c>
    </row>
    <row r="1740" spans="1:17" x14ac:dyDescent="0.3">
      <c r="A1740" s="14" t="str">
        <f>VLOOKUP('Customer Names'!A1740,'Customer Names'!A1740:F4074,1,FALSE)</f>
        <v>Id1739</v>
      </c>
      <c r="B1740" s="11" t="str">
        <f>VLOOKUP('Customer Names'!B1740,'Customer Names'!B1740:G4074,5,FALSE)</f>
        <v>Richard J</v>
      </c>
      <c r="C1740" s="11">
        <f>VLOOKUP($A1740,'Medical Examinations'!$A1740:$O4074,2,FALSE)</f>
        <v>37.28</v>
      </c>
      <c r="D1740" s="11">
        <f>VLOOKUP($A1740,'Medical Examinations'!$A1740:$O4074,3,FALSE)</f>
        <v>4.66</v>
      </c>
      <c r="E1740" s="11" t="str">
        <f>VLOOKUP($A1740,'Medical Examinations'!$A1740:$P4074,14,FALSE)</f>
        <v>No</v>
      </c>
      <c r="F1740" s="11" t="str">
        <f>VLOOKUP($A1740,'Medical Examinations'!$A1740:$O4074,5,FALSE)</f>
        <v>Yes</v>
      </c>
      <c r="G1740" s="11" t="str">
        <f>VLOOKUP($A1740,'Medical Examinations'!$A1740:$O4074,6,FALSE)</f>
        <v>No</v>
      </c>
      <c r="H1740" s="11">
        <f>VLOOKUP($A1740,'Medical Examinations'!$A1740:$P4074,13,FALSE)</f>
        <v>1</v>
      </c>
      <c r="I1740" s="11" t="str">
        <f>VLOOKUP($A1740,'Medical Examinations'!$A1740:$P4074,16,FALSE)</f>
        <v>No</v>
      </c>
      <c r="J1740" s="11" t="str">
        <f>VLOOKUP($A1740,'Medical Examinations'!$A1740:$P4074,11,FALSE)</f>
        <v>Obesity</v>
      </c>
      <c r="K1740" s="11" t="str">
        <f>VLOOKUP($A1740,'Medical Examinations'!$A1740:$P4074,12,FALSE)</f>
        <v>Normal</v>
      </c>
      <c r="L1740" s="11" t="str">
        <f>VLOOKUP($A571,'Hospitalisation Details'!$K571:$S2913,7,FALSE)</f>
        <v>18 Oct 1992</v>
      </c>
      <c r="M1740" s="17">
        <f>VLOOKUP($A571,'Hospitalisation Details'!$K571:$S2913,9,FALSE)</f>
        <v>17361.77</v>
      </c>
      <c r="N1740" s="11" t="str">
        <f>VLOOKUP($A571,'Hospitalisation Details'!$K571:$S2913,4,FALSE)</f>
        <v>Tier - 2</v>
      </c>
      <c r="O1740" s="11" t="str">
        <f>VLOOKUP($A571,'Hospitalisation Details'!$K571:$S2913,5,FALSE)</f>
        <v>Tier - 1</v>
      </c>
      <c r="P1740" s="11" t="str">
        <f>VLOOKUP($A571,'Hospitalisation Details'!$K571:$S2913,6,FALSE)</f>
        <v>R1012</v>
      </c>
      <c r="Q1740" s="36">
        <f ca="1">VLOOKUP($A571,'Hospitalisation Details'!$K571:$S2913,8,FALSE)</f>
        <v>32</v>
      </c>
    </row>
    <row r="1741" spans="1:17" x14ac:dyDescent="0.3">
      <c r="A1741" s="14" t="str">
        <f>VLOOKUP('Customer Names'!A1741,'Customer Names'!A1741:F4075,1,FALSE)</f>
        <v>Id1740</v>
      </c>
      <c r="B1741" s="11" t="str">
        <f>VLOOKUP('Customer Names'!B1741,'Customer Names'!B1741:G4075,5,FALSE)</f>
        <v>Jacqueline N</v>
      </c>
      <c r="C1741" s="11">
        <f>VLOOKUP($A1741,'Medical Examinations'!$A1741:$O4075,2,FALSE)</f>
        <v>18.2</v>
      </c>
      <c r="D1741" s="11">
        <f>VLOOKUP($A1741,'Medical Examinations'!$A1741:$O4075,3,FALSE)</f>
        <v>6.19</v>
      </c>
      <c r="E1741" s="11" t="str">
        <f>VLOOKUP($A1741,'Medical Examinations'!$A1741:$P4075,14,FALSE)</f>
        <v>No</v>
      </c>
      <c r="F1741" s="11" t="str">
        <f>VLOOKUP($A1741,'Medical Examinations'!$A1741:$O4075,5,FALSE)</f>
        <v>No</v>
      </c>
      <c r="G1741" s="11" t="str">
        <f>VLOOKUP($A1741,'Medical Examinations'!$A1741:$O4075,6,FALSE)</f>
        <v>Yes</v>
      </c>
      <c r="H1741" s="11">
        <f>VLOOKUP($A1741,'Medical Examinations'!$A1741:$P4075,13,FALSE)</f>
        <v>1</v>
      </c>
      <c r="I1741" s="11" t="str">
        <f>VLOOKUP($A1741,'Medical Examinations'!$A1741:$P4075,16,FALSE)</f>
        <v>No</v>
      </c>
      <c r="J1741" s="11" t="str">
        <f>VLOOKUP($A1741,'Medical Examinations'!$A1741:$P4075,11,FALSE)</f>
        <v>Underweight</v>
      </c>
      <c r="K1741" s="11" t="str">
        <f>VLOOKUP($A1741,'Medical Examinations'!$A1741:$P4075,12,FALSE)</f>
        <v>Prediabetes</v>
      </c>
      <c r="L1741" s="11" t="str">
        <f>VLOOKUP($A572,'Hospitalisation Details'!$K572:$S2914,7,FALSE)</f>
        <v>1 Nov 2003</v>
      </c>
      <c r="M1741" s="17">
        <f>VLOOKUP($A572,'Hospitalisation Details'!$K572:$S2914,9,FALSE)</f>
        <v>17352.68</v>
      </c>
      <c r="N1741" s="11" t="str">
        <f>VLOOKUP($A572,'Hospitalisation Details'!$K572:$S2914,4,FALSE)</f>
        <v>Tier - 2</v>
      </c>
      <c r="O1741" s="11" t="str">
        <f>VLOOKUP($A572,'Hospitalisation Details'!$K572:$S2914,5,FALSE)</f>
        <v>Tier - 3</v>
      </c>
      <c r="P1741" s="11" t="str">
        <f>VLOOKUP($A572,'Hospitalisation Details'!$K572:$S2914,6,FALSE)</f>
        <v>R1012</v>
      </c>
      <c r="Q1741" s="36">
        <f ca="1">VLOOKUP($A572,'Hospitalisation Details'!$K572:$S2914,8,FALSE)</f>
        <v>21</v>
      </c>
    </row>
    <row r="1742" spans="1:17" x14ac:dyDescent="0.3">
      <c r="A1742" s="14" t="str">
        <f>VLOOKUP('Customer Names'!A1742,'Customer Names'!A1742:F4076,1,FALSE)</f>
        <v>Id1741</v>
      </c>
      <c r="B1742" s="11" t="str">
        <f>VLOOKUP('Customer Names'!B1742,'Customer Names'!B1742:G4076,5,FALSE)</f>
        <v>Cindy</v>
      </c>
      <c r="C1742" s="11">
        <f>VLOOKUP($A1742,'Medical Examinations'!$A1742:$O4076,2,FALSE)</f>
        <v>20.53</v>
      </c>
      <c r="D1742" s="11">
        <f>VLOOKUP($A1742,'Medical Examinations'!$A1742:$O4076,3,FALSE)</f>
        <v>4.8600000000000003</v>
      </c>
      <c r="E1742" s="11" t="str">
        <f>VLOOKUP($A1742,'Medical Examinations'!$A1742:$P4076,14,FALSE)</f>
        <v>No</v>
      </c>
      <c r="F1742" s="11" t="str">
        <f>VLOOKUP($A1742,'Medical Examinations'!$A1742:$O4076,5,FALSE)</f>
        <v>No</v>
      </c>
      <c r="G1742" s="11" t="str">
        <f>VLOOKUP($A1742,'Medical Examinations'!$A1742:$O4076,6,FALSE)</f>
        <v>No</v>
      </c>
      <c r="H1742" s="11">
        <f>VLOOKUP($A1742,'Medical Examinations'!$A1742:$P4076,13,FALSE)</f>
        <v>1</v>
      </c>
      <c r="I1742" s="11" t="str">
        <f>VLOOKUP($A1742,'Medical Examinations'!$A1742:$P4076,16,FALSE)</f>
        <v>No</v>
      </c>
      <c r="J1742" s="11" t="str">
        <f>VLOOKUP($A1742,'Medical Examinations'!$A1742:$P4076,11,FALSE)</f>
        <v>Normal Weight</v>
      </c>
      <c r="K1742" s="11" t="str">
        <f>VLOOKUP($A1742,'Medical Examinations'!$A1742:$P4076,12,FALSE)</f>
        <v>Normal</v>
      </c>
      <c r="L1742" s="11" t="str">
        <f>VLOOKUP($A573,'Hospitalisation Details'!$K573:$S2915,7,FALSE)</f>
        <v>12 Jul 1963</v>
      </c>
      <c r="M1742" s="17">
        <f>VLOOKUP($A573,'Hospitalisation Details'!$K573:$S2915,9,FALSE)</f>
        <v>17337.580000000002</v>
      </c>
      <c r="N1742" s="11" t="str">
        <f>VLOOKUP($A573,'Hospitalisation Details'!$K573:$S2915,4,FALSE)</f>
        <v>Tier - 2</v>
      </c>
      <c r="O1742" s="11" t="str">
        <f>VLOOKUP($A573,'Hospitalisation Details'!$K573:$S2915,5,FALSE)</f>
        <v>Tier - 3</v>
      </c>
      <c r="P1742" s="11" t="str">
        <f>VLOOKUP($A573,'Hospitalisation Details'!$K573:$S2915,6,FALSE)</f>
        <v>R1023</v>
      </c>
      <c r="Q1742" s="36">
        <f ca="1">VLOOKUP($A573,'Hospitalisation Details'!$K573:$S2915,8,FALSE)</f>
        <v>61</v>
      </c>
    </row>
    <row r="1743" spans="1:17" x14ac:dyDescent="0.3">
      <c r="A1743" s="14" t="str">
        <f>VLOOKUP('Customer Names'!A1743,'Customer Names'!A1743:F4077,1,FALSE)</f>
        <v>Id1742</v>
      </c>
      <c r="B1743" s="11" t="str">
        <f>VLOOKUP('Customer Names'!B1743,'Customer Names'!B1743:G4077,5,FALSE)</f>
        <v>Marcia</v>
      </c>
      <c r="C1743" s="11">
        <f>VLOOKUP($A1743,'Medical Examinations'!$A1743:$O4077,2,FALSE)</f>
        <v>23.79</v>
      </c>
      <c r="D1743" s="11">
        <f>VLOOKUP($A1743,'Medical Examinations'!$A1743:$O4077,3,FALSE)</f>
        <v>4.74</v>
      </c>
      <c r="E1743" s="11" t="str">
        <f>VLOOKUP($A1743,'Medical Examinations'!$A1743:$P4077,14,FALSE)</f>
        <v>No</v>
      </c>
      <c r="F1743" s="11" t="str">
        <f>VLOOKUP($A1743,'Medical Examinations'!$A1743:$O4077,5,FALSE)</f>
        <v>No</v>
      </c>
      <c r="G1743" s="11" t="str">
        <f>VLOOKUP($A1743,'Medical Examinations'!$A1743:$O4077,6,FALSE)</f>
        <v>No</v>
      </c>
      <c r="H1743" s="11">
        <f>VLOOKUP($A1743,'Medical Examinations'!$A1743:$P4077,13,FALSE)</f>
        <v>0</v>
      </c>
      <c r="I1743" s="11" t="str">
        <f>VLOOKUP($A1743,'Medical Examinations'!$A1743:$P4077,16,FALSE)</f>
        <v>No</v>
      </c>
      <c r="J1743" s="11" t="str">
        <f>VLOOKUP($A1743,'Medical Examinations'!$A1743:$P4077,11,FALSE)</f>
        <v>Normal Weight</v>
      </c>
      <c r="K1743" s="11" t="str">
        <f>VLOOKUP($A1743,'Medical Examinations'!$A1743:$P4077,12,FALSE)</f>
        <v>Normal</v>
      </c>
      <c r="L1743" s="11" t="str">
        <f>VLOOKUP($A574,'Hospitalisation Details'!$K574:$S2916,7,FALSE)</f>
        <v>25 Aug 1975</v>
      </c>
      <c r="M1743" s="17">
        <f>VLOOKUP($A574,'Hospitalisation Details'!$K574:$S2916,9,FALSE)</f>
        <v>17253.43</v>
      </c>
      <c r="N1743" s="11" t="str">
        <f>VLOOKUP($A574,'Hospitalisation Details'!$K574:$S2916,4,FALSE)</f>
        <v>Tier - 2</v>
      </c>
      <c r="O1743" s="11" t="str">
        <f>VLOOKUP($A574,'Hospitalisation Details'!$K574:$S2916,5,FALSE)</f>
        <v>Tier - 3</v>
      </c>
      <c r="P1743" s="11" t="str">
        <f>VLOOKUP($A574,'Hospitalisation Details'!$K574:$S2916,6,FALSE)</f>
        <v>R1026</v>
      </c>
      <c r="Q1743" s="36">
        <f ca="1">VLOOKUP($A574,'Hospitalisation Details'!$K574:$S2916,8,FALSE)</f>
        <v>49</v>
      </c>
    </row>
    <row r="1744" spans="1:17" x14ac:dyDescent="0.3">
      <c r="A1744" s="14" t="str">
        <f>VLOOKUP('Customer Names'!A1744,'Customer Names'!A1744:F4078,1,FALSE)</f>
        <v>Id1743</v>
      </c>
      <c r="B1744" s="11" t="str">
        <f>VLOOKUP('Customer Names'!B1744,'Customer Names'!B1744:G4078,5,FALSE)</f>
        <v>Samantha R</v>
      </c>
      <c r="C1744" s="11">
        <f>VLOOKUP($A1744,'Medical Examinations'!$A1744:$O4078,2,FALSE)</f>
        <v>29.8</v>
      </c>
      <c r="D1744" s="11">
        <f>VLOOKUP($A1744,'Medical Examinations'!$A1744:$O4078,3,FALSE)</f>
        <v>6.03</v>
      </c>
      <c r="E1744" s="11" t="str">
        <f>VLOOKUP($A1744,'Medical Examinations'!$A1744:$P4078,14,FALSE)</f>
        <v>No</v>
      </c>
      <c r="F1744" s="11" t="str">
        <f>VLOOKUP($A1744,'Medical Examinations'!$A1744:$O4078,5,FALSE)</f>
        <v>No</v>
      </c>
      <c r="G1744" s="11" t="str">
        <f>VLOOKUP($A1744,'Medical Examinations'!$A1744:$O4078,6,FALSE)</f>
        <v>No</v>
      </c>
      <c r="H1744" s="11">
        <f>VLOOKUP($A1744,'Medical Examinations'!$A1744:$P4078,13,FALSE)</f>
        <v>0</v>
      </c>
      <c r="I1744" s="11" t="str">
        <f>VLOOKUP($A1744,'Medical Examinations'!$A1744:$P4078,16,FALSE)</f>
        <v>No</v>
      </c>
      <c r="J1744" s="11" t="str">
        <f>VLOOKUP($A1744,'Medical Examinations'!$A1744:$P4078,11,FALSE)</f>
        <v>Overweight</v>
      </c>
      <c r="K1744" s="11" t="str">
        <f>VLOOKUP($A1744,'Medical Examinations'!$A1744:$P4078,12,FALSE)</f>
        <v>Prediabetes</v>
      </c>
      <c r="L1744" s="11" t="str">
        <f>VLOOKUP($A575,'Hospitalisation Details'!$K575:$S2917,7,FALSE)</f>
        <v>22 Oct 1982</v>
      </c>
      <c r="M1744" s="17">
        <f>VLOOKUP($A575,'Hospitalisation Details'!$K575:$S2917,9,FALSE)</f>
        <v>17179.52</v>
      </c>
      <c r="N1744" s="11" t="str">
        <f>VLOOKUP($A575,'Hospitalisation Details'!$K575:$S2917,4,FALSE)</f>
        <v>Tier - 2</v>
      </c>
      <c r="O1744" s="11" t="str">
        <f>VLOOKUP($A575,'Hospitalisation Details'!$K575:$S2917,5,FALSE)</f>
        <v>Tier - 1</v>
      </c>
      <c r="P1744" s="11" t="str">
        <f>VLOOKUP($A575,'Hospitalisation Details'!$K575:$S2917,6,FALSE)</f>
        <v>R1013</v>
      </c>
      <c r="Q1744" s="36">
        <f ca="1">VLOOKUP($A575,'Hospitalisation Details'!$K575:$S2917,8,FALSE)</f>
        <v>42</v>
      </c>
    </row>
    <row r="1745" spans="1:17" x14ac:dyDescent="0.3">
      <c r="A1745" s="14" t="str">
        <f>VLOOKUP('Customer Names'!A1745,'Customer Names'!A1745:F4079,1,FALSE)</f>
        <v>Id1744</v>
      </c>
      <c r="B1745" s="11" t="str">
        <f>VLOOKUP('Customer Names'!B1745,'Customer Names'!B1745:G4079,5,FALSE)</f>
        <v>Katie</v>
      </c>
      <c r="C1745" s="11">
        <f>VLOOKUP($A1745,'Medical Examinations'!$A1745:$O4079,2,FALSE)</f>
        <v>31.54</v>
      </c>
      <c r="D1745" s="11">
        <f>VLOOKUP($A1745,'Medical Examinations'!$A1745:$O4079,3,FALSE)</f>
        <v>4.71</v>
      </c>
      <c r="E1745" s="11" t="str">
        <f>VLOOKUP($A1745,'Medical Examinations'!$A1745:$P4079,14,FALSE)</f>
        <v>No</v>
      </c>
      <c r="F1745" s="11" t="str">
        <f>VLOOKUP($A1745,'Medical Examinations'!$A1745:$O4079,5,FALSE)</f>
        <v>No</v>
      </c>
      <c r="G1745" s="11" t="str">
        <f>VLOOKUP($A1745,'Medical Examinations'!$A1745:$O4079,6,FALSE)</f>
        <v>No</v>
      </c>
      <c r="H1745" s="11">
        <f>VLOOKUP($A1745,'Medical Examinations'!$A1745:$P4079,13,FALSE)</f>
        <v>0</v>
      </c>
      <c r="I1745" s="11" t="str">
        <f>VLOOKUP($A1745,'Medical Examinations'!$A1745:$P4079,16,FALSE)</f>
        <v>No</v>
      </c>
      <c r="J1745" s="11" t="str">
        <f>VLOOKUP($A1745,'Medical Examinations'!$A1745:$P4079,11,FALSE)</f>
        <v>Obesity</v>
      </c>
      <c r="K1745" s="11" t="str">
        <f>VLOOKUP($A1745,'Medical Examinations'!$A1745:$P4079,12,FALSE)</f>
        <v>Normal</v>
      </c>
      <c r="L1745" s="11" t="str">
        <f>VLOOKUP($A576,'Hospitalisation Details'!$K576:$S2918,7,FALSE)</f>
        <v>18 Aug 2004</v>
      </c>
      <c r="M1745" s="17">
        <f>VLOOKUP($A576,'Hospitalisation Details'!$K576:$S2918,9,FALSE)</f>
        <v>17178.68</v>
      </c>
      <c r="N1745" s="11" t="str">
        <f>VLOOKUP($A576,'Hospitalisation Details'!$K576:$S2918,4,FALSE)</f>
        <v>Tier - 2</v>
      </c>
      <c r="O1745" s="11" t="str">
        <f>VLOOKUP($A576,'Hospitalisation Details'!$K576:$S2918,5,FALSE)</f>
        <v>Tier - 2</v>
      </c>
      <c r="P1745" s="11" t="str">
        <f>VLOOKUP($A576,'Hospitalisation Details'!$K576:$S2918,6,FALSE)</f>
        <v>R1019</v>
      </c>
      <c r="Q1745" s="36">
        <f ca="1">VLOOKUP($A576,'Hospitalisation Details'!$K576:$S2918,8,FALSE)</f>
        <v>20</v>
      </c>
    </row>
    <row r="1746" spans="1:17" x14ac:dyDescent="0.3">
      <c r="A1746" s="14" t="str">
        <f>VLOOKUP('Customer Names'!A1746,'Customer Names'!A1746:F4080,1,FALSE)</f>
        <v>Id1745</v>
      </c>
      <c r="B1746" s="11" t="str">
        <f>VLOOKUP('Customer Names'!B1746,'Customer Names'!B1746:G4080,5,FALSE)</f>
        <v>John P</v>
      </c>
      <c r="C1746" s="11">
        <f>VLOOKUP($A1746,'Medical Examinations'!$A1746:$O4080,2,FALSE)</f>
        <v>20.82</v>
      </c>
      <c r="D1746" s="11">
        <f>VLOOKUP($A1746,'Medical Examinations'!$A1746:$O4080,3,FALSE)</f>
        <v>5.55</v>
      </c>
      <c r="E1746" s="11" t="str">
        <f>VLOOKUP($A1746,'Medical Examinations'!$A1746:$P4080,14,FALSE)</f>
        <v>No</v>
      </c>
      <c r="F1746" s="11" t="str">
        <f>VLOOKUP($A1746,'Medical Examinations'!$A1746:$O4080,5,FALSE)</f>
        <v>No</v>
      </c>
      <c r="G1746" s="11" t="str">
        <f>VLOOKUP($A1746,'Medical Examinations'!$A1746:$O4080,6,FALSE)</f>
        <v>No</v>
      </c>
      <c r="H1746" s="11">
        <f>VLOOKUP($A1746,'Medical Examinations'!$A1746:$P4080,13,FALSE)</f>
        <v>1</v>
      </c>
      <c r="I1746" s="11" t="str">
        <f>VLOOKUP($A1746,'Medical Examinations'!$A1746:$P4080,16,FALSE)</f>
        <v>No</v>
      </c>
      <c r="J1746" s="11" t="str">
        <f>VLOOKUP($A1746,'Medical Examinations'!$A1746:$P4080,11,FALSE)</f>
        <v>Normal Weight</v>
      </c>
      <c r="K1746" s="11" t="str">
        <f>VLOOKUP($A1746,'Medical Examinations'!$A1746:$P4080,12,FALSE)</f>
        <v>Normal</v>
      </c>
      <c r="L1746" s="11" t="str">
        <f>VLOOKUP($A577,'Hospitalisation Details'!$K577:$S2919,7,FALSE)</f>
        <v>7 Jun 1964</v>
      </c>
      <c r="M1746" s="17">
        <f>VLOOKUP($A577,'Hospitalisation Details'!$K577:$S2919,9,FALSE)</f>
        <v>17174.52</v>
      </c>
      <c r="N1746" s="11" t="str">
        <f>VLOOKUP($A577,'Hospitalisation Details'!$K577:$S2919,4,FALSE)</f>
        <v>Tier - 2</v>
      </c>
      <c r="O1746" s="11" t="str">
        <f>VLOOKUP($A577,'Hospitalisation Details'!$K577:$S2919,5,FALSE)</f>
        <v>Tier - 2</v>
      </c>
      <c r="P1746" s="11" t="str">
        <f>VLOOKUP($A577,'Hospitalisation Details'!$K577:$S2919,6,FALSE)</f>
        <v>R1012</v>
      </c>
      <c r="Q1746" s="36">
        <f ca="1">VLOOKUP($A577,'Hospitalisation Details'!$K577:$S2919,8,FALSE)</f>
        <v>60</v>
      </c>
    </row>
    <row r="1747" spans="1:17" x14ac:dyDescent="0.3">
      <c r="A1747" s="14" t="str">
        <f>VLOOKUP('Customer Names'!A1747,'Customer Names'!A1747:F4081,1,FALSE)</f>
        <v>Id1746</v>
      </c>
      <c r="B1747" s="11" t="str">
        <f>VLOOKUP('Customer Names'!B1747,'Customer Names'!B1747:G4081,5,FALSE)</f>
        <v>Rachel</v>
      </c>
      <c r="C1747" s="11">
        <f>VLOOKUP($A1747,'Medical Examinations'!$A1747:$O4081,2,FALSE)</f>
        <v>38.83</v>
      </c>
      <c r="D1747" s="11">
        <f>VLOOKUP($A1747,'Medical Examinations'!$A1747:$O4081,3,FALSE)</f>
        <v>4.78</v>
      </c>
      <c r="E1747" s="11" t="str">
        <f>VLOOKUP($A1747,'Medical Examinations'!$A1747:$P4081,14,FALSE)</f>
        <v>No</v>
      </c>
      <c r="F1747" s="11" t="str">
        <f>VLOOKUP($A1747,'Medical Examinations'!$A1747:$O4081,5,FALSE)</f>
        <v>No</v>
      </c>
      <c r="G1747" s="11" t="str">
        <f>VLOOKUP($A1747,'Medical Examinations'!$A1747:$O4081,6,FALSE)</f>
        <v>Yes</v>
      </c>
      <c r="H1747" s="11">
        <f>VLOOKUP($A1747,'Medical Examinations'!$A1747:$P4081,13,FALSE)</f>
        <v>1</v>
      </c>
      <c r="I1747" s="11" t="str">
        <f>VLOOKUP($A1747,'Medical Examinations'!$A1747:$P4081,16,FALSE)</f>
        <v>No</v>
      </c>
      <c r="J1747" s="11" t="str">
        <f>VLOOKUP($A1747,'Medical Examinations'!$A1747:$P4081,11,FALSE)</f>
        <v>Obesity</v>
      </c>
      <c r="K1747" s="11" t="str">
        <f>VLOOKUP($A1747,'Medical Examinations'!$A1747:$P4081,12,FALSE)</f>
        <v>Normal</v>
      </c>
      <c r="L1747" s="11" t="str">
        <f>VLOOKUP($A578,'Hospitalisation Details'!$K578:$S2920,7,FALSE)</f>
        <v>16 Sep 1965</v>
      </c>
      <c r="M1747" s="17">
        <f>VLOOKUP($A578,'Hospitalisation Details'!$K578:$S2920,9,FALSE)</f>
        <v>17172.27</v>
      </c>
      <c r="N1747" s="11" t="str">
        <f>VLOOKUP($A578,'Hospitalisation Details'!$K578:$S2920,4,FALSE)</f>
        <v>Tier - 2</v>
      </c>
      <c r="O1747" s="11" t="str">
        <f>VLOOKUP($A578,'Hospitalisation Details'!$K578:$S2920,5,FALSE)</f>
        <v>Tier - 2</v>
      </c>
      <c r="P1747" s="11" t="str">
        <f>VLOOKUP($A578,'Hospitalisation Details'!$K578:$S2920,6,FALSE)</f>
        <v>R1026</v>
      </c>
      <c r="Q1747" s="36">
        <f ca="1">VLOOKUP($A578,'Hospitalisation Details'!$K578:$S2920,8,FALSE)</f>
        <v>59</v>
      </c>
    </row>
    <row r="1748" spans="1:17" x14ac:dyDescent="0.3">
      <c r="A1748" s="14" t="str">
        <f>VLOOKUP('Customer Names'!A1748,'Customer Names'!A1748:F4082,1,FALSE)</f>
        <v>Id1747</v>
      </c>
      <c r="B1748" s="11" t="str">
        <f>VLOOKUP('Customer Names'!B1748,'Customer Names'!B1748:G4082,5,FALSE)</f>
        <v>Isabelle</v>
      </c>
      <c r="C1748" s="11">
        <f>VLOOKUP($A1748,'Medical Examinations'!$A1748:$O4082,2,FALSE)</f>
        <v>23.44</v>
      </c>
      <c r="D1748" s="11">
        <f>VLOOKUP($A1748,'Medical Examinations'!$A1748:$O4082,3,FALSE)</f>
        <v>4.6500000000000004</v>
      </c>
      <c r="E1748" s="11" t="str">
        <f>VLOOKUP($A1748,'Medical Examinations'!$A1748:$P4082,14,FALSE)</f>
        <v>Yes</v>
      </c>
      <c r="F1748" s="11" t="str">
        <f>VLOOKUP($A1748,'Medical Examinations'!$A1748:$O4082,5,FALSE)</f>
        <v>No</v>
      </c>
      <c r="G1748" s="11" t="str">
        <f>VLOOKUP($A1748,'Medical Examinations'!$A1748:$O4082,6,FALSE)</f>
        <v>No</v>
      </c>
      <c r="H1748" s="11">
        <f>VLOOKUP($A1748,'Medical Examinations'!$A1748:$P4082,13,FALSE)</f>
        <v>1</v>
      </c>
      <c r="I1748" s="11" t="str">
        <f>VLOOKUP($A1748,'Medical Examinations'!$A1748:$P4082,16,FALSE)</f>
        <v>No</v>
      </c>
      <c r="J1748" s="11" t="str">
        <f>VLOOKUP($A1748,'Medical Examinations'!$A1748:$P4082,11,FALSE)</f>
        <v>Normal Weight</v>
      </c>
      <c r="K1748" s="11" t="str">
        <f>VLOOKUP($A1748,'Medical Examinations'!$A1748:$P4082,12,FALSE)</f>
        <v>Normal</v>
      </c>
      <c r="L1748" s="11" t="str">
        <f>VLOOKUP($A579,'Hospitalisation Details'!$K579:$S2921,7,FALSE)</f>
        <v>3 Jun 1998</v>
      </c>
      <c r="M1748" s="17">
        <f>VLOOKUP($A579,'Hospitalisation Details'!$K579:$S2921,9,FALSE)</f>
        <v>17128.43</v>
      </c>
      <c r="N1748" s="11" t="str">
        <f>VLOOKUP($A579,'Hospitalisation Details'!$K579:$S2921,4,FALSE)</f>
        <v>Tier - 2</v>
      </c>
      <c r="O1748" s="11" t="str">
        <f>VLOOKUP($A579,'Hospitalisation Details'!$K579:$S2921,5,FALSE)</f>
        <v>Tier - 3</v>
      </c>
      <c r="P1748" s="11" t="str">
        <f>VLOOKUP($A579,'Hospitalisation Details'!$K579:$S2921,6,FALSE)</f>
        <v>R1016</v>
      </c>
      <c r="Q1748" s="36">
        <f ca="1">VLOOKUP($A579,'Hospitalisation Details'!$K579:$S2921,8,FALSE)</f>
        <v>26</v>
      </c>
    </row>
    <row r="1749" spans="1:17" x14ac:dyDescent="0.3">
      <c r="A1749" s="14" t="str">
        <f>VLOOKUP('Customer Names'!A1749,'Customer Names'!A1749:F4083,1,FALSE)</f>
        <v>Id1748</v>
      </c>
      <c r="B1749" s="11" t="str">
        <f>VLOOKUP('Customer Names'!B1749,'Customer Names'!B1749:G4083,5,FALSE)</f>
        <v>Neil</v>
      </c>
      <c r="C1749" s="11">
        <f>VLOOKUP($A1749,'Medical Examinations'!$A1749:$O4083,2,FALSE)</f>
        <v>24.13</v>
      </c>
      <c r="D1749" s="11">
        <f>VLOOKUP($A1749,'Medical Examinations'!$A1749:$O4083,3,FALSE)</f>
        <v>5.2</v>
      </c>
      <c r="E1749" s="11" t="str">
        <f>VLOOKUP($A1749,'Medical Examinations'!$A1749:$P4083,14,FALSE)</f>
        <v>No</v>
      </c>
      <c r="F1749" s="11" t="str">
        <f>VLOOKUP($A1749,'Medical Examinations'!$A1749:$O4083,5,FALSE)</f>
        <v>No</v>
      </c>
      <c r="G1749" s="11" t="str">
        <f>VLOOKUP($A1749,'Medical Examinations'!$A1749:$O4083,6,FALSE)</f>
        <v>No</v>
      </c>
      <c r="H1749" s="11">
        <f>VLOOKUP($A1749,'Medical Examinations'!$A1749:$P4083,13,FALSE)</f>
        <v>1</v>
      </c>
      <c r="I1749" s="11" t="str">
        <f>VLOOKUP($A1749,'Medical Examinations'!$A1749:$P4083,16,FALSE)</f>
        <v>No</v>
      </c>
      <c r="J1749" s="11" t="str">
        <f>VLOOKUP($A1749,'Medical Examinations'!$A1749:$P4083,11,FALSE)</f>
        <v>Normal Weight</v>
      </c>
      <c r="K1749" s="11" t="str">
        <f>VLOOKUP($A1749,'Medical Examinations'!$A1749:$P4083,12,FALSE)</f>
        <v>Normal</v>
      </c>
      <c r="L1749" s="11" t="str">
        <f>VLOOKUP($A580,'Hospitalisation Details'!$K580:$S2922,7,FALSE)</f>
        <v>28 Jun 2002</v>
      </c>
      <c r="M1749" s="17">
        <f>VLOOKUP($A580,'Hospitalisation Details'!$K580:$S2922,9,FALSE)</f>
        <v>17085.27</v>
      </c>
      <c r="N1749" s="11" t="str">
        <f>VLOOKUP($A580,'Hospitalisation Details'!$K580:$S2922,4,FALSE)</f>
        <v>Tier - 2</v>
      </c>
      <c r="O1749" s="11" t="str">
        <f>VLOOKUP($A580,'Hospitalisation Details'!$K580:$S2922,5,FALSE)</f>
        <v>Tier - 3</v>
      </c>
      <c r="P1749" s="11" t="str">
        <f>VLOOKUP($A580,'Hospitalisation Details'!$K580:$S2922,6,FALSE)</f>
        <v>R1013</v>
      </c>
      <c r="Q1749" s="36">
        <f ca="1">VLOOKUP($A580,'Hospitalisation Details'!$K580:$S2922,8,FALSE)</f>
        <v>22</v>
      </c>
    </row>
    <row r="1750" spans="1:17" x14ac:dyDescent="0.3">
      <c r="A1750" s="14" t="str">
        <f>VLOOKUP('Customer Names'!A1750,'Customer Names'!A1750:F4084,1,FALSE)</f>
        <v>Id1749</v>
      </c>
      <c r="B1750" s="11" t="str">
        <f>VLOOKUP('Customer Names'!B1750,'Customer Names'!B1750:G4084,5,FALSE)</f>
        <v>Tom</v>
      </c>
      <c r="C1750" s="11">
        <f>VLOOKUP($A1750,'Medical Examinations'!$A1750:$O4084,2,FALSE)</f>
        <v>42.13</v>
      </c>
      <c r="D1750" s="11">
        <f>VLOOKUP($A1750,'Medical Examinations'!$A1750:$O4084,3,FALSE)</f>
        <v>4.54</v>
      </c>
      <c r="E1750" s="11" t="str">
        <f>VLOOKUP($A1750,'Medical Examinations'!$A1750:$P4084,14,FALSE)</f>
        <v>Yes</v>
      </c>
      <c r="F1750" s="11" t="str">
        <f>VLOOKUP($A1750,'Medical Examinations'!$A1750:$O4084,5,FALSE)</f>
        <v>No</v>
      </c>
      <c r="G1750" s="11" t="str">
        <f>VLOOKUP($A1750,'Medical Examinations'!$A1750:$O4084,6,FALSE)</f>
        <v>No</v>
      </c>
      <c r="H1750" s="11">
        <f>VLOOKUP($A1750,'Medical Examinations'!$A1750:$P4084,13,FALSE)</f>
        <v>1</v>
      </c>
      <c r="I1750" s="11" t="str">
        <f>VLOOKUP($A1750,'Medical Examinations'!$A1750:$P4084,16,FALSE)</f>
        <v>No</v>
      </c>
      <c r="J1750" s="11" t="str">
        <f>VLOOKUP($A1750,'Medical Examinations'!$A1750:$P4084,11,FALSE)</f>
        <v>Obesity</v>
      </c>
      <c r="K1750" s="11" t="str">
        <f>VLOOKUP($A1750,'Medical Examinations'!$A1750:$P4084,12,FALSE)</f>
        <v>Normal</v>
      </c>
      <c r="L1750" s="11" t="str">
        <f>VLOOKUP($A581,'Hospitalisation Details'!$K581:$S2923,7,FALSE)</f>
        <v>26 Dec 2003</v>
      </c>
      <c r="M1750" s="17">
        <f>VLOOKUP($A581,'Hospitalisation Details'!$K581:$S2923,9,FALSE)</f>
        <v>17081.080000000002</v>
      </c>
      <c r="N1750" s="11" t="str">
        <f>VLOOKUP($A581,'Hospitalisation Details'!$K581:$S2923,4,FALSE)</f>
        <v>Tier - 2</v>
      </c>
      <c r="O1750" s="11" t="str">
        <f>VLOOKUP($A581,'Hospitalisation Details'!$K581:$S2923,5,FALSE)</f>
        <v>Tier - 2</v>
      </c>
      <c r="P1750" s="11" t="str">
        <f>VLOOKUP($A581,'Hospitalisation Details'!$K581:$S2923,6,FALSE)</f>
        <v>R1011</v>
      </c>
      <c r="Q1750" s="36">
        <f ca="1">VLOOKUP($A581,'Hospitalisation Details'!$K581:$S2923,8,FALSE)</f>
        <v>21</v>
      </c>
    </row>
    <row r="1751" spans="1:17" x14ac:dyDescent="0.3">
      <c r="A1751" s="14" t="str">
        <f>VLOOKUP('Customer Names'!A1751,'Customer Names'!A1751:F4085,1,FALSE)</f>
        <v>Id1750</v>
      </c>
      <c r="B1751" s="11" t="str">
        <f>VLOOKUP('Customer Names'!B1751,'Customer Names'!B1751:G4085,5,FALSE)</f>
        <v>Nathan</v>
      </c>
      <c r="C1751" s="11">
        <f>VLOOKUP($A1751,'Medical Examinations'!$A1751:$O4085,2,FALSE)</f>
        <v>17.86</v>
      </c>
      <c r="D1751" s="11">
        <f>VLOOKUP($A1751,'Medical Examinations'!$A1751:$O4085,3,FALSE)</f>
        <v>4.1100000000000003</v>
      </c>
      <c r="E1751" s="11" t="str">
        <f>VLOOKUP($A1751,'Medical Examinations'!$A1751:$P4085,14,FALSE)</f>
        <v>No</v>
      </c>
      <c r="F1751" s="11" t="str">
        <f>VLOOKUP($A1751,'Medical Examinations'!$A1751:$O4085,5,FALSE)</f>
        <v>No</v>
      </c>
      <c r="G1751" s="11" t="str">
        <f>VLOOKUP($A1751,'Medical Examinations'!$A1751:$O4085,6,FALSE)</f>
        <v>No</v>
      </c>
      <c r="H1751" s="11">
        <f>VLOOKUP($A1751,'Medical Examinations'!$A1751:$P4085,13,FALSE)</f>
        <v>1</v>
      </c>
      <c r="I1751" s="11" t="str">
        <f>VLOOKUP($A1751,'Medical Examinations'!$A1751:$P4085,16,FALSE)</f>
        <v>No</v>
      </c>
      <c r="J1751" s="11" t="str">
        <f>VLOOKUP($A1751,'Medical Examinations'!$A1751:$P4085,11,FALSE)</f>
        <v>Underweight</v>
      </c>
      <c r="K1751" s="11" t="str">
        <f>VLOOKUP($A1751,'Medical Examinations'!$A1751:$P4085,12,FALSE)</f>
        <v>Normal</v>
      </c>
      <c r="L1751" s="11" t="str">
        <f>VLOOKUP($A582,'Hospitalisation Details'!$K582:$S2924,7,FALSE)</f>
        <v>10 Jun 1996</v>
      </c>
      <c r="M1751" s="17">
        <f>VLOOKUP($A582,'Hospitalisation Details'!$K582:$S2924,9,FALSE)</f>
        <v>17043.34</v>
      </c>
      <c r="N1751" s="11" t="str">
        <f>VLOOKUP($A582,'Hospitalisation Details'!$K582:$S2924,4,FALSE)</f>
        <v>Tier - 2</v>
      </c>
      <c r="O1751" s="11" t="str">
        <f>VLOOKUP($A582,'Hospitalisation Details'!$K582:$S2924,5,FALSE)</f>
        <v>Tier - 3</v>
      </c>
      <c r="P1751" s="11" t="str">
        <f>VLOOKUP($A582,'Hospitalisation Details'!$K582:$S2924,6,FALSE)</f>
        <v>R1013</v>
      </c>
      <c r="Q1751" s="36">
        <f ca="1">VLOOKUP($A582,'Hospitalisation Details'!$K582:$S2924,8,FALSE)</f>
        <v>28</v>
      </c>
    </row>
    <row r="1752" spans="1:17" x14ac:dyDescent="0.3">
      <c r="A1752" s="14" t="str">
        <f>VLOOKUP('Customer Names'!A1752,'Customer Names'!A1752:F4086,1,FALSE)</f>
        <v>Id1751</v>
      </c>
      <c r="B1752" s="11" t="str">
        <f>VLOOKUP('Customer Names'!B1752,'Customer Names'!B1752:G4086,5,FALSE)</f>
        <v>Kelli N</v>
      </c>
      <c r="C1752" s="11">
        <f>VLOOKUP($A1752,'Medical Examinations'!$A1752:$O4086,2,FALSE)</f>
        <v>32.78</v>
      </c>
      <c r="D1752" s="11">
        <f>VLOOKUP($A1752,'Medical Examinations'!$A1752:$O4086,3,FALSE)</f>
        <v>4.63</v>
      </c>
      <c r="E1752" s="11" t="str">
        <f>VLOOKUP($A1752,'Medical Examinations'!$A1752:$P4086,14,FALSE)</f>
        <v>No</v>
      </c>
      <c r="F1752" s="11" t="str">
        <f>VLOOKUP($A1752,'Medical Examinations'!$A1752:$O4086,5,FALSE)</f>
        <v>No</v>
      </c>
      <c r="G1752" s="11" t="str">
        <f>VLOOKUP($A1752,'Medical Examinations'!$A1752:$O4086,6,FALSE)</f>
        <v>No</v>
      </c>
      <c r="H1752" s="11">
        <f>VLOOKUP($A1752,'Medical Examinations'!$A1752:$P4086,13,FALSE)</f>
        <v>0</v>
      </c>
      <c r="I1752" s="11" t="str">
        <f>VLOOKUP($A1752,'Medical Examinations'!$A1752:$P4086,16,FALSE)</f>
        <v>No</v>
      </c>
      <c r="J1752" s="11" t="str">
        <f>VLOOKUP($A1752,'Medical Examinations'!$A1752:$P4086,11,FALSE)</f>
        <v>Obesity</v>
      </c>
      <c r="K1752" s="11" t="str">
        <f>VLOOKUP($A1752,'Medical Examinations'!$A1752:$P4086,12,FALSE)</f>
        <v>Normal</v>
      </c>
      <c r="L1752" s="11" t="str">
        <f>VLOOKUP($A583,'Hospitalisation Details'!$K583:$S2925,7,FALSE)</f>
        <v>22 Aug 1971</v>
      </c>
      <c r="M1752" s="17">
        <f>VLOOKUP($A583,'Hospitalisation Details'!$K583:$S2925,9,FALSE)</f>
        <v>17016.009999999998</v>
      </c>
      <c r="N1752" s="11" t="str">
        <f>VLOOKUP($A583,'Hospitalisation Details'!$K583:$S2925,4,FALSE)</f>
        <v>Tier - 2</v>
      </c>
      <c r="O1752" s="11" t="str">
        <f>VLOOKUP($A583,'Hospitalisation Details'!$K583:$S2925,5,FALSE)</f>
        <v>Tier - 2</v>
      </c>
      <c r="P1752" s="11" t="str">
        <f>VLOOKUP($A583,'Hospitalisation Details'!$K583:$S2925,6,FALSE)</f>
        <v>R1023</v>
      </c>
      <c r="Q1752" s="36">
        <f ca="1">VLOOKUP($A583,'Hospitalisation Details'!$K583:$S2925,8,FALSE)</f>
        <v>53</v>
      </c>
    </row>
    <row r="1753" spans="1:17" x14ac:dyDescent="0.3">
      <c r="A1753" s="14" t="str">
        <f>VLOOKUP('Customer Names'!A1753,'Customer Names'!A1753:F4087,1,FALSE)</f>
        <v>Id1752</v>
      </c>
      <c r="B1753" s="11" t="str">
        <f>VLOOKUP('Customer Names'!B1753,'Customer Names'!B1753:G4087,5,FALSE)</f>
        <v>Scott M</v>
      </c>
      <c r="C1753" s="11">
        <f>VLOOKUP($A1753,'Medical Examinations'!$A1753:$O4087,2,FALSE)</f>
        <v>23.9</v>
      </c>
      <c r="D1753" s="11">
        <f>VLOOKUP($A1753,'Medical Examinations'!$A1753:$O4087,3,FALSE)</f>
        <v>6.06</v>
      </c>
      <c r="E1753" s="11" t="str">
        <f>VLOOKUP($A1753,'Medical Examinations'!$A1753:$P4087,14,FALSE)</f>
        <v>Yes</v>
      </c>
      <c r="F1753" s="11" t="str">
        <f>VLOOKUP($A1753,'Medical Examinations'!$A1753:$O4087,5,FALSE)</f>
        <v>No</v>
      </c>
      <c r="G1753" s="11" t="str">
        <f>VLOOKUP($A1753,'Medical Examinations'!$A1753:$O4087,6,FALSE)</f>
        <v>Yes</v>
      </c>
      <c r="H1753" s="11">
        <f>VLOOKUP($A1753,'Medical Examinations'!$A1753:$P4087,13,FALSE)</f>
        <v>1</v>
      </c>
      <c r="I1753" s="11" t="str">
        <f>VLOOKUP($A1753,'Medical Examinations'!$A1753:$P4087,16,FALSE)</f>
        <v>No</v>
      </c>
      <c r="J1753" s="11" t="str">
        <f>VLOOKUP($A1753,'Medical Examinations'!$A1753:$P4087,11,FALSE)</f>
        <v>Normal Weight</v>
      </c>
      <c r="K1753" s="11" t="str">
        <f>VLOOKUP($A1753,'Medical Examinations'!$A1753:$P4087,12,FALSE)</f>
        <v>Prediabetes</v>
      </c>
      <c r="L1753" s="11" t="str">
        <f>VLOOKUP($A584,'Hospitalisation Details'!$K584:$S2926,7,FALSE)</f>
        <v>16 Jul 1980</v>
      </c>
      <c r="M1753" s="17">
        <f>VLOOKUP($A584,'Hospitalisation Details'!$K584:$S2926,9,FALSE)</f>
        <v>16990.55</v>
      </c>
      <c r="N1753" s="11" t="str">
        <f>VLOOKUP($A584,'Hospitalisation Details'!$K584:$S2926,4,FALSE)</f>
        <v>Tier - 2</v>
      </c>
      <c r="O1753" s="11" t="str">
        <f>VLOOKUP($A584,'Hospitalisation Details'!$K584:$S2926,5,FALSE)</f>
        <v>Tier - 3</v>
      </c>
      <c r="P1753" s="11" t="str">
        <f>VLOOKUP($A584,'Hospitalisation Details'!$K584:$S2926,6,FALSE)</f>
        <v>R1012</v>
      </c>
      <c r="Q1753" s="36">
        <f ca="1">VLOOKUP($A584,'Hospitalisation Details'!$K584:$S2926,8,FALSE)</f>
        <v>44</v>
      </c>
    </row>
    <row r="1754" spans="1:17" x14ac:dyDescent="0.3">
      <c r="A1754" s="14" t="str">
        <f>VLOOKUP('Customer Names'!A1754,'Customer Names'!A1754:F4088,1,FALSE)</f>
        <v>Id1753</v>
      </c>
      <c r="B1754" s="11" t="str">
        <f>VLOOKUP('Customer Names'!B1754,'Customer Names'!B1754:G4088,5,FALSE)</f>
        <v>Grant A</v>
      </c>
      <c r="C1754" s="11">
        <f>VLOOKUP($A1754,'Medical Examinations'!$A1754:$O4088,2,FALSE)</f>
        <v>15.47</v>
      </c>
      <c r="D1754" s="11">
        <f>VLOOKUP($A1754,'Medical Examinations'!$A1754:$O4088,3,FALSE)</f>
        <v>8.43</v>
      </c>
      <c r="E1754" s="11" t="str">
        <f>VLOOKUP($A1754,'Medical Examinations'!$A1754:$P4088,14,FALSE)</f>
        <v>No</v>
      </c>
      <c r="F1754" s="11" t="str">
        <f>VLOOKUP($A1754,'Medical Examinations'!$A1754:$O4088,5,FALSE)</f>
        <v>No</v>
      </c>
      <c r="G1754" s="11" t="str">
        <f>VLOOKUP($A1754,'Medical Examinations'!$A1754:$O4088,6,FALSE)</f>
        <v>No</v>
      </c>
      <c r="H1754" s="11">
        <f>VLOOKUP($A1754,'Medical Examinations'!$A1754:$P4088,13,FALSE)</f>
        <v>0</v>
      </c>
      <c r="I1754" s="11" t="str">
        <f>VLOOKUP($A1754,'Medical Examinations'!$A1754:$P4088,16,FALSE)</f>
        <v>No</v>
      </c>
      <c r="J1754" s="11" t="str">
        <f>VLOOKUP($A1754,'Medical Examinations'!$A1754:$P4088,11,FALSE)</f>
        <v>Underweight</v>
      </c>
      <c r="K1754" s="11" t="str">
        <f>VLOOKUP($A1754,'Medical Examinations'!$A1754:$P4088,12,FALSE)</f>
        <v>Diabetes</v>
      </c>
      <c r="L1754" s="11" t="str">
        <f>VLOOKUP($A585,'Hospitalisation Details'!$K585:$S2927,7,FALSE)</f>
        <v>25 Aug 1977</v>
      </c>
      <c r="M1754" s="17">
        <f>VLOOKUP($A585,'Hospitalisation Details'!$K585:$S2927,9,FALSE)</f>
        <v>16921.09</v>
      </c>
      <c r="N1754" s="11" t="str">
        <f>VLOOKUP($A585,'Hospitalisation Details'!$K585:$S2927,4,FALSE)</f>
        <v>Tier - 2</v>
      </c>
      <c r="O1754" s="11" t="str">
        <f>VLOOKUP($A585,'Hospitalisation Details'!$K585:$S2927,5,FALSE)</f>
        <v>Tier - 3</v>
      </c>
      <c r="P1754" s="11" t="str">
        <f>VLOOKUP($A585,'Hospitalisation Details'!$K585:$S2927,6,FALSE)</f>
        <v>R1023</v>
      </c>
      <c r="Q1754" s="36">
        <f ca="1">VLOOKUP($A585,'Hospitalisation Details'!$K585:$S2927,8,FALSE)</f>
        <v>47</v>
      </c>
    </row>
    <row r="1755" spans="1:17" x14ac:dyDescent="0.3">
      <c r="A1755" s="14" t="str">
        <f>VLOOKUP('Customer Names'!A1755,'Customer Names'!A1755:F4089,1,FALSE)</f>
        <v>Id1754</v>
      </c>
      <c r="B1755" s="11" t="str">
        <f>VLOOKUP('Customer Names'!B1755,'Customer Names'!B1755:G4089,5,FALSE)</f>
        <v>Jonathan C</v>
      </c>
      <c r="C1755" s="11">
        <f>VLOOKUP($A1755,'Medical Examinations'!$A1755:$O4089,2,FALSE)</f>
        <v>28.54</v>
      </c>
      <c r="D1755" s="11">
        <f>VLOOKUP($A1755,'Medical Examinations'!$A1755:$O4089,3,FALSE)</f>
        <v>5.51</v>
      </c>
      <c r="E1755" s="11" t="str">
        <f>VLOOKUP($A1755,'Medical Examinations'!$A1755:$P4089,14,FALSE)</f>
        <v>No</v>
      </c>
      <c r="F1755" s="11" t="str">
        <f>VLOOKUP($A1755,'Medical Examinations'!$A1755:$O4089,5,FALSE)</f>
        <v>No</v>
      </c>
      <c r="G1755" s="11" t="str">
        <f>VLOOKUP($A1755,'Medical Examinations'!$A1755:$O4089,6,FALSE)</f>
        <v>Yes</v>
      </c>
      <c r="H1755" s="11">
        <f>VLOOKUP($A1755,'Medical Examinations'!$A1755:$P4089,13,FALSE)</f>
        <v>1</v>
      </c>
      <c r="I1755" s="11" t="str">
        <f>VLOOKUP($A1755,'Medical Examinations'!$A1755:$P4089,16,FALSE)</f>
        <v>No</v>
      </c>
      <c r="J1755" s="11" t="str">
        <f>VLOOKUP($A1755,'Medical Examinations'!$A1755:$P4089,11,FALSE)</f>
        <v>Overweight</v>
      </c>
      <c r="K1755" s="11" t="str">
        <f>VLOOKUP($A1755,'Medical Examinations'!$A1755:$P4089,12,FALSE)</f>
        <v>Normal</v>
      </c>
      <c r="L1755" s="11" t="str">
        <f>VLOOKUP($A586,'Hospitalisation Details'!$K586:$S2928,7,FALSE)</f>
        <v>21 Oct 1968</v>
      </c>
      <c r="M1755" s="17">
        <f>VLOOKUP($A586,'Hospitalisation Details'!$K586:$S2928,9,FALSE)</f>
        <v>16903.5</v>
      </c>
      <c r="N1755" s="11" t="str">
        <f>VLOOKUP($A586,'Hospitalisation Details'!$K586:$S2928,4,FALSE)</f>
        <v>Tier - 2</v>
      </c>
      <c r="O1755" s="11" t="str">
        <f>VLOOKUP($A586,'Hospitalisation Details'!$K586:$S2928,5,FALSE)</f>
        <v>Tier - 3</v>
      </c>
      <c r="P1755" s="11" t="str">
        <f>VLOOKUP($A586,'Hospitalisation Details'!$K586:$S2928,6,FALSE)</f>
        <v>R1012</v>
      </c>
      <c r="Q1755" s="36">
        <f ca="1">VLOOKUP($A586,'Hospitalisation Details'!$K586:$S2928,8,FALSE)</f>
        <v>56</v>
      </c>
    </row>
    <row r="1756" spans="1:17" x14ac:dyDescent="0.3">
      <c r="A1756" s="14" t="str">
        <f>VLOOKUP('Customer Names'!A1756,'Customer Names'!A1756:F4090,1,FALSE)</f>
        <v>Id1755</v>
      </c>
      <c r="B1756" s="11" t="str">
        <f>VLOOKUP('Customer Names'!B1756,'Customer Names'!B1756:G4090,5,FALSE)</f>
        <v>Rachael M</v>
      </c>
      <c r="C1756" s="11">
        <f>VLOOKUP($A1756,'Medical Examinations'!$A1756:$O4090,2,FALSE)</f>
        <v>18.54</v>
      </c>
      <c r="D1756" s="11">
        <f>VLOOKUP($A1756,'Medical Examinations'!$A1756:$O4090,3,FALSE)</f>
        <v>4.95</v>
      </c>
      <c r="E1756" s="11" t="str">
        <f>VLOOKUP($A1756,'Medical Examinations'!$A1756:$P4090,14,FALSE)</f>
        <v>No</v>
      </c>
      <c r="F1756" s="11" t="str">
        <f>VLOOKUP($A1756,'Medical Examinations'!$A1756:$O4090,5,FALSE)</f>
        <v>No</v>
      </c>
      <c r="G1756" s="11" t="str">
        <f>VLOOKUP($A1756,'Medical Examinations'!$A1756:$O4090,6,FALSE)</f>
        <v>No</v>
      </c>
      <c r="H1756" s="11">
        <f>VLOOKUP($A1756,'Medical Examinations'!$A1756:$P4090,13,FALSE)</f>
        <v>0</v>
      </c>
      <c r="I1756" s="11" t="str">
        <f>VLOOKUP($A1756,'Medical Examinations'!$A1756:$P4090,16,FALSE)</f>
        <v>No</v>
      </c>
      <c r="J1756" s="11" t="str">
        <f>VLOOKUP($A1756,'Medical Examinations'!$A1756:$P4090,11,FALSE)</f>
        <v>Normal Weight</v>
      </c>
      <c r="K1756" s="11" t="str">
        <f>VLOOKUP($A1756,'Medical Examinations'!$A1756:$P4090,12,FALSE)</f>
        <v>Normal</v>
      </c>
      <c r="L1756" s="11" t="str">
        <f>VLOOKUP($A587,'Hospitalisation Details'!$K587:$S2929,7,FALSE)</f>
        <v>10 Sep 2003</v>
      </c>
      <c r="M1756" s="17">
        <f>VLOOKUP($A587,'Hospitalisation Details'!$K587:$S2929,9,FALSE)</f>
        <v>16884.919999999998</v>
      </c>
      <c r="N1756" s="11" t="str">
        <f>VLOOKUP($A587,'Hospitalisation Details'!$K587:$S2929,4,FALSE)</f>
        <v>Tier - 2</v>
      </c>
      <c r="O1756" s="11" t="str">
        <f>VLOOKUP($A587,'Hospitalisation Details'!$K587:$S2929,5,FALSE)</f>
        <v>Tier - 2</v>
      </c>
      <c r="P1756" s="11" t="str">
        <f>VLOOKUP($A587,'Hospitalisation Details'!$K587:$S2929,6,FALSE)</f>
        <v>R1011</v>
      </c>
      <c r="Q1756" s="36">
        <f ca="1">VLOOKUP($A587,'Hospitalisation Details'!$K587:$S2929,8,FALSE)</f>
        <v>21</v>
      </c>
    </row>
    <row r="1757" spans="1:17" x14ac:dyDescent="0.3">
      <c r="A1757" s="14" t="str">
        <f>VLOOKUP('Customer Names'!A1757,'Customer Names'!A1757:F4091,1,FALSE)</f>
        <v>Id1756</v>
      </c>
      <c r="B1757" s="11" t="str">
        <f>VLOOKUP('Customer Names'!B1757,'Customer Names'!B1757:G4091,5,FALSE)</f>
        <v>Pilar</v>
      </c>
      <c r="C1757" s="11">
        <f>VLOOKUP($A1757,'Medical Examinations'!$A1757:$O4091,2,FALSE)</f>
        <v>32.18</v>
      </c>
      <c r="D1757" s="11">
        <f>VLOOKUP($A1757,'Medical Examinations'!$A1757:$O4091,3,FALSE)</f>
        <v>6.44</v>
      </c>
      <c r="E1757" s="11" t="str">
        <f>VLOOKUP($A1757,'Medical Examinations'!$A1757:$P4091,14,FALSE)</f>
        <v>Yes</v>
      </c>
      <c r="F1757" s="11" t="str">
        <f>VLOOKUP($A1757,'Medical Examinations'!$A1757:$O4091,5,FALSE)</f>
        <v>No</v>
      </c>
      <c r="G1757" s="11" t="str">
        <f>VLOOKUP($A1757,'Medical Examinations'!$A1757:$O4091,6,FALSE)</f>
        <v>Yes</v>
      </c>
      <c r="H1757" s="11">
        <f>VLOOKUP($A1757,'Medical Examinations'!$A1757:$P4091,13,FALSE)</f>
        <v>1</v>
      </c>
      <c r="I1757" s="11" t="str">
        <f>VLOOKUP($A1757,'Medical Examinations'!$A1757:$P4091,16,FALSE)</f>
        <v>No</v>
      </c>
      <c r="J1757" s="11" t="str">
        <f>VLOOKUP($A1757,'Medical Examinations'!$A1757:$P4091,11,FALSE)</f>
        <v>Obesity</v>
      </c>
      <c r="K1757" s="11" t="str">
        <f>VLOOKUP($A1757,'Medical Examinations'!$A1757:$P4091,12,FALSE)</f>
        <v>Diabetes</v>
      </c>
      <c r="L1757" s="11" t="str">
        <f>VLOOKUP($A588,'Hospitalisation Details'!$K588:$S2930,7,FALSE)</f>
        <v>8 Aug 1974</v>
      </c>
      <c r="M1757" s="17">
        <f>VLOOKUP($A588,'Hospitalisation Details'!$K588:$S2930,9,FALSE)</f>
        <v>16841.32</v>
      </c>
      <c r="N1757" s="11" t="str">
        <f>VLOOKUP($A588,'Hospitalisation Details'!$K588:$S2930,4,FALSE)</f>
        <v>Tier - 2</v>
      </c>
      <c r="O1757" s="11" t="str">
        <f>VLOOKUP($A588,'Hospitalisation Details'!$K588:$S2930,5,FALSE)</f>
        <v>Tier - 3</v>
      </c>
      <c r="P1757" s="11" t="str">
        <f>VLOOKUP($A588,'Hospitalisation Details'!$K588:$S2930,6,FALSE)</f>
        <v>R1011</v>
      </c>
      <c r="Q1757" s="36">
        <f ca="1">VLOOKUP($A588,'Hospitalisation Details'!$K588:$S2930,8,FALSE)</f>
        <v>50</v>
      </c>
    </row>
    <row r="1758" spans="1:17" x14ac:dyDescent="0.3">
      <c r="A1758" s="14" t="str">
        <f>VLOOKUP('Customer Names'!A1758,'Customer Names'!A1758:F4092,1,FALSE)</f>
        <v>Id1757</v>
      </c>
      <c r="B1758" s="11" t="str">
        <f>VLOOKUP('Customer Names'!B1758,'Customer Names'!B1758:G4092,5,FALSE)</f>
        <v>Kyle M</v>
      </c>
      <c r="C1758" s="11">
        <f>VLOOKUP($A1758,'Medical Examinations'!$A1758:$O4092,2,FALSE)</f>
        <v>37.380000000000003</v>
      </c>
      <c r="D1758" s="11">
        <f>VLOOKUP($A1758,'Medical Examinations'!$A1758:$O4092,3,FALSE)</f>
        <v>6.05</v>
      </c>
      <c r="E1758" s="11" t="str">
        <f>VLOOKUP($A1758,'Medical Examinations'!$A1758:$P4092,14,FALSE)</f>
        <v>Yes</v>
      </c>
      <c r="F1758" s="11" t="str">
        <f>VLOOKUP($A1758,'Medical Examinations'!$A1758:$O4092,5,FALSE)</f>
        <v>No</v>
      </c>
      <c r="G1758" s="11" t="str">
        <f>VLOOKUP($A1758,'Medical Examinations'!$A1758:$O4092,6,FALSE)</f>
        <v>No</v>
      </c>
      <c r="H1758" s="11">
        <f>VLOOKUP($A1758,'Medical Examinations'!$A1758:$P4092,13,FALSE)</f>
        <v>0</v>
      </c>
      <c r="I1758" s="11" t="str">
        <f>VLOOKUP($A1758,'Medical Examinations'!$A1758:$P4092,16,FALSE)</f>
        <v>No</v>
      </c>
      <c r="J1758" s="11" t="str">
        <f>VLOOKUP($A1758,'Medical Examinations'!$A1758:$P4092,11,FALSE)</f>
        <v>Obesity</v>
      </c>
      <c r="K1758" s="11" t="str">
        <f>VLOOKUP($A1758,'Medical Examinations'!$A1758:$P4092,12,FALSE)</f>
        <v>Prediabetes</v>
      </c>
      <c r="L1758" s="11" t="str">
        <f>VLOOKUP($A589,'Hospitalisation Details'!$K589:$S2931,7,FALSE)</f>
        <v>19 Oct 1995</v>
      </c>
      <c r="M1758" s="17">
        <f>VLOOKUP($A589,'Hospitalisation Details'!$K589:$S2931,9,FALSE)</f>
        <v>16796.41</v>
      </c>
      <c r="N1758" s="11" t="str">
        <f>VLOOKUP($A589,'Hospitalisation Details'!$K589:$S2931,4,FALSE)</f>
        <v>Tier - 2</v>
      </c>
      <c r="O1758" s="11" t="str">
        <f>VLOOKUP($A589,'Hospitalisation Details'!$K589:$S2931,5,FALSE)</f>
        <v>Tier - 3</v>
      </c>
      <c r="P1758" s="11" t="str">
        <f>VLOOKUP($A589,'Hospitalisation Details'!$K589:$S2931,6,FALSE)</f>
        <v>R1024</v>
      </c>
      <c r="Q1758" s="36">
        <f ca="1">VLOOKUP($A589,'Hospitalisation Details'!$K589:$S2931,8,FALSE)</f>
        <v>29</v>
      </c>
    </row>
    <row r="1759" spans="1:17" x14ac:dyDescent="0.3">
      <c r="A1759" s="14" t="str">
        <f>VLOOKUP('Customer Names'!A1759,'Customer Names'!A1759:F4093,1,FALSE)</f>
        <v>Id1758</v>
      </c>
      <c r="B1759" s="11" t="str">
        <f>VLOOKUP('Customer Names'!B1759,'Customer Names'!B1759:G4093,5,FALSE)</f>
        <v>Christie</v>
      </c>
      <c r="C1759" s="11">
        <f>VLOOKUP($A1759,'Medical Examinations'!$A1759:$O4093,2,FALSE)</f>
        <v>31.12</v>
      </c>
      <c r="D1759" s="11">
        <f>VLOOKUP($A1759,'Medical Examinations'!$A1759:$O4093,3,FALSE)</f>
        <v>4.76</v>
      </c>
      <c r="E1759" s="11" t="str">
        <f>VLOOKUP($A1759,'Medical Examinations'!$A1759:$P4093,14,FALSE)</f>
        <v>Yes</v>
      </c>
      <c r="F1759" s="11" t="str">
        <f>VLOOKUP($A1759,'Medical Examinations'!$A1759:$O4093,5,FALSE)</f>
        <v>No</v>
      </c>
      <c r="G1759" s="11" t="str">
        <f>VLOOKUP($A1759,'Medical Examinations'!$A1759:$O4093,6,FALSE)</f>
        <v>Yes</v>
      </c>
      <c r="H1759" s="11">
        <f>VLOOKUP($A1759,'Medical Examinations'!$A1759:$P4093,13,FALSE)</f>
        <v>1</v>
      </c>
      <c r="I1759" s="11" t="str">
        <f>VLOOKUP($A1759,'Medical Examinations'!$A1759:$P4093,16,FALSE)</f>
        <v>No</v>
      </c>
      <c r="J1759" s="11" t="str">
        <f>VLOOKUP($A1759,'Medical Examinations'!$A1759:$P4093,11,FALSE)</f>
        <v>Obesity</v>
      </c>
      <c r="K1759" s="11" t="str">
        <f>VLOOKUP($A1759,'Medical Examinations'!$A1759:$P4093,12,FALSE)</f>
        <v>Normal</v>
      </c>
      <c r="L1759" s="11" t="str">
        <f>VLOOKUP($A590,'Hospitalisation Details'!$K590:$S2932,7,FALSE)</f>
        <v>29 Jul 1962</v>
      </c>
      <c r="M1759" s="17">
        <f>VLOOKUP($A590,'Hospitalisation Details'!$K590:$S2932,9,FALSE)</f>
        <v>16779.400000000001</v>
      </c>
      <c r="N1759" s="11" t="str">
        <f>VLOOKUP($A590,'Hospitalisation Details'!$K590:$S2932,4,FALSE)</f>
        <v>Tier - 2</v>
      </c>
      <c r="O1759" s="11" t="str">
        <f>VLOOKUP($A590,'Hospitalisation Details'!$K590:$S2932,5,FALSE)</f>
        <v>Tier - 2</v>
      </c>
      <c r="P1759" s="11" t="str">
        <f>VLOOKUP($A590,'Hospitalisation Details'!$K590:$S2932,6,FALSE)</f>
        <v>R1026</v>
      </c>
      <c r="Q1759" s="36">
        <f ca="1">VLOOKUP($A590,'Hospitalisation Details'!$K590:$S2932,8,FALSE)</f>
        <v>62</v>
      </c>
    </row>
    <row r="1760" spans="1:17" x14ac:dyDescent="0.3">
      <c r="A1760" s="14" t="str">
        <f>VLOOKUP('Customer Names'!A1760,'Customer Names'!A1760:F4094,1,FALSE)</f>
        <v>Id1759</v>
      </c>
      <c r="B1760" s="11" t="str">
        <f>VLOOKUP('Customer Names'!B1760,'Customer Names'!B1760:G4094,5,FALSE)</f>
        <v>David A</v>
      </c>
      <c r="C1760" s="11">
        <f>VLOOKUP($A1760,'Medical Examinations'!$A1760:$O4094,2,FALSE)</f>
        <v>22.01</v>
      </c>
      <c r="D1760" s="11">
        <f>VLOOKUP($A1760,'Medical Examinations'!$A1760:$O4094,3,FALSE)</f>
        <v>6.72</v>
      </c>
      <c r="E1760" s="11" t="str">
        <f>VLOOKUP($A1760,'Medical Examinations'!$A1760:$P4094,14,FALSE)</f>
        <v>Yes</v>
      </c>
      <c r="F1760" s="11" t="str">
        <f>VLOOKUP($A1760,'Medical Examinations'!$A1760:$O4094,5,FALSE)</f>
        <v>No</v>
      </c>
      <c r="G1760" s="11" t="str">
        <f>VLOOKUP($A1760,'Medical Examinations'!$A1760:$O4094,6,FALSE)</f>
        <v>No</v>
      </c>
      <c r="H1760" s="11">
        <f>VLOOKUP($A1760,'Medical Examinations'!$A1760:$P4094,13,FALSE)</f>
        <v>1</v>
      </c>
      <c r="I1760" s="11" t="str">
        <f>VLOOKUP($A1760,'Medical Examinations'!$A1760:$P4094,16,FALSE)</f>
        <v>No</v>
      </c>
      <c r="J1760" s="11" t="str">
        <f>VLOOKUP($A1760,'Medical Examinations'!$A1760:$P4094,11,FALSE)</f>
        <v>Normal Weight</v>
      </c>
      <c r="K1760" s="11" t="str">
        <f>VLOOKUP($A1760,'Medical Examinations'!$A1760:$P4094,12,FALSE)</f>
        <v>Diabetes</v>
      </c>
      <c r="L1760" s="11" t="str">
        <f>VLOOKUP($A591,'Hospitalisation Details'!$K591:$S2933,7,FALSE)</f>
        <v>23 Sep 1989</v>
      </c>
      <c r="M1760" s="17">
        <f>VLOOKUP($A591,'Hospitalisation Details'!$K591:$S2933,9,FALSE)</f>
        <v>16776.3</v>
      </c>
      <c r="N1760" s="11" t="str">
        <f>VLOOKUP($A591,'Hospitalisation Details'!$K591:$S2933,4,FALSE)</f>
        <v>Tier - 2</v>
      </c>
      <c r="O1760" s="11" t="str">
        <f>VLOOKUP($A591,'Hospitalisation Details'!$K591:$S2933,5,FALSE)</f>
        <v>Tier - 2</v>
      </c>
      <c r="P1760" s="11" t="str">
        <f>VLOOKUP($A591,'Hospitalisation Details'!$K591:$S2933,6,FALSE)</f>
        <v>R1024</v>
      </c>
      <c r="Q1760" s="36">
        <f ca="1">VLOOKUP($A591,'Hospitalisation Details'!$K591:$S2933,8,FALSE)</f>
        <v>35</v>
      </c>
    </row>
    <row r="1761" spans="1:17" x14ac:dyDescent="0.3">
      <c r="A1761" s="14" t="str">
        <f>VLOOKUP('Customer Names'!A1761,'Customer Names'!A1761:F4095,1,FALSE)</f>
        <v>Id1760</v>
      </c>
      <c r="B1761" s="11" t="str">
        <f>VLOOKUP('Customer Names'!B1761,'Customer Names'!B1761:G4095,5,FALSE)</f>
        <v>Masahiro</v>
      </c>
      <c r="C1761" s="11">
        <f>VLOOKUP($A1761,'Medical Examinations'!$A1761:$O4095,2,FALSE)</f>
        <v>27.645</v>
      </c>
      <c r="D1761" s="11">
        <f>VLOOKUP($A1761,'Medical Examinations'!$A1761:$O4095,3,FALSE)</f>
        <v>5.7</v>
      </c>
      <c r="E1761" s="11" t="str">
        <f>VLOOKUP($A1761,'Medical Examinations'!$A1761:$P4095,14,FALSE)</f>
        <v>No</v>
      </c>
      <c r="F1761" s="11" t="str">
        <f>VLOOKUP($A1761,'Medical Examinations'!$A1761:$O4095,5,FALSE)</f>
        <v>No</v>
      </c>
      <c r="G1761" s="11" t="str">
        <f>VLOOKUP($A1761,'Medical Examinations'!$A1761:$O4095,6,FALSE)</f>
        <v>No</v>
      </c>
      <c r="H1761" s="11">
        <f>VLOOKUP($A1761,'Medical Examinations'!$A1761:$P4095,13,FALSE)</f>
        <v>0</v>
      </c>
      <c r="I1761" s="11" t="str">
        <f>VLOOKUP($A1761,'Medical Examinations'!$A1761:$P4095,16,FALSE)</f>
        <v>No</v>
      </c>
      <c r="J1761" s="11" t="str">
        <f>VLOOKUP($A1761,'Medical Examinations'!$A1761:$P4095,11,FALSE)</f>
        <v>Overweight</v>
      </c>
      <c r="K1761" s="11" t="str">
        <f>VLOOKUP($A1761,'Medical Examinations'!$A1761:$P4095,12,FALSE)</f>
        <v>Prediabetes</v>
      </c>
      <c r="L1761" s="11" t="str">
        <f>VLOOKUP($A592,'Hospitalisation Details'!$K592:$S2934,7,FALSE)</f>
        <v>28 Aug 1974</v>
      </c>
      <c r="M1761" s="17">
        <f>VLOOKUP($A592,'Hospitalisation Details'!$K592:$S2934,9,FALSE)</f>
        <v>16770.990000000002</v>
      </c>
      <c r="N1761" s="11" t="str">
        <f>VLOOKUP($A592,'Hospitalisation Details'!$K592:$S2934,4,FALSE)</f>
        <v>Tier - 2</v>
      </c>
      <c r="O1761" s="11" t="str">
        <f>VLOOKUP($A592,'Hospitalisation Details'!$K592:$S2934,5,FALSE)</f>
        <v>Tier - 1</v>
      </c>
      <c r="P1761" s="11" t="str">
        <f>VLOOKUP($A592,'Hospitalisation Details'!$K592:$S2934,6,FALSE)</f>
        <v>R1012</v>
      </c>
      <c r="Q1761" s="36">
        <f ca="1">VLOOKUP($A592,'Hospitalisation Details'!$K592:$S2934,8,FALSE)</f>
        <v>50</v>
      </c>
    </row>
    <row r="1762" spans="1:17" x14ac:dyDescent="0.3">
      <c r="A1762" s="14" t="str">
        <f>VLOOKUP('Customer Names'!A1762,'Customer Names'!A1762:F4096,1,FALSE)</f>
        <v>Id1761</v>
      </c>
      <c r="B1762" s="11" t="str">
        <f>VLOOKUP('Customer Names'!B1762,'Customer Names'!B1762:G4096,5,FALSE)</f>
        <v>Logan B</v>
      </c>
      <c r="C1762" s="11">
        <f>VLOOKUP($A1762,'Medical Examinations'!$A1762:$O4096,2,FALSE)</f>
        <v>29.64</v>
      </c>
      <c r="D1762" s="11">
        <f>VLOOKUP($A1762,'Medical Examinations'!$A1762:$O4096,3,FALSE)</f>
        <v>5.31</v>
      </c>
      <c r="E1762" s="11" t="str">
        <f>VLOOKUP($A1762,'Medical Examinations'!$A1762:$P4096,14,FALSE)</f>
        <v>Yes</v>
      </c>
      <c r="F1762" s="11" t="str">
        <f>VLOOKUP($A1762,'Medical Examinations'!$A1762:$O4096,5,FALSE)</f>
        <v>No</v>
      </c>
      <c r="G1762" s="11" t="str">
        <f>VLOOKUP($A1762,'Medical Examinations'!$A1762:$O4096,6,FALSE)</f>
        <v>No</v>
      </c>
      <c r="H1762" s="11">
        <f>VLOOKUP($A1762,'Medical Examinations'!$A1762:$P4096,13,FALSE)</f>
        <v>0</v>
      </c>
      <c r="I1762" s="11" t="str">
        <f>VLOOKUP($A1762,'Medical Examinations'!$A1762:$P4096,16,FALSE)</f>
        <v>No</v>
      </c>
      <c r="J1762" s="11" t="str">
        <f>VLOOKUP($A1762,'Medical Examinations'!$A1762:$P4096,11,FALSE)</f>
        <v>Overweight</v>
      </c>
      <c r="K1762" s="11" t="str">
        <f>VLOOKUP($A1762,'Medical Examinations'!$A1762:$P4096,12,FALSE)</f>
        <v>Normal</v>
      </c>
      <c r="L1762" s="11" t="str">
        <f>VLOOKUP($A593,'Hospitalisation Details'!$K593:$S2935,7,FALSE)</f>
        <v>5 Nov 1993</v>
      </c>
      <c r="M1762" s="17">
        <f>VLOOKUP($A593,'Hospitalisation Details'!$K593:$S2935,9,FALSE)</f>
        <v>16657.72</v>
      </c>
      <c r="N1762" s="11" t="str">
        <f>VLOOKUP($A593,'Hospitalisation Details'!$K593:$S2935,4,FALSE)</f>
        <v>Tier - 2</v>
      </c>
      <c r="O1762" s="11" t="str">
        <f>VLOOKUP($A593,'Hospitalisation Details'!$K593:$S2935,5,FALSE)</f>
        <v>Tier - 1</v>
      </c>
      <c r="P1762" s="11" t="str">
        <f>VLOOKUP($A593,'Hospitalisation Details'!$K593:$S2935,6,FALSE)</f>
        <v>R1024</v>
      </c>
      <c r="Q1762" s="36">
        <f ca="1">VLOOKUP($A593,'Hospitalisation Details'!$K593:$S2935,8,FALSE)</f>
        <v>31</v>
      </c>
    </row>
    <row r="1763" spans="1:17" x14ac:dyDescent="0.3">
      <c r="A1763" s="14" t="str">
        <f>VLOOKUP('Customer Names'!A1763,'Customer Names'!A1763:F4097,1,FALSE)</f>
        <v>Id1762</v>
      </c>
      <c r="B1763" s="11" t="str">
        <f>VLOOKUP('Customer Names'!B1763,'Customer Names'!B1763:G4097,5,FALSE)</f>
        <v>Stephanie L</v>
      </c>
      <c r="C1763" s="11">
        <f>VLOOKUP($A1763,'Medical Examinations'!$A1763:$O4097,2,FALSE)</f>
        <v>33.700000000000003</v>
      </c>
      <c r="D1763" s="11">
        <f>VLOOKUP($A1763,'Medical Examinations'!$A1763:$O4097,3,FALSE)</f>
        <v>4.32</v>
      </c>
      <c r="E1763" s="11" t="str">
        <f>VLOOKUP($A1763,'Medical Examinations'!$A1763:$P4097,14,FALSE)</f>
        <v>Yes</v>
      </c>
      <c r="F1763" s="11" t="str">
        <f>VLOOKUP($A1763,'Medical Examinations'!$A1763:$O4097,5,FALSE)</f>
        <v>No</v>
      </c>
      <c r="G1763" s="11" t="str">
        <f>VLOOKUP($A1763,'Medical Examinations'!$A1763:$O4097,6,FALSE)</f>
        <v>No</v>
      </c>
      <c r="H1763" s="11">
        <f>VLOOKUP($A1763,'Medical Examinations'!$A1763:$P4097,13,FALSE)</f>
        <v>1</v>
      </c>
      <c r="I1763" s="11" t="str">
        <f>VLOOKUP($A1763,'Medical Examinations'!$A1763:$P4097,16,FALSE)</f>
        <v>No</v>
      </c>
      <c r="J1763" s="11" t="str">
        <f>VLOOKUP($A1763,'Medical Examinations'!$A1763:$P4097,11,FALSE)</f>
        <v>Obesity</v>
      </c>
      <c r="K1763" s="11" t="str">
        <f>VLOOKUP($A1763,'Medical Examinations'!$A1763:$P4097,12,FALSE)</f>
        <v>Normal</v>
      </c>
      <c r="L1763" s="11" t="str">
        <f>VLOOKUP($A594,'Hospitalisation Details'!$K594:$S2936,7,FALSE)</f>
        <v>25 Sep 1977</v>
      </c>
      <c r="M1763" s="17">
        <f>VLOOKUP($A594,'Hospitalisation Details'!$K594:$S2936,9,FALSE)</f>
        <v>16631.61</v>
      </c>
      <c r="N1763" s="11" t="str">
        <f>VLOOKUP($A594,'Hospitalisation Details'!$K594:$S2936,4,FALSE)</f>
        <v>Tier - 2</v>
      </c>
      <c r="O1763" s="11" t="str">
        <f>VLOOKUP($A594,'Hospitalisation Details'!$K594:$S2936,5,FALSE)</f>
        <v>Tier - 1</v>
      </c>
      <c r="P1763" s="11" t="str">
        <f>VLOOKUP($A594,'Hospitalisation Details'!$K594:$S2936,6,FALSE)</f>
        <v>R1012</v>
      </c>
      <c r="Q1763" s="36">
        <f ca="1">VLOOKUP($A594,'Hospitalisation Details'!$K594:$S2936,8,FALSE)</f>
        <v>47</v>
      </c>
    </row>
    <row r="1764" spans="1:17" x14ac:dyDescent="0.3">
      <c r="A1764" s="14" t="str">
        <f>VLOOKUP('Customer Names'!A1764,'Customer Names'!A1764:F4098,1,FALSE)</f>
        <v>Id1763</v>
      </c>
      <c r="B1764" s="11" t="str">
        <f>VLOOKUP('Customer Names'!B1764,'Customer Names'!B1764:G4098,5,FALSE)</f>
        <v>Angela H</v>
      </c>
      <c r="C1764" s="11">
        <f>VLOOKUP($A1764,'Medical Examinations'!$A1764:$O4098,2,FALSE)</f>
        <v>27.5</v>
      </c>
      <c r="D1764" s="11">
        <f>VLOOKUP($A1764,'Medical Examinations'!$A1764:$O4098,3,FALSE)</f>
        <v>4.2300000000000004</v>
      </c>
      <c r="E1764" s="11" t="str">
        <f>VLOOKUP($A1764,'Medical Examinations'!$A1764:$P4098,14,FALSE)</f>
        <v>Yes</v>
      </c>
      <c r="F1764" s="11" t="str">
        <f>VLOOKUP($A1764,'Medical Examinations'!$A1764:$O4098,5,FALSE)</f>
        <v>No</v>
      </c>
      <c r="G1764" s="11" t="str">
        <f>VLOOKUP($A1764,'Medical Examinations'!$A1764:$O4098,6,FALSE)</f>
        <v>No</v>
      </c>
      <c r="H1764" s="11">
        <f>VLOOKUP($A1764,'Medical Examinations'!$A1764:$P4098,13,FALSE)</f>
        <v>1</v>
      </c>
      <c r="I1764" s="11" t="str">
        <f>VLOOKUP($A1764,'Medical Examinations'!$A1764:$P4098,16,FALSE)</f>
        <v>No</v>
      </c>
      <c r="J1764" s="11" t="str">
        <f>VLOOKUP($A1764,'Medical Examinations'!$A1764:$P4098,11,FALSE)</f>
        <v>Overweight</v>
      </c>
      <c r="K1764" s="11" t="str">
        <f>VLOOKUP($A1764,'Medical Examinations'!$A1764:$P4098,12,FALSE)</f>
        <v>Normal</v>
      </c>
      <c r="L1764" s="11" t="str">
        <f>VLOOKUP($A595,'Hospitalisation Details'!$K595:$S2937,7,FALSE)</f>
        <v>24 Jul 1975</v>
      </c>
      <c r="M1764" s="17">
        <f>VLOOKUP($A595,'Hospitalisation Details'!$K595:$S2937,9,FALSE)</f>
        <v>16602.18</v>
      </c>
      <c r="N1764" s="11" t="str">
        <f>VLOOKUP($A595,'Hospitalisation Details'!$K595:$S2937,4,FALSE)</f>
        <v>Tier - 2</v>
      </c>
      <c r="O1764" s="11" t="str">
        <f>VLOOKUP($A595,'Hospitalisation Details'!$K595:$S2937,5,FALSE)</f>
        <v>Tier - 1</v>
      </c>
      <c r="P1764" s="11" t="str">
        <f>VLOOKUP($A595,'Hospitalisation Details'!$K595:$S2937,6,FALSE)</f>
        <v>R1026</v>
      </c>
      <c r="Q1764" s="36">
        <f ca="1">VLOOKUP($A595,'Hospitalisation Details'!$K595:$S2937,8,FALSE)</f>
        <v>49</v>
      </c>
    </row>
    <row r="1765" spans="1:17" x14ac:dyDescent="0.3">
      <c r="A1765" s="14" t="str">
        <f>VLOOKUP('Customer Names'!A1765,'Customer Names'!A1765:F4099,1,FALSE)</f>
        <v>Id1764</v>
      </c>
      <c r="B1765" s="11" t="str">
        <f>VLOOKUP('Customer Names'!B1765,'Customer Names'!B1765:G4099,5,FALSE)</f>
        <v>Britt K</v>
      </c>
      <c r="C1765" s="11">
        <f>VLOOKUP($A1765,'Medical Examinations'!$A1765:$O4099,2,FALSE)</f>
        <v>16.12</v>
      </c>
      <c r="D1765" s="11">
        <f>VLOOKUP($A1765,'Medical Examinations'!$A1765:$O4099,3,FALSE)</f>
        <v>6.09</v>
      </c>
      <c r="E1765" s="11" t="str">
        <f>VLOOKUP($A1765,'Medical Examinations'!$A1765:$P4099,14,FALSE)</f>
        <v>No</v>
      </c>
      <c r="F1765" s="11" t="str">
        <f>VLOOKUP($A1765,'Medical Examinations'!$A1765:$O4099,5,FALSE)</f>
        <v>No</v>
      </c>
      <c r="G1765" s="11" t="str">
        <f>VLOOKUP($A1765,'Medical Examinations'!$A1765:$O4099,6,FALSE)</f>
        <v>No</v>
      </c>
      <c r="H1765" s="11">
        <f>VLOOKUP($A1765,'Medical Examinations'!$A1765:$P4099,13,FALSE)</f>
        <v>0</v>
      </c>
      <c r="I1765" s="11" t="str">
        <f>VLOOKUP($A1765,'Medical Examinations'!$A1765:$P4099,16,FALSE)</f>
        <v>No</v>
      </c>
      <c r="J1765" s="11" t="str">
        <f>VLOOKUP($A1765,'Medical Examinations'!$A1765:$P4099,11,FALSE)</f>
        <v>Underweight</v>
      </c>
      <c r="K1765" s="11" t="str">
        <f>VLOOKUP($A1765,'Medical Examinations'!$A1765:$P4099,12,FALSE)</f>
        <v>Prediabetes</v>
      </c>
      <c r="L1765" s="11" t="str">
        <f>VLOOKUP($A596,'Hospitalisation Details'!$K596:$S2938,7,FALSE)</f>
        <v>10 Jul 1970</v>
      </c>
      <c r="M1765" s="17">
        <f>VLOOKUP($A596,'Hospitalisation Details'!$K596:$S2938,9,FALSE)</f>
        <v>16600.16</v>
      </c>
      <c r="N1765" s="11" t="str">
        <f>VLOOKUP($A596,'Hospitalisation Details'!$K596:$S2938,4,FALSE)</f>
        <v>Tier - 2</v>
      </c>
      <c r="O1765" s="11" t="str">
        <f>VLOOKUP($A596,'Hospitalisation Details'!$K596:$S2938,5,FALSE)</f>
        <v>Tier - 2</v>
      </c>
      <c r="P1765" s="11" t="str">
        <f>VLOOKUP($A596,'Hospitalisation Details'!$K596:$S2938,6,FALSE)</f>
        <v>R1011</v>
      </c>
      <c r="Q1765" s="36">
        <f ca="1">VLOOKUP($A596,'Hospitalisation Details'!$K596:$S2938,8,FALSE)</f>
        <v>54</v>
      </c>
    </row>
    <row r="1766" spans="1:17" x14ac:dyDescent="0.3">
      <c r="A1766" s="14" t="str">
        <f>VLOOKUP('Customer Names'!A1766,'Customer Names'!A1766:F4100,1,FALSE)</f>
        <v>Id1765</v>
      </c>
      <c r="B1766" s="11" t="str">
        <f>VLOOKUP('Customer Names'!B1766,'Customer Names'!B1766:G4100,5,FALSE)</f>
        <v>Joyce R</v>
      </c>
      <c r="C1766" s="11">
        <f>VLOOKUP($A1766,'Medical Examinations'!$A1766:$O4100,2,FALSE)</f>
        <v>26.73</v>
      </c>
      <c r="D1766" s="11">
        <f>VLOOKUP($A1766,'Medical Examinations'!$A1766:$O4100,3,FALSE)</f>
        <v>4.74</v>
      </c>
      <c r="E1766" s="11" t="str">
        <f>VLOOKUP($A1766,'Medical Examinations'!$A1766:$P4100,14,FALSE)</f>
        <v>Yes</v>
      </c>
      <c r="F1766" s="11" t="str">
        <f>VLOOKUP($A1766,'Medical Examinations'!$A1766:$O4100,5,FALSE)</f>
        <v>No</v>
      </c>
      <c r="G1766" s="11" t="str">
        <f>VLOOKUP($A1766,'Medical Examinations'!$A1766:$O4100,6,FALSE)</f>
        <v>No</v>
      </c>
      <c r="H1766" s="11">
        <f>VLOOKUP($A1766,'Medical Examinations'!$A1766:$P4100,13,FALSE)</f>
        <v>1</v>
      </c>
      <c r="I1766" s="11" t="str">
        <f>VLOOKUP($A1766,'Medical Examinations'!$A1766:$P4100,16,FALSE)</f>
        <v>No</v>
      </c>
      <c r="J1766" s="11" t="str">
        <f>VLOOKUP($A1766,'Medical Examinations'!$A1766:$P4100,11,FALSE)</f>
        <v>Overweight</v>
      </c>
      <c r="K1766" s="11" t="str">
        <f>VLOOKUP($A1766,'Medical Examinations'!$A1766:$P4100,12,FALSE)</f>
        <v>Normal</v>
      </c>
      <c r="L1766" s="11" t="str">
        <f>VLOOKUP($A597,'Hospitalisation Details'!$K597:$S2939,7,FALSE)</f>
        <v>25 Jun 1963</v>
      </c>
      <c r="M1766" s="17">
        <f>VLOOKUP($A597,'Hospitalisation Details'!$K597:$S2939,9,FALSE)</f>
        <v>16587.96</v>
      </c>
      <c r="N1766" s="11" t="str">
        <f>VLOOKUP($A597,'Hospitalisation Details'!$K597:$S2939,4,FALSE)</f>
        <v>Tier - 2</v>
      </c>
      <c r="O1766" s="11" t="str">
        <f>VLOOKUP($A597,'Hospitalisation Details'!$K597:$S2939,5,FALSE)</f>
        <v>Tier - 2</v>
      </c>
      <c r="P1766" s="11" t="str">
        <f>VLOOKUP($A597,'Hospitalisation Details'!$K597:$S2939,6,FALSE)</f>
        <v>R1023</v>
      </c>
      <c r="Q1766" s="36">
        <f ca="1">VLOOKUP($A597,'Hospitalisation Details'!$K597:$S2939,8,FALSE)</f>
        <v>61</v>
      </c>
    </row>
    <row r="1767" spans="1:17" x14ac:dyDescent="0.3">
      <c r="A1767" s="14" t="str">
        <f>VLOOKUP('Customer Names'!A1767,'Customer Names'!A1767:F4101,1,FALSE)</f>
        <v>Id1766</v>
      </c>
      <c r="B1767" s="11" t="str">
        <f>VLOOKUP('Customer Names'!B1767,'Customer Names'!B1767:G4101,5,FALSE)</f>
        <v>Ben</v>
      </c>
      <c r="C1767" s="11">
        <f>VLOOKUP($A1767,'Medical Examinations'!$A1767:$O4101,2,FALSE)</f>
        <v>37.25</v>
      </c>
      <c r="D1767" s="11">
        <f>VLOOKUP($A1767,'Medical Examinations'!$A1767:$O4101,3,FALSE)</f>
        <v>6.23</v>
      </c>
      <c r="E1767" s="11" t="str">
        <f>VLOOKUP($A1767,'Medical Examinations'!$A1767:$P4101,14,FALSE)</f>
        <v>Yes</v>
      </c>
      <c r="F1767" s="11" t="str">
        <f>VLOOKUP($A1767,'Medical Examinations'!$A1767:$O4101,5,FALSE)</f>
        <v>No</v>
      </c>
      <c r="G1767" s="11" t="str">
        <f>VLOOKUP($A1767,'Medical Examinations'!$A1767:$O4101,6,FALSE)</f>
        <v>No</v>
      </c>
      <c r="H1767" s="11">
        <f>VLOOKUP($A1767,'Medical Examinations'!$A1767:$P4101,13,FALSE)</f>
        <v>0</v>
      </c>
      <c r="I1767" s="11" t="str">
        <f>VLOOKUP($A1767,'Medical Examinations'!$A1767:$P4101,16,FALSE)</f>
        <v>No</v>
      </c>
      <c r="J1767" s="11" t="str">
        <f>VLOOKUP($A1767,'Medical Examinations'!$A1767:$P4101,11,FALSE)</f>
        <v>Obesity</v>
      </c>
      <c r="K1767" s="11" t="str">
        <f>VLOOKUP($A1767,'Medical Examinations'!$A1767:$P4101,12,FALSE)</f>
        <v>Prediabetes</v>
      </c>
      <c r="L1767" s="11" t="str">
        <f>VLOOKUP($A598,'Hospitalisation Details'!$K598:$S2940,7,FALSE)</f>
        <v>25 Jun 2001</v>
      </c>
      <c r="M1767" s="17">
        <f>VLOOKUP($A598,'Hospitalisation Details'!$K598:$S2940,9,FALSE)</f>
        <v>16586.5</v>
      </c>
      <c r="N1767" s="11" t="str">
        <f>VLOOKUP($A598,'Hospitalisation Details'!$K598:$S2940,4,FALSE)</f>
        <v>Tier - 2</v>
      </c>
      <c r="O1767" s="11" t="str">
        <f>VLOOKUP($A598,'Hospitalisation Details'!$K598:$S2940,5,FALSE)</f>
        <v>Tier - 1</v>
      </c>
      <c r="P1767" s="11" t="str">
        <f>VLOOKUP($A598,'Hospitalisation Details'!$K598:$S2940,6,FALSE)</f>
        <v>R1013</v>
      </c>
      <c r="Q1767" s="36">
        <f ca="1">VLOOKUP($A598,'Hospitalisation Details'!$K598:$S2940,8,FALSE)</f>
        <v>23</v>
      </c>
    </row>
    <row r="1768" spans="1:17" x14ac:dyDescent="0.3">
      <c r="A1768" s="14" t="str">
        <f>VLOOKUP('Customer Names'!A1768,'Customer Names'!A1768:F4102,1,FALSE)</f>
        <v>Id1767</v>
      </c>
      <c r="B1768" s="11" t="str">
        <f>VLOOKUP('Customer Names'!B1768,'Customer Names'!B1768:G4102,5,FALSE)</f>
        <v>Sarah M</v>
      </c>
      <c r="C1768" s="11">
        <f>VLOOKUP($A1768,'Medical Examinations'!$A1768:$O4102,2,FALSE)</f>
        <v>23.56</v>
      </c>
      <c r="D1768" s="11">
        <f>VLOOKUP($A1768,'Medical Examinations'!$A1768:$O4102,3,FALSE)</f>
        <v>5.45</v>
      </c>
      <c r="E1768" s="11" t="str">
        <f>VLOOKUP($A1768,'Medical Examinations'!$A1768:$P4102,14,FALSE)</f>
        <v>Yes</v>
      </c>
      <c r="F1768" s="11" t="str">
        <f>VLOOKUP($A1768,'Medical Examinations'!$A1768:$O4102,5,FALSE)</f>
        <v>No</v>
      </c>
      <c r="G1768" s="11" t="str">
        <f>VLOOKUP($A1768,'Medical Examinations'!$A1768:$O4102,6,FALSE)</f>
        <v>No</v>
      </c>
      <c r="H1768" s="11">
        <f>VLOOKUP($A1768,'Medical Examinations'!$A1768:$P4102,13,FALSE)</f>
        <v>1</v>
      </c>
      <c r="I1768" s="11" t="str">
        <f>VLOOKUP($A1768,'Medical Examinations'!$A1768:$P4102,16,FALSE)</f>
        <v>No</v>
      </c>
      <c r="J1768" s="11" t="str">
        <f>VLOOKUP($A1768,'Medical Examinations'!$A1768:$P4102,11,FALSE)</f>
        <v>Normal Weight</v>
      </c>
      <c r="K1768" s="11" t="str">
        <f>VLOOKUP($A1768,'Medical Examinations'!$A1768:$P4102,12,FALSE)</f>
        <v>Normal</v>
      </c>
      <c r="L1768" s="11" t="str">
        <f>VLOOKUP($A599,'Hospitalisation Details'!$K599:$S2941,7,FALSE)</f>
        <v>23 Dec 1995</v>
      </c>
      <c r="M1768" s="17">
        <f>VLOOKUP($A599,'Hospitalisation Details'!$K599:$S2941,9,FALSE)</f>
        <v>16577.78</v>
      </c>
      <c r="N1768" s="11" t="str">
        <f>VLOOKUP($A599,'Hospitalisation Details'!$K599:$S2941,4,FALSE)</f>
        <v>Tier - 2</v>
      </c>
      <c r="O1768" s="11" t="str">
        <f>VLOOKUP($A599,'Hospitalisation Details'!$K599:$S2941,5,FALSE)</f>
        <v>Tier - 1</v>
      </c>
      <c r="P1768" s="11" t="str">
        <f>VLOOKUP($A599,'Hospitalisation Details'!$K599:$S2941,6,FALSE)</f>
        <v>R1013</v>
      </c>
      <c r="Q1768" s="36">
        <f ca="1">VLOOKUP($A599,'Hospitalisation Details'!$K599:$S2941,8,FALSE)</f>
        <v>29</v>
      </c>
    </row>
    <row r="1769" spans="1:17" x14ac:dyDescent="0.3">
      <c r="A1769" s="14" t="str">
        <f>VLOOKUP('Customer Names'!A1769,'Customer Names'!A1769:F4103,1,FALSE)</f>
        <v>Id1768</v>
      </c>
      <c r="B1769" s="11" t="str">
        <f>VLOOKUP('Customer Names'!B1769,'Customer Names'!B1769:G4103,5,FALSE)</f>
        <v>Sarah</v>
      </c>
      <c r="C1769" s="11">
        <f>VLOOKUP($A1769,'Medical Examinations'!$A1769:$O4103,2,FALSE)</f>
        <v>15.84</v>
      </c>
      <c r="D1769" s="11">
        <f>VLOOKUP($A1769,'Medical Examinations'!$A1769:$O4103,3,FALSE)</f>
        <v>10.34</v>
      </c>
      <c r="E1769" s="11" t="str">
        <f>VLOOKUP($A1769,'Medical Examinations'!$A1769:$P4103,14,FALSE)</f>
        <v>No</v>
      </c>
      <c r="F1769" s="11" t="str">
        <f>VLOOKUP($A1769,'Medical Examinations'!$A1769:$O4103,5,FALSE)</f>
        <v>No</v>
      </c>
      <c r="G1769" s="11" t="str">
        <f>VLOOKUP($A1769,'Medical Examinations'!$A1769:$O4103,6,FALSE)</f>
        <v>No</v>
      </c>
      <c r="H1769" s="11">
        <f>VLOOKUP($A1769,'Medical Examinations'!$A1769:$P4103,13,FALSE)</f>
        <v>2</v>
      </c>
      <c r="I1769" s="11" t="str">
        <f>VLOOKUP($A1769,'Medical Examinations'!$A1769:$P4103,16,FALSE)</f>
        <v>No</v>
      </c>
      <c r="J1769" s="11" t="str">
        <f>VLOOKUP($A1769,'Medical Examinations'!$A1769:$P4103,11,FALSE)</f>
        <v>Underweight</v>
      </c>
      <c r="K1769" s="11" t="str">
        <f>VLOOKUP($A1769,'Medical Examinations'!$A1769:$P4103,12,FALSE)</f>
        <v>Diabetes</v>
      </c>
      <c r="L1769" s="11" t="str">
        <f>VLOOKUP($A600,'Hospitalisation Details'!$K600:$S2942,7,FALSE)</f>
        <v>10 Oct 1958</v>
      </c>
      <c r="M1769" s="17">
        <f>VLOOKUP($A600,'Hospitalisation Details'!$K600:$S2942,9,FALSE)</f>
        <v>16455.71</v>
      </c>
      <c r="N1769" s="11" t="str">
        <f>VLOOKUP($A600,'Hospitalisation Details'!$K600:$S2942,4,FALSE)</f>
        <v>Tier - 2</v>
      </c>
      <c r="O1769" s="11" t="str">
        <f>VLOOKUP($A600,'Hospitalisation Details'!$K600:$S2942,5,FALSE)</f>
        <v>Tier - 2</v>
      </c>
      <c r="P1769" s="11" t="str">
        <f>VLOOKUP($A600,'Hospitalisation Details'!$K600:$S2942,6,FALSE)</f>
        <v>R1012</v>
      </c>
      <c r="Q1769" s="36">
        <f ca="1">VLOOKUP($A600,'Hospitalisation Details'!$K600:$S2942,8,FALSE)</f>
        <v>66</v>
      </c>
    </row>
    <row r="1770" spans="1:17" x14ac:dyDescent="0.3">
      <c r="A1770" s="14" t="str">
        <f>VLOOKUP('Customer Names'!A1770,'Customer Names'!A1770:F4104,1,FALSE)</f>
        <v>Id1769</v>
      </c>
      <c r="B1770" s="11" t="str">
        <f>VLOOKUP('Customer Names'!B1770,'Customer Names'!B1770:G4104,5,FALSE)</f>
        <v>Katie</v>
      </c>
      <c r="C1770" s="11">
        <f>VLOOKUP($A1770,'Medical Examinations'!$A1770:$O4104,2,FALSE)</f>
        <v>36.630000000000003</v>
      </c>
      <c r="D1770" s="11">
        <f>VLOOKUP($A1770,'Medical Examinations'!$A1770:$O4104,3,FALSE)</f>
        <v>5.15</v>
      </c>
      <c r="E1770" s="11" t="str">
        <f>VLOOKUP($A1770,'Medical Examinations'!$A1770:$P4104,14,FALSE)</f>
        <v>No</v>
      </c>
      <c r="F1770" s="11" t="str">
        <f>VLOOKUP($A1770,'Medical Examinations'!$A1770:$O4104,5,FALSE)</f>
        <v>No</v>
      </c>
      <c r="G1770" s="11" t="str">
        <f>VLOOKUP($A1770,'Medical Examinations'!$A1770:$O4104,6,FALSE)</f>
        <v>No</v>
      </c>
      <c r="H1770" s="11">
        <f>VLOOKUP($A1770,'Medical Examinations'!$A1770:$P4104,13,FALSE)</f>
        <v>0</v>
      </c>
      <c r="I1770" s="11" t="str">
        <f>VLOOKUP($A1770,'Medical Examinations'!$A1770:$P4104,16,FALSE)</f>
        <v>No</v>
      </c>
      <c r="J1770" s="11" t="str">
        <f>VLOOKUP($A1770,'Medical Examinations'!$A1770:$P4104,11,FALSE)</f>
        <v>Obesity</v>
      </c>
      <c r="K1770" s="11" t="str">
        <f>VLOOKUP($A1770,'Medical Examinations'!$A1770:$P4104,12,FALSE)</f>
        <v>Normal</v>
      </c>
      <c r="L1770" s="11" t="str">
        <f>VLOOKUP($A601,'Hospitalisation Details'!$K601:$S2943,7,FALSE)</f>
        <v>20 Dec 2003</v>
      </c>
      <c r="M1770" s="17">
        <f>VLOOKUP($A601,'Hospitalisation Details'!$K601:$S2943,9,FALSE)</f>
        <v>16450.89</v>
      </c>
      <c r="N1770" s="11" t="str">
        <f>VLOOKUP($A601,'Hospitalisation Details'!$K601:$S2943,4,FALSE)</f>
        <v>Tier - 2</v>
      </c>
      <c r="O1770" s="11" t="str">
        <f>VLOOKUP($A601,'Hospitalisation Details'!$K601:$S2943,5,FALSE)</f>
        <v>Tier - 1</v>
      </c>
      <c r="P1770" s="11" t="str">
        <f>VLOOKUP($A601,'Hospitalisation Details'!$K601:$S2943,6,FALSE)</f>
        <v>R1012</v>
      </c>
      <c r="Q1770" s="36">
        <f ca="1">VLOOKUP($A601,'Hospitalisation Details'!$K601:$S2943,8,FALSE)</f>
        <v>21</v>
      </c>
    </row>
    <row r="1771" spans="1:17" x14ac:dyDescent="0.3">
      <c r="A1771" s="14" t="str">
        <f>VLOOKUP('Customer Names'!A1771,'Customer Names'!A1771:F4105,1,FALSE)</f>
        <v>Id1770</v>
      </c>
      <c r="B1771" s="11" t="str">
        <f>VLOOKUP('Customer Names'!B1771,'Customer Names'!B1771:G4105,5,FALSE)</f>
        <v>Michaela L</v>
      </c>
      <c r="C1771" s="11">
        <f>VLOOKUP($A1771,'Medical Examinations'!$A1771:$O4105,2,FALSE)</f>
        <v>16.47</v>
      </c>
      <c r="D1771" s="11">
        <f>VLOOKUP($A1771,'Medical Examinations'!$A1771:$O4105,3,FALSE)</f>
        <v>11.72</v>
      </c>
      <c r="E1771" s="11" t="str">
        <f>VLOOKUP($A1771,'Medical Examinations'!$A1771:$P4105,14,FALSE)</f>
        <v>No</v>
      </c>
      <c r="F1771" s="11" t="str">
        <f>VLOOKUP($A1771,'Medical Examinations'!$A1771:$O4105,5,FALSE)</f>
        <v>No</v>
      </c>
      <c r="G1771" s="11" t="str">
        <f>VLOOKUP($A1771,'Medical Examinations'!$A1771:$O4105,6,FALSE)</f>
        <v>No</v>
      </c>
      <c r="H1771" s="11">
        <f>VLOOKUP($A1771,'Medical Examinations'!$A1771:$P4105,13,FALSE)</f>
        <v>0</v>
      </c>
      <c r="I1771" s="11" t="str">
        <f>VLOOKUP($A1771,'Medical Examinations'!$A1771:$P4105,16,FALSE)</f>
        <v>No</v>
      </c>
      <c r="J1771" s="11" t="str">
        <f>VLOOKUP($A1771,'Medical Examinations'!$A1771:$P4105,11,FALSE)</f>
        <v>Underweight</v>
      </c>
      <c r="K1771" s="11" t="str">
        <f>VLOOKUP($A1771,'Medical Examinations'!$A1771:$P4105,12,FALSE)</f>
        <v>Diabetes</v>
      </c>
      <c r="L1771" s="11" t="str">
        <f>VLOOKUP($A602,'Hospitalisation Details'!$K602:$S2944,7,FALSE)</f>
        <v>28 Sep 1995</v>
      </c>
      <c r="M1771" s="17">
        <f>VLOOKUP($A602,'Hospitalisation Details'!$K602:$S2944,9,FALSE)</f>
        <v>16420.490000000002</v>
      </c>
      <c r="N1771" s="11" t="str">
        <f>VLOOKUP($A602,'Hospitalisation Details'!$K602:$S2944,4,FALSE)</f>
        <v>Tier - 2</v>
      </c>
      <c r="O1771" s="11" t="str">
        <f>VLOOKUP($A602,'Hospitalisation Details'!$K602:$S2944,5,FALSE)</f>
        <v>Tier - 3</v>
      </c>
      <c r="P1771" s="11" t="str">
        <f>VLOOKUP($A602,'Hospitalisation Details'!$K602:$S2944,6,FALSE)</f>
        <v>R1012</v>
      </c>
      <c r="Q1771" s="36">
        <f ca="1">VLOOKUP($A602,'Hospitalisation Details'!$K602:$S2944,8,FALSE)</f>
        <v>29</v>
      </c>
    </row>
    <row r="1772" spans="1:17" x14ac:dyDescent="0.3">
      <c r="A1772" s="14" t="str">
        <f>VLOOKUP('Customer Names'!A1772,'Customer Names'!A1772:F4106,1,FALSE)</f>
        <v>Id1771</v>
      </c>
      <c r="B1772" s="11" t="str">
        <f>VLOOKUP('Customer Names'!B1772,'Customer Names'!B1772:G4106,5,FALSE)</f>
        <v>Shalaleh</v>
      </c>
      <c r="C1772" s="11">
        <f>VLOOKUP($A1772,'Medical Examinations'!$A1772:$O4106,2,FALSE)</f>
        <v>25.8</v>
      </c>
      <c r="D1772" s="11">
        <f>VLOOKUP($A1772,'Medical Examinations'!$A1772:$O4106,3,FALSE)</f>
        <v>5.29</v>
      </c>
      <c r="E1772" s="11" t="str">
        <f>VLOOKUP($A1772,'Medical Examinations'!$A1772:$P4106,14,FALSE)</f>
        <v>No</v>
      </c>
      <c r="F1772" s="11" t="str">
        <f>VLOOKUP($A1772,'Medical Examinations'!$A1772:$O4106,5,FALSE)</f>
        <v>No</v>
      </c>
      <c r="G1772" s="11" t="str">
        <f>VLOOKUP($A1772,'Medical Examinations'!$A1772:$O4106,6,FALSE)</f>
        <v>No</v>
      </c>
      <c r="H1772" s="11">
        <f>VLOOKUP($A1772,'Medical Examinations'!$A1772:$P4106,13,FALSE)</f>
        <v>0</v>
      </c>
      <c r="I1772" s="11" t="str">
        <f>VLOOKUP($A1772,'Medical Examinations'!$A1772:$P4106,16,FALSE)</f>
        <v>No</v>
      </c>
      <c r="J1772" s="11" t="str">
        <f>VLOOKUP($A1772,'Medical Examinations'!$A1772:$P4106,11,FALSE)</f>
        <v>Overweight</v>
      </c>
      <c r="K1772" s="11" t="str">
        <f>VLOOKUP($A1772,'Medical Examinations'!$A1772:$P4106,12,FALSE)</f>
        <v>Normal</v>
      </c>
      <c r="L1772" s="11" t="str">
        <f>VLOOKUP($A603,'Hospitalisation Details'!$K603:$S2945,7,FALSE)</f>
        <v>5 Dec 1965</v>
      </c>
      <c r="M1772" s="17">
        <f>VLOOKUP($A603,'Hospitalisation Details'!$K603:$S2945,9,FALSE)</f>
        <v>16351.42</v>
      </c>
      <c r="N1772" s="11" t="str">
        <f>VLOOKUP($A603,'Hospitalisation Details'!$K603:$S2945,4,FALSE)</f>
        <v>Tier - 2</v>
      </c>
      <c r="O1772" s="11" t="str">
        <f>VLOOKUP($A603,'Hospitalisation Details'!$K603:$S2945,5,FALSE)</f>
        <v>Tier - 3</v>
      </c>
      <c r="P1772" s="11" t="str">
        <f>VLOOKUP($A603,'Hospitalisation Details'!$K603:$S2945,6,FALSE)</f>
        <v>R1026</v>
      </c>
      <c r="Q1772" s="36">
        <f ca="1">VLOOKUP($A603,'Hospitalisation Details'!$K603:$S2945,8,FALSE)</f>
        <v>59</v>
      </c>
    </row>
    <row r="1773" spans="1:17" x14ac:dyDescent="0.3">
      <c r="A1773" s="14" t="str">
        <f>VLOOKUP('Customer Names'!A1773,'Customer Names'!A1773:F4107,1,FALSE)</f>
        <v>Id1772</v>
      </c>
      <c r="B1773" s="11" t="str">
        <f>VLOOKUP('Customer Names'!B1773,'Customer Names'!B1773:G4107,5,FALSE)</f>
        <v>Karen</v>
      </c>
      <c r="C1773" s="11">
        <f>VLOOKUP($A1773,'Medical Examinations'!$A1773:$O4107,2,FALSE)</f>
        <v>23.6</v>
      </c>
      <c r="D1773" s="11">
        <f>VLOOKUP($A1773,'Medical Examinations'!$A1773:$O4107,3,FALSE)</f>
        <v>4.33</v>
      </c>
      <c r="E1773" s="11" t="str">
        <f>VLOOKUP($A1773,'Medical Examinations'!$A1773:$P4107,14,FALSE)</f>
        <v>No</v>
      </c>
      <c r="F1773" s="11" t="str">
        <f>VLOOKUP($A1773,'Medical Examinations'!$A1773:$O4107,5,FALSE)</f>
        <v>No</v>
      </c>
      <c r="G1773" s="11" t="str">
        <f>VLOOKUP($A1773,'Medical Examinations'!$A1773:$O4107,6,FALSE)</f>
        <v>No</v>
      </c>
      <c r="H1773" s="11">
        <f>VLOOKUP($A1773,'Medical Examinations'!$A1773:$P4107,13,FALSE)</f>
        <v>0</v>
      </c>
      <c r="I1773" s="11" t="str">
        <f>VLOOKUP($A1773,'Medical Examinations'!$A1773:$P4107,16,FALSE)</f>
        <v>No</v>
      </c>
      <c r="J1773" s="11" t="str">
        <f>VLOOKUP($A1773,'Medical Examinations'!$A1773:$P4107,11,FALSE)</f>
        <v>Normal Weight</v>
      </c>
      <c r="K1773" s="11" t="str">
        <f>VLOOKUP($A1773,'Medical Examinations'!$A1773:$P4107,12,FALSE)</f>
        <v>Normal</v>
      </c>
      <c r="L1773" s="11" t="str">
        <f>VLOOKUP($A604,'Hospitalisation Details'!$K604:$S2946,7,FALSE)</f>
        <v>8 Aug 1969</v>
      </c>
      <c r="M1773" s="17">
        <f>VLOOKUP($A604,'Hospitalisation Details'!$K604:$S2946,9,FALSE)</f>
        <v>16311.05</v>
      </c>
      <c r="N1773" s="11" t="str">
        <f>VLOOKUP($A604,'Hospitalisation Details'!$K604:$S2946,4,FALSE)</f>
        <v>Tier - 2</v>
      </c>
      <c r="O1773" s="11" t="str">
        <f>VLOOKUP($A604,'Hospitalisation Details'!$K604:$S2946,5,FALSE)</f>
        <v>Tier - 3</v>
      </c>
      <c r="P1773" s="11" t="str">
        <f>VLOOKUP($A604,'Hospitalisation Details'!$K604:$S2946,6,FALSE)</f>
        <v>R1026</v>
      </c>
      <c r="Q1773" s="36">
        <f ca="1">VLOOKUP($A604,'Hospitalisation Details'!$K604:$S2946,8,FALSE)</f>
        <v>55</v>
      </c>
    </row>
    <row r="1774" spans="1:17" x14ac:dyDescent="0.3">
      <c r="A1774" s="14" t="str">
        <f>VLOOKUP('Customer Names'!A1774,'Customer Names'!A1774:F4108,1,FALSE)</f>
        <v>Id1773</v>
      </c>
      <c r="B1774" s="11" t="str">
        <f>VLOOKUP('Customer Names'!B1774,'Customer Names'!B1774:G4108,5,FALSE)</f>
        <v>Zuzana</v>
      </c>
      <c r="C1774" s="11">
        <f>VLOOKUP($A1774,'Medical Examinations'!$A1774:$O4108,2,FALSE)</f>
        <v>32.11</v>
      </c>
      <c r="D1774" s="11">
        <f>VLOOKUP($A1774,'Medical Examinations'!$A1774:$O4108,3,FALSE)</f>
        <v>6.24</v>
      </c>
      <c r="E1774" s="11" t="str">
        <f>VLOOKUP($A1774,'Medical Examinations'!$A1774:$P4108,14,FALSE)</f>
        <v>No</v>
      </c>
      <c r="F1774" s="11" t="str">
        <f>VLOOKUP($A1774,'Medical Examinations'!$A1774:$O4108,5,FALSE)</f>
        <v>No</v>
      </c>
      <c r="G1774" s="11" t="str">
        <f>VLOOKUP($A1774,'Medical Examinations'!$A1774:$O4108,6,FALSE)</f>
        <v>Yes</v>
      </c>
      <c r="H1774" s="11">
        <f>VLOOKUP($A1774,'Medical Examinations'!$A1774:$P4108,13,FALSE)</f>
        <v>1</v>
      </c>
      <c r="I1774" s="11" t="str">
        <f>VLOOKUP($A1774,'Medical Examinations'!$A1774:$P4108,16,FALSE)</f>
        <v>No</v>
      </c>
      <c r="J1774" s="11" t="str">
        <f>VLOOKUP($A1774,'Medical Examinations'!$A1774:$P4108,11,FALSE)</f>
        <v>Obesity</v>
      </c>
      <c r="K1774" s="11" t="str">
        <f>VLOOKUP($A1774,'Medical Examinations'!$A1774:$P4108,12,FALSE)</f>
        <v>Prediabetes</v>
      </c>
      <c r="L1774" s="11" t="str">
        <f>VLOOKUP($A605,'Hospitalisation Details'!$K605:$S2947,7,FALSE)</f>
        <v>24 Aug 2003</v>
      </c>
      <c r="M1774" s="17">
        <f>VLOOKUP($A605,'Hospitalisation Details'!$K605:$S2947,9,FALSE)</f>
        <v>16297.85</v>
      </c>
      <c r="N1774" s="11" t="str">
        <f>VLOOKUP($A605,'Hospitalisation Details'!$K605:$S2947,4,FALSE)</f>
        <v>Tier - 2</v>
      </c>
      <c r="O1774" s="11" t="str">
        <f>VLOOKUP($A605,'Hospitalisation Details'!$K605:$S2947,5,FALSE)</f>
        <v>Tier - 3</v>
      </c>
      <c r="P1774" s="11" t="str">
        <f>VLOOKUP($A605,'Hospitalisation Details'!$K605:$S2947,6,FALSE)</f>
        <v>R1011</v>
      </c>
      <c r="Q1774" s="36">
        <f ca="1">VLOOKUP($A605,'Hospitalisation Details'!$K605:$S2947,8,FALSE)</f>
        <v>21</v>
      </c>
    </row>
    <row r="1775" spans="1:17" x14ac:dyDescent="0.3">
      <c r="A1775" s="14" t="str">
        <f>VLOOKUP('Customer Names'!A1775,'Customer Names'!A1775:F4109,1,FALSE)</f>
        <v>Id1774</v>
      </c>
      <c r="B1775" s="11" t="str">
        <f>VLOOKUP('Customer Names'!B1775,'Customer Names'!B1775:G4109,5,FALSE)</f>
        <v>Daniel J</v>
      </c>
      <c r="C1775" s="11">
        <f>VLOOKUP($A1775,'Medical Examinations'!$A1775:$O4109,2,FALSE)</f>
        <v>30.114999999999998</v>
      </c>
      <c r="D1775" s="11">
        <f>VLOOKUP($A1775,'Medical Examinations'!$A1775:$O4109,3,FALSE)</f>
        <v>11.61</v>
      </c>
      <c r="E1775" s="11" t="str">
        <f>VLOOKUP($A1775,'Medical Examinations'!$A1775:$P4109,14,FALSE)</f>
        <v>No</v>
      </c>
      <c r="F1775" s="11" t="str">
        <f>VLOOKUP($A1775,'Medical Examinations'!$A1775:$O4109,5,FALSE)</f>
        <v>No</v>
      </c>
      <c r="G1775" s="11" t="str">
        <f>VLOOKUP($A1775,'Medical Examinations'!$A1775:$O4109,6,FALSE)</f>
        <v>No</v>
      </c>
      <c r="H1775" s="11">
        <f>VLOOKUP($A1775,'Medical Examinations'!$A1775:$P4109,13,FALSE)</f>
        <v>0</v>
      </c>
      <c r="I1775" s="11" t="str">
        <f>VLOOKUP($A1775,'Medical Examinations'!$A1775:$P4109,16,FALSE)</f>
        <v>No</v>
      </c>
      <c r="J1775" s="11" t="str">
        <f>VLOOKUP($A1775,'Medical Examinations'!$A1775:$P4109,11,FALSE)</f>
        <v>Obesity</v>
      </c>
      <c r="K1775" s="11" t="str">
        <f>VLOOKUP($A1775,'Medical Examinations'!$A1775:$P4109,12,FALSE)</f>
        <v>Diabetes</v>
      </c>
      <c r="L1775" s="11" t="str">
        <f>VLOOKUP($A606,'Hospitalisation Details'!$K606:$S2948,7,FALSE)</f>
        <v>30 Jul 1972</v>
      </c>
      <c r="M1775" s="17">
        <f>VLOOKUP($A606,'Hospitalisation Details'!$K606:$S2948,9,FALSE)</f>
        <v>16267.32</v>
      </c>
      <c r="N1775" s="11" t="str">
        <f>VLOOKUP($A606,'Hospitalisation Details'!$K606:$S2948,4,FALSE)</f>
        <v>Tier - 2</v>
      </c>
      <c r="O1775" s="11" t="str">
        <f>VLOOKUP($A606,'Hospitalisation Details'!$K606:$S2948,5,FALSE)</f>
        <v>Tier - 2</v>
      </c>
      <c r="P1775" s="11" t="str">
        <f>VLOOKUP($A606,'Hospitalisation Details'!$K606:$S2948,6,FALSE)</f>
        <v>R1023</v>
      </c>
      <c r="Q1775" s="36">
        <f ca="1">VLOOKUP($A606,'Hospitalisation Details'!$K606:$S2948,8,FALSE)</f>
        <v>52</v>
      </c>
    </row>
    <row r="1776" spans="1:17" x14ac:dyDescent="0.3">
      <c r="A1776" s="14" t="str">
        <f>VLOOKUP('Customer Names'!A1776,'Customer Names'!A1776:F4110,1,FALSE)</f>
        <v>Id1775</v>
      </c>
      <c r="B1776" s="11" t="str">
        <f>VLOOKUP('Customer Names'!B1776,'Customer Names'!B1776:G4110,5,FALSE)</f>
        <v>Alexandra</v>
      </c>
      <c r="C1776" s="11">
        <f>VLOOKUP($A1776,'Medical Examinations'!$A1776:$O4110,2,FALSE)</f>
        <v>20.28</v>
      </c>
      <c r="D1776" s="11">
        <f>VLOOKUP($A1776,'Medical Examinations'!$A1776:$O4110,3,FALSE)</f>
        <v>11.07</v>
      </c>
      <c r="E1776" s="11" t="str">
        <f>VLOOKUP($A1776,'Medical Examinations'!$A1776:$P4110,14,FALSE)</f>
        <v>Yes</v>
      </c>
      <c r="F1776" s="11" t="str">
        <f>VLOOKUP($A1776,'Medical Examinations'!$A1776:$O4110,5,FALSE)</f>
        <v>No</v>
      </c>
      <c r="G1776" s="11" t="str">
        <f>VLOOKUP($A1776,'Medical Examinations'!$A1776:$O4110,6,FALSE)</f>
        <v>No</v>
      </c>
      <c r="H1776" s="11">
        <f>VLOOKUP($A1776,'Medical Examinations'!$A1776:$P4110,13,FALSE)</f>
        <v>0</v>
      </c>
      <c r="I1776" s="11" t="str">
        <f>VLOOKUP($A1776,'Medical Examinations'!$A1776:$P4110,16,FALSE)</f>
        <v>No</v>
      </c>
      <c r="J1776" s="11" t="str">
        <f>VLOOKUP($A1776,'Medical Examinations'!$A1776:$P4110,11,FALSE)</f>
        <v>Normal Weight</v>
      </c>
      <c r="K1776" s="11" t="str">
        <f>VLOOKUP($A1776,'Medical Examinations'!$A1776:$P4110,12,FALSE)</f>
        <v>Diabetes</v>
      </c>
      <c r="L1776" s="11" t="str">
        <f>VLOOKUP($A607,'Hospitalisation Details'!$K607:$S2949,7,FALSE)</f>
        <v>8 Sep 2002</v>
      </c>
      <c r="M1776" s="17">
        <f>VLOOKUP($A607,'Hospitalisation Details'!$K607:$S2949,9,FALSE)</f>
        <v>16232.85</v>
      </c>
      <c r="N1776" s="11" t="str">
        <f>VLOOKUP($A607,'Hospitalisation Details'!$K607:$S2949,4,FALSE)</f>
        <v>Tier - 2</v>
      </c>
      <c r="O1776" s="11" t="str">
        <f>VLOOKUP($A607,'Hospitalisation Details'!$K607:$S2949,5,FALSE)</f>
        <v>Tier - 1</v>
      </c>
      <c r="P1776" s="11" t="str">
        <f>VLOOKUP($A607,'Hospitalisation Details'!$K607:$S2949,6,FALSE)</f>
        <v>R1011</v>
      </c>
      <c r="Q1776" s="36">
        <f ca="1">VLOOKUP($A607,'Hospitalisation Details'!$K607:$S2949,8,FALSE)</f>
        <v>22</v>
      </c>
    </row>
    <row r="1777" spans="1:17" x14ac:dyDescent="0.3">
      <c r="A1777" s="14" t="str">
        <f>VLOOKUP('Customer Names'!A1777,'Customer Names'!A1777:F4111,1,FALSE)</f>
        <v>Id1776</v>
      </c>
      <c r="B1777" s="11" t="str">
        <f>VLOOKUP('Customer Names'!B1777,'Customer Names'!B1777:G4111,5,FALSE)</f>
        <v>Jessica</v>
      </c>
      <c r="C1777" s="11">
        <f>VLOOKUP($A1777,'Medical Examinations'!$A1777:$O4111,2,FALSE)</f>
        <v>20.234999999999999</v>
      </c>
      <c r="D1777" s="11">
        <f>VLOOKUP($A1777,'Medical Examinations'!$A1777:$O4111,3,FALSE)</f>
        <v>5.19</v>
      </c>
      <c r="E1777" s="11" t="str">
        <f>VLOOKUP($A1777,'Medical Examinations'!$A1777:$P4111,14,FALSE)</f>
        <v>No</v>
      </c>
      <c r="F1777" s="11" t="str">
        <f>VLOOKUP($A1777,'Medical Examinations'!$A1777:$O4111,5,FALSE)</f>
        <v>No</v>
      </c>
      <c r="G1777" s="11" t="str">
        <f>VLOOKUP($A1777,'Medical Examinations'!$A1777:$O4111,6,FALSE)</f>
        <v>Yes</v>
      </c>
      <c r="H1777" s="11">
        <f>VLOOKUP($A1777,'Medical Examinations'!$A1777:$P4111,13,FALSE)</f>
        <v>1</v>
      </c>
      <c r="I1777" s="11" t="str">
        <f>VLOOKUP($A1777,'Medical Examinations'!$A1777:$P4111,16,FALSE)</f>
        <v>No</v>
      </c>
      <c r="J1777" s="11" t="str">
        <f>VLOOKUP($A1777,'Medical Examinations'!$A1777:$P4111,11,FALSE)</f>
        <v>Normal Weight</v>
      </c>
      <c r="K1777" s="11" t="str">
        <f>VLOOKUP($A1777,'Medical Examinations'!$A1777:$P4111,12,FALSE)</f>
        <v>Normal</v>
      </c>
      <c r="L1777" s="11" t="str">
        <f>VLOOKUP($A608,'Hospitalisation Details'!$K608:$S2950,7,FALSE)</f>
        <v>21 Aug 1988</v>
      </c>
      <c r="M1777" s="17">
        <f>VLOOKUP($A608,'Hospitalisation Details'!$K608:$S2950,9,FALSE)</f>
        <v>16205.88</v>
      </c>
      <c r="N1777" s="11" t="str">
        <f>VLOOKUP($A608,'Hospitalisation Details'!$K608:$S2950,4,FALSE)</f>
        <v>Tier - 2</v>
      </c>
      <c r="O1777" s="11" t="str">
        <f>VLOOKUP($A608,'Hospitalisation Details'!$K608:$S2950,5,FALSE)</f>
        <v>Tier - 1</v>
      </c>
      <c r="P1777" s="11" t="str">
        <f>VLOOKUP($A608,'Hospitalisation Details'!$K608:$S2950,6,FALSE)</f>
        <v>R1012</v>
      </c>
      <c r="Q1777" s="36">
        <f ca="1">VLOOKUP($A608,'Hospitalisation Details'!$K608:$S2950,8,FALSE)</f>
        <v>36</v>
      </c>
    </row>
    <row r="1778" spans="1:17" x14ac:dyDescent="0.3">
      <c r="A1778" s="14" t="str">
        <f>VLOOKUP('Customer Names'!A1778,'Customer Names'!A1778:F4112,1,FALSE)</f>
        <v>Id1777</v>
      </c>
      <c r="B1778" s="11" t="str">
        <f>VLOOKUP('Customer Names'!B1778,'Customer Names'!B1778:G4112,5,FALSE)</f>
        <v>Matthew M</v>
      </c>
      <c r="C1778" s="11">
        <f>VLOOKUP($A1778,'Medical Examinations'!$A1778:$O4112,2,FALSE)</f>
        <v>25.27</v>
      </c>
      <c r="D1778" s="11">
        <f>VLOOKUP($A1778,'Medical Examinations'!$A1778:$O4112,3,FALSE)</f>
        <v>5.7</v>
      </c>
      <c r="E1778" s="11" t="str">
        <f>VLOOKUP($A1778,'Medical Examinations'!$A1778:$P4112,14,FALSE)</f>
        <v>Yes</v>
      </c>
      <c r="F1778" s="11" t="str">
        <f>VLOOKUP($A1778,'Medical Examinations'!$A1778:$O4112,5,FALSE)</f>
        <v>No</v>
      </c>
      <c r="G1778" s="11" t="str">
        <f>VLOOKUP($A1778,'Medical Examinations'!$A1778:$O4112,6,FALSE)</f>
        <v>No</v>
      </c>
      <c r="H1778" s="11">
        <f>VLOOKUP($A1778,'Medical Examinations'!$A1778:$P4112,13,FALSE)</f>
        <v>1</v>
      </c>
      <c r="I1778" s="11" t="str">
        <f>VLOOKUP($A1778,'Medical Examinations'!$A1778:$P4112,16,FALSE)</f>
        <v>No</v>
      </c>
      <c r="J1778" s="11" t="str">
        <f>VLOOKUP($A1778,'Medical Examinations'!$A1778:$P4112,11,FALSE)</f>
        <v>Overweight</v>
      </c>
      <c r="K1778" s="11" t="str">
        <f>VLOOKUP($A1778,'Medical Examinations'!$A1778:$P4112,12,FALSE)</f>
        <v>Prediabetes</v>
      </c>
      <c r="L1778" s="11" t="str">
        <f>VLOOKUP($A609,'Hospitalisation Details'!$K609:$S2951,7,FALSE)</f>
        <v>6 Aug 1988</v>
      </c>
      <c r="M1778" s="17">
        <f>VLOOKUP($A609,'Hospitalisation Details'!$K609:$S2951,9,FALSE)</f>
        <v>16199.1</v>
      </c>
      <c r="N1778" s="11" t="str">
        <f>VLOOKUP($A609,'Hospitalisation Details'!$K609:$S2951,4,FALSE)</f>
        <v>Tier - 2</v>
      </c>
      <c r="O1778" s="11" t="str">
        <f>VLOOKUP($A609,'Hospitalisation Details'!$K609:$S2951,5,FALSE)</f>
        <v>Tier - 2</v>
      </c>
      <c r="P1778" s="11" t="str">
        <f>VLOOKUP($A609,'Hospitalisation Details'!$K609:$S2951,6,FALSE)</f>
        <v>R1012</v>
      </c>
      <c r="Q1778" s="36">
        <f ca="1">VLOOKUP($A609,'Hospitalisation Details'!$K609:$S2951,8,FALSE)</f>
        <v>36</v>
      </c>
    </row>
    <row r="1779" spans="1:17" x14ac:dyDescent="0.3">
      <c r="A1779" s="14" t="str">
        <f>VLOOKUP('Customer Names'!A1779,'Customer Names'!A1779:F4113,1,FALSE)</f>
        <v>Id1778</v>
      </c>
      <c r="B1779" s="11" t="str">
        <f>VLOOKUP('Customer Names'!B1779,'Customer Names'!B1779:G4113,5,FALSE)</f>
        <v>Nadine A</v>
      </c>
      <c r="C1779" s="11">
        <f>VLOOKUP($A1779,'Medical Examinations'!$A1779:$O4113,2,FALSE)</f>
        <v>24.24</v>
      </c>
      <c r="D1779" s="11">
        <f>VLOOKUP($A1779,'Medical Examinations'!$A1779:$O4113,3,FALSE)</f>
        <v>6.15</v>
      </c>
      <c r="E1779" s="11" t="str">
        <f>VLOOKUP($A1779,'Medical Examinations'!$A1779:$P4113,14,FALSE)</f>
        <v>No</v>
      </c>
      <c r="F1779" s="11" t="str">
        <f>VLOOKUP($A1779,'Medical Examinations'!$A1779:$O4113,5,FALSE)</f>
        <v>No</v>
      </c>
      <c r="G1779" s="11" t="str">
        <f>VLOOKUP($A1779,'Medical Examinations'!$A1779:$O4113,6,FALSE)</f>
        <v>No</v>
      </c>
      <c r="H1779" s="11">
        <f>VLOOKUP($A1779,'Medical Examinations'!$A1779:$P4113,13,FALSE)</f>
        <v>0</v>
      </c>
      <c r="I1779" s="11" t="str">
        <f>VLOOKUP($A1779,'Medical Examinations'!$A1779:$P4113,16,FALSE)</f>
        <v>No</v>
      </c>
      <c r="J1779" s="11" t="str">
        <f>VLOOKUP($A1779,'Medical Examinations'!$A1779:$P4113,11,FALSE)</f>
        <v>Normal Weight</v>
      </c>
      <c r="K1779" s="11" t="str">
        <f>VLOOKUP($A1779,'Medical Examinations'!$A1779:$P4113,12,FALSE)</f>
        <v>Prediabetes</v>
      </c>
      <c r="L1779" s="11" t="str">
        <f>VLOOKUP($A610,'Hospitalisation Details'!$K610:$S2952,7,FALSE)</f>
        <v>11 Sep 1974</v>
      </c>
      <c r="M1779" s="17">
        <f>VLOOKUP($A610,'Hospitalisation Details'!$K610:$S2952,9,FALSE)</f>
        <v>16190.97</v>
      </c>
      <c r="N1779" s="11" t="str">
        <f>VLOOKUP($A610,'Hospitalisation Details'!$K610:$S2952,4,FALSE)</f>
        <v>Tier - 2</v>
      </c>
      <c r="O1779" s="11" t="str">
        <f>VLOOKUP($A610,'Hospitalisation Details'!$K610:$S2952,5,FALSE)</f>
        <v>Tier - 3</v>
      </c>
      <c r="P1779" s="11" t="str">
        <f>VLOOKUP($A610,'Hospitalisation Details'!$K610:$S2952,6,FALSE)</f>
        <v>R1012</v>
      </c>
      <c r="Q1779" s="36">
        <f ca="1">VLOOKUP($A610,'Hospitalisation Details'!$K610:$S2952,8,FALSE)</f>
        <v>50</v>
      </c>
    </row>
    <row r="1780" spans="1:17" x14ac:dyDescent="0.3">
      <c r="A1780" s="14" t="str">
        <f>VLOOKUP('Customer Names'!A1780,'Customer Names'!A1780:F4114,1,FALSE)</f>
        <v>Id1779</v>
      </c>
      <c r="B1780" s="11" t="str">
        <f>VLOOKUP('Customer Names'!B1780,'Customer Names'!B1780:G4114,5,FALSE)</f>
        <v>Peter J</v>
      </c>
      <c r="C1780" s="11">
        <f>VLOOKUP($A1780,'Medical Examinations'!$A1780:$O4114,2,FALSE)</f>
        <v>35.75</v>
      </c>
      <c r="D1780" s="11">
        <f>VLOOKUP($A1780,'Medical Examinations'!$A1780:$O4114,3,FALSE)</f>
        <v>5.07</v>
      </c>
      <c r="E1780" s="11" t="str">
        <f>VLOOKUP($A1780,'Medical Examinations'!$A1780:$P4114,14,FALSE)</f>
        <v>No</v>
      </c>
      <c r="F1780" s="11" t="str">
        <f>VLOOKUP($A1780,'Medical Examinations'!$A1780:$O4114,5,FALSE)</f>
        <v>No</v>
      </c>
      <c r="G1780" s="11" t="str">
        <f>VLOOKUP($A1780,'Medical Examinations'!$A1780:$O4114,6,FALSE)</f>
        <v>No</v>
      </c>
      <c r="H1780" s="11">
        <f>VLOOKUP($A1780,'Medical Examinations'!$A1780:$P4114,13,FALSE)</f>
        <v>0</v>
      </c>
      <c r="I1780" s="11" t="str">
        <f>VLOOKUP($A1780,'Medical Examinations'!$A1780:$P4114,16,FALSE)</f>
        <v>No</v>
      </c>
      <c r="J1780" s="11" t="str">
        <f>VLOOKUP($A1780,'Medical Examinations'!$A1780:$P4114,11,FALSE)</f>
        <v>Obesity</v>
      </c>
      <c r="K1780" s="11" t="str">
        <f>VLOOKUP($A1780,'Medical Examinations'!$A1780:$P4114,12,FALSE)</f>
        <v>Normal</v>
      </c>
      <c r="L1780" s="11" t="str">
        <f>VLOOKUP($A611,'Hospitalisation Details'!$K611:$S2953,7,FALSE)</f>
        <v>6 Jul 1982</v>
      </c>
      <c r="M1780" s="17">
        <f>VLOOKUP($A611,'Hospitalisation Details'!$K611:$S2953,9,FALSE)</f>
        <v>16152.04</v>
      </c>
      <c r="N1780" s="11" t="str">
        <f>VLOOKUP($A611,'Hospitalisation Details'!$K611:$S2953,4,FALSE)</f>
        <v>Tier - 2</v>
      </c>
      <c r="O1780" s="11" t="str">
        <f>VLOOKUP($A611,'Hospitalisation Details'!$K611:$S2953,5,FALSE)</f>
        <v>Tier - 1</v>
      </c>
      <c r="P1780" s="11" t="str">
        <f>VLOOKUP($A611,'Hospitalisation Details'!$K611:$S2953,6,FALSE)</f>
        <v>R1026</v>
      </c>
      <c r="Q1780" s="36">
        <f ca="1">VLOOKUP($A611,'Hospitalisation Details'!$K611:$S2953,8,FALSE)</f>
        <v>42</v>
      </c>
    </row>
    <row r="1781" spans="1:17" x14ac:dyDescent="0.3">
      <c r="A1781" s="14" t="str">
        <f>VLOOKUP('Customer Names'!A1781,'Customer Names'!A1781:F4115,1,FALSE)</f>
        <v>Id1780</v>
      </c>
      <c r="B1781" s="11" t="str">
        <f>VLOOKUP('Customer Names'!B1781,'Customer Names'!B1781:G4115,5,FALSE)</f>
        <v>Colleen M</v>
      </c>
      <c r="C1781" s="11">
        <f>VLOOKUP($A1781,'Medical Examinations'!$A1781:$O4115,2,FALSE)</f>
        <v>29.92</v>
      </c>
      <c r="D1781" s="11">
        <f>VLOOKUP($A1781,'Medical Examinations'!$A1781:$O4115,3,FALSE)</f>
        <v>10.97</v>
      </c>
      <c r="E1781" s="11" t="str">
        <f>VLOOKUP($A1781,'Medical Examinations'!$A1781:$P4115,14,FALSE)</f>
        <v>Yes</v>
      </c>
      <c r="F1781" s="11" t="str">
        <f>VLOOKUP($A1781,'Medical Examinations'!$A1781:$O4115,5,FALSE)</f>
        <v>No</v>
      </c>
      <c r="G1781" s="11" t="str">
        <f>VLOOKUP($A1781,'Medical Examinations'!$A1781:$O4115,6,FALSE)</f>
        <v>No</v>
      </c>
      <c r="H1781" s="11">
        <f>VLOOKUP($A1781,'Medical Examinations'!$A1781:$P4115,13,FALSE)</f>
        <v>1</v>
      </c>
      <c r="I1781" s="11" t="str">
        <f>VLOOKUP($A1781,'Medical Examinations'!$A1781:$P4115,16,FALSE)</f>
        <v>No</v>
      </c>
      <c r="J1781" s="11" t="str">
        <f>VLOOKUP($A1781,'Medical Examinations'!$A1781:$P4115,11,FALSE)</f>
        <v>Obesity</v>
      </c>
      <c r="K1781" s="11" t="str">
        <f>VLOOKUP($A1781,'Medical Examinations'!$A1781:$P4115,12,FALSE)</f>
        <v>Diabetes</v>
      </c>
      <c r="L1781" s="11" t="str">
        <f>VLOOKUP($A612,'Hospitalisation Details'!$K612:$S2954,7,FALSE)</f>
        <v>12 Dec 1993</v>
      </c>
      <c r="M1781" s="17">
        <f>VLOOKUP($A612,'Hospitalisation Details'!$K612:$S2954,9,FALSE)</f>
        <v>16138.76</v>
      </c>
      <c r="N1781" s="11" t="str">
        <f>VLOOKUP($A612,'Hospitalisation Details'!$K612:$S2954,4,FALSE)</f>
        <v>Tier - 2</v>
      </c>
      <c r="O1781" s="11" t="str">
        <f>VLOOKUP($A612,'Hospitalisation Details'!$K612:$S2954,5,FALSE)</f>
        <v>Tier - 3</v>
      </c>
      <c r="P1781" s="11" t="str">
        <f>VLOOKUP($A612,'Hospitalisation Details'!$K612:$S2954,6,FALSE)</f>
        <v>R1017</v>
      </c>
      <c r="Q1781" s="36">
        <f ca="1">VLOOKUP($A612,'Hospitalisation Details'!$K612:$S2954,8,FALSE)</f>
        <v>31</v>
      </c>
    </row>
    <row r="1782" spans="1:17" x14ac:dyDescent="0.3">
      <c r="A1782" s="14" t="str">
        <f>VLOOKUP('Customer Names'!A1782,'Customer Names'!A1782:F4116,1,FALSE)</f>
        <v>Id1781</v>
      </c>
      <c r="B1782" s="11" t="str">
        <f>VLOOKUP('Customer Names'!B1782,'Customer Names'!B1782:G4116,5,FALSE)</f>
        <v>Julie A</v>
      </c>
      <c r="C1782" s="11">
        <f>VLOOKUP($A1782,'Medical Examinations'!$A1782:$O4116,2,FALSE)</f>
        <v>26.2</v>
      </c>
      <c r="D1782" s="11">
        <f>VLOOKUP($A1782,'Medical Examinations'!$A1782:$O4116,3,FALSE)</f>
        <v>10.93</v>
      </c>
      <c r="E1782" s="11" t="str">
        <f>VLOOKUP($A1782,'Medical Examinations'!$A1782:$P4116,14,FALSE)</f>
        <v>Yes</v>
      </c>
      <c r="F1782" s="11" t="str">
        <f>VLOOKUP($A1782,'Medical Examinations'!$A1782:$O4116,5,FALSE)</f>
        <v>No</v>
      </c>
      <c r="G1782" s="11" t="str">
        <f>VLOOKUP($A1782,'Medical Examinations'!$A1782:$O4116,6,FALSE)</f>
        <v>No</v>
      </c>
      <c r="H1782" s="11">
        <f>VLOOKUP($A1782,'Medical Examinations'!$A1782:$P4116,13,FALSE)</f>
        <v>1</v>
      </c>
      <c r="I1782" s="11" t="str">
        <f>VLOOKUP($A1782,'Medical Examinations'!$A1782:$P4116,16,FALSE)</f>
        <v>No</v>
      </c>
      <c r="J1782" s="11" t="str">
        <f>VLOOKUP($A1782,'Medical Examinations'!$A1782:$P4116,11,FALSE)</f>
        <v>Overweight</v>
      </c>
      <c r="K1782" s="11" t="str">
        <f>VLOOKUP($A1782,'Medical Examinations'!$A1782:$P4116,12,FALSE)</f>
        <v>Diabetes</v>
      </c>
      <c r="L1782" s="11" t="str">
        <f>VLOOKUP($A613,'Hospitalisation Details'!$K613:$S2955,7,FALSE)</f>
        <v>6 Oct 1987</v>
      </c>
      <c r="M1782" s="17">
        <f>VLOOKUP($A613,'Hospitalisation Details'!$K613:$S2955,9,FALSE)</f>
        <v>16122.65</v>
      </c>
      <c r="N1782" s="11" t="str">
        <f>VLOOKUP($A613,'Hospitalisation Details'!$K613:$S2955,4,FALSE)</f>
        <v>Tier - 2</v>
      </c>
      <c r="O1782" s="11" t="str">
        <f>VLOOKUP($A613,'Hospitalisation Details'!$K613:$S2955,5,FALSE)</f>
        <v>Tier - 1</v>
      </c>
      <c r="P1782" s="11" t="str">
        <f>VLOOKUP($A613,'Hospitalisation Details'!$K613:$S2955,6,FALSE)</f>
        <v>R1011</v>
      </c>
      <c r="Q1782" s="36">
        <f ca="1">VLOOKUP($A613,'Hospitalisation Details'!$K613:$S2955,8,FALSE)</f>
        <v>37</v>
      </c>
    </row>
    <row r="1783" spans="1:17" x14ac:dyDescent="0.3">
      <c r="A1783" s="14" t="str">
        <f>VLOOKUP('Customer Names'!A1783,'Customer Names'!A1783:F4117,1,FALSE)</f>
        <v>Id1782</v>
      </c>
      <c r="B1783" s="11" t="str">
        <f>VLOOKUP('Customer Names'!B1783,'Customer Names'!B1783:G4117,5,FALSE)</f>
        <v>Douglas W</v>
      </c>
      <c r="C1783" s="11">
        <f>VLOOKUP($A1783,'Medical Examinations'!$A1783:$O4117,2,FALSE)</f>
        <v>26.695</v>
      </c>
      <c r="D1783" s="11">
        <f>VLOOKUP($A1783,'Medical Examinations'!$A1783:$O4117,3,FALSE)</f>
        <v>4.21</v>
      </c>
      <c r="E1783" s="11" t="str">
        <f>VLOOKUP($A1783,'Medical Examinations'!$A1783:$P4117,14,FALSE)</f>
        <v>Yes</v>
      </c>
      <c r="F1783" s="11" t="str">
        <f>VLOOKUP($A1783,'Medical Examinations'!$A1783:$O4117,5,FALSE)</f>
        <v>No</v>
      </c>
      <c r="G1783" s="11" t="str">
        <f>VLOOKUP($A1783,'Medical Examinations'!$A1783:$O4117,6,FALSE)</f>
        <v>Yes</v>
      </c>
      <c r="H1783" s="11">
        <f>VLOOKUP($A1783,'Medical Examinations'!$A1783:$P4117,13,FALSE)</f>
        <v>1</v>
      </c>
      <c r="I1783" s="11" t="str">
        <f>VLOOKUP($A1783,'Medical Examinations'!$A1783:$P4117,16,FALSE)</f>
        <v>No</v>
      </c>
      <c r="J1783" s="11" t="str">
        <f>VLOOKUP($A1783,'Medical Examinations'!$A1783:$P4117,11,FALSE)</f>
        <v>Overweight</v>
      </c>
      <c r="K1783" s="11" t="str">
        <f>VLOOKUP($A1783,'Medical Examinations'!$A1783:$P4117,12,FALSE)</f>
        <v>Normal</v>
      </c>
      <c r="L1783" s="11" t="str">
        <f>VLOOKUP($A614,'Hospitalisation Details'!$K614:$S2956,7,FALSE)</f>
        <v>8 Aug 1993</v>
      </c>
      <c r="M1783" s="17">
        <f>VLOOKUP($A614,'Hospitalisation Details'!$K614:$S2956,9,FALSE)</f>
        <v>16115.3</v>
      </c>
      <c r="N1783" s="11" t="str">
        <f>VLOOKUP($A614,'Hospitalisation Details'!$K614:$S2956,4,FALSE)</f>
        <v>Tier - 2</v>
      </c>
      <c r="O1783" s="11" t="str">
        <f>VLOOKUP($A614,'Hospitalisation Details'!$K614:$S2956,5,FALSE)</f>
        <v>Tier - 1</v>
      </c>
      <c r="P1783" s="11" t="str">
        <f>VLOOKUP($A614,'Hospitalisation Details'!$K614:$S2956,6,FALSE)</f>
        <v>R1024</v>
      </c>
      <c r="Q1783" s="36">
        <f ca="1">VLOOKUP($A614,'Hospitalisation Details'!$K614:$S2956,8,FALSE)</f>
        <v>31</v>
      </c>
    </row>
    <row r="1784" spans="1:17" x14ac:dyDescent="0.3">
      <c r="A1784" s="14" t="str">
        <f>VLOOKUP('Customer Names'!A1784,'Customer Names'!A1784:F4118,1,FALSE)</f>
        <v>Id1783</v>
      </c>
      <c r="B1784" s="11" t="str">
        <f>VLOOKUP('Customer Names'!B1784,'Customer Names'!B1784:G4118,5,FALSE)</f>
        <v>Catherine</v>
      </c>
      <c r="C1784" s="11">
        <f>VLOOKUP($A1784,'Medical Examinations'!$A1784:$O4118,2,FALSE)</f>
        <v>23.16</v>
      </c>
      <c r="D1784" s="11">
        <f>VLOOKUP($A1784,'Medical Examinations'!$A1784:$O4118,3,FALSE)</f>
        <v>5.5</v>
      </c>
      <c r="E1784" s="11" t="str">
        <f>VLOOKUP($A1784,'Medical Examinations'!$A1784:$P4118,14,FALSE)</f>
        <v>No</v>
      </c>
      <c r="F1784" s="11" t="str">
        <f>VLOOKUP($A1784,'Medical Examinations'!$A1784:$O4118,5,FALSE)</f>
        <v>No</v>
      </c>
      <c r="G1784" s="11" t="str">
        <f>VLOOKUP($A1784,'Medical Examinations'!$A1784:$O4118,6,FALSE)</f>
        <v>No</v>
      </c>
      <c r="H1784" s="11">
        <f>VLOOKUP($A1784,'Medical Examinations'!$A1784:$P4118,13,FALSE)</f>
        <v>0</v>
      </c>
      <c r="I1784" s="11" t="str">
        <f>VLOOKUP($A1784,'Medical Examinations'!$A1784:$P4118,16,FALSE)</f>
        <v>No</v>
      </c>
      <c r="J1784" s="11" t="str">
        <f>VLOOKUP($A1784,'Medical Examinations'!$A1784:$P4118,11,FALSE)</f>
        <v>Normal Weight</v>
      </c>
      <c r="K1784" s="11" t="str">
        <f>VLOOKUP($A1784,'Medical Examinations'!$A1784:$P4118,12,FALSE)</f>
        <v>Normal</v>
      </c>
      <c r="L1784" s="11" t="str">
        <f>VLOOKUP($A615,'Hospitalisation Details'!$K615:$S2957,7,FALSE)</f>
        <v>27 Aug 1985</v>
      </c>
      <c r="M1784" s="17">
        <f>VLOOKUP($A615,'Hospitalisation Details'!$K615:$S2957,9,FALSE)</f>
        <v>16097.94</v>
      </c>
      <c r="N1784" s="11" t="str">
        <f>VLOOKUP($A615,'Hospitalisation Details'!$K615:$S2957,4,FALSE)</f>
        <v>Tier - 2</v>
      </c>
      <c r="O1784" s="11" t="str">
        <f>VLOOKUP($A615,'Hospitalisation Details'!$K615:$S2957,5,FALSE)</f>
        <v>Tier - 3</v>
      </c>
      <c r="P1784" s="11" t="str">
        <f>VLOOKUP($A615,'Hospitalisation Details'!$K615:$S2957,6,FALSE)</f>
        <v>R1012</v>
      </c>
      <c r="Q1784" s="36">
        <f ca="1">VLOOKUP($A615,'Hospitalisation Details'!$K615:$S2957,8,FALSE)</f>
        <v>39</v>
      </c>
    </row>
    <row r="1785" spans="1:17" x14ac:dyDescent="0.3">
      <c r="A1785" s="14" t="str">
        <f>VLOOKUP('Customer Names'!A1785,'Customer Names'!A1785:F4119,1,FALSE)</f>
        <v>Id1784</v>
      </c>
      <c r="B1785" s="11" t="str">
        <f>VLOOKUP('Customer Names'!B1785,'Customer Names'!B1785:G4119,5,FALSE)</f>
        <v>James A</v>
      </c>
      <c r="C1785" s="11">
        <f>VLOOKUP($A1785,'Medical Examinations'!$A1785:$O4119,2,FALSE)</f>
        <v>32.585000000000001</v>
      </c>
      <c r="D1785" s="11">
        <f>VLOOKUP($A1785,'Medical Examinations'!$A1785:$O4119,3,FALSE)</f>
        <v>4.93</v>
      </c>
      <c r="E1785" s="11" t="str">
        <f>VLOOKUP($A1785,'Medical Examinations'!$A1785:$P4119,14,FALSE)</f>
        <v>Yes</v>
      </c>
      <c r="F1785" s="11" t="str">
        <f>VLOOKUP($A1785,'Medical Examinations'!$A1785:$O4119,5,FALSE)</f>
        <v>No</v>
      </c>
      <c r="G1785" s="11" t="str">
        <f>VLOOKUP($A1785,'Medical Examinations'!$A1785:$O4119,6,FALSE)</f>
        <v>No</v>
      </c>
      <c r="H1785" s="11">
        <f>VLOOKUP($A1785,'Medical Examinations'!$A1785:$P4119,13,FALSE)</f>
        <v>1</v>
      </c>
      <c r="I1785" s="11" t="str">
        <f>VLOOKUP($A1785,'Medical Examinations'!$A1785:$P4119,16,FALSE)</f>
        <v>No</v>
      </c>
      <c r="J1785" s="11" t="str">
        <f>VLOOKUP($A1785,'Medical Examinations'!$A1785:$P4119,11,FALSE)</f>
        <v>Obesity</v>
      </c>
      <c r="K1785" s="11" t="str">
        <f>VLOOKUP($A1785,'Medical Examinations'!$A1785:$P4119,12,FALSE)</f>
        <v>Normal</v>
      </c>
      <c r="L1785" s="11" t="str">
        <f>VLOOKUP($A616,'Hospitalisation Details'!$K616:$S2958,7,FALSE)</f>
        <v>21 Jun 1958</v>
      </c>
      <c r="M1785" s="17">
        <f>VLOOKUP($A616,'Hospitalisation Details'!$K616:$S2958,9,FALSE)</f>
        <v>16085.13</v>
      </c>
      <c r="N1785" s="11" t="str">
        <f>VLOOKUP($A616,'Hospitalisation Details'!$K616:$S2958,4,FALSE)</f>
        <v>Tier - 2</v>
      </c>
      <c r="O1785" s="11" t="str">
        <f>VLOOKUP($A616,'Hospitalisation Details'!$K616:$S2958,5,FALSE)</f>
        <v>Tier - 2</v>
      </c>
      <c r="P1785" s="11" t="str">
        <f>VLOOKUP($A616,'Hospitalisation Details'!$K616:$S2958,6,FALSE)</f>
        <v>R1013</v>
      </c>
      <c r="Q1785" s="36">
        <f ca="1">VLOOKUP($A616,'Hospitalisation Details'!$K616:$S2958,8,FALSE)</f>
        <v>66</v>
      </c>
    </row>
    <row r="1786" spans="1:17" x14ac:dyDescent="0.3">
      <c r="A1786" s="14" t="str">
        <f>VLOOKUP('Customer Names'!A1786,'Customer Names'!A1786:F4120,1,FALSE)</f>
        <v>Id1785</v>
      </c>
      <c r="B1786" s="11" t="str">
        <f>VLOOKUP('Customer Names'!B1786,'Customer Names'!B1786:G4120,5,FALSE)</f>
        <v>Youngseong</v>
      </c>
      <c r="C1786" s="11">
        <f>VLOOKUP($A1786,'Medical Examinations'!$A1786:$O4120,2,FALSE)</f>
        <v>33.97</v>
      </c>
      <c r="D1786" s="11">
        <f>VLOOKUP($A1786,'Medical Examinations'!$A1786:$O4120,3,FALSE)</f>
        <v>5.6</v>
      </c>
      <c r="E1786" s="11" t="str">
        <f>VLOOKUP($A1786,'Medical Examinations'!$A1786:$P4120,14,FALSE)</f>
        <v>Yes</v>
      </c>
      <c r="F1786" s="11" t="str">
        <f>VLOOKUP($A1786,'Medical Examinations'!$A1786:$O4120,5,FALSE)</f>
        <v>No</v>
      </c>
      <c r="G1786" s="11" t="str">
        <f>VLOOKUP($A1786,'Medical Examinations'!$A1786:$O4120,6,FALSE)</f>
        <v>No</v>
      </c>
      <c r="H1786" s="11">
        <f>VLOOKUP($A1786,'Medical Examinations'!$A1786:$P4120,13,FALSE)</f>
        <v>0</v>
      </c>
      <c r="I1786" s="11" t="str">
        <f>VLOOKUP($A1786,'Medical Examinations'!$A1786:$P4120,16,FALSE)</f>
        <v>No</v>
      </c>
      <c r="J1786" s="11" t="str">
        <f>VLOOKUP($A1786,'Medical Examinations'!$A1786:$P4120,11,FALSE)</f>
        <v>Obesity</v>
      </c>
      <c r="K1786" s="11" t="str">
        <f>VLOOKUP($A1786,'Medical Examinations'!$A1786:$P4120,12,FALSE)</f>
        <v>Normal</v>
      </c>
      <c r="L1786" s="11" t="str">
        <f>VLOOKUP($A617,'Hospitalisation Details'!$K617:$S2959,7,FALSE)</f>
        <v>22 Oct 1958</v>
      </c>
      <c r="M1786" s="17">
        <f>VLOOKUP($A617,'Hospitalisation Details'!$K617:$S2959,9,FALSE)</f>
        <v>16069.08</v>
      </c>
      <c r="N1786" s="11" t="str">
        <f>VLOOKUP($A617,'Hospitalisation Details'!$K617:$S2959,4,FALSE)</f>
        <v>Tier - 2</v>
      </c>
      <c r="O1786" s="11" t="str">
        <f>VLOOKUP($A617,'Hospitalisation Details'!$K617:$S2959,5,FALSE)</f>
        <v>Tier - 2</v>
      </c>
      <c r="P1786" s="11" t="str">
        <f>VLOOKUP($A617,'Hospitalisation Details'!$K617:$S2959,6,FALSE)</f>
        <v>R1024</v>
      </c>
      <c r="Q1786" s="36">
        <f ca="1">VLOOKUP($A617,'Hospitalisation Details'!$K617:$S2959,8,FALSE)</f>
        <v>66</v>
      </c>
    </row>
    <row r="1787" spans="1:17" x14ac:dyDescent="0.3">
      <c r="A1787" s="14" t="str">
        <f>VLOOKUP('Customer Names'!A1787,'Customer Names'!A1787:F4121,1,FALSE)</f>
        <v>Id1786</v>
      </c>
      <c r="B1787" s="11" t="str">
        <f>VLOOKUP('Customer Names'!B1787,'Customer Names'!B1787:G4121,5,FALSE)</f>
        <v>John</v>
      </c>
      <c r="C1787" s="11">
        <f>VLOOKUP($A1787,'Medical Examinations'!$A1787:$O4121,2,FALSE)</f>
        <v>16.57</v>
      </c>
      <c r="D1787" s="11">
        <f>VLOOKUP($A1787,'Medical Examinations'!$A1787:$O4121,3,FALSE)</f>
        <v>9.99</v>
      </c>
      <c r="E1787" s="11" t="str">
        <f>VLOOKUP($A1787,'Medical Examinations'!$A1787:$P4121,14,FALSE)</f>
        <v>No</v>
      </c>
      <c r="F1787" s="11" t="str">
        <f>VLOOKUP($A1787,'Medical Examinations'!$A1787:$O4121,5,FALSE)</f>
        <v>No</v>
      </c>
      <c r="G1787" s="11" t="str">
        <f>VLOOKUP($A1787,'Medical Examinations'!$A1787:$O4121,6,FALSE)</f>
        <v>No</v>
      </c>
      <c r="H1787" s="11">
        <f>VLOOKUP($A1787,'Medical Examinations'!$A1787:$P4121,13,FALSE)</f>
        <v>0</v>
      </c>
      <c r="I1787" s="11" t="str">
        <f>VLOOKUP($A1787,'Medical Examinations'!$A1787:$P4121,16,FALSE)</f>
        <v>No</v>
      </c>
      <c r="J1787" s="11" t="str">
        <f>VLOOKUP($A1787,'Medical Examinations'!$A1787:$P4121,11,FALSE)</f>
        <v>Underweight</v>
      </c>
      <c r="K1787" s="11" t="str">
        <f>VLOOKUP($A1787,'Medical Examinations'!$A1787:$P4121,12,FALSE)</f>
        <v>Diabetes</v>
      </c>
      <c r="L1787" s="11" t="str">
        <f>VLOOKUP($A618,'Hospitalisation Details'!$K618:$S2960,7,FALSE)</f>
        <v>16 Sep 1978</v>
      </c>
      <c r="M1787" s="17">
        <f>VLOOKUP($A618,'Hospitalisation Details'!$K618:$S2960,9,FALSE)</f>
        <v>16062.89</v>
      </c>
      <c r="N1787" s="11" t="str">
        <f>VLOOKUP($A618,'Hospitalisation Details'!$K618:$S2960,4,FALSE)</f>
        <v>Tier - 2</v>
      </c>
      <c r="O1787" s="11" t="str">
        <f>VLOOKUP($A618,'Hospitalisation Details'!$K618:$S2960,5,FALSE)</f>
        <v>Tier - 2</v>
      </c>
      <c r="P1787" s="11" t="str">
        <f>VLOOKUP($A618,'Hospitalisation Details'!$K618:$S2960,6,FALSE)</f>
        <v>R1026</v>
      </c>
      <c r="Q1787" s="36">
        <f ca="1">VLOOKUP($A618,'Hospitalisation Details'!$K618:$S2960,8,FALSE)</f>
        <v>46</v>
      </c>
    </row>
    <row r="1788" spans="1:17" x14ac:dyDescent="0.3">
      <c r="A1788" s="14" t="str">
        <f>VLOOKUP('Customer Names'!A1788,'Customer Names'!A1788:F4122,1,FALSE)</f>
        <v>Id1787</v>
      </c>
      <c r="B1788" s="11" t="str">
        <f>VLOOKUP('Customer Names'!B1788,'Customer Names'!B1788:G4122,5,FALSE)</f>
        <v>Brandon S</v>
      </c>
      <c r="C1788" s="11">
        <f>VLOOKUP($A1788,'Medical Examinations'!$A1788:$O4122,2,FALSE)</f>
        <v>17.55</v>
      </c>
      <c r="D1788" s="11">
        <f>VLOOKUP($A1788,'Medical Examinations'!$A1788:$O4122,3,FALSE)</f>
        <v>5.93</v>
      </c>
      <c r="E1788" s="11" t="str">
        <f>VLOOKUP($A1788,'Medical Examinations'!$A1788:$P4122,14,FALSE)</f>
        <v>No</v>
      </c>
      <c r="F1788" s="11" t="str">
        <f>VLOOKUP($A1788,'Medical Examinations'!$A1788:$O4122,5,FALSE)</f>
        <v>No</v>
      </c>
      <c r="G1788" s="11" t="str">
        <f>VLOOKUP($A1788,'Medical Examinations'!$A1788:$O4122,6,FALSE)</f>
        <v>Yes</v>
      </c>
      <c r="H1788" s="11">
        <f>VLOOKUP($A1788,'Medical Examinations'!$A1788:$P4122,13,FALSE)</f>
        <v>1</v>
      </c>
      <c r="I1788" s="11" t="str">
        <f>VLOOKUP($A1788,'Medical Examinations'!$A1788:$P4122,16,FALSE)</f>
        <v>No</v>
      </c>
      <c r="J1788" s="11" t="str">
        <f>VLOOKUP($A1788,'Medical Examinations'!$A1788:$P4122,11,FALSE)</f>
        <v>Underweight</v>
      </c>
      <c r="K1788" s="11" t="str">
        <f>VLOOKUP($A1788,'Medical Examinations'!$A1788:$P4122,12,FALSE)</f>
        <v>Prediabetes</v>
      </c>
      <c r="L1788" s="11" t="str">
        <f>VLOOKUP($A619,'Hospitalisation Details'!$K619:$S2961,7,FALSE)</f>
        <v>5 Dec 1988</v>
      </c>
      <c r="M1788" s="17">
        <f>VLOOKUP($A619,'Hospitalisation Details'!$K619:$S2961,9,FALSE)</f>
        <v>16059.06</v>
      </c>
      <c r="N1788" s="11" t="str">
        <f>VLOOKUP($A619,'Hospitalisation Details'!$K619:$S2961,4,FALSE)</f>
        <v>Tier - 2</v>
      </c>
      <c r="O1788" s="11" t="str">
        <f>VLOOKUP($A619,'Hospitalisation Details'!$K619:$S2961,5,FALSE)</f>
        <v>Tier - 3</v>
      </c>
      <c r="P1788" s="11" t="str">
        <f>VLOOKUP($A619,'Hospitalisation Details'!$K619:$S2961,6,FALSE)</f>
        <v>R1012</v>
      </c>
      <c r="Q1788" s="36">
        <f ca="1">VLOOKUP($A619,'Hospitalisation Details'!$K619:$S2961,8,FALSE)</f>
        <v>36</v>
      </c>
    </row>
    <row r="1789" spans="1:17" x14ac:dyDescent="0.3">
      <c r="A1789" s="14" t="str">
        <f>VLOOKUP('Customer Names'!A1789,'Customer Names'!A1789:F4123,1,FALSE)</f>
        <v>Id1788</v>
      </c>
      <c r="B1789" s="11" t="str">
        <f>VLOOKUP('Customer Names'!B1789,'Customer Names'!B1789:G4123,5,FALSE)</f>
        <v>Sean P</v>
      </c>
      <c r="C1789" s="11">
        <f>VLOOKUP($A1789,'Medical Examinations'!$A1789:$O4123,2,FALSE)</f>
        <v>29.41</v>
      </c>
      <c r="D1789" s="11">
        <f>VLOOKUP($A1789,'Medical Examinations'!$A1789:$O4123,3,FALSE)</f>
        <v>6.29</v>
      </c>
      <c r="E1789" s="11" t="str">
        <f>VLOOKUP($A1789,'Medical Examinations'!$A1789:$P4123,14,FALSE)</f>
        <v>Yes</v>
      </c>
      <c r="F1789" s="11" t="str">
        <f>VLOOKUP($A1789,'Medical Examinations'!$A1789:$O4123,5,FALSE)</f>
        <v>No</v>
      </c>
      <c r="G1789" s="11" t="str">
        <f>VLOOKUP($A1789,'Medical Examinations'!$A1789:$O4123,6,FALSE)</f>
        <v>No</v>
      </c>
      <c r="H1789" s="11">
        <f>VLOOKUP($A1789,'Medical Examinations'!$A1789:$P4123,13,FALSE)</f>
        <v>1</v>
      </c>
      <c r="I1789" s="11" t="str">
        <f>VLOOKUP($A1789,'Medical Examinations'!$A1789:$P4123,16,FALSE)</f>
        <v>No</v>
      </c>
      <c r="J1789" s="11" t="str">
        <f>VLOOKUP($A1789,'Medical Examinations'!$A1789:$P4123,11,FALSE)</f>
        <v>Overweight</v>
      </c>
      <c r="K1789" s="11" t="str">
        <f>VLOOKUP($A1789,'Medical Examinations'!$A1789:$P4123,12,FALSE)</f>
        <v>Prediabetes</v>
      </c>
      <c r="L1789" s="11" t="str">
        <f>VLOOKUP($A620,'Hospitalisation Details'!$K620:$S2962,7,FALSE)</f>
        <v>19 Sep 1980</v>
      </c>
      <c r="M1789" s="17">
        <f>VLOOKUP($A620,'Hospitalisation Details'!$K620:$S2962,9,FALSE)</f>
        <v>15966.19</v>
      </c>
      <c r="N1789" s="11" t="str">
        <f>VLOOKUP($A620,'Hospitalisation Details'!$K620:$S2962,4,FALSE)</f>
        <v>Tier - 2</v>
      </c>
      <c r="O1789" s="11" t="str">
        <f>VLOOKUP($A620,'Hospitalisation Details'!$K620:$S2962,5,FALSE)</f>
        <v>Tier - 2</v>
      </c>
      <c r="P1789" s="11" t="str">
        <f>VLOOKUP($A620,'Hospitalisation Details'!$K620:$S2962,6,FALSE)</f>
        <v>R1012</v>
      </c>
      <c r="Q1789" s="36">
        <f ca="1">VLOOKUP($A620,'Hospitalisation Details'!$K620:$S2962,8,FALSE)</f>
        <v>44</v>
      </c>
    </row>
    <row r="1790" spans="1:17" x14ac:dyDescent="0.3">
      <c r="A1790" s="14" t="str">
        <f>VLOOKUP('Customer Names'!A1790,'Customer Names'!A1790:F4124,1,FALSE)</f>
        <v>Id1789</v>
      </c>
      <c r="B1790" s="11" t="str">
        <f>VLOOKUP('Customer Names'!B1790,'Customer Names'!B1790:G4124,5,FALSE)</f>
        <v>Scott</v>
      </c>
      <c r="C1790" s="11">
        <f>VLOOKUP($A1790,'Medical Examinations'!$A1790:$O4124,2,FALSE)</f>
        <v>17.91</v>
      </c>
      <c r="D1790" s="11">
        <f>VLOOKUP($A1790,'Medical Examinations'!$A1790:$O4124,3,FALSE)</f>
        <v>5.65</v>
      </c>
      <c r="E1790" s="11" t="str">
        <f>VLOOKUP($A1790,'Medical Examinations'!$A1790:$P4124,14,FALSE)</f>
        <v>No</v>
      </c>
      <c r="F1790" s="11" t="str">
        <f>VLOOKUP($A1790,'Medical Examinations'!$A1790:$O4124,5,FALSE)</f>
        <v>No</v>
      </c>
      <c r="G1790" s="11" t="str">
        <f>VLOOKUP($A1790,'Medical Examinations'!$A1790:$O4124,6,FALSE)</f>
        <v>No</v>
      </c>
      <c r="H1790" s="11">
        <f>VLOOKUP($A1790,'Medical Examinations'!$A1790:$P4124,13,FALSE)</f>
        <v>1</v>
      </c>
      <c r="I1790" s="11" t="str">
        <f>VLOOKUP($A1790,'Medical Examinations'!$A1790:$P4124,16,FALSE)</f>
        <v>No</v>
      </c>
      <c r="J1790" s="11" t="str">
        <f>VLOOKUP($A1790,'Medical Examinations'!$A1790:$P4124,11,FALSE)</f>
        <v>Underweight</v>
      </c>
      <c r="K1790" s="11" t="str">
        <f>VLOOKUP($A1790,'Medical Examinations'!$A1790:$P4124,12,FALSE)</f>
        <v>Normal</v>
      </c>
      <c r="L1790" s="11" t="str">
        <f>VLOOKUP($A621,'Hospitalisation Details'!$K621:$S2963,7,FALSE)</f>
        <v>24 Jul 1982</v>
      </c>
      <c r="M1790" s="17">
        <f>VLOOKUP($A621,'Hospitalisation Details'!$K621:$S2963,9,FALSE)</f>
        <v>15965.29</v>
      </c>
      <c r="N1790" s="11" t="str">
        <f>VLOOKUP($A621,'Hospitalisation Details'!$K621:$S2963,4,FALSE)</f>
        <v>Tier - 2</v>
      </c>
      <c r="O1790" s="11" t="str">
        <f>VLOOKUP($A621,'Hospitalisation Details'!$K621:$S2963,5,FALSE)</f>
        <v>Tier - 1</v>
      </c>
      <c r="P1790" s="11" t="str">
        <f>VLOOKUP($A621,'Hospitalisation Details'!$K621:$S2963,6,FALSE)</f>
        <v>R1012</v>
      </c>
      <c r="Q1790" s="36">
        <f ca="1">VLOOKUP($A621,'Hospitalisation Details'!$K621:$S2963,8,FALSE)</f>
        <v>42</v>
      </c>
    </row>
    <row r="1791" spans="1:17" x14ac:dyDescent="0.3">
      <c r="A1791" s="14" t="str">
        <f>VLOOKUP('Customer Names'!A1791,'Customer Names'!A1791:F4125,1,FALSE)</f>
        <v>Id1790</v>
      </c>
      <c r="B1791" s="11" t="str">
        <f>VLOOKUP('Customer Names'!B1791,'Customer Names'!B1791:G4125,5,FALSE)</f>
        <v>Janez</v>
      </c>
      <c r="C1791" s="11">
        <f>VLOOKUP($A1791,'Medical Examinations'!$A1791:$O4125,2,FALSE)</f>
        <v>31.57</v>
      </c>
      <c r="D1791" s="11">
        <f>VLOOKUP($A1791,'Medical Examinations'!$A1791:$O4125,3,FALSE)</f>
        <v>6.15</v>
      </c>
      <c r="E1791" s="11" t="str">
        <f>VLOOKUP($A1791,'Medical Examinations'!$A1791:$P4125,14,FALSE)</f>
        <v>No</v>
      </c>
      <c r="F1791" s="11" t="str">
        <f>VLOOKUP($A1791,'Medical Examinations'!$A1791:$O4125,5,FALSE)</f>
        <v>No</v>
      </c>
      <c r="G1791" s="11" t="str">
        <f>VLOOKUP($A1791,'Medical Examinations'!$A1791:$O4125,6,FALSE)</f>
        <v>No</v>
      </c>
      <c r="H1791" s="11">
        <f>VLOOKUP($A1791,'Medical Examinations'!$A1791:$P4125,13,FALSE)</f>
        <v>1</v>
      </c>
      <c r="I1791" s="11" t="str">
        <f>VLOOKUP($A1791,'Medical Examinations'!$A1791:$P4125,16,FALSE)</f>
        <v>No</v>
      </c>
      <c r="J1791" s="11" t="str">
        <f>VLOOKUP($A1791,'Medical Examinations'!$A1791:$P4125,11,FALSE)</f>
        <v>Obesity</v>
      </c>
      <c r="K1791" s="11" t="str">
        <f>VLOOKUP($A1791,'Medical Examinations'!$A1791:$P4125,12,FALSE)</f>
        <v>Prediabetes</v>
      </c>
      <c r="L1791" s="11" t="str">
        <f>VLOOKUP($A622,'Hospitalisation Details'!$K622:$S2964,7,FALSE)</f>
        <v>12 Oct 1980</v>
      </c>
      <c r="M1791" s="17">
        <f>VLOOKUP($A622,'Hospitalisation Details'!$K622:$S2964,9,FALSE)</f>
        <v>15922.29</v>
      </c>
      <c r="N1791" s="11" t="str">
        <f>VLOOKUP($A622,'Hospitalisation Details'!$K622:$S2964,4,FALSE)</f>
        <v>Tier - 2</v>
      </c>
      <c r="O1791" s="11" t="str">
        <f>VLOOKUP($A622,'Hospitalisation Details'!$K622:$S2964,5,FALSE)</f>
        <v>Tier - 3</v>
      </c>
      <c r="P1791" s="11" t="str">
        <f>VLOOKUP($A622,'Hospitalisation Details'!$K622:$S2964,6,FALSE)</f>
        <v>R1026</v>
      </c>
      <c r="Q1791" s="36">
        <f ca="1">VLOOKUP($A622,'Hospitalisation Details'!$K622:$S2964,8,FALSE)</f>
        <v>44</v>
      </c>
    </row>
    <row r="1792" spans="1:17" x14ac:dyDescent="0.3">
      <c r="A1792" s="14" t="str">
        <f>VLOOKUP('Customer Names'!A1792,'Customer Names'!A1792:F4126,1,FALSE)</f>
        <v>Id1791</v>
      </c>
      <c r="B1792" s="11" t="str">
        <f>VLOOKUP('Customer Names'!B1792,'Customer Names'!B1792:G4126,5,FALSE)</f>
        <v>John I</v>
      </c>
      <c r="C1792" s="11">
        <f>VLOOKUP($A1792,'Medical Examinations'!$A1792:$O4126,2,FALSE)</f>
        <v>33.18</v>
      </c>
      <c r="D1792" s="11">
        <f>VLOOKUP($A1792,'Medical Examinations'!$A1792:$O4126,3,FALSE)</f>
        <v>5.22</v>
      </c>
      <c r="E1792" s="11" t="str">
        <f>VLOOKUP($A1792,'Medical Examinations'!$A1792:$P4126,14,FALSE)</f>
        <v>No</v>
      </c>
      <c r="F1792" s="11" t="str">
        <f>VLOOKUP($A1792,'Medical Examinations'!$A1792:$O4126,5,FALSE)</f>
        <v>Yes</v>
      </c>
      <c r="G1792" s="11" t="str">
        <f>VLOOKUP($A1792,'Medical Examinations'!$A1792:$O4126,6,FALSE)</f>
        <v>No</v>
      </c>
      <c r="H1792" s="11">
        <f>VLOOKUP($A1792,'Medical Examinations'!$A1792:$P4126,13,FALSE)</f>
        <v>1</v>
      </c>
      <c r="I1792" s="11" t="str">
        <f>VLOOKUP($A1792,'Medical Examinations'!$A1792:$P4126,16,FALSE)</f>
        <v>No</v>
      </c>
      <c r="J1792" s="11" t="str">
        <f>VLOOKUP($A1792,'Medical Examinations'!$A1792:$P4126,11,FALSE)</f>
        <v>Obesity</v>
      </c>
      <c r="K1792" s="11" t="str">
        <f>VLOOKUP($A1792,'Medical Examinations'!$A1792:$P4126,12,FALSE)</f>
        <v>Normal</v>
      </c>
      <c r="L1792" s="11" t="str">
        <f>VLOOKUP($A623,'Hospitalisation Details'!$K623:$S2965,7,FALSE)</f>
        <v>25 Dec 1962</v>
      </c>
      <c r="M1792" s="17">
        <f>VLOOKUP($A623,'Hospitalisation Details'!$K623:$S2965,9,FALSE)</f>
        <v>15840.81</v>
      </c>
      <c r="N1792" s="11" t="str">
        <f>VLOOKUP($A623,'Hospitalisation Details'!$K623:$S2965,4,FALSE)</f>
        <v>Tier - 2</v>
      </c>
      <c r="O1792" s="11" t="str">
        <f>VLOOKUP($A623,'Hospitalisation Details'!$K623:$S2965,5,FALSE)</f>
        <v>Tier - 1</v>
      </c>
      <c r="P1792" s="11" t="str">
        <f>VLOOKUP($A623,'Hospitalisation Details'!$K623:$S2965,6,FALSE)</f>
        <v>R1022</v>
      </c>
      <c r="Q1792" s="36">
        <f ca="1">VLOOKUP($A623,'Hospitalisation Details'!$K623:$S2965,8,FALSE)</f>
        <v>62</v>
      </c>
    </row>
    <row r="1793" spans="1:17" x14ac:dyDescent="0.3">
      <c r="A1793" s="14" t="str">
        <f>VLOOKUP('Customer Names'!A1793,'Customer Names'!A1793:F4127,1,FALSE)</f>
        <v>Id1792</v>
      </c>
      <c r="B1793" s="11" t="str">
        <f>VLOOKUP('Customer Names'!B1793,'Customer Names'!B1793:G4127,5,FALSE)</f>
        <v>Heather</v>
      </c>
      <c r="C1793" s="11">
        <f>VLOOKUP($A1793,'Medical Examinations'!$A1793:$O4127,2,FALSE)</f>
        <v>37</v>
      </c>
      <c r="D1793" s="11">
        <f>VLOOKUP($A1793,'Medical Examinations'!$A1793:$O4127,3,FALSE)</f>
        <v>11.66</v>
      </c>
      <c r="E1793" s="11" t="str">
        <f>VLOOKUP($A1793,'Medical Examinations'!$A1793:$P4127,14,FALSE)</f>
        <v>No</v>
      </c>
      <c r="F1793" s="11" t="str">
        <f>VLOOKUP($A1793,'Medical Examinations'!$A1793:$O4127,5,FALSE)</f>
        <v>No</v>
      </c>
      <c r="G1793" s="11" t="str">
        <f>VLOOKUP($A1793,'Medical Examinations'!$A1793:$O4127,6,FALSE)</f>
        <v>No</v>
      </c>
      <c r="H1793" s="11">
        <f>VLOOKUP($A1793,'Medical Examinations'!$A1793:$P4127,13,FALSE)</f>
        <v>0</v>
      </c>
      <c r="I1793" s="11" t="str">
        <f>VLOOKUP($A1793,'Medical Examinations'!$A1793:$P4127,16,FALSE)</f>
        <v>No</v>
      </c>
      <c r="J1793" s="11" t="str">
        <f>VLOOKUP($A1793,'Medical Examinations'!$A1793:$P4127,11,FALSE)</f>
        <v>Obesity</v>
      </c>
      <c r="K1793" s="11" t="str">
        <f>VLOOKUP($A1793,'Medical Examinations'!$A1793:$P4127,12,FALSE)</f>
        <v>Diabetes</v>
      </c>
      <c r="L1793" s="11" t="str">
        <f>VLOOKUP($A624,'Hospitalisation Details'!$K624:$S2966,7,FALSE)</f>
        <v>11 Nov 1982</v>
      </c>
      <c r="M1793" s="17">
        <f>VLOOKUP($A624,'Hospitalisation Details'!$K624:$S2966,9,FALSE)</f>
        <v>15828.82</v>
      </c>
      <c r="N1793" s="11" t="str">
        <f>VLOOKUP($A624,'Hospitalisation Details'!$K624:$S2966,4,FALSE)</f>
        <v>Tier - 2</v>
      </c>
      <c r="O1793" s="11" t="str">
        <f>VLOOKUP($A624,'Hospitalisation Details'!$K624:$S2966,5,FALSE)</f>
        <v>Tier - 3</v>
      </c>
      <c r="P1793" s="11" t="str">
        <f>VLOOKUP($A624,'Hospitalisation Details'!$K624:$S2966,6,FALSE)</f>
        <v>R1011</v>
      </c>
      <c r="Q1793" s="36">
        <f ca="1">VLOOKUP($A624,'Hospitalisation Details'!$K624:$S2966,8,FALSE)</f>
        <v>42</v>
      </c>
    </row>
    <row r="1794" spans="1:17" x14ac:dyDescent="0.3">
      <c r="A1794" s="14" t="str">
        <f>VLOOKUP('Customer Names'!A1794,'Customer Names'!A1794:F4128,1,FALSE)</f>
        <v>Id1793</v>
      </c>
      <c r="B1794" s="11" t="str">
        <f>VLOOKUP('Customer Names'!B1794,'Customer Names'!B1794:G4128,5,FALSE)</f>
        <v>Michael</v>
      </c>
      <c r="C1794" s="11">
        <f>VLOOKUP($A1794,'Medical Examinations'!$A1794:$O4128,2,FALSE)</f>
        <v>18.905000000000001</v>
      </c>
      <c r="D1794" s="11">
        <f>VLOOKUP($A1794,'Medical Examinations'!$A1794:$O4128,3,FALSE)</f>
        <v>4.91</v>
      </c>
      <c r="E1794" s="11" t="str">
        <f>VLOOKUP($A1794,'Medical Examinations'!$A1794:$P4128,14,FALSE)</f>
        <v>Yes</v>
      </c>
      <c r="F1794" s="11" t="str">
        <f>VLOOKUP($A1794,'Medical Examinations'!$A1794:$O4128,5,FALSE)</f>
        <v>No</v>
      </c>
      <c r="G1794" s="11" t="str">
        <f>VLOOKUP($A1794,'Medical Examinations'!$A1794:$O4128,6,FALSE)</f>
        <v>No</v>
      </c>
      <c r="H1794" s="11">
        <f>VLOOKUP($A1794,'Medical Examinations'!$A1794:$P4128,13,FALSE)</f>
        <v>1</v>
      </c>
      <c r="I1794" s="11" t="str">
        <f>VLOOKUP($A1794,'Medical Examinations'!$A1794:$P4128,16,FALSE)</f>
        <v>No</v>
      </c>
      <c r="J1794" s="11" t="str">
        <f>VLOOKUP($A1794,'Medical Examinations'!$A1794:$P4128,11,FALSE)</f>
        <v>Normal Weight</v>
      </c>
      <c r="K1794" s="11" t="str">
        <f>VLOOKUP($A1794,'Medical Examinations'!$A1794:$P4128,12,FALSE)</f>
        <v>Normal</v>
      </c>
      <c r="L1794" s="11" t="str">
        <f>VLOOKUP($A625,'Hospitalisation Details'!$K625:$S2967,7,FALSE)</f>
        <v>26 Jun 1984</v>
      </c>
      <c r="M1794" s="17">
        <f>VLOOKUP($A625,'Hospitalisation Details'!$K625:$S2967,9,FALSE)</f>
        <v>15820.7</v>
      </c>
      <c r="N1794" s="11" t="str">
        <f>VLOOKUP($A625,'Hospitalisation Details'!$K625:$S2967,4,FALSE)</f>
        <v>Tier - 2</v>
      </c>
      <c r="O1794" s="11" t="str">
        <f>VLOOKUP($A625,'Hospitalisation Details'!$K625:$S2967,5,FALSE)</f>
        <v>Tier - 3</v>
      </c>
      <c r="P1794" s="11" t="str">
        <f>VLOOKUP($A625,'Hospitalisation Details'!$K625:$S2967,6,FALSE)</f>
        <v>R1011</v>
      </c>
      <c r="Q1794" s="36">
        <f ca="1">VLOOKUP($A625,'Hospitalisation Details'!$K625:$S2967,8,FALSE)</f>
        <v>40</v>
      </c>
    </row>
    <row r="1795" spans="1:17" x14ac:dyDescent="0.3">
      <c r="A1795" s="14" t="str">
        <f>VLOOKUP('Customer Names'!A1795,'Customer Names'!A1795:F4129,1,FALSE)</f>
        <v>Id1794</v>
      </c>
      <c r="B1795" s="11" t="str">
        <f>VLOOKUP('Customer Names'!B1795,'Customer Names'!B1795:G4129,5,FALSE)</f>
        <v>Kathleen</v>
      </c>
      <c r="C1795" s="11">
        <f>VLOOKUP($A1795,'Medical Examinations'!$A1795:$O4129,2,FALSE)</f>
        <v>20.03</v>
      </c>
      <c r="D1795" s="11">
        <f>VLOOKUP($A1795,'Medical Examinations'!$A1795:$O4129,3,FALSE)</f>
        <v>9.25</v>
      </c>
      <c r="E1795" s="11" t="str">
        <f>VLOOKUP($A1795,'Medical Examinations'!$A1795:$P4129,14,FALSE)</f>
        <v>Yes</v>
      </c>
      <c r="F1795" s="11" t="str">
        <f>VLOOKUP($A1795,'Medical Examinations'!$A1795:$O4129,5,FALSE)</f>
        <v>No</v>
      </c>
      <c r="G1795" s="11" t="str">
        <f>VLOOKUP($A1795,'Medical Examinations'!$A1795:$O4129,6,FALSE)</f>
        <v>No</v>
      </c>
      <c r="H1795" s="11">
        <f>VLOOKUP($A1795,'Medical Examinations'!$A1795:$P4129,13,FALSE)</f>
        <v>0</v>
      </c>
      <c r="I1795" s="11" t="str">
        <f>VLOOKUP($A1795,'Medical Examinations'!$A1795:$P4129,16,FALSE)</f>
        <v>No</v>
      </c>
      <c r="J1795" s="11" t="str">
        <f>VLOOKUP($A1795,'Medical Examinations'!$A1795:$P4129,11,FALSE)</f>
        <v>Normal Weight</v>
      </c>
      <c r="K1795" s="11" t="str">
        <f>VLOOKUP($A1795,'Medical Examinations'!$A1795:$P4129,12,FALSE)</f>
        <v>Diabetes</v>
      </c>
      <c r="L1795" s="11" t="str">
        <f>VLOOKUP($A626,'Hospitalisation Details'!$K626:$S2968,7,FALSE)</f>
        <v>9 Oct 1997</v>
      </c>
      <c r="M1795" s="17">
        <f>VLOOKUP($A626,'Hospitalisation Details'!$K626:$S2968,9,FALSE)</f>
        <v>15817.99</v>
      </c>
      <c r="N1795" s="11" t="str">
        <f>VLOOKUP($A626,'Hospitalisation Details'!$K626:$S2968,4,FALSE)</f>
        <v>Tier - 2</v>
      </c>
      <c r="O1795" s="11" t="str">
        <f>VLOOKUP($A626,'Hospitalisation Details'!$K626:$S2968,5,FALSE)</f>
        <v>Tier - 2</v>
      </c>
      <c r="P1795" s="11" t="str">
        <f>VLOOKUP($A626,'Hospitalisation Details'!$K626:$S2968,6,FALSE)</f>
        <v>R1012</v>
      </c>
      <c r="Q1795" s="36">
        <f ca="1">VLOOKUP($A626,'Hospitalisation Details'!$K626:$S2968,8,FALSE)</f>
        <v>27</v>
      </c>
    </row>
    <row r="1796" spans="1:17" x14ac:dyDescent="0.3">
      <c r="A1796" s="14" t="str">
        <f>VLOOKUP('Customer Names'!A1796,'Customer Names'!A1796:F4130,1,FALSE)</f>
        <v>Id1795</v>
      </c>
      <c r="B1796" s="11" t="str">
        <f>VLOOKUP('Customer Names'!B1796,'Customer Names'!B1796:G4130,5,FALSE)</f>
        <v>Ryan M</v>
      </c>
      <c r="C1796" s="11">
        <f>VLOOKUP($A1796,'Medical Examinations'!$A1796:$O4130,2,FALSE)</f>
        <v>16.7</v>
      </c>
      <c r="D1796" s="11">
        <f>VLOOKUP($A1796,'Medical Examinations'!$A1796:$O4130,3,FALSE)</f>
        <v>11.48</v>
      </c>
      <c r="E1796" s="11" t="str">
        <f>VLOOKUP($A1796,'Medical Examinations'!$A1796:$P4130,14,FALSE)</f>
        <v>No</v>
      </c>
      <c r="F1796" s="11" t="str">
        <f>VLOOKUP($A1796,'Medical Examinations'!$A1796:$O4130,5,FALSE)</f>
        <v>No</v>
      </c>
      <c r="G1796" s="11" t="str">
        <f>VLOOKUP($A1796,'Medical Examinations'!$A1796:$O4130,6,FALSE)</f>
        <v>No</v>
      </c>
      <c r="H1796" s="11">
        <f>VLOOKUP($A1796,'Medical Examinations'!$A1796:$P4130,13,FALSE)</f>
        <v>0</v>
      </c>
      <c r="I1796" s="11" t="str">
        <f>VLOOKUP($A1796,'Medical Examinations'!$A1796:$P4130,16,FALSE)</f>
        <v>No</v>
      </c>
      <c r="J1796" s="11" t="str">
        <f>VLOOKUP($A1796,'Medical Examinations'!$A1796:$P4130,11,FALSE)</f>
        <v>Underweight</v>
      </c>
      <c r="K1796" s="11" t="str">
        <f>VLOOKUP($A1796,'Medical Examinations'!$A1796:$P4130,12,FALSE)</f>
        <v>Diabetes</v>
      </c>
      <c r="L1796" s="11" t="str">
        <f>VLOOKUP($A627,'Hospitalisation Details'!$K627:$S2969,7,FALSE)</f>
        <v>29 Aug 1974</v>
      </c>
      <c r="M1796" s="17">
        <f>VLOOKUP($A627,'Hospitalisation Details'!$K627:$S2969,9,FALSE)</f>
        <v>15746.62</v>
      </c>
      <c r="N1796" s="11" t="str">
        <f>VLOOKUP($A627,'Hospitalisation Details'!$K627:$S2969,4,FALSE)</f>
        <v>Tier - 2</v>
      </c>
      <c r="O1796" s="11" t="str">
        <f>VLOOKUP($A627,'Hospitalisation Details'!$K627:$S2969,5,FALSE)</f>
        <v>Tier - 1</v>
      </c>
      <c r="P1796" s="11" t="str">
        <f>VLOOKUP($A627,'Hospitalisation Details'!$K627:$S2969,6,FALSE)</f>
        <v>R1012</v>
      </c>
      <c r="Q1796" s="36">
        <f ca="1">VLOOKUP($A627,'Hospitalisation Details'!$K627:$S2969,8,FALSE)</f>
        <v>50</v>
      </c>
    </row>
    <row r="1797" spans="1:17" x14ac:dyDescent="0.3">
      <c r="A1797" s="14" t="str">
        <f>VLOOKUP('Customer Names'!A1797,'Customer Names'!A1797:F4131,1,FALSE)</f>
        <v>Id1796</v>
      </c>
      <c r="B1797" s="11" t="str">
        <f>VLOOKUP('Customer Names'!B1797,'Customer Names'!B1797:G4131,5,FALSE)</f>
        <v>Sara</v>
      </c>
      <c r="C1797" s="11">
        <f>VLOOKUP($A1797,'Medical Examinations'!$A1797:$O4131,2,FALSE)</f>
        <v>39.82</v>
      </c>
      <c r="D1797" s="11">
        <f>VLOOKUP($A1797,'Medical Examinations'!$A1797:$O4131,3,FALSE)</f>
        <v>6.06</v>
      </c>
      <c r="E1797" s="11" t="str">
        <f>VLOOKUP($A1797,'Medical Examinations'!$A1797:$P4131,14,FALSE)</f>
        <v>No</v>
      </c>
      <c r="F1797" s="11" t="str">
        <f>VLOOKUP($A1797,'Medical Examinations'!$A1797:$O4131,5,FALSE)</f>
        <v>No</v>
      </c>
      <c r="G1797" s="11" t="str">
        <f>VLOOKUP($A1797,'Medical Examinations'!$A1797:$O4131,6,FALSE)</f>
        <v>No</v>
      </c>
      <c r="H1797" s="11">
        <f>VLOOKUP($A1797,'Medical Examinations'!$A1797:$P4131,13,FALSE)</f>
        <v>0</v>
      </c>
      <c r="I1797" s="11" t="str">
        <f>VLOOKUP($A1797,'Medical Examinations'!$A1797:$P4131,16,FALSE)</f>
        <v>No</v>
      </c>
      <c r="J1797" s="11" t="str">
        <f>VLOOKUP($A1797,'Medical Examinations'!$A1797:$P4131,11,FALSE)</f>
        <v>Obesity</v>
      </c>
      <c r="K1797" s="11" t="str">
        <f>VLOOKUP($A1797,'Medical Examinations'!$A1797:$P4131,12,FALSE)</f>
        <v>Prediabetes</v>
      </c>
      <c r="L1797" s="11" t="str">
        <f>VLOOKUP($A628,'Hospitalisation Details'!$K628:$S2970,7,FALSE)</f>
        <v>20 Sep 1976</v>
      </c>
      <c r="M1797" s="17">
        <f>VLOOKUP($A628,'Hospitalisation Details'!$K628:$S2970,9,FALSE)</f>
        <v>15698.86</v>
      </c>
      <c r="N1797" s="11" t="str">
        <f>VLOOKUP($A628,'Hospitalisation Details'!$K628:$S2970,4,FALSE)</f>
        <v>Tier - 2</v>
      </c>
      <c r="O1797" s="11" t="str">
        <f>VLOOKUP($A628,'Hospitalisation Details'!$K628:$S2970,5,FALSE)</f>
        <v>Tier - 2</v>
      </c>
      <c r="P1797" s="11" t="str">
        <f>VLOOKUP($A628,'Hospitalisation Details'!$K628:$S2970,6,FALSE)</f>
        <v>R1012</v>
      </c>
      <c r="Q1797" s="36">
        <f ca="1">VLOOKUP($A628,'Hospitalisation Details'!$K628:$S2970,8,FALSE)</f>
        <v>48</v>
      </c>
    </row>
    <row r="1798" spans="1:17" x14ac:dyDescent="0.3">
      <c r="A1798" s="14" t="str">
        <f>VLOOKUP('Customer Names'!A1798,'Customer Names'!A1798:F4132,1,FALSE)</f>
        <v>Id1797</v>
      </c>
      <c r="B1798" s="11" t="str">
        <f>VLOOKUP('Customer Names'!B1798,'Customer Names'!B1798:G4132,5,FALSE)</f>
        <v>Deniz</v>
      </c>
      <c r="C1798" s="11">
        <f>VLOOKUP($A1798,'Medical Examinations'!$A1798:$O4132,2,FALSE)</f>
        <v>22.04</v>
      </c>
      <c r="D1798" s="11">
        <f>VLOOKUP($A1798,'Medical Examinations'!$A1798:$O4132,3,FALSE)</f>
        <v>5.86</v>
      </c>
      <c r="E1798" s="11" t="str">
        <f>VLOOKUP($A1798,'Medical Examinations'!$A1798:$P4132,14,FALSE)</f>
        <v>No</v>
      </c>
      <c r="F1798" s="11" t="str">
        <f>VLOOKUP($A1798,'Medical Examinations'!$A1798:$O4132,5,FALSE)</f>
        <v>No</v>
      </c>
      <c r="G1798" s="11" t="str">
        <f>VLOOKUP($A1798,'Medical Examinations'!$A1798:$O4132,6,FALSE)</f>
        <v>No</v>
      </c>
      <c r="H1798" s="11">
        <f>VLOOKUP($A1798,'Medical Examinations'!$A1798:$P4132,13,FALSE)</f>
        <v>1</v>
      </c>
      <c r="I1798" s="11" t="str">
        <f>VLOOKUP($A1798,'Medical Examinations'!$A1798:$P4132,16,FALSE)</f>
        <v>No</v>
      </c>
      <c r="J1798" s="11" t="str">
        <f>VLOOKUP($A1798,'Medical Examinations'!$A1798:$P4132,11,FALSE)</f>
        <v>Normal Weight</v>
      </c>
      <c r="K1798" s="11" t="str">
        <f>VLOOKUP($A1798,'Medical Examinations'!$A1798:$P4132,12,FALSE)</f>
        <v>Prediabetes</v>
      </c>
      <c r="L1798" s="11" t="str">
        <f>VLOOKUP($A629,'Hospitalisation Details'!$K629:$S2971,7,FALSE)</f>
        <v>26 Jun 1973</v>
      </c>
      <c r="M1798" s="17">
        <f>VLOOKUP($A629,'Hospitalisation Details'!$K629:$S2971,9,FALSE)</f>
        <v>15670.3</v>
      </c>
      <c r="N1798" s="11" t="str">
        <f>VLOOKUP($A629,'Hospitalisation Details'!$K629:$S2971,4,FALSE)</f>
        <v>Tier - 2</v>
      </c>
      <c r="O1798" s="11" t="str">
        <f>VLOOKUP($A629,'Hospitalisation Details'!$K629:$S2971,5,FALSE)</f>
        <v>Tier - 2</v>
      </c>
      <c r="P1798" s="11" t="str">
        <f>VLOOKUP($A629,'Hospitalisation Details'!$K629:$S2971,6,FALSE)</f>
        <v>R1026</v>
      </c>
      <c r="Q1798" s="36">
        <f ca="1">VLOOKUP($A629,'Hospitalisation Details'!$K629:$S2971,8,FALSE)</f>
        <v>51</v>
      </c>
    </row>
    <row r="1799" spans="1:17" x14ac:dyDescent="0.3">
      <c r="A1799" s="14" t="str">
        <f>VLOOKUP('Customer Names'!A1799,'Customer Names'!A1799:F4133,1,FALSE)</f>
        <v>Id1798</v>
      </c>
      <c r="B1799" s="11" t="str">
        <f>VLOOKUP('Customer Names'!B1799,'Customer Names'!B1799:G4133,5,FALSE)</f>
        <v>Shannon L</v>
      </c>
      <c r="C1799" s="11">
        <f>VLOOKUP($A1799,'Medical Examinations'!$A1799:$O4133,2,FALSE)</f>
        <v>28.27</v>
      </c>
      <c r="D1799" s="11">
        <f>VLOOKUP($A1799,'Medical Examinations'!$A1799:$O4133,3,FALSE)</f>
        <v>5.33</v>
      </c>
      <c r="E1799" s="11" t="str">
        <f>VLOOKUP($A1799,'Medical Examinations'!$A1799:$P4133,14,FALSE)</f>
        <v>No</v>
      </c>
      <c r="F1799" s="11" t="str">
        <f>VLOOKUP($A1799,'Medical Examinations'!$A1799:$O4133,5,FALSE)</f>
        <v>No</v>
      </c>
      <c r="G1799" s="11" t="str">
        <f>VLOOKUP($A1799,'Medical Examinations'!$A1799:$O4133,6,FALSE)</f>
        <v>No</v>
      </c>
      <c r="H1799" s="11">
        <f>VLOOKUP($A1799,'Medical Examinations'!$A1799:$P4133,13,FALSE)</f>
        <v>0</v>
      </c>
      <c r="I1799" s="11" t="str">
        <f>VLOOKUP($A1799,'Medical Examinations'!$A1799:$P4133,16,FALSE)</f>
        <v>No</v>
      </c>
      <c r="J1799" s="11" t="str">
        <f>VLOOKUP($A1799,'Medical Examinations'!$A1799:$P4133,11,FALSE)</f>
        <v>Overweight</v>
      </c>
      <c r="K1799" s="11" t="str">
        <f>VLOOKUP($A1799,'Medical Examinations'!$A1799:$P4133,12,FALSE)</f>
        <v>Normal</v>
      </c>
      <c r="L1799" s="11" t="str">
        <f>VLOOKUP($A630,'Hospitalisation Details'!$K630:$S2972,7,FALSE)</f>
        <v>22 Dec 1988</v>
      </c>
      <c r="M1799" s="17">
        <f>VLOOKUP($A630,'Hospitalisation Details'!$K630:$S2972,9,FALSE)</f>
        <v>15646.28</v>
      </c>
      <c r="N1799" s="11" t="str">
        <f>VLOOKUP($A630,'Hospitalisation Details'!$K630:$S2972,4,FALSE)</f>
        <v>Tier - 2</v>
      </c>
      <c r="O1799" s="11" t="str">
        <f>VLOOKUP($A630,'Hospitalisation Details'!$K630:$S2972,5,FALSE)</f>
        <v>Tier - 2</v>
      </c>
      <c r="P1799" s="11" t="str">
        <f>VLOOKUP($A630,'Hospitalisation Details'!$K630:$S2972,6,FALSE)</f>
        <v>R1011</v>
      </c>
      <c r="Q1799" s="36">
        <f ca="1">VLOOKUP($A630,'Hospitalisation Details'!$K630:$S2972,8,FALSE)</f>
        <v>36</v>
      </c>
    </row>
    <row r="1800" spans="1:17" x14ac:dyDescent="0.3">
      <c r="A1800" s="14" t="str">
        <f>VLOOKUP('Customer Names'!A1800,'Customer Names'!A1800:F4134,1,FALSE)</f>
        <v>Id1799</v>
      </c>
      <c r="B1800" s="11" t="str">
        <f>VLOOKUP('Customer Names'!B1800,'Customer Names'!B1800:G4134,5,FALSE)</f>
        <v>Kaitlin M</v>
      </c>
      <c r="C1800" s="11">
        <f>VLOOKUP($A1800,'Medical Examinations'!$A1800:$O4134,2,FALSE)</f>
        <v>18.5</v>
      </c>
      <c r="D1800" s="11">
        <f>VLOOKUP($A1800,'Medical Examinations'!$A1800:$O4134,3,FALSE)</f>
        <v>5.33</v>
      </c>
      <c r="E1800" s="11" t="str">
        <f>VLOOKUP($A1800,'Medical Examinations'!$A1800:$P4134,14,FALSE)</f>
        <v>No</v>
      </c>
      <c r="F1800" s="11" t="str">
        <f>VLOOKUP($A1800,'Medical Examinations'!$A1800:$O4134,5,FALSE)</f>
        <v>No</v>
      </c>
      <c r="G1800" s="11" t="str">
        <f>VLOOKUP($A1800,'Medical Examinations'!$A1800:$O4134,6,FALSE)</f>
        <v>No</v>
      </c>
      <c r="H1800" s="11">
        <f>VLOOKUP($A1800,'Medical Examinations'!$A1800:$P4134,13,FALSE)</f>
        <v>0</v>
      </c>
      <c r="I1800" s="11" t="str">
        <f>VLOOKUP($A1800,'Medical Examinations'!$A1800:$P4134,16,FALSE)</f>
        <v>No</v>
      </c>
      <c r="J1800" s="11" t="str">
        <f>VLOOKUP($A1800,'Medical Examinations'!$A1800:$P4134,11,FALSE)</f>
        <v>Normal Weight</v>
      </c>
      <c r="K1800" s="11" t="str">
        <f>VLOOKUP($A1800,'Medical Examinations'!$A1800:$P4134,12,FALSE)</f>
        <v>Normal</v>
      </c>
      <c r="L1800" s="11" t="str">
        <f>VLOOKUP($A631,'Hospitalisation Details'!$K631:$S2973,7,FALSE)</f>
        <v>6 Jun 1960</v>
      </c>
      <c r="M1800" s="17">
        <f>VLOOKUP($A631,'Hospitalisation Details'!$K631:$S2973,9,FALSE)</f>
        <v>15612.19</v>
      </c>
      <c r="N1800" s="11" t="str">
        <f>VLOOKUP($A631,'Hospitalisation Details'!$K631:$S2973,4,FALSE)</f>
        <v>Tier - 2</v>
      </c>
      <c r="O1800" s="11" t="str">
        <f>VLOOKUP($A631,'Hospitalisation Details'!$K631:$S2973,5,FALSE)</f>
        <v>Tier - 2</v>
      </c>
      <c r="P1800" s="11" t="str">
        <f>VLOOKUP($A631,'Hospitalisation Details'!$K631:$S2973,6,FALSE)</f>
        <v>R1012</v>
      </c>
      <c r="Q1800" s="36">
        <f ca="1">VLOOKUP($A631,'Hospitalisation Details'!$K631:$S2973,8,FALSE)</f>
        <v>64</v>
      </c>
    </row>
    <row r="1801" spans="1:17" x14ac:dyDescent="0.3">
      <c r="A1801" s="14" t="str">
        <f>VLOOKUP('Customer Names'!A1801,'Customer Names'!A1801:F4135,1,FALSE)</f>
        <v>Id1800</v>
      </c>
      <c r="B1801" s="11" t="str">
        <f>VLOOKUP('Customer Names'!B1801,'Customer Names'!B1801:G4135,5,FALSE)</f>
        <v>Alfredo</v>
      </c>
      <c r="C1801" s="11">
        <f>VLOOKUP($A1801,'Medical Examinations'!$A1801:$O4135,2,FALSE)</f>
        <v>38.6</v>
      </c>
      <c r="D1801" s="11">
        <f>VLOOKUP($A1801,'Medical Examinations'!$A1801:$O4135,3,FALSE)</f>
        <v>6.02</v>
      </c>
      <c r="E1801" s="11" t="str">
        <f>VLOOKUP($A1801,'Medical Examinations'!$A1801:$P4135,14,FALSE)</f>
        <v>No</v>
      </c>
      <c r="F1801" s="11" t="str">
        <f>VLOOKUP($A1801,'Medical Examinations'!$A1801:$O4135,5,FALSE)</f>
        <v>No</v>
      </c>
      <c r="G1801" s="11" t="str">
        <f>VLOOKUP($A1801,'Medical Examinations'!$A1801:$O4135,6,FALSE)</f>
        <v>No</v>
      </c>
      <c r="H1801" s="11">
        <f>VLOOKUP($A1801,'Medical Examinations'!$A1801:$P4135,13,FALSE)</f>
        <v>1</v>
      </c>
      <c r="I1801" s="11" t="str">
        <f>VLOOKUP($A1801,'Medical Examinations'!$A1801:$P4135,16,FALSE)</f>
        <v>No</v>
      </c>
      <c r="J1801" s="11" t="str">
        <f>VLOOKUP($A1801,'Medical Examinations'!$A1801:$P4135,11,FALSE)</f>
        <v>Obesity</v>
      </c>
      <c r="K1801" s="11" t="str">
        <f>VLOOKUP($A1801,'Medical Examinations'!$A1801:$P4135,12,FALSE)</f>
        <v>Prediabetes</v>
      </c>
      <c r="L1801" s="11" t="str">
        <f>VLOOKUP($A632,'Hospitalisation Details'!$K632:$S2974,7,FALSE)</f>
        <v>28 Oct 1965</v>
      </c>
      <c r="M1801" s="17">
        <f>VLOOKUP($A632,'Hospitalisation Details'!$K632:$S2974,9,FALSE)</f>
        <v>15608.58</v>
      </c>
      <c r="N1801" s="11" t="str">
        <f>VLOOKUP($A632,'Hospitalisation Details'!$K632:$S2974,4,FALSE)</f>
        <v>Tier - 2</v>
      </c>
      <c r="O1801" s="11" t="str">
        <f>VLOOKUP($A632,'Hospitalisation Details'!$K632:$S2974,5,FALSE)</f>
        <v>Tier - 2</v>
      </c>
      <c r="P1801" s="11" t="str">
        <f>VLOOKUP($A632,'Hospitalisation Details'!$K632:$S2974,6,FALSE)</f>
        <v>R1026</v>
      </c>
      <c r="Q1801" s="36">
        <f ca="1">VLOOKUP($A632,'Hospitalisation Details'!$K632:$S2974,8,FALSE)</f>
        <v>59</v>
      </c>
    </row>
    <row r="1802" spans="1:17" x14ac:dyDescent="0.3">
      <c r="A1802" s="14" t="str">
        <f>VLOOKUP('Customer Names'!A1802,'Customer Names'!A1802:F4136,1,FALSE)</f>
        <v>Id1801</v>
      </c>
      <c r="B1802" s="11" t="str">
        <f>VLOOKUP('Customer Names'!B1802,'Customer Names'!B1802:G4136,5,FALSE)</f>
        <v>Kristen</v>
      </c>
      <c r="C1802" s="11">
        <f>VLOOKUP($A1802,'Medical Examinations'!$A1802:$O4136,2,FALSE)</f>
        <v>43.12</v>
      </c>
      <c r="D1802" s="11">
        <f>VLOOKUP($A1802,'Medical Examinations'!$A1802:$O4136,3,FALSE)</f>
        <v>6.25</v>
      </c>
      <c r="E1802" s="11" t="str">
        <f>VLOOKUP($A1802,'Medical Examinations'!$A1802:$P4136,14,FALSE)</f>
        <v>No</v>
      </c>
      <c r="F1802" s="11" t="str">
        <f>VLOOKUP($A1802,'Medical Examinations'!$A1802:$O4136,5,FALSE)</f>
        <v>No</v>
      </c>
      <c r="G1802" s="11" t="str">
        <f>VLOOKUP($A1802,'Medical Examinations'!$A1802:$O4136,6,FALSE)</f>
        <v>No</v>
      </c>
      <c r="H1802" s="11">
        <f>VLOOKUP($A1802,'Medical Examinations'!$A1802:$P4136,13,FALSE)</f>
        <v>1</v>
      </c>
      <c r="I1802" s="11" t="str">
        <f>VLOOKUP($A1802,'Medical Examinations'!$A1802:$P4136,16,FALSE)</f>
        <v>No</v>
      </c>
      <c r="J1802" s="11" t="str">
        <f>VLOOKUP($A1802,'Medical Examinations'!$A1802:$P4136,11,FALSE)</f>
        <v>Obesity</v>
      </c>
      <c r="K1802" s="11" t="str">
        <f>VLOOKUP($A1802,'Medical Examinations'!$A1802:$P4136,12,FALSE)</f>
        <v>Prediabetes</v>
      </c>
      <c r="L1802" s="11" t="str">
        <f>VLOOKUP($A633,'Hospitalisation Details'!$K633:$S2975,7,FALSE)</f>
        <v>30 Jul 1974</v>
      </c>
      <c r="M1802" s="17">
        <f>VLOOKUP($A633,'Hospitalisation Details'!$K633:$S2975,9,FALSE)</f>
        <v>15556.67</v>
      </c>
      <c r="N1802" s="11" t="str">
        <f>VLOOKUP($A633,'Hospitalisation Details'!$K633:$S2975,4,FALSE)</f>
        <v>Tier - 2</v>
      </c>
      <c r="O1802" s="11" t="str">
        <f>VLOOKUP($A633,'Hospitalisation Details'!$K633:$S2975,5,FALSE)</f>
        <v>Tier - 2</v>
      </c>
      <c r="P1802" s="11" t="str">
        <f>VLOOKUP($A633,'Hospitalisation Details'!$K633:$S2975,6,FALSE)</f>
        <v>R1012</v>
      </c>
      <c r="Q1802" s="36">
        <f ca="1">VLOOKUP($A633,'Hospitalisation Details'!$K633:$S2975,8,FALSE)</f>
        <v>50</v>
      </c>
    </row>
    <row r="1803" spans="1:17" x14ac:dyDescent="0.3">
      <c r="A1803" s="14" t="str">
        <f>VLOOKUP('Customer Names'!A1803,'Customer Names'!A1803:F4137,1,FALSE)</f>
        <v>Id1802</v>
      </c>
      <c r="B1803" s="11" t="str">
        <f>VLOOKUP('Customer Names'!B1803,'Customer Names'!B1803:G4137,5,FALSE)</f>
        <v>Daniel</v>
      </c>
      <c r="C1803" s="11">
        <f>VLOOKUP($A1803,'Medical Examinations'!$A1803:$O4137,2,FALSE)</f>
        <v>30.5</v>
      </c>
      <c r="D1803" s="11">
        <f>VLOOKUP($A1803,'Medical Examinations'!$A1803:$O4137,3,FALSE)</f>
        <v>4.8099999999999996</v>
      </c>
      <c r="E1803" s="11" t="str">
        <f>VLOOKUP($A1803,'Medical Examinations'!$A1803:$P4137,14,FALSE)</f>
        <v>No</v>
      </c>
      <c r="F1803" s="11" t="str">
        <f>VLOOKUP($A1803,'Medical Examinations'!$A1803:$O4137,5,FALSE)</f>
        <v>No</v>
      </c>
      <c r="G1803" s="11" t="str">
        <f>VLOOKUP($A1803,'Medical Examinations'!$A1803:$O4137,6,FALSE)</f>
        <v>No</v>
      </c>
      <c r="H1803" s="11">
        <f>VLOOKUP($A1803,'Medical Examinations'!$A1803:$P4137,13,FALSE)</f>
        <v>1</v>
      </c>
      <c r="I1803" s="11" t="str">
        <f>VLOOKUP($A1803,'Medical Examinations'!$A1803:$P4137,16,FALSE)</f>
        <v>No</v>
      </c>
      <c r="J1803" s="11" t="str">
        <f>VLOOKUP($A1803,'Medical Examinations'!$A1803:$P4137,11,FALSE)</f>
        <v>Obesity</v>
      </c>
      <c r="K1803" s="11" t="str">
        <f>VLOOKUP($A1803,'Medical Examinations'!$A1803:$P4137,12,FALSE)</f>
        <v>Normal</v>
      </c>
      <c r="L1803" s="11" t="str">
        <f>VLOOKUP($A634,'Hospitalisation Details'!$K634:$S2976,7,FALSE)</f>
        <v>2 Oct 1959</v>
      </c>
      <c r="M1803" s="17">
        <f>VLOOKUP($A634,'Hospitalisation Details'!$K634:$S2976,9,FALSE)</f>
        <v>15555.19</v>
      </c>
      <c r="N1803" s="11" t="str">
        <f>VLOOKUP($A634,'Hospitalisation Details'!$K634:$S2976,4,FALSE)</f>
        <v>Tier - 2</v>
      </c>
      <c r="O1803" s="11" t="str">
        <f>VLOOKUP($A634,'Hospitalisation Details'!$K634:$S2976,5,FALSE)</f>
        <v>Tier - 3</v>
      </c>
      <c r="P1803" s="11" t="str">
        <f>VLOOKUP($A634,'Hospitalisation Details'!$K634:$S2976,6,FALSE)</f>
        <v>R1012</v>
      </c>
      <c r="Q1803" s="36">
        <f ca="1">VLOOKUP($A634,'Hospitalisation Details'!$K634:$S2976,8,FALSE)</f>
        <v>65</v>
      </c>
    </row>
    <row r="1804" spans="1:17" x14ac:dyDescent="0.3">
      <c r="A1804" s="14" t="str">
        <f>VLOOKUP('Customer Names'!A1804,'Customer Names'!A1804:F4138,1,FALSE)</f>
        <v>Id1803</v>
      </c>
      <c r="B1804" s="11" t="str">
        <f>VLOOKUP('Customer Names'!B1804,'Customer Names'!B1804:G4138,5,FALSE)</f>
        <v>Jonathan</v>
      </c>
      <c r="C1804" s="11">
        <f>VLOOKUP($A1804,'Medical Examinations'!$A1804:$O4138,2,FALSE)</f>
        <v>27.61</v>
      </c>
      <c r="D1804" s="11">
        <f>VLOOKUP($A1804,'Medical Examinations'!$A1804:$O4138,3,FALSE)</f>
        <v>4.5999999999999996</v>
      </c>
      <c r="E1804" s="11" t="str">
        <f>VLOOKUP($A1804,'Medical Examinations'!$A1804:$P4138,14,FALSE)</f>
        <v>No</v>
      </c>
      <c r="F1804" s="11" t="str">
        <f>VLOOKUP($A1804,'Medical Examinations'!$A1804:$O4138,5,FALSE)</f>
        <v>No</v>
      </c>
      <c r="G1804" s="11" t="str">
        <f>VLOOKUP($A1804,'Medical Examinations'!$A1804:$O4138,6,FALSE)</f>
        <v>No</v>
      </c>
      <c r="H1804" s="11">
        <f>VLOOKUP($A1804,'Medical Examinations'!$A1804:$P4138,13,FALSE)</f>
        <v>1</v>
      </c>
      <c r="I1804" s="11" t="str">
        <f>VLOOKUP($A1804,'Medical Examinations'!$A1804:$P4138,16,FALSE)</f>
        <v>No</v>
      </c>
      <c r="J1804" s="11" t="str">
        <f>VLOOKUP($A1804,'Medical Examinations'!$A1804:$P4138,11,FALSE)</f>
        <v>Overweight</v>
      </c>
      <c r="K1804" s="11" t="str">
        <f>VLOOKUP($A1804,'Medical Examinations'!$A1804:$P4138,12,FALSE)</f>
        <v>Normal</v>
      </c>
      <c r="L1804" s="11" t="str">
        <f>VLOOKUP($A635,'Hospitalisation Details'!$K635:$S2977,7,FALSE)</f>
        <v>28 Jun 1974</v>
      </c>
      <c r="M1804" s="17">
        <f>VLOOKUP($A635,'Hospitalisation Details'!$K635:$S2977,9,FALSE)</f>
        <v>15532.16</v>
      </c>
      <c r="N1804" s="11" t="str">
        <f>VLOOKUP($A635,'Hospitalisation Details'!$K635:$S2977,4,FALSE)</f>
        <v>Tier - 2</v>
      </c>
      <c r="O1804" s="11" t="str">
        <f>VLOOKUP($A635,'Hospitalisation Details'!$K635:$S2977,5,FALSE)</f>
        <v>Tier - 2</v>
      </c>
      <c r="P1804" s="11" t="str">
        <f>VLOOKUP($A635,'Hospitalisation Details'!$K635:$S2977,6,FALSE)</f>
        <v>R1026</v>
      </c>
      <c r="Q1804" s="36">
        <f ca="1">VLOOKUP($A635,'Hospitalisation Details'!$K635:$S2977,8,FALSE)</f>
        <v>50</v>
      </c>
    </row>
    <row r="1805" spans="1:17" x14ac:dyDescent="0.3">
      <c r="A1805" s="14" t="str">
        <f>VLOOKUP('Customer Names'!A1805,'Customer Names'!A1805:F4139,1,FALSE)</f>
        <v>Id1804</v>
      </c>
      <c r="B1805" s="11" t="str">
        <f>VLOOKUP('Customer Names'!B1805,'Customer Names'!B1805:G4139,5,FALSE)</f>
        <v>Troy</v>
      </c>
      <c r="C1805" s="11">
        <f>VLOOKUP($A1805,'Medical Examinations'!$A1805:$O4139,2,FALSE)</f>
        <v>27.1</v>
      </c>
      <c r="D1805" s="11">
        <f>VLOOKUP($A1805,'Medical Examinations'!$A1805:$O4139,3,FALSE)</f>
        <v>5.08</v>
      </c>
      <c r="E1805" s="11" t="str">
        <f>VLOOKUP($A1805,'Medical Examinations'!$A1805:$P4139,14,FALSE)</f>
        <v>No</v>
      </c>
      <c r="F1805" s="11" t="str">
        <f>VLOOKUP($A1805,'Medical Examinations'!$A1805:$O4139,5,FALSE)</f>
        <v>No</v>
      </c>
      <c r="G1805" s="11" t="str">
        <f>VLOOKUP($A1805,'Medical Examinations'!$A1805:$O4139,6,FALSE)</f>
        <v>No</v>
      </c>
      <c r="H1805" s="11">
        <f>VLOOKUP($A1805,'Medical Examinations'!$A1805:$P4139,13,FALSE)</f>
        <v>1</v>
      </c>
      <c r="I1805" s="11" t="str">
        <f>VLOOKUP($A1805,'Medical Examinations'!$A1805:$P4139,16,FALSE)</f>
        <v>No</v>
      </c>
      <c r="J1805" s="11" t="str">
        <f>VLOOKUP($A1805,'Medical Examinations'!$A1805:$P4139,11,FALSE)</f>
        <v>Overweight</v>
      </c>
      <c r="K1805" s="11" t="str">
        <f>VLOOKUP($A1805,'Medical Examinations'!$A1805:$P4139,12,FALSE)</f>
        <v>Normal</v>
      </c>
      <c r="L1805" s="11" t="str">
        <f>VLOOKUP($A636,'Hospitalisation Details'!$K636:$S2978,7,FALSE)</f>
        <v>17 Jul 2004</v>
      </c>
      <c r="M1805" s="17">
        <f>VLOOKUP($A636,'Hospitalisation Details'!$K636:$S2978,9,FALSE)</f>
        <v>15518.18</v>
      </c>
      <c r="N1805" s="11" t="str">
        <f>VLOOKUP($A636,'Hospitalisation Details'!$K636:$S2978,4,FALSE)</f>
        <v>Tier - 2</v>
      </c>
      <c r="O1805" s="11" t="str">
        <f>VLOOKUP($A636,'Hospitalisation Details'!$K636:$S2978,5,FALSE)</f>
        <v>Tier - 3</v>
      </c>
      <c r="P1805" s="11" t="str">
        <f>VLOOKUP($A636,'Hospitalisation Details'!$K636:$S2978,6,FALSE)</f>
        <v>R1015</v>
      </c>
      <c r="Q1805" s="36">
        <f ca="1">VLOOKUP($A636,'Hospitalisation Details'!$K636:$S2978,8,FALSE)</f>
        <v>20</v>
      </c>
    </row>
    <row r="1806" spans="1:17" x14ac:dyDescent="0.3">
      <c r="A1806" s="14" t="str">
        <f>VLOOKUP('Customer Names'!A1806,'Customer Names'!A1806:F4140,1,FALSE)</f>
        <v>Id1805</v>
      </c>
      <c r="B1806" s="11" t="str">
        <f>VLOOKUP('Customer Names'!B1806,'Customer Names'!B1806:G4140,5,FALSE)</f>
        <v>Daniel C</v>
      </c>
      <c r="C1806" s="11">
        <f>VLOOKUP($A1806,'Medical Examinations'!$A1806:$O4140,2,FALSE)</f>
        <v>35.93</v>
      </c>
      <c r="D1806" s="11">
        <f>VLOOKUP($A1806,'Medical Examinations'!$A1806:$O4140,3,FALSE)</f>
        <v>5.43</v>
      </c>
      <c r="E1806" s="11" t="str">
        <f>VLOOKUP($A1806,'Medical Examinations'!$A1806:$P4140,14,FALSE)</f>
        <v>No</v>
      </c>
      <c r="F1806" s="11" t="str">
        <f>VLOOKUP($A1806,'Medical Examinations'!$A1806:$O4140,5,FALSE)</f>
        <v>Yes</v>
      </c>
      <c r="G1806" s="11" t="str">
        <f>VLOOKUP($A1806,'Medical Examinations'!$A1806:$O4140,6,FALSE)</f>
        <v>No</v>
      </c>
      <c r="H1806" s="11">
        <f>VLOOKUP($A1806,'Medical Examinations'!$A1806:$P4140,13,FALSE)</f>
        <v>1</v>
      </c>
      <c r="I1806" s="11" t="str">
        <f>VLOOKUP($A1806,'Medical Examinations'!$A1806:$P4140,16,FALSE)</f>
        <v>No</v>
      </c>
      <c r="J1806" s="11" t="str">
        <f>VLOOKUP($A1806,'Medical Examinations'!$A1806:$P4140,11,FALSE)</f>
        <v>Obesity</v>
      </c>
      <c r="K1806" s="11" t="str">
        <f>VLOOKUP($A1806,'Medical Examinations'!$A1806:$P4140,12,FALSE)</f>
        <v>Normal</v>
      </c>
      <c r="L1806" s="11" t="str">
        <f>VLOOKUP($A637,'Hospitalisation Details'!$K637:$S2979,7,FALSE)</f>
        <v>20 Jul 1976</v>
      </c>
      <c r="M1806" s="17">
        <f>VLOOKUP($A637,'Hospitalisation Details'!$K637:$S2979,9,FALSE)</f>
        <v>15450.48</v>
      </c>
      <c r="N1806" s="11" t="str">
        <f>VLOOKUP($A637,'Hospitalisation Details'!$K637:$S2979,4,FALSE)</f>
        <v>Tier - 2</v>
      </c>
      <c r="O1806" s="11" t="str">
        <f>VLOOKUP($A637,'Hospitalisation Details'!$K637:$S2979,5,FALSE)</f>
        <v>Tier - 1</v>
      </c>
      <c r="P1806" s="11" t="str">
        <f>VLOOKUP($A637,'Hospitalisation Details'!$K637:$S2979,6,FALSE)</f>
        <v>R1026</v>
      </c>
      <c r="Q1806" s="36">
        <f ca="1">VLOOKUP($A637,'Hospitalisation Details'!$K637:$S2979,8,FALSE)</f>
        <v>48</v>
      </c>
    </row>
    <row r="1807" spans="1:17" x14ac:dyDescent="0.3">
      <c r="A1807" s="14" t="str">
        <f>VLOOKUP('Customer Names'!A1807,'Customer Names'!A1807:F4141,1,FALSE)</f>
        <v>Id1806</v>
      </c>
      <c r="B1807" s="11" t="str">
        <f>VLOOKUP('Customer Names'!B1807,'Customer Names'!B1807:G4141,5,FALSE)</f>
        <v>Lauren</v>
      </c>
      <c r="C1807" s="11">
        <f>VLOOKUP($A1807,'Medical Examinations'!$A1807:$O4141,2,FALSE)</f>
        <v>32.68</v>
      </c>
      <c r="D1807" s="11">
        <f>VLOOKUP($A1807,'Medical Examinations'!$A1807:$O4141,3,FALSE)</f>
        <v>5.44</v>
      </c>
      <c r="E1807" s="11" t="str">
        <f>VLOOKUP($A1807,'Medical Examinations'!$A1807:$P4141,14,FALSE)</f>
        <v>No</v>
      </c>
      <c r="F1807" s="11" t="str">
        <f>VLOOKUP($A1807,'Medical Examinations'!$A1807:$O4141,5,FALSE)</f>
        <v>No</v>
      </c>
      <c r="G1807" s="11" t="str">
        <f>VLOOKUP($A1807,'Medical Examinations'!$A1807:$O4141,6,FALSE)</f>
        <v>No</v>
      </c>
      <c r="H1807" s="11">
        <f>VLOOKUP($A1807,'Medical Examinations'!$A1807:$P4141,13,FALSE)</f>
        <v>0</v>
      </c>
      <c r="I1807" s="11" t="str">
        <f>VLOOKUP($A1807,'Medical Examinations'!$A1807:$P4141,16,FALSE)</f>
        <v>No</v>
      </c>
      <c r="J1807" s="11" t="str">
        <f>VLOOKUP($A1807,'Medical Examinations'!$A1807:$P4141,11,FALSE)</f>
        <v>Obesity</v>
      </c>
      <c r="K1807" s="11" t="str">
        <f>VLOOKUP($A1807,'Medical Examinations'!$A1807:$P4141,12,FALSE)</f>
        <v>Normal</v>
      </c>
      <c r="L1807" s="11" t="str">
        <f>VLOOKUP($A638,'Hospitalisation Details'!$K638:$S2980,7,FALSE)</f>
        <v>25 Oct 1990</v>
      </c>
      <c r="M1807" s="17">
        <f>VLOOKUP($A638,'Hospitalisation Details'!$K638:$S2980,9,FALSE)</f>
        <v>15440.2</v>
      </c>
      <c r="N1807" s="11" t="str">
        <f>VLOOKUP($A638,'Hospitalisation Details'!$K638:$S2980,4,FALSE)</f>
        <v>Tier - 2</v>
      </c>
      <c r="O1807" s="11" t="str">
        <f>VLOOKUP($A638,'Hospitalisation Details'!$K638:$S2980,5,FALSE)</f>
        <v>Tier - 1</v>
      </c>
      <c r="P1807" s="11" t="str">
        <f>VLOOKUP($A638,'Hospitalisation Details'!$K638:$S2980,6,FALSE)</f>
        <v>R1012</v>
      </c>
      <c r="Q1807" s="36">
        <f ca="1">VLOOKUP($A638,'Hospitalisation Details'!$K638:$S2980,8,FALSE)</f>
        <v>34</v>
      </c>
    </row>
    <row r="1808" spans="1:17" x14ac:dyDescent="0.3">
      <c r="A1808" s="14" t="str">
        <f>VLOOKUP('Customer Names'!A1808,'Customer Names'!A1808:F4142,1,FALSE)</f>
        <v>Id1807</v>
      </c>
      <c r="B1808" s="11" t="str">
        <f>VLOOKUP('Customer Names'!B1808,'Customer Names'!B1808:G4142,5,FALSE)</f>
        <v>Jennefer</v>
      </c>
      <c r="C1808" s="11">
        <f>VLOOKUP($A1808,'Medical Examinations'!$A1808:$O4142,2,FALSE)</f>
        <v>20.74</v>
      </c>
      <c r="D1808" s="11">
        <f>VLOOKUP($A1808,'Medical Examinations'!$A1808:$O4142,3,FALSE)</f>
        <v>11.69</v>
      </c>
      <c r="E1808" s="11" t="str">
        <f>VLOOKUP($A1808,'Medical Examinations'!$A1808:$P4142,14,FALSE)</f>
        <v>Yes</v>
      </c>
      <c r="F1808" s="11" t="str">
        <f>VLOOKUP($A1808,'Medical Examinations'!$A1808:$O4142,5,FALSE)</f>
        <v>No</v>
      </c>
      <c r="G1808" s="11" t="str">
        <f>VLOOKUP($A1808,'Medical Examinations'!$A1808:$O4142,6,FALSE)</f>
        <v>No</v>
      </c>
      <c r="H1808" s="11">
        <f>VLOOKUP($A1808,'Medical Examinations'!$A1808:$P4142,13,FALSE)</f>
        <v>1</v>
      </c>
      <c r="I1808" s="11" t="str">
        <f>VLOOKUP($A1808,'Medical Examinations'!$A1808:$P4142,16,FALSE)</f>
        <v>No</v>
      </c>
      <c r="J1808" s="11" t="str">
        <f>VLOOKUP($A1808,'Medical Examinations'!$A1808:$P4142,11,FALSE)</f>
        <v>Normal Weight</v>
      </c>
      <c r="K1808" s="11" t="str">
        <f>VLOOKUP($A1808,'Medical Examinations'!$A1808:$P4142,12,FALSE)</f>
        <v>Diabetes</v>
      </c>
      <c r="L1808" s="11" t="str">
        <f>VLOOKUP($A639,'Hospitalisation Details'!$K639:$S2981,7,FALSE)</f>
        <v>4 Sep 1964</v>
      </c>
      <c r="M1808" s="17">
        <f>VLOOKUP($A639,'Hospitalisation Details'!$K639:$S2981,9,FALSE)</f>
        <v>15377.77</v>
      </c>
      <c r="N1808" s="11" t="str">
        <f>VLOOKUP($A639,'Hospitalisation Details'!$K639:$S2981,4,FALSE)</f>
        <v>Tier - 2</v>
      </c>
      <c r="O1808" s="11" t="str">
        <f>VLOOKUP($A639,'Hospitalisation Details'!$K639:$S2981,5,FALSE)</f>
        <v>Tier - 2</v>
      </c>
      <c r="P1808" s="11" t="str">
        <f>VLOOKUP($A639,'Hospitalisation Details'!$K639:$S2981,6,FALSE)</f>
        <v>R1012</v>
      </c>
      <c r="Q1808" s="36">
        <f ca="1">VLOOKUP($A639,'Hospitalisation Details'!$K639:$S2981,8,FALSE)</f>
        <v>60</v>
      </c>
    </row>
    <row r="1809" spans="1:17" x14ac:dyDescent="0.3">
      <c r="A1809" s="14" t="str">
        <f>VLOOKUP('Customer Names'!A1809,'Customer Names'!A1809:F4143,1,FALSE)</f>
        <v>Id1808</v>
      </c>
      <c r="B1809" s="11" t="str">
        <f>VLOOKUP('Customer Names'!B1809,'Customer Names'!B1809:G4143,5,FALSE)</f>
        <v>Tracey L</v>
      </c>
      <c r="C1809" s="11">
        <f>VLOOKUP($A1809,'Medical Examinations'!$A1809:$O4143,2,FALSE)</f>
        <v>15.57</v>
      </c>
      <c r="D1809" s="11">
        <f>VLOOKUP($A1809,'Medical Examinations'!$A1809:$O4143,3,FALSE)</f>
        <v>6.07</v>
      </c>
      <c r="E1809" s="11" t="str">
        <f>VLOOKUP($A1809,'Medical Examinations'!$A1809:$P4143,14,FALSE)</f>
        <v>No</v>
      </c>
      <c r="F1809" s="11" t="str">
        <f>VLOOKUP($A1809,'Medical Examinations'!$A1809:$O4143,5,FALSE)</f>
        <v>No</v>
      </c>
      <c r="G1809" s="11" t="str">
        <f>VLOOKUP($A1809,'Medical Examinations'!$A1809:$O4143,6,FALSE)</f>
        <v>No</v>
      </c>
      <c r="H1809" s="11">
        <f>VLOOKUP($A1809,'Medical Examinations'!$A1809:$P4143,13,FALSE)</f>
        <v>0</v>
      </c>
      <c r="I1809" s="11" t="str">
        <f>VLOOKUP($A1809,'Medical Examinations'!$A1809:$P4143,16,FALSE)</f>
        <v>No</v>
      </c>
      <c r="J1809" s="11" t="str">
        <f>VLOOKUP($A1809,'Medical Examinations'!$A1809:$P4143,11,FALSE)</f>
        <v>Underweight</v>
      </c>
      <c r="K1809" s="11" t="str">
        <f>VLOOKUP($A1809,'Medical Examinations'!$A1809:$P4143,12,FALSE)</f>
        <v>Prediabetes</v>
      </c>
      <c r="L1809" s="11" t="str">
        <f>VLOOKUP($A640,'Hospitalisation Details'!$K640:$S2982,7,FALSE)</f>
        <v>6 Sep 1962</v>
      </c>
      <c r="M1809" s="17">
        <f>VLOOKUP($A640,'Hospitalisation Details'!$K640:$S2982,9,FALSE)</f>
        <v>15368.22</v>
      </c>
      <c r="N1809" s="11" t="str">
        <f>VLOOKUP($A640,'Hospitalisation Details'!$K640:$S2982,4,FALSE)</f>
        <v>Tier - 2</v>
      </c>
      <c r="O1809" s="11" t="str">
        <f>VLOOKUP($A640,'Hospitalisation Details'!$K640:$S2982,5,FALSE)</f>
        <v>Tier - 2</v>
      </c>
      <c r="P1809" s="11" t="str">
        <f>VLOOKUP($A640,'Hospitalisation Details'!$K640:$S2982,6,FALSE)</f>
        <v>R1011</v>
      </c>
      <c r="Q1809" s="36">
        <f ca="1">VLOOKUP($A640,'Hospitalisation Details'!$K640:$S2982,8,FALSE)</f>
        <v>62</v>
      </c>
    </row>
    <row r="1810" spans="1:17" x14ac:dyDescent="0.3">
      <c r="A1810" s="14" t="str">
        <f>VLOOKUP('Customer Names'!A1810,'Customer Names'!A1810:F4144,1,FALSE)</f>
        <v>Id1809</v>
      </c>
      <c r="B1810" s="11" t="str">
        <f>VLOOKUP('Customer Names'!B1810,'Customer Names'!B1810:G4144,5,FALSE)</f>
        <v>Ashley</v>
      </c>
      <c r="C1810" s="11">
        <f>VLOOKUP($A1810,'Medical Examinations'!$A1810:$O4144,2,FALSE)</f>
        <v>23.844999999999999</v>
      </c>
      <c r="D1810" s="11">
        <f>VLOOKUP($A1810,'Medical Examinations'!$A1810:$O4144,3,FALSE)</f>
        <v>4.3600000000000003</v>
      </c>
      <c r="E1810" s="11" t="str">
        <f>VLOOKUP($A1810,'Medical Examinations'!$A1810:$P4144,14,FALSE)</f>
        <v>No</v>
      </c>
      <c r="F1810" s="11" t="str">
        <f>VLOOKUP($A1810,'Medical Examinations'!$A1810:$O4144,5,FALSE)</f>
        <v>No</v>
      </c>
      <c r="G1810" s="11" t="str">
        <f>VLOOKUP($A1810,'Medical Examinations'!$A1810:$O4144,6,FALSE)</f>
        <v>No</v>
      </c>
      <c r="H1810" s="11">
        <f>VLOOKUP($A1810,'Medical Examinations'!$A1810:$P4144,13,FALSE)</f>
        <v>0</v>
      </c>
      <c r="I1810" s="11" t="str">
        <f>VLOOKUP($A1810,'Medical Examinations'!$A1810:$P4144,16,FALSE)</f>
        <v>No</v>
      </c>
      <c r="J1810" s="11" t="str">
        <f>VLOOKUP($A1810,'Medical Examinations'!$A1810:$P4144,11,FALSE)</f>
        <v>Normal Weight</v>
      </c>
      <c r="K1810" s="11" t="str">
        <f>VLOOKUP($A1810,'Medical Examinations'!$A1810:$P4144,12,FALSE)</f>
        <v>Normal</v>
      </c>
      <c r="L1810" s="11" t="str">
        <f>VLOOKUP($A641,'Hospitalisation Details'!$K641:$S2983,7,FALSE)</f>
        <v>18 Jul 1968</v>
      </c>
      <c r="M1810" s="17">
        <f>VLOOKUP($A641,'Hospitalisation Details'!$K641:$S2983,9,FALSE)</f>
        <v>15363.77</v>
      </c>
      <c r="N1810" s="11" t="str">
        <f>VLOOKUP($A641,'Hospitalisation Details'!$K641:$S2983,4,FALSE)</f>
        <v>Tier - 2</v>
      </c>
      <c r="O1810" s="11" t="str">
        <f>VLOOKUP($A641,'Hospitalisation Details'!$K641:$S2983,5,FALSE)</f>
        <v>Tier - 1</v>
      </c>
      <c r="P1810" s="11" t="str">
        <f>VLOOKUP($A641,'Hospitalisation Details'!$K641:$S2983,6,FALSE)</f>
        <v>R1026</v>
      </c>
      <c r="Q1810" s="36">
        <f ca="1">VLOOKUP($A641,'Hospitalisation Details'!$K641:$S2983,8,FALSE)</f>
        <v>56</v>
      </c>
    </row>
    <row r="1811" spans="1:17" x14ac:dyDescent="0.3">
      <c r="A1811" s="14" t="str">
        <f>VLOOKUP('Customer Names'!A1811,'Customer Names'!A1811:F4145,1,FALSE)</f>
        <v>Id1810</v>
      </c>
      <c r="B1811" s="11" t="str">
        <f>VLOOKUP('Customer Names'!B1811,'Customer Names'!B1811:G4145,5,FALSE)</f>
        <v>Cindy</v>
      </c>
      <c r="C1811" s="11">
        <f>VLOOKUP($A1811,'Medical Examinations'!$A1811:$O4145,2,FALSE)</f>
        <v>22.895</v>
      </c>
      <c r="D1811" s="11">
        <f>VLOOKUP($A1811,'Medical Examinations'!$A1811:$O4145,3,FALSE)</f>
        <v>5.24</v>
      </c>
      <c r="E1811" s="11" t="str">
        <f>VLOOKUP($A1811,'Medical Examinations'!$A1811:$P4145,14,FALSE)</f>
        <v>No</v>
      </c>
      <c r="F1811" s="11" t="str">
        <f>VLOOKUP($A1811,'Medical Examinations'!$A1811:$O4145,5,FALSE)</f>
        <v>No</v>
      </c>
      <c r="G1811" s="11" t="str">
        <f>VLOOKUP($A1811,'Medical Examinations'!$A1811:$O4145,6,FALSE)</f>
        <v>No</v>
      </c>
      <c r="H1811" s="11">
        <f>VLOOKUP($A1811,'Medical Examinations'!$A1811:$P4145,13,FALSE)</f>
        <v>1</v>
      </c>
      <c r="I1811" s="11" t="str">
        <f>VLOOKUP($A1811,'Medical Examinations'!$A1811:$P4145,16,FALSE)</f>
        <v>No</v>
      </c>
      <c r="J1811" s="11" t="str">
        <f>VLOOKUP($A1811,'Medical Examinations'!$A1811:$P4145,11,FALSE)</f>
        <v>Normal Weight</v>
      </c>
      <c r="K1811" s="11" t="str">
        <f>VLOOKUP($A1811,'Medical Examinations'!$A1811:$P4145,12,FALSE)</f>
        <v>Normal</v>
      </c>
      <c r="L1811" s="11" t="str">
        <f>VLOOKUP($A642,'Hospitalisation Details'!$K642:$S2984,7,FALSE)</f>
        <v>17 Dec 1988</v>
      </c>
      <c r="M1811" s="17">
        <f>VLOOKUP($A642,'Hospitalisation Details'!$K642:$S2984,9,FALSE)</f>
        <v>15361.5</v>
      </c>
      <c r="N1811" s="11" t="str">
        <f>VLOOKUP($A642,'Hospitalisation Details'!$K642:$S2984,4,FALSE)</f>
        <v>Tier - 2</v>
      </c>
      <c r="O1811" s="11" t="str">
        <f>VLOOKUP($A642,'Hospitalisation Details'!$K642:$S2984,5,FALSE)</f>
        <v>Tier - 3</v>
      </c>
      <c r="P1811" s="11" t="str">
        <f>VLOOKUP($A642,'Hospitalisation Details'!$K642:$S2984,6,FALSE)</f>
        <v>R1023</v>
      </c>
      <c r="Q1811" s="36">
        <f ca="1">VLOOKUP($A642,'Hospitalisation Details'!$K642:$S2984,8,FALSE)</f>
        <v>36</v>
      </c>
    </row>
    <row r="1812" spans="1:17" x14ac:dyDescent="0.3">
      <c r="A1812" s="14" t="str">
        <f>VLOOKUP('Customer Names'!A1812,'Customer Names'!A1812:F4146,1,FALSE)</f>
        <v>Id1811</v>
      </c>
      <c r="B1812" s="11" t="str">
        <f>VLOOKUP('Customer Names'!B1812,'Customer Names'!B1812:G4146,5,FALSE)</f>
        <v>Esther</v>
      </c>
      <c r="C1812" s="11">
        <f>VLOOKUP($A1812,'Medical Examinations'!$A1812:$O4146,2,FALSE)</f>
        <v>21.945</v>
      </c>
      <c r="D1812" s="11">
        <f>VLOOKUP($A1812,'Medical Examinations'!$A1812:$O4146,3,FALSE)</f>
        <v>5.37</v>
      </c>
      <c r="E1812" s="11" t="str">
        <f>VLOOKUP($A1812,'Medical Examinations'!$A1812:$P4146,14,FALSE)</f>
        <v>No</v>
      </c>
      <c r="F1812" s="11" t="str">
        <f>VLOOKUP($A1812,'Medical Examinations'!$A1812:$O4146,5,FALSE)</f>
        <v>No</v>
      </c>
      <c r="G1812" s="11" t="str">
        <f>VLOOKUP($A1812,'Medical Examinations'!$A1812:$O4146,6,FALSE)</f>
        <v>No</v>
      </c>
      <c r="H1812" s="11">
        <f>VLOOKUP($A1812,'Medical Examinations'!$A1812:$P4146,13,FALSE)</f>
        <v>1</v>
      </c>
      <c r="I1812" s="11" t="str">
        <f>VLOOKUP($A1812,'Medical Examinations'!$A1812:$P4146,16,FALSE)</f>
        <v>No</v>
      </c>
      <c r="J1812" s="11" t="str">
        <f>VLOOKUP($A1812,'Medical Examinations'!$A1812:$P4146,11,FALSE)</f>
        <v>Normal Weight</v>
      </c>
      <c r="K1812" s="11" t="str">
        <f>VLOOKUP($A1812,'Medical Examinations'!$A1812:$P4146,12,FALSE)</f>
        <v>Normal</v>
      </c>
      <c r="L1812" s="11" t="str">
        <f>VLOOKUP($A643,'Hospitalisation Details'!$K643:$S2985,7,FALSE)</f>
        <v>14 Jul 2001</v>
      </c>
      <c r="M1812" s="17">
        <f>VLOOKUP($A643,'Hospitalisation Details'!$K643:$S2985,9,FALSE)</f>
        <v>15359.1</v>
      </c>
      <c r="N1812" s="11" t="str">
        <f>VLOOKUP($A643,'Hospitalisation Details'!$K643:$S2985,4,FALSE)</f>
        <v>Tier - 2</v>
      </c>
      <c r="O1812" s="11" t="str">
        <f>VLOOKUP($A643,'Hospitalisation Details'!$K643:$S2985,5,FALSE)</f>
        <v>Tier - 3</v>
      </c>
      <c r="P1812" s="11" t="str">
        <f>VLOOKUP($A643,'Hospitalisation Details'!$K643:$S2985,6,FALSE)</f>
        <v>R1024</v>
      </c>
      <c r="Q1812" s="36">
        <f ca="1">VLOOKUP($A643,'Hospitalisation Details'!$K643:$S2985,8,FALSE)</f>
        <v>23</v>
      </c>
    </row>
    <row r="1813" spans="1:17" x14ac:dyDescent="0.3">
      <c r="A1813" s="14" t="str">
        <f>VLOOKUP('Customer Names'!A1813,'Customer Names'!A1813:F4147,1,FALSE)</f>
        <v>Id1812</v>
      </c>
      <c r="B1813" s="11" t="str">
        <f>VLOOKUP('Customer Names'!B1813,'Customer Names'!B1813:G4147,5,FALSE)</f>
        <v>Jackie</v>
      </c>
      <c r="C1813" s="11">
        <f>VLOOKUP($A1813,'Medical Examinations'!$A1813:$O4147,2,FALSE)</f>
        <v>19.47</v>
      </c>
      <c r="D1813" s="11">
        <f>VLOOKUP($A1813,'Medical Examinations'!$A1813:$O4147,3,FALSE)</f>
        <v>6.6</v>
      </c>
      <c r="E1813" s="11" t="str">
        <f>VLOOKUP($A1813,'Medical Examinations'!$A1813:$P4147,14,FALSE)</f>
        <v>Yes</v>
      </c>
      <c r="F1813" s="11" t="str">
        <f>VLOOKUP($A1813,'Medical Examinations'!$A1813:$O4147,5,FALSE)</f>
        <v>No</v>
      </c>
      <c r="G1813" s="11" t="str">
        <f>VLOOKUP($A1813,'Medical Examinations'!$A1813:$O4147,6,FALSE)</f>
        <v>No</v>
      </c>
      <c r="H1813" s="11">
        <f>VLOOKUP($A1813,'Medical Examinations'!$A1813:$P4147,13,FALSE)</f>
        <v>0</v>
      </c>
      <c r="I1813" s="11" t="str">
        <f>VLOOKUP($A1813,'Medical Examinations'!$A1813:$P4147,16,FALSE)</f>
        <v>No</v>
      </c>
      <c r="J1813" s="11" t="str">
        <f>VLOOKUP($A1813,'Medical Examinations'!$A1813:$P4147,11,FALSE)</f>
        <v>Normal Weight</v>
      </c>
      <c r="K1813" s="11" t="str">
        <f>VLOOKUP($A1813,'Medical Examinations'!$A1813:$P4147,12,FALSE)</f>
        <v>Diabetes</v>
      </c>
      <c r="L1813" s="11" t="str">
        <f>VLOOKUP($A644,'Hospitalisation Details'!$K644:$S2986,7,FALSE)</f>
        <v>13 Dec 1963</v>
      </c>
      <c r="M1813" s="17">
        <f>VLOOKUP($A644,'Hospitalisation Details'!$K644:$S2986,9,FALSE)</f>
        <v>15322.77</v>
      </c>
      <c r="N1813" s="11" t="str">
        <f>VLOOKUP($A644,'Hospitalisation Details'!$K644:$S2986,4,FALSE)</f>
        <v>Tier - 2</v>
      </c>
      <c r="O1813" s="11" t="str">
        <f>VLOOKUP($A644,'Hospitalisation Details'!$K644:$S2986,5,FALSE)</f>
        <v>Tier - 3</v>
      </c>
      <c r="P1813" s="11" t="str">
        <f>VLOOKUP($A644,'Hospitalisation Details'!$K644:$S2986,6,FALSE)</f>
        <v>R1021</v>
      </c>
      <c r="Q1813" s="36">
        <f ca="1">VLOOKUP($A644,'Hospitalisation Details'!$K644:$S2986,8,FALSE)</f>
        <v>61</v>
      </c>
    </row>
    <row r="1814" spans="1:17" x14ac:dyDescent="0.3">
      <c r="A1814" s="14" t="str">
        <f>VLOOKUP('Customer Names'!A1814,'Customer Names'!A1814:F4148,1,FALSE)</f>
        <v>Id1813</v>
      </c>
      <c r="B1814" s="11" t="str">
        <f>VLOOKUP('Customer Names'!B1814,'Customer Names'!B1814:G4148,5,FALSE)</f>
        <v>Timothy P</v>
      </c>
      <c r="C1814" s="11">
        <f>VLOOKUP($A1814,'Medical Examinations'!$A1814:$O4148,2,FALSE)</f>
        <v>15.61</v>
      </c>
      <c r="D1814" s="11">
        <f>VLOOKUP($A1814,'Medical Examinations'!$A1814:$O4148,3,FALSE)</f>
        <v>5.77</v>
      </c>
      <c r="E1814" s="11" t="str">
        <f>VLOOKUP($A1814,'Medical Examinations'!$A1814:$P4148,14,FALSE)</f>
        <v>No</v>
      </c>
      <c r="F1814" s="11" t="str">
        <f>VLOOKUP($A1814,'Medical Examinations'!$A1814:$O4148,5,FALSE)</f>
        <v>No</v>
      </c>
      <c r="G1814" s="11" t="str">
        <f>VLOOKUP($A1814,'Medical Examinations'!$A1814:$O4148,6,FALSE)</f>
        <v>No</v>
      </c>
      <c r="H1814" s="11">
        <f>VLOOKUP($A1814,'Medical Examinations'!$A1814:$P4148,13,FALSE)</f>
        <v>0</v>
      </c>
      <c r="I1814" s="11" t="str">
        <f>VLOOKUP($A1814,'Medical Examinations'!$A1814:$P4148,16,FALSE)</f>
        <v>No</v>
      </c>
      <c r="J1814" s="11" t="str">
        <f>VLOOKUP($A1814,'Medical Examinations'!$A1814:$P4148,11,FALSE)</f>
        <v>Underweight</v>
      </c>
      <c r="K1814" s="11" t="str">
        <f>VLOOKUP($A1814,'Medical Examinations'!$A1814:$P4148,12,FALSE)</f>
        <v>Prediabetes</v>
      </c>
      <c r="L1814" s="11" t="str">
        <f>VLOOKUP($A645,'Hospitalisation Details'!$K645:$S2987,7,FALSE)</f>
        <v>16 Sep 1969</v>
      </c>
      <c r="M1814" s="17">
        <f>VLOOKUP($A645,'Hospitalisation Details'!$K645:$S2987,9,FALSE)</f>
        <v>15260.52</v>
      </c>
      <c r="N1814" s="11" t="str">
        <f>VLOOKUP($A645,'Hospitalisation Details'!$K645:$S2987,4,FALSE)</f>
        <v>Tier - 2</v>
      </c>
      <c r="O1814" s="11" t="str">
        <f>VLOOKUP($A645,'Hospitalisation Details'!$K645:$S2987,5,FALSE)</f>
        <v>Tier - 2</v>
      </c>
      <c r="P1814" s="11" t="str">
        <f>VLOOKUP($A645,'Hospitalisation Details'!$K645:$S2987,6,FALSE)</f>
        <v>R1023</v>
      </c>
      <c r="Q1814" s="36">
        <f ca="1">VLOOKUP($A645,'Hospitalisation Details'!$K645:$S2987,8,FALSE)</f>
        <v>55</v>
      </c>
    </row>
    <row r="1815" spans="1:17" x14ac:dyDescent="0.3">
      <c r="A1815" s="14" t="str">
        <f>VLOOKUP('Customer Names'!A1815,'Customer Names'!A1815:F4149,1,FALSE)</f>
        <v>Id1814</v>
      </c>
      <c r="B1815" s="11" t="str">
        <f>VLOOKUP('Customer Names'!B1815,'Customer Names'!B1815:G4149,5,FALSE)</f>
        <v>Lauren</v>
      </c>
      <c r="C1815" s="11">
        <f>VLOOKUP($A1815,'Medical Examinations'!$A1815:$O4149,2,FALSE)</f>
        <v>28.6</v>
      </c>
      <c r="D1815" s="11">
        <f>VLOOKUP($A1815,'Medical Examinations'!$A1815:$O4149,3,FALSE)</f>
        <v>6.08</v>
      </c>
      <c r="E1815" s="11" t="str">
        <f>VLOOKUP($A1815,'Medical Examinations'!$A1815:$P4149,14,FALSE)</f>
        <v>No</v>
      </c>
      <c r="F1815" s="11" t="str">
        <f>VLOOKUP($A1815,'Medical Examinations'!$A1815:$O4149,5,FALSE)</f>
        <v>No</v>
      </c>
      <c r="G1815" s="11" t="str">
        <f>VLOOKUP($A1815,'Medical Examinations'!$A1815:$O4149,6,FALSE)</f>
        <v>Yes</v>
      </c>
      <c r="H1815" s="11">
        <f>VLOOKUP($A1815,'Medical Examinations'!$A1815:$P4149,13,FALSE)</f>
        <v>1</v>
      </c>
      <c r="I1815" s="11" t="str">
        <f>VLOOKUP($A1815,'Medical Examinations'!$A1815:$P4149,16,FALSE)</f>
        <v>No</v>
      </c>
      <c r="J1815" s="11" t="str">
        <f>VLOOKUP($A1815,'Medical Examinations'!$A1815:$P4149,11,FALSE)</f>
        <v>Overweight</v>
      </c>
      <c r="K1815" s="11" t="str">
        <f>VLOOKUP($A1815,'Medical Examinations'!$A1815:$P4149,12,FALSE)</f>
        <v>Prediabetes</v>
      </c>
      <c r="L1815" s="11" t="str">
        <f>VLOOKUP($A646,'Hospitalisation Details'!$K646:$S2988,7,FALSE)</f>
        <v>25 Jul 1960</v>
      </c>
      <c r="M1815" s="17">
        <f>VLOOKUP($A646,'Hospitalisation Details'!$K646:$S2988,9,FALSE)</f>
        <v>15230.32</v>
      </c>
      <c r="N1815" s="11" t="str">
        <f>VLOOKUP($A646,'Hospitalisation Details'!$K646:$S2988,4,FALSE)</f>
        <v>Tier - 2</v>
      </c>
      <c r="O1815" s="11" t="str">
        <f>VLOOKUP($A646,'Hospitalisation Details'!$K646:$S2988,5,FALSE)</f>
        <v>Tier - 2</v>
      </c>
      <c r="P1815" s="11" t="str">
        <f>VLOOKUP($A646,'Hospitalisation Details'!$K646:$S2988,6,FALSE)</f>
        <v>R1024</v>
      </c>
      <c r="Q1815" s="36">
        <f ca="1">VLOOKUP($A646,'Hospitalisation Details'!$K646:$S2988,8,FALSE)</f>
        <v>64</v>
      </c>
    </row>
    <row r="1816" spans="1:17" x14ac:dyDescent="0.3">
      <c r="A1816" s="14" t="str">
        <f>VLOOKUP('Customer Names'!A1816,'Customer Names'!A1816:F4150,1,FALSE)</f>
        <v>Id1815</v>
      </c>
      <c r="B1816" s="11" t="str">
        <f>VLOOKUP('Customer Names'!B1816,'Customer Names'!B1816:G4150,5,FALSE)</f>
        <v>Benjamin</v>
      </c>
      <c r="C1816" s="11">
        <f>VLOOKUP($A1816,'Medical Examinations'!$A1816:$O4150,2,FALSE)</f>
        <v>46.53</v>
      </c>
      <c r="D1816" s="11">
        <f>VLOOKUP($A1816,'Medical Examinations'!$A1816:$O4150,3,FALSE)</f>
        <v>4.16</v>
      </c>
      <c r="E1816" s="11" t="str">
        <f>VLOOKUP($A1816,'Medical Examinations'!$A1816:$P4150,14,FALSE)</f>
        <v>No</v>
      </c>
      <c r="F1816" s="11" t="str">
        <f>VLOOKUP($A1816,'Medical Examinations'!$A1816:$O4150,5,FALSE)</f>
        <v>No</v>
      </c>
      <c r="G1816" s="11" t="str">
        <f>VLOOKUP($A1816,'Medical Examinations'!$A1816:$O4150,6,FALSE)</f>
        <v>No</v>
      </c>
      <c r="H1816" s="11">
        <f>VLOOKUP($A1816,'Medical Examinations'!$A1816:$P4150,13,FALSE)</f>
        <v>0</v>
      </c>
      <c r="I1816" s="11" t="str">
        <f>VLOOKUP($A1816,'Medical Examinations'!$A1816:$P4150,16,FALSE)</f>
        <v>No</v>
      </c>
      <c r="J1816" s="11" t="str">
        <f>VLOOKUP($A1816,'Medical Examinations'!$A1816:$P4150,11,FALSE)</f>
        <v>Obesity</v>
      </c>
      <c r="K1816" s="11" t="str">
        <f>VLOOKUP($A1816,'Medical Examinations'!$A1816:$P4150,12,FALSE)</f>
        <v>Normal</v>
      </c>
      <c r="L1816" s="11" t="str">
        <f>VLOOKUP($A647,'Hospitalisation Details'!$K647:$S2989,7,FALSE)</f>
        <v>23 Nov 1978</v>
      </c>
      <c r="M1816" s="17">
        <f>VLOOKUP($A647,'Hospitalisation Details'!$K647:$S2989,9,FALSE)</f>
        <v>15207.92</v>
      </c>
      <c r="N1816" s="11" t="str">
        <f>VLOOKUP($A647,'Hospitalisation Details'!$K647:$S2989,4,FALSE)</f>
        <v>Tier - 2</v>
      </c>
      <c r="O1816" s="11" t="str">
        <f>VLOOKUP($A647,'Hospitalisation Details'!$K647:$S2989,5,FALSE)</f>
        <v>Tier - 1</v>
      </c>
      <c r="P1816" s="11" t="str">
        <f>VLOOKUP($A647,'Hospitalisation Details'!$K647:$S2989,6,FALSE)</f>
        <v>R1012</v>
      </c>
      <c r="Q1816" s="36">
        <f ca="1">VLOOKUP($A647,'Hospitalisation Details'!$K647:$S2989,8,FALSE)</f>
        <v>46</v>
      </c>
    </row>
    <row r="1817" spans="1:17" x14ac:dyDescent="0.3">
      <c r="A1817" s="14" t="str">
        <f>VLOOKUP('Customer Names'!A1817,'Customer Names'!A1817:F4151,1,FALSE)</f>
        <v>Id1816</v>
      </c>
      <c r="B1817" s="11" t="str">
        <f>VLOOKUP('Customer Names'!B1817,'Customer Names'!B1817:G4151,5,FALSE)</f>
        <v>Hugo M</v>
      </c>
      <c r="C1817" s="11">
        <f>VLOOKUP($A1817,'Medical Examinations'!$A1817:$O4151,2,FALSE)</f>
        <v>34.99</v>
      </c>
      <c r="D1817" s="11">
        <f>VLOOKUP($A1817,'Medical Examinations'!$A1817:$O4151,3,FALSE)</f>
        <v>5.0999999999999996</v>
      </c>
      <c r="E1817" s="11" t="str">
        <f>VLOOKUP($A1817,'Medical Examinations'!$A1817:$P4151,14,FALSE)</f>
        <v>No</v>
      </c>
      <c r="F1817" s="11" t="str">
        <f>VLOOKUP($A1817,'Medical Examinations'!$A1817:$O4151,5,FALSE)</f>
        <v>No</v>
      </c>
      <c r="G1817" s="11" t="str">
        <f>VLOOKUP($A1817,'Medical Examinations'!$A1817:$O4151,6,FALSE)</f>
        <v>Yes</v>
      </c>
      <c r="H1817" s="11">
        <f>VLOOKUP($A1817,'Medical Examinations'!$A1817:$P4151,13,FALSE)</f>
        <v>1</v>
      </c>
      <c r="I1817" s="11" t="str">
        <f>VLOOKUP($A1817,'Medical Examinations'!$A1817:$P4151,16,FALSE)</f>
        <v>No</v>
      </c>
      <c r="J1817" s="11" t="str">
        <f>VLOOKUP($A1817,'Medical Examinations'!$A1817:$P4151,11,FALSE)</f>
        <v>Obesity</v>
      </c>
      <c r="K1817" s="11" t="str">
        <f>VLOOKUP($A1817,'Medical Examinations'!$A1817:$P4151,12,FALSE)</f>
        <v>Normal</v>
      </c>
      <c r="L1817" s="11" t="str">
        <f>VLOOKUP($A648,'Hospitalisation Details'!$K648:$S2990,7,FALSE)</f>
        <v>17 Jun 1962</v>
      </c>
      <c r="M1817" s="17">
        <f>VLOOKUP($A648,'Hospitalisation Details'!$K648:$S2990,9,FALSE)</f>
        <v>15174.81</v>
      </c>
      <c r="N1817" s="11" t="str">
        <f>VLOOKUP($A648,'Hospitalisation Details'!$K648:$S2990,4,FALSE)</f>
        <v>Tier - 2</v>
      </c>
      <c r="O1817" s="11" t="str">
        <f>VLOOKUP($A648,'Hospitalisation Details'!$K648:$S2990,5,FALSE)</f>
        <v>Tier - 1</v>
      </c>
      <c r="P1817" s="11" t="str">
        <f>VLOOKUP($A648,'Hospitalisation Details'!$K648:$S2990,6,FALSE)</f>
        <v>R1012</v>
      </c>
      <c r="Q1817" s="36">
        <f ca="1">VLOOKUP($A648,'Hospitalisation Details'!$K648:$S2990,8,FALSE)</f>
        <v>62</v>
      </c>
    </row>
    <row r="1818" spans="1:17" x14ac:dyDescent="0.3">
      <c r="A1818" s="14" t="str">
        <f>VLOOKUP('Customer Names'!A1818,'Customer Names'!A1818:F4152,1,FALSE)</f>
        <v>Id1817</v>
      </c>
      <c r="B1818" s="11" t="str">
        <f>VLOOKUP('Customer Names'!B1818,'Customer Names'!B1818:G4152,5,FALSE)</f>
        <v>Daniel J</v>
      </c>
      <c r="C1818" s="11">
        <f>VLOOKUP($A1818,'Medical Examinations'!$A1818:$O4152,2,FALSE)</f>
        <v>17.05</v>
      </c>
      <c r="D1818" s="11">
        <f>VLOOKUP($A1818,'Medical Examinations'!$A1818:$O4152,3,FALSE)</f>
        <v>5.3</v>
      </c>
      <c r="E1818" s="11" t="str">
        <f>VLOOKUP($A1818,'Medical Examinations'!$A1818:$P4152,14,FALSE)</f>
        <v>No</v>
      </c>
      <c r="F1818" s="11" t="str">
        <f>VLOOKUP($A1818,'Medical Examinations'!$A1818:$O4152,5,FALSE)</f>
        <v>No</v>
      </c>
      <c r="G1818" s="11" t="str">
        <f>VLOOKUP($A1818,'Medical Examinations'!$A1818:$O4152,6,FALSE)</f>
        <v>Yes</v>
      </c>
      <c r="H1818" s="11">
        <f>VLOOKUP($A1818,'Medical Examinations'!$A1818:$P4152,13,FALSE)</f>
        <v>1</v>
      </c>
      <c r="I1818" s="11" t="str">
        <f>VLOOKUP($A1818,'Medical Examinations'!$A1818:$P4152,16,FALSE)</f>
        <v>No</v>
      </c>
      <c r="J1818" s="11" t="str">
        <f>VLOOKUP($A1818,'Medical Examinations'!$A1818:$P4152,11,FALSE)</f>
        <v>Underweight</v>
      </c>
      <c r="K1818" s="11" t="str">
        <f>VLOOKUP($A1818,'Medical Examinations'!$A1818:$P4152,12,FALSE)</f>
        <v>Normal</v>
      </c>
      <c r="L1818" s="11" t="str">
        <f>VLOOKUP($A649,'Hospitalisation Details'!$K649:$S2991,7,FALSE)</f>
        <v>3 Dec 1959</v>
      </c>
      <c r="M1818" s="17">
        <f>VLOOKUP($A649,'Hospitalisation Details'!$K649:$S2991,9,FALSE)</f>
        <v>15170.07</v>
      </c>
      <c r="N1818" s="11" t="str">
        <f>VLOOKUP($A649,'Hospitalisation Details'!$K649:$S2991,4,FALSE)</f>
        <v>Tier - 2</v>
      </c>
      <c r="O1818" s="11" t="str">
        <f>VLOOKUP($A649,'Hospitalisation Details'!$K649:$S2991,5,FALSE)</f>
        <v>Tier - 3</v>
      </c>
      <c r="P1818" s="11" t="str">
        <f>VLOOKUP($A649,'Hospitalisation Details'!$K649:$S2991,6,FALSE)</f>
        <v>R1011</v>
      </c>
      <c r="Q1818" s="36">
        <f ca="1">VLOOKUP($A649,'Hospitalisation Details'!$K649:$S2991,8,FALSE)</f>
        <v>65</v>
      </c>
    </row>
    <row r="1819" spans="1:17" x14ac:dyDescent="0.3">
      <c r="A1819" s="14" t="str">
        <f>VLOOKUP('Customer Names'!A1819,'Customer Names'!A1819:F4153,1,FALSE)</f>
        <v>Id1818</v>
      </c>
      <c r="B1819" s="11" t="str">
        <f>VLOOKUP('Customer Names'!B1819,'Customer Names'!B1819:G4153,5,FALSE)</f>
        <v>Justin R</v>
      </c>
      <c r="C1819" s="11">
        <f>VLOOKUP($A1819,'Medical Examinations'!$A1819:$O4153,2,FALSE)</f>
        <v>37.18</v>
      </c>
      <c r="D1819" s="11">
        <f>VLOOKUP($A1819,'Medical Examinations'!$A1819:$O4153,3,FALSE)</f>
        <v>4.9000000000000004</v>
      </c>
      <c r="E1819" s="11" t="str">
        <f>VLOOKUP($A1819,'Medical Examinations'!$A1819:$P4153,14,FALSE)</f>
        <v>No</v>
      </c>
      <c r="F1819" s="11" t="str">
        <f>VLOOKUP($A1819,'Medical Examinations'!$A1819:$O4153,5,FALSE)</f>
        <v>No</v>
      </c>
      <c r="G1819" s="11" t="str">
        <f>VLOOKUP($A1819,'Medical Examinations'!$A1819:$O4153,6,FALSE)</f>
        <v>No</v>
      </c>
      <c r="H1819" s="11">
        <f>VLOOKUP($A1819,'Medical Examinations'!$A1819:$P4153,13,FALSE)</f>
        <v>0</v>
      </c>
      <c r="I1819" s="11" t="str">
        <f>VLOOKUP($A1819,'Medical Examinations'!$A1819:$P4153,16,FALSE)</f>
        <v>No</v>
      </c>
      <c r="J1819" s="11" t="str">
        <f>VLOOKUP($A1819,'Medical Examinations'!$A1819:$P4153,11,FALSE)</f>
        <v>Obesity</v>
      </c>
      <c r="K1819" s="11" t="str">
        <f>VLOOKUP($A1819,'Medical Examinations'!$A1819:$P4153,12,FALSE)</f>
        <v>Normal</v>
      </c>
      <c r="L1819" s="11" t="str">
        <f>VLOOKUP($A650,'Hospitalisation Details'!$K650:$S2992,7,FALSE)</f>
        <v>4 Jun 1959</v>
      </c>
      <c r="M1819" s="17">
        <f>VLOOKUP($A650,'Hospitalisation Details'!$K650:$S2992,9,FALSE)</f>
        <v>15161.53</v>
      </c>
      <c r="N1819" s="11" t="str">
        <f>VLOOKUP($A650,'Hospitalisation Details'!$K650:$S2992,4,FALSE)</f>
        <v>Tier - 2</v>
      </c>
      <c r="O1819" s="11" t="str">
        <f>VLOOKUP($A650,'Hospitalisation Details'!$K650:$S2992,5,FALSE)</f>
        <v>Tier - 1</v>
      </c>
      <c r="P1819" s="11" t="str">
        <f>VLOOKUP($A650,'Hospitalisation Details'!$K650:$S2992,6,FALSE)</f>
        <v>R1013</v>
      </c>
      <c r="Q1819" s="36">
        <f ca="1">VLOOKUP($A650,'Hospitalisation Details'!$K650:$S2992,8,FALSE)</f>
        <v>65</v>
      </c>
    </row>
    <row r="1820" spans="1:17" x14ac:dyDescent="0.3">
      <c r="A1820" s="14" t="str">
        <f>VLOOKUP('Customer Names'!A1820,'Customer Names'!A1820:F4154,1,FALSE)</f>
        <v>Id1819</v>
      </c>
      <c r="B1820" s="11" t="str">
        <f>VLOOKUP('Customer Names'!B1820,'Customer Names'!B1820:G4154,5,FALSE)</f>
        <v>Colin</v>
      </c>
      <c r="C1820" s="11">
        <f>VLOOKUP($A1820,'Medical Examinations'!$A1820:$O4154,2,FALSE)</f>
        <v>35.200000000000003</v>
      </c>
      <c r="D1820" s="11">
        <f>VLOOKUP($A1820,'Medical Examinations'!$A1820:$O4154,3,FALSE)</f>
        <v>5.55</v>
      </c>
      <c r="E1820" s="11" t="str">
        <f>VLOOKUP($A1820,'Medical Examinations'!$A1820:$P4154,14,FALSE)</f>
        <v>No</v>
      </c>
      <c r="F1820" s="11" t="str">
        <f>VLOOKUP($A1820,'Medical Examinations'!$A1820:$O4154,5,FALSE)</f>
        <v>No</v>
      </c>
      <c r="G1820" s="11" t="str">
        <f>VLOOKUP($A1820,'Medical Examinations'!$A1820:$O4154,6,FALSE)</f>
        <v>No</v>
      </c>
      <c r="H1820" s="11">
        <f>VLOOKUP($A1820,'Medical Examinations'!$A1820:$P4154,13,FALSE)</f>
        <v>0</v>
      </c>
      <c r="I1820" s="11" t="str">
        <f>VLOOKUP($A1820,'Medical Examinations'!$A1820:$P4154,16,FALSE)</f>
        <v>No</v>
      </c>
      <c r="J1820" s="11" t="str">
        <f>VLOOKUP($A1820,'Medical Examinations'!$A1820:$P4154,11,FALSE)</f>
        <v>Obesity</v>
      </c>
      <c r="K1820" s="11" t="str">
        <f>VLOOKUP($A1820,'Medical Examinations'!$A1820:$P4154,12,FALSE)</f>
        <v>Normal</v>
      </c>
      <c r="L1820" s="11" t="str">
        <f>VLOOKUP($A651,'Hospitalisation Details'!$K651:$S2993,7,FALSE)</f>
        <v>25 Oct 1962</v>
      </c>
      <c r="M1820" s="17">
        <f>VLOOKUP($A651,'Hospitalisation Details'!$K651:$S2993,9,FALSE)</f>
        <v>15161.25</v>
      </c>
      <c r="N1820" s="11" t="str">
        <f>VLOOKUP($A651,'Hospitalisation Details'!$K651:$S2993,4,FALSE)</f>
        <v>Tier - 2</v>
      </c>
      <c r="O1820" s="11" t="str">
        <f>VLOOKUP($A651,'Hospitalisation Details'!$K651:$S2993,5,FALSE)</f>
        <v>Tier - 2</v>
      </c>
      <c r="P1820" s="11" t="str">
        <f>VLOOKUP($A651,'Hospitalisation Details'!$K651:$S2993,6,FALSE)</f>
        <v>R1012</v>
      </c>
      <c r="Q1820" s="36">
        <f ca="1">VLOOKUP($A651,'Hospitalisation Details'!$K651:$S2993,8,FALSE)</f>
        <v>62</v>
      </c>
    </row>
    <row r="1821" spans="1:17" x14ac:dyDescent="0.3">
      <c r="A1821" s="14" t="str">
        <f>VLOOKUP('Customer Names'!A1821,'Customer Names'!A1821:F4155,1,FALSE)</f>
        <v>Id1820</v>
      </c>
      <c r="B1821" s="11" t="str">
        <f>VLOOKUP('Customer Names'!B1821,'Customer Names'!B1821:G4155,5,FALSE)</f>
        <v>Rob</v>
      </c>
      <c r="C1821" s="11">
        <f>VLOOKUP($A1821,'Medical Examinations'!$A1821:$O4155,2,FALSE)</f>
        <v>37.335000000000001</v>
      </c>
      <c r="D1821" s="11">
        <f>VLOOKUP($A1821,'Medical Examinations'!$A1821:$O4155,3,FALSE)</f>
        <v>4.95</v>
      </c>
      <c r="E1821" s="11" t="str">
        <f>VLOOKUP($A1821,'Medical Examinations'!$A1821:$P4155,14,FALSE)</f>
        <v>No</v>
      </c>
      <c r="F1821" s="11" t="str">
        <f>VLOOKUP($A1821,'Medical Examinations'!$A1821:$O4155,5,FALSE)</f>
        <v>No</v>
      </c>
      <c r="G1821" s="11" t="str">
        <f>VLOOKUP($A1821,'Medical Examinations'!$A1821:$O4155,6,FALSE)</f>
        <v>No</v>
      </c>
      <c r="H1821" s="11">
        <f>VLOOKUP($A1821,'Medical Examinations'!$A1821:$P4155,13,FALSE)</f>
        <v>0</v>
      </c>
      <c r="I1821" s="11" t="str">
        <f>VLOOKUP($A1821,'Medical Examinations'!$A1821:$P4155,16,FALSE)</f>
        <v>No</v>
      </c>
      <c r="J1821" s="11" t="str">
        <f>VLOOKUP($A1821,'Medical Examinations'!$A1821:$P4155,11,FALSE)</f>
        <v>Obesity</v>
      </c>
      <c r="K1821" s="11" t="str">
        <f>VLOOKUP($A1821,'Medical Examinations'!$A1821:$P4155,12,FALSE)</f>
        <v>Normal</v>
      </c>
      <c r="L1821" s="11" t="str">
        <f>VLOOKUP($A652,'Hospitalisation Details'!$K652:$S2994,7,FALSE)</f>
        <v>25 Nov 1971</v>
      </c>
      <c r="M1821" s="17">
        <f>VLOOKUP($A652,'Hospitalisation Details'!$K652:$S2994,9,FALSE)</f>
        <v>15150.44</v>
      </c>
      <c r="N1821" s="11" t="str">
        <f>VLOOKUP($A652,'Hospitalisation Details'!$K652:$S2994,4,FALSE)</f>
        <v>Tier - 2</v>
      </c>
      <c r="O1821" s="11" t="str">
        <f>VLOOKUP($A652,'Hospitalisation Details'!$K652:$S2994,5,FALSE)</f>
        <v>Tier - 1</v>
      </c>
      <c r="P1821" s="11" t="str">
        <f>VLOOKUP($A652,'Hospitalisation Details'!$K652:$S2994,6,FALSE)</f>
        <v>R1023</v>
      </c>
      <c r="Q1821" s="36">
        <f ca="1">VLOOKUP($A652,'Hospitalisation Details'!$K652:$S2994,8,FALSE)</f>
        <v>53</v>
      </c>
    </row>
    <row r="1822" spans="1:17" x14ac:dyDescent="0.3">
      <c r="A1822" s="14" t="str">
        <f>VLOOKUP('Customer Names'!A1822,'Customer Names'!A1822:F4156,1,FALSE)</f>
        <v>Id1821</v>
      </c>
      <c r="B1822" s="11" t="str">
        <f>VLOOKUP('Customer Names'!B1822,'Customer Names'!B1822:G4156,5,FALSE)</f>
        <v>Patrick</v>
      </c>
      <c r="C1822" s="11">
        <f>VLOOKUP($A1822,'Medical Examinations'!$A1822:$O4156,2,FALSE)</f>
        <v>27.265000000000001</v>
      </c>
      <c r="D1822" s="11">
        <f>VLOOKUP($A1822,'Medical Examinations'!$A1822:$O4156,3,FALSE)</f>
        <v>6.46</v>
      </c>
      <c r="E1822" s="11" t="str">
        <f>VLOOKUP($A1822,'Medical Examinations'!$A1822:$P4156,14,FALSE)</f>
        <v>Yes</v>
      </c>
      <c r="F1822" s="11" t="str">
        <f>VLOOKUP($A1822,'Medical Examinations'!$A1822:$O4156,5,FALSE)</f>
        <v>No</v>
      </c>
      <c r="G1822" s="11" t="str">
        <f>VLOOKUP($A1822,'Medical Examinations'!$A1822:$O4156,6,FALSE)</f>
        <v>No</v>
      </c>
      <c r="H1822" s="11">
        <f>VLOOKUP($A1822,'Medical Examinations'!$A1822:$P4156,13,FALSE)</f>
        <v>0</v>
      </c>
      <c r="I1822" s="11" t="str">
        <f>VLOOKUP($A1822,'Medical Examinations'!$A1822:$P4156,16,FALSE)</f>
        <v>No</v>
      </c>
      <c r="J1822" s="11" t="str">
        <f>VLOOKUP($A1822,'Medical Examinations'!$A1822:$P4156,11,FALSE)</f>
        <v>Overweight</v>
      </c>
      <c r="K1822" s="11" t="str">
        <f>VLOOKUP($A1822,'Medical Examinations'!$A1822:$P4156,12,FALSE)</f>
        <v>Diabetes</v>
      </c>
      <c r="L1822" s="11" t="str">
        <f>VLOOKUP($A653,'Hospitalisation Details'!$K653:$S2995,7,FALSE)</f>
        <v>5 Sep 1978</v>
      </c>
      <c r="M1822" s="17">
        <f>VLOOKUP($A653,'Hospitalisation Details'!$K653:$S2995,9,FALSE)</f>
        <v>15123.19</v>
      </c>
      <c r="N1822" s="11" t="str">
        <f>VLOOKUP($A653,'Hospitalisation Details'!$K653:$S2995,4,FALSE)</f>
        <v>Tier - 2</v>
      </c>
      <c r="O1822" s="11" t="str">
        <f>VLOOKUP($A653,'Hospitalisation Details'!$K653:$S2995,5,FALSE)</f>
        <v>Tier - 1</v>
      </c>
      <c r="P1822" s="11" t="str">
        <f>VLOOKUP($A653,'Hospitalisation Details'!$K653:$S2995,6,FALSE)</f>
        <v>R1011</v>
      </c>
      <c r="Q1822" s="36">
        <f ca="1">VLOOKUP($A653,'Hospitalisation Details'!$K653:$S2995,8,FALSE)</f>
        <v>46</v>
      </c>
    </row>
    <row r="1823" spans="1:17" x14ac:dyDescent="0.3">
      <c r="A1823" s="14" t="str">
        <f>VLOOKUP('Customer Names'!A1823,'Customer Names'!A1823:F4157,1,FALSE)</f>
        <v>Id1822</v>
      </c>
      <c r="B1823" s="11" t="str">
        <f>VLOOKUP('Customer Names'!B1823,'Customer Names'!B1823:G4157,5,FALSE)</f>
        <v>Austin D</v>
      </c>
      <c r="C1823" s="11">
        <f>VLOOKUP($A1823,'Medical Examinations'!$A1823:$O4157,2,FALSE)</f>
        <v>30.8</v>
      </c>
      <c r="D1823" s="11">
        <f>VLOOKUP($A1823,'Medical Examinations'!$A1823:$O4157,3,FALSE)</f>
        <v>4.9000000000000004</v>
      </c>
      <c r="E1823" s="11" t="str">
        <f>VLOOKUP($A1823,'Medical Examinations'!$A1823:$P4157,14,FALSE)</f>
        <v>Yes</v>
      </c>
      <c r="F1823" s="11" t="str">
        <f>VLOOKUP($A1823,'Medical Examinations'!$A1823:$O4157,5,FALSE)</f>
        <v>No</v>
      </c>
      <c r="G1823" s="11" t="str">
        <f>VLOOKUP($A1823,'Medical Examinations'!$A1823:$O4157,6,FALSE)</f>
        <v>No</v>
      </c>
      <c r="H1823" s="11">
        <f>VLOOKUP($A1823,'Medical Examinations'!$A1823:$P4157,13,FALSE)</f>
        <v>0</v>
      </c>
      <c r="I1823" s="11" t="str">
        <f>VLOOKUP($A1823,'Medical Examinations'!$A1823:$P4157,16,FALSE)</f>
        <v>No</v>
      </c>
      <c r="J1823" s="11" t="str">
        <f>VLOOKUP($A1823,'Medical Examinations'!$A1823:$P4157,11,FALSE)</f>
        <v>Obesity</v>
      </c>
      <c r="K1823" s="11" t="str">
        <f>VLOOKUP($A1823,'Medical Examinations'!$A1823:$P4157,12,FALSE)</f>
        <v>Normal</v>
      </c>
      <c r="L1823" s="11" t="str">
        <f>VLOOKUP($A654,'Hospitalisation Details'!$K654:$S2996,7,FALSE)</f>
        <v>7 Nov 1972</v>
      </c>
      <c r="M1823" s="17">
        <f>VLOOKUP($A654,'Hospitalisation Details'!$K654:$S2996,9,FALSE)</f>
        <v>15103.69</v>
      </c>
      <c r="N1823" s="11" t="str">
        <f>VLOOKUP($A654,'Hospitalisation Details'!$K654:$S2996,4,FALSE)</f>
        <v>Tier - 2</v>
      </c>
      <c r="O1823" s="11" t="str">
        <f>VLOOKUP($A654,'Hospitalisation Details'!$K654:$S2996,5,FALSE)</f>
        <v>Tier - 1</v>
      </c>
      <c r="P1823" s="11" t="str">
        <f>VLOOKUP($A654,'Hospitalisation Details'!$K654:$S2996,6,FALSE)</f>
        <v>R1012</v>
      </c>
      <c r="Q1823" s="36">
        <f ca="1">VLOOKUP($A654,'Hospitalisation Details'!$K654:$S2996,8,FALSE)</f>
        <v>52</v>
      </c>
    </row>
    <row r="1824" spans="1:17" x14ac:dyDescent="0.3">
      <c r="A1824" s="14" t="str">
        <f>VLOOKUP('Customer Names'!A1824,'Customer Names'!A1824:F4158,1,FALSE)</f>
        <v>Id1823</v>
      </c>
      <c r="B1824" s="11" t="str">
        <f>VLOOKUP('Customer Names'!B1824,'Customer Names'!B1824:G4158,5,FALSE)</f>
        <v>Brittany</v>
      </c>
      <c r="C1824" s="11">
        <f>VLOOKUP($A1824,'Medical Examinations'!$A1824:$O4158,2,FALSE)</f>
        <v>30.21</v>
      </c>
      <c r="D1824" s="11">
        <f>VLOOKUP($A1824,'Medical Examinations'!$A1824:$O4158,3,FALSE)</f>
        <v>5.21</v>
      </c>
      <c r="E1824" s="11" t="str">
        <f>VLOOKUP($A1824,'Medical Examinations'!$A1824:$P4158,14,FALSE)</f>
        <v>No</v>
      </c>
      <c r="F1824" s="11" t="str">
        <f>VLOOKUP($A1824,'Medical Examinations'!$A1824:$O4158,5,FALSE)</f>
        <v>No</v>
      </c>
      <c r="G1824" s="11" t="str">
        <f>VLOOKUP($A1824,'Medical Examinations'!$A1824:$O4158,6,FALSE)</f>
        <v>No</v>
      </c>
      <c r="H1824" s="11">
        <f>VLOOKUP($A1824,'Medical Examinations'!$A1824:$P4158,13,FALSE)</f>
        <v>1</v>
      </c>
      <c r="I1824" s="11" t="str">
        <f>VLOOKUP($A1824,'Medical Examinations'!$A1824:$P4158,16,FALSE)</f>
        <v>No</v>
      </c>
      <c r="J1824" s="11" t="str">
        <f>VLOOKUP($A1824,'Medical Examinations'!$A1824:$P4158,11,FALSE)</f>
        <v>Obesity</v>
      </c>
      <c r="K1824" s="11" t="str">
        <f>VLOOKUP($A1824,'Medical Examinations'!$A1824:$P4158,12,FALSE)</f>
        <v>Normal</v>
      </c>
      <c r="L1824" s="11" t="str">
        <f>VLOOKUP($A655,'Hospitalisation Details'!$K655:$S2997,7,FALSE)</f>
        <v>26 Oct 1975</v>
      </c>
      <c r="M1824" s="17">
        <f>VLOOKUP($A655,'Hospitalisation Details'!$K655:$S2997,9,FALSE)</f>
        <v>15090.35</v>
      </c>
      <c r="N1824" s="11" t="str">
        <f>VLOOKUP($A655,'Hospitalisation Details'!$K655:$S2997,4,FALSE)</f>
        <v>Tier - 2</v>
      </c>
      <c r="O1824" s="11" t="str">
        <f>VLOOKUP($A655,'Hospitalisation Details'!$K655:$S2997,5,FALSE)</f>
        <v>Tier - 1</v>
      </c>
      <c r="P1824" s="11" t="str">
        <f>VLOOKUP($A655,'Hospitalisation Details'!$K655:$S2997,6,FALSE)</f>
        <v>R1023</v>
      </c>
      <c r="Q1824" s="36">
        <f ca="1">VLOOKUP($A655,'Hospitalisation Details'!$K655:$S2997,8,FALSE)</f>
        <v>49</v>
      </c>
    </row>
    <row r="1825" spans="1:17" x14ac:dyDescent="0.3">
      <c r="A1825" s="14" t="str">
        <f>VLOOKUP('Customer Names'!A1825,'Customer Names'!A1825:F4159,1,FALSE)</f>
        <v>Id1824</v>
      </c>
      <c r="B1825" s="11" t="str">
        <f>VLOOKUP('Customer Names'!B1825,'Customer Names'!B1825:G4159,5,FALSE)</f>
        <v>Matthew T</v>
      </c>
      <c r="C1825" s="11">
        <f>VLOOKUP($A1825,'Medical Examinations'!$A1825:$O4159,2,FALSE)</f>
        <v>35.340000000000003</v>
      </c>
      <c r="D1825" s="11">
        <f>VLOOKUP($A1825,'Medical Examinations'!$A1825:$O4159,3,FALSE)</f>
        <v>4.13</v>
      </c>
      <c r="E1825" s="11" t="str">
        <f>VLOOKUP($A1825,'Medical Examinations'!$A1825:$P4159,14,FALSE)</f>
        <v>No</v>
      </c>
      <c r="F1825" s="11" t="str">
        <f>VLOOKUP($A1825,'Medical Examinations'!$A1825:$O4159,5,FALSE)</f>
        <v>Yes</v>
      </c>
      <c r="G1825" s="11" t="str">
        <f>VLOOKUP($A1825,'Medical Examinations'!$A1825:$O4159,6,FALSE)</f>
        <v>No</v>
      </c>
      <c r="H1825" s="11">
        <f>VLOOKUP($A1825,'Medical Examinations'!$A1825:$P4159,13,FALSE)</f>
        <v>1</v>
      </c>
      <c r="I1825" s="11" t="str">
        <f>VLOOKUP($A1825,'Medical Examinations'!$A1825:$P4159,16,FALSE)</f>
        <v>No</v>
      </c>
      <c r="J1825" s="11" t="str">
        <f>VLOOKUP($A1825,'Medical Examinations'!$A1825:$P4159,11,FALSE)</f>
        <v>Obesity</v>
      </c>
      <c r="K1825" s="11" t="str">
        <f>VLOOKUP($A1825,'Medical Examinations'!$A1825:$P4159,12,FALSE)</f>
        <v>Normal</v>
      </c>
      <c r="L1825" s="11" t="str">
        <f>VLOOKUP($A656,'Hospitalisation Details'!$K656:$S2998,7,FALSE)</f>
        <v>12 Jun 1968</v>
      </c>
      <c r="M1825" s="17">
        <f>VLOOKUP($A656,'Hospitalisation Details'!$K656:$S2998,9,FALSE)</f>
        <v>15052.68</v>
      </c>
      <c r="N1825" s="11" t="str">
        <f>VLOOKUP($A656,'Hospitalisation Details'!$K656:$S2998,4,FALSE)</f>
        <v>Tier - 2</v>
      </c>
      <c r="O1825" s="11" t="str">
        <f>VLOOKUP($A656,'Hospitalisation Details'!$K656:$S2998,5,FALSE)</f>
        <v>Tier - 2</v>
      </c>
      <c r="P1825" s="11" t="str">
        <f>VLOOKUP($A656,'Hospitalisation Details'!$K656:$S2998,6,FALSE)</f>
        <v>R1022</v>
      </c>
      <c r="Q1825" s="36">
        <f ca="1">VLOOKUP($A656,'Hospitalisation Details'!$K656:$S2998,8,FALSE)</f>
        <v>56</v>
      </c>
    </row>
    <row r="1826" spans="1:17" x14ac:dyDescent="0.3">
      <c r="A1826" s="14" t="str">
        <f>VLOOKUP('Customer Names'!A1826,'Customer Names'!A1826:F4160,1,FALSE)</f>
        <v>Id1825</v>
      </c>
      <c r="B1826" s="11" t="str">
        <f>VLOOKUP('Customer Names'!B1826,'Customer Names'!B1826:G4160,5,FALSE)</f>
        <v>Becky G</v>
      </c>
      <c r="C1826" s="11">
        <f>VLOOKUP($A1826,'Medical Examinations'!$A1826:$O4160,2,FALSE)</f>
        <v>26.695</v>
      </c>
      <c r="D1826" s="11">
        <f>VLOOKUP($A1826,'Medical Examinations'!$A1826:$O4160,3,FALSE)</f>
        <v>5.28</v>
      </c>
      <c r="E1826" s="11" t="str">
        <f>VLOOKUP($A1826,'Medical Examinations'!$A1826:$P4160,14,FALSE)</f>
        <v>No</v>
      </c>
      <c r="F1826" s="11" t="str">
        <f>VLOOKUP($A1826,'Medical Examinations'!$A1826:$O4160,5,FALSE)</f>
        <v>No</v>
      </c>
      <c r="G1826" s="11" t="str">
        <f>VLOOKUP($A1826,'Medical Examinations'!$A1826:$O4160,6,FALSE)</f>
        <v>No</v>
      </c>
      <c r="H1826" s="11">
        <f>VLOOKUP($A1826,'Medical Examinations'!$A1826:$P4160,13,FALSE)</f>
        <v>0</v>
      </c>
      <c r="I1826" s="11" t="str">
        <f>VLOOKUP($A1826,'Medical Examinations'!$A1826:$P4160,16,FALSE)</f>
        <v>No</v>
      </c>
      <c r="J1826" s="11" t="str">
        <f>VLOOKUP($A1826,'Medical Examinations'!$A1826:$P4160,11,FALSE)</f>
        <v>Overweight</v>
      </c>
      <c r="K1826" s="11" t="str">
        <f>VLOOKUP($A1826,'Medical Examinations'!$A1826:$P4160,12,FALSE)</f>
        <v>Normal</v>
      </c>
      <c r="L1826" s="11" t="str">
        <f>VLOOKUP($A657,'Hospitalisation Details'!$K657:$S2999,7,FALSE)</f>
        <v>15 Aug 1971</v>
      </c>
      <c r="M1826" s="17">
        <f>VLOOKUP($A657,'Hospitalisation Details'!$K657:$S2999,9,FALSE)</f>
        <v>15038.51</v>
      </c>
      <c r="N1826" s="11" t="str">
        <f>VLOOKUP($A657,'Hospitalisation Details'!$K657:$S2999,4,FALSE)</f>
        <v>Tier - 2</v>
      </c>
      <c r="O1826" s="11" t="str">
        <f>VLOOKUP($A657,'Hospitalisation Details'!$K657:$S2999,5,FALSE)</f>
        <v>Tier - 3</v>
      </c>
      <c r="P1826" s="11" t="str">
        <f>VLOOKUP($A657,'Hospitalisation Details'!$K657:$S2999,6,FALSE)</f>
        <v>R1023</v>
      </c>
      <c r="Q1826" s="36">
        <f ca="1">VLOOKUP($A657,'Hospitalisation Details'!$K657:$S2999,8,FALSE)</f>
        <v>53</v>
      </c>
    </row>
    <row r="1827" spans="1:17" x14ac:dyDescent="0.3">
      <c r="A1827" s="14" t="str">
        <f>VLOOKUP('Customer Names'!A1827,'Customer Names'!A1827:F4161,1,FALSE)</f>
        <v>Id1826</v>
      </c>
      <c r="B1827" s="11" t="str">
        <f>VLOOKUP('Customer Names'!B1827,'Customer Names'!B1827:G4161,5,FALSE)</f>
        <v>Virginie</v>
      </c>
      <c r="C1827" s="11">
        <f>VLOOKUP($A1827,'Medical Examinations'!$A1827:$O4161,2,FALSE)</f>
        <v>29.355</v>
      </c>
      <c r="D1827" s="11">
        <f>VLOOKUP($A1827,'Medical Examinations'!$A1827:$O4161,3,FALSE)</f>
        <v>4.68</v>
      </c>
      <c r="E1827" s="11" t="str">
        <f>VLOOKUP($A1827,'Medical Examinations'!$A1827:$P4161,14,FALSE)</f>
        <v>Yes</v>
      </c>
      <c r="F1827" s="11" t="str">
        <f>VLOOKUP($A1827,'Medical Examinations'!$A1827:$O4161,5,FALSE)</f>
        <v>No</v>
      </c>
      <c r="G1827" s="11" t="str">
        <f>VLOOKUP($A1827,'Medical Examinations'!$A1827:$O4161,6,FALSE)</f>
        <v>No</v>
      </c>
      <c r="H1827" s="11">
        <f>VLOOKUP($A1827,'Medical Examinations'!$A1827:$P4161,13,FALSE)</f>
        <v>0</v>
      </c>
      <c r="I1827" s="11" t="str">
        <f>VLOOKUP($A1827,'Medical Examinations'!$A1827:$P4161,16,FALSE)</f>
        <v>No</v>
      </c>
      <c r="J1827" s="11" t="str">
        <f>VLOOKUP($A1827,'Medical Examinations'!$A1827:$P4161,11,FALSE)</f>
        <v>Overweight</v>
      </c>
      <c r="K1827" s="11" t="str">
        <f>VLOOKUP($A1827,'Medical Examinations'!$A1827:$P4161,12,FALSE)</f>
        <v>Normal</v>
      </c>
      <c r="L1827" s="11" t="str">
        <f>VLOOKUP($A658,'Hospitalisation Details'!$K658:$S3000,7,FALSE)</f>
        <v>11 Sep 1970</v>
      </c>
      <c r="M1827" s="17">
        <f>VLOOKUP($A658,'Hospitalisation Details'!$K658:$S3000,9,FALSE)</f>
        <v>15026.3</v>
      </c>
      <c r="N1827" s="11" t="str">
        <f>VLOOKUP($A658,'Hospitalisation Details'!$K658:$S3000,4,FALSE)</f>
        <v>Tier - 2</v>
      </c>
      <c r="O1827" s="11" t="str">
        <f>VLOOKUP($A658,'Hospitalisation Details'!$K658:$S3000,5,FALSE)</f>
        <v>Tier - 3</v>
      </c>
      <c r="P1827" s="11" t="str">
        <f>VLOOKUP($A658,'Hospitalisation Details'!$K658:$S3000,6,FALSE)</f>
        <v>R1011</v>
      </c>
      <c r="Q1827" s="36">
        <f ca="1">VLOOKUP($A658,'Hospitalisation Details'!$K658:$S3000,8,FALSE)</f>
        <v>54</v>
      </c>
    </row>
    <row r="1828" spans="1:17" x14ac:dyDescent="0.3">
      <c r="A1828" s="14" t="str">
        <f>VLOOKUP('Customer Names'!A1828,'Customer Names'!A1828:F4162,1,FALSE)</f>
        <v>Id1827</v>
      </c>
      <c r="B1828" s="11" t="str">
        <f>VLOOKUP('Customer Names'!B1828,'Customer Names'!B1828:G4162,5,FALSE)</f>
        <v>Allison A</v>
      </c>
      <c r="C1828" s="11">
        <f>VLOOKUP($A1828,'Medical Examinations'!$A1828:$O4162,2,FALSE)</f>
        <v>29.59</v>
      </c>
      <c r="D1828" s="11">
        <f>VLOOKUP($A1828,'Medical Examinations'!$A1828:$O4162,3,FALSE)</f>
        <v>4.0599999999999996</v>
      </c>
      <c r="E1828" s="11" t="str">
        <f>VLOOKUP($A1828,'Medical Examinations'!$A1828:$P4162,14,FALSE)</f>
        <v>No</v>
      </c>
      <c r="F1828" s="11" t="str">
        <f>VLOOKUP($A1828,'Medical Examinations'!$A1828:$O4162,5,FALSE)</f>
        <v>No</v>
      </c>
      <c r="G1828" s="11" t="str">
        <f>VLOOKUP($A1828,'Medical Examinations'!$A1828:$O4162,6,FALSE)</f>
        <v>No</v>
      </c>
      <c r="H1828" s="11">
        <f>VLOOKUP($A1828,'Medical Examinations'!$A1828:$P4162,13,FALSE)</f>
        <v>0</v>
      </c>
      <c r="I1828" s="11" t="str">
        <f>VLOOKUP($A1828,'Medical Examinations'!$A1828:$P4162,16,FALSE)</f>
        <v>No</v>
      </c>
      <c r="J1828" s="11" t="str">
        <f>VLOOKUP($A1828,'Medical Examinations'!$A1828:$P4162,11,FALSE)</f>
        <v>Overweight</v>
      </c>
      <c r="K1828" s="11" t="str">
        <f>VLOOKUP($A1828,'Medical Examinations'!$A1828:$P4162,12,FALSE)</f>
        <v>Normal</v>
      </c>
      <c r="L1828" s="11" t="str">
        <f>VLOOKUP($A659,'Hospitalisation Details'!$K659:$S3001,7,FALSE)</f>
        <v>25 Nov 1979</v>
      </c>
      <c r="M1828" s="17">
        <f>VLOOKUP($A659,'Hospitalisation Details'!$K659:$S3001,9,FALSE)</f>
        <v>15025.76</v>
      </c>
      <c r="N1828" s="11" t="str">
        <f>VLOOKUP($A659,'Hospitalisation Details'!$K659:$S3001,4,FALSE)</f>
        <v>Tier - 2</v>
      </c>
      <c r="O1828" s="11" t="str">
        <f>VLOOKUP($A659,'Hospitalisation Details'!$K659:$S3001,5,FALSE)</f>
        <v>Tier - 1</v>
      </c>
      <c r="P1828" s="11" t="str">
        <f>VLOOKUP($A659,'Hospitalisation Details'!$K659:$S3001,6,FALSE)</f>
        <v>R1011</v>
      </c>
      <c r="Q1828" s="36">
        <f ca="1">VLOOKUP($A659,'Hospitalisation Details'!$K659:$S3001,8,FALSE)</f>
        <v>45</v>
      </c>
    </row>
    <row r="1829" spans="1:17" x14ac:dyDescent="0.3">
      <c r="A1829" s="14" t="str">
        <f>VLOOKUP('Customer Names'!A1829,'Customer Names'!A1829:F4163,1,FALSE)</f>
        <v>Id1828</v>
      </c>
      <c r="B1829" s="11" t="str">
        <f>VLOOKUP('Customer Names'!B1829,'Customer Names'!B1829:G4163,5,FALSE)</f>
        <v>Julie</v>
      </c>
      <c r="C1829" s="11">
        <f>VLOOKUP($A1829,'Medical Examinations'!$A1829:$O4163,2,FALSE)</f>
        <v>31.35</v>
      </c>
      <c r="D1829" s="11">
        <f>VLOOKUP($A1829,'Medical Examinations'!$A1829:$O4163,3,FALSE)</f>
        <v>4.2</v>
      </c>
      <c r="E1829" s="11" t="str">
        <f>VLOOKUP($A1829,'Medical Examinations'!$A1829:$P4163,14,FALSE)</f>
        <v>No</v>
      </c>
      <c r="F1829" s="11" t="str">
        <f>VLOOKUP($A1829,'Medical Examinations'!$A1829:$O4163,5,FALSE)</f>
        <v>Yes</v>
      </c>
      <c r="G1829" s="11" t="str">
        <f>VLOOKUP($A1829,'Medical Examinations'!$A1829:$O4163,6,FALSE)</f>
        <v>No</v>
      </c>
      <c r="H1829" s="11">
        <f>VLOOKUP($A1829,'Medical Examinations'!$A1829:$P4163,13,FALSE)</f>
        <v>1</v>
      </c>
      <c r="I1829" s="11" t="str">
        <f>VLOOKUP($A1829,'Medical Examinations'!$A1829:$P4163,16,FALSE)</f>
        <v>No</v>
      </c>
      <c r="J1829" s="11" t="str">
        <f>VLOOKUP($A1829,'Medical Examinations'!$A1829:$P4163,11,FALSE)</f>
        <v>Obesity</v>
      </c>
      <c r="K1829" s="11" t="str">
        <f>VLOOKUP($A1829,'Medical Examinations'!$A1829:$P4163,12,FALSE)</f>
        <v>Normal</v>
      </c>
      <c r="L1829" s="11" t="str">
        <f>VLOOKUP($A660,'Hospitalisation Details'!$K660:$S3002,7,FALSE)</f>
        <v>8 Aug 1960</v>
      </c>
      <c r="M1829" s="17">
        <f>VLOOKUP($A660,'Hospitalisation Details'!$K660:$S3002,9,FALSE)</f>
        <v>15019.76</v>
      </c>
      <c r="N1829" s="11" t="str">
        <f>VLOOKUP($A660,'Hospitalisation Details'!$K660:$S3002,4,FALSE)</f>
        <v>Tier - 2</v>
      </c>
      <c r="O1829" s="11" t="str">
        <f>VLOOKUP($A660,'Hospitalisation Details'!$K660:$S3002,5,FALSE)</f>
        <v>Tier - 2</v>
      </c>
      <c r="P1829" s="11" t="str">
        <f>VLOOKUP($A660,'Hospitalisation Details'!$K660:$S3002,6,FALSE)</f>
        <v>R1012</v>
      </c>
      <c r="Q1829" s="36">
        <f ca="1">VLOOKUP($A660,'Hospitalisation Details'!$K660:$S3002,8,FALSE)</f>
        <v>64</v>
      </c>
    </row>
    <row r="1830" spans="1:17" x14ac:dyDescent="0.3">
      <c r="A1830" s="14" t="str">
        <f>VLOOKUP('Customer Names'!A1830,'Customer Names'!A1830:F4164,1,FALSE)</f>
        <v>Id1829</v>
      </c>
      <c r="B1830" s="11" t="str">
        <f>VLOOKUP('Customer Names'!B1830,'Customer Names'!B1830:G4164,5,FALSE)</f>
        <v>Katherine</v>
      </c>
      <c r="C1830" s="11">
        <f>VLOOKUP($A1830,'Medical Examinations'!$A1830:$O4164,2,FALSE)</f>
        <v>20.52</v>
      </c>
      <c r="D1830" s="11">
        <f>VLOOKUP($A1830,'Medical Examinations'!$A1830:$O4164,3,FALSE)</f>
        <v>4.83</v>
      </c>
      <c r="E1830" s="11" t="str">
        <f>VLOOKUP($A1830,'Medical Examinations'!$A1830:$P4164,14,FALSE)</f>
        <v>No</v>
      </c>
      <c r="F1830" s="11" t="str">
        <f>VLOOKUP($A1830,'Medical Examinations'!$A1830:$O4164,5,FALSE)</f>
        <v>No</v>
      </c>
      <c r="G1830" s="11" t="str">
        <f>VLOOKUP($A1830,'Medical Examinations'!$A1830:$O4164,6,FALSE)</f>
        <v>No</v>
      </c>
      <c r="H1830" s="11">
        <f>VLOOKUP($A1830,'Medical Examinations'!$A1830:$P4164,13,FALSE)</f>
        <v>0</v>
      </c>
      <c r="I1830" s="11" t="str">
        <f>VLOOKUP($A1830,'Medical Examinations'!$A1830:$P4164,16,FALSE)</f>
        <v>No</v>
      </c>
      <c r="J1830" s="11" t="str">
        <f>VLOOKUP($A1830,'Medical Examinations'!$A1830:$P4164,11,FALSE)</f>
        <v>Normal Weight</v>
      </c>
      <c r="K1830" s="11" t="str">
        <f>VLOOKUP($A1830,'Medical Examinations'!$A1830:$P4164,12,FALSE)</f>
        <v>Normal</v>
      </c>
      <c r="L1830" s="11" t="str">
        <f>VLOOKUP($A661,'Hospitalisation Details'!$K661:$S3003,7,FALSE)</f>
        <v>2 Aug 1995</v>
      </c>
      <c r="M1830" s="17">
        <f>VLOOKUP($A661,'Hospitalisation Details'!$K661:$S3003,9,FALSE)</f>
        <v>15006.58</v>
      </c>
      <c r="N1830" s="11" t="str">
        <f>VLOOKUP($A661,'Hospitalisation Details'!$K661:$S3003,4,FALSE)</f>
        <v>Tier - 2</v>
      </c>
      <c r="O1830" s="11" t="str">
        <f>VLOOKUP($A661,'Hospitalisation Details'!$K661:$S3003,5,FALSE)</f>
        <v>Tier - 2</v>
      </c>
      <c r="P1830" s="11" t="str">
        <f>VLOOKUP($A661,'Hospitalisation Details'!$K661:$S3003,6,FALSE)</f>
        <v>R1024</v>
      </c>
      <c r="Q1830" s="36">
        <f ca="1">VLOOKUP($A661,'Hospitalisation Details'!$K661:$S3003,8,FALSE)</f>
        <v>29</v>
      </c>
    </row>
    <row r="1831" spans="1:17" x14ac:dyDescent="0.3">
      <c r="A1831" s="14" t="str">
        <f>VLOOKUP('Customer Names'!A1831,'Customer Names'!A1831:F4165,1,FALSE)</f>
        <v>Id1830</v>
      </c>
      <c r="B1831" s="11" t="str">
        <f>VLOOKUP('Customer Names'!B1831,'Customer Names'!B1831:G4165,5,FALSE)</f>
        <v>Caleb</v>
      </c>
      <c r="C1831" s="11">
        <f>VLOOKUP($A1831,'Medical Examinations'!$A1831:$O4165,2,FALSE)</f>
        <v>42.9</v>
      </c>
      <c r="D1831" s="11">
        <f>VLOOKUP($A1831,'Medical Examinations'!$A1831:$O4165,3,FALSE)</f>
        <v>4.87</v>
      </c>
      <c r="E1831" s="11" t="str">
        <f>VLOOKUP($A1831,'Medical Examinations'!$A1831:$P4165,14,FALSE)</f>
        <v>Yes</v>
      </c>
      <c r="F1831" s="11" t="str">
        <f>VLOOKUP($A1831,'Medical Examinations'!$A1831:$O4165,5,FALSE)</f>
        <v>No</v>
      </c>
      <c r="G1831" s="11" t="str">
        <f>VLOOKUP($A1831,'Medical Examinations'!$A1831:$O4165,6,FALSE)</f>
        <v>No</v>
      </c>
      <c r="H1831" s="11">
        <f>VLOOKUP($A1831,'Medical Examinations'!$A1831:$P4165,13,FALSE)</f>
        <v>1</v>
      </c>
      <c r="I1831" s="11" t="str">
        <f>VLOOKUP($A1831,'Medical Examinations'!$A1831:$P4165,16,FALSE)</f>
        <v>No</v>
      </c>
      <c r="J1831" s="11" t="str">
        <f>VLOOKUP($A1831,'Medical Examinations'!$A1831:$P4165,11,FALSE)</f>
        <v>Obesity</v>
      </c>
      <c r="K1831" s="11" t="str">
        <f>VLOOKUP($A1831,'Medical Examinations'!$A1831:$P4165,12,FALSE)</f>
        <v>Normal</v>
      </c>
      <c r="L1831" s="11" t="str">
        <f>VLOOKUP($A662,'Hospitalisation Details'!$K662:$S3004,7,FALSE)</f>
        <v>29 Jul 1958</v>
      </c>
      <c r="M1831" s="17">
        <f>VLOOKUP($A662,'Hospitalisation Details'!$K662:$S3004,9,FALSE)</f>
        <v>14988.43</v>
      </c>
      <c r="N1831" s="11" t="str">
        <f>VLOOKUP($A662,'Hospitalisation Details'!$K662:$S3004,4,FALSE)</f>
        <v>Tier - 2</v>
      </c>
      <c r="O1831" s="11" t="str">
        <f>VLOOKUP($A662,'Hospitalisation Details'!$K662:$S3004,5,FALSE)</f>
        <v>Tier - 3</v>
      </c>
      <c r="P1831" s="11" t="str">
        <f>VLOOKUP($A662,'Hospitalisation Details'!$K662:$S3004,6,FALSE)</f>
        <v>R1011</v>
      </c>
      <c r="Q1831" s="36">
        <f ca="1">VLOOKUP($A662,'Hospitalisation Details'!$K662:$S3004,8,FALSE)</f>
        <v>66</v>
      </c>
    </row>
    <row r="1832" spans="1:17" x14ac:dyDescent="0.3">
      <c r="A1832" s="14" t="str">
        <f>VLOOKUP('Customer Names'!A1832,'Customer Names'!A1832:F4166,1,FALSE)</f>
        <v>Id1831</v>
      </c>
      <c r="B1832" s="11" t="str">
        <f>VLOOKUP('Customer Names'!B1832,'Customer Names'!B1832:G4166,5,FALSE)</f>
        <v>Jaime</v>
      </c>
      <c r="C1832" s="11">
        <f>VLOOKUP($A1832,'Medical Examinations'!$A1832:$O4166,2,FALSE)</f>
        <v>24.6</v>
      </c>
      <c r="D1832" s="11">
        <f>VLOOKUP($A1832,'Medical Examinations'!$A1832:$O4166,3,FALSE)</f>
        <v>5.86</v>
      </c>
      <c r="E1832" s="11" t="str">
        <f>VLOOKUP($A1832,'Medical Examinations'!$A1832:$P4166,14,FALSE)</f>
        <v>No</v>
      </c>
      <c r="F1832" s="11" t="str">
        <f>VLOOKUP($A1832,'Medical Examinations'!$A1832:$O4166,5,FALSE)</f>
        <v>No</v>
      </c>
      <c r="G1832" s="11" t="str">
        <f>VLOOKUP($A1832,'Medical Examinations'!$A1832:$O4166,6,FALSE)</f>
        <v>Yes</v>
      </c>
      <c r="H1832" s="11">
        <f>VLOOKUP($A1832,'Medical Examinations'!$A1832:$P4166,13,FALSE)</f>
        <v>1</v>
      </c>
      <c r="I1832" s="11" t="str">
        <f>VLOOKUP($A1832,'Medical Examinations'!$A1832:$P4166,16,FALSE)</f>
        <v>No</v>
      </c>
      <c r="J1832" s="11" t="str">
        <f>VLOOKUP($A1832,'Medical Examinations'!$A1832:$P4166,11,FALSE)</f>
        <v>Normal Weight</v>
      </c>
      <c r="K1832" s="11" t="str">
        <f>VLOOKUP($A1832,'Medical Examinations'!$A1832:$P4166,12,FALSE)</f>
        <v>Prediabetes</v>
      </c>
      <c r="L1832" s="11" t="str">
        <f>VLOOKUP($A663,'Hospitalisation Details'!$K663:$S3005,7,FALSE)</f>
        <v>29 Nov 1962</v>
      </c>
      <c r="M1832" s="17">
        <f>VLOOKUP($A663,'Hospitalisation Details'!$K663:$S3005,9,FALSE)</f>
        <v>14945.34</v>
      </c>
      <c r="N1832" s="11" t="str">
        <f>VLOOKUP($A663,'Hospitalisation Details'!$K663:$S3005,4,FALSE)</f>
        <v>Tier - 2</v>
      </c>
      <c r="O1832" s="11" t="str">
        <f>VLOOKUP($A663,'Hospitalisation Details'!$K663:$S3005,5,FALSE)</f>
        <v>Tier - 1</v>
      </c>
      <c r="P1832" s="11" t="str">
        <f>VLOOKUP($A663,'Hospitalisation Details'!$K663:$S3005,6,FALSE)</f>
        <v>R1021</v>
      </c>
      <c r="Q1832" s="36">
        <f ca="1">VLOOKUP($A663,'Hospitalisation Details'!$K663:$S3005,8,FALSE)</f>
        <v>62</v>
      </c>
    </row>
    <row r="1833" spans="1:17" x14ac:dyDescent="0.3">
      <c r="A1833" s="14" t="str">
        <f>VLOOKUP('Customer Names'!A1833,'Customer Names'!A1833:F4167,1,FALSE)</f>
        <v>Id1832</v>
      </c>
      <c r="B1833" s="11" t="str">
        <f>VLOOKUP('Customer Names'!B1833,'Customer Names'!B1833:G4167,5,FALSE)</f>
        <v>Hannah</v>
      </c>
      <c r="C1833" s="11">
        <f>VLOOKUP($A1833,'Medical Examinations'!$A1833:$O4167,2,FALSE)</f>
        <v>28.405000000000001</v>
      </c>
      <c r="D1833" s="11">
        <f>VLOOKUP($A1833,'Medical Examinations'!$A1833:$O4167,3,FALSE)</f>
        <v>4.12</v>
      </c>
      <c r="E1833" s="11" t="str">
        <f>VLOOKUP($A1833,'Medical Examinations'!$A1833:$P4167,14,FALSE)</f>
        <v>No</v>
      </c>
      <c r="F1833" s="11" t="str">
        <f>VLOOKUP($A1833,'Medical Examinations'!$A1833:$O4167,5,FALSE)</f>
        <v>No</v>
      </c>
      <c r="G1833" s="11" t="str">
        <f>VLOOKUP($A1833,'Medical Examinations'!$A1833:$O4167,6,FALSE)</f>
        <v>No</v>
      </c>
      <c r="H1833" s="11">
        <f>VLOOKUP($A1833,'Medical Examinations'!$A1833:$P4167,13,FALSE)</f>
        <v>1</v>
      </c>
      <c r="I1833" s="11" t="str">
        <f>VLOOKUP($A1833,'Medical Examinations'!$A1833:$P4167,16,FALSE)</f>
        <v>No</v>
      </c>
      <c r="J1833" s="11" t="str">
        <f>VLOOKUP($A1833,'Medical Examinations'!$A1833:$P4167,11,FALSE)</f>
        <v>Overweight</v>
      </c>
      <c r="K1833" s="11" t="str">
        <f>VLOOKUP($A1833,'Medical Examinations'!$A1833:$P4167,12,FALSE)</f>
        <v>Normal</v>
      </c>
      <c r="L1833" s="11" t="str">
        <f>VLOOKUP($A664,'Hospitalisation Details'!$K664:$S3006,7,FALSE)</f>
        <v>8 Nov 1968</v>
      </c>
      <c r="M1833" s="17">
        <f>VLOOKUP($A664,'Hospitalisation Details'!$K664:$S3006,9,FALSE)</f>
        <v>14926.97</v>
      </c>
      <c r="N1833" s="11" t="str">
        <f>VLOOKUP($A664,'Hospitalisation Details'!$K664:$S3006,4,FALSE)</f>
        <v>Tier - 2</v>
      </c>
      <c r="O1833" s="11" t="str">
        <f>VLOOKUP($A664,'Hospitalisation Details'!$K664:$S3006,5,FALSE)</f>
        <v>Tier - 2</v>
      </c>
      <c r="P1833" s="11" t="str">
        <f>VLOOKUP($A664,'Hospitalisation Details'!$K664:$S3006,6,FALSE)</f>
        <v>R1012</v>
      </c>
      <c r="Q1833" s="36">
        <f ca="1">VLOOKUP($A664,'Hospitalisation Details'!$K664:$S3006,8,FALSE)</f>
        <v>56</v>
      </c>
    </row>
    <row r="1834" spans="1:17" x14ac:dyDescent="0.3">
      <c r="A1834" s="14" t="str">
        <f>VLOOKUP('Customer Names'!A1834,'Customer Names'!A1834:F4168,1,FALSE)</f>
        <v>Id1833</v>
      </c>
      <c r="B1834" s="11" t="str">
        <f>VLOOKUP('Customer Names'!B1834,'Customer Names'!B1834:G4168,5,FALSE)</f>
        <v>Zachariah</v>
      </c>
      <c r="C1834" s="11">
        <f>VLOOKUP($A1834,'Medical Examinations'!$A1834:$O4168,2,FALSE)</f>
        <v>34.674999999999997</v>
      </c>
      <c r="D1834" s="11">
        <f>VLOOKUP($A1834,'Medical Examinations'!$A1834:$O4168,3,FALSE)</f>
        <v>5.71</v>
      </c>
      <c r="E1834" s="11" t="str">
        <f>VLOOKUP($A1834,'Medical Examinations'!$A1834:$P4168,14,FALSE)</f>
        <v>Yes</v>
      </c>
      <c r="F1834" s="11" t="str">
        <f>VLOOKUP($A1834,'Medical Examinations'!$A1834:$O4168,5,FALSE)</f>
        <v>No</v>
      </c>
      <c r="G1834" s="11" t="str">
        <f>VLOOKUP($A1834,'Medical Examinations'!$A1834:$O4168,6,FALSE)</f>
        <v>No</v>
      </c>
      <c r="H1834" s="11">
        <f>VLOOKUP($A1834,'Medical Examinations'!$A1834:$P4168,13,FALSE)</f>
        <v>1</v>
      </c>
      <c r="I1834" s="11" t="str">
        <f>VLOOKUP($A1834,'Medical Examinations'!$A1834:$P4168,16,FALSE)</f>
        <v>No</v>
      </c>
      <c r="J1834" s="11" t="str">
        <f>VLOOKUP($A1834,'Medical Examinations'!$A1834:$P4168,11,FALSE)</f>
        <v>Obesity</v>
      </c>
      <c r="K1834" s="11" t="str">
        <f>VLOOKUP($A1834,'Medical Examinations'!$A1834:$P4168,12,FALSE)</f>
        <v>Prediabetes</v>
      </c>
      <c r="L1834" s="11" t="str">
        <f>VLOOKUP($A665,'Hospitalisation Details'!$K665:$S3007,7,FALSE)</f>
        <v>4 Jul 1981</v>
      </c>
      <c r="M1834" s="17">
        <f>VLOOKUP($A665,'Hospitalisation Details'!$K665:$S3007,9,FALSE)</f>
        <v>14908.27</v>
      </c>
      <c r="N1834" s="11" t="str">
        <f>VLOOKUP($A665,'Hospitalisation Details'!$K665:$S3007,4,FALSE)</f>
        <v>Tier - 2</v>
      </c>
      <c r="O1834" s="11" t="str">
        <f>VLOOKUP($A665,'Hospitalisation Details'!$K665:$S3007,5,FALSE)</f>
        <v>Tier - 1</v>
      </c>
      <c r="P1834" s="11" t="str">
        <f>VLOOKUP($A665,'Hospitalisation Details'!$K665:$S3007,6,FALSE)</f>
        <v>R1011</v>
      </c>
      <c r="Q1834" s="36">
        <f ca="1">VLOOKUP($A665,'Hospitalisation Details'!$K665:$S3007,8,FALSE)</f>
        <v>43</v>
      </c>
    </row>
    <row r="1835" spans="1:17" x14ac:dyDescent="0.3">
      <c r="A1835" s="14" t="str">
        <f>VLOOKUP('Customer Names'!A1835,'Customer Names'!A1835:F4169,1,FALSE)</f>
        <v>Id1834</v>
      </c>
      <c r="B1835" s="11" t="str">
        <f>VLOOKUP('Customer Names'!B1835,'Customer Names'!B1835:G4169,5,FALSE)</f>
        <v>Patricia A</v>
      </c>
      <c r="C1835" s="11">
        <f>VLOOKUP($A1835,'Medical Examinations'!$A1835:$O4169,2,FALSE)</f>
        <v>18.850000000000001</v>
      </c>
      <c r="D1835" s="11">
        <f>VLOOKUP($A1835,'Medical Examinations'!$A1835:$O4169,3,FALSE)</f>
        <v>6.03</v>
      </c>
      <c r="E1835" s="11" t="str">
        <f>VLOOKUP($A1835,'Medical Examinations'!$A1835:$P4169,14,FALSE)</f>
        <v>No</v>
      </c>
      <c r="F1835" s="11" t="str">
        <f>VLOOKUP($A1835,'Medical Examinations'!$A1835:$O4169,5,FALSE)</f>
        <v>No</v>
      </c>
      <c r="G1835" s="11" t="str">
        <f>VLOOKUP($A1835,'Medical Examinations'!$A1835:$O4169,6,FALSE)</f>
        <v>No</v>
      </c>
      <c r="H1835" s="11">
        <f>VLOOKUP($A1835,'Medical Examinations'!$A1835:$P4169,13,FALSE)</f>
        <v>1</v>
      </c>
      <c r="I1835" s="11" t="str">
        <f>VLOOKUP($A1835,'Medical Examinations'!$A1835:$P4169,16,FALSE)</f>
        <v>No</v>
      </c>
      <c r="J1835" s="11" t="str">
        <f>VLOOKUP($A1835,'Medical Examinations'!$A1835:$P4169,11,FALSE)</f>
        <v>Normal Weight</v>
      </c>
      <c r="K1835" s="11" t="str">
        <f>VLOOKUP($A1835,'Medical Examinations'!$A1835:$P4169,12,FALSE)</f>
        <v>Prediabetes</v>
      </c>
      <c r="L1835" s="11" t="str">
        <f>VLOOKUP($A666,'Hospitalisation Details'!$K666:$S3008,7,FALSE)</f>
        <v>17 Oct 1958</v>
      </c>
      <c r="M1835" s="17">
        <f>VLOOKUP($A666,'Hospitalisation Details'!$K666:$S3008,9,FALSE)</f>
        <v>14901.52</v>
      </c>
      <c r="N1835" s="11" t="str">
        <f>VLOOKUP($A666,'Hospitalisation Details'!$K666:$S3008,4,FALSE)</f>
        <v>Tier - 2</v>
      </c>
      <c r="O1835" s="11" t="str">
        <f>VLOOKUP($A666,'Hospitalisation Details'!$K666:$S3008,5,FALSE)</f>
        <v>Tier - 2</v>
      </c>
      <c r="P1835" s="11" t="str">
        <f>VLOOKUP($A666,'Hospitalisation Details'!$K666:$S3008,6,FALSE)</f>
        <v>R1024</v>
      </c>
      <c r="Q1835" s="36">
        <f ca="1">VLOOKUP($A666,'Hospitalisation Details'!$K666:$S3008,8,FALSE)</f>
        <v>66</v>
      </c>
    </row>
    <row r="1836" spans="1:17" x14ac:dyDescent="0.3">
      <c r="A1836" s="14" t="str">
        <f>VLOOKUP('Customer Names'!A1836,'Customer Names'!A1836:F4170,1,FALSE)</f>
        <v>Id1835</v>
      </c>
      <c r="B1836" s="11" t="str">
        <f>VLOOKUP('Customer Names'!B1836,'Customer Names'!B1836:G4170,5,FALSE)</f>
        <v>Elizabeth A</v>
      </c>
      <c r="C1836" s="11">
        <f>VLOOKUP($A1836,'Medical Examinations'!$A1836:$O4170,2,FALSE)</f>
        <v>34.130000000000003</v>
      </c>
      <c r="D1836" s="11">
        <f>VLOOKUP($A1836,'Medical Examinations'!$A1836:$O4170,3,FALSE)</f>
        <v>5.65</v>
      </c>
      <c r="E1836" s="11" t="str">
        <f>VLOOKUP($A1836,'Medical Examinations'!$A1836:$P4170,14,FALSE)</f>
        <v>No</v>
      </c>
      <c r="F1836" s="11" t="str">
        <f>VLOOKUP($A1836,'Medical Examinations'!$A1836:$O4170,5,FALSE)</f>
        <v>No</v>
      </c>
      <c r="G1836" s="11" t="str">
        <f>VLOOKUP($A1836,'Medical Examinations'!$A1836:$O4170,6,FALSE)</f>
        <v>Yes</v>
      </c>
      <c r="H1836" s="11">
        <f>VLOOKUP($A1836,'Medical Examinations'!$A1836:$P4170,13,FALSE)</f>
        <v>1</v>
      </c>
      <c r="I1836" s="11" t="str">
        <f>VLOOKUP($A1836,'Medical Examinations'!$A1836:$P4170,16,FALSE)</f>
        <v>No</v>
      </c>
      <c r="J1836" s="11" t="str">
        <f>VLOOKUP($A1836,'Medical Examinations'!$A1836:$P4170,11,FALSE)</f>
        <v>Obesity</v>
      </c>
      <c r="K1836" s="11" t="str">
        <f>VLOOKUP($A1836,'Medical Examinations'!$A1836:$P4170,12,FALSE)</f>
        <v>Normal</v>
      </c>
      <c r="L1836" s="11" t="str">
        <f>VLOOKUP($A667,'Hospitalisation Details'!$K667:$S3009,7,FALSE)</f>
        <v>11 Nov 1970</v>
      </c>
      <c r="M1836" s="17">
        <f>VLOOKUP($A667,'Hospitalisation Details'!$K667:$S3009,9,FALSE)</f>
        <v>14847.63</v>
      </c>
      <c r="N1836" s="11" t="str">
        <f>VLOOKUP($A667,'Hospitalisation Details'!$K667:$S3009,4,FALSE)</f>
        <v>Tier - 2</v>
      </c>
      <c r="O1836" s="11" t="str">
        <f>VLOOKUP($A667,'Hospitalisation Details'!$K667:$S3009,5,FALSE)</f>
        <v>Tier - 2</v>
      </c>
      <c r="P1836" s="11" t="str">
        <f>VLOOKUP($A667,'Hospitalisation Details'!$K667:$S3009,6,FALSE)</f>
        <v>R1023</v>
      </c>
      <c r="Q1836" s="36">
        <f ca="1">VLOOKUP($A667,'Hospitalisation Details'!$K667:$S3009,8,FALSE)</f>
        <v>54</v>
      </c>
    </row>
    <row r="1837" spans="1:17" x14ac:dyDescent="0.3">
      <c r="A1837" s="14" t="str">
        <f>VLOOKUP('Customer Names'!A1837,'Customer Names'!A1837:F4171,1,FALSE)</f>
        <v>Id1836</v>
      </c>
      <c r="B1837" s="11" t="str">
        <f>VLOOKUP('Customer Names'!B1837,'Customer Names'!B1837:G4171,5,FALSE)</f>
        <v>Benjamin</v>
      </c>
      <c r="C1837" s="11">
        <f>VLOOKUP($A1837,'Medical Examinations'!$A1837:$O4171,2,FALSE)</f>
        <v>17.34</v>
      </c>
      <c r="D1837" s="11">
        <f>VLOOKUP($A1837,'Medical Examinations'!$A1837:$O4171,3,FALSE)</f>
        <v>5.05</v>
      </c>
      <c r="E1837" s="11" t="str">
        <f>VLOOKUP($A1837,'Medical Examinations'!$A1837:$P4171,14,FALSE)</f>
        <v>No</v>
      </c>
      <c r="F1837" s="11" t="str">
        <f>VLOOKUP($A1837,'Medical Examinations'!$A1837:$O4171,5,FALSE)</f>
        <v>No</v>
      </c>
      <c r="G1837" s="11" t="str">
        <f>VLOOKUP($A1837,'Medical Examinations'!$A1837:$O4171,6,FALSE)</f>
        <v>No</v>
      </c>
      <c r="H1837" s="11">
        <f>VLOOKUP($A1837,'Medical Examinations'!$A1837:$P4171,13,FALSE)</f>
        <v>0</v>
      </c>
      <c r="I1837" s="11" t="str">
        <f>VLOOKUP($A1837,'Medical Examinations'!$A1837:$P4171,16,FALSE)</f>
        <v>No</v>
      </c>
      <c r="J1837" s="11" t="str">
        <f>VLOOKUP($A1837,'Medical Examinations'!$A1837:$P4171,11,FALSE)</f>
        <v>Underweight</v>
      </c>
      <c r="K1837" s="11" t="str">
        <f>VLOOKUP($A1837,'Medical Examinations'!$A1837:$P4171,12,FALSE)</f>
        <v>Normal</v>
      </c>
      <c r="L1837" s="11" t="str">
        <f>VLOOKUP($A668,'Hospitalisation Details'!$K668:$S3010,7,FALSE)</f>
        <v>5 Jun 1981</v>
      </c>
      <c r="M1837" s="17">
        <f>VLOOKUP($A668,'Hospitalisation Details'!$K668:$S3010,9,FALSE)</f>
        <v>14843.96</v>
      </c>
      <c r="N1837" s="11" t="str">
        <f>VLOOKUP($A668,'Hospitalisation Details'!$K668:$S3010,4,FALSE)</f>
        <v>Tier - 2</v>
      </c>
      <c r="O1837" s="11" t="str">
        <f>VLOOKUP($A668,'Hospitalisation Details'!$K668:$S3010,5,FALSE)</f>
        <v>Tier - 3</v>
      </c>
      <c r="P1837" s="11" t="str">
        <f>VLOOKUP($A668,'Hospitalisation Details'!$K668:$S3010,6,FALSE)</f>
        <v>R1026</v>
      </c>
      <c r="Q1837" s="36">
        <f ca="1">VLOOKUP($A668,'Hospitalisation Details'!$K668:$S3010,8,FALSE)</f>
        <v>43</v>
      </c>
    </row>
    <row r="1838" spans="1:17" x14ac:dyDescent="0.3">
      <c r="A1838" s="14" t="str">
        <f>VLOOKUP('Customer Names'!A1838,'Customer Names'!A1838:F4172,1,FALSE)</f>
        <v>Id1837</v>
      </c>
      <c r="B1838" s="11" t="str">
        <f>VLOOKUP('Customer Names'!B1838,'Customer Names'!B1838:G4172,5,FALSE)</f>
        <v>Breno</v>
      </c>
      <c r="C1838" s="11">
        <f>VLOOKUP($A1838,'Medical Examinations'!$A1838:$O4172,2,FALSE)</f>
        <v>17.440000000000001</v>
      </c>
      <c r="D1838" s="11">
        <f>VLOOKUP($A1838,'Medical Examinations'!$A1838:$O4172,3,FALSE)</f>
        <v>6.26</v>
      </c>
      <c r="E1838" s="11" t="str">
        <f>VLOOKUP($A1838,'Medical Examinations'!$A1838:$P4172,14,FALSE)</f>
        <v>No</v>
      </c>
      <c r="F1838" s="11" t="str">
        <f>VLOOKUP($A1838,'Medical Examinations'!$A1838:$O4172,5,FALSE)</f>
        <v>No</v>
      </c>
      <c r="G1838" s="11" t="str">
        <f>VLOOKUP($A1838,'Medical Examinations'!$A1838:$O4172,6,FALSE)</f>
        <v>No</v>
      </c>
      <c r="H1838" s="11">
        <f>VLOOKUP($A1838,'Medical Examinations'!$A1838:$P4172,13,FALSE)</f>
        <v>0</v>
      </c>
      <c r="I1838" s="11" t="str">
        <f>VLOOKUP($A1838,'Medical Examinations'!$A1838:$P4172,16,FALSE)</f>
        <v>No</v>
      </c>
      <c r="J1838" s="11" t="str">
        <f>VLOOKUP($A1838,'Medical Examinations'!$A1838:$P4172,11,FALSE)</f>
        <v>Underweight</v>
      </c>
      <c r="K1838" s="11" t="str">
        <f>VLOOKUP($A1838,'Medical Examinations'!$A1838:$P4172,12,FALSE)</f>
        <v>Prediabetes</v>
      </c>
      <c r="L1838" s="11" t="str">
        <f>VLOOKUP($A669,'Hospitalisation Details'!$K669:$S3011,7,FALSE)</f>
        <v>18 Oct 1979</v>
      </c>
      <c r="M1838" s="17">
        <f>VLOOKUP($A669,'Hospitalisation Details'!$K669:$S3011,9,FALSE)</f>
        <v>14839.34</v>
      </c>
      <c r="N1838" s="11" t="str">
        <f>VLOOKUP($A669,'Hospitalisation Details'!$K669:$S3011,4,FALSE)</f>
        <v>Tier - 2</v>
      </c>
      <c r="O1838" s="11" t="str">
        <f>VLOOKUP($A669,'Hospitalisation Details'!$K669:$S3011,5,FALSE)</f>
        <v>Tier - 3</v>
      </c>
      <c r="P1838" s="11" t="str">
        <f>VLOOKUP($A669,'Hospitalisation Details'!$K669:$S3011,6,FALSE)</f>
        <v>R1026</v>
      </c>
      <c r="Q1838" s="36">
        <f ca="1">VLOOKUP($A669,'Hospitalisation Details'!$K669:$S3011,8,FALSE)</f>
        <v>45</v>
      </c>
    </row>
    <row r="1839" spans="1:17" x14ac:dyDescent="0.3">
      <c r="A1839" s="14" t="str">
        <f>VLOOKUP('Customer Names'!A1839,'Customer Names'!A1839:F4173,1,FALSE)</f>
        <v>Id1838</v>
      </c>
      <c r="B1839" s="11" t="str">
        <f>VLOOKUP('Customer Names'!B1839,'Customer Names'!B1839:G4173,5,FALSE)</f>
        <v>Takaya</v>
      </c>
      <c r="C1839" s="11">
        <f>VLOOKUP($A1839,'Medical Examinations'!$A1839:$O4173,2,FALSE)</f>
        <v>33.659999999999997</v>
      </c>
      <c r="D1839" s="11">
        <f>VLOOKUP($A1839,'Medical Examinations'!$A1839:$O4173,3,FALSE)</f>
        <v>4.08</v>
      </c>
      <c r="E1839" s="11" t="str">
        <f>VLOOKUP($A1839,'Medical Examinations'!$A1839:$P4173,14,FALSE)</f>
        <v>Yes</v>
      </c>
      <c r="F1839" s="11" t="str">
        <f>VLOOKUP($A1839,'Medical Examinations'!$A1839:$O4173,5,FALSE)</f>
        <v>No</v>
      </c>
      <c r="G1839" s="11" t="str">
        <f>VLOOKUP($A1839,'Medical Examinations'!$A1839:$O4173,6,FALSE)</f>
        <v>Yes</v>
      </c>
      <c r="H1839" s="11">
        <f>VLOOKUP($A1839,'Medical Examinations'!$A1839:$P4173,13,FALSE)</f>
        <v>1</v>
      </c>
      <c r="I1839" s="11" t="str">
        <f>VLOOKUP($A1839,'Medical Examinations'!$A1839:$P4173,16,FALSE)</f>
        <v>No</v>
      </c>
      <c r="J1839" s="11" t="str">
        <f>VLOOKUP($A1839,'Medical Examinations'!$A1839:$P4173,11,FALSE)</f>
        <v>Obesity</v>
      </c>
      <c r="K1839" s="11" t="str">
        <f>VLOOKUP($A1839,'Medical Examinations'!$A1839:$P4173,12,FALSE)</f>
        <v>Normal</v>
      </c>
      <c r="L1839" s="11" t="str">
        <f>VLOOKUP($A670,'Hospitalisation Details'!$K670:$S3012,7,FALSE)</f>
        <v>10 Dec 1975</v>
      </c>
      <c r="M1839" s="17">
        <f>VLOOKUP($A670,'Hospitalisation Details'!$K670:$S3012,9,FALSE)</f>
        <v>14819</v>
      </c>
      <c r="N1839" s="11" t="str">
        <f>VLOOKUP($A670,'Hospitalisation Details'!$K670:$S3012,4,FALSE)</f>
        <v>Tier - 2</v>
      </c>
      <c r="O1839" s="11" t="str">
        <f>VLOOKUP($A670,'Hospitalisation Details'!$K670:$S3012,5,FALSE)</f>
        <v>Tier - 3</v>
      </c>
      <c r="P1839" s="11" t="str">
        <f>VLOOKUP($A670,'Hospitalisation Details'!$K670:$S3012,6,FALSE)</f>
        <v>R1023</v>
      </c>
      <c r="Q1839" s="36">
        <f ca="1">VLOOKUP($A670,'Hospitalisation Details'!$K670:$S3012,8,FALSE)</f>
        <v>49</v>
      </c>
    </row>
    <row r="1840" spans="1:17" x14ac:dyDescent="0.3">
      <c r="A1840" s="14" t="str">
        <f>VLOOKUP('Customer Names'!A1840,'Customer Names'!A1840:F4174,1,FALSE)</f>
        <v>Id1839</v>
      </c>
      <c r="B1840" s="11" t="str">
        <f>VLOOKUP('Customer Names'!B1840,'Customer Names'!B1840:G4174,5,FALSE)</f>
        <v>Thomas IV</v>
      </c>
      <c r="C1840" s="11">
        <f>VLOOKUP($A1840,'Medical Examinations'!$A1840:$O4174,2,FALSE)</f>
        <v>21.375</v>
      </c>
      <c r="D1840" s="11">
        <f>VLOOKUP($A1840,'Medical Examinations'!$A1840:$O4174,3,FALSE)</f>
        <v>6.19</v>
      </c>
      <c r="E1840" s="11" t="str">
        <f>VLOOKUP($A1840,'Medical Examinations'!$A1840:$P4174,14,FALSE)</f>
        <v>Yes</v>
      </c>
      <c r="F1840" s="11" t="str">
        <f>VLOOKUP($A1840,'Medical Examinations'!$A1840:$O4174,5,FALSE)</f>
        <v>No</v>
      </c>
      <c r="G1840" s="11" t="str">
        <f>VLOOKUP($A1840,'Medical Examinations'!$A1840:$O4174,6,FALSE)</f>
        <v>No</v>
      </c>
      <c r="H1840" s="11">
        <f>VLOOKUP($A1840,'Medical Examinations'!$A1840:$P4174,13,FALSE)</f>
        <v>1</v>
      </c>
      <c r="I1840" s="11" t="str">
        <f>VLOOKUP($A1840,'Medical Examinations'!$A1840:$P4174,16,FALSE)</f>
        <v>No</v>
      </c>
      <c r="J1840" s="11" t="str">
        <f>VLOOKUP($A1840,'Medical Examinations'!$A1840:$P4174,11,FALSE)</f>
        <v>Normal Weight</v>
      </c>
      <c r="K1840" s="11" t="str">
        <f>VLOOKUP($A1840,'Medical Examinations'!$A1840:$P4174,12,FALSE)</f>
        <v>Prediabetes</v>
      </c>
      <c r="L1840" s="11" t="str">
        <f>VLOOKUP($A671,'Hospitalisation Details'!$K671:$S3013,7,FALSE)</f>
        <v>27 Jul 1965</v>
      </c>
      <c r="M1840" s="17">
        <f>VLOOKUP($A671,'Hospitalisation Details'!$K671:$S3013,9,FALSE)</f>
        <v>14750.42</v>
      </c>
      <c r="N1840" s="11" t="str">
        <f>VLOOKUP($A671,'Hospitalisation Details'!$K671:$S3013,4,FALSE)</f>
        <v>Tier - 2</v>
      </c>
      <c r="O1840" s="11" t="str">
        <f>VLOOKUP($A671,'Hospitalisation Details'!$K671:$S3013,5,FALSE)</f>
        <v>Tier - 2</v>
      </c>
      <c r="P1840" s="11" t="str">
        <f>VLOOKUP($A671,'Hospitalisation Details'!$K671:$S3013,6,FALSE)</f>
        <v>R1026</v>
      </c>
      <c r="Q1840" s="36">
        <f ca="1">VLOOKUP($A671,'Hospitalisation Details'!$K671:$S3013,8,FALSE)</f>
        <v>59</v>
      </c>
    </row>
    <row r="1841" spans="1:17" x14ac:dyDescent="0.3">
      <c r="A1841" s="14" t="str">
        <f>VLOOKUP('Customer Names'!A1841,'Customer Names'!A1841:F4175,1,FALSE)</f>
        <v>Id1840</v>
      </c>
      <c r="B1841" s="11" t="str">
        <f>VLOOKUP('Customer Names'!B1841,'Customer Names'!B1841:G4175,5,FALSE)</f>
        <v>Bradley E</v>
      </c>
      <c r="C1841" s="11">
        <f>VLOOKUP($A1841,'Medical Examinations'!$A1841:$O4175,2,FALSE)</f>
        <v>27.14</v>
      </c>
      <c r="D1841" s="11">
        <f>VLOOKUP($A1841,'Medical Examinations'!$A1841:$O4175,3,FALSE)</f>
        <v>6.01</v>
      </c>
      <c r="E1841" s="11" t="str">
        <f>VLOOKUP($A1841,'Medical Examinations'!$A1841:$P4175,14,FALSE)</f>
        <v>No</v>
      </c>
      <c r="F1841" s="11" t="str">
        <f>VLOOKUP($A1841,'Medical Examinations'!$A1841:$O4175,5,FALSE)</f>
        <v>No</v>
      </c>
      <c r="G1841" s="11" t="str">
        <f>VLOOKUP($A1841,'Medical Examinations'!$A1841:$O4175,6,FALSE)</f>
        <v>No</v>
      </c>
      <c r="H1841" s="11">
        <f>VLOOKUP($A1841,'Medical Examinations'!$A1841:$P4175,13,FALSE)</f>
        <v>1</v>
      </c>
      <c r="I1841" s="11" t="str">
        <f>VLOOKUP($A1841,'Medical Examinations'!$A1841:$P4175,16,FALSE)</f>
        <v>No</v>
      </c>
      <c r="J1841" s="11" t="str">
        <f>VLOOKUP($A1841,'Medical Examinations'!$A1841:$P4175,11,FALSE)</f>
        <v>Overweight</v>
      </c>
      <c r="K1841" s="11" t="str">
        <f>VLOOKUP($A1841,'Medical Examinations'!$A1841:$P4175,12,FALSE)</f>
        <v>Prediabetes</v>
      </c>
      <c r="L1841" s="11" t="str">
        <f>VLOOKUP($A672,'Hospitalisation Details'!$K672:$S3014,7,FALSE)</f>
        <v>29 Jul 1962</v>
      </c>
      <c r="M1841" s="17">
        <f>VLOOKUP($A672,'Hospitalisation Details'!$K672:$S3014,9,FALSE)</f>
        <v>14738.43</v>
      </c>
      <c r="N1841" s="11" t="str">
        <f>VLOOKUP($A672,'Hospitalisation Details'!$K672:$S3014,4,FALSE)</f>
        <v>Tier - 2</v>
      </c>
      <c r="O1841" s="11" t="str">
        <f>VLOOKUP($A672,'Hospitalisation Details'!$K672:$S3014,5,FALSE)</f>
        <v>Tier - 3</v>
      </c>
      <c r="P1841" s="11" t="str">
        <f>VLOOKUP($A672,'Hospitalisation Details'!$K672:$S3014,6,FALSE)</f>
        <v>R1021</v>
      </c>
      <c r="Q1841" s="36">
        <f ca="1">VLOOKUP($A672,'Hospitalisation Details'!$K672:$S3014,8,FALSE)</f>
        <v>62</v>
      </c>
    </row>
    <row r="1842" spans="1:17" x14ac:dyDescent="0.3">
      <c r="A1842" s="14" t="str">
        <f>VLOOKUP('Customer Names'!A1842,'Customer Names'!A1842:F4176,1,FALSE)</f>
        <v>Id1841</v>
      </c>
      <c r="B1842" s="11" t="str">
        <f>VLOOKUP('Customer Names'!B1842,'Customer Names'!B1842:G4176,5,FALSE)</f>
        <v>Megan</v>
      </c>
      <c r="C1842" s="11">
        <f>VLOOKUP($A1842,'Medical Examinations'!$A1842:$O4176,2,FALSE)</f>
        <v>35.78</v>
      </c>
      <c r="D1842" s="11">
        <f>VLOOKUP($A1842,'Medical Examinations'!$A1842:$O4176,3,FALSE)</f>
        <v>6.07</v>
      </c>
      <c r="E1842" s="11" t="str">
        <f>VLOOKUP($A1842,'Medical Examinations'!$A1842:$P4176,14,FALSE)</f>
        <v>No</v>
      </c>
      <c r="F1842" s="11" t="str">
        <f>VLOOKUP($A1842,'Medical Examinations'!$A1842:$O4176,5,FALSE)</f>
        <v>Yes</v>
      </c>
      <c r="G1842" s="11" t="str">
        <f>VLOOKUP($A1842,'Medical Examinations'!$A1842:$O4176,6,FALSE)</f>
        <v>No</v>
      </c>
      <c r="H1842" s="11">
        <f>VLOOKUP($A1842,'Medical Examinations'!$A1842:$P4176,13,FALSE)</f>
        <v>1</v>
      </c>
      <c r="I1842" s="11" t="str">
        <f>VLOOKUP($A1842,'Medical Examinations'!$A1842:$P4176,16,FALSE)</f>
        <v>No</v>
      </c>
      <c r="J1842" s="11" t="str">
        <f>VLOOKUP($A1842,'Medical Examinations'!$A1842:$P4176,11,FALSE)</f>
        <v>Obesity</v>
      </c>
      <c r="K1842" s="11" t="str">
        <f>VLOOKUP($A1842,'Medical Examinations'!$A1842:$P4176,12,FALSE)</f>
        <v>Prediabetes</v>
      </c>
      <c r="L1842" s="11" t="str">
        <f>VLOOKUP($A673,'Hospitalisation Details'!$K673:$S3015,7,FALSE)</f>
        <v>24 Sep 2002</v>
      </c>
      <c r="M1842" s="17">
        <f>VLOOKUP($A673,'Hospitalisation Details'!$K673:$S3015,9,FALSE)</f>
        <v>14711.74</v>
      </c>
      <c r="N1842" s="11" t="str">
        <f>VLOOKUP($A673,'Hospitalisation Details'!$K673:$S3015,4,FALSE)</f>
        <v>Tier - 2</v>
      </c>
      <c r="O1842" s="11" t="str">
        <f>VLOOKUP($A673,'Hospitalisation Details'!$K673:$S3015,5,FALSE)</f>
        <v>Tier - 2</v>
      </c>
      <c r="P1842" s="11" t="str">
        <f>VLOOKUP($A673,'Hospitalisation Details'!$K673:$S3015,6,FALSE)</f>
        <v>R1012</v>
      </c>
      <c r="Q1842" s="36">
        <f ca="1">VLOOKUP($A673,'Hospitalisation Details'!$K673:$S3015,8,FALSE)</f>
        <v>22</v>
      </c>
    </row>
    <row r="1843" spans="1:17" x14ac:dyDescent="0.3">
      <c r="A1843" s="14" t="str">
        <f>VLOOKUP('Customer Names'!A1843,'Customer Names'!A1843:F4177,1,FALSE)</f>
        <v>Id1842</v>
      </c>
      <c r="B1843" s="11" t="str">
        <f>VLOOKUP('Customer Names'!B1843,'Customer Names'!B1843:G4177,5,FALSE)</f>
        <v>Ruby J</v>
      </c>
      <c r="C1843" s="11">
        <f>VLOOKUP($A1843,'Medical Examinations'!$A1843:$O4177,2,FALSE)</f>
        <v>34.96</v>
      </c>
      <c r="D1843" s="11">
        <f>VLOOKUP($A1843,'Medical Examinations'!$A1843:$O4177,3,FALSE)</f>
        <v>5.63</v>
      </c>
      <c r="E1843" s="11" t="str">
        <f>VLOOKUP($A1843,'Medical Examinations'!$A1843:$P4177,14,FALSE)</f>
        <v>No</v>
      </c>
      <c r="F1843" s="11" t="str">
        <f>VLOOKUP($A1843,'Medical Examinations'!$A1843:$O4177,5,FALSE)</f>
        <v>No</v>
      </c>
      <c r="G1843" s="11" t="str">
        <f>VLOOKUP($A1843,'Medical Examinations'!$A1843:$O4177,6,FALSE)</f>
        <v>No</v>
      </c>
      <c r="H1843" s="11">
        <f>VLOOKUP($A1843,'Medical Examinations'!$A1843:$P4177,13,FALSE)</f>
        <v>0</v>
      </c>
      <c r="I1843" s="11" t="str">
        <f>VLOOKUP($A1843,'Medical Examinations'!$A1843:$P4177,16,FALSE)</f>
        <v>No</v>
      </c>
      <c r="J1843" s="11" t="str">
        <f>VLOOKUP($A1843,'Medical Examinations'!$A1843:$P4177,11,FALSE)</f>
        <v>Obesity</v>
      </c>
      <c r="K1843" s="11" t="str">
        <f>VLOOKUP($A1843,'Medical Examinations'!$A1843:$P4177,12,FALSE)</f>
        <v>Normal</v>
      </c>
      <c r="L1843" s="11" t="str">
        <f>VLOOKUP($A674,'Hospitalisation Details'!$K674:$S3016,7,FALSE)</f>
        <v>4 Sep 1982</v>
      </c>
      <c r="M1843" s="17">
        <f>VLOOKUP($A674,'Hospitalisation Details'!$K674:$S3016,9,FALSE)</f>
        <v>14696.77</v>
      </c>
      <c r="N1843" s="11" t="str">
        <f>VLOOKUP($A674,'Hospitalisation Details'!$K674:$S3016,4,FALSE)</f>
        <v>Tier - 2</v>
      </c>
      <c r="O1843" s="11" t="str">
        <f>VLOOKUP($A674,'Hospitalisation Details'!$K674:$S3016,5,FALSE)</f>
        <v>Tier - 2</v>
      </c>
      <c r="P1843" s="11" t="str">
        <f>VLOOKUP($A674,'Hospitalisation Details'!$K674:$S3016,6,FALSE)</f>
        <v>R1011</v>
      </c>
      <c r="Q1843" s="36">
        <f ca="1">VLOOKUP($A674,'Hospitalisation Details'!$K674:$S3016,8,FALSE)</f>
        <v>42</v>
      </c>
    </row>
    <row r="1844" spans="1:17" x14ac:dyDescent="0.3">
      <c r="A1844" s="14" t="str">
        <f>VLOOKUP('Customer Names'!A1844,'Customer Names'!A1844:F4178,1,FALSE)</f>
        <v>Id1843</v>
      </c>
      <c r="B1844" s="11" t="str">
        <f>VLOOKUP('Customer Names'!B1844,'Customer Names'!B1844:G4178,5,FALSE)</f>
        <v>Bart</v>
      </c>
      <c r="C1844" s="11">
        <f>VLOOKUP($A1844,'Medical Examinations'!$A1844:$O4178,2,FALSE)</f>
        <v>38.39</v>
      </c>
      <c r="D1844" s="11">
        <f>VLOOKUP($A1844,'Medical Examinations'!$A1844:$O4178,3,FALSE)</f>
        <v>6.05</v>
      </c>
      <c r="E1844" s="11" t="str">
        <f>VLOOKUP($A1844,'Medical Examinations'!$A1844:$P4178,14,FALSE)</f>
        <v>No</v>
      </c>
      <c r="F1844" s="11" t="str">
        <f>VLOOKUP($A1844,'Medical Examinations'!$A1844:$O4178,5,FALSE)</f>
        <v>No</v>
      </c>
      <c r="G1844" s="11" t="str">
        <f>VLOOKUP($A1844,'Medical Examinations'!$A1844:$O4178,6,FALSE)</f>
        <v>No</v>
      </c>
      <c r="H1844" s="11">
        <f>VLOOKUP($A1844,'Medical Examinations'!$A1844:$P4178,13,FALSE)</f>
        <v>0</v>
      </c>
      <c r="I1844" s="11" t="str">
        <f>VLOOKUP($A1844,'Medical Examinations'!$A1844:$P4178,16,FALSE)</f>
        <v>No</v>
      </c>
      <c r="J1844" s="11" t="str">
        <f>VLOOKUP($A1844,'Medical Examinations'!$A1844:$P4178,11,FALSE)</f>
        <v>Obesity</v>
      </c>
      <c r="K1844" s="11" t="str">
        <f>VLOOKUP($A1844,'Medical Examinations'!$A1844:$P4178,12,FALSE)</f>
        <v>Prediabetes</v>
      </c>
      <c r="L1844" s="11" t="str">
        <f>VLOOKUP($A675,'Hospitalisation Details'!$K675:$S3017,7,FALSE)</f>
        <v>23 Jul 1958</v>
      </c>
      <c r="M1844" s="17">
        <f>VLOOKUP($A675,'Hospitalisation Details'!$K675:$S3017,9,FALSE)</f>
        <v>14692.67</v>
      </c>
      <c r="N1844" s="11" t="str">
        <f>VLOOKUP($A675,'Hospitalisation Details'!$K675:$S3017,4,FALSE)</f>
        <v>Tier - 2</v>
      </c>
      <c r="O1844" s="11" t="str">
        <f>VLOOKUP($A675,'Hospitalisation Details'!$K675:$S3017,5,FALSE)</f>
        <v>Tier - 1</v>
      </c>
      <c r="P1844" s="11" t="str">
        <f>VLOOKUP($A675,'Hospitalisation Details'!$K675:$S3017,6,FALSE)</f>
        <v>R1012</v>
      </c>
      <c r="Q1844" s="36">
        <f ca="1">VLOOKUP($A675,'Hospitalisation Details'!$K675:$S3017,8,FALSE)</f>
        <v>66</v>
      </c>
    </row>
    <row r="1845" spans="1:17" x14ac:dyDescent="0.3">
      <c r="A1845" s="14" t="str">
        <f>VLOOKUP('Customer Names'!A1845,'Customer Names'!A1845:F4179,1,FALSE)</f>
        <v>Id1844</v>
      </c>
      <c r="B1845" s="11" t="str">
        <f>VLOOKUP('Customer Names'!B1845,'Customer Names'!B1845:G4179,5,FALSE)</f>
        <v>Robert A</v>
      </c>
      <c r="C1845" s="11">
        <f>VLOOKUP($A1845,'Medical Examinations'!$A1845:$O4179,2,FALSE)</f>
        <v>33.82</v>
      </c>
      <c r="D1845" s="11">
        <f>VLOOKUP($A1845,'Medical Examinations'!$A1845:$O4179,3,FALSE)</f>
        <v>4.6500000000000004</v>
      </c>
      <c r="E1845" s="11" t="str">
        <f>VLOOKUP($A1845,'Medical Examinations'!$A1845:$P4179,14,FALSE)</f>
        <v>No</v>
      </c>
      <c r="F1845" s="11" t="str">
        <f>VLOOKUP($A1845,'Medical Examinations'!$A1845:$O4179,5,FALSE)</f>
        <v>No</v>
      </c>
      <c r="G1845" s="11" t="str">
        <f>VLOOKUP($A1845,'Medical Examinations'!$A1845:$O4179,6,FALSE)</f>
        <v>No</v>
      </c>
      <c r="H1845" s="11">
        <f>VLOOKUP($A1845,'Medical Examinations'!$A1845:$P4179,13,FALSE)</f>
        <v>0</v>
      </c>
      <c r="I1845" s="11" t="str">
        <f>VLOOKUP($A1845,'Medical Examinations'!$A1845:$P4179,16,FALSE)</f>
        <v>No</v>
      </c>
      <c r="J1845" s="11" t="str">
        <f>VLOOKUP($A1845,'Medical Examinations'!$A1845:$P4179,11,FALSE)</f>
        <v>Obesity</v>
      </c>
      <c r="K1845" s="11" t="str">
        <f>VLOOKUP($A1845,'Medical Examinations'!$A1845:$P4179,12,FALSE)</f>
        <v>Normal</v>
      </c>
      <c r="L1845" s="11" t="str">
        <f>VLOOKUP($A676,'Hospitalisation Details'!$K676:$S3018,7,FALSE)</f>
        <v>20 Oct 1969</v>
      </c>
      <c r="M1845" s="17">
        <f>VLOOKUP($A676,'Hospitalisation Details'!$K676:$S3018,9,FALSE)</f>
        <v>14665.75</v>
      </c>
      <c r="N1845" s="11" t="str">
        <f>VLOOKUP($A676,'Hospitalisation Details'!$K676:$S3018,4,FALSE)</f>
        <v>Tier - 2</v>
      </c>
      <c r="O1845" s="11" t="str">
        <f>VLOOKUP($A676,'Hospitalisation Details'!$K676:$S3018,5,FALSE)</f>
        <v>Tier - 1</v>
      </c>
      <c r="P1845" s="11" t="str">
        <f>VLOOKUP($A676,'Hospitalisation Details'!$K676:$S3018,6,FALSE)</f>
        <v>R1012</v>
      </c>
      <c r="Q1845" s="36">
        <f ca="1">VLOOKUP($A676,'Hospitalisation Details'!$K676:$S3018,8,FALSE)</f>
        <v>55</v>
      </c>
    </row>
    <row r="1846" spans="1:17" x14ac:dyDescent="0.3">
      <c r="A1846" s="14" t="str">
        <f>VLOOKUP('Customer Names'!A1846,'Customer Names'!A1846:F4180,1,FALSE)</f>
        <v>Id1845</v>
      </c>
      <c r="B1846" s="11" t="str">
        <f>VLOOKUP('Customer Names'!B1846,'Customer Names'!B1846:G4180,5,FALSE)</f>
        <v>Adam</v>
      </c>
      <c r="C1846" s="11">
        <f>VLOOKUP($A1846,'Medical Examinations'!$A1846:$O4180,2,FALSE)</f>
        <v>27.835000000000001</v>
      </c>
      <c r="D1846" s="11">
        <f>VLOOKUP($A1846,'Medical Examinations'!$A1846:$O4180,3,FALSE)</f>
        <v>5.37</v>
      </c>
      <c r="E1846" s="11" t="str">
        <f>VLOOKUP($A1846,'Medical Examinations'!$A1846:$P4180,14,FALSE)</f>
        <v>No</v>
      </c>
      <c r="F1846" s="11" t="str">
        <f>VLOOKUP($A1846,'Medical Examinations'!$A1846:$O4180,5,FALSE)</f>
        <v>No</v>
      </c>
      <c r="G1846" s="11" t="str">
        <f>VLOOKUP($A1846,'Medical Examinations'!$A1846:$O4180,6,FALSE)</f>
        <v>No</v>
      </c>
      <c r="H1846" s="11">
        <f>VLOOKUP($A1846,'Medical Examinations'!$A1846:$P4180,13,FALSE)</f>
        <v>0</v>
      </c>
      <c r="I1846" s="11" t="str">
        <f>VLOOKUP($A1846,'Medical Examinations'!$A1846:$P4180,16,FALSE)</f>
        <v>No</v>
      </c>
      <c r="J1846" s="11" t="str">
        <f>VLOOKUP($A1846,'Medical Examinations'!$A1846:$P4180,11,FALSE)</f>
        <v>Overweight</v>
      </c>
      <c r="K1846" s="11" t="str">
        <f>VLOOKUP($A1846,'Medical Examinations'!$A1846:$P4180,12,FALSE)</f>
        <v>Normal</v>
      </c>
      <c r="L1846" s="11" t="str">
        <f>VLOOKUP($A677,'Hospitalisation Details'!$K677:$S3019,7,FALSE)</f>
        <v>13 Nov 1981</v>
      </c>
      <c r="M1846" s="17">
        <f>VLOOKUP($A677,'Hospitalisation Details'!$K677:$S3019,9,FALSE)</f>
        <v>14657.2</v>
      </c>
      <c r="N1846" s="11" t="str">
        <f>VLOOKUP($A677,'Hospitalisation Details'!$K677:$S3019,4,FALSE)</f>
        <v>Tier - 2</v>
      </c>
      <c r="O1846" s="11" t="str">
        <f>VLOOKUP($A677,'Hospitalisation Details'!$K677:$S3019,5,FALSE)</f>
        <v>Tier - 1</v>
      </c>
      <c r="P1846" s="11" t="str">
        <f>VLOOKUP($A677,'Hospitalisation Details'!$K677:$S3019,6,FALSE)</f>
        <v>R1012</v>
      </c>
      <c r="Q1846" s="36">
        <f ca="1">VLOOKUP($A677,'Hospitalisation Details'!$K677:$S3019,8,FALSE)</f>
        <v>43</v>
      </c>
    </row>
    <row r="1847" spans="1:17" x14ac:dyDescent="0.3">
      <c r="A1847" s="14" t="str">
        <f>VLOOKUP('Customer Names'!A1847,'Customer Names'!A1847:F4181,1,FALSE)</f>
        <v>Id1846</v>
      </c>
      <c r="B1847" s="11" t="str">
        <f>VLOOKUP('Customer Names'!B1847,'Customer Names'!B1847:G4181,5,FALSE)</f>
        <v>Yemane Adhane</v>
      </c>
      <c r="C1847" s="11">
        <f>VLOOKUP($A1847,'Medical Examinations'!$A1847:$O4181,2,FALSE)</f>
        <v>33</v>
      </c>
      <c r="D1847" s="11">
        <f>VLOOKUP($A1847,'Medical Examinations'!$A1847:$O4181,3,FALSE)</f>
        <v>5.39</v>
      </c>
      <c r="E1847" s="11" t="str">
        <f>VLOOKUP($A1847,'Medical Examinations'!$A1847:$P4181,14,FALSE)</f>
        <v>No</v>
      </c>
      <c r="F1847" s="11" t="str">
        <f>VLOOKUP($A1847,'Medical Examinations'!$A1847:$O4181,5,FALSE)</f>
        <v>No</v>
      </c>
      <c r="G1847" s="11" t="str">
        <f>VLOOKUP($A1847,'Medical Examinations'!$A1847:$O4181,6,FALSE)</f>
        <v>No</v>
      </c>
      <c r="H1847" s="11">
        <f>VLOOKUP($A1847,'Medical Examinations'!$A1847:$P4181,13,FALSE)</f>
        <v>0</v>
      </c>
      <c r="I1847" s="11" t="str">
        <f>VLOOKUP($A1847,'Medical Examinations'!$A1847:$P4181,16,FALSE)</f>
        <v>No</v>
      </c>
      <c r="J1847" s="11" t="str">
        <f>VLOOKUP($A1847,'Medical Examinations'!$A1847:$P4181,11,FALSE)</f>
        <v>Obesity</v>
      </c>
      <c r="K1847" s="11" t="str">
        <f>VLOOKUP($A1847,'Medical Examinations'!$A1847:$P4181,12,FALSE)</f>
        <v>Normal</v>
      </c>
      <c r="L1847" s="11" t="str">
        <f>VLOOKUP($A678,'Hospitalisation Details'!$K678:$S3020,7,FALSE)</f>
        <v>1 Sep 1967</v>
      </c>
      <c r="M1847" s="17">
        <f>VLOOKUP($A678,'Hospitalisation Details'!$K678:$S3020,9,FALSE)</f>
        <v>14640.35</v>
      </c>
      <c r="N1847" s="11" t="str">
        <f>VLOOKUP($A678,'Hospitalisation Details'!$K678:$S3020,4,FALSE)</f>
        <v>Tier - 2</v>
      </c>
      <c r="O1847" s="11" t="str">
        <f>VLOOKUP($A678,'Hospitalisation Details'!$K678:$S3020,5,FALSE)</f>
        <v>Tier - 3</v>
      </c>
      <c r="P1847" s="11" t="str">
        <f>VLOOKUP($A678,'Hospitalisation Details'!$K678:$S3020,6,FALSE)</f>
        <v>R1026</v>
      </c>
      <c r="Q1847" s="36">
        <f ca="1">VLOOKUP($A678,'Hospitalisation Details'!$K678:$S3020,8,FALSE)</f>
        <v>57</v>
      </c>
    </row>
    <row r="1848" spans="1:17" x14ac:dyDescent="0.3">
      <c r="A1848" s="14" t="str">
        <f>VLOOKUP('Customer Names'!A1848,'Customer Names'!A1848:F4182,1,FALSE)</f>
        <v>Id1847</v>
      </c>
      <c r="B1848" s="11" t="str">
        <f>VLOOKUP('Customer Names'!B1848,'Customer Names'!B1848:G4182,5,FALSE)</f>
        <v>Jesse A</v>
      </c>
      <c r="C1848" s="11">
        <f>VLOOKUP($A1848,'Medical Examinations'!$A1848:$O4182,2,FALSE)</f>
        <v>26.885000000000002</v>
      </c>
      <c r="D1848" s="11">
        <f>VLOOKUP($A1848,'Medical Examinations'!$A1848:$O4182,3,FALSE)</f>
        <v>5.86</v>
      </c>
      <c r="E1848" s="11" t="str">
        <f>VLOOKUP($A1848,'Medical Examinations'!$A1848:$P4182,14,FALSE)</f>
        <v>No</v>
      </c>
      <c r="F1848" s="11" t="str">
        <f>VLOOKUP($A1848,'Medical Examinations'!$A1848:$O4182,5,FALSE)</f>
        <v>No</v>
      </c>
      <c r="G1848" s="11" t="str">
        <f>VLOOKUP($A1848,'Medical Examinations'!$A1848:$O4182,6,FALSE)</f>
        <v>No</v>
      </c>
      <c r="H1848" s="11">
        <f>VLOOKUP($A1848,'Medical Examinations'!$A1848:$P4182,13,FALSE)</f>
        <v>0</v>
      </c>
      <c r="I1848" s="11" t="str">
        <f>VLOOKUP($A1848,'Medical Examinations'!$A1848:$P4182,16,FALSE)</f>
        <v>No</v>
      </c>
      <c r="J1848" s="11" t="str">
        <f>VLOOKUP($A1848,'Medical Examinations'!$A1848:$P4182,11,FALSE)</f>
        <v>Overweight</v>
      </c>
      <c r="K1848" s="11" t="str">
        <f>VLOOKUP($A1848,'Medical Examinations'!$A1848:$P4182,12,FALSE)</f>
        <v>Prediabetes</v>
      </c>
      <c r="L1848" s="11" t="str">
        <f>VLOOKUP($A679,'Hospitalisation Details'!$K679:$S3021,7,FALSE)</f>
        <v>21 Aug 1991</v>
      </c>
      <c r="M1848" s="17">
        <f>VLOOKUP($A679,'Hospitalisation Details'!$K679:$S3021,9,FALSE)</f>
        <v>14630.52</v>
      </c>
      <c r="N1848" s="11" t="str">
        <f>VLOOKUP($A679,'Hospitalisation Details'!$K679:$S3021,4,FALSE)</f>
        <v>Tier - 2</v>
      </c>
      <c r="O1848" s="11" t="str">
        <f>VLOOKUP($A679,'Hospitalisation Details'!$K679:$S3021,5,FALSE)</f>
        <v>Tier - 3</v>
      </c>
      <c r="P1848" s="11" t="str">
        <f>VLOOKUP($A679,'Hospitalisation Details'!$K679:$S3021,6,FALSE)</f>
        <v>R1011</v>
      </c>
      <c r="Q1848" s="36">
        <f ca="1">VLOOKUP($A679,'Hospitalisation Details'!$K679:$S3021,8,FALSE)</f>
        <v>33</v>
      </c>
    </row>
    <row r="1849" spans="1:17" x14ac:dyDescent="0.3">
      <c r="A1849" s="14" t="str">
        <f>VLOOKUP('Customer Names'!A1849,'Customer Names'!A1849:F4183,1,FALSE)</f>
        <v>Id1848</v>
      </c>
      <c r="B1849" s="11" t="str">
        <f>VLOOKUP('Customer Names'!B1849,'Customer Names'!B1849:G4183,5,FALSE)</f>
        <v>Bird</v>
      </c>
      <c r="C1849" s="11">
        <f>VLOOKUP($A1849,'Medical Examinations'!$A1849:$O4183,2,FALSE)</f>
        <v>29.26</v>
      </c>
      <c r="D1849" s="11">
        <f>VLOOKUP($A1849,'Medical Examinations'!$A1849:$O4183,3,FALSE)</f>
        <v>4.4400000000000004</v>
      </c>
      <c r="E1849" s="11" t="str">
        <f>VLOOKUP($A1849,'Medical Examinations'!$A1849:$P4183,14,FALSE)</f>
        <v>No</v>
      </c>
      <c r="F1849" s="11" t="str">
        <f>VLOOKUP($A1849,'Medical Examinations'!$A1849:$O4183,5,FALSE)</f>
        <v>No</v>
      </c>
      <c r="G1849" s="11" t="str">
        <f>VLOOKUP($A1849,'Medical Examinations'!$A1849:$O4183,6,FALSE)</f>
        <v>No</v>
      </c>
      <c r="H1849" s="11">
        <f>VLOOKUP($A1849,'Medical Examinations'!$A1849:$P4183,13,FALSE)</f>
        <v>0</v>
      </c>
      <c r="I1849" s="11" t="str">
        <f>VLOOKUP($A1849,'Medical Examinations'!$A1849:$P4183,16,FALSE)</f>
        <v>No</v>
      </c>
      <c r="J1849" s="11" t="str">
        <f>VLOOKUP($A1849,'Medical Examinations'!$A1849:$P4183,11,FALSE)</f>
        <v>Overweight</v>
      </c>
      <c r="K1849" s="11" t="str">
        <f>VLOOKUP($A1849,'Medical Examinations'!$A1849:$P4183,12,FALSE)</f>
        <v>Normal</v>
      </c>
      <c r="L1849" s="11" t="str">
        <f>VLOOKUP($A680,'Hospitalisation Details'!$K680:$S3022,7,FALSE)</f>
        <v>8 Nov 1965</v>
      </c>
      <c r="M1849" s="17">
        <f>VLOOKUP($A680,'Hospitalisation Details'!$K680:$S3022,9,FALSE)</f>
        <v>14612.33</v>
      </c>
      <c r="N1849" s="11" t="str">
        <f>VLOOKUP($A680,'Hospitalisation Details'!$K680:$S3022,4,FALSE)</f>
        <v>Tier - 2</v>
      </c>
      <c r="O1849" s="11" t="str">
        <f>VLOOKUP($A680,'Hospitalisation Details'!$K680:$S3022,5,FALSE)</f>
        <v>Tier - 3</v>
      </c>
      <c r="P1849" s="11" t="str">
        <f>VLOOKUP($A680,'Hospitalisation Details'!$K680:$S3022,6,FALSE)</f>
        <v>R1021</v>
      </c>
      <c r="Q1849" s="36">
        <f ca="1">VLOOKUP($A680,'Hospitalisation Details'!$K680:$S3022,8,FALSE)</f>
        <v>59</v>
      </c>
    </row>
    <row r="1850" spans="1:17" x14ac:dyDescent="0.3">
      <c r="A1850" s="14" t="str">
        <f>VLOOKUP('Customer Names'!A1850,'Customer Names'!A1850:F4184,1,FALSE)</f>
        <v>Id1849</v>
      </c>
      <c r="B1850" s="11" t="str">
        <f>VLOOKUP('Customer Names'!B1850,'Customer Names'!B1850:G4184,5,FALSE)</f>
        <v>Patrick M</v>
      </c>
      <c r="C1850" s="11">
        <f>VLOOKUP($A1850,'Medical Examinations'!$A1850:$O4184,2,FALSE)</f>
        <v>26.98</v>
      </c>
      <c r="D1850" s="11">
        <f>VLOOKUP($A1850,'Medical Examinations'!$A1850:$O4184,3,FALSE)</f>
        <v>4.41</v>
      </c>
      <c r="E1850" s="11" t="str">
        <f>VLOOKUP($A1850,'Medical Examinations'!$A1850:$P4184,14,FALSE)</f>
        <v>No</v>
      </c>
      <c r="F1850" s="11" t="str">
        <f>VLOOKUP($A1850,'Medical Examinations'!$A1850:$O4184,5,FALSE)</f>
        <v>No</v>
      </c>
      <c r="G1850" s="11" t="str">
        <f>VLOOKUP($A1850,'Medical Examinations'!$A1850:$O4184,6,FALSE)</f>
        <v>No</v>
      </c>
      <c r="H1850" s="11">
        <f>VLOOKUP($A1850,'Medical Examinations'!$A1850:$P4184,13,FALSE)</f>
        <v>0</v>
      </c>
      <c r="I1850" s="11" t="str">
        <f>VLOOKUP($A1850,'Medical Examinations'!$A1850:$P4184,16,FALSE)</f>
        <v>No</v>
      </c>
      <c r="J1850" s="11" t="str">
        <f>VLOOKUP($A1850,'Medical Examinations'!$A1850:$P4184,11,FALSE)</f>
        <v>Overweight</v>
      </c>
      <c r="K1850" s="11" t="str">
        <f>VLOOKUP($A1850,'Medical Examinations'!$A1850:$P4184,12,FALSE)</f>
        <v>Normal</v>
      </c>
      <c r="L1850" s="11" t="str">
        <f>VLOOKUP($A681,'Hospitalisation Details'!$K681:$S3023,7,FALSE)</f>
        <v>18 Jul 1967</v>
      </c>
      <c r="M1850" s="17">
        <f>VLOOKUP($A681,'Hospitalisation Details'!$K681:$S3023,9,FALSE)</f>
        <v>14600.62</v>
      </c>
      <c r="N1850" s="11" t="str">
        <f>VLOOKUP($A681,'Hospitalisation Details'!$K681:$S3023,4,FALSE)</f>
        <v>Tier - 2</v>
      </c>
      <c r="O1850" s="11" t="str">
        <f>VLOOKUP($A681,'Hospitalisation Details'!$K681:$S3023,5,FALSE)</f>
        <v>Tier - 3</v>
      </c>
      <c r="P1850" s="11" t="str">
        <f>VLOOKUP($A681,'Hospitalisation Details'!$K681:$S3023,6,FALSE)</f>
        <v>R1022</v>
      </c>
      <c r="Q1850" s="36">
        <f ca="1">VLOOKUP($A681,'Hospitalisation Details'!$K681:$S3023,8,FALSE)</f>
        <v>57</v>
      </c>
    </row>
    <row r="1851" spans="1:17" x14ac:dyDescent="0.3">
      <c r="A1851" s="14" t="str">
        <f>VLOOKUP('Customer Names'!A1851,'Customer Names'!A1851:F4185,1,FALSE)</f>
        <v>Id1850</v>
      </c>
      <c r="B1851" s="11" t="str">
        <f>VLOOKUP('Customer Names'!B1851,'Customer Names'!B1851:G4185,5,FALSE)</f>
        <v>Kyle</v>
      </c>
      <c r="C1851" s="11">
        <f>VLOOKUP($A1851,'Medical Examinations'!$A1851:$O4185,2,FALSE)</f>
        <v>32.11</v>
      </c>
      <c r="D1851" s="11">
        <f>VLOOKUP($A1851,'Medical Examinations'!$A1851:$O4185,3,FALSE)</f>
        <v>5.19</v>
      </c>
      <c r="E1851" s="11" t="str">
        <f>VLOOKUP($A1851,'Medical Examinations'!$A1851:$P4185,14,FALSE)</f>
        <v>No</v>
      </c>
      <c r="F1851" s="11" t="str">
        <f>VLOOKUP($A1851,'Medical Examinations'!$A1851:$O4185,5,FALSE)</f>
        <v>No</v>
      </c>
      <c r="G1851" s="11" t="str">
        <f>VLOOKUP($A1851,'Medical Examinations'!$A1851:$O4185,6,FALSE)</f>
        <v>Yes</v>
      </c>
      <c r="H1851" s="11">
        <f>VLOOKUP($A1851,'Medical Examinations'!$A1851:$P4185,13,FALSE)</f>
        <v>1</v>
      </c>
      <c r="I1851" s="11" t="str">
        <f>VLOOKUP($A1851,'Medical Examinations'!$A1851:$P4185,16,FALSE)</f>
        <v>No</v>
      </c>
      <c r="J1851" s="11" t="str">
        <f>VLOOKUP($A1851,'Medical Examinations'!$A1851:$P4185,11,FALSE)</f>
        <v>Obesity</v>
      </c>
      <c r="K1851" s="11" t="str">
        <f>VLOOKUP($A1851,'Medical Examinations'!$A1851:$P4185,12,FALSE)</f>
        <v>Normal</v>
      </c>
      <c r="L1851" s="11" t="str">
        <f>VLOOKUP($A682,'Hospitalisation Details'!$K682:$S3024,7,FALSE)</f>
        <v>14 Oct 1963</v>
      </c>
      <c r="M1851" s="17">
        <f>VLOOKUP($A682,'Hospitalisation Details'!$K682:$S3024,9,FALSE)</f>
        <v>14590.63</v>
      </c>
      <c r="N1851" s="11" t="str">
        <f>VLOOKUP($A682,'Hospitalisation Details'!$K682:$S3024,4,FALSE)</f>
        <v>Tier - 2</v>
      </c>
      <c r="O1851" s="11" t="str">
        <f>VLOOKUP($A682,'Hospitalisation Details'!$K682:$S3024,5,FALSE)</f>
        <v>Tier - 1</v>
      </c>
      <c r="P1851" s="11" t="str">
        <f>VLOOKUP($A682,'Hospitalisation Details'!$K682:$S3024,6,FALSE)</f>
        <v>R1024</v>
      </c>
      <c r="Q1851" s="36">
        <f ca="1">VLOOKUP($A682,'Hospitalisation Details'!$K682:$S3024,8,FALSE)</f>
        <v>61</v>
      </c>
    </row>
    <row r="1852" spans="1:17" x14ac:dyDescent="0.3">
      <c r="A1852" s="14" t="str">
        <f>VLOOKUP('Customer Names'!A1852,'Customer Names'!A1852:F4186,1,FALSE)</f>
        <v>Id1851</v>
      </c>
      <c r="B1852" s="11" t="str">
        <f>VLOOKUP('Customer Names'!B1852,'Customer Names'!B1852:G4186,5,FALSE)</f>
        <v>Ryan</v>
      </c>
      <c r="C1852" s="11">
        <f>VLOOKUP($A1852,'Medical Examinations'!$A1852:$O4186,2,FALSE)</f>
        <v>31.73</v>
      </c>
      <c r="D1852" s="11">
        <f>VLOOKUP($A1852,'Medical Examinations'!$A1852:$O4186,3,FALSE)</f>
        <v>5.16</v>
      </c>
      <c r="E1852" s="11" t="str">
        <f>VLOOKUP($A1852,'Medical Examinations'!$A1852:$P4186,14,FALSE)</f>
        <v>No</v>
      </c>
      <c r="F1852" s="11" t="str">
        <f>VLOOKUP($A1852,'Medical Examinations'!$A1852:$O4186,5,FALSE)</f>
        <v>No</v>
      </c>
      <c r="G1852" s="11" t="str">
        <f>VLOOKUP($A1852,'Medical Examinations'!$A1852:$O4186,6,FALSE)</f>
        <v>Yes</v>
      </c>
      <c r="H1852" s="11">
        <f>VLOOKUP($A1852,'Medical Examinations'!$A1852:$P4186,13,FALSE)</f>
        <v>1</v>
      </c>
      <c r="I1852" s="11" t="str">
        <f>VLOOKUP($A1852,'Medical Examinations'!$A1852:$P4186,16,FALSE)</f>
        <v>No</v>
      </c>
      <c r="J1852" s="11" t="str">
        <f>VLOOKUP($A1852,'Medical Examinations'!$A1852:$P4186,11,FALSE)</f>
        <v>Obesity</v>
      </c>
      <c r="K1852" s="11" t="str">
        <f>VLOOKUP($A1852,'Medical Examinations'!$A1852:$P4186,12,FALSE)</f>
        <v>Normal</v>
      </c>
      <c r="L1852" s="11" t="str">
        <f>VLOOKUP($A683,'Hospitalisation Details'!$K683:$S3025,7,FALSE)</f>
        <v>3 Dec 1962</v>
      </c>
      <c r="M1852" s="17">
        <f>VLOOKUP($A683,'Hospitalisation Details'!$K683:$S3025,9,FALSE)</f>
        <v>14574.64</v>
      </c>
      <c r="N1852" s="11" t="str">
        <f>VLOOKUP($A683,'Hospitalisation Details'!$K683:$S3025,4,FALSE)</f>
        <v>Tier - 2</v>
      </c>
      <c r="O1852" s="11" t="str">
        <f>VLOOKUP($A683,'Hospitalisation Details'!$K683:$S3025,5,FALSE)</f>
        <v>Tier - 1</v>
      </c>
      <c r="P1852" s="11" t="str">
        <f>VLOOKUP($A683,'Hospitalisation Details'!$K683:$S3025,6,FALSE)</f>
        <v>R1025</v>
      </c>
      <c r="Q1852" s="36">
        <f ca="1">VLOOKUP($A683,'Hospitalisation Details'!$K683:$S3025,8,FALSE)</f>
        <v>62</v>
      </c>
    </row>
    <row r="1853" spans="1:17" x14ac:dyDescent="0.3">
      <c r="A1853" s="14" t="str">
        <f>VLOOKUP('Customer Names'!A1853,'Customer Names'!A1853:F4187,1,FALSE)</f>
        <v>Id1852</v>
      </c>
      <c r="B1853" s="11" t="str">
        <f>VLOOKUP('Customer Names'!B1853,'Customer Names'!B1853:G4187,5,FALSE)</f>
        <v>Yuri</v>
      </c>
      <c r="C1853" s="11">
        <f>VLOOKUP($A1853,'Medical Examinations'!$A1853:$O4187,2,FALSE)</f>
        <v>22.515000000000001</v>
      </c>
      <c r="D1853" s="11">
        <f>VLOOKUP($A1853,'Medical Examinations'!$A1853:$O4187,3,FALSE)</f>
        <v>4.24</v>
      </c>
      <c r="E1853" s="11" t="str">
        <f>VLOOKUP($A1853,'Medical Examinations'!$A1853:$P4187,14,FALSE)</f>
        <v>No</v>
      </c>
      <c r="F1853" s="11" t="str">
        <f>VLOOKUP($A1853,'Medical Examinations'!$A1853:$O4187,5,FALSE)</f>
        <v>No</v>
      </c>
      <c r="G1853" s="11" t="str">
        <f>VLOOKUP($A1853,'Medical Examinations'!$A1853:$O4187,6,FALSE)</f>
        <v>No</v>
      </c>
      <c r="H1853" s="11">
        <f>VLOOKUP($A1853,'Medical Examinations'!$A1853:$P4187,13,FALSE)</f>
        <v>0</v>
      </c>
      <c r="I1853" s="11" t="str">
        <f>VLOOKUP($A1853,'Medical Examinations'!$A1853:$P4187,16,FALSE)</f>
        <v>No</v>
      </c>
      <c r="J1853" s="11" t="str">
        <f>VLOOKUP($A1853,'Medical Examinations'!$A1853:$P4187,11,FALSE)</f>
        <v>Normal Weight</v>
      </c>
      <c r="K1853" s="11" t="str">
        <f>VLOOKUP($A1853,'Medical Examinations'!$A1853:$P4187,12,FALSE)</f>
        <v>Normal</v>
      </c>
      <c r="L1853" s="11" t="str">
        <f>VLOOKUP($A684,'Hospitalisation Details'!$K684:$S3026,7,FALSE)</f>
        <v>12 Sep 1998</v>
      </c>
      <c r="M1853" s="17">
        <f>VLOOKUP($A684,'Hospitalisation Details'!$K684:$S3026,9,FALSE)</f>
        <v>14571.89</v>
      </c>
      <c r="N1853" s="11" t="str">
        <f>VLOOKUP($A684,'Hospitalisation Details'!$K684:$S3026,4,FALSE)</f>
        <v>Tier - 2</v>
      </c>
      <c r="O1853" s="11" t="str">
        <f>VLOOKUP($A684,'Hospitalisation Details'!$K684:$S3026,5,FALSE)</f>
        <v>Tier - 1</v>
      </c>
      <c r="P1853" s="11" t="str">
        <f>VLOOKUP($A684,'Hospitalisation Details'!$K684:$S3026,6,FALSE)</f>
        <v>R1024</v>
      </c>
      <c r="Q1853" s="36">
        <f ca="1">VLOOKUP($A684,'Hospitalisation Details'!$K684:$S3026,8,FALSE)</f>
        <v>26</v>
      </c>
    </row>
    <row r="1854" spans="1:17" x14ac:dyDescent="0.3">
      <c r="A1854" s="14" t="str">
        <f>VLOOKUP('Customer Names'!A1854,'Customer Names'!A1854:F4188,1,FALSE)</f>
        <v>Id1853</v>
      </c>
      <c r="B1854" s="11" t="str">
        <f>VLOOKUP('Customer Names'!B1854,'Customer Names'!B1854:G4188,5,FALSE)</f>
        <v>Ryan</v>
      </c>
      <c r="C1854" s="11">
        <f>VLOOKUP($A1854,'Medical Examinations'!$A1854:$O4188,2,FALSE)</f>
        <v>25.9</v>
      </c>
      <c r="D1854" s="11">
        <f>VLOOKUP($A1854,'Medical Examinations'!$A1854:$O4188,3,FALSE)</f>
        <v>5.45</v>
      </c>
      <c r="E1854" s="11" t="str">
        <f>VLOOKUP($A1854,'Medical Examinations'!$A1854:$P4188,14,FALSE)</f>
        <v>No</v>
      </c>
      <c r="F1854" s="11" t="str">
        <f>VLOOKUP($A1854,'Medical Examinations'!$A1854:$O4188,5,FALSE)</f>
        <v>No</v>
      </c>
      <c r="G1854" s="11" t="str">
        <f>VLOOKUP($A1854,'Medical Examinations'!$A1854:$O4188,6,FALSE)</f>
        <v>No</v>
      </c>
      <c r="H1854" s="11">
        <f>VLOOKUP($A1854,'Medical Examinations'!$A1854:$P4188,13,FALSE)</f>
        <v>1</v>
      </c>
      <c r="I1854" s="11" t="str">
        <f>VLOOKUP($A1854,'Medical Examinations'!$A1854:$P4188,16,FALSE)</f>
        <v>No</v>
      </c>
      <c r="J1854" s="11" t="str">
        <f>VLOOKUP($A1854,'Medical Examinations'!$A1854:$P4188,11,FALSE)</f>
        <v>Overweight</v>
      </c>
      <c r="K1854" s="11" t="str">
        <f>VLOOKUP($A1854,'Medical Examinations'!$A1854:$P4188,12,FALSE)</f>
        <v>Normal</v>
      </c>
      <c r="L1854" s="11" t="str">
        <f>VLOOKUP($A685,'Hospitalisation Details'!$K685:$S3027,7,FALSE)</f>
        <v>14 Jul 1989</v>
      </c>
      <c r="M1854" s="17">
        <f>VLOOKUP($A685,'Hospitalisation Details'!$K685:$S3027,9,FALSE)</f>
        <v>14547.26</v>
      </c>
      <c r="N1854" s="11" t="str">
        <f>VLOOKUP($A685,'Hospitalisation Details'!$K685:$S3027,4,FALSE)</f>
        <v>Tier - 2</v>
      </c>
      <c r="O1854" s="11" t="str">
        <f>VLOOKUP($A685,'Hospitalisation Details'!$K685:$S3027,5,FALSE)</f>
        <v>Tier - 3</v>
      </c>
      <c r="P1854" s="11" t="str">
        <f>VLOOKUP($A685,'Hospitalisation Details'!$K685:$S3027,6,FALSE)</f>
        <v>R1011</v>
      </c>
      <c r="Q1854" s="36">
        <f ca="1">VLOOKUP($A685,'Hospitalisation Details'!$K685:$S3027,8,FALSE)</f>
        <v>35</v>
      </c>
    </row>
    <row r="1855" spans="1:17" x14ac:dyDescent="0.3">
      <c r="A1855" s="14" t="str">
        <f>VLOOKUP('Customer Names'!A1855,'Customer Names'!A1855:F4189,1,FALSE)</f>
        <v>Id1854</v>
      </c>
      <c r="B1855" s="11" t="str">
        <f>VLOOKUP('Customer Names'!B1855,'Customer Names'!B1855:G4189,5,FALSE)</f>
        <v>Debbie</v>
      </c>
      <c r="C1855" s="11">
        <f>VLOOKUP($A1855,'Medical Examinations'!$A1855:$O4189,2,FALSE)</f>
        <v>27.72</v>
      </c>
      <c r="D1855" s="11">
        <f>VLOOKUP($A1855,'Medical Examinations'!$A1855:$O4189,3,FALSE)</f>
        <v>5.03</v>
      </c>
      <c r="E1855" s="11" t="str">
        <f>VLOOKUP($A1855,'Medical Examinations'!$A1855:$P4189,14,FALSE)</f>
        <v>Yes</v>
      </c>
      <c r="F1855" s="11" t="str">
        <f>VLOOKUP($A1855,'Medical Examinations'!$A1855:$O4189,5,FALSE)</f>
        <v>No</v>
      </c>
      <c r="G1855" s="11" t="str">
        <f>VLOOKUP($A1855,'Medical Examinations'!$A1855:$O4189,6,FALSE)</f>
        <v>No</v>
      </c>
      <c r="H1855" s="11">
        <f>VLOOKUP($A1855,'Medical Examinations'!$A1855:$P4189,13,FALSE)</f>
        <v>1</v>
      </c>
      <c r="I1855" s="11" t="str">
        <f>VLOOKUP($A1855,'Medical Examinations'!$A1855:$P4189,16,FALSE)</f>
        <v>No</v>
      </c>
      <c r="J1855" s="11" t="str">
        <f>VLOOKUP($A1855,'Medical Examinations'!$A1855:$P4189,11,FALSE)</f>
        <v>Overweight</v>
      </c>
      <c r="K1855" s="11" t="str">
        <f>VLOOKUP($A1855,'Medical Examinations'!$A1855:$P4189,12,FALSE)</f>
        <v>Normal</v>
      </c>
      <c r="L1855" s="11" t="str">
        <f>VLOOKUP($A686,'Hospitalisation Details'!$K686:$S3028,7,FALSE)</f>
        <v>22 Jul 1989</v>
      </c>
      <c r="M1855" s="17">
        <f>VLOOKUP($A686,'Hospitalisation Details'!$K686:$S3028,9,FALSE)</f>
        <v>14507.46</v>
      </c>
      <c r="N1855" s="11" t="str">
        <f>VLOOKUP($A686,'Hospitalisation Details'!$K686:$S3028,4,FALSE)</f>
        <v>Tier - 2</v>
      </c>
      <c r="O1855" s="11" t="str">
        <f>VLOOKUP($A686,'Hospitalisation Details'!$K686:$S3028,5,FALSE)</f>
        <v>Tier - 3</v>
      </c>
      <c r="P1855" s="11" t="str">
        <f>VLOOKUP($A686,'Hospitalisation Details'!$K686:$S3028,6,FALSE)</f>
        <v>R1012</v>
      </c>
      <c r="Q1855" s="36">
        <f ca="1">VLOOKUP($A686,'Hospitalisation Details'!$K686:$S3028,8,FALSE)</f>
        <v>35</v>
      </c>
    </row>
    <row r="1856" spans="1:17" x14ac:dyDescent="0.3">
      <c r="A1856" s="14" t="str">
        <f>VLOOKUP('Customer Names'!A1856,'Customer Names'!A1856:F4190,1,FALSE)</f>
        <v>Id1855</v>
      </c>
      <c r="B1856" s="11" t="str">
        <f>VLOOKUP('Customer Names'!B1856,'Customer Names'!B1856:G4190,5,FALSE)</f>
        <v>Mark D</v>
      </c>
      <c r="C1856" s="11">
        <f>VLOOKUP($A1856,'Medical Examinations'!$A1856:$O4190,2,FALSE)</f>
        <v>31.5</v>
      </c>
      <c r="D1856" s="11">
        <f>VLOOKUP($A1856,'Medical Examinations'!$A1856:$O4190,3,FALSE)</f>
        <v>9.6199999999999992</v>
      </c>
      <c r="E1856" s="11" t="str">
        <f>VLOOKUP($A1856,'Medical Examinations'!$A1856:$P4190,14,FALSE)</f>
        <v>Yes</v>
      </c>
      <c r="F1856" s="11" t="str">
        <f>VLOOKUP($A1856,'Medical Examinations'!$A1856:$O4190,5,FALSE)</f>
        <v>No</v>
      </c>
      <c r="G1856" s="11" t="str">
        <f>VLOOKUP($A1856,'Medical Examinations'!$A1856:$O4190,6,FALSE)</f>
        <v>No</v>
      </c>
      <c r="H1856" s="11">
        <f>VLOOKUP($A1856,'Medical Examinations'!$A1856:$P4190,13,FALSE)</f>
        <v>1</v>
      </c>
      <c r="I1856" s="11" t="str">
        <f>VLOOKUP($A1856,'Medical Examinations'!$A1856:$P4190,16,FALSE)</f>
        <v>No</v>
      </c>
      <c r="J1856" s="11" t="str">
        <f>VLOOKUP($A1856,'Medical Examinations'!$A1856:$P4190,11,FALSE)</f>
        <v>Obesity</v>
      </c>
      <c r="K1856" s="11" t="str">
        <f>VLOOKUP($A1856,'Medical Examinations'!$A1856:$P4190,12,FALSE)</f>
        <v>Diabetes</v>
      </c>
      <c r="L1856" s="11" t="str">
        <f>VLOOKUP($A687,'Hospitalisation Details'!$K687:$S3029,7,FALSE)</f>
        <v>20 Oct 1979</v>
      </c>
      <c r="M1856" s="17">
        <f>VLOOKUP($A687,'Hospitalisation Details'!$K687:$S3029,9,FALSE)</f>
        <v>14478.33</v>
      </c>
      <c r="N1856" s="11" t="str">
        <f>VLOOKUP($A687,'Hospitalisation Details'!$K687:$S3029,4,FALSE)</f>
        <v>Tier - 2</v>
      </c>
      <c r="O1856" s="11" t="str">
        <f>VLOOKUP($A687,'Hospitalisation Details'!$K687:$S3029,5,FALSE)</f>
        <v>Tier - 2</v>
      </c>
      <c r="P1856" s="11" t="str">
        <f>VLOOKUP($A687,'Hospitalisation Details'!$K687:$S3029,6,FALSE)</f>
        <v>R1013</v>
      </c>
      <c r="Q1856" s="36">
        <f ca="1">VLOOKUP($A687,'Hospitalisation Details'!$K687:$S3029,8,FALSE)</f>
        <v>45</v>
      </c>
    </row>
    <row r="1857" spans="1:17" x14ac:dyDescent="0.3">
      <c r="A1857" s="14" t="str">
        <f>VLOOKUP('Customer Names'!A1857,'Customer Names'!A1857:F4191,1,FALSE)</f>
        <v>Id1856</v>
      </c>
      <c r="B1857" s="11" t="str">
        <f>VLOOKUP('Customer Names'!B1857,'Customer Names'!B1857:G4191,5,FALSE)</f>
        <v>Christopher</v>
      </c>
      <c r="C1857" s="11">
        <f>VLOOKUP($A1857,'Medical Examinations'!$A1857:$O4191,2,FALSE)</f>
        <v>29.7</v>
      </c>
      <c r="D1857" s="11">
        <f>VLOOKUP($A1857,'Medical Examinations'!$A1857:$O4191,3,FALSE)</f>
        <v>6.77</v>
      </c>
      <c r="E1857" s="11" t="str">
        <f>VLOOKUP($A1857,'Medical Examinations'!$A1857:$P4191,14,FALSE)</f>
        <v>Yes</v>
      </c>
      <c r="F1857" s="11" t="str">
        <f>VLOOKUP($A1857,'Medical Examinations'!$A1857:$O4191,5,FALSE)</f>
        <v>No</v>
      </c>
      <c r="G1857" s="11" t="str">
        <f>VLOOKUP($A1857,'Medical Examinations'!$A1857:$O4191,6,FALSE)</f>
        <v>No</v>
      </c>
      <c r="H1857" s="11">
        <f>VLOOKUP($A1857,'Medical Examinations'!$A1857:$P4191,13,FALSE)</f>
        <v>1</v>
      </c>
      <c r="I1857" s="11" t="str">
        <f>VLOOKUP($A1857,'Medical Examinations'!$A1857:$P4191,16,FALSE)</f>
        <v>No</v>
      </c>
      <c r="J1857" s="11" t="str">
        <f>VLOOKUP($A1857,'Medical Examinations'!$A1857:$P4191,11,FALSE)</f>
        <v>Overweight</v>
      </c>
      <c r="K1857" s="11" t="str">
        <f>VLOOKUP($A1857,'Medical Examinations'!$A1857:$P4191,12,FALSE)</f>
        <v>Diabetes</v>
      </c>
      <c r="L1857" s="11" t="str">
        <f>VLOOKUP($A688,'Hospitalisation Details'!$K688:$S3030,7,FALSE)</f>
        <v>20 Nov 1959</v>
      </c>
      <c r="M1857" s="17">
        <f>VLOOKUP($A688,'Hospitalisation Details'!$K688:$S3030,9,FALSE)</f>
        <v>14474.68</v>
      </c>
      <c r="N1857" s="11" t="str">
        <f>VLOOKUP($A688,'Hospitalisation Details'!$K688:$S3030,4,FALSE)</f>
        <v>Tier - 2</v>
      </c>
      <c r="O1857" s="11" t="str">
        <f>VLOOKUP($A688,'Hospitalisation Details'!$K688:$S3030,5,FALSE)</f>
        <v>Tier - 2</v>
      </c>
      <c r="P1857" s="11" t="str">
        <f>VLOOKUP($A688,'Hospitalisation Details'!$K688:$S3030,6,FALSE)</f>
        <v>R1013</v>
      </c>
      <c r="Q1857" s="36">
        <f ca="1">VLOOKUP($A688,'Hospitalisation Details'!$K688:$S3030,8,FALSE)</f>
        <v>65</v>
      </c>
    </row>
    <row r="1858" spans="1:17" x14ac:dyDescent="0.3">
      <c r="A1858" s="14" t="str">
        <f>VLOOKUP('Customer Names'!A1858,'Customer Names'!A1858:F4192,1,FALSE)</f>
        <v>Id1857</v>
      </c>
      <c r="B1858" s="11" t="str">
        <f>VLOOKUP('Customer Names'!B1858,'Customer Names'!B1858:G4192,5,FALSE)</f>
        <v>Daniell L</v>
      </c>
      <c r="C1858" s="11">
        <f>VLOOKUP($A1858,'Medical Examinations'!$A1858:$O4192,2,FALSE)</f>
        <v>21.26</v>
      </c>
      <c r="D1858" s="11">
        <f>VLOOKUP($A1858,'Medical Examinations'!$A1858:$O4192,3,FALSE)</f>
        <v>5.36</v>
      </c>
      <c r="E1858" s="11" t="str">
        <f>VLOOKUP($A1858,'Medical Examinations'!$A1858:$P4192,14,FALSE)</f>
        <v>Yes</v>
      </c>
      <c r="F1858" s="11" t="str">
        <f>VLOOKUP($A1858,'Medical Examinations'!$A1858:$O4192,5,FALSE)</f>
        <v>No</v>
      </c>
      <c r="G1858" s="11" t="str">
        <f>VLOOKUP($A1858,'Medical Examinations'!$A1858:$O4192,6,FALSE)</f>
        <v>No</v>
      </c>
      <c r="H1858" s="11">
        <f>VLOOKUP($A1858,'Medical Examinations'!$A1858:$P4192,13,FALSE)</f>
        <v>1</v>
      </c>
      <c r="I1858" s="11" t="str">
        <f>VLOOKUP($A1858,'Medical Examinations'!$A1858:$P4192,16,FALSE)</f>
        <v>No</v>
      </c>
      <c r="J1858" s="11" t="str">
        <f>VLOOKUP($A1858,'Medical Examinations'!$A1858:$P4192,11,FALSE)</f>
        <v>Normal Weight</v>
      </c>
      <c r="K1858" s="11" t="str">
        <f>VLOOKUP($A1858,'Medical Examinations'!$A1858:$P4192,12,FALSE)</f>
        <v>Normal</v>
      </c>
      <c r="L1858" s="11" t="str">
        <f>VLOOKUP($A689,'Hospitalisation Details'!$K689:$S3031,7,FALSE)</f>
        <v>27 Nov 1976</v>
      </c>
      <c r="M1858" s="17">
        <f>VLOOKUP($A689,'Hospitalisation Details'!$K689:$S3031,9,FALSE)</f>
        <v>14470.01</v>
      </c>
      <c r="N1858" s="11" t="str">
        <f>VLOOKUP($A689,'Hospitalisation Details'!$K689:$S3031,4,FALSE)</f>
        <v>Tier - 2</v>
      </c>
      <c r="O1858" s="11" t="str">
        <f>VLOOKUP($A689,'Hospitalisation Details'!$K689:$S3031,5,FALSE)</f>
        <v>Tier - 3</v>
      </c>
      <c r="P1858" s="11" t="str">
        <f>VLOOKUP($A689,'Hospitalisation Details'!$K689:$S3031,6,FALSE)</f>
        <v>R1012</v>
      </c>
      <c r="Q1858" s="36">
        <f ca="1">VLOOKUP($A689,'Hospitalisation Details'!$K689:$S3031,8,FALSE)</f>
        <v>48</v>
      </c>
    </row>
    <row r="1859" spans="1:17" x14ac:dyDescent="0.3">
      <c r="A1859" s="14" t="str">
        <f>VLOOKUP('Customer Names'!A1859,'Customer Names'!A1859:F4193,1,FALSE)</f>
        <v>Id1858</v>
      </c>
      <c r="B1859" s="11" t="str">
        <f>VLOOKUP('Customer Names'!B1859,'Customer Names'!B1859:G4193,5,FALSE)</f>
        <v>Janne</v>
      </c>
      <c r="C1859" s="11">
        <f>VLOOKUP($A1859,'Medical Examinations'!$A1859:$O4193,2,FALSE)</f>
        <v>17.09</v>
      </c>
      <c r="D1859" s="11">
        <f>VLOOKUP($A1859,'Medical Examinations'!$A1859:$O4193,3,FALSE)</f>
        <v>5.69</v>
      </c>
      <c r="E1859" s="11" t="str">
        <f>VLOOKUP($A1859,'Medical Examinations'!$A1859:$P4193,14,FALSE)</f>
        <v>No</v>
      </c>
      <c r="F1859" s="11" t="str">
        <f>VLOOKUP($A1859,'Medical Examinations'!$A1859:$O4193,5,FALSE)</f>
        <v>No</v>
      </c>
      <c r="G1859" s="11" t="str">
        <f>VLOOKUP($A1859,'Medical Examinations'!$A1859:$O4193,6,FALSE)</f>
        <v>No</v>
      </c>
      <c r="H1859" s="11">
        <f>VLOOKUP($A1859,'Medical Examinations'!$A1859:$P4193,13,FALSE)</f>
        <v>0</v>
      </c>
      <c r="I1859" s="11" t="str">
        <f>VLOOKUP($A1859,'Medical Examinations'!$A1859:$P4193,16,FALSE)</f>
        <v>No</v>
      </c>
      <c r="J1859" s="11" t="str">
        <f>VLOOKUP($A1859,'Medical Examinations'!$A1859:$P4193,11,FALSE)</f>
        <v>Underweight</v>
      </c>
      <c r="K1859" s="11" t="str">
        <f>VLOOKUP($A1859,'Medical Examinations'!$A1859:$P4193,12,FALSE)</f>
        <v>Normal</v>
      </c>
      <c r="L1859" s="11" t="str">
        <f>VLOOKUP($A690,'Hospitalisation Details'!$K690:$S3032,7,FALSE)</f>
        <v>10 Nov 1996</v>
      </c>
      <c r="M1859" s="17">
        <f>VLOOKUP($A690,'Hospitalisation Details'!$K690:$S3032,9,FALSE)</f>
        <v>14455.64</v>
      </c>
      <c r="N1859" s="11" t="str">
        <f>VLOOKUP($A690,'Hospitalisation Details'!$K690:$S3032,4,FALSE)</f>
        <v>Tier - 2</v>
      </c>
      <c r="O1859" s="11" t="str">
        <f>VLOOKUP($A690,'Hospitalisation Details'!$K690:$S3032,5,FALSE)</f>
        <v>Tier - 3</v>
      </c>
      <c r="P1859" s="11" t="str">
        <f>VLOOKUP($A690,'Hospitalisation Details'!$K690:$S3032,6,FALSE)</f>
        <v>R1024</v>
      </c>
      <c r="Q1859" s="36">
        <f ca="1">VLOOKUP($A690,'Hospitalisation Details'!$K690:$S3032,8,FALSE)</f>
        <v>28</v>
      </c>
    </row>
    <row r="1860" spans="1:17" x14ac:dyDescent="0.3">
      <c r="A1860" s="14" t="str">
        <f>VLOOKUP('Customer Names'!A1860,'Customer Names'!A1860:F4194,1,FALSE)</f>
        <v>Id1859</v>
      </c>
      <c r="B1860" s="11" t="str">
        <f>VLOOKUP('Customer Names'!B1860,'Customer Names'!B1860:G4194,5,FALSE)</f>
        <v>Martina</v>
      </c>
      <c r="C1860" s="11">
        <f>VLOOKUP($A1860,'Medical Examinations'!$A1860:$O4194,2,FALSE)</f>
        <v>24.3</v>
      </c>
      <c r="D1860" s="11">
        <f>VLOOKUP($A1860,'Medical Examinations'!$A1860:$O4194,3,FALSE)</f>
        <v>4.9000000000000004</v>
      </c>
      <c r="E1860" s="11" t="str">
        <f>VLOOKUP($A1860,'Medical Examinations'!$A1860:$P4194,14,FALSE)</f>
        <v>Yes</v>
      </c>
      <c r="F1860" s="11" t="str">
        <f>VLOOKUP($A1860,'Medical Examinations'!$A1860:$O4194,5,FALSE)</f>
        <v>No</v>
      </c>
      <c r="G1860" s="11" t="str">
        <f>VLOOKUP($A1860,'Medical Examinations'!$A1860:$O4194,6,FALSE)</f>
        <v>Yes</v>
      </c>
      <c r="H1860" s="11">
        <f>VLOOKUP($A1860,'Medical Examinations'!$A1860:$P4194,13,FALSE)</f>
        <v>1</v>
      </c>
      <c r="I1860" s="11" t="str">
        <f>VLOOKUP($A1860,'Medical Examinations'!$A1860:$P4194,16,FALSE)</f>
        <v>No</v>
      </c>
      <c r="J1860" s="11" t="str">
        <f>VLOOKUP($A1860,'Medical Examinations'!$A1860:$P4194,11,FALSE)</f>
        <v>Normal Weight</v>
      </c>
      <c r="K1860" s="11" t="str">
        <f>VLOOKUP($A1860,'Medical Examinations'!$A1860:$P4194,12,FALSE)</f>
        <v>Normal</v>
      </c>
      <c r="L1860" s="11" t="str">
        <f>VLOOKUP($A691,'Hospitalisation Details'!$K691:$S3033,7,FALSE)</f>
        <v>3 Aug 1959</v>
      </c>
      <c r="M1860" s="17">
        <f>VLOOKUP($A691,'Hospitalisation Details'!$K691:$S3033,9,FALSE)</f>
        <v>14451.84</v>
      </c>
      <c r="N1860" s="11" t="str">
        <f>VLOOKUP($A691,'Hospitalisation Details'!$K691:$S3033,4,FALSE)</f>
        <v>Tier - 2</v>
      </c>
      <c r="O1860" s="11" t="str">
        <f>VLOOKUP($A691,'Hospitalisation Details'!$K691:$S3033,5,FALSE)</f>
        <v>Tier - 3</v>
      </c>
      <c r="P1860" s="11" t="str">
        <f>VLOOKUP($A691,'Hospitalisation Details'!$K691:$S3033,6,FALSE)</f>
        <v>R1023</v>
      </c>
      <c r="Q1860" s="36">
        <f ca="1">VLOOKUP($A691,'Hospitalisation Details'!$K691:$S3033,8,FALSE)</f>
        <v>65</v>
      </c>
    </row>
    <row r="1861" spans="1:17" x14ac:dyDescent="0.3">
      <c r="A1861" s="14" t="str">
        <f>VLOOKUP('Customer Names'!A1861,'Customer Names'!A1861:F4195,1,FALSE)</f>
        <v>Id1860</v>
      </c>
      <c r="B1861" s="11" t="str">
        <f>VLOOKUP('Customer Names'!B1861,'Customer Names'!B1861:G4195,5,FALSE)</f>
        <v>Elizabeth L</v>
      </c>
      <c r="C1861" s="11">
        <f>VLOOKUP($A1861,'Medical Examinations'!$A1861:$O4195,2,FALSE)</f>
        <v>29.734999999999999</v>
      </c>
      <c r="D1861" s="11">
        <f>VLOOKUP($A1861,'Medical Examinations'!$A1861:$O4195,3,FALSE)</f>
        <v>5.78</v>
      </c>
      <c r="E1861" s="11" t="str">
        <f>VLOOKUP($A1861,'Medical Examinations'!$A1861:$P4195,14,FALSE)</f>
        <v>No</v>
      </c>
      <c r="F1861" s="11" t="str">
        <f>VLOOKUP($A1861,'Medical Examinations'!$A1861:$O4195,5,FALSE)</f>
        <v>No</v>
      </c>
      <c r="G1861" s="11" t="str">
        <f>VLOOKUP($A1861,'Medical Examinations'!$A1861:$O4195,6,FALSE)</f>
        <v>No</v>
      </c>
      <c r="H1861" s="11">
        <f>VLOOKUP($A1861,'Medical Examinations'!$A1861:$P4195,13,FALSE)</f>
        <v>0</v>
      </c>
      <c r="I1861" s="11" t="str">
        <f>VLOOKUP($A1861,'Medical Examinations'!$A1861:$P4195,16,FALSE)</f>
        <v>No</v>
      </c>
      <c r="J1861" s="11" t="str">
        <f>VLOOKUP($A1861,'Medical Examinations'!$A1861:$P4195,11,FALSE)</f>
        <v>Overweight</v>
      </c>
      <c r="K1861" s="11" t="str">
        <f>VLOOKUP($A1861,'Medical Examinations'!$A1861:$P4195,12,FALSE)</f>
        <v>Prediabetes</v>
      </c>
      <c r="L1861" s="11" t="str">
        <f>VLOOKUP($A692,'Hospitalisation Details'!$K692:$S3034,7,FALSE)</f>
        <v>29 Jun 1959</v>
      </c>
      <c r="M1861" s="17">
        <f>VLOOKUP($A692,'Hospitalisation Details'!$K692:$S3034,9,FALSE)</f>
        <v>14449.85</v>
      </c>
      <c r="N1861" s="11" t="str">
        <f>VLOOKUP($A692,'Hospitalisation Details'!$K692:$S3034,4,FALSE)</f>
        <v>Tier - 2</v>
      </c>
      <c r="O1861" s="11" t="str">
        <f>VLOOKUP($A692,'Hospitalisation Details'!$K692:$S3034,5,FALSE)</f>
        <v>Tier - 1</v>
      </c>
      <c r="P1861" s="11" t="str">
        <f>VLOOKUP($A692,'Hospitalisation Details'!$K692:$S3034,6,FALSE)</f>
        <v>R1024</v>
      </c>
      <c r="Q1861" s="36">
        <f ca="1">VLOOKUP($A692,'Hospitalisation Details'!$K692:$S3034,8,FALSE)</f>
        <v>65</v>
      </c>
    </row>
    <row r="1862" spans="1:17" x14ac:dyDescent="0.3">
      <c r="A1862" s="14" t="str">
        <f>VLOOKUP('Customer Names'!A1862,'Customer Names'!A1862:F4196,1,FALSE)</f>
        <v>Id1861</v>
      </c>
      <c r="B1862" s="11" t="str">
        <f>VLOOKUP('Customer Names'!B1862,'Customer Names'!B1862:G4196,5,FALSE)</f>
        <v>Stephanie C</v>
      </c>
      <c r="C1862" s="11">
        <f>VLOOKUP($A1862,'Medical Examinations'!$A1862:$O4196,2,FALSE)</f>
        <v>29.26</v>
      </c>
      <c r="D1862" s="11">
        <f>VLOOKUP($A1862,'Medical Examinations'!$A1862:$O4196,3,FALSE)</f>
        <v>4.7</v>
      </c>
      <c r="E1862" s="11" t="str">
        <f>VLOOKUP($A1862,'Medical Examinations'!$A1862:$P4196,14,FALSE)</f>
        <v>No</v>
      </c>
      <c r="F1862" s="11" t="str">
        <f>VLOOKUP($A1862,'Medical Examinations'!$A1862:$O4196,5,FALSE)</f>
        <v>No</v>
      </c>
      <c r="G1862" s="11" t="str">
        <f>VLOOKUP($A1862,'Medical Examinations'!$A1862:$O4196,6,FALSE)</f>
        <v>No</v>
      </c>
      <c r="H1862" s="11">
        <f>VLOOKUP($A1862,'Medical Examinations'!$A1862:$P4196,13,FALSE)</f>
        <v>0</v>
      </c>
      <c r="I1862" s="11" t="str">
        <f>VLOOKUP($A1862,'Medical Examinations'!$A1862:$P4196,16,FALSE)</f>
        <v>No</v>
      </c>
      <c r="J1862" s="11" t="str">
        <f>VLOOKUP($A1862,'Medical Examinations'!$A1862:$P4196,11,FALSE)</f>
        <v>Overweight</v>
      </c>
      <c r="K1862" s="11" t="str">
        <f>VLOOKUP($A1862,'Medical Examinations'!$A1862:$P4196,12,FALSE)</f>
        <v>Normal</v>
      </c>
      <c r="L1862" s="11" t="str">
        <f>VLOOKUP($A693,'Hospitalisation Details'!$K693:$S3035,7,FALSE)</f>
        <v>4 Nov 1967</v>
      </c>
      <c r="M1862" s="17">
        <f>VLOOKUP($A693,'Hospitalisation Details'!$K693:$S3035,9,FALSE)</f>
        <v>14427.63</v>
      </c>
      <c r="N1862" s="11" t="str">
        <f>VLOOKUP($A693,'Hospitalisation Details'!$K693:$S3035,4,FALSE)</f>
        <v>Tier - 2</v>
      </c>
      <c r="O1862" s="11" t="str">
        <f>VLOOKUP($A693,'Hospitalisation Details'!$K693:$S3035,5,FALSE)</f>
        <v>Tier - 2</v>
      </c>
      <c r="P1862" s="11" t="str">
        <f>VLOOKUP($A693,'Hospitalisation Details'!$K693:$S3035,6,FALSE)</f>
        <v>R1021</v>
      </c>
      <c r="Q1862" s="36">
        <f ca="1">VLOOKUP($A693,'Hospitalisation Details'!$K693:$S3035,8,FALSE)</f>
        <v>57</v>
      </c>
    </row>
    <row r="1863" spans="1:17" x14ac:dyDescent="0.3">
      <c r="A1863" s="14" t="str">
        <f>VLOOKUP('Customer Names'!A1863,'Customer Names'!A1863:F4197,1,FALSE)</f>
        <v>Id1862</v>
      </c>
      <c r="B1863" s="11" t="str">
        <f>VLOOKUP('Customer Names'!B1863,'Customer Names'!B1863:G4197,5,FALSE)</f>
        <v>Katie</v>
      </c>
      <c r="C1863" s="11">
        <f>VLOOKUP($A1863,'Medical Examinations'!$A1863:$O4197,2,FALSE)</f>
        <v>33</v>
      </c>
      <c r="D1863" s="11">
        <f>VLOOKUP($A1863,'Medical Examinations'!$A1863:$O4197,3,FALSE)</f>
        <v>6.28</v>
      </c>
      <c r="E1863" s="11" t="str">
        <f>VLOOKUP($A1863,'Medical Examinations'!$A1863:$P4197,14,FALSE)</f>
        <v>No</v>
      </c>
      <c r="F1863" s="11" t="str">
        <f>VLOOKUP($A1863,'Medical Examinations'!$A1863:$O4197,5,FALSE)</f>
        <v>No</v>
      </c>
      <c r="G1863" s="11" t="str">
        <f>VLOOKUP($A1863,'Medical Examinations'!$A1863:$O4197,6,FALSE)</f>
        <v>No</v>
      </c>
      <c r="H1863" s="11">
        <f>VLOOKUP($A1863,'Medical Examinations'!$A1863:$P4197,13,FALSE)</f>
        <v>0</v>
      </c>
      <c r="I1863" s="11" t="str">
        <f>VLOOKUP($A1863,'Medical Examinations'!$A1863:$P4197,16,FALSE)</f>
        <v>No</v>
      </c>
      <c r="J1863" s="11" t="str">
        <f>VLOOKUP($A1863,'Medical Examinations'!$A1863:$P4197,11,FALSE)</f>
        <v>Obesity</v>
      </c>
      <c r="K1863" s="11" t="str">
        <f>VLOOKUP($A1863,'Medical Examinations'!$A1863:$P4197,12,FALSE)</f>
        <v>Prediabetes</v>
      </c>
      <c r="L1863" s="11" t="str">
        <f>VLOOKUP($A694,'Hospitalisation Details'!$K694:$S3036,7,FALSE)</f>
        <v>15 Aug 1967</v>
      </c>
      <c r="M1863" s="17">
        <f>VLOOKUP($A694,'Hospitalisation Details'!$K694:$S3036,9,FALSE)</f>
        <v>14426.66</v>
      </c>
      <c r="N1863" s="11" t="str">
        <f>VLOOKUP($A694,'Hospitalisation Details'!$K694:$S3036,4,FALSE)</f>
        <v>Tier - 2</v>
      </c>
      <c r="O1863" s="11" t="str">
        <f>VLOOKUP($A694,'Hospitalisation Details'!$K694:$S3036,5,FALSE)</f>
        <v>Tier - 2</v>
      </c>
      <c r="P1863" s="11" t="str">
        <f>VLOOKUP($A694,'Hospitalisation Details'!$K694:$S3036,6,FALSE)</f>
        <v>R1026</v>
      </c>
      <c r="Q1863" s="36">
        <f ca="1">VLOOKUP($A694,'Hospitalisation Details'!$K694:$S3036,8,FALSE)</f>
        <v>57</v>
      </c>
    </row>
    <row r="1864" spans="1:17" x14ac:dyDescent="0.3">
      <c r="A1864" s="14" t="str">
        <f>VLOOKUP('Customer Names'!A1864,'Customer Names'!A1864:F4198,1,FALSE)</f>
        <v>Id1863</v>
      </c>
      <c r="B1864" s="11" t="str">
        <f>VLOOKUP('Customer Names'!B1864,'Customer Names'!B1864:G4198,5,FALSE)</f>
        <v>Callie</v>
      </c>
      <c r="C1864" s="11">
        <f>VLOOKUP($A1864,'Medical Examinations'!$A1864:$O4198,2,FALSE)</f>
        <v>31.065000000000001</v>
      </c>
      <c r="D1864" s="11">
        <f>VLOOKUP($A1864,'Medical Examinations'!$A1864:$O4198,3,FALSE)</f>
        <v>4.2300000000000004</v>
      </c>
      <c r="E1864" s="11" t="str">
        <f>VLOOKUP($A1864,'Medical Examinations'!$A1864:$P4198,14,FALSE)</f>
        <v>No</v>
      </c>
      <c r="F1864" s="11" t="str">
        <f>VLOOKUP($A1864,'Medical Examinations'!$A1864:$O4198,5,FALSE)</f>
        <v>No</v>
      </c>
      <c r="G1864" s="11" t="str">
        <f>VLOOKUP($A1864,'Medical Examinations'!$A1864:$O4198,6,FALSE)</f>
        <v>No</v>
      </c>
      <c r="H1864" s="11">
        <f>VLOOKUP($A1864,'Medical Examinations'!$A1864:$P4198,13,FALSE)</f>
        <v>0</v>
      </c>
      <c r="I1864" s="11" t="str">
        <f>VLOOKUP($A1864,'Medical Examinations'!$A1864:$P4198,16,FALSE)</f>
        <v>No</v>
      </c>
      <c r="J1864" s="11" t="str">
        <f>VLOOKUP($A1864,'Medical Examinations'!$A1864:$P4198,11,FALSE)</f>
        <v>Obesity</v>
      </c>
      <c r="K1864" s="11" t="str">
        <f>VLOOKUP($A1864,'Medical Examinations'!$A1864:$P4198,12,FALSE)</f>
        <v>Normal</v>
      </c>
      <c r="L1864" s="11" t="str">
        <f>VLOOKUP($A695,'Hospitalisation Details'!$K695:$S3037,7,FALSE)</f>
        <v>10 Aug 1999</v>
      </c>
      <c r="M1864" s="17">
        <f>VLOOKUP($A695,'Hospitalisation Details'!$K695:$S3037,9,FALSE)</f>
        <v>14426.07</v>
      </c>
      <c r="N1864" s="11" t="str">
        <f>VLOOKUP($A695,'Hospitalisation Details'!$K695:$S3037,4,FALSE)</f>
        <v>Tier - 2</v>
      </c>
      <c r="O1864" s="11" t="str">
        <f>VLOOKUP($A695,'Hospitalisation Details'!$K695:$S3037,5,FALSE)</f>
        <v>Tier - 1</v>
      </c>
      <c r="P1864" s="11" t="str">
        <f>VLOOKUP($A695,'Hospitalisation Details'!$K695:$S3037,6,FALSE)</f>
        <v>R1012</v>
      </c>
      <c r="Q1864" s="36">
        <f ca="1">VLOOKUP($A695,'Hospitalisation Details'!$K695:$S3037,8,FALSE)</f>
        <v>25</v>
      </c>
    </row>
    <row r="1865" spans="1:17" x14ac:dyDescent="0.3">
      <c r="A1865" s="14" t="str">
        <f>VLOOKUP('Customer Names'!A1865,'Customer Names'!A1865:F4199,1,FALSE)</f>
        <v>Id1864</v>
      </c>
      <c r="B1865" s="11" t="str">
        <f>VLOOKUP('Customer Names'!B1865,'Customer Names'!B1865:G4199,5,FALSE)</f>
        <v>Inna</v>
      </c>
      <c r="C1865" s="11">
        <f>VLOOKUP($A1865,'Medical Examinations'!$A1865:$O4199,2,FALSE)</f>
        <v>26.51</v>
      </c>
      <c r="D1865" s="11">
        <f>VLOOKUP($A1865,'Medical Examinations'!$A1865:$O4199,3,FALSE)</f>
        <v>6.17</v>
      </c>
      <c r="E1865" s="11" t="str">
        <f>VLOOKUP($A1865,'Medical Examinations'!$A1865:$P4199,14,FALSE)</f>
        <v>No</v>
      </c>
      <c r="F1865" s="11" t="str">
        <f>VLOOKUP($A1865,'Medical Examinations'!$A1865:$O4199,5,FALSE)</f>
        <v>No</v>
      </c>
      <c r="G1865" s="11" t="str">
        <f>VLOOKUP($A1865,'Medical Examinations'!$A1865:$O4199,6,FALSE)</f>
        <v>No</v>
      </c>
      <c r="H1865" s="11">
        <f>VLOOKUP($A1865,'Medical Examinations'!$A1865:$P4199,13,FALSE)</f>
        <v>0</v>
      </c>
      <c r="I1865" s="11" t="str">
        <f>VLOOKUP($A1865,'Medical Examinations'!$A1865:$P4199,16,FALSE)</f>
        <v>No</v>
      </c>
      <c r="J1865" s="11" t="str">
        <f>VLOOKUP($A1865,'Medical Examinations'!$A1865:$P4199,11,FALSE)</f>
        <v>Overweight</v>
      </c>
      <c r="K1865" s="11" t="str">
        <f>VLOOKUP($A1865,'Medical Examinations'!$A1865:$P4199,12,FALSE)</f>
        <v>Prediabetes</v>
      </c>
      <c r="L1865" s="11" t="str">
        <f>VLOOKUP($A696,'Hospitalisation Details'!$K696:$S3038,7,FALSE)</f>
        <v>20 Sep 1958</v>
      </c>
      <c r="M1865" s="17">
        <f>VLOOKUP($A696,'Hospitalisation Details'!$K696:$S3038,9,FALSE)</f>
        <v>14418.28</v>
      </c>
      <c r="N1865" s="11" t="str">
        <f>VLOOKUP($A696,'Hospitalisation Details'!$K696:$S3038,4,FALSE)</f>
        <v>Tier - 2</v>
      </c>
      <c r="O1865" s="11" t="str">
        <f>VLOOKUP($A696,'Hospitalisation Details'!$K696:$S3038,5,FALSE)</f>
        <v>Tier - 3</v>
      </c>
      <c r="P1865" s="11" t="str">
        <f>VLOOKUP($A696,'Hospitalisation Details'!$K696:$S3038,6,FALSE)</f>
        <v>R1013</v>
      </c>
      <c r="Q1865" s="36">
        <f ca="1">VLOOKUP($A696,'Hospitalisation Details'!$K696:$S3038,8,FALSE)</f>
        <v>66</v>
      </c>
    </row>
    <row r="1866" spans="1:17" x14ac:dyDescent="0.3">
      <c r="A1866" s="14" t="str">
        <f>VLOOKUP('Customer Names'!A1866,'Customer Names'!A1866:F4200,1,FALSE)</f>
        <v>Id1865</v>
      </c>
      <c r="B1866" s="11" t="str">
        <f>VLOOKUP('Customer Names'!B1866,'Customer Names'!B1866:G4200,5,FALSE)</f>
        <v>Mary K</v>
      </c>
      <c r="C1866" s="11">
        <f>VLOOKUP($A1866,'Medical Examinations'!$A1866:$O4200,2,FALSE)</f>
        <v>28.88</v>
      </c>
      <c r="D1866" s="11">
        <f>VLOOKUP($A1866,'Medical Examinations'!$A1866:$O4200,3,FALSE)</f>
        <v>4.96</v>
      </c>
      <c r="E1866" s="11" t="str">
        <f>VLOOKUP($A1866,'Medical Examinations'!$A1866:$P4200,14,FALSE)</f>
        <v>No</v>
      </c>
      <c r="F1866" s="11" t="str">
        <f>VLOOKUP($A1866,'Medical Examinations'!$A1866:$O4200,5,FALSE)</f>
        <v>No</v>
      </c>
      <c r="G1866" s="11" t="str">
        <f>VLOOKUP($A1866,'Medical Examinations'!$A1866:$O4200,6,FALSE)</f>
        <v>No</v>
      </c>
      <c r="H1866" s="11">
        <f>VLOOKUP($A1866,'Medical Examinations'!$A1866:$P4200,13,FALSE)</f>
        <v>0</v>
      </c>
      <c r="I1866" s="11" t="str">
        <f>VLOOKUP($A1866,'Medical Examinations'!$A1866:$P4200,16,FALSE)</f>
        <v>No</v>
      </c>
      <c r="J1866" s="11" t="str">
        <f>VLOOKUP($A1866,'Medical Examinations'!$A1866:$P4200,11,FALSE)</f>
        <v>Overweight</v>
      </c>
      <c r="K1866" s="11" t="str">
        <f>VLOOKUP($A1866,'Medical Examinations'!$A1866:$P4200,12,FALSE)</f>
        <v>Normal</v>
      </c>
      <c r="L1866" s="11" t="str">
        <f>VLOOKUP($A697,'Hospitalisation Details'!$K697:$S3039,7,FALSE)</f>
        <v>29 Jul 1958</v>
      </c>
      <c r="M1866" s="17">
        <f>VLOOKUP($A697,'Hospitalisation Details'!$K697:$S3039,9,FALSE)</f>
        <v>14410.93</v>
      </c>
      <c r="N1866" s="11" t="str">
        <f>VLOOKUP($A697,'Hospitalisation Details'!$K697:$S3039,4,FALSE)</f>
        <v>Tier - 2</v>
      </c>
      <c r="O1866" s="11" t="str">
        <f>VLOOKUP($A697,'Hospitalisation Details'!$K697:$S3039,5,FALSE)</f>
        <v>Tier - 2</v>
      </c>
      <c r="P1866" s="11" t="str">
        <f>VLOOKUP($A697,'Hospitalisation Details'!$K697:$S3039,6,FALSE)</f>
        <v>R1016</v>
      </c>
      <c r="Q1866" s="36">
        <f ca="1">VLOOKUP($A697,'Hospitalisation Details'!$K697:$S3039,8,FALSE)</f>
        <v>66</v>
      </c>
    </row>
    <row r="1867" spans="1:17" x14ac:dyDescent="0.3">
      <c r="A1867" s="14" t="str">
        <f>VLOOKUP('Customer Names'!A1867,'Customer Names'!A1867:F4201,1,FALSE)</f>
        <v>Id1866</v>
      </c>
      <c r="B1867" s="11" t="str">
        <f>VLOOKUP('Customer Names'!B1867,'Customer Names'!B1867:G4201,5,FALSE)</f>
        <v>Samuel M</v>
      </c>
      <c r="C1867" s="11">
        <f>VLOOKUP($A1867,'Medical Examinations'!$A1867:$O4201,2,FALSE)</f>
        <v>35.814999999999998</v>
      </c>
      <c r="D1867" s="11">
        <f>VLOOKUP($A1867,'Medical Examinations'!$A1867:$O4201,3,FALSE)</f>
        <v>5.1100000000000003</v>
      </c>
      <c r="E1867" s="11" t="str">
        <f>VLOOKUP($A1867,'Medical Examinations'!$A1867:$P4201,14,FALSE)</f>
        <v>Yes</v>
      </c>
      <c r="F1867" s="11" t="str">
        <f>VLOOKUP($A1867,'Medical Examinations'!$A1867:$O4201,5,FALSE)</f>
        <v>No</v>
      </c>
      <c r="G1867" s="11" t="str">
        <f>VLOOKUP($A1867,'Medical Examinations'!$A1867:$O4201,6,FALSE)</f>
        <v>No</v>
      </c>
      <c r="H1867" s="11">
        <f>VLOOKUP($A1867,'Medical Examinations'!$A1867:$P4201,13,FALSE)</f>
        <v>1</v>
      </c>
      <c r="I1867" s="11" t="str">
        <f>VLOOKUP($A1867,'Medical Examinations'!$A1867:$P4201,16,FALSE)</f>
        <v>No</v>
      </c>
      <c r="J1867" s="11" t="str">
        <f>VLOOKUP($A1867,'Medical Examinations'!$A1867:$P4201,11,FALSE)</f>
        <v>Obesity</v>
      </c>
      <c r="K1867" s="11" t="str">
        <f>VLOOKUP($A1867,'Medical Examinations'!$A1867:$P4201,12,FALSE)</f>
        <v>Normal</v>
      </c>
      <c r="L1867" s="11" t="str">
        <f>VLOOKUP($A698,'Hospitalisation Details'!$K698:$S3040,7,FALSE)</f>
        <v>14 Sep 1958</v>
      </c>
      <c r="M1867" s="17">
        <f>VLOOKUP($A698,'Hospitalisation Details'!$K698:$S3040,9,FALSE)</f>
        <v>14394.56</v>
      </c>
      <c r="N1867" s="11" t="str">
        <f>VLOOKUP($A698,'Hospitalisation Details'!$K698:$S3040,4,FALSE)</f>
        <v>Tier - 2</v>
      </c>
      <c r="O1867" s="11" t="str">
        <f>VLOOKUP($A698,'Hospitalisation Details'!$K698:$S3040,5,FALSE)</f>
        <v>Tier - 1</v>
      </c>
      <c r="P1867" s="11" t="str">
        <f>VLOOKUP($A698,'Hospitalisation Details'!$K698:$S3040,6,FALSE)</f>
        <v>R1018</v>
      </c>
      <c r="Q1867" s="36">
        <f ca="1">VLOOKUP($A698,'Hospitalisation Details'!$K698:$S3040,8,FALSE)</f>
        <v>66</v>
      </c>
    </row>
    <row r="1868" spans="1:17" x14ac:dyDescent="0.3">
      <c r="A1868" s="14" t="str">
        <f>VLOOKUP('Customer Names'!A1868,'Customer Names'!A1868:F4202,1,FALSE)</f>
        <v>Id1867</v>
      </c>
      <c r="B1868" s="11" t="str">
        <f>VLOOKUP('Customer Names'!B1868,'Customer Names'!B1868:G4202,5,FALSE)</f>
        <v>Kimberly</v>
      </c>
      <c r="C1868" s="11">
        <f>VLOOKUP($A1868,'Medical Examinations'!$A1868:$O4202,2,FALSE)</f>
        <v>21.28</v>
      </c>
      <c r="D1868" s="11">
        <f>VLOOKUP($A1868,'Medical Examinations'!$A1868:$O4202,3,FALSE)</f>
        <v>4.05</v>
      </c>
      <c r="E1868" s="11" t="str">
        <f>VLOOKUP($A1868,'Medical Examinations'!$A1868:$P4202,14,FALSE)</f>
        <v>No</v>
      </c>
      <c r="F1868" s="11" t="str">
        <f>VLOOKUP($A1868,'Medical Examinations'!$A1868:$O4202,5,FALSE)</f>
        <v>Yes</v>
      </c>
      <c r="G1868" s="11" t="str">
        <f>VLOOKUP($A1868,'Medical Examinations'!$A1868:$O4202,6,FALSE)</f>
        <v>No</v>
      </c>
      <c r="H1868" s="11">
        <f>VLOOKUP($A1868,'Medical Examinations'!$A1868:$P4202,13,FALSE)</f>
        <v>1</v>
      </c>
      <c r="I1868" s="11" t="str">
        <f>VLOOKUP($A1868,'Medical Examinations'!$A1868:$P4202,16,FALSE)</f>
        <v>No</v>
      </c>
      <c r="J1868" s="11" t="str">
        <f>VLOOKUP($A1868,'Medical Examinations'!$A1868:$P4202,11,FALSE)</f>
        <v>Normal Weight</v>
      </c>
      <c r="K1868" s="11" t="str">
        <f>VLOOKUP($A1868,'Medical Examinations'!$A1868:$P4202,12,FALSE)</f>
        <v>Normal</v>
      </c>
      <c r="L1868" s="11" t="str">
        <f>VLOOKUP($A699,'Hospitalisation Details'!$K699:$S3041,7,FALSE)</f>
        <v>22 Jun 1965</v>
      </c>
      <c r="M1868" s="17">
        <f>VLOOKUP($A699,'Hospitalisation Details'!$K699:$S3041,9,FALSE)</f>
        <v>14394.4</v>
      </c>
      <c r="N1868" s="11" t="str">
        <f>VLOOKUP($A699,'Hospitalisation Details'!$K699:$S3041,4,FALSE)</f>
        <v>Tier - 2</v>
      </c>
      <c r="O1868" s="11" t="str">
        <f>VLOOKUP($A699,'Hospitalisation Details'!$K699:$S3041,5,FALSE)</f>
        <v>Tier - 3</v>
      </c>
      <c r="P1868" s="11" t="str">
        <f>VLOOKUP($A699,'Hospitalisation Details'!$K699:$S3041,6,FALSE)</f>
        <v>R1024</v>
      </c>
      <c r="Q1868" s="36">
        <f ca="1">VLOOKUP($A699,'Hospitalisation Details'!$K699:$S3041,8,FALSE)</f>
        <v>59</v>
      </c>
    </row>
    <row r="1869" spans="1:17" x14ac:dyDescent="0.3">
      <c r="A1869" s="14" t="str">
        <f>VLOOKUP('Customer Names'!A1869,'Customer Names'!A1869:F4203,1,FALSE)</f>
        <v>Id1868</v>
      </c>
      <c r="B1869" s="11" t="str">
        <f>VLOOKUP('Customer Names'!B1869,'Customer Names'!B1869:G4203,5,FALSE)</f>
        <v>Tom J</v>
      </c>
      <c r="C1869" s="11">
        <f>VLOOKUP($A1869,'Medical Examinations'!$A1869:$O4203,2,FALSE)</f>
        <v>33.81</v>
      </c>
      <c r="D1869" s="11">
        <f>VLOOKUP($A1869,'Medical Examinations'!$A1869:$O4203,3,FALSE)</f>
        <v>6.49</v>
      </c>
      <c r="E1869" s="11" t="str">
        <f>VLOOKUP($A1869,'Medical Examinations'!$A1869:$P4203,14,FALSE)</f>
        <v>No</v>
      </c>
      <c r="F1869" s="11" t="str">
        <f>VLOOKUP($A1869,'Medical Examinations'!$A1869:$O4203,5,FALSE)</f>
        <v>No</v>
      </c>
      <c r="G1869" s="11" t="str">
        <f>VLOOKUP($A1869,'Medical Examinations'!$A1869:$O4203,6,FALSE)</f>
        <v>Yes</v>
      </c>
      <c r="H1869" s="11">
        <f>VLOOKUP($A1869,'Medical Examinations'!$A1869:$P4203,13,FALSE)</f>
        <v>1</v>
      </c>
      <c r="I1869" s="11" t="str">
        <f>VLOOKUP($A1869,'Medical Examinations'!$A1869:$P4203,16,FALSE)</f>
        <v>No</v>
      </c>
      <c r="J1869" s="11" t="str">
        <f>VLOOKUP($A1869,'Medical Examinations'!$A1869:$P4203,11,FALSE)</f>
        <v>Obesity</v>
      </c>
      <c r="K1869" s="11" t="str">
        <f>VLOOKUP($A1869,'Medical Examinations'!$A1869:$P4203,12,FALSE)</f>
        <v>Diabetes</v>
      </c>
      <c r="L1869" s="11" t="str">
        <f>VLOOKUP($A700,'Hospitalisation Details'!$K700:$S3042,7,FALSE)</f>
        <v>16 Jul 1963</v>
      </c>
      <c r="M1869" s="17">
        <f>VLOOKUP($A700,'Hospitalisation Details'!$K700:$S3042,9,FALSE)</f>
        <v>14382.71</v>
      </c>
      <c r="N1869" s="11" t="str">
        <f>VLOOKUP($A700,'Hospitalisation Details'!$K700:$S3042,4,FALSE)</f>
        <v>Tier - 2</v>
      </c>
      <c r="O1869" s="11" t="str">
        <f>VLOOKUP($A700,'Hospitalisation Details'!$K700:$S3042,5,FALSE)</f>
        <v>Tier - 2</v>
      </c>
      <c r="P1869" s="11" t="str">
        <f>VLOOKUP($A700,'Hospitalisation Details'!$K700:$S3042,6,FALSE)</f>
        <v>R1012</v>
      </c>
      <c r="Q1869" s="36">
        <f ca="1">VLOOKUP($A700,'Hospitalisation Details'!$K700:$S3042,8,FALSE)</f>
        <v>61</v>
      </c>
    </row>
    <row r="1870" spans="1:17" x14ac:dyDescent="0.3">
      <c r="A1870" s="14" t="str">
        <f>VLOOKUP('Customer Names'!A1870,'Customer Names'!A1870:F4204,1,FALSE)</f>
        <v>Id1869</v>
      </c>
      <c r="B1870" s="11" t="str">
        <f>VLOOKUP('Customer Names'!B1870,'Customer Names'!B1870:G4204,5,FALSE)</f>
        <v>Zachary</v>
      </c>
      <c r="C1870" s="11">
        <f>VLOOKUP($A1870,'Medical Examinations'!$A1870:$O4204,2,FALSE)</f>
        <v>44.22</v>
      </c>
      <c r="D1870" s="11">
        <f>VLOOKUP($A1870,'Medical Examinations'!$A1870:$O4204,3,FALSE)</f>
        <v>4.1900000000000004</v>
      </c>
      <c r="E1870" s="11" t="str">
        <f>VLOOKUP($A1870,'Medical Examinations'!$A1870:$P4204,14,FALSE)</f>
        <v>No</v>
      </c>
      <c r="F1870" s="11" t="str">
        <f>VLOOKUP($A1870,'Medical Examinations'!$A1870:$O4204,5,FALSE)</f>
        <v>No</v>
      </c>
      <c r="G1870" s="11" t="str">
        <f>VLOOKUP($A1870,'Medical Examinations'!$A1870:$O4204,6,FALSE)</f>
        <v>No</v>
      </c>
      <c r="H1870" s="11">
        <f>VLOOKUP($A1870,'Medical Examinations'!$A1870:$P4204,13,FALSE)</f>
        <v>1</v>
      </c>
      <c r="I1870" s="11" t="str">
        <f>VLOOKUP($A1870,'Medical Examinations'!$A1870:$P4204,16,FALSE)</f>
        <v>No</v>
      </c>
      <c r="J1870" s="11" t="str">
        <f>VLOOKUP($A1870,'Medical Examinations'!$A1870:$P4204,11,FALSE)</f>
        <v>Obesity</v>
      </c>
      <c r="K1870" s="11" t="str">
        <f>VLOOKUP($A1870,'Medical Examinations'!$A1870:$P4204,12,FALSE)</f>
        <v>Normal</v>
      </c>
      <c r="L1870" s="11" t="str">
        <f>VLOOKUP($A701,'Hospitalisation Details'!$K701:$S3043,7,FALSE)</f>
        <v>16 Nov 1988</v>
      </c>
      <c r="M1870" s="17">
        <f>VLOOKUP($A701,'Hospitalisation Details'!$K701:$S3043,9,FALSE)</f>
        <v>14358.36</v>
      </c>
      <c r="N1870" s="11" t="str">
        <f>VLOOKUP($A701,'Hospitalisation Details'!$K701:$S3043,4,FALSE)</f>
        <v>Tier - 2</v>
      </c>
      <c r="O1870" s="11" t="str">
        <f>VLOOKUP($A701,'Hospitalisation Details'!$K701:$S3043,5,FALSE)</f>
        <v>Tier - 2</v>
      </c>
      <c r="P1870" s="11" t="str">
        <f>VLOOKUP($A701,'Hospitalisation Details'!$K701:$S3043,6,FALSE)</f>
        <v>R1011</v>
      </c>
      <c r="Q1870" s="36">
        <f ca="1">VLOOKUP($A701,'Hospitalisation Details'!$K701:$S3043,8,FALSE)</f>
        <v>36</v>
      </c>
    </row>
    <row r="1871" spans="1:17" x14ac:dyDescent="0.3">
      <c r="A1871" s="14" t="str">
        <f>VLOOKUP('Customer Names'!A1871,'Customer Names'!A1871:F4205,1,FALSE)</f>
        <v>Id1870</v>
      </c>
      <c r="B1871" s="11" t="str">
        <f>VLOOKUP('Customer Names'!B1871,'Customer Names'!B1871:G4205,5,FALSE)</f>
        <v>Dane</v>
      </c>
      <c r="C1871" s="11">
        <f>VLOOKUP($A1871,'Medical Examinations'!$A1871:$O4205,2,FALSE)</f>
        <v>15.46</v>
      </c>
      <c r="D1871" s="11">
        <f>VLOOKUP($A1871,'Medical Examinations'!$A1871:$O4205,3,FALSE)</f>
        <v>4.99</v>
      </c>
      <c r="E1871" s="11" t="str">
        <f>VLOOKUP($A1871,'Medical Examinations'!$A1871:$P4205,14,FALSE)</f>
        <v>Yes</v>
      </c>
      <c r="F1871" s="11" t="str">
        <f>VLOOKUP($A1871,'Medical Examinations'!$A1871:$O4205,5,FALSE)</f>
        <v>No</v>
      </c>
      <c r="G1871" s="11" t="str">
        <f>VLOOKUP($A1871,'Medical Examinations'!$A1871:$O4205,6,FALSE)</f>
        <v>Yes</v>
      </c>
      <c r="H1871" s="11">
        <f>VLOOKUP($A1871,'Medical Examinations'!$A1871:$P4205,13,FALSE)</f>
        <v>1</v>
      </c>
      <c r="I1871" s="11" t="str">
        <f>VLOOKUP($A1871,'Medical Examinations'!$A1871:$P4205,16,FALSE)</f>
        <v>No</v>
      </c>
      <c r="J1871" s="11" t="str">
        <f>VLOOKUP($A1871,'Medical Examinations'!$A1871:$P4205,11,FALSE)</f>
        <v>Underweight</v>
      </c>
      <c r="K1871" s="11" t="str">
        <f>VLOOKUP($A1871,'Medical Examinations'!$A1871:$P4205,12,FALSE)</f>
        <v>Normal</v>
      </c>
      <c r="L1871" s="11" t="str">
        <f>VLOOKUP($A702,'Hospitalisation Details'!$K702:$S3044,7,FALSE)</f>
        <v>10 Oct 1967</v>
      </c>
      <c r="M1871" s="17">
        <f>VLOOKUP($A702,'Hospitalisation Details'!$K702:$S3044,9,FALSE)</f>
        <v>14355.43</v>
      </c>
      <c r="N1871" s="11" t="str">
        <f>VLOOKUP($A702,'Hospitalisation Details'!$K702:$S3044,4,FALSE)</f>
        <v>Tier - 2</v>
      </c>
      <c r="O1871" s="11" t="str">
        <f>VLOOKUP($A702,'Hospitalisation Details'!$K702:$S3044,5,FALSE)</f>
        <v>Tier - 1</v>
      </c>
      <c r="P1871" s="11" t="str">
        <f>VLOOKUP($A702,'Hospitalisation Details'!$K702:$S3044,6,FALSE)</f>
        <v>R1026</v>
      </c>
      <c r="Q1871" s="36">
        <f ca="1">VLOOKUP($A702,'Hospitalisation Details'!$K702:$S3044,8,FALSE)</f>
        <v>57</v>
      </c>
    </row>
    <row r="1872" spans="1:17" x14ac:dyDescent="0.3">
      <c r="A1872" s="14" t="str">
        <f>VLOOKUP('Customer Names'!A1872,'Customer Names'!A1872:F4206,1,FALSE)</f>
        <v>Id1871</v>
      </c>
      <c r="B1872" s="11" t="str">
        <f>VLOOKUP('Customer Names'!B1872,'Customer Names'!B1872:G4206,5,FALSE)</f>
        <v>Dougie J</v>
      </c>
      <c r="C1872" s="11">
        <f>VLOOKUP($A1872,'Medical Examinations'!$A1872:$O4206,2,FALSE)</f>
        <v>30.3</v>
      </c>
      <c r="D1872" s="11">
        <f>VLOOKUP($A1872,'Medical Examinations'!$A1872:$O4206,3,FALSE)</f>
        <v>4.7699999999999996</v>
      </c>
      <c r="E1872" s="11" t="str">
        <f>VLOOKUP($A1872,'Medical Examinations'!$A1872:$P4206,14,FALSE)</f>
        <v>Yes</v>
      </c>
      <c r="F1872" s="11" t="str">
        <f>VLOOKUP($A1872,'Medical Examinations'!$A1872:$O4206,5,FALSE)</f>
        <v>No</v>
      </c>
      <c r="G1872" s="11" t="str">
        <f>VLOOKUP($A1872,'Medical Examinations'!$A1872:$O4206,6,FALSE)</f>
        <v>No</v>
      </c>
      <c r="H1872" s="11">
        <f>VLOOKUP($A1872,'Medical Examinations'!$A1872:$P4206,13,FALSE)</f>
        <v>1</v>
      </c>
      <c r="I1872" s="11" t="str">
        <f>VLOOKUP($A1872,'Medical Examinations'!$A1872:$P4206,16,FALSE)</f>
        <v>No</v>
      </c>
      <c r="J1872" s="11" t="str">
        <f>VLOOKUP($A1872,'Medical Examinations'!$A1872:$P4206,11,FALSE)</f>
        <v>Obesity</v>
      </c>
      <c r="K1872" s="11" t="str">
        <f>VLOOKUP($A1872,'Medical Examinations'!$A1872:$P4206,12,FALSE)</f>
        <v>Normal</v>
      </c>
      <c r="L1872" s="11" t="str">
        <f>VLOOKUP($A703,'Hospitalisation Details'!$K703:$S3045,7,FALSE)</f>
        <v>24 Dec 1959</v>
      </c>
      <c r="M1872" s="17">
        <f>VLOOKUP($A703,'Hospitalisation Details'!$K703:$S3045,9,FALSE)</f>
        <v>14349.85</v>
      </c>
      <c r="N1872" s="11" t="str">
        <f>VLOOKUP($A703,'Hospitalisation Details'!$K703:$S3045,4,FALSE)</f>
        <v>Tier - 2</v>
      </c>
      <c r="O1872" s="11" t="str">
        <f>VLOOKUP($A703,'Hospitalisation Details'!$K703:$S3045,5,FALSE)</f>
        <v>Tier - 2</v>
      </c>
      <c r="P1872" s="11" t="str">
        <f>VLOOKUP($A703,'Hospitalisation Details'!$K703:$S3045,6,FALSE)</f>
        <v>R1012</v>
      </c>
      <c r="Q1872" s="36">
        <f ca="1">VLOOKUP($A703,'Hospitalisation Details'!$K703:$S3045,8,FALSE)</f>
        <v>65</v>
      </c>
    </row>
    <row r="1873" spans="1:17" x14ac:dyDescent="0.3">
      <c r="A1873" s="14" t="str">
        <f>VLOOKUP('Customer Names'!A1873,'Customer Names'!A1873:F4207,1,FALSE)</f>
        <v>Id1872</v>
      </c>
      <c r="B1873" s="11" t="str">
        <f>VLOOKUP('Customer Names'!B1873,'Customer Names'!B1873:G4207,5,FALSE)</f>
        <v>Jeremiah H</v>
      </c>
      <c r="C1873" s="11">
        <f>VLOOKUP($A1873,'Medical Examinations'!$A1873:$O4207,2,FALSE)</f>
        <v>16.670000000000002</v>
      </c>
      <c r="D1873" s="11">
        <f>VLOOKUP($A1873,'Medical Examinations'!$A1873:$O4207,3,FALSE)</f>
        <v>5.46</v>
      </c>
      <c r="E1873" s="11" t="str">
        <f>VLOOKUP($A1873,'Medical Examinations'!$A1873:$P4207,14,FALSE)</f>
        <v>No</v>
      </c>
      <c r="F1873" s="11" t="str">
        <f>VLOOKUP($A1873,'Medical Examinations'!$A1873:$O4207,5,FALSE)</f>
        <v>No</v>
      </c>
      <c r="G1873" s="11" t="str">
        <f>VLOOKUP($A1873,'Medical Examinations'!$A1873:$O4207,6,FALSE)</f>
        <v>No</v>
      </c>
      <c r="H1873" s="11">
        <f>VLOOKUP($A1873,'Medical Examinations'!$A1873:$P4207,13,FALSE)</f>
        <v>0</v>
      </c>
      <c r="I1873" s="11" t="str">
        <f>VLOOKUP($A1873,'Medical Examinations'!$A1873:$P4207,16,FALSE)</f>
        <v>No</v>
      </c>
      <c r="J1873" s="11" t="str">
        <f>VLOOKUP($A1873,'Medical Examinations'!$A1873:$P4207,11,FALSE)</f>
        <v>Underweight</v>
      </c>
      <c r="K1873" s="11" t="str">
        <f>VLOOKUP($A1873,'Medical Examinations'!$A1873:$P4207,12,FALSE)</f>
        <v>Normal</v>
      </c>
      <c r="L1873" s="11" t="str">
        <f>VLOOKUP($A704,'Hospitalisation Details'!$K704:$S3046,7,FALSE)</f>
        <v>26 Sep 1969</v>
      </c>
      <c r="M1873" s="17">
        <f>VLOOKUP($A704,'Hospitalisation Details'!$K704:$S3046,9,FALSE)</f>
        <v>14337.91</v>
      </c>
      <c r="N1873" s="11" t="str">
        <f>VLOOKUP($A704,'Hospitalisation Details'!$K704:$S3046,4,FALSE)</f>
        <v>Tier - 2</v>
      </c>
      <c r="O1873" s="11" t="str">
        <f>VLOOKUP($A704,'Hospitalisation Details'!$K704:$S3046,5,FALSE)</f>
        <v>Tier - 3</v>
      </c>
      <c r="P1873" s="11" t="str">
        <f>VLOOKUP($A704,'Hospitalisation Details'!$K704:$S3046,6,FALSE)</f>
        <v>R1022</v>
      </c>
      <c r="Q1873" s="36">
        <f ca="1">VLOOKUP($A704,'Hospitalisation Details'!$K704:$S3046,8,FALSE)</f>
        <v>55</v>
      </c>
    </row>
    <row r="1874" spans="1:17" x14ac:dyDescent="0.3">
      <c r="A1874" s="14" t="str">
        <f>VLOOKUP('Customer Names'!A1874,'Customer Names'!A1874:F4208,1,FALSE)</f>
        <v>Id1873</v>
      </c>
      <c r="B1874" s="11" t="str">
        <f>VLOOKUP('Customer Names'!B1874,'Customer Names'!B1874:G4208,5,FALSE)</f>
        <v>Ashley J</v>
      </c>
      <c r="C1874" s="11">
        <f>VLOOKUP($A1874,'Medical Examinations'!$A1874:$O4208,2,FALSE)</f>
        <v>28.594999999999999</v>
      </c>
      <c r="D1874" s="11">
        <f>VLOOKUP($A1874,'Medical Examinations'!$A1874:$O4208,3,FALSE)</f>
        <v>5.43</v>
      </c>
      <c r="E1874" s="11" t="str">
        <f>VLOOKUP($A1874,'Medical Examinations'!$A1874:$P4208,14,FALSE)</f>
        <v>No</v>
      </c>
      <c r="F1874" s="11" t="str">
        <f>VLOOKUP($A1874,'Medical Examinations'!$A1874:$O4208,5,FALSE)</f>
        <v>No</v>
      </c>
      <c r="G1874" s="11" t="str">
        <f>VLOOKUP($A1874,'Medical Examinations'!$A1874:$O4208,6,FALSE)</f>
        <v>No</v>
      </c>
      <c r="H1874" s="11">
        <f>VLOOKUP($A1874,'Medical Examinations'!$A1874:$P4208,13,FALSE)</f>
        <v>0</v>
      </c>
      <c r="I1874" s="11" t="str">
        <f>VLOOKUP($A1874,'Medical Examinations'!$A1874:$P4208,16,FALSE)</f>
        <v>No</v>
      </c>
      <c r="J1874" s="11" t="str">
        <f>VLOOKUP($A1874,'Medical Examinations'!$A1874:$P4208,11,FALSE)</f>
        <v>Overweight</v>
      </c>
      <c r="K1874" s="11" t="str">
        <f>VLOOKUP($A1874,'Medical Examinations'!$A1874:$P4208,12,FALSE)</f>
        <v>Normal</v>
      </c>
      <c r="L1874" s="11" t="str">
        <f>VLOOKUP($A705,'Hospitalisation Details'!$K705:$S3047,7,FALSE)</f>
        <v>10 Jul 1958</v>
      </c>
      <c r="M1874" s="17">
        <f>VLOOKUP($A705,'Hospitalisation Details'!$K705:$S3047,9,FALSE)</f>
        <v>14319.03</v>
      </c>
      <c r="N1874" s="11" t="str">
        <f>VLOOKUP($A705,'Hospitalisation Details'!$K705:$S3047,4,FALSE)</f>
        <v>Tier - 2</v>
      </c>
      <c r="O1874" s="11" t="str">
        <f>VLOOKUP($A705,'Hospitalisation Details'!$K705:$S3047,5,FALSE)</f>
        <v>Tier - 2</v>
      </c>
      <c r="P1874" s="11" t="str">
        <f>VLOOKUP($A705,'Hospitalisation Details'!$K705:$S3047,6,FALSE)</f>
        <v>R1011</v>
      </c>
      <c r="Q1874" s="36">
        <f ca="1">VLOOKUP($A705,'Hospitalisation Details'!$K705:$S3047,8,FALSE)</f>
        <v>66</v>
      </c>
    </row>
    <row r="1875" spans="1:17" x14ac:dyDescent="0.3">
      <c r="A1875" s="14" t="str">
        <f>VLOOKUP('Customer Names'!A1875,'Customer Names'!A1875:F4209,1,FALSE)</f>
        <v>Id1874</v>
      </c>
      <c r="B1875" s="11" t="str">
        <f>VLOOKUP('Customer Names'!B1875,'Customer Names'!B1875:G4209,5,FALSE)</f>
        <v>Turner J</v>
      </c>
      <c r="C1875" s="11">
        <f>VLOOKUP($A1875,'Medical Examinations'!$A1875:$O4209,2,FALSE)</f>
        <v>25.934999999999999</v>
      </c>
      <c r="D1875" s="11">
        <f>VLOOKUP($A1875,'Medical Examinations'!$A1875:$O4209,3,FALSE)</f>
        <v>4.29</v>
      </c>
      <c r="E1875" s="11" t="str">
        <f>VLOOKUP($A1875,'Medical Examinations'!$A1875:$P4209,14,FALSE)</f>
        <v>No</v>
      </c>
      <c r="F1875" s="11" t="str">
        <f>VLOOKUP($A1875,'Medical Examinations'!$A1875:$O4209,5,FALSE)</f>
        <v>No</v>
      </c>
      <c r="G1875" s="11" t="str">
        <f>VLOOKUP($A1875,'Medical Examinations'!$A1875:$O4209,6,FALSE)</f>
        <v>No</v>
      </c>
      <c r="H1875" s="11">
        <f>VLOOKUP($A1875,'Medical Examinations'!$A1875:$P4209,13,FALSE)</f>
        <v>0</v>
      </c>
      <c r="I1875" s="11" t="str">
        <f>VLOOKUP($A1875,'Medical Examinations'!$A1875:$P4209,16,FALSE)</f>
        <v>No</v>
      </c>
      <c r="J1875" s="11" t="str">
        <f>VLOOKUP($A1875,'Medical Examinations'!$A1875:$P4209,11,FALSE)</f>
        <v>Overweight</v>
      </c>
      <c r="K1875" s="11" t="str">
        <f>VLOOKUP($A1875,'Medical Examinations'!$A1875:$P4209,12,FALSE)</f>
        <v>Normal</v>
      </c>
      <c r="L1875" s="11" t="str">
        <f>VLOOKUP($A706,'Hospitalisation Details'!$K706:$S3048,7,FALSE)</f>
        <v>15 Oct 1958</v>
      </c>
      <c r="M1875" s="17">
        <f>VLOOKUP($A706,'Hospitalisation Details'!$K706:$S3048,9,FALSE)</f>
        <v>14313.85</v>
      </c>
      <c r="N1875" s="11" t="str">
        <f>VLOOKUP($A706,'Hospitalisation Details'!$K706:$S3048,4,FALSE)</f>
        <v>Tier - 2</v>
      </c>
      <c r="O1875" s="11" t="str">
        <f>VLOOKUP($A706,'Hospitalisation Details'!$K706:$S3048,5,FALSE)</f>
        <v>Tier - 3</v>
      </c>
      <c r="P1875" s="11" t="str">
        <f>VLOOKUP($A706,'Hospitalisation Details'!$K706:$S3048,6,FALSE)</f>
        <v>R1013</v>
      </c>
      <c r="Q1875" s="36">
        <f ca="1">VLOOKUP($A706,'Hospitalisation Details'!$K706:$S3048,8,FALSE)</f>
        <v>66</v>
      </c>
    </row>
    <row r="1876" spans="1:17" x14ac:dyDescent="0.3">
      <c r="A1876" s="14" t="str">
        <f>VLOOKUP('Customer Names'!A1876,'Customer Names'!A1876:F4210,1,FALSE)</f>
        <v>Id1875</v>
      </c>
      <c r="B1876" s="11" t="str">
        <f>VLOOKUP('Customer Names'!B1876,'Customer Names'!B1876:G4210,5,FALSE)</f>
        <v>Roger</v>
      </c>
      <c r="C1876" s="11">
        <f>VLOOKUP($A1876,'Medical Examinations'!$A1876:$O4210,2,FALSE)</f>
        <v>27.645</v>
      </c>
      <c r="D1876" s="11">
        <f>VLOOKUP($A1876,'Medical Examinations'!$A1876:$O4210,3,FALSE)</f>
        <v>5.25</v>
      </c>
      <c r="E1876" s="11" t="str">
        <f>VLOOKUP($A1876,'Medical Examinations'!$A1876:$P4210,14,FALSE)</f>
        <v>No</v>
      </c>
      <c r="F1876" s="11" t="str">
        <f>VLOOKUP($A1876,'Medical Examinations'!$A1876:$O4210,5,FALSE)</f>
        <v>No</v>
      </c>
      <c r="G1876" s="11" t="str">
        <f>VLOOKUP($A1876,'Medical Examinations'!$A1876:$O4210,6,FALSE)</f>
        <v>No</v>
      </c>
      <c r="H1876" s="11">
        <f>VLOOKUP($A1876,'Medical Examinations'!$A1876:$P4210,13,FALSE)</f>
        <v>1</v>
      </c>
      <c r="I1876" s="11" t="str">
        <f>VLOOKUP($A1876,'Medical Examinations'!$A1876:$P4210,16,FALSE)</f>
        <v>No</v>
      </c>
      <c r="J1876" s="11" t="str">
        <f>VLOOKUP($A1876,'Medical Examinations'!$A1876:$P4210,11,FALSE)</f>
        <v>Overweight</v>
      </c>
      <c r="K1876" s="11" t="str">
        <f>VLOOKUP($A1876,'Medical Examinations'!$A1876:$P4210,12,FALSE)</f>
        <v>Normal</v>
      </c>
      <c r="L1876" s="11" t="str">
        <f>VLOOKUP($A707,'Hospitalisation Details'!$K707:$S3049,7,FALSE)</f>
        <v>15 Dec 1968</v>
      </c>
      <c r="M1876" s="17">
        <f>VLOOKUP($A707,'Hospitalisation Details'!$K707:$S3049,9,FALSE)</f>
        <v>14285.9</v>
      </c>
      <c r="N1876" s="11" t="str">
        <f>VLOOKUP($A707,'Hospitalisation Details'!$K707:$S3049,4,FALSE)</f>
        <v>Tier - 2</v>
      </c>
      <c r="O1876" s="11" t="str">
        <f>VLOOKUP($A707,'Hospitalisation Details'!$K707:$S3049,5,FALSE)</f>
        <v>Tier - 3</v>
      </c>
      <c r="P1876" s="11" t="str">
        <f>VLOOKUP($A707,'Hospitalisation Details'!$K707:$S3049,6,FALSE)</f>
        <v>R1012</v>
      </c>
      <c r="Q1876" s="36">
        <f ca="1">VLOOKUP($A707,'Hospitalisation Details'!$K707:$S3049,8,FALSE)</f>
        <v>56</v>
      </c>
    </row>
    <row r="1877" spans="1:17" x14ac:dyDescent="0.3">
      <c r="A1877" s="14" t="str">
        <f>VLOOKUP('Customer Names'!A1877,'Customer Names'!A1877:F4211,1,FALSE)</f>
        <v>Id1876</v>
      </c>
      <c r="B1877" s="11" t="str">
        <f>VLOOKUP('Customer Names'!B1877,'Customer Names'!B1877:G4211,5,FALSE)</f>
        <v>Pamela</v>
      </c>
      <c r="C1877" s="11">
        <f>VLOOKUP($A1877,'Medical Examinations'!$A1877:$O4211,2,FALSE)</f>
        <v>30.1</v>
      </c>
      <c r="D1877" s="11">
        <f>VLOOKUP($A1877,'Medical Examinations'!$A1877:$O4211,3,FALSE)</f>
        <v>4.04</v>
      </c>
      <c r="E1877" s="11" t="str">
        <f>VLOOKUP($A1877,'Medical Examinations'!$A1877:$P4211,14,FALSE)</f>
        <v>No</v>
      </c>
      <c r="F1877" s="11" t="str">
        <f>VLOOKUP($A1877,'Medical Examinations'!$A1877:$O4211,5,FALSE)</f>
        <v>No</v>
      </c>
      <c r="G1877" s="11" t="str">
        <f>VLOOKUP($A1877,'Medical Examinations'!$A1877:$O4211,6,FALSE)</f>
        <v>No</v>
      </c>
      <c r="H1877" s="11">
        <f>VLOOKUP($A1877,'Medical Examinations'!$A1877:$P4211,13,FALSE)</f>
        <v>1</v>
      </c>
      <c r="I1877" s="11" t="str">
        <f>VLOOKUP($A1877,'Medical Examinations'!$A1877:$P4211,16,FALSE)</f>
        <v>No</v>
      </c>
      <c r="J1877" s="11" t="str">
        <f>VLOOKUP($A1877,'Medical Examinations'!$A1877:$P4211,11,FALSE)</f>
        <v>Obesity</v>
      </c>
      <c r="K1877" s="11" t="str">
        <f>VLOOKUP($A1877,'Medical Examinations'!$A1877:$P4211,12,FALSE)</f>
        <v>Normal</v>
      </c>
      <c r="L1877" s="11" t="str">
        <f>VLOOKUP($A708,'Hospitalisation Details'!$K708:$S3050,7,FALSE)</f>
        <v>6 Sep 2004</v>
      </c>
      <c r="M1877" s="17">
        <f>VLOOKUP($A708,'Hospitalisation Details'!$K708:$S3050,9,FALSE)</f>
        <v>14283.46</v>
      </c>
      <c r="N1877" s="11" t="str">
        <f>VLOOKUP($A708,'Hospitalisation Details'!$K708:$S3050,4,FALSE)</f>
        <v>Tier - 2</v>
      </c>
      <c r="O1877" s="11" t="str">
        <f>VLOOKUP($A708,'Hospitalisation Details'!$K708:$S3050,5,FALSE)</f>
        <v>Tier - 2</v>
      </c>
      <c r="P1877" s="11" t="str">
        <f>VLOOKUP($A708,'Hospitalisation Details'!$K708:$S3050,6,FALSE)</f>
        <v>R1024</v>
      </c>
      <c r="Q1877" s="36">
        <f ca="1">VLOOKUP($A708,'Hospitalisation Details'!$K708:$S3050,8,FALSE)</f>
        <v>20</v>
      </c>
    </row>
    <row r="1878" spans="1:17" x14ac:dyDescent="0.3">
      <c r="A1878" s="14" t="str">
        <f>VLOOKUP('Customer Names'!A1878,'Customer Names'!A1878:F4212,1,FALSE)</f>
        <v>Id1877</v>
      </c>
      <c r="B1878" s="11" t="str">
        <f>VLOOKUP('Customer Names'!B1878,'Customer Names'!B1878:G4212,5,FALSE)</f>
        <v>Allison M</v>
      </c>
      <c r="C1878" s="11">
        <f>VLOOKUP($A1878,'Medical Examinations'!$A1878:$O4212,2,FALSE)</f>
        <v>26.79</v>
      </c>
      <c r="D1878" s="11">
        <f>VLOOKUP($A1878,'Medical Examinations'!$A1878:$O4212,3,FALSE)</f>
        <v>5</v>
      </c>
      <c r="E1878" s="11" t="str">
        <f>VLOOKUP($A1878,'Medical Examinations'!$A1878:$P4212,14,FALSE)</f>
        <v>Yes</v>
      </c>
      <c r="F1878" s="11" t="str">
        <f>VLOOKUP($A1878,'Medical Examinations'!$A1878:$O4212,5,FALSE)</f>
        <v>No</v>
      </c>
      <c r="G1878" s="11" t="str">
        <f>VLOOKUP($A1878,'Medical Examinations'!$A1878:$O4212,6,FALSE)</f>
        <v>Yes</v>
      </c>
      <c r="H1878" s="11">
        <f>VLOOKUP($A1878,'Medical Examinations'!$A1878:$P4212,13,FALSE)</f>
        <v>1</v>
      </c>
      <c r="I1878" s="11" t="str">
        <f>VLOOKUP($A1878,'Medical Examinations'!$A1878:$P4212,16,FALSE)</f>
        <v>No</v>
      </c>
      <c r="J1878" s="11" t="str">
        <f>VLOOKUP($A1878,'Medical Examinations'!$A1878:$P4212,11,FALSE)</f>
        <v>Overweight</v>
      </c>
      <c r="K1878" s="11" t="str">
        <f>VLOOKUP($A1878,'Medical Examinations'!$A1878:$P4212,12,FALSE)</f>
        <v>Normal</v>
      </c>
      <c r="L1878" s="11" t="str">
        <f>VLOOKUP($A709,'Hospitalisation Details'!$K709:$S3051,7,FALSE)</f>
        <v>13 Jul 1972</v>
      </c>
      <c r="M1878" s="17">
        <f>VLOOKUP($A709,'Hospitalisation Details'!$K709:$S3051,9,FALSE)</f>
        <v>14258.33</v>
      </c>
      <c r="N1878" s="11" t="str">
        <f>VLOOKUP($A709,'Hospitalisation Details'!$K709:$S3051,4,FALSE)</f>
        <v>Tier - 2</v>
      </c>
      <c r="O1878" s="11" t="str">
        <f>VLOOKUP($A709,'Hospitalisation Details'!$K709:$S3051,5,FALSE)</f>
        <v>Tier - 2</v>
      </c>
      <c r="P1878" s="11" t="str">
        <f>VLOOKUP($A709,'Hospitalisation Details'!$K709:$S3051,6,FALSE)</f>
        <v>R1026</v>
      </c>
      <c r="Q1878" s="36">
        <f ca="1">VLOOKUP($A709,'Hospitalisation Details'!$K709:$S3051,8,FALSE)</f>
        <v>52</v>
      </c>
    </row>
    <row r="1879" spans="1:17" x14ac:dyDescent="0.3">
      <c r="A1879" s="14" t="str">
        <f>VLOOKUP('Customer Names'!A1879,'Customer Names'!A1879:F4213,1,FALSE)</f>
        <v>Id1878</v>
      </c>
      <c r="B1879" s="11" t="str">
        <f>VLOOKUP('Customer Names'!B1879,'Customer Names'!B1879:G4213,5,FALSE)</f>
        <v>Katherine H</v>
      </c>
      <c r="C1879" s="11">
        <f>VLOOKUP($A1879,'Medical Examinations'!$A1879:$O4213,2,FALSE)</f>
        <v>27.1</v>
      </c>
      <c r="D1879" s="11">
        <f>VLOOKUP($A1879,'Medical Examinations'!$A1879:$O4213,3,FALSE)</f>
        <v>4.01</v>
      </c>
      <c r="E1879" s="11" t="str">
        <f>VLOOKUP($A1879,'Medical Examinations'!$A1879:$P4213,14,FALSE)</f>
        <v>Yes</v>
      </c>
      <c r="F1879" s="11" t="str">
        <f>VLOOKUP($A1879,'Medical Examinations'!$A1879:$O4213,5,FALSE)</f>
        <v>No</v>
      </c>
      <c r="G1879" s="11" t="str">
        <f>VLOOKUP($A1879,'Medical Examinations'!$A1879:$O4213,6,FALSE)</f>
        <v>No</v>
      </c>
      <c r="H1879" s="11">
        <f>VLOOKUP($A1879,'Medical Examinations'!$A1879:$P4213,13,FALSE)</f>
        <v>1</v>
      </c>
      <c r="I1879" s="11" t="str">
        <f>VLOOKUP($A1879,'Medical Examinations'!$A1879:$P4213,16,FALSE)</f>
        <v>No</v>
      </c>
      <c r="J1879" s="11" t="str">
        <f>VLOOKUP($A1879,'Medical Examinations'!$A1879:$P4213,11,FALSE)</f>
        <v>Overweight</v>
      </c>
      <c r="K1879" s="11" t="str">
        <f>VLOOKUP($A1879,'Medical Examinations'!$A1879:$P4213,12,FALSE)</f>
        <v>Normal</v>
      </c>
      <c r="L1879" s="11" t="str">
        <f>VLOOKUP($A710,'Hospitalisation Details'!$K710:$S3052,7,FALSE)</f>
        <v>26 Dec 1974</v>
      </c>
      <c r="M1879" s="17">
        <f>VLOOKUP($A710,'Hospitalisation Details'!$K710:$S3052,9,FALSE)</f>
        <v>14256.79</v>
      </c>
      <c r="N1879" s="11" t="str">
        <f>VLOOKUP($A710,'Hospitalisation Details'!$K710:$S3052,4,FALSE)</f>
        <v>Tier - 2</v>
      </c>
      <c r="O1879" s="11" t="str">
        <f>VLOOKUP($A710,'Hospitalisation Details'!$K710:$S3052,5,FALSE)</f>
        <v>Tier - 2</v>
      </c>
      <c r="P1879" s="11" t="str">
        <f>VLOOKUP($A710,'Hospitalisation Details'!$K710:$S3052,6,FALSE)</f>
        <v>R1026</v>
      </c>
      <c r="Q1879" s="36">
        <f ca="1">VLOOKUP($A710,'Hospitalisation Details'!$K710:$S3052,8,FALSE)</f>
        <v>50</v>
      </c>
    </row>
    <row r="1880" spans="1:17" x14ac:dyDescent="0.3">
      <c r="A1880" s="14" t="str">
        <f>VLOOKUP('Customer Names'!A1880,'Customer Names'!A1880:F4214,1,FALSE)</f>
        <v>Id1879</v>
      </c>
      <c r="B1880" s="11" t="str">
        <f>VLOOKUP('Customer Names'!B1880,'Customer Names'!B1880:G4214,5,FALSE)</f>
        <v>Robin</v>
      </c>
      <c r="C1880" s="11">
        <f>VLOOKUP($A1880,'Medical Examinations'!$A1880:$O4214,2,FALSE)</f>
        <v>24.31</v>
      </c>
      <c r="D1880" s="11">
        <f>VLOOKUP($A1880,'Medical Examinations'!$A1880:$O4214,3,FALSE)</f>
        <v>5.4</v>
      </c>
      <c r="E1880" s="11" t="str">
        <f>VLOOKUP($A1880,'Medical Examinations'!$A1880:$P4214,14,FALSE)</f>
        <v>No</v>
      </c>
      <c r="F1880" s="11" t="str">
        <f>VLOOKUP($A1880,'Medical Examinations'!$A1880:$O4214,5,FALSE)</f>
        <v>No</v>
      </c>
      <c r="G1880" s="11" t="str">
        <f>VLOOKUP($A1880,'Medical Examinations'!$A1880:$O4214,6,FALSE)</f>
        <v>No</v>
      </c>
      <c r="H1880" s="11">
        <f>VLOOKUP($A1880,'Medical Examinations'!$A1880:$P4214,13,FALSE)</f>
        <v>0</v>
      </c>
      <c r="I1880" s="11" t="str">
        <f>VLOOKUP($A1880,'Medical Examinations'!$A1880:$P4214,16,FALSE)</f>
        <v>No</v>
      </c>
      <c r="J1880" s="11" t="str">
        <f>VLOOKUP($A1880,'Medical Examinations'!$A1880:$P4214,11,FALSE)</f>
        <v>Normal Weight</v>
      </c>
      <c r="K1880" s="11" t="str">
        <f>VLOOKUP($A1880,'Medical Examinations'!$A1880:$P4214,12,FALSE)</f>
        <v>Normal</v>
      </c>
      <c r="L1880" s="11" t="str">
        <f>VLOOKUP($A711,'Hospitalisation Details'!$K711:$S3053,7,FALSE)</f>
        <v>8 Nov 1959</v>
      </c>
      <c r="M1880" s="17">
        <f>VLOOKUP($A711,'Hospitalisation Details'!$K711:$S3053,9,FALSE)</f>
        <v>14256.19</v>
      </c>
      <c r="N1880" s="11" t="str">
        <f>VLOOKUP($A711,'Hospitalisation Details'!$K711:$S3053,4,FALSE)</f>
        <v>Tier - 2</v>
      </c>
      <c r="O1880" s="11" t="str">
        <f>VLOOKUP($A711,'Hospitalisation Details'!$K711:$S3053,5,FALSE)</f>
        <v>Tier - 3</v>
      </c>
      <c r="P1880" s="11" t="str">
        <f>VLOOKUP($A711,'Hospitalisation Details'!$K711:$S3053,6,FALSE)</f>
        <v>R1012</v>
      </c>
      <c r="Q1880" s="36">
        <f ca="1">VLOOKUP($A711,'Hospitalisation Details'!$K711:$S3053,8,FALSE)</f>
        <v>65</v>
      </c>
    </row>
    <row r="1881" spans="1:17" x14ac:dyDescent="0.3">
      <c r="A1881" s="14" t="str">
        <f>VLOOKUP('Customer Names'!A1881,'Customer Names'!A1881:F4215,1,FALSE)</f>
        <v>Id1880</v>
      </c>
      <c r="B1881" s="11" t="str">
        <f>VLOOKUP('Customer Names'!B1881,'Customer Names'!B1881:G4215,5,FALSE)</f>
        <v>Terri</v>
      </c>
      <c r="C1881" s="11">
        <f>VLOOKUP($A1881,'Medical Examinations'!$A1881:$O4215,2,FALSE)</f>
        <v>15.53</v>
      </c>
      <c r="D1881" s="11">
        <f>VLOOKUP($A1881,'Medical Examinations'!$A1881:$O4215,3,FALSE)</f>
        <v>5.81</v>
      </c>
      <c r="E1881" s="11" t="str">
        <f>VLOOKUP($A1881,'Medical Examinations'!$A1881:$P4215,14,FALSE)</f>
        <v>No</v>
      </c>
      <c r="F1881" s="11" t="str">
        <f>VLOOKUP($A1881,'Medical Examinations'!$A1881:$O4215,5,FALSE)</f>
        <v>No</v>
      </c>
      <c r="G1881" s="11" t="str">
        <f>VLOOKUP($A1881,'Medical Examinations'!$A1881:$O4215,6,FALSE)</f>
        <v>No</v>
      </c>
      <c r="H1881" s="11">
        <f>VLOOKUP($A1881,'Medical Examinations'!$A1881:$P4215,13,FALSE)</f>
        <v>1</v>
      </c>
      <c r="I1881" s="11" t="str">
        <f>VLOOKUP($A1881,'Medical Examinations'!$A1881:$P4215,16,FALSE)</f>
        <v>No</v>
      </c>
      <c r="J1881" s="11" t="str">
        <f>VLOOKUP($A1881,'Medical Examinations'!$A1881:$P4215,11,FALSE)</f>
        <v>Underweight</v>
      </c>
      <c r="K1881" s="11" t="str">
        <f>VLOOKUP($A1881,'Medical Examinations'!$A1881:$P4215,12,FALSE)</f>
        <v>Prediabetes</v>
      </c>
      <c r="L1881" s="11" t="str">
        <f>VLOOKUP($A712,'Hospitalisation Details'!$K712:$S3054,7,FALSE)</f>
        <v>10 Oct 1959</v>
      </c>
      <c r="M1881" s="17">
        <f>VLOOKUP($A712,'Hospitalisation Details'!$K712:$S3054,9,FALSE)</f>
        <v>14254.61</v>
      </c>
      <c r="N1881" s="11" t="str">
        <f>VLOOKUP($A712,'Hospitalisation Details'!$K712:$S3054,4,FALSE)</f>
        <v>Tier - 2</v>
      </c>
      <c r="O1881" s="11" t="str">
        <f>VLOOKUP($A712,'Hospitalisation Details'!$K712:$S3054,5,FALSE)</f>
        <v>Tier - 1</v>
      </c>
      <c r="P1881" s="11" t="str">
        <f>VLOOKUP($A712,'Hospitalisation Details'!$K712:$S3054,6,FALSE)</f>
        <v>R1012</v>
      </c>
      <c r="Q1881" s="36">
        <f ca="1">VLOOKUP($A712,'Hospitalisation Details'!$K712:$S3054,8,FALSE)</f>
        <v>65</v>
      </c>
    </row>
    <row r="1882" spans="1:17" x14ac:dyDescent="0.3">
      <c r="A1882" s="14" t="str">
        <f>VLOOKUP('Customer Names'!A1882,'Customer Names'!A1882:F4216,1,FALSE)</f>
        <v>Id1881</v>
      </c>
      <c r="B1882" s="11" t="str">
        <f>VLOOKUP('Customer Names'!B1882,'Customer Names'!B1882:G4216,5,FALSE)</f>
        <v>Eddie</v>
      </c>
      <c r="C1882" s="11">
        <f>VLOOKUP($A1882,'Medical Examinations'!$A1882:$O4216,2,FALSE)</f>
        <v>30.7</v>
      </c>
      <c r="D1882" s="11">
        <f>VLOOKUP($A1882,'Medical Examinations'!$A1882:$O4216,3,FALSE)</f>
        <v>5.82</v>
      </c>
      <c r="E1882" s="11" t="str">
        <f>VLOOKUP($A1882,'Medical Examinations'!$A1882:$P4216,14,FALSE)</f>
        <v>No</v>
      </c>
      <c r="F1882" s="11" t="str">
        <f>VLOOKUP($A1882,'Medical Examinations'!$A1882:$O4216,5,FALSE)</f>
        <v>No</v>
      </c>
      <c r="G1882" s="11" t="str">
        <f>VLOOKUP($A1882,'Medical Examinations'!$A1882:$O4216,6,FALSE)</f>
        <v>No</v>
      </c>
      <c r="H1882" s="11">
        <f>VLOOKUP($A1882,'Medical Examinations'!$A1882:$P4216,13,FALSE)</f>
        <v>1</v>
      </c>
      <c r="I1882" s="11" t="str">
        <f>VLOOKUP($A1882,'Medical Examinations'!$A1882:$P4216,16,FALSE)</f>
        <v>No</v>
      </c>
      <c r="J1882" s="11" t="str">
        <f>VLOOKUP($A1882,'Medical Examinations'!$A1882:$P4216,11,FALSE)</f>
        <v>Obesity</v>
      </c>
      <c r="K1882" s="11" t="str">
        <f>VLOOKUP($A1882,'Medical Examinations'!$A1882:$P4216,12,FALSE)</f>
        <v>Prediabetes</v>
      </c>
      <c r="L1882" s="11" t="str">
        <f>VLOOKUP($A713,'Hospitalisation Details'!$K713:$S3055,7,FALSE)</f>
        <v>25 Sep 1961</v>
      </c>
      <c r="M1882" s="17">
        <f>VLOOKUP($A713,'Hospitalisation Details'!$K713:$S3055,9,FALSE)</f>
        <v>14235.07</v>
      </c>
      <c r="N1882" s="11" t="str">
        <f>VLOOKUP($A713,'Hospitalisation Details'!$K713:$S3055,4,FALSE)</f>
        <v>Tier - 2</v>
      </c>
      <c r="O1882" s="11" t="str">
        <f>VLOOKUP($A713,'Hospitalisation Details'!$K713:$S3055,5,FALSE)</f>
        <v>Tier - 1</v>
      </c>
      <c r="P1882" s="11" t="str">
        <f>VLOOKUP($A713,'Hospitalisation Details'!$K713:$S3055,6,FALSE)</f>
        <v>R1011</v>
      </c>
      <c r="Q1882" s="36">
        <f ca="1">VLOOKUP($A713,'Hospitalisation Details'!$K713:$S3055,8,FALSE)</f>
        <v>63</v>
      </c>
    </row>
    <row r="1883" spans="1:17" x14ac:dyDescent="0.3">
      <c r="A1883" s="14" t="str">
        <f>VLOOKUP('Customer Names'!A1883,'Customer Names'!A1883:F4217,1,FALSE)</f>
        <v>Id1882</v>
      </c>
      <c r="B1883" s="11" t="str">
        <f>VLOOKUP('Customer Names'!B1883,'Customer Names'!B1883:G4217,5,FALSE)</f>
        <v>Pamela</v>
      </c>
      <c r="C1883" s="11">
        <f>VLOOKUP($A1883,'Medical Examinations'!$A1883:$O4217,2,FALSE)</f>
        <v>33.33</v>
      </c>
      <c r="D1883" s="11">
        <f>VLOOKUP($A1883,'Medical Examinations'!$A1883:$O4217,3,FALSE)</f>
        <v>4.82</v>
      </c>
      <c r="E1883" s="11" t="str">
        <f>VLOOKUP($A1883,'Medical Examinations'!$A1883:$P4217,14,FALSE)</f>
        <v>No</v>
      </c>
      <c r="F1883" s="11" t="str">
        <f>VLOOKUP($A1883,'Medical Examinations'!$A1883:$O4217,5,FALSE)</f>
        <v>No</v>
      </c>
      <c r="G1883" s="11" t="str">
        <f>VLOOKUP($A1883,'Medical Examinations'!$A1883:$O4217,6,FALSE)</f>
        <v>No</v>
      </c>
      <c r="H1883" s="11">
        <f>VLOOKUP($A1883,'Medical Examinations'!$A1883:$P4217,13,FALSE)</f>
        <v>1</v>
      </c>
      <c r="I1883" s="11" t="str">
        <f>VLOOKUP($A1883,'Medical Examinations'!$A1883:$P4217,16,FALSE)</f>
        <v>No</v>
      </c>
      <c r="J1883" s="11" t="str">
        <f>VLOOKUP($A1883,'Medical Examinations'!$A1883:$P4217,11,FALSE)</f>
        <v>Obesity</v>
      </c>
      <c r="K1883" s="11" t="str">
        <f>VLOOKUP($A1883,'Medical Examinations'!$A1883:$P4217,12,FALSE)</f>
        <v>Normal</v>
      </c>
      <c r="L1883" s="11" t="str">
        <f>VLOOKUP($A714,'Hospitalisation Details'!$K714:$S3056,7,FALSE)</f>
        <v>21 Sep 1958</v>
      </c>
      <c r="M1883" s="17">
        <f>VLOOKUP($A714,'Hospitalisation Details'!$K714:$S3056,9,FALSE)</f>
        <v>14210.54</v>
      </c>
      <c r="N1883" s="11" t="str">
        <f>VLOOKUP($A714,'Hospitalisation Details'!$K714:$S3056,4,FALSE)</f>
        <v>Tier - 2</v>
      </c>
      <c r="O1883" s="11" t="str">
        <f>VLOOKUP($A714,'Hospitalisation Details'!$K714:$S3056,5,FALSE)</f>
        <v>Tier - 2</v>
      </c>
      <c r="P1883" s="11" t="str">
        <f>VLOOKUP($A714,'Hospitalisation Details'!$K714:$S3056,6,FALSE)</f>
        <v>R1012</v>
      </c>
      <c r="Q1883" s="36">
        <f ca="1">VLOOKUP($A714,'Hospitalisation Details'!$K714:$S3056,8,FALSE)</f>
        <v>66</v>
      </c>
    </row>
    <row r="1884" spans="1:17" x14ac:dyDescent="0.3">
      <c r="A1884" s="14" t="str">
        <f>VLOOKUP('Customer Names'!A1884,'Customer Names'!A1884:F4218,1,FALSE)</f>
        <v>Id1883</v>
      </c>
      <c r="B1884" s="11" t="str">
        <f>VLOOKUP('Customer Names'!B1884,'Customer Names'!B1884:G4218,5,FALSE)</f>
        <v>Joyce</v>
      </c>
      <c r="C1884" s="11">
        <f>VLOOKUP($A1884,'Medical Examinations'!$A1884:$O4218,2,FALSE)</f>
        <v>32.4</v>
      </c>
      <c r="D1884" s="11">
        <f>VLOOKUP($A1884,'Medical Examinations'!$A1884:$O4218,3,FALSE)</f>
        <v>5.08</v>
      </c>
      <c r="E1884" s="11" t="str">
        <f>VLOOKUP($A1884,'Medical Examinations'!$A1884:$P4218,14,FALSE)</f>
        <v>No</v>
      </c>
      <c r="F1884" s="11" t="str">
        <f>VLOOKUP($A1884,'Medical Examinations'!$A1884:$O4218,5,FALSE)</f>
        <v>No</v>
      </c>
      <c r="G1884" s="11" t="str">
        <f>VLOOKUP($A1884,'Medical Examinations'!$A1884:$O4218,6,FALSE)</f>
        <v>No</v>
      </c>
      <c r="H1884" s="11">
        <f>VLOOKUP($A1884,'Medical Examinations'!$A1884:$P4218,13,FALSE)</f>
        <v>1</v>
      </c>
      <c r="I1884" s="11" t="str">
        <f>VLOOKUP($A1884,'Medical Examinations'!$A1884:$P4218,16,FALSE)</f>
        <v>No</v>
      </c>
      <c r="J1884" s="11" t="str">
        <f>VLOOKUP($A1884,'Medical Examinations'!$A1884:$P4218,11,FALSE)</f>
        <v>Obesity</v>
      </c>
      <c r="K1884" s="11" t="str">
        <f>VLOOKUP($A1884,'Medical Examinations'!$A1884:$P4218,12,FALSE)</f>
        <v>Normal</v>
      </c>
      <c r="L1884" s="11" t="str">
        <f>VLOOKUP($A715,'Hospitalisation Details'!$K715:$S3057,7,FALSE)</f>
        <v>17 Nov 1983</v>
      </c>
      <c r="M1884" s="17">
        <f>VLOOKUP($A715,'Hospitalisation Details'!$K715:$S3057,9,FALSE)</f>
        <v>14209.4</v>
      </c>
      <c r="N1884" s="11" t="str">
        <f>VLOOKUP($A715,'Hospitalisation Details'!$K715:$S3057,4,FALSE)</f>
        <v>Tier - 2</v>
      </c>
      <c r="O1884" s="11" t="str">
        <f>VLOOKUP($A715,'Hospitalisation Details'!$K715:$S3057,5,FALSE)</f>
        <v>Tier - 1</v>
      </c>
      <c r="P1884" s="11" t="str">
        <f>VLOOKUP($A715,'Hospitalisation Details'!$K715:$S3057,6,FALSE)</f>
        <v>R1026</v>
      </c>
      <c r="Q1884" s="36">
        <f ca="1">VLOOKUP($A715,'Hospitalisation Details'!$K715:$S3057,8,FALSE)</f>
        <v>41</v>
      </c>
    </row>
    <row r="1885" spans="1:17" x14ac:dyDescent="0.3">
      <c r="A1885" s="14" t="str">
        <f>VLOOKUP('Customer Names'!A1885,'Customer Names'!A1885:F4219,1,FALSE)</f>
        <v>Id1884</v>
      </c>
      <c r="B1885" s="11" t="str">
        <f>VLOOKUP('Customer Names'!B1885,'Customer Names'!B1885:G4219,5,FALSE)</f>
        <v>Alison W</v>
      </c>
      <c r="C1885" s="11">
        <f>VLOOKUP($A1885,'Medical Examinations'!$A1885:$O4219,2,FALSE)</f>
        <v>27.93</v>
      </c>
      <c r="D1885" s="11">
        <f>VLOOKUP($A1885,'Medical Examinations'!$A1885:$O4219,3,FALSE)</f>
        <v>5.59</v>
      </c>
      <c r="E1885" s="11" t="str">
        <f>VLOOKUP($A1885,'Medical Examinations'!$A1885:$P4219,14,FALSE)</f>
        <v>No</v>
      </c>
      <c r="F1885" s="11" t="str">
        <f>VLOOKUP($A1885,'Medical Examinations'!$A1885:$O4219,5,FALSE)</f>
        <v>No</v>
      </c>
      <c r="G1885" s="11" t="str">
        <f>VLOOKUP($A1885,'Medical Examinations'!$A1885:$O4219,6,FALSE)</f>
        <v>No</v>
      </c>
      <c r="H1885" s="11">
        <f>VLOOKUP($A1885,'Medical Examinations'!$A1885:$P4219,13,FALSE)</f>
        <v>1</v>
      </c>
      <c r="I1885" s="11" t="str">
        <f>VLOOKUP($A1885,'Medical Examinations'!$A1885:$P4219,16,FALSE)</f>
        <v>No</v>
      </c>
      <c r="J1885" s="11" t="str">
        <f>VLOOKUP($A1885,'Medical Examinations'!$A1885:$P4219,11,FALSE)</f>
        <v>Overweight</v>
      </c>
      <c r="K1885" s="11" t="str">
        <f>VLOOKUP($A1885,'Medical Examinations'!$A1885:$P4219,12,FALSE)</f>
        <v>Normal</v>
      </c>
      <c r="L1885" s="11" t="str">
        <f>VLOOKUP($A716,'Hospitalisation Details'!$K716:$S3058,7,FALSE)</f>
        <v>25 Dec 1968</v>
      </c>
      <c r="M1885" s="17">
        <f>VLOOKUP($A716,'Hospitalisation Details'!$K716:$S3058,9,FALSE)</f>
        <v>14193.55</v>
      </c>
      <c r="N1885" s="11" t="str">
        <f>VLOOKUP($A716,'Hospitalisation Details'!$K716:$S3058,4,FALSE)</f>
        <v>Tier - 2</v>
      </c>
      <c r="O1885" s="11" t="str">
        <f>VLOOKUP($A716,'Hospitalisation Details'!$K716:$S3058,5,FALSE)</f>
        <v>Tier - 1</v>
      </c>
      <c r="P1885" s="11" t="str">
        <f>VLOOKUP($A716,'Hospitalisation Details'!$K716:$S3058,6,FALSE)</f>
        <v>R1026</v>
      </c>
      <c r="Q1885" s="36">
        <f ca="1">VLOOKUP($A716,'Hospitalisation Details'!$K716:$S3058,8,FALSE)</f>
        <v>56</v>
      </c>
    </row>
    <row r="1886" spans="1:17" x14ac:dyDescent="0.3">
      <c r="A1886" s="14" t="str">
        <f>VLOOKUP('Customer Names'!A1886,'Customer Names'!A1886:F4220,1,FALSE)</f>
        <v>Id1885</v>
      </c>
      <c r="B1886" s="11" t="str">
        <f>VLOOKUP('Customer Names'!B1886,'Customer Names'!B1886:G4220,5,FALSE)</f>
        <v>Tammara C</v>
      </c>
      <c r="C1886" s="11">
        <f>VLOOKUP($A1886,'Medical Examinations'!$A1886:$O4220,2,FALSE)</f>
        <v>21.754999999999999</v>
      </c>
      <c r="D1886" s="11">
        <f>VLOOKUP($A1886,'Medical Examinations'!$A1886:$O4220,3,FALSE)</f>
        <v>5.12</v>
      </c>
      <c r="E1886" s="11" t="str">
        <f>VLOOKUP($A1886,'Medical Examinations'!$A1886:$P4220,14,FALSE)</f>
        <v>No</v>
      </c>
      <c r="F1886" s="11" t="str">
        <f>VLOOKUP($A1886,'Medical Examinations'!$A1886:$O4220,5,FALSE)</f>
        <v>No</v>
      </c>
      <c r="G1886" s="11" t="str">
        <f>VLOOKUP($A1886,'Medical Examinations'!$A1886:$O4220,6,FALSE)</f>
        <v>No</v>
      </c>
      <c r="H1886" s="11">
        <f>VLOOKUP($A1886,'Medical Examinations'!$A1886:$P4220,13,FALSE)</f>
        <v>0</v>
      </c>
      <c r="I1886" s="11" t="str">
        <f>VLOOKUP($A1886,'Medical Examinations'!$A1886:$P4220,16,FALSE)</f>
        <v>No</v>
      </c>
      <c r="J1886" s="11" t="str">
        <f>VLOOKUP($A1886,'Medical Examinations'!$A1886:$P4220,11,FALSE)</f>
        <v>Normal Weight</v>
      </c>
      <c r="K1886" s="11" t="str">
        <f>VLOOKUP($A1886,'Medical Examinations'!$A1886:$P4220,12,FALSE)</f>
        <v>Normal</v>
      </c>
      <c r="L1886" s="11" t="str">
        <f>VLOOKUP($A717,'Hospitalisation Details'!$K717:$S3059,7,FALSE)</f>
        <v>7 Jul 1984</v>
      </c>
      <c r="M1886" s="17">
        <f>VLOOKUP($A717,'Hospitalisation Details'!$K717:$S3059,9,FALSE)</f>
        <v>14152.46</v>
      </c>
      <c r="N1886" s="11" t="str">
        <f>VLOOKUP($A717,'Hospitalisation Details'!$K717:$S3059,4,FALSE)</f>
        <v>Tier - 2</v>
      </c>
      <c r="O1886" s="11" t="str">
        <f>VLOOKUP($A717,'Hospitalisation Details'!$K717:$S3059,5,FALSE)</f>
        <v>Tier - 1</v>
      </c>
      <c r="P1886" s="11" t="str">
        <f>VLOOKUP($A717,'Hospitalisation Details'!$K717:$S3059,6,FALSE)</f>
        <v>R1012</v>
      </c>
      <c r="Q1886" s="36">
        <f ca="1">VLOOKUP($A717,'Hospitalisation Details'!$K717:$S3059,8,FALSE)</f>
        <v>40</v>
      </c>
    </row>
    <row r="1887" spans="1:17" x14ac:dyDescent="0.3">
      <c r="A1887" s="14" t="str">
        <f>VLOOKUP('Customer Names'!A1887,'Customer Names'!A1887:F4221,1,FALSE)</f>
        <v>Id1886</v>
      </c>
      <c r="B1887" s="11" t="str">
        <f>VLOOKUP('Customer Names'!B1887,'Customer Names'!B1887:G4221,5,FALSE)</f>
        <v>Dorota</v>
      </c>
      <c r="C1887" s="11">
        <f>VLOOKUP($A1887,'Medical Examinations'!$A1887:$O4221,2,FALSE)</f>
        <v>25.934999999999999</v>
      </c>
      <c r="D1887" s="11">
        <f>VLOOKUP($A1887,'Medical Examinations'!$A1887:$O4221,3,FALSE)</f>
        <v>4.95</v>
      </c>
      <c r="E1887" s="11" t="str">
        <f>VLOOKUP($A1887,'Medical Examinations'!$A1887:$P4221,14,FALSE)</f>
        <v>No</v>
      </c>
      <c r="F1887" s="11" t="str">
        <f>VLOOKUP($A1887,'Medical Examinations'!$A1887:$O4221,5,FALSE)</f>
        <v>No</v>
      </c>
      <c r="G1887" s="11" t="str">
        <f>VLOOKUP($A1887,'Medical Examinations'!$A1887:$O4221,6,FALSE)</f>
        <v>No</v>
      </c>
      <c r="H1887" s="11">
        <f>VLOOKUP($A1887,'Medical Examinations'!$A1887:$P4221,13,FALSE)</f>
        <v>0</v>
      </c>
      <c r="I1887" s="11" t="str">
        <f>VLOOKUP($A1887,'Medical Examinations'!$A1887:$P4221,16,FALSE)</f>
        <v>No</v>
      </c>
      <c r="J1887" s="11" t="str">
        <f>VLOOKUP($A1887,'Medical Examinations'!$A1887:$P4221,11,FALSE)</f>
        <v>Overweight</v>
      </c>
      <c r="K1887" s="11" t="str">
        <f>VLOOKUP($A1887,'Medical Examinations'!$A1887:$P4221,12,FALSE)</f>
        <v>Normal</v>
      </c>
      <c r="L1887" s="11" t="str">
        <f>VLOOKUP($A718,'Hospitalisation Details'!$K718:$S3060,7,FALSE)</f>
        <v>6 Jul 2004</v>
      </c>
      <c r="M1887" s="17">
        <f>VLOOKUP($A718,'Hospitalisation Details'!$K718:$S3060,9,FALSE)</f>
        <v>14133.04</v>
      </c>
      <c r="N1887" s="11" t="str">
        <f>VLOOKUP($A718,'Hospitalisation Details'!$K718:$S3060,4,FALSE)</f>
        <v>Tier - 2</v>
      </c>
      <c r="O1887" s="11" t="str">
        <f>VLOOKUP($A718,'Hospitalisation Details'!$K718:$S3060,5,FALSE)</f>
        <v>Tier - 3</v>
      </c>
      <c r="P1887" s="11" t="str">
        <f>VLOOKUP($A718,'Hospitalisation Details'!$K718:$S3060,6,FALSE)</f>
        <v>R1013</v>
      </c>
      <c r="Q1887" s="36">
        <f ca="1">VLOOKUP($A718,'Hospitalisation Details'!$K718:$S3060,8,FALSE)</f>
        <v>20</v>
      </c>
    </row>
    <row r="1888" spans="1:17" x14ac:dyDescent="0.3">
      <c r="A1888" s="14" t="str">
        <f>VLOOKUP('Customer Names'!A1888,'Customer Names'!A1888:F4222,1,FALSE)</f>
        <v>Id1887</v>
      </c>
      <c r="B1888" s="11" t="str">
        <f>VLOOKUP('Customer Names'!B1888,'Customer Names'!B1888:G4222,5,FALSE)</f>
        <v>Jose Norberto Sr</v>
      </c>
      <c r="C1888" s="11">
        <f>VLOOKUP($A1888,'Medical Examinations'!$A1888:$O4222,2,FALSE)</f>
        <v>31.5</v>
      </c>
      <c r="D1888" s="11">
        <f>VLOOKUP($A1888,'Medical Examinations'!$A1888:$O4222,3,FALSE)</f>
        <v>6.16</v>
      </c>
      <c r="E1888" s="11" t="str">
        <f>VLOOKUP($A1888,'Medical Examinations'!$A1888:$P4222,14,FALSE)</f>
        <v>No</v>
      </c>
      <c r="F1888" s="11" t="str">
        <f>VLOOKUP($A1888,'Medical Examinations'!$A1888:$O4222,5,FALSE)</f>
        <v>No</v>
      </c>
      <c r="G1888" s="11" t="str">
        <f>VLOOKUP($A1888,'Medical Examinations'!$A1888:$O4222,6,FALSE)</f>
        <v>No</v>
      </c>
      <c r="H1888" s="11">
        <f>VLOOKUP($A1888,'Medical Examinations'!$A1888:$P4222,13,FALSE)</f>
        <v>0</v>
      </c>
      <c r="I1888" s="11" t="str">
        <f>VLOOKUP($A1888,'Medical Examinations'!$A1888:$P4222,16,FALSE)</f>
        <v>No</v>
      </c>
      <c r="J1888" s="11" t="str">
        <f>VLOOKUP($A1888,'Medical Examinations'!$A1888:$P4222,11,FALSE)</f>
        <v>Obesity</v>
      </c>
      <c r="K1888" s="11" t="str">
        <f>VLOOKUP($A1888,'Medical Examinations'!$A1888:$P4222,12,FALSE)</f>
        <v>Prediabetes</v>
      </c>
      <c r="L1888" s="11" t="str">
        <f>VLOOKUP($A719,'Hospitalisation Details'!$K719:$S3061,7,FALSE)</f>
        <v>14 Jun 1961</v>
      </c>
      <c r="M1888" s="17">
        <f>VLOOKUP($A719,'Hospitalisation Details'!$K719:$S3061,9,FALSE)</f>
        <v>14119.62</v>
      </c>
      <c r="N1888" s="11" t="str">
        <f>VLOOKUP($A719,'Hospitalisation Details'!$K719:$S3061,4,FALSE)</f>
        <v>Tier - 2</v>
      </c>
      <c r="O1888" s="11" t="str">
        <f>VLOOKUP($A719,'Hospitalisation Details'!$K719:$S3061,5,FALSE)</f>
        <v>Tier - 1</v>
      </c>
      <c r="P1888" s="11" t="str">
        <f>VLOOKUP($A719,'Hospitalisation Details'!$K719:$S3061,6,FALSE)</f>
        <v>R1012</v>
      </c>
      <c r="Q1888" s="36">
        <f ca="1">VLOOKUP($A719,'Hospitalisation Details'!$K719:$S3061,8,FALSE)</f>
        <v>63</v>
      </c>
    </row>
    <row r="1889" spans="1:17" x14ac:dyDescent="0.3">
      <c r="A1889" s="14" t="str">
        <f>VLOOKUP('Customer Names'!A1889,'Customer Names'!A1889:F4223,1,FALSE)</f>
        <v>Id1888</v>
      </c>
      <c r="B1889" s="11" t="str">
        <f>VLOOKUP('Customer Names'!B1889,'Customer Names'!B1889:G4223,5,FALSE)</f>
        <v>Peter</v>
      </c>
      <c r="C1889" s="11">
        <f>VLOOKUP($A1889,'Medical Examinations'!$A1889:$O4223,2,FALSE)</f>
        <v>30.03</v>
      </c>
      <c r="D1889" s="11">
        <f>VLOOKUP($A1889,'Medical Examinations'!$A1889:$O4223,3,FALSE)</f>
        <v>6.41</v>
      </c>
      <c r="E1889" s="11" t="str">
        <f>VLOOKUP($A1889,'Medical Examinations'!$A1889:$P4223,14,FALSE)</f>
        <v>No</v>
      </c>
      <c r="F1889" s="11" t="str">
        <f>VLOOKUP($A1889,'Medical Examinations'!$A1889:$O4223,5,FALSE)</f>
        <v>No</v>
      </c>
      <c r="G1889" s="11" t="str">
        <f>VLOOKUP($A1889,'Medical Examinations'!$A1889:$O4223,6,FALSE)</f>
        <v>No</v>
      </c>
      <c r="H1889" s="11">
        <f>VLOOKUP($A1889,'Medical Examinations'!$A1889:$P4223,13,FALSE)</f>
        <v>0</v>
      </c>
      <c r="I1889" s="11" t="str">
        <f>VLOOKUP($A1889,'Medical Examinations'!$A1889:$P4223,16,FALSE)</f>
        <v>No</v>
      </c>
      <c r="J1889" s="11" t="str">
        <f>VLOOKUP($A1889,'Medical Examinations'!$A1889:$P4223,11,FALSE)</f>
        <v>Obesity</v>
      </c>
      <c r="K1889" s="11" t="str">
        <f>VLOOKUP($A1889,'Medical Examinations'!$A1889:$P4223,12,FALSE)</f>
        <v>Diabetes</v>
      </c>
      <c r="L1889" s="11" t="str">
        <f>VLOOKUP($A720,'Hospitalisation Details'!$K720:$S3062,7,FALSE)</f>
        <v>26 Sep 1976</v>
      </c>
      <c r="M1889" s="17">
        <f>VLOOKUP($A720,'Hospitalisation Details'!$K720:$S3062,9,FALSE)</f>
        <v>14098.07</v>
      </c>
      <c r="N1889" s="11" t="str">
        <f>VLOOKUP($A720,'Hospitalisation Details'!$K720:$S3062,4,FALSE)</f>
        <v>Tier - 2</v>
      </c>
      <c r="O1889" s="11" t="str">
        <f>VLOOKUP($A720,'Hospitalisation Details'!$K720:$S3062,5,FALSE)</f>
        <v>Tier - 3</v>
      </c>
      <c r="P1889" s="11" t="str">
        <f>VLOOKUP($A720,'Hospitalisation Details'!$K720:$S3062,6,FALSE)</f>
        <v>R1023</v>
      </c>
      <c r="Q1889" s="36">
        <f ca="1">VLOOKUP($A720,'Hospitalisation Details'!$K720:$S3062,8,FALSE)</f>
        <v>48</v>
      </c>
    </row>
    <row r="1890" spans="1:17" x14ac:dyDescent="0.3">
      <c r="A1890" s="14" t="str">
        <f>VLOOKUP('Customer Names'!A1890,'Customer Names'!A1890:F4224,1,FALSE)</f>
        <v>Id1889</v>
      </c>
      <c r="B1890" s="11" t="str">
        <f>VLOOKUP('Customer Names'!B1890,'Customer Names'!B1890:G4224,5,FALSE)</f>
        <v>Bryant</v>
      </c>
      <c r="C1890" s="11">
        <f>VLOOKUP($A1890,'Medical Examinations'!$A1890:$O4224,2,FALSE)</f>
        <v>33.479999999999997</v>
      </c>
      <c r="D1890" s="11">
        <f>VLOOKUP($A1890,'Medical Examinations'!$A1890:$O4224,3,FALSE)</f>
        <v>8.94</v>
      </c>
      <c r="E1890" s="11" t="str">
        <f>VLOOKUP($A1890,'Medical Examinations'!$A1890:$P4224,14,FALSE)</f>
        <v>No</v>
      </c>
      <c r="F1890" s="11" t="str">
        <f>VLOOKUP($A1890,'Medical Examinations'!$A1890:$O4224,5,FALSE)</f>
        <v>No</v>
      </c>
      <c r="G1890" s="11" t="str">
        <f>VLOOKUP($A1890,'Medical Examinations'!$A1890:$O4224,6,FALSE)</f>
        <v>No</v>
      </c>
      <c r="H1890" s="11">
        <f>VLOOKUP($A1890,'Medical Examinations'!$A1890:$P4224,13,FALSE)</f>
        <v>0</v>
      </c>
      <c r="I1890" s="11" t="str">
        <f>VLOOKUP($A1890,'Medical Examinations'!$A1890:$P4224,16,FALSE)</f>
        <v>No</v>
      </c>
      <c r="J1890" s="11" t="str">
        <f>VLOOKUP($A1890,'Medical Examinations'!$A1890:$P4224,11,FALSE)</f>
        <v>Obesity</v>
      </c>
      <c r="K1890" s="11" t="str">
        <f>VLOOKUP($A1890,'Medical Examinations'!$A1890:$P4224,12,FALSE)</f>
        <v>Diabetes</v>
      </c>
      <c r="L1890" s="11" t="str">
        <f>VLOOKUP($A721,'Hospitalisation Details'!$K721:$S3063,7,FALSE)</f>
        <v>12 Sep 1991</v>
      </c>
      <c r="M1890" s="17">
        <f>VLOOKUP($A721,'Hospitalisation Details'!$K721:$S3063,9,FALSE)</f>
        <v>14081.93</v>
      </c>
      <c r="N1890" s="11" t="str">
        <f>VLOOKUP($A721,'Hospitalisation Details'!$K721:$S3063,4,FALSE)</f>
        <v>Tier - 2</v>
      </c>
      <c r="O1890" s="11" t="str">
        <f>VLOOKUP($A721,'Hospitalisation Details'!$K721:$S3063,5,FALSE)</f>
        <v>Tier - 3</v>
      </c>
      <c r="P1890" s="11" t="str">
        <f>VLOOKUP($A721,'Hospitalisation Details'!$K721:$S3063,6,FALSE)</f>
        <v>R1012</v>
      </c>
      <c r="Q1890" s="36">
        <f ca="1">VLOOKUP($A721,'Hospitalisation Details'!$K721:$S3063,8,FALSE)</f>
        <v>33</v>
      </c>
    </row>
    <row r="1891" spans="1:17" x14ac:dyDescent="0.3">
      <c r="A1891" s="14" t="str">
        <f>VLOOKUP('Customer Names'!A1891,'Customer Names'!A1891:F4225,1,FALSE)</f>
        <v>Id1890</v>
      </c>
      <c r="B1891" s="11" t="str">
        <f>VLOOKUP('Customer Names'!B1891,'Customer Names'!B1891:G4225,5,FALSE)</f>
        <v>Christina</v>
      </c>
      <c r="C1891" s="11">
        <f>VLOOKUP($A1891,'Medical Examinations'!$A1891:$O4225,2,FALSE)</f>
        <v>16.510000000000002</v>
      </c>
      <c r="D1891" s="11">
        <f>VLOOKUP($A1891,'Medical Examinations'!$A1891:$O4225,3,FALSE)</f>
        <v>4.42</v>
      </c>
      <c r="E1891" s="11" t="str">
        <f>VLOOKUP($A1891,'Medical Examinations'!$A1891:$P4225,14,FALSE)</f>
        <v>Yes</v>
      </c>
      <c r="F1891" s="11" t="str">
        <f>VLOOKUP($A1891,'Medical Examinations'!$A1891:$O4225,5,FALSE)</f>
        <v>No</v>
      </c>
      <c r="G1891" s="11" t="str">
        <f>VLOOKUP($A1891,'Medical Examinations'!$A1891:$O4225,6,FALSE)</f>
        <v>Yes</v>
      </c>
      <c r="H1891" s="11">
        <f>VLOOKUP($A1891,'Medical Examinations'!$A1891:$P4225,13,FALSE)</f>
        <v>1</v>
      </c>
      <c r="I1891" s="11" t="str">
        <f>VLOOKUP($A1891,'Medical Examinations'!$A1891:$P4225,16,FALSE)</f>
        <v>No</v>
      </c>
      <c r="J1891" s="11" t="str">
        <f>VLOOKUP($A1891,'Medical Examinations'!$A1891:$P4225,11,FALSE)</f>
        <v>Underweight</v>
      </c>
      <c r="K1891" s="11" t="str">
        <f>VLOOKUP($A1891,'Medical Examinations'!$A1891:$P4225,12,FALSE)</f>
        <v>Normal</v>
      </c>
      <c r="L1891" s="11" t="str">
        <f>VLOOKUP($A722,'Hospitalisation Details'!$K722:$S3064,7,FALSE)</f>
        <v>8 Nov 1960</v>
      </c>
      <c r="M1891" s="17">
        <f>VLOOKUP($A722,'Hospitalisation Details'!$K722:$S3064,9,FALSE)</f>
        <v>14043.48</v>
      </c>
      <c r="N1891" s="11" t="str">
        <f>VLOOKUP($A722,'Hospitalisation Details'!$K722:$S3064,4,FALSE)</f>
        <v>Tier - 2</v>
      </c>
      <c r="O1891" s="11" t="str">
        <f>VLOOKUP($A722,'Hospitalisation Details'!$K722:$S3064,5,FALSE)</f>
        <v>Tier - 3</v>
      </c>
      <c r="P1891" s="11" t="str">
        <f>VLOOKUP($A722,'Hospitalisation Details'!$K722:$S3064,6,FALSE)</f>
        <v>R1024</v>
      </c>
      <c r="Q1891" s="36">
        <f ca="1">VLOOKUP($A722,'Hospitalisation Details'!$K722:$S3064,8,FALSE)</f>
        <v>64</v>
      </c>
    </row>
    <row r="1892" spans="1:17" x14ac:dyDescent="0.3">
      <c r="A1892" s="14" t="str">
        <f>VLOOKUP('Customer Names'!A1892,'Customer Names'!A1892:F4226,1,FALSE)</f>
        <v>Id1891</v>
      </c>
      <c r="B1892" s="11" t="str">
        <f>VLOOKUP('Customer Names'!B1892,'Customer Names'!B1892:G4226,5,FALSE)</f>
        <v>John</v>
      </c>
      <c r="C1892" s="11">
        <f>VLOOKUP($A1892,'Medical Examinations'!$A1892:$O4226,2,FALSE)</f>
        <v>33.155000000000001</v>
      </c>
      <c r="D1892" s="11">
        <f>VLOOKUP($A1892,'Medical Examinations'!$A1892:$O4226,3,FALSE)</f>
        <v>5.3</v>
      </c>
      <c r="E1892" s="11" t="str">
        <f>VLOOKUP($A1892,'Medical Examinations'!$A1892:$P4226,14,FALSE)</f>
        <v>Yes</v>
      </c>
      <c r="F1892" s="11" t="str">
        <f>VLOOKUP($A1892,'Medical Examinations'!$A1892:$O4226,5,FALSE)</f>
        <v>No</v>
      </c>
      <c r="G1892" s="11" t="str">
        <f>VLOOKUP($A1892,'Medical Examinations'!$A1892:$O4226,6,FALSE)</f>
        <v>No</v>
      </c>
      <c r="H1892" s="11">
        <f>VLOOKUP($A1892,'Medical Examinations'!$A1892:$P4226,13,FALSE)</f>
        <v>1</v>
      </c>
      <c r="I1892" s="11" t="str">
        <f>VLOOKUP($A1892,'Medical Examinations'!$A1892:$P4226,16,FALSE)</f>
        <v>No</v>
      </c>
      <c r="J1892" s="11" t="str">
        <f>VLOOKUP($A1892,'Medical Examinations'!$A1892:$P4226,11,FALSE)</f>
        <v>Obesity</v>
      </c>
      <c r="K1892" s="11" t="str">
        <f>VLOOKUP($A1892,'Medical Examinations'!$A1892:$P4226,12,FALSE)</f>
        <v>Normal</v>
      </c>
      <c r="L1892" s="11" t="str">
        <f>VLOOKUP($A723,'Hospitalisation Details'!$K723:$S3065,7,FALSE)</f>
        <v>8 Jul 1963</v>
      </c>
      <c r="M1892" s="17">
        <f>VLOOKUP($A723,'Hospitalisation Details'!$K723:$S3065,9,FALSE)</f>
        <v>14007.22</v>
      </c>
      <c r="N1892" s="11" t="str">
        <f>VLOOKUP($A723,'Hospitalisation Details'!$K723:$S3065,4,FALSE)</f>
        <v>Tier - 2</v>
      </c>
      <c r="O1892" s="11" t="str">
        <f>VLOOKUP($A723,'Hospitalisation Details'!$K723:$S3065,5,FALSE)</f>
        <v>Tier - 3</v>
      </c>
      <c r="P1892" s="11" t="str">
        <f>VLOOKUP($A723,'Hospitalisation Details'!$K723:$S3065,6,FALSE)</f>
        <v>R1011</v>
      </c>
      <c r="Q1892" s="36">
        <f ca="1">VLOOKUP($A723,'Hospitalisation Details'!$K723:$S3065,8,FALSE)</f>
        <v>61</v>
      </c>
    </row>
    <row r="1893" spans="1:17" x14ac:dyDescent="0.3">
      <c r="A1893" s="14" t="str">
        <f>VLOOKUP('Customer Names'!A1893,'Customer Names'!A1893:F4227,1,FALSE)</f>
        <v>Id1892</v>
      </c>
      <c r="B1893" s="11" t="str">
        <f>VLOOKUP('Customer Names'!B1893,'Customer Names'!B1893:G4227,5,FALSE)</f>
        <v>Eduardo</v>
      </c>
      <c r="C1893" s="11">
        <f>VLOOKUP($A1893,'Medical Examinations'!$A1893:$O4227,2,FALSE)</f>
        <v>37.29</v>
      </c>
      <c r="D1893" s="11">
        <f>VLOOKUP($A1893,'Medical Examinations'!$A1893:$O4227,3,FALSE)</f>
        <v>4.6399999999999997</v>
      </c>
      <c r="E1893" s="11" t="str">
        <f>VLOOKUP($A1893,'Medical Examinations'!$A1893:$P4227,14,FALSE)</f>
        <v>No</v>
      </c>
      <c r="F1893" s="11" t="str">
        <f>VLOOKUP($A1893,'Medical Examinations'!$A1893:$O4227,5,FALSE)</f>
        <v>No</v>
      </c>
      <c r="G1893" s="11" t="str">
        <f>VLOOKUP($A1893,'Medical Examinations'!$A1893:$O4227,6,FALSE)</f>
        <v>Yes</v>
      </c>
      <c r="H1893" s="11">
        <f>VLOOKUP($A1893,'Medical Examinations'!$A1893:$P4227,13,FALSE)</f>
        <v>1</v>
      </c>
      <c r="I1893" s="11" t="str">
        <f>VLOOKUP($A1893,'Medical Examinations'!$A1893:$P4227,16,FALSE)</f>
        <v>No</v>
      </c>
      <c r="J1893" s="11" t="str">
        <f>VLOOKUP($A1893,'Medical Examinations'!$A1893:$P4227,11,FALSE)</f>
        <v>Obesity</v>
      </c>
      <c r="K1893" s="11" t="str">
        <f>VLOOKUP($A1893,'Medical Examinations'!$A1893:$P4227,12,FALSE)</f>
        <v>Normal</v>
      </c>
      <c r="L1893" s="11" t="str">
        <f>VLOOKUP($A724,'Hospitalisation Details'!$K724:$S3066,7,FALSE)</f>
        <v>6 Jul 1963</v>
      </c>
      <c r="M1893" s="17">
        <f>VLOOKUP($A724,'Hospitalisation Details'!$K724:$S3066,9,FALSE)</f>
        <v>14001.29</v>
      </c>
      <c r="N1893" s="11" t="str">
        <f>VLOOKUP($A724,'Hospitalisation Details'!$K724:$S3066,4,FALSE)</f>
        <v>Tier - 2</v>
      </c>
      <c r="O1893" s="11" t="str">
        <f>VLOOKUP($A724,'Hospitalisation Details'!$K724:$S3066,5,FALSE)</f>
        <v>Tier - 2</v>
      </c>
      <c r="P1893" s="11" t="str">
        <f>VLOOKUP($A724,'Hospitalisation Details'!$K724:$S3066,6,FALSE)</f>
        <v>R1013</v>
      </c>
      <c r="Q1893" s="36">
        <f ca="1">VLOOKUP($A724,'Hospitalisation Details'!$K724:$S3066,8,FALSE)</f>
        <v>61</v>
      </c>
    </row>
    <row r="1894" spans="1:17" x14ac:dyDescent="0.3">
      <c r="A1894" s="14" t="str">
        <f>VLOOKUP('Customer Names'!A1894,'Customer Names'!A1894:F4228,1,FALSE)</f>
        <v>Id1893</v>
      </c>
      <c r="B1894" s="11" t="str">
        <f>VLOOKUP('Customer Names'!B1894,'Customer Names'!B1894:G4228,5,FALSE)</f>
        <v>Laura M</v>
      </c>
      <c r="C1894" s="11">
        <f>VLOOKUP($A1894,'Medical Examinations'!$A1894:$O4228,2,FALSE)</f>
        <v>20.23</v>
      </c>
      <c r="D1894" s="11">
        <f>VLOOKUP($A1894,'Medical Examinations'!$A1894:$O4228,3,FALSE)</f>
        <v>6.16</v>
      </c>
      <c r="E1894" s="11" t="str">
        <f>VLOOKUP($A1894,'Medical Examinations'!$A1894:$P4228,14,FALSE)</f>
        <v>Yes</v>
      </c>
      <c r="F1894" s="11" t="str">
        <f>VLOOKUP($A1894,'Medical Examinations'!$A1894:$O4228,5,FALSE)</f>
        <v>No</v>
      </c>
      <c r="G1894" s="11" t="str">
        <f>VLOOKUP($A1894,'Medical Examinations'!$A1894:$O4228,6,FALSE)</f>
        <v>No</v>
      </c>
      <c r="H1894" s="11">
        <f>VLOOKUP($A1894,'Medical Examinations'!$A1894:$P4228,13,FALSE)</f>
        <v>1</v>
      </c>
      <c r="I1894" s="11" t="str">
        <f>VLOOKUP($A1894,'Medical Examinations'!$A1894:$P4228,16,FALSE)</f>
        <v>No</v>
      </c>
      <c r="J1894" s="11" t="str">
        <f>VLOOKUP($A1894,'Medical Examinations'!$A1894:$P4228,11,FALSE)</f>
        <v>Normal Weight</v>
      </c>
      <c r="K1894" s="11" t="str">
        <f>VLOOKUP($A1894,'Medical Examinations'!$A1894:$P4228,12,FALSE)</f>
        <v>Prediabetes</v>
      </c>
      <c r="L1894" s="11" t="str">
        <f>VLOOKUP($A725,'Hospitalisation Details'!$K725:$S3067,7,FALSE)</f>
        <v>23 Dec 1963</v>
      </c>
      <c r="M1894" s="17">
        <f>VLOOKUP($A725,'Hospitalisation Details'!$K725:$S3067,9,FALSE)</f>
        <v>14001.13</v>
      </c>
      <c r="N1894" s="11" t="str">
        <f>VLOOKUP($A725,'Hospitalisation Details'!$K725:$S3067,4,FALSE)</f>
        <v>Tier - 2</v>
      </c>
      <c r="O1894" s="11" t="str">
        <f>VLOOKUP($A725,'Hospitalisation Details'!$K725:$S3067,5,FALSE)</f>
        <v>Tier - 1</v>
      </c>
      <c r="P1894" s="11" t="str">
        <f>VLOOKUP($A725,'Hospitalisation Details'!$K725:$S3067,6,FALSE)</f>
        <v>R1013</v>
      </c>
      <c r="Q1894" s="36">
        <f ca="1">VLOOKUP($A725,'Hospitalisation Details'!$K725:$S3067,8,FALSE)</f>
        <v>61</v>
      </c>
    </row>
    <row r="1895" spans="1:17" x14ac:dyDescent="0.3">
      <c r="A1895" s="14" t="str">
        <f>VLOOKUP('Customer Names'!A1895,'Customer Names'!A1895:F4229,1,FALSE)</f>
        <v>Id1894</v>
      </c>
      <c r="B1895" s="11" t="str">
        <f>VLOOKUP('Customer Names'!B1895,'Customer Names'!B1895:G4229,5,FALSE)</f>
        <v>Charlie</v>
      </c>
      <c r="C1895" s="11">
        <f>VLOOKUP($A1895,'Medical Examinations'!$A1895:$O4229,2,FALSE)</f>
        <v>28.975000000000001</v>
      </c>
      <c r="D1895" s="11">
        <f>VLOOKUP($A1895,'Medical Examinations'!$A1895:$O4229,3,FALSE)</f>
        <v>4.12</v>
      </c>
      <c r="E1895" s="11" t="str">
        <f>VLOOKUP($A1895,'Medical Examinations'!$A1895:$P4229,14,FALSE)</f>
        <v>No</v>
      </c>
      <c r="F1895" s="11" t="str">
        <f>VLOOKUP($A1895,'Medical Examinations'!$A1895:$O4229,5,FALSE)</f>
        <v>No</v>
      </c>
      <c r="G1895" s="11" t="str">
        <f>VLOOKUP($A1895,'Medical Examinations'!$A1895:$O4229,6,FALSE)</f>
        <v>Yes</v>
      </c>
      <c r="H1895" s="11">
        <f>VLOOKUP($A1895,'Medical Examinations'!$A1895:$P4229,13,FALSE)</f>
        <v>1</v>
      </c>
      <c r="I1895" s="11" t="str">
        <f>VLOOKUP($A1895,'Medical Examinations'!$A1895:$P4229,16,FALSE)</f>
        <v>No</v>
      </c>
      <c r="J1895" s="11" t="str">
        <f>VLOOKUP($A1895,'Medical Examinations'!$A1895:$P4229,11,FALSE)</f>
        <v>Overweight</v>
      </c>
      <c r="K1895" s="11" t="str">
        <f>VLOOKUP($A1895,'Medical Examinations'!$A1895:$P4229,12,FALSE)</f>
        <v>Normal</v>
      </c>
      <c r="L1895" s="11" t="str">
        <f>VLOOKUP($A726,'Hospitalisation Details'!$K726:$S3068,7,FALSE)</f>
        <v>6 Sep 1959</v>
      </c>
      <c r="M1895" s="17">
        <f>VLOOKUP($A726,'Hospitalisation Details'!$K726:$S3068,9,FALSE)</f>
        <v>13981.85</v>
      </c>
      <c r="N1895" s="11" t="str">
        <f>VLOOKUP($A726,'Hospitalisation Details'!$K726:$S3068,4,FALSE)</f>
        <v>Tier - 2</v>
      </c>
      <c r="O1895" s="11" t="str">
        <f>VLOOKUP($A726,'Hospitalisation Details'!$K726:$S3068,5,FALSE)</f>
        <v>Tier - 1</v>
      </c>
      <c r="P1895" s="11" t="str">
        <f>VLOOKUP($A726,'Hospitalisation Details'!$K726:$S3068,6,FALSE)</f>
        <v>R1016</v>
      </c>
      <c r="Q1895" s="36">
        <f ca="1">VLOOKUP($A726,'Hospitalisation Details'!$K726:$S3068,8,FALSE)</f>
        <v>65</v>
      </c>
    </row>
    <row r="1896" spans="1:17" x14ac:dyDescent="0.3">
      <c r="A1896" s="14" t="str">
        <f>VLOOKUP('Customer Names'!A1896,'Customer Names'!A1896:F4230,1,FALSE)</f>
        <v>Id1895</v>
      </c>
      <c r="B1896" s="11" t="str">
        <f>VLOOKUP('Customer Names'!B1896,'Customer Names'!B1896:G4230,5,FALSE)</f>
        <v>Melissa D</v>
      </c>
      <c r="C1896" s="11">
        <f>VLOOKUP($A1896,'Medical Examinations'!$A1896:$O4230,2,FALSE)</f>
        <v>16.420000000000002</v>
      </c>
      <c r="D1896" s="11">
        <f>VLOOKUP($A1896,'Medical Examinations'!$A1896:$O4230,3,FALSE)</f>
        <v>5.77</v>
      </c>
      <c r="E1896" s="11" t="str">
        <f>VLOOKUP($A1896,'Medical Examinations'!$A1896:$P4230,14,FALSE)</f>
        <v>Yes</v>
      </c>
      <c r="F1896" s="11" t="str">
        <f>VLOOKUP($A1896,'Medical Examinations'!$A1896:$O4230,5,FALSE)</f>
        <v>No</v>
      </c>
      <c r="G1896" s="11" t="str">
        <f>VLOOKUP($A1896,'Medical Examinations'!$A1896:$O4230,6,FALSE)</f>
        <v>Yes</v>
      </c>
      <c r="H1896" s="11">
        <f>VLOOKUP($A1896,'Medical Examinations'!$A1896:$P4230,13,FALSE)</f>
        <v>1</v>
      </c>
      <c r="I1896" s="11" t="str">
        <f>VLOOKUP($A1896,'Medical Examinations'!$A1896:$P4230,16,FALSE)</f>
        <v>No</v>
      </c>
      <c r="J1896" s="11" t="str">
        <f>VLOOKUP($A1896,'Medical Examinations'!$A1896:$P4230,11,FALSE)</f>
        <v>Underweight</v>
      </c>
      <c r="K1896" s="11" t="str">
        <f>VLOOKUP($A1896,'Medical Examinations'!$A1896:$P4230,12,FALSE)</f>
        <v>Prediabetes</v>
      </c>
      <c r="L1896" s="11" t="str">
        <f>VLOOKUP($A727,'Hospitalisation Details'!$K727:$S3069,7,FALSE)</f>
        <v>13 Jul 1990</v>
      </c>
      <c r="M1896" s="17">
        <f>VLOOKUP($A727,'Hospitalisation Details'!$K727:$S3069,9,FALSE)</f>
        <v>13979.45</v>
      </c>
      <c r="N1896" s="11" t="str">
        <f>VLOOKUP($A727,'Hospitalisation Details'!$K727:$S3069,4,FALSE)</f>
        <v>Tier - 2</v>
      </c>
      <c r="O1896" s="11" t="str">
        <f>VLOOKUP($A727,'Hospitalisation Details'!$K727:$S3069,5,FALSE)</f>
        <v>Tier - 1</v>
      </c>
      <c r="P1896" s="11" t="str">
        <f>VLOOKUP($A727,'Hospitalisation Details'!$K727:$S3069,6,FALSE)</f>
        <v>R1023</v>
      </c>
      <c r="Q1896" s="36">
        <f ca="1">VLOOKUP($A727,'Hospitalisation Details'!$K727:$S3069,8,FALSE)</f>
        <v>34</v>
      </c>
    </row>
    <row r="1897" spans="1:17" x14ac:dyDescent="0.3">
      <c r="A1897" s="14" t="str">
        <f>VLOOKUP('Customer Names'!A1897,'Customer Names'!A1897:F4231,1,FALSE)</f>
        <v>Id1896</v>
      </c>
      <c r="B1897" s="11" t="str">
        <f>VLOOKUP('Customer Names'!B1897,'Customer Names'!B1897:G4231,5,FALSE)</f>
        <v>Dan C</v>
      </c>
      <c r="C1897" s="11">
        <f>VLOOKUP($A1897,'Medical Examinations'!$A1897:$O4231,2,FALSE)</f>
        <v>17.559999999999999</v>
      </c>
      <c r="D1897" s="11">
        <f>VLOOKUP($A1897,'Medical Examinations'!$A1897:$O4231,3,FALSE)</f>
        <v>6.2</v>
      </c>
      <c r="E1897" s="11" t="str">
        <f>VLOOKUP($A1897,'Medical Examinations'!$A1897:$P4231,14,FALSE)</f>
        <v>No</v>
      </c>
      <c r="F1897" s="11" t="str">
        <f>VLOOKUP($A1897,'Medical Examinations'!$A1897:$O4231,5,FALSE)</f>
        <v>No</v>
      </c>
      <c r="G1897" s="11" t="str">
        <f>VLOOKUP($A1897,'Medical Examinations'!$A1897:$O4231,6,FALSE)</f>
        <v>No</v>
      </c>
      <c r="H1897" s="11">
        <f>VLOOKUP($A1897,'Medical Examinations'!$A1897:$P4231,13,FALSE)</f>
        <v>1</v>
      </c>
      <c r="I1897" s="11" t="str">
        <f>VLOOKUP($A1897,'Medical Examinations'!$A1897:$P4231,16,FALSE)</f>
        <v>No</v>
      </c>
      <c r="J1897" s="11" t="str">
        <f>VLOOKUP($A1897,'Medical Examinations'!$A1897:$P4231,11,FALSE)</f>
        <v>Underweight</v>
      </c>
      <c r="K1897" s="11" t="str">
        <f>VLOOKUP($A1897,'Medical Examinations'!$A1897:$P4231,12,FALSE)</f>
        <v>Prediabetes</v>
      </c>
      <c r="L1897" s="11" t="str">
        <f>VLOOKUP($A728,'Hospitalisation Details'!$K728:$S3070,7,FALSE)</f>
        <v>29 Aug 1959</v>
      </c>
      <c r="M1897" s="17">
        <f>VLOOKUP($A728,'Hospitalisation Details'!$K728:$S3070,9,FALSE)</f>
        <v>13974.46</v>
      </c>
      <c r="N1897" s="11" t="str">
        <f>VLOOKUP($A728,'Hospitalisation Details'!$K728:$S3070,4,FALSE)</f>
        <v>Tier - 2</v>
      </c>
      <c r="O1897" s="11" t="str">
        <f>VLOOKUP($A728,'Hospitalisation Details'!$K728:$S3070,5,FALSE)</f>
        <v>Tier - 2</v>
      </c>
      <c r="P1897" s="11" t="str">
        <f>VLOOKUP($A728,'Hospitalisation Details'!$K728:$S3070,6,FALSE)</f>
        <v>R1019</v>
      </c>
      <c r="Q1897" s="36">
        <f ca="1">VLOOKUP($A728,'Hospitalisation Details'!$K728:$S3070,8,FALSE)</f>
        <v>65</v>
      </c>
    </row>
    <row r="1898" spans="1:17" x14ac:dyDescent="0.3">
      <c r="A1898" s="14" t="str">
        <f>VLOOKUP('Customer Names'!A1898,'Customer Names'!A1898:F4232,1,FALSE)</f>
        <v>Id1897</v>
      </c>
      <c r="B1898" s="11" t="str">
        <f>VLOOKUP('Customer Names'!B1898,'Customer Names'!B1898:G4232,5,FALSE)</f>
        <v>Matthew</v>
      </c>
      <c r="C1898" s="11">
        <f>VLOOKUP($A1898,'Medical Examinations'!$A1898:$O4232,2,FALSE)</f>
        <v>24.13</v>
      </c>
      <c r="D1898" s="11">
        <f>VLOOKUP($A1898,'Medical Examinations'!$A1898:$O4232,3,FALSE)</f>
        <v>4.3899999999999997</v>
      </c>
      <c r="E1898" s="11" t="str">
        <f>VLOOKUP($A1898,'Medical Examinations'!$A1898:$P4232,14,FALSE)</f>
        <v>No</v>
      </c>
      <c r="F1898" s="11" t="str">
        <f>VLOOKUP($A1898,'Medical Examinations'!$A1898:$O4232,5,FALSE)</f>
        <v>No</v>
      </c>
      <c r="G1898" s="11" t="str">
        <f>VLOOKUP($A1898,'Medical Examinations'!$A1898:$O4232,6,FALSE)</f>
        <v>No</v>
      </c>
      <c r="H1898" s="11">
        <f>VLOOKUP($A1898,'Medical Examinations'!$A1898:$P4232,13,FALSE)</f>
        <v>1</v>
      </c>
      <c r="I1898" s="11" t="str">
        <f>VLOOKUP($A1898,'Medical Examinations'!$A1898:$P4232,16,FALSE)</f>
        <v>No</v>
      </c>
      <c r="J1898" s="11" t="str">
        <f>VLOOKUP($A1898,'Medical Examinations'!$A1898:$P4232,11,FALSE)</f>
        <v>Normal Weight</v>
      </c>
      <c r="K1898" s="11" t="str">
        <f>VLOOKUP($A1898,'Medical Examinations'!$A1898:$P4232,12,FALSE)</f>
        <v>Normal</v>
      </c>
      <c r="L1898" s="11" t="str">
        <f>VLOOKUP($A729,'Hospitalisation Details'!$K729:$S3071,7,FALSE)</f>
        <v>18 Jun 1960</v>
      </c>
      <c r="M1898" s="17">
        <f>VLOOKUP($A729,'Hospitalisation Details'!$K729:$S3071,9,FALSE)</f>
        <v>13937.67</v>
      </c>
      <c r="N1898" s="11" t="str">
        <f>VLOOKUP($A729,'Hospitalisation Details'!$K729:$S3071,4,FALSE)</f>
        <v>Tier - 2</v>
      </c>
      <c r="O1898" s="11" t="str">
        <f>VLOOKUP($A729,'Hospitalisation Details'!$K729:$S3071,5,FALSE)</f>
        <v>Tier - 1</v>
      </c>
      <c r="P1898" s="11" t="str">
        <f>VLOOKUP($A729,'Hospitalisation Details'!$K729:$S3071,6,FALSE)</f>
        <v>R1012</v>
      </c>
      <c r="Q1898" s="36">
        <f ca="1">VLOOKUP($A729,'Hospitalisation Details'!$K729:$S3071,8,FALSE)</f>
        <v>64</v>
      </c>
    </row>
    <row r="1899" spans="1:17" x14ac:dyDescent="0.3">
      <c r="A1899" s="14" t="str">
        <f>VLOOKUP('Customer Names'!A1899,'Customer Names'!A1899:F4233,1,FALSE)</f>
        <v>Id1898</v>
      </c>
      <c r="B1899" s="11" t="str">
        <f>VLOOKUP('Customer Names'!B1899,'Customer Names'!B1899:G4233,5,FALSE)</f>
        <v>Wesley C</v>
      </c>
      <c r="C1899" s="11">
        <f>VLOOKUP($A1899,'Medical Examinations'!$A1899:$O4233,2,FALSE)</f>
        <v>19.95</v>
      </c>
      <c r="D1899" s="11">
        <f>VLOOKUP($A1899,'Medical Examinations'!$A1899:$O4233,3,FALSE)</f>
        <v>5.13</v>
      </c>
      <c r="E1899" s="11" t="str">
        <f>VLOOKUP($A1899,'Medical Examinations'!$A1899:$P4233,14,FALSE)</f>
        <v>No</v>
      </c>
      <c r="F1899" s="11" t="str">
        <f>VLOOKUP($A1899,'Medical Examinations'!$A1899:$O4233,5,FALSE)</f>
        <v>Yes</v>
      </c>
      <c r="G1899" s="11" t="str">
        <f>VLOOKUP($A1899,'Medical Examinations'!$A1899:$O4233,6,FALSE)</f>
        <v>No</v>
      </c>
      <c r="H1899" s="11">
        <f>VLOOKUP($A1899,'Medical Examinations'!$A1899:$P4233,13,FALSE)</f>
        <v>2</v>
      </c>
      <c r="I1899" s="11" t="str">
        <f>VLOOKUP($A1899,'Medical Examinations'!$A1899:$P4233,16,FALSE)</f>
        <v>No</v>
      </c>
      <c r="J1899" s="11" t="str">
        <f>VLOOKUP($A1899,'Medical Examinations'!$A1899:$P4233,11,FALSE)</f>
        <v>Normal Weight</v>
      </c>
      <c r="K1899" s="11" t="str">
        <f>VLOOKUP($A1899,'Medical Examinations'!$A1899:$P4233,12,FALSE)</f>
        <v>Normal</v>
      </c>
      <c r="L1899" s="11" t="str">
        <f>VLOOKUP($A730,'Hospitalisation Details'!$K730:$S3072,7,FALSE)</f>
        <v>27 Jul 1962</v>
      </c>
      <c r="M1899" s="17">
        <f>VLOOKUP($A730,'Hospitalisation Details'!$K730:$S3072,9,FALSE)</f>
        <v>13919.82</v>
      </c>
      <c r="N1899" s="11" t="str">
        <f>VLOOKUP($A730,'Hospitalisation Details'!$K730:$S3072,4,FALSE)</f>
        <v>Tier - 2</v>
      </c>
      <c r="O1899" s="11" t="str">
        <f>VLOOKUP($A730,'Hospitalisation Details'!$K730:$S3072,5,FALSE)</f>
        <v>Tier - 2</v>
      </c>
      <c r="P1899" s="11" t="str">
        <f>VLOOKUP($A730,'Hospitalisation Details'!$K730:$S3072,6,FALSE)</f>
        <v>R1013</v>
      </c>
      <c r="Q1899" s="36">
        <f ca="1">VLOOKUP($A730,'Hospitalisation Details'!$K730:$S3072,8,FALSE)</f>
        <v>62</v>
      </c>
    </row>
    <row r="1900" spans="1:17" x14ac:dyDescent="0.3">
      <c r="A1900" s="14" t="str">
        <f>VLOOKUP('Customer Names'!A1900,'Customer Names'!A1900:F4234,1,FALSE)</f>
        <v>Id1899</v>
      </c>
      <c r="B1900" s="11" t="str">
        <f>VLOOKUP('Customer Names'!B1900,'Customer Names'!B1900:G4234,5,FALSE)</f>
        <v>Christopher</v>
      </c>
      <c r="C1900" s="11">
        <f>VLOOKUP($A1900,'Medical Examinations'!$A1900:$O4234,2,FALSE)</f>
        <v>21.24</v>
      </c>
      <c r="D1900" s="11">
        <f>VLOOKUP($A1900,'Medical Examinations'!$A1900:$O4234,3,FALSE)</f>
        <v>4.49</v>
      </c>
      <c r="E1900" s="11" t="str">
        <f>VLOOKUP($A1900,'Medical Examinations'!$A1900:$P4234,14,FALSE)</f>
        <v>No</v>
      </c>
      <c r="F1900" s="11" t="str">
        <f>VLOOKUP($A1900,'Medical Examinations'!$A1900:$O4234,5,FALSE)</f>
        <v>No</v>
      </c>
      <c r="G1900" s="11" t="str">
        <f>VLOOKUP($A1900,'Medical Examinations'!$A1900:$O4234,6,FALSE)</f>
        <v>No</v>
      </c>
      <c r="H1900" s="11">
        <f>VLOOKUP($A1900,'Medical Examinations'!$A1900:$P4234,13,FALSE)</f>
        <v>0</v>
      </c>
      <c r="I1900" s="11" t="str">
        <f>VLOOKUP($A1900,'Medical Examinations'!$A1900:$P4234,16,FALSE)</f>
        <v>No</v>
      </c>
      <c r="J1900" s="11" t="str">
        <f>VLOOKUP($A1900,'Medical Examinations'!$A1900:$P4234,11,FALSE)</f>
        <v>Normal Weight</v>
      </c>
      <c r="K1900" s="11" t="str">
        <f>VLOOKUP($A1900,'Medical Examinations'!$A1900:$P4234,12,FALSE)</f>
        <v>Normal</v>
      </c>
      <c r="L1900" s="11" t="str">
        <f>VLOOKUP($A731,'Hospitalisation Details'!$K731:$S3073,7,FALSE)</f>
        <v>7 Jul 1959</v>
      </c>
      <c r="M1900" s="17">
        <f>VLOOKUP($A731,'Hospitalisation Details'!$K731:$S3073,9,FALSE)</f>
        <v>13887.97</v>
      </c>
      <c r="N1900" s="11" t="str">
        <f>VLOOKUP($A731,'Hospitalisation Details'!$K731:$S3073,4,FALSE)</f>
        <v>Tier - 2</v>
      </c>
      <c r="O1900" s="11" t="str">
        <f>VLOOKUP($A731,'Hospitalisation Details'!$K731:$S3073,5,FALSE)</f>
        <v>Tier - 2</v>
      </c>
      <c r="P1900" s="11" t="str">
        <f>VLOOKUP($A731,'Hospitalisation Details'!$K731:$S3073,6,FALSE)</f>
        <v>R1013</v>
      </c>
      <c r="Q1900" s="36">
        <f ca="1">VLOOKUP($A731,'Hospitalisation Details'!$K731:$S3073,8,FALSE)</f>
        <v>65</v>
      </c>
    </row>
    <row r="1901" spans="1:17" x14ac:dyDescent="0.3">
      <c r="A1901" s="14" t="str">
        <f>VLOOKUP('Customer Names'!A1901,'Customer Names'!A1901:F4235,1,FALSE)</f>
        <v>Id1900</v>
      </c>
      <c r="B1901" s="11" t="str">
        <f>VLOOKUP('Customer Names'!B1901,'Customer Names'!B1901:G4235,5,FALSE)</f>
        <v>Jessica</v>
      </c>
      <c r="C1901" s="11">
        <f>VLOOKUP($A1901,'Medical Examinations'!$A1901:$O4235,2,FALSE)</f>
        <v>44.22</v>
      </c>
      <c r="D1901" s="11">
        <f>VLOOKUP($A1901,'Medical Examinations'!$A1901:$O4235,3,FALSE)</f>
        <v>6.35</v>
      </c>
      <c r="E1901" s="11" t="str">
        <f>VLOOKUP($A1901,'Medical Examinations'!$A1901:$P4235,14,FALSE)</f>
        <v>No</v>
      </c>
      <c r="F1901" s="11" t="str">
        <f>VLOOKUP($A1901,'Medical Examinations'!$A1901:$O4235,5,FALSE)</f>
        <v>No</v>
      </c>
      <c r="G1901" s="11" t="str">
        <f>VLOOKUP($A1901,'Medical Examinations'!$A1901:$O4235,6,FALSE)</f>
        <v>No</v>
      </c>
      <c r="H1901" s="11">
        <f>VLOOKUP($A1901,'Medical Examinations'!$A1901:$P4235,13,FALSE)</f>
        <v>0</v>
      </c>
      <c r="I1901" s="11" t="str">
        <f>VLOOKUP($A1901,'Medical Examinations'!$A1901:$P4235,16,FALSE)</f>
        <v>No</v>
      </c>
      <c r="J1901" s="11" t="str">
        <f>VLOOKUP($A1901,'Medical Examinations'!$A1901:$P4235,11,FALSE)</f>
        <v>Obesity</v>
      </c>
      <c r="K1901" s="11" t="str">
        <f>VLOOKUP($A1901,'Medical Examinations'!$A1901:$P4235,12,FALSE)</f>
        <v>Prediabetes</v>
      </c>
      <c r="L1901" s="11" t="str">
        <f>VLOOKUP($A732,'Hospitalisation Details'!$K732:$S3074,7,FALSE)</f>
        <v>29 Dec 1959</v>
      </c>
      <c r="M1901" s="17">
        <f>VLOOKUP($A732,'Hospitalisation Details'!$K732:$S3074,9,FALSE)</f>
        <v>13887.2</v>
      </c>
      <c r="N1901" s="11" t="str">
        <f>VLOOKUP($A732,'Hospitalisation Details'!$K732:$S3074,4,FALSE)</f>
        <v>Tier - 2</v>
      </c>
      <c r="O1901" s="11" t="str">
        <f>VLOOKUP($A732,'Hospitalisation Details'!$K732:$S3074,5,FALSE)</f>
        <v>Tier - 3</v>
      </c>
      <c r="P1901" s="11" t="str">
        <f>VLOOKUP($A732,'Hospitalisation Details'!$K732:$S3074,6,FALSE)</f>
        <v>R1013</v>
      </c>
      <c r="Q1901" s="36">
        <f ca="1">VLOOKUP($A732,'Hospitalisation Details'!$K732:$S3074,8,FALSE)</f>
        <v>65</v>
      </c>
    </row>
    <row r="1902" spans="1:17" x14ac:dyDescent="0.3">
      <c r="A1902" s="14" t="str">
        <f>VLOOKUP('Customer Names'!A1902,'Customer Names'!A1902:F4236,1,FALSE)</f>
        <v>Id1901</v>
      </c>
      <c r="B1902" s="11" t="str">
        <f>VLOOKUP('Customer Names'!B1902,'Customer Names'!B1902:G4236,5,FALSE)</f>
        <v>Christin</v>
      </c>
      <c r="C1902" s="11">
        <f>VLOOKUP($A1902,'Medical Examinations'!$A1902:$O4236,2,FALSE)</f>
        <v>41.1</v>
      </c>
      <c r="D1902" s="11">
        <f>VLOOKUP($A1902,'Medical Examinations'!$A1902:$O4236,3,FALSE)</f>
        <v>5.79</v>
      </c>
      <c r="E1902" s="11" t="str">
        <f>VLOOKUP($A1902,'Medical Examinations'!$A1902:$P4236,14,FALSE)</f>
        <v>No</v>
      </c>
      <c r="F1902" s="11" t="str">
        <f>VLOOKUP($A1902,'Medical Examinations'!$A1902:$O4236,5,FALSE)</f>
        <v>No</v>
      </c>
      <c r="G1902" s="11" t="str">
        <f>VLOOKUP($A1902,'Medical Examinations'!$A1902:$O4236,6,FALSE)</f>
        <v>No</v>
      </c>
      <c r="H1902" s="11">
        <f>VLOOKUP($A1902,'Medical Examinations'!$A1902:$P4236,13,FALSE)</f>
        <v>0</v>
      </c>
      <c r="I1902" s="11" t="str">
        <f>VLOOKUP($A1902,'Medical Examinations'!$A1902:$P4236,16,FALSE)</f>
        <v>No</v>
      </c>
      <c r="J1902" s="11" t="str">
        <f>VLOOKUP($A1902,'Medical Examinations'!$A1902:$P4236,11,FALSE)</f>
        <v>Obesity</v>
      </c>
      <c r="K1902" s="11" t="str">
        <f>VLOOKUP($A1902,'Medical Examinations'!$A1902:$P4236,12,FALSE)</f>
        <v>Prediabetes</v>
      </c>
      <c r="L1902" s="11" t="str">
        <f>VLOOKUP($A733,'Hospitalisation Details'!$K733:$S3075,7,FALSE)</f>
        <v>25 Sep 1985</v>
      </c>
      <c r="M1902" s="17">
        <f>VLOOKUP($A733,'Hospitalisation Details'!$K733:$S3075,9,FALSE)</f>
        <v>13886.4</v>
      </c>
      <c r="N1902" s="11" t="str">
        <f>VLOOKUP($A733,'Hospitalisation Details'!$K733:$S3075,4,FALSE)</f>
        <v>Tier - 2</v>
      </c>
      <c r="O1902" s="11" t="str">
        <f>VLOOKUP($A733,'Hospitalisation Details'!$K733:$S3075,5,FALSE)</f>
        <v>Tier - 2</v>
      </c>
      <c r="P1902" s="11" t="str">
        <f>VLOOKUP($A733,'Hospitalisation Details'!$K733:$S3075,6,FALSE)</f>
        <v>R1012</v>
      </c>
      <c r="Q1902" s="36">
        <f ca="1">VLOOKUP($A733,'Hospitalisation Details'!$K733:$S3075,8,FALSE)</f>
        <v>39</v>
      </c>
    </row>
    <row r="1903" spans="1:17" x14ac:dyDescent="0.3">
      <c r="A1903" s="14" t="str">
        <f>VLOOKUP('Customer Names'!A1903,'Customer Names'!A1903:F4237,1,FALSE)</f>
        <v>Id1902</v>
      </c>
      <c r="B1903" s="11" t="str">
        <f>VLOOKUP('Customer Names'!B1903,'Customer Names'!B1903:G4237,5,FALSE)</f>
        <v>Sara</v>
      </c>
      <c r="C1903" s="11">
        <f>VLOOKUP($A1903,'Medical Examinations'!$A1903:$O4237,2,FALSE)</f>
        <v>34.200000000000003</v>
      </c>
      <c r="D1903" s="11">
        <f>VLOOKUP($A1903,'Medical Examinations'!$A1903:$O4237,3,FALSE)</f>
        <v>4.78</v>
      </c>
      <c r="E1903" s="11" t="str">
        <f>VLOOKUP($A1903,'Medical Examinations'!$A1903:$P4237,14,FALSE)</f>
        <v>Yes</v>
      </c>
      <c r="F1903" s="11" t="str">
        <f>VLOOKUP($A1903,'Medical Examinations'!$A1903:$O4237,5,FALSE)</f>
        <v>No</v>
      </c>
      <c r="G1903" s="11" t="str">
        <f>VLOOKUP($A1903,'Medical Examinations'!$A1903:$O4237,6,FALSE)</f>
        <v>No</v>
      </c>
      <c r="H1903" s="11">
        <f>VLOOKUP($A1903,'Medical Examinations'!$A1903:$P4237,13,FALSE)</f>
        <v>0</v>
      </c>
      <c r="I1903" s="11" t="str">
        <f>VLOOKUP($A1903,'Medical Examinations'!$A1903:$P4237,16,FALSE)</f>
        <v>No</v>
      </c>
      <c r="J1903" s="11" t="str">
        <f>VLOOKUP($A1903,'Medical Examinations'!$A1903:$P4237,11,FALSE)</f>
        <v>Obesity</v>
      </c>
      <c r="K1903" s="11" t="str">
        <f>VLOOKUP($A1903,'Medical Examinations'!$A1903:$P4237,12,FALSE)</f>
        <v>Normal</v>
      </c>
      <c r="L1903" s="11" t="str">
        <f>VLOOKUP($A734,'Hospitalisation Details'!$K734:$S3076,7,FALSE)</f>
        <v>5 Oct 1959</v>
      </c>
      <c r="M1903" s="17">
        <f>VLOOKUP($A734,'Hospitalisation Details'!$K734:$S3076,9,FALSE)</f>
        <v>13880.95</v>
      </c>
      <c r="N1903" s="11" t="str">
        <f>VLOOKUP($A734,'Hospitalisation Details'!$K734:$S3076,4,FALSE)</f>
        <v>Tier - 2</v>
      </c>
      <c r="O1903" s="11" t="str">
        <f>VLOOKUP($A734,'Hospitalisation Details'!$K734:$S3076,5,FALSE)</f>
        <v>Tier - 2</v>
      </c>
      <c r="P1903" s="11" t="str">
        <f>VLOOKUP($A734,'Hospitalisation Details'!$K734:$S3076,6,FALSE)</f>
        <v>R1011</v>
      </c>
      <c r="Q1903" s="36">
        <f ca="1">VLOOKUP($A734,'Hospitalisation Details'!$K734:$S3076,8,FALSE)</f>
        <v>65</v>
      </c>
    </row>
    <row r="1904" spans="1:17" x14ac:dyDescent="0.3">
      <c r="A1904" s="14" t="str">
        <f>VLOOKUP('Customer Names'!A1904,'Customer Names'!A1904:F4238,1,FALSE)</f>
        <v>Id1903</v>
      </c>
      <c r="B1904" s="11" t="str">
        <f>VLOOKUP('Customer Names'!B1904,'Customer Names'!B1904:G4238,5,FALSE)</f>
        <v>Elizabeth</v>
      </c>
      <c r="C1904" s="11">
        <f>VLOOKUP($A1904,'Medical Examinations'!$A1904:$O4238,2,FALSE)</f>
        <v>29.92</v>
      </c>
      <c r="D1904" s="11">
        <f>VLOOKUP($A1904,'Medical Examinations'!$A1904:$O4238,3,FALSE)</f>
        <v>6.02</v>
      </c>
      <c r="E1904" s="11" t="str">
        <f>VLOOKUP($A1904,'Medical Examinations'!$A1904:$P4238,14,FALSE)</f>
        <v>Yes</v>
      </c>
      <c r="F1904" s="11" t="str">
        <f>VLOOKUP($A1904,'Medical Examinations'!$A1904:$O4238,5,FALSE)</f>
        <v>No</v>
      </c>
      <c r="G1904" s="11" t="str">
        <f>VLOOKUP($A1904,'Medical Examinations'!$A1904:$O4238,6,FALSE)</f>
        <v>No</v>
      </c>
      <c r="H1904" s="11">
        <f>VLOOKUP($A1904,'Medical Examinations'!$A1904:$P4238,13,FALSE)</f>
        <v>0</v>
      </c>
      <c r="I1904" s="11" t="str">
        <f>VLOOKUP($A1904,'Medical Examinations'!$A1904:$P4238,16,FALSE)</f>
        <v>No</v>
      </c>
      <c r="J1904" s="11" t="str">
        <f>VLOOKUP($A1904,'Medical Examinations'!$A1904:$P4238,11,FALSE)</f>
        <v>Obesity</v>
      </c>
      <c r="K1904" s="11" t="str">
        <f>VLOOKUP($A1904,'Medical Examinations'!$A1904:$P4238,12,FALSE)</f>
        <v>Prediabetes</v>
      </c>
      <c r="L1904" s="11" t="str">
        <f>VLOOKUP($A735,'Hospitalisation Details'!$K735:$S3077,7,FALSE)</f>
        <v>19 Dec 1978</v>
      </c>
      <c r="M1904" s="17">
        <f>VLOOKUP($A735,'Hospitalisation Details'!$K735:$S3077,9,FALSE)</f>
        <v>13874.89</v>
      </c>
      <c r="N1904" s="11" t="str">
        <f>VLOOKUP($A735,'Hospitalisation Details'!$K735:$S3077,4,FALSE)</f>
        <v>Tier - 2</v>
      </c>
      <c r="O1904" s="11" t="str">
        <f>VLOOKUP($A735,'Hospitalisation Details'!$K735:$S3077,5,FALSE)</f>
        <v>Tier - 1</v>
      </c>
      <c r="P1904" s="11" t="str">
        <f>VLOOKUP($A735,'Hospitalisation Details'!$K735:$S3077,6,FALSE)</f>
        <v>R1012</v>
      </c>
      <c r="Q1904" s="36">
        <f ca="1">VLOOKUP($A735,'Hospitalisation Details'!$K735:$S3077,8,FALSE)</f>
        <v>46</v>
      </c>
    </row>
    <row r="1905" spans="1:17" x14ac:dyDescent="0.3">
      <c r="A1905" s="14" t="str">
        <f>VLOOKUP('Customer Names'!A1905,'Customer Names'!A1905:F4239,1,FALSE)</f>
        <v>Id1904</v>
      </c>
      <c r="B1905" s="11" t="str">
        <f>VLOOKUP('Customer Names'!B1905,'Customer Names'!B1905:G4239,5,FALSE)</f>
        <v>Margaret P</v>
      </c>
      <c r="C1905" s="11">
        <f>VLOOKUP($A1905,'Medical Examinations'!$A1905:$O4239,2,FALSE)</f>
        <v>28.93</v>
      </c>
      <c r="D1905" s="11">
        <f>VLOOKUP($A1905,'Medical Examinations'!$A1905:$O4239,3,FALSE)</f>
        <v>4.4400000000000004</v>
      </c>
      <c r="E1905" s="11" t="str">
        <f>VLOOKUP($A1905,'Medical Examinations'!$A1905:$P4239,14,FALSE)</f>
        <v>No</v>
      </c>
      <c r="F1905" s="11" t="str">
        <f>VLOOKUP($A1905,'Medical Examinations'!$A1905:$O4239,5,FALSE)</f>
        <v>No</v>
      </c>
      <c r="G1905" s="11" t="str">
        <f>VLOOKUP($A1905,'Medical Examinations'!$A1905:$O4239,6,FALSE)</f>
        <v>No</v>
      </c>
      <c r="H1905" s="11">
        <f>VLOOKUP($A1905,'Medical Examinations'!$A1905:$P4239,13,FALSE)</f>
        <v>0</v>
      </c>
      <c r="I1905" s="11" t="str">
        <f>VLOOKUP($A1905,'Medical Examinations'!$A1905:$P4239,16,FALSE)</f>
        <v>No</v>
      </c>
      <c r="J1905" s="11" t="str">
        <f>VLOOKUP($A1905,'Medical Examinations'!$A1905:$P4239,11,FALSE)</f>
        <v>Overweight</v>
      </c>
      <c r="K1905" s="11" t="str">
        <f>VLOOKUP($A1905,'Medical Examinations'!$A1905:$P4239,12,FALSE)</f>
        <v>Normal</v>
      </c>
      <c r="L1905" s="11" t="str">
        <f>VLOOKUP($A736,'Hospitalisation Details'!$K736:$S3078,7,FALSE)</f>
        <v>21 Jul 1960</v>
      </c>
      <c r="M1905" s="17">
        <f>VLOOKUP($A736,'Hospitalisation Details'!$K736:$S3078,9,FALSE)</f>
        <v>13844.8</v>
      </c>
      <c r="N1905" s="11" t="str">
        <f>VLOOKUP($A736,'Hospitalisation Details'!$K736:$S3078,4,FALSE)</f>
        <v>Tier - 2</v>
      </c>
      <c r="O1905" s="11" t="str">
        <f>VLOOKUP($A736,'Hospitalisation Details'!$K736:$S3078,5,FALSE)</f>
        <v>Tier - 2</v>
      </c>
      <c r="P1905" s="11" t="str">
        <f>VLOOKUP($A736,'Hospitalisation Details'!$K736:$S3078,6,FALSE)</f>
        <v>R1012</v>
      </c>
      <c r="Q1905" s="36">
        <f ca="1">VLOOKUP($A736,'Hospitalisation Details'!$K736:$S3078,8,FALSE)</f>
        <v>64</v>
      </c>
    </row>
    <row r="1906" spans="1:17" x14ac:dyDescent="0.3">
      <c r="A1906" s="14" t="str">
        <f>VLOOKUP('Customer Names'!A1906,'Customer Names'!A1906:F4240,1,FALSE)</f>
        <v>Id1905</v>
      </c>
      <c r="B1906" s="11" t="str">
        <f>VLOOKUP('Customer Names'!B1906,'Customer Names'!B1906:G4240,5,FALSE)</f>
        <v>Tiffany K</v>
      </c>
      <c r="C1906" s="11">
        <f>VLOOKUP($A1906,'Medical Examinations'!$A1906:$O4240,2,FALSE)</f>
        <v>31.254999999999999</v>
      </c>
      <c r="D1906" s="11">
        <f>VLOOKUP($A1906,'Medical Examinations'!$A1906:$O4240,3,FALSE)</f>
        <v>5.84</v>
      </c>
      <c r="E1906" s="11" t="str">
        <f>VLOOKUP($A1906,'Medical Examinations'!$A1906:$P4240,14,FALSE)</f>
        <v>Yes</v>
      </c>
      <c r="F1906" s="11" t="str">
        <f>VLOOKUP($A1906,'Medical Examinations'!$A1906:$O4240,5,FALSE)</f>
        <v>No</v>
      </c>
      <c r="G1906" s="11" t="str">
        <f>VLOOKUP($A1906,'Medical Examinations'!$A1906:$O4240,6,FALSE)</f>
        <v>No</v>
      </c>
      <c r="H1906" s="11">
        <f>VLOOKUP($A1906,'Medical Examinations'!$A1906:$P4240,13,FALSE)</f>
        <v>1</v>
      </c>
      <c r="I1906" s="11" t="str">
        <f>VLOOKUP($A1906,'Medical Examinations'!$A1906:$P4240,16,FALSE)</f>
        <v>No</v>
      </c>
      <c r="J1906" s="11" t="str">
        <f>VLOOKUP($A1906,'Medical Examinations'!$A1906:$P4240,11,FALSE)</f>
        <v>Obesity</v>
      </c>
      <c r="K1906" s="11" t="str">
        <f>VLOOKUP($A1906,'Medical Examinations'!$A1906:$P4240,12,FALSE)</f>
        <v>Prediabetes</v>
      </c>
      <c r="L1906" s="11" t="str">
        <f>VLOOKUP($A737,'Hospitalisation Details'!$K737:$S3079,7,FALSE)</f>
        <v>7 Jun 2003</v>
      </c>
      <c r="M1906" s="17">
        <f>VLOOKUP($A737,'Hospitalisation Details'!$K737:$S3079,9,FALSE)</f>
        <v>13844.51</v>
      </c>
      <c r="N1906" s="11" t="str">
        <f>VLOOKUP($A737,'Hospitalisation Details'!$K737:$S3079,4,FALSE)</f>
        <v>Tier - 2</v>
      </c>
      <c r="O1906" s="11" t="str">
        <f>VLOOKUP($A737,'Hospitalisation Details'!$K737:$S3079,5,FALSE)</f>
        <v>Tier - 1</v>
      </c>
      <c r="P1906" s="11" t="str">
        <f>VLOOKUP($A737,'Hospitalisation Details'!$K737:$S3079,6,FALSE)</f>
        <v>R1011</v>
      </c>
      <c r="Q1906" s="36">
        <f ca="1">VLOOKUP($A737,'Hospitalisation Details'!$K737:$S3079,8,FALSE)</f>
        <v>21</v>
      </c>
    </row>
    <row r="1907" spans="1:17" x14ac:dyDescent="0.3">
      <c r="A1907" s="14" t="str">
        <f>VLOOKUP('Customer Names'!A1907,'Customer Names'!A1907:F4241,1,FALSE)</f>
        <v>Id1906</v>
      </c>
      <c r="B1907" s="11" t="str">
        <f>VLOOKUP('Customer Names'!B1907,'Customer Names'!B1907:G4241,5,FALSE)</f>
        <v>David M</v>
      </c>
      <c r="C1907" s="11">
        <f>VLOOKUP($A1907,'Medical Examinations'!$A1907:$O4241,2,FALSE)</f>
        <v>29.83</v>
      </c>
      <c r="D1907" s="11">
        <f>VLOOKUP($A1907,'Medical Examinations'!$A1907:$O4241,3,FALSE)</f>
        <v>5.39</v>
      </c>
      <c r="E1907" s="11" t="str">
        <f>VLOOKUP($A1907,'Medical Examinations'!$A1907:$P4241,14,FALSE)</f>
        <v>No</v>
      </c>
      <c r="F1907" s="11" t="str">
        <f>VLOOKUP($A1907,'Medical Examinations'!$A1907:$O4241,5,FALSE)</f>
        <v>No</v>
      </c>
      <c r="G1907" s="11" t="str">
        <f>VLOOKUP($A1907,'Medical Examinations'!$A1907:$O4241,6,FALSE)</f>
        <v>No</v>
      </c>
      <c r="H1907" s="11">
        <f>VLOOKUP($A1907,'Medical Examinations'!$A1907:$P4241,13,FALSE)</f>
        <v>0</v>
      </c>
      <c r="I1907" s="11" t="str">
        <f>VLOOKUP($A1907,'Medical Examinations'!$A1907:$P4241,16,FALSE)</f>
        <v>No</v>
      </c>
      <c r="J1907" s="11" t="str">
        <f>VLOOKUP($A1907,'Medical Examinations'!$A1907:$P4241,11,FALSE)</f>
        <v>Overweight</v>
      </c>
      <c r="K1907" s="11" t="str">
        <f>VLOOKUP($A1907,'Medical Examinations'!$A1907:$P4241,12,FALSE)</f>
        <v>Normal</v>
      </c>
      <c r="L1907" s="11" t="str">
        <f>VLOOKUP($A738,'Hospitalisation Details'!$K738:$S3080,7,FALSE)</f>
        <v>10 Dec 1958</v>
      </c>
      <c r="M1907" s="17">
        <f>VLOOKUP($A738,'Hospitalisation Details'!$K738:$S3080,9,FALSE)</f>
        <v>13831.12</v>
      </c>
      <c r="N1907" s="11" t="str">
        <f>VLOOKUP($A738,'Hospitalisation Details'!$K738:$S3080,4,FALSE)</f>
        <v>Tier - 3</v>
      </c>
      <c r="O1907" s="11" t="str">
        <f>VLOOKUP($A738,'Hospitalisation Details'!$K738:$S3080,5,FALSE)</f>
        <v>Tier - 1</v>
      </c>
      <c r="P1907" s="11" t="str">
        <f>VLOOKUP($A738,'Hospitalisation Details'!$K738:$S3080,6,FALSE)</f>
        <v>R1013</v>
      </c>
      <c r="Q1907" s="36">
        <f ca="1">VLOOKUP($A738,'Hospitalisation Details'!$K738:$S3080,8,FALSE)</f>
        <v>66</v>
      </c>
    </row>
    <row r="1908" spans="1:17" x14ac:dyDescent="0.3">
      <c r="A1908" s="14" t="str">
        <f>VLOOKUP('Customer Names'!A1908,'Customer Names'!A1908:F4242,1,FALSE)</f>
        <v>Id1907</v>
      </c>
      <c r="B1908" s="11" t="str">
        <f>VLOOKUP('Customer Names'!B1908,'Customer Names'!B1908:G4242,5,FALSE)</f>
        <v>Christine E</v>
      </c>
      <c r="C1908" s="11">
        <f>VLOOKUP($A1908,'Medical Examinations'!$A1908:$O4242,2,FALSE)</f>
        <v>29.59</v>
      </c>
      <c r="D1908" s="11">
        <f>VLOOKUP($A1908,'Medical Examinations'!$A1908:$O4242,3,FALSE)</f>
        <v>6.16</v>
      </c>
      <c r="E1908" s="11" t="str">
        <f>VLOOKUP($A1908,'Medical Examinations'!$A1908:$P4242,14,FALSE)</f>
        <v>No</v>
      </c>
      <c r="F1908" s="11" t="str">
        <f>VLOOKUP($A1908,'Medical Examinations'!$A1908:$O4242,5,FALSE)</f>
        <v>No</v>
      </c>
      <c r="G1908" s="11" t="str">
        <f>VLOOKUP($A1908,'Medical Examinations'!$A1908:$O4242,6,FALSE)</f>
        <v>Yes</v>
      </c>
      <c r="H1908" s="11">
        <f>VLOOKUP($A1908,'Medical Examinations'!$A1908:$P4242,13,FALSE)</f>
        <v>1</v>
      </c>
      <c r="I1908" s="11" t="str">
        <f>VLOOKUP($A1908,'Medical Examinations'!$A1908:$P4242,16,FALSE)</f>
        <v>No</v>
      </c>
      <c r="J1908" s="11" t="str">
        <f>VLOOKUP($A1908,'Medical Examinations'!$A1908:$P4242,11,FALSE)</f>
        <v>Overweight</v>
      </c>
      <c r="K1908" s="11" t="str">
        <f>VLOOKUP($A1908,'Medical Examinations'!$A1908:$P4242,12,FALSE)</f>
        <v>Prediabetes</v>
      </c>
      <c r="L1908" s="11" t="str">
        <f>VLOOKUP($A739,'Hospitalisation Details'!$K739:$S3081,7,FALSE)</f>
        <v>25 Nov 1958</v>
      </c>
      <c r="M1908" s="17">
        <f>VLOOKUP($A739,'Hospitalisation Details'!$K739:$S3081,9,FALSE)</f>
        <v>13822.8</v>
      </c>
      <c r="N1908" s="11" t="str">
        <f>VLOOKUP($A739,'Hospitalisation Details'!$K739:$S3081,4,FALSE)</f>
        <v>Tier - 3</v>
      </c>
      <c r="O1908" s="11" t="str">
        <f>VLOOKUP($A739,'Hospitalisation Details'!$K739:$S3081,5,FALSE)</f>
        <v>Tier - 3</v>
      </c>
      <c r="P1908" s="11" t="str">
        <f>VLOOKUP($A739,'Hospitalisation Details'!$K739:$S3081,6,FALSE)</f>
        <v>R1011</v>
      </c>
      <c r="Q1908" s="36">
        <f ca="1">VLOOKUP($A739,'Hospitalisation Details'!$K739:$S3081,8,FALSE)</f>
        <v>66</v>
      </c>
    </row>
    <row r="1909" spans="1:17" x14ac:dyDescent="0.3">
      <c r="A1909" s="14" t="str">
        <f>VLOOKUP('Customer Names'!A1909,'Customer Names'!A1909:F4243,1,FALSE)</f>
        <v>Id1908</v>
      </c>
      <c r="B1909" s="11" t="str">
        <f>VLOOKUP('Customer Names'!B1909,'Customer Names'!B1909:G4243,5,FALSE)</f>
        <v>Donna</v>
      </c>
      <c r="C1909" s="11">
        <f>VLOOKUP($A1909,'Medical Examinations'!$A1909:$O4243,2,FALSE)</f>
        <v>31.16</v>
      </c>
      <c r="D1909" s="11">
        <f>VLOOKUP($A1909,'Medical Examinations'!$A1909:$O4243,3,FALSE)</f>
        <v>4.49</v>
      </c>
      <c r="E1909" s="11" t="str">
        <f>VLOOKUP($A1909,'Medical Examinations'!$A1909:$P4243,14,FALSE)</f>
        <v>No</v>
      </c>
      <c r="F1909" s="11" t="str">
        <f>VLOOKUP($A1909,'Medical Examinations'!$A1909:$O4243,5,FALSE)</f>
        <v>No</v>
      </c>
      <c r="G1909" s="11" t="str">
        <f>VLOOKUP($A1909,'Medical Examinations'!$A1909:$O4243,6,FALSE)</f>
        <v>Yes</v>
      </c>
      <c r="H1909" s="11">
        <f>VLOOKUP($A1909,'Medical Examinations'!$A1909:$P4243,13,FALSE)</f>
        <v>1</v>
      </c>
      <c r="I1909" s="11" t="str">
        <f>VLOOKUP($A1909,'Medical Examinations'!$A1909:$P4243,16,FALSE)</f>
        <v>No</v>
      </c>
      <c r="J1909" s="11" t="str">
        <f>VLOOKUP($A1909,'Medical Examinations'!$A1909:$P4243,11,FALSE)</f>
        <v>Obesity</v>
      </c>
      <c r="K1909" s="11" t="str">
        <f>VLOOKUP($A1909,'Medical Examinations'!$A1909:$P4243,12,FALSE)</f>
        <v>Normal</v>
      </c>
      <c r="L1909" s="11" t="str">
        <f>VLOOKUP($A740,'Hospitalisation Details'!$K740:$S3082,7,FALSE)</f>
        <v>8 Dec 1986</v>
      </c>
      <c r="M1909" s="17">
        <f>VLOOKUP($A740,'Hospitalisation Details'!$K740:$S3082,9,FALSE)</f>
        <v>13819.49</v>
      </c>
      <c r="N1909" s="11" t="str">
        <f>VLOOKUP($A740,'Hospitalisation Details'!$K740:$S3082,4,FALSE)</f>
        <v>Tier - 3</v>
      </c>
      <c r="O1909" s="11" t="str">
        <f>VLOOKUP($A740,'Hospitalisation Details'!$K740:$S3082,5,FALSE)</f>
        <v>Tier - 2</v>
      </c>
      <c r="P1909" s="11" t="str">
        <f>VLOOKUP($A740,'Hospitalisation Details'!$K740:$S3082,6,FALSE)</f>
        <v>R1012</v>
      </c>
      <c r="Q1909" s="36">
        <f ca="1">VLOOKUP($A740,'Hospitalisation Details'!$K740:$S3082,8,FALSE)</f>
        <v>38</v>
      </c>
    </row>
    <row r="1910" spans="1:17" x14ac:dyDescent="0.3">
      <c r="A1910" s="14" t="str">
        <f>VLOOKUP('Customer Names'!A1910,'Customer Names'!A1910:F4244,1,FALSE)</f>
        <v>Id1909</v>
      </c>
      <c r="B1910" s="11" t="str">
        <f>VLOOKUP('Customer Names'!B1910,'Customer Names'!B1910:G4244,5,FALSE)</f>
        <v>Rod</v>
      </c>
      <c r="C1910" s="11">
        <f>VLOOKUP($A1910,'Medical Examinations'!$A1910:$O4244,2,FALSE)</f>
        <v>34.21</v>
      </c>
      <c r="D1910" s="11">
        <f>VLOOKUP($A1910,'Medical Examinations'!$A1910:$O4244,3,FALSE)</f>
        <v>4.4800000000000004</v>
      </c>
      <c r="E1910" s="11" t="str">
        <f>VLOOKUP($A1910,'Medical Examinations'!$A1910:$P4244,14,FALSE)</f>
        <v>Yes</v>
      </c>
      <c r="F1910" s="11" t="str">
        <f>VLOOKUP($A1910,'Medical Examinations'!$A1910:$O4244,5,FALSE)</f>
        <v>No</v>
      </c>
      <c r="G1910" s="11" t="str">
        <f>VLOOKUP($A1910,'Medical Examinations'!$A1910:$O4244,6,FALSE)</f>
        <v>No</v>
      </c>
      <c r="H1910" s="11">
        <f>VLOOKUP($A1910,'Medical Examinations'!$A1910:$P4244,13,FALSE)</f>
        <v>1</v>
      </c>
      <c r="I1910" s="11" t="str">
        <f>VLOOKUP($A1910,'Medical Examinations'!$A1910:$P4244,16,FALSE)</f>
        <v>No</v>
      </c>
      <c r="J1910" s="11" t="str">
        <f>VLOOKUP($A1910,'Medical Examinations'!$A1910:$P4244,11,FALSE)</f>
        <v>Obesity</v>
      </c>
      <c r="K1910" s="11" t="str">
        <f>VLOOKUP($A1910,'Medical Examinations'!$A1910:$P4244,12,FALSE)</f>
        <v>Normal</v>
      </c>
      <c r="L1910" s="11" t="str">
        <f>VLOOKUP($A741,'Hospitalisation Details'!$K741:$S3083,7,FALSE)</f>
        <v>10 Nov 1966</v>
      </c>
      <c r="M1910" s="17">
        <f>VLOOKUP($A741,'Hospitalisation Details'!$K741:$S3083,9,FALSE)</f>
        <v>13801.61</v>
      </c>
      <c r="N1910" s="11" t="str">
        <f>VLOOKUP($A741,'Hospitalisation Details'!$K741:$S3083,4,FALSE)</f>
        <v>Tier - 3</v>
      </c>
      <c r="O1910" s="11" t="str">
        <f>VLOOKUP($A741,'Hospitalisation Details'!$K741:$S3083,5,FALSE)</f>
        <v>Tier - 3</v>
      </c>
      <c r="P1910" s="11" t="str">
        <f>VLOOKUP($A741,'Hospitalisation Details'!$K741:$S3083,6,FALSE)</f>
        <v>R1026</v>
      </c>
      <c r="Q1910" s="36">
        <f ca="1">VLOOKUP($A741,'Hospitalisation Details'!$K741:$S3083,8,FALSE)</f>
        <v>58</v>
      </c>
    </row>
    <row r="1911" spans="1:17" x14ac:dyDescent="0.3">
      <c r="A1911" s="14" t="str">
        <f>VLOOKUP('Customer Names'!A1911,'Customer Names'!A1911:F4245,1,FALSE)</f>
        <v>Id1910</v>
      </c>
      <c r="B1911" s="11" t="str">
        <f>VLOOKUP('Customer Names'!B1911,'Customer Names'!B1911:G4245,5,FALSE)</f>
        <v>Joe</v>
      </c>
      <c r="C1911" s="11">
        <f>VLOOKUP($A1911,'Medical Examinations'!$A1911:$O4245,2,FALSE)</f>
        <v>34.86</v>
      </c>
      <c r="D1911" s="11">
        <f>VLOOKUP($A1911,'Medical Examinations'!$A1911:$O4245,3,FALSE)</f>
        <v>10.97</v>
      </c>
      <c r="E1911" s="11" t="str">
        <f>VLOOKUP($A1911,'Medical Examinations'!$A1911:$P4245,14,FALSE)</f>
        <v>No</v>
      </c>
      <c r="F1911" s="11" t="str">
        <f>VLOOKUP($A1911,'Medical Examinations'!$A1911:$O4245,5,FALSE)</f>
        <v>No</v>
      </c>
      <c r="G1911" s="11" t="str">
        <f>VLOOKUP($A1911,'Medical Examinations'!$A1911:$O4245,6,FALSE)</f>
        <v>No</v>
      </c>
      <c r="H1911" s="11">
        <f>VLOOKUP($A1911,'Medical Examinations'!$A1911:$P4245,13,FALSE)</f>
        <v>0</v>
      </c>
      <c r="I1911" s="11" t="str">
        <f>VLOOKUP($A1911,'Medical Examinations'!$A1911:$P4245,16,FALSE)</f>
        <v>No</v>
      </c>
      <c r="J1911" s="11" t="str">
        <f>VLOOKUP($A1911,'Medical Examinations'!$A1911:$P4245,11,FALSE)</f>
        <v>Obesity</v>
      </c>
      <c r="K1911" s="11" t="str">
        <f>VLOOKUP($A1911,'Medical Examinations'!$A1911:$P4245,12,FALSE)</f>
        <v>Diabetes</v>
      </c>
      <c r="L1911" s="11" t="str">
        <f>VLOOKUP($A742,'Hospitalisation Details'!$K742:$S3084,7,FALSE)</f>
        <v>6 Aug 1959</v>
      </c>
      <c r="M1911" s="17">
        <f>VLOOKUP($A742,'Hospitalisation Details'!$K742:$S3084,9,FALSE)</f>
        <v>13770.1</v>
      </c>
      <c r="N1911" s="11" t="str">
        <f>VLOOKUP($A742,'Hospitalisation Details'!$K742:$S3084,4,FALSE)</f>
        <v>Tier - 3</v>
      </c>
      <c r="O1911" s="11" t="str">
        <f>VLOOKUP($A742,'Hospitalisation Details'!$K742:$S3084,5,FALSE)</f>
        <v>Tier - 1</v>
      </c>
      <c r="P1911" s="11" t="str">
        <f>VLOOKUP($A742,'Hospitalisation Details'!$K742:$S3084,6,FALSE)</f>
        <v>R1012</v>
      </c>
      <c r="Q1911" s="36">
        <f ca="1">VLOOKUP($A742,'Hospitalisation Details'!$K742:$S3084,8,FALSE)</f>
        <v>65</v>
      </c>
    </row>
    <row r="1912" spans="1:17" x14ac:dyDescent="0.3">
      <c r="A1912" s="14" t="str">
        <f>VLOOKUP('Customer Names'!A1912,'Customer Names'!A1912:F4246,1,FALSE)</f>
        <v>Id1911</v>
      </c>
      <c r="B1912" s="11" t="str">
        <f>VLOOKUP('Customer Names'!B1912,'Customer Names'!B1912:G4246,5,FALSE)</f>
        <v>Kayleigh</v>
      </c>
      <c r="C1912" s="11">
        <f>VLOOKUP($A1912,'Medical Examinations'!$A1912:$O4246,2,FALSE)</f>
        <v>34.58</v>
      </c>
      <c r="D1912" s="11">
        <f>VLOOKUP($A1912,'Medical Examinations'!$A1912:$O4246,3,FALSE)</f>
        <v>5.14</v>
      </c>
      <c r="E1912" s="11" t="str">
        <f>VLOOKUP($A1912,'Medical Examinations'!$A1912:$P4246,14,FALSE)</f>
        <v>No</v>
      </c>
      <c r="F1912" s="11" t="str">
        <f>VLOOKUP($A1912,'Medical Examinations'!$A1912:$O4246,5,FALSE)</f>
        <v>Yes</v>
      </c>
      <c r="G1912" s="11" t="str">
        <f>VLOOKUP($A1912,'Medical Examinations'!$A1912:$O4246,6,FALSE)</f>
        <v>No</v>
      </c>
      <c r="H1912" s="11">
        <f>VLOOKUP($A1912,'Medical Examinations'!$A1912:$P4246,13,FALSE)</f>
        <v>2</v>
      </c>
      <c r="I1912" s="11" t="str">
        <f>VLOOKUP($A1912,'Medical Examinations'!$A1912:$P4246,16,FALSE)</f>
        <v>No</v>
      </c>
      <c r="J1912" s="11" t="str">
        <f>VLOOKUP($A1912,'Medical Examinations'!$A1912:$P4246,11,FALSE)</f>
        <v>Obesity</v>
      </c>
      <c r="K1912" s="11" t="str">
        <f>VLOOKUP($A1912,'Medical Examinations'!$A1912:$P4246,12,FALSE)</f>
        <v>Normal</v>
      </c>
      <c r="L1912" s="11" t="str">
        <f>VLOOKUP($A743,'Hospitalisation Details'!$K743:$S3085,7,FALSE)</f>
        <v>16 Jul 2004</v>
      </c>
      <c r="M1912" s="17">
        <f>VLOOKUP($A743,'Hospitalisation Details'!$K743:$S3085,9,FALSE)</f>
        <v>13747.87</v>
      </c>
      <c r="N1912" s="11" t="str">
        <f>VLOOKUP($A743,'Hospitalisation Details'!$K743:$S3085,4,FALSE)</f>
        <v>Tier - 3</v>
      </c>
      <c r="O1912" s="11" t="str">
        <f>VLOOKUP($A743,'Hospitalisation Details'!$K743:$S3085,5,FALSE)</f>
        <v>Tier - 2</v>
      </c>
      <c r="P1912" s="11" t="str">
        <f>VLOOKUP($A743,'Hospitalisation Details'!$K743:$S3085,6,FALSE)</f>
        <v>R1018</v>
      </c>
      <c r="Q1912" s="36">
        <f ca="1">VLOOKUP($A743,'Hospitalisation Details'!$K743:$S3085,8,FALSE)</f>
        <v>20</v>
      </c>
    </row>
    <row r="1913" spans="1:17" x14ac:dyDescent="0.3">
      <c r="A1913" s="14" t="str">
        <f>VLOOKUP('Customer Names'!A1913,'Customer Names'!A1913:F4247,1,FALSE)</f>
        <v>Id1912</v>
      </c>
      <c r="B1913" s="11" t="str">
        <f>VLOOKUP('Customer Names'!B1913,'Customer Names'!B1913:G4247,5,FALSE)</f>
        <v>Lorcan A</v>
      </c>
      <c r="C1913" s="11">
        <f>VLOOKUP($A1913,'Medical Examinations'!$A1913:$O4247,2,FALSE)</f>
        <v>17.940000000000001</v>
      </c>
      <c r="D1913" s="11">
        <f>VLOOKUP($A1913,'Medical Examinations'!$A1913:$O4247,3,FALSE)</f>
        <v>5.17</v>
      </c>
      <c r="E1913" s="11" t="str">
        <f>VLOOKUP($A1913,'Medical Examinations'!$A1913:$P4247,14,FALSE)</f>
        <v>Yes</v>
      </c>
      <c r="F1913" s="11" t="str">
        <f>VLOOKUP($A1913,'Medical Examinations'!$A1913:$O4247,5,FALSE)</f>
        <v>No</v>
      </c>
      <c r="G1913" s="11" t="str">
        <f>VLOOKUP($A1913,'Medical Examinations'!$A1913:$O4247,6,FALSE)</f>
        <v>No</v>
      </c>
      <c r="H1913" s="11">
        <f>VLOOKUP($A1913,'Medical Examinations'!$A1913:$P4247,13,FALSE)</f>
        <v>0</v>
      </c>
      <c r="I1913" s="11" t="str">
        <f>VLOOKUP($A1913,'Medical Examinations'!$A1913:$P4247,16,FALSE)</f>
        <v>No</v>
      </c>
      <c r="J1913" s="11" t="str">
        <f>VLOOKUP($A1913,'Medical Examinations'!$A1913:$P4247,11,FALSE)</f>
        <v>Underweight</v>
      </c>
      <c r="K1913" s="11" t="str">
        <f>VLOOKUP($A1913,'Medical Examinations'!$A1913:$P4247,12,FALSE)</f>
        <v>Normal</v>
      </c>
      <c r="L1913" s="11" t="str">
        <f>VLOOKUP($A744,'Hospitalisation Details'!$K744:$S3086,7,FALSE)</f>
        <v>23 Oct 1969</v>
      </c>
      <c r="M1913" s="17">
        <f>VLOOKUP($A744,'Hospitalisation Details'!$K744:$S3086,9,FALSE)</f>
        <v>13746.74</v>
      </c>
      <c r="N1913" s="11" t="str">
        <f>VLOOKUP($A744,'Hospitalisation Details'!$K744:$S3086,4,FALSE)</f>
        <v>Tier - 3</v>
      </c>
      <c r="O1913" s="11" t="str">
        <f>VLOOKUP($A744,'Hospitalisation Details'!$K744:$S3086,5,FALSE)</f>
        <v>Tier - 2</v>
      </c>
      <c r="P1913" s="11" t="str">
        <f>VLOOKUP($A744,'Hospitalisation Details'!$K744:$S3086,6,FALSE)</f>
        <v>R1026</v>
      </c>
      <c r="Q1913" s="36">
        <f ca="1">VLOOKUP($A744,'Hospitalisation Details'!$K744:$S3086,8,FALSE)</f>
        <v>55</v>
      </c>
    </row>
    <row r="1914" spans="1:17" x14ac:dyDescent="0.3">
      <c r="A1914" s="14" t="str">
        <f>VLOOKUP('Customer Names'!A1914,'Customer Names'!A1914:F4248,1,FALSE)</f>
        <v>Id1913</v>
      </c>
      <c r="B1914" s="11" t="str">
        <f>VLOOKUP('Customer Names'!B1914,'Customer Names'!B1914:G4248,5,FALSE)</f>
        <v>Billy</v>
      </c>
      <c r="C1914" s="11">
        <f>VLOOKUP($A1914,'Medical Examinations'!$A1914:$O4248,2,FALSE)</f>
        <v>26.8</v>
      </c>
      <c r="D1914" s="11">
        <f>VLOOKUP($A1914,'Medical Examinations'!$A1914:$O4248,3,FALSE)</f>
        <v>6.18</v>
      </c>
      <c r="E1914" s="11" t="str">
        <f>VLOOKUP($A1914,'Medical Examinations'!$A1914:$P4248,14,FALSE)</f>
        <v>Yes</v>
      </c>
      <c r="F1914" s="11" t="str">
        <f>VLOOKUP($A1914,'Medical Examinations'!$A1914:$O4248,5,FALSE)</f>
        <v>No</v>
      </c>
      <c r="G1914" s="11" t="str">
        <f>VLOOKUP($A1914,'Medical Examinations'!$A1914:$O4248,6,FALSE)</f>
        <v>Yes</v>
      </c>
      <c r="H1914" s="11">
        <f>VLOOKUP($A1914,'Medical Examinations'!$A1914:$P4248,13,FALSE)</f>
        <v>1</v>
      </c>
      <c r="I1914" s="11" t="str">
        <f>VLOOKUP($A1914,'Medical Examinations'!$A1914:$P4248,16,FALSE)</f>
        <v>No</v>
      </c>
      <c r="J1914" s="11" t="str">
        <f>VLOOKUP($A1914,'Medical Examinations'!$A1914:$P4248,11,FALSE)</f>
        <v>Overweight</v>
      </c>
      <c r="K1914" s="11" t="str">
        <f>VLOOKUP($A1914,'Medical Examinations'!$A1914:$P4248,12,FALSE)</f>
        <v>Prediabetes</v>
      </c>
      <c r="L1914" s="11" t="str">
        <f>VLOOKUP($A745,'Hospitalisation Details'!$K745:$S3087,7,FALSE)</f>
        <v>29 Aug 1985</v>
      </c>
      <c r="M1914" s="17">
        <f>VLOOKUP($A745,'Hospitalisation Details'!$K745:$S3087,9,FALSE)</f>
        <v>13726.21</v>
      </c>
      <c r="N1914" s="11" t="str">
        <f>VLOOKUP($A745,'Hospitalisation Details'!$K745:$S3087,4,FALSE)</f>
        <v>Tier - 3</v>
      </c>
      <c r="O1914" s="11" t="str">
        <f>VLOOKUP($A745,'Hospitalisation Details'!$K745:$S3087,5,FALSE)</f>
        <v>Tier - 3</v>
      </c>
      <c r="P1914" s="11" t="str">
        <f>VLOOKUP($A745,'Hospitalisation Details'!$K745:$S3087,6,FALSE)</f>
        <v>R1026</v>
      </c>
      <c r="Q1914" s="36">
        <f ca="1">VLOOKUP($A745,'Hospitalisation Details'!$K745:$S3087,8,FALSE)</f>
        <v>39</v>
      </c>
    </row>
    <row r="1915" spans="1:17" x14ac:dyDescent="0.3">
      <c r="A1915" s="14" t="str">
        <f>VLOOKUP('Customer Names'!A1915,'Customer Names'!A1915:F4249,1,FALSE)</f>
        <v>Id1914</v>
      </c>
      <c r="B1915" s="11" t="str">
        <f>VLOOKUP('Customer Names'!B1915,'Customer Names'!B1915:G4249,5,FALSE)</f>
        <v>Paul M</v>
      </c>
      <c r="C1915" s="11">
        <f>VLOOKUP($A1915,'Medical Examinations'!$A1915:$O4249,2,FALSE)</f>
        <v>17.690000000000001</v>
      </c>
      <c r="D1915" s="11">
        <f>VLOOKUP($A1915,'Medical Examinations'!$A1915:$O4249,3,FALSE)</f>
        <v>9.07</v>
      </c>
      <c r="E1915" s="11" t="str">
        <f>VLOOKUP($A1915,'Medical Examinations'!$A1915:$P4249,14,FALSE)</f>
        <v>Yes</v>
      </c>
      <c r="F1915" s="11" t="str">
        <f>VLOOKUP($A1915,'Medical Examinations'!$A1915:$O4249,5,FALSE)</f>
        <v>No</v>
      </c>
      <c r="G1915" s="11" t="str">
        <f>VLOOKUP($A1915,'Medical Examinations'!$A1915:$O4249,6,FALSE)</f>
        <v>No</v>
      </c>
      <c r="H1915" s="11">
        <f>VLOOKUP($A1915,'Medical Examinations'!$A1915:$P4249,13,FALSE)</f>
        <v>0</v>
      </c>
      <c r="I1915" s="11" t="str">
        <f>VLOOKUP($A1915,'Medical Examinations'!$A1915:$P4249,16,FALSE)</f>
        <v>No</v>
      </c>
      <c r="J1915" s="11" t="str">
        <f>VLOOKUP($A1915,'Medical Examinations'!$A1915:$P4249,11,FALSE)</f>
        <v>Underweight</v>
      </c>
      <c r="K1915" s="11" t="str">
        <f>VLOOKUP($A1915,'Medical Examinations'!$A1915:$P4249,12,FALSE)</f>
        <v>Diabetes</v>
      </c>
      <c r="L1915" s="11" t="str">
        <f>VLOOKUP($A746,'Hospitalisation Details'!$K746:$S3088,7,FALSE)</f>
        <v>2 Aug 1981</v>
      </c>
      <c r="M1915" s="17">
        <f>VLOOKUP($A746,'Hospitalisation Details'!$K746:$S3088,9,FALSE)</f>
        <v>13725.47</v>
      </c>
      <c r="N1915" s="11" t="str">
        <f>VLOOKUP($A746,'Hospitalisation Details'!$K746:$S3088,4,FALSE)</f>
        <v>Tier - 3</v>
      </c>
      <c r="O1915" s="11" t="str">
        <f>VLOOKUP($A746,'Hospitalisation Details'!$K746:$S3088,5,FALSE)</f>
        <v>Tier - 2</v>
      </c>
      <c r="P1915" s="11" t="str">
        <f>VLOOKUP($A746,'Hospitalisation Details'!$K746:$S3088,6,FALSE)</f>
        <v>R1024</v>
      </c>
      <c r="Q1915" s="36">
        <f ca="1">VLOOKUP($A746,'Hospitalisation Details'!$K746:$S3088,8,FALSE)</f>
        <v>43</v>
      </c>
    </row>
    <row r="1916" spans="1:17" x14ac:dyDescent="0.3">
      <c r="A1916" s="14" t="str">
        <f>VLOOKUP('Customer Names'!A1916,'Customer Names'!A1916:F4250,1,FALSE)</f>
        <v>Id1915</v>
      </c>
      <c r="B1916" s="11" t="str">
        <f>VLOOKUP('Customer Names'!B1916,'Customer Names'!B1916:G4250,5,FALSE)</f>
        <v>Brenda M</v>
      </c>
      <c r="C1916" s="11">
        <f>VLOOKUP($A1916,'Medical Examinations'!$A1916:$O4250,2,FALSE)</f>
        <v>25.77</v>
      </c>
      <c r="D1916" s="11">
        <f>VLOOKUP($A1916,'Medical Examinations'!$A1916:$O4250,3,FALSE)</f>
        <v>4.43</v>
      </c>
      <c r="E1916" s="11" t="str">
        <f>VLOOKUP($A1916,'Medical Examinations'!$A1916:$P4250,14,FALSE)</f>
        <v>No</v>
      </c>
      <c r="F1916" s="11" t="str">
        <f>VLOOKUP($A1916,'Medical Examinations'!$A1916:$O4250,5,FALSE)</f>
        <v>No</v>
      </c>
      <c r="G1916" s="11" t="str">
        <f>VLOOKUP($A1916,'Medical Examinations'!$A1916:$O4250,6,FALSE)</f>
        <v>Yes</v>
      </c>
      <c r="H1916" s="11">
        <f>VLOOKUP($A1916,'Medical Examinations'!$A1916:$P4250,13,FALSE)</f>
        <v>1</v>
      </c>
      <c r="I1916" s="11" t="str">
        <f>VLOOKUP($A1916,'Medical Examinations'!$A1916:$P4250,16,FALSE)</f>
        <v>No</v>
      </c>
      <c r="J1916" s="11" t="str">
        <f>VLOOKUP($A1916,'Medical Examinations'!$A1916:$P4250,11,FALSE)</f>
        <v>Overweight</v>
      </c>
      <c r="K1916" s="11" t="str">
        <f>VLOOKUP($A1916,'Medical Examinations'!$A1916:$P4250,12,FALSE)</f>
        <v>Normal</v>
      </c>
      <c r="L1916" s="11" t="str">
        <f>VLOOKUP($A747,'Hospitalisation Details'!$K747:$S3089,7,FALSE)</f>
        <v>24 Nov 1986</v>
      </c>
      <c r="M1916" s="17">
        <f>VLOOKUP($A747,'Hospitalisation Details'!$K747:$S3089,9,FALSE)</f>
        <v>13714.55</v>
      </c>
      <c r="N1916" s="11" t="str">
        <f>VLOOKUP($A747,'Hospitalisation Details'!$K747:$S3089,4,FALSE)</f>
        <v>Tier - 3</v>
      </c>
      <c r="O1916" s="11" t="str">
        <f>VLOOKUP($A747,'Hospitalisation Details'!$K747:$S3089,5,FALSE)</f>
        <v>Tier - 2</v>
      </c>
      <c r="P1916" s="11" t="str">
        <f>VLOOKUP($A747,'Hospitalisation Details'!$K747:$S3089,6,FALSE)</f>
        <v>R1023</v>
      </c>
      <c r="Q1916" s="36">
        <f ca="1">VLOOKUP($A747,'Hospitalisation Details'!$K747:$S3089,8,FALSE)</f>
        <v>38</v>
      </c>
    </row>
    <row r="1917" spans="1:17" x14ac:dyDescent="0.3">
      <c r="A1917" s="14" t="str">
        <f>VLOOKUP('Customer Names'!A1917,'Customer Names'!A1917:F4251,1,FALSE)</f>
        <v>Id1916</v>
      </c>
      <c r="B1917" s="11" t="str">
        <f>VLOOKUP('Customer Names'!B1917,'Customer Names'!B1917:G4251,5,FALSE)</f>
        <v>Jeff H</v>
      </c>
      <c r="C1917" s="11">
        <f>VLOOKUP($A1917,'Medical Examinations'!$A1917:$O4251,2,FALSE)</f>
        <v>34.46</v>
      </c>
      <c r="D1917" s="11">
        <f>VLOOKUP($A1917,'Medical Examinations'!$A1917:$O4251,3,FALSE)</f>
        <v>4.17</v>
      </c>
      <c r="E1917" s="11" t="str">
        <f>VLOOKUP($A1917,'Medical Examinations'!$A1917:$P4251,14,FALSE)</f>
        <v>No</v>
      </c>
      <c r="F1917" s="11" t="str">
        <f>VLOOKUP($A1917,'Medical Examinations'!$A1917:$O4251,5,FALSE)</f>
        <v>Yes</v>
      </c>
      <c r="G1917" s="11" t="str">
        <f>VLOOKUP($A1917,'Medical Examinations'!$A1917:$O4251,6,FALSE)</f>
        <v>No</v>
      </c>
      <c r="H1917" s="11">
        <f>VLOOKUP($A1917,'Medical Examinations'!$A1917:$P4251,13,FALSE)</f>
        <v>1</v>
      </c>
      <c r="I1917" s="11" t="str">
        <f>VLOOKUP($A1917,'Medical Examinations'!$A1917:$P4251,16,FALSE)</f>
        <v>No</v>
      </c>
      <c r="J1917" s="11" t="str">
        <f>VLOOKUP($A1917,'Medical Examinations'!$A1917:$P4251,11,FALSE)</f>
        <v>Obesity</v>
      </c>
      <c r="K1917" s="11" t="str">
        <f>VLOOKUP($A1917,'Medical Examinations'!$A1917:$P4251,12,FALSE)</f>
        <v>Normal</v>
      </c>
      <c r="L1917" s="11" t="str">
        <f>VLOOKUP($A748,'Hospitalisation Details'!$K748:$S3090,7,FALSE)</f>
        <v>14 Sep 1985</v>
      </c>
      <c r="M1917" s="17">
        <f>VLOOKUP($A748,'Hospitalisation Details'!$K748:$S3090,9,FALSE)</f>
        <v>13685.51</v>
      </c>
      <c r="N1917" s="11" t="str">
        <f>VLOOKUP($A748,'Hospitalisation Details'!$K748:$S3090,4,FALSE)</f>
        <v>Tier - 3</v>
      </c>
      <c r="O1917" s="11" t="str">
        <f>VLOOKUP($A748,'Hospitalisation Details'!$K748:$S3090,5,FALSE)</f>
        <v>Tier - 1</v>
      </c>
      <c r="P1917" s="11" t="str">
        <f>VLOOKUP($A748,'Hospitalisation Details'!$K748:$S3090,6,FALSE)</f>
        <v>R1026</v>
      </c>
      <c r="Q1917" s="36">
        <f ca="1">VLOOKUP($A748,'Hospitalisation Details'!$K748:$S3090,8,FALSE)</f>
        <v>39</v>
      </c>
    </row>
    <row r="1918" spans="1:17" x14ac:dyDescent="0.3">
      <c r="A1918" s="14" t="str">
        <f>VLOOKUP('Customer Names'!A1918,'Customer Names'!A1918:F4252,1,FALSE)</f>
        <v>Id1917</v>
      </c>
      <c r="B1918" s="11" t="str">
        <f>VLOOKUP('Customer Names'!B1918,'Customer Names'!B1918:G4252,5,FALSE)</f>
        <v>Michael</v>
      </c>
      <c r="C1918" s="11">
        <f>VLOOKUP($A1918,'Medical Examinations'!$A1918:$O4252,2,FALSE)</f>
        <v>30.875</v>
      </c>
      <c r="D1918" s="11">
        <f>VLOOKUP($A1918,'Medical Examinations'!$A1918:$O4252,3,FALSE)</f>
        <v>4.95</v>
      </c>
      <c r="E1918" s="11" t="str">
        <f>VLOOKUP($A1918,'Medical Examinations'!$A1918:$P4252,14,FALSE)</f>
        <v>Yes</v>
      </c>
      <c r="F1918" s="11" t="str">
        <f>VLOOKUP($A1918,'Medical Examinations'!$A1918:$O4252,5,FALSE)</f>
        <v>No</v>
      </c>
      <c r="G1918" s="11" t="str">
        <f>VLOOKUP($A1918,'Medical Examinations'!$A1918:$O4252,6,FALSE)</f>
        <v>No</v>
      </c>
      <c r="H1918" s="11">
        <f>VLOOKUP($A1918,'Medical Examinations'!$A1918:$P4252,13,FALSE)</f>
        <v>0</v>
      </c>
      <c r="I1918" s="11" t="str">
        <f>VLOOKUP($A1918,'Medical Examinations'!$A1918:$P4252,16,FALSE)</f>
        <v>No</v>
      </c>
      <c r="J1918" s="11" t="str">
        <f>VLOOKUP($A1918,'Medical Examinations'!$A1918:$P4252,11,FALSE)</f>
        <v>Obesity</v>
      </c>
      <c r="K1918" s="11" t="str">
        <f>VLOOKUP($A1918,'Medical Examinations'!$A1918:$P4252,12,FALSE)</f>
        <v>Normal</v>
      </c>
      <c r="L1918" s="11" t="str">
        <f>VLOOKUP($A749,'Hospitalisation Details'!$K749:$S3091,7,FALSE)</f>
        <v>4 Aug 1963</v>
      </c>
      <c r="M1918" s="17">
        <f>VLOOKUP($A749,'Hospitalisation Details'!$K749:$S3091,9,FALSE)</f>
        <v>13677.68</v>
      </c>
      <c r="N1918" s="11" t="str">
        <f>VLOOKUP($A749,'Hospitalisation Details'!$K749:$S3091,4,FALSE)</f>
        <v>Tier - 3</v>
      </c>
      <c r="O1918" s="11" t="str">
        <f>VLOOKUP($A749,'Hospitalisation Details'!$K749:$S3091,5,FALSE)</f>
        <v>Tier - 2</v>
      </c>
      <c r="P1918" s="11" t="str">
        <f>VLOOKUP($A749,'Hospitalisation Details'!$K749:$S3091,6,FALSE)</f>
        <v>R1021</v>
      </c>
      <c r="Q1918" s="36">
        <f ca="1">VLOOKUP($A749,'Hospitalisation Details'!$K749:$S3091,8,FALSE)</f>
        <v>61</v>
      </c>
    </row>
    <row r="1919" spans="1:17" x14ac:dyDescent="0.3">
      <c r="A1919" s="14" t="str">
        <f>VLOOKUP('Customer Names'!A1919,'Customer Names'!A1919:F4253,1,FALSE)</f>
        <v>Id1918</v>
      </c>
      <c r="B1919" s="11" t="str">
        <f>VLOOKUP('Customer Names'!B1919,'Customer Names'!B1919:G4253,5,FALSE)</f>
        <v>Jan</v>
      </c>
      <c r="C1919" s="11">
        <f>VLOOKUP($A1919,'Medical Examinations'!$A1919:$O4253,2,FALSE)</f>
        <v>39.49</v>
      </c>
      <c r="D1919" s="11">
        <f>VLOOKUP($A1919,'Medical Examinations'!$A1919:$O4253,3,FALSE)</f>
        <v>5.13</v>
      </c>
      <c r="E1919" s="11" t="str">
        <f>VLOOKUP($A1919,'Medical Examinations'!$A1919:$P4253,14,FALSE)</f>
        <v>No</v>
      </c>
      <c r="F1919" s="11" t="str">
        <f>VLOOKUP($A1919,'Medical Examinations'!$A1919:$O4253,5,FALSE)</f>
        <v>No</v>
      </c>
      <c r="G1919" s="11" t="str">
        <f>VLOOKUP($A1919,'Medical Examinations'!$A1919:$O4253,6,FALSE)</f>
        <v>No</v>
      </c>
      <c r="H1919" s="11">
        <f>VLOOKUP($A1919,'Medical Examinations'!$A1919:$P4253,13,FALSE)</f>
        <v>0</v>
      </c>
      <c r="I1919" s="11" t="str">
        <f>VLOOKUP($A1919,'Medical Examinations'!$A1919:$P4253,16,FALSE)</f>
        <v>No</v>
      </c>
      <c r="J1919" s="11" t="str">
        <f>VLOOKUP($A1919,'Medical Examinations'!$A1919:$P4253,11,FALSE)</f>
        <v>Obesity</v>
      </c>
      <c r="K1919" s="11" t="str">
        <f>VLOOKUP($A1919,'Medical Examinations'!$A1919:$P4253,12,FALSE)</f>
        <v>Normal</v>
      </c>
      <c r="L1919" s="11" t="str">
        <f>VLOOKUP($A750,'Hospitalisation Details'!$K750:$S3092,7,FALSE)</f>
        <v>20 Jul 1984</v>
      </c>
      <c r="M1919" s="17">
        <f>VLOOKUP($A750,'Hospitalisation Details'!$K750:$S3092,9,FALSE)</f>
        <v>13638.06</v>
      </c>
      <c r="N1919" s="11" t="str">
        <f>VLOOKUP($A750,'Hospitalisation Details'!$K750:$S3092,4,FALSE)</f>
        <v>Tier - 3</v>
      </c>
      <c r="O1919" s="11" t="str">
        <f>VLOOKUP($A750,'Hospitalisation Details'!$K750:$S3092,5,FALSE)</f>
        <v>Tier - 3</v>
      </c>
      <c r="P1919" s="11" t="str">
        <f>VLOOKUP($A750,'Hospitalisation Details'!$K750:$S3092,6,FALSE)</f>
        <v>R1023</v>
      </c>
      <c r="Q1919" s="36">
        <f ca="1">VLOOKUP($A750,'Hospitalisation Details'!$K750:$S3092,8,FALSE)</f>
        <v>40</v>
      </c>
    </row>
    <row r="1920" spans="1:17" x14ac:dyDescent="0.3">
      <c r="A1920" s="14" t="str">
        <f>VLOOKUP('Customer Names'!A1920,'Customer Names'!A1920:F4254,1,FALSE)</f>
        <v>Id1919</v>
      </c>
      <c r="B1920" s="11" t="str">
        <f>VLOOKUP('Customer Names'!B1920,'Customer Names'!B1920:G4254,5,FALSE)</f>
        <v>Bernard</v>
      </c>
      <c r="C1920" s="11">
        <f>VLOOKUP($A1920,'Medical Examinations'!$A1920:$O4254,2,FALSE)</f>
        <v>28.88</v>
      </c>
      <c r="D1920" s="11">
        <f>VLOOKUP($A1920,'Medical Examinations'!$A1920:$O4254,3,FALSE)</f>
        <v>4.0999999999999996</v>
      </c>
      <c r="E1920" s="11" t="str">
        <f>VLOOKUP($A1920,'Medical Examinations'!$A1920:$P4254,14,FALSE)</f>
        <v>No</v>
      </c>
      <c r="F1920" s="11" t="str">
        <f>VLOOKUP($A1920,'Medical Examinations'!$A1920:$O4254,5,FALSE)</f>
        <v>No</v>
      </c>
      <c r="G1920" s="11" t="str">
        <f>VLOOKUP($A1920,'Medical Examinations'!$A1920:$O4254,6,FALSE)</f>
        <v>No</v>
      </c>
      <c r="H1920" s="11">
        <f>VLOOKUP($A1920,'Medical Examinations'!$A1920:$P4254,13,FALSE)</f>
        <v>0</v>
      </c>
      <c r="I1920" s="11" t="str">
        <f>VLOOKUP($A1920,'Medical Examinations'!$A1920:$P4254,16,FALSE)</f>
        <v>No</v>
      </c>
      <c r="J1920" s="11" t="str">
        <f>VLOOKUP($A1920,'Medical Examinations'!$A1920:$P4254,11,FALSE)</f>
        <v>Overweight</v>
      </c>
      <c r="K1920" s="11" t="str">
        <f>VLOOKUP($A1920,'Medical Examinations'!$A1920:$P4254,12,FALSE)</f>
        <v>Normal</v>
      </c>
      <c r="L1920" s="11" t="str">
        <f>VLOOKUP($A751,'Hospitalisation Details'!$K751:$S3093,7,FALSE)</f>
        <v>24 Dec 1961</v>
      </c>
      <c r="M1920" s="17">
        <f>VLOOKUP($A751,'Hospitalisation Details'!$K751:$S3093,9,FALSE)</f>
        <v>13635.64</v>
      </c>
      <c r="N1920" s="11" t="str">
        <f>VLOOKUP($A751,'Hospitalisation Details'!$K751:$S3093,4,FALSE)</f>
        <v>Tier - 3</v>
      </c>
      <c r="O1920" s="11" t="str">
        <f>VLOOKUP($A751,'Hospitalisation Details'!$K751:$S3093,5,FALSE)</f>
        <v>Tier - 3</v>
      </c>
      <c r="P1920" s="11" t="str">
        <f>VLOOKUP($A751,'Hospitalisation Details'!$K751:$S3093,6,FALSE)</f>
        <v>R1024</v>
      </c>
      <c r="Q1920" s="36">
        <f ca="1">VLOOKUP($A751,'Hospitalisation Details'!$K751:$S3093,8,FALSE)</f>
        <v>63</v>
      </c>
    </row>
    <row r="1921" spans="1:17" x14ac:dyDescent="0.3">
      <c r="A1921" s="14" t="str">
        <f>VLOOKUP('Customer Names'!A1921,'Customer Names'!A1921:F4255,1,FALSE)</f>
        <v>Id1920</v>
      </c>
      <c r="B1921" s="11" t="str">
        <f>VLOOKUP('Customer Names'!B1921,'Customer Names'!B1921:G4255,5,FALSE)</f>
        <v>Craig</v>
      </c>
      <c r="C1921" s="11">
        <f>VLOOKUP($A1921,'Medical Examinations'!$A1921:$O4255,2,FALSE)</f>
        <v>20.234999999999999</v>
      </c>
      <c r="D1921" s="11">
        <f>VLOOKUP($A1921,'Medical Examinations'!$A1921:$O4255,3,FALSE)</f>
        <v>5.01</v>
      </c>
      <c r="E1921" s="11" t="str">
        <f>VLOOKUP($A1921,'Medical Examinations'!$A1921:$P4255,14,FALSE)</f>
        <v>Yes</v>
      </c>
      <c r="F1921" s="11" t="str">
        <f>VLOOKUP($A1921,'Medical Examinations'!$A1921:$O4255,5,FALSE)</f>
        <v>No</v>
      </c>
      <c r="G1921" s="11" t="str">
        <f>VLOOKUP($A1921,'Medical Examinations'!$A1921:$O4255,6,FALSE)</f>
        <v>No</v>
      </c>
      <c r="H1921" s="11">
        <f>VLOOKUP($A1921,'Medical Examinations'!$A1921:$P4255,13,FALSE)</f>
        <v>0</v>
      </c>
      <c r="I1921" s="11" t="str">
        <f>VLOOKUP($A1921,'Medical Examinations'!$A1921:$P4255,16,FALSE)</f>
        <v>No</v>
      </c>
      <c r="J1921" s="11" t="str">
        <f>VLOOKUP($A1921,'Medical Examinations'!$A1921:$P4255,11,FALSE)</f>
        <v>Normal Weight</v>
      </c>
      <c r="K1921" s="11" t="str">
        <f>VLOOKUP($A1921,'Medical Examinations'!$A1921:$P4255,12,FALSE)</f>
        <v>Normal</v>
      </c>
      <c r="L1921" s="11" t="str">
        <f>VLOOKUP($A752,'Hospitalisation Details'!$K752:$S3094,7,FALSE)</f>
        <v>26 Jul 1969</v>
      </c>
      <c r="M1921" s="17">
        <f>VLOOKUP($A752,'Hospitalisation Details'!$K752:$S3094,9,FALSE)</f>
        <v>13622.01</v>
      </c>
      <c r="N1921" s="11" t="str">
        <f>VLOOKUP($A752,'Hospitalisation Details'!$K752:$S3094,4,FALSE)</f>
        <v>Tier - 3</v>
      </c>
      <c r="O1921" s="11" t="str">
        <f>VLOOKUP($A752,'Hospitalisation Details'!$K752:$S3094,5,FALSE)</f>
        <v>Tier - 3</v>
      </c>
      <c r="P1921" s="11" t="str">
        <f>VLOOKUP($A752,'Hospitalisation Details'!$K752:$S3094,6,FALSE)</f>
        <v>R1012</v>
      </c>
      <c r="Q1921" s="36">
        <f ca="1">VLOOKUP($A752,'Hospitalisation Details'!$K752:$S3094,8,FALSE)</f>
        <v>55</v>
      </c>
    </row>
    <row r="1922" spans="1:17" x14ac:dyDescent="0.3">
      <c r="A1922" s="14" t="str">
        <f>VLOOKUP('Customer Names'!A1922,'Customer Names'!A1922:F4256,1,FALSE)</f>
        <v>Id1921</v>
      </c>
      <c r="B1922" s="11" t="str">
        <f>VLOOKUP('Customer Names'!B1922,'Customer Names'!B1922:G4256,5,FALSE)</f>
        <v>Bryn</v>
      </c>
      <c r="C1922" s="11">
        <f>VLOOKUP($A1922,'Medical Examinations'!$A1922:$O4256,2,FALSE)</f>
        <v>30.67</v>
      </c>
      <c r="D1922" s="11">
        <f>VLOOKUP($A1922,'Medical Examinations'!$A1922:$O4256,3,FALSE)</f>
        <v>5.09</v>
      </c>
      <c r="E1922" s="11" t="str">
        <f>VLOOKUP($A1922,'Medical Examinations'!$A1922:$P4256,14,FALSE)</f>
        <v>Yes</v>
      </c>
      <c r="F1922" s="11" t="str">
        <f>VLOOKUP($A1922,'Medical Examinations'!$A1922:$O4256,5,FALSE)</f>
        <v>No</v>
      </c>
      <c r="G1922" s="11" t="str">
        <f>VLOOKUP($A1922,'Medical Examinations'!$A1922:$O4256,6,FALSE)</f>
        <v>No</v>
      </c>
      <c r="H1922" s="11">
        <f>VLOOKUP($A1922,'Medical Examinations'!$A1922:$P4256,13,FALSE)</f>
        <v>0</v>
      </c>
      <c r="I1922" s="11" t="str">
        <f>VLOOKUP($A1922,'Medical Examinations'!$A1922:$P4256,16,FALSE)</f>
        <v>No</v>
      </c>
      <c r="J1922" s="11" t="str">
        <f>VLOOKUP($A1922,'Medical Examinations'!$A1922:$P4256,11,FALSE)</f>
        <v>Obesity</v>
      </c>
      <c r="K1922" s="11" t="str">
        <f>VLOOKUP($A1922,'Medical Examinations'!$A1922:$P4256,12,FALSE)</f>
        <v>Normal</v>
      </c>
      <c r="L1922" s="11" t="str">
        <f>VLOOKUP($A753,'Hospitalisation Details'!$K753:$S3095,7,FALSE)</f>
        <v>18 Nov 1961</v>
      </c>
      <c r="M1922" s="17">
        <f>VLOOKUP($A753,'Hospitalisation Details'!$K753:$S3095,9,FALSE)</f>
        <v>13616.36</v>
      </c>
      <c r="N1922" s="11" t="str">
        <f>VLOOKUP($A753,'Hospitalisation Details'!$K753:$S3095,4,FALSE)</f>
        <v>Tier - 3</v>
      </c>
      <c r="O1922" s="11" t="str">
        <f>VLOOKUP($A753,'Hospitalisation Details'!$K753:$S3095,5,FALSE)</f>
        <v>Tier - 3</v>
      </c>
      <c r="P1922" s="11" t="str">
        <f>VLOOKUP($A753,'Hospitalisation Details'!$K753:$S3095,6,FALSE)</f>
        <v>R1024</v>
      </c>
      <c r="Q1922" s="36">
        <f ca="1">VLOOKUP($A753,'Hospitalisation Details'!$K753:$S3095,8,FALSE)</f>
        <v>63</v>
      </c>
    </row>
    <row r="1923" spans="1:17" x14ac:dyDescent="0.3">
      <c r="A1923" s="14" t="str">
        <f>VLOOKUP('Customer Names'!A1923,'Customer Names'!A1923:F4257,1,FALSE)</f>
        <v>Id1922</v>
      </c>
      <c r="B1923" s="11" t="str">
        <f>VLOOKUP('Customer Names'!B1923,'Customer Names'!B1923:G4257,5,FALSE)</f>
        <v>Michael</v>
      </c>
      <c r="C1923" s="11">
        <f>VLOOKUP($A1923,'Medical Examinations'!$A1923:$O4257,2,FALSE)</f>
        <v>30.875</v>
      </c>
      <c r="D1923" s="11">
        <f>VLOOKUP($A1923,'Medical Examinations'!$A1923:$O4257,3,FALSE)</f>
        <v>6.49</v>
      </c>
      <c r="E1923" s="11" t="str">
        <f>VLOOKUP($A1923,'Medical Examinations'!$A1923:$P4257,14,FALSE)</f>
        <v>No</v>
      </c>
      <c r="F1923" s="11" t="str">
        <f>VLOOKUP($A1923,'Medical Examinations'!$A1923:$O4257,5,FALSE)</f>
        <v>No</v>
      </c>
      <c r="G1923" s="11" t="str">
        <f>VLOOKUP($A1923,'Medical Examinations'!$A1923:$O4257,6,FALSE)</f>
        <v>No</v>
      </c>
      <c r="H1923" s="11">
        <f>VLOOKUP($A1923,'Medical Examinations'!$A1923:$P4257,13,FALSE)</f>
        <v>0</v>
      </c>
      <c r="I1923" s="11" t="str">
        <f>VLOOKUP($A1923,'Medical Examinations'!$A1923:$P4257,16,FALSE)</f>
        <v>No</v>
      </c>
      <c r="J1923" s="11" t="str">
        <f>VLOOKUP($A1923,'Medical Examinations'!$A1923:$P4257,11,FALSE)</f>
        <v>Obesity</v>
      </c>
      <c r="K1923" s="11" t="str">
        <f>VLOOKUP($A1923,'Medical Examinations'!$A1923:$P4257,12,FALSE)</f>
        <v>Diabetes</v>
      </c>
      <c r="L1923" s="11" t="str">
        <f>VLOOKUP($A754,'Hospitalisation Details'!$K754:$S3096,7,FALSE)</f>
        <v>10 Sep 1964</v>
      </c>
      <c r="M1923" s="17">
        <f>VLOOKUP($A754,'Hospitalisation Details'!$K754:$S3096,9,FALSE)</f>
        <v>13607.37</v>
      </c>
      <c r="N1923" s="11" t="str">
        <f>VLOOKUP($A754,'Hospitalisation Details'!$K754:$S3096,4,FALSE)</f>
        <v>Tier - 3</v>
      </c>
      <c r="O1923" s="11" t="str">
        <f>VLOOKUP($A754,'Hospitalisation Details'!$K754:$S3096,5,FALSE)</f>
        <v>Tier - 1</v>
      </c>
      <c r="P1923" s="11" t="str">
        <f>VLOOKUP($A754,'Hospitalisation Details'!$K754:$S3096,6,FALSE)</f>
        <v>R1024</v>
      </c>
      <c r="Q1923" s="36">
        <f ca="1">VLOOKUP($A754,'Hospitalisation Details'!$K754:$S3096,8,FALSE)</f>
        <v>60</v>
      </c>
    </row>
    <row r="1924" spans="1:17" x14ac:dyDescent="0.3">
      <c r="A1924" s="14" t="str">
        <f>VLOOKUP('Customer Names'!A1924,'Customer Names'!A1924:F4258,1,FALSE)</f>
        <v>Id1923</v>
      </c>
      <c r="B1924" s="11" t="str">
        <f>VLOOKUP('Customer Names'!B1924,'Customer Names'!B1924:G4258,5,FALSE)</f>
        <v>Benjamin</v>
      </c>
      <c r="C1924" s="11">
        <f>VLOOKUP($A1924,'Medical Examinations'!$A1924:$O4258,2,FALSE)</f>
        <v>23.8</v>
      </c>
      <c r="D1924" s="11">
        <f>VLOOKUP($A1924,'Medical Examinations'!$A1924:$O4258,3,FALSE)</f>
        <v>4.08</v>
      </c>
      <c r="E1924" s="11" t="str">
        <f>VLOOKUP($A1924,'Medical Examinations'!$A1924:$P4258,14,FALSE)</f>
        <v>No</v>
      </c>
      <c r="F1924" s="11" t="str">
        <f>VLOOKUP($A1924,'Medical Examinations'!$A1924:$O4258,5,FALSE)</f>
        <v>No</v>
      </c>
      <c r="G1924" s="11" t="str">
        <f>VLOOKUP($A1924,'Medical Examinations'!$A1924:$O4258,6,FALSE)</f>
        <v>No</v>
      </c>
      <c r="H1924" s="11">
        <f>VLOOKUP($A1924,'Medical Examinations'!$A1924:$P4258,13,FALSE)</f>
        <v>0</v>
      </c>
      <c r="I1924" s="11" t="str">
        <f>VLOOKUP($A1924,'Medical Examinations'!$A1924:$P4258,16,FALSE)</f>
        <v>No</v>
      </c>
      <c r="J1924" s="11" t="str">
        <f>VLOOKUP($A1924,'Medical Examinations'!$A1924:$P4258,11,FALSE)</f>
        <v>Normal Weight</v>
      </c>
      <c r="K1924" s="11" t="str">
        <f>VLOOKUP($A1924,'Medical Examinations'!$A1924:$P4258,12,FALSE)</f>
        <v>Normal</v>
      </c>
      <c r="L1924" s="11" t="str">
        <f>VLOOKUP($A755,'Hospitalisation Details'!$K755:$S3097,7,FALSE)</f>
        <v>14 Aug 1992</v>
      </c>
      <c r="M1924" s="17">
        <f>VLOOKUP($A755,'Hospitalisation Details'!$K755:$S3097,9,FALSE)</f>
        <v>13588.17</v>
      </c>
      <c r="N1924" s="11" t="str">
        <f>VLOOKUP($A755,'Hospitalisation Details'!$K755:$S3097,4,FALSE)</f>
        <v>Tier - 3</v>
      </c>
      <c r="O1924" s="11" t="str">
        <f>VLOOKUP($A755,'Hospitalisation Details'!$K755:$S3097,5,FALSE)</f>
        <v>Tier - 1</v>
      </c>
      <c r="P1924" s="11" t="str">
        <f>VLOOKUP($A755,'Hospitalisation Details'!$K755:$S3097,6,FALSE)</f>
        <v>R1012</v>
      </c>
      <c r="Q1924" s="36">
        <f ca="1">VLOOKUP($A755,'Hospitalisation Details'!$K755:$S3097,8,FALSE)</f>
        <v>32</v>
      </c>
    </row>
    <row r="1925" spans="1:17" x14ac:dyDescent="0.3">
      <c r="A1925" s="14" t="str">
        <f>VLOOKUP('Customer Names'!A1925,'Customer Names'!A1925:F4259,1,FALSE)</f>
        <v>Id1924</v>
      </c>
      <c r="B1925" s="11" t="str">
        <f>VLOOKUP('Customer Names'!B1925,'Customer Names'!B1925:G4259,5,FALSE)</f>
        <v>Jay</v>
      </c>
      <c r="C1925" s="11">
        <f>VLOOKUP($A1925,'Medical Examinations'!$A1925:$O4259,2,FALSE)</f>
        <v>15.37</v>
      </c>
      <c r="D1925" s="11">
        <f>VLOOKUP($A1925,'Medical Examinations'!$A1925:$O4259,3,FALSE)</f>
        <v>8.6300000000000008</v>
      </c>
      <c r="E1925" s="11" t="str">
        <f>VLOOKUP($A1925,'Medical Examinations'!$A1925:$P4259,14,FALSE)</f>
        <v>Yes</v>
      </c>
      <c r="F1925" s="11" t="str">
        <f>VLOOKUP($A1925,'Medical Examinations'!$A1925:$O4259,5,FALSE)</f>
        <v>No</v>
      </c>
      <c r="G1925" s="11" t="str">
        <f>VLOOKUP($A1925,'Medical Examinations'!$A1925:$O4259,6,FALSE)</f>
        <v>No</v>
      </c>
      <c r="H1925" s="11">
        <f>VLOOKUP($A1925,'Medical Examinations'!$A1925:$P4259,13,FALSE)</f>
        <v>0</v>
      </c>
      <c r="I1925" s="11" t="str">
        <f>VLOOKUP($A1925,'Medical Examinations'!$A1925:$P4259,16,FALSE)</f>
        <v>No</v>
      </c>
      <c r="J1925" s="11" t="str">
        <f>VLOOKUP($A1925,'Medical Examinations'!$A1925:$P4259,11,FALSE)</f>
        <v>Underweight</v>
      </c>
      <c r="K1925" s="11" t="str">
        <f>VLOOKUP($A1925,'Medical Examinations'!$A1925:$P4259,12,FALSE)</f>
        <v>Diabetes</v>
      </c>
      <c r="L1925" s="11" t="str">
        <f>VLOOKUP($A756,'Hospitalisation Details'!$K756:$S3098,7,FALSE)</f>
        <v>15 Jul 1968</v>
      </c>
      <c r="M1925" s="17">
        <f>VLOOKUP($A756,'Hospitalisation Details'!$K756:$S3098,9,FALSE)</f>
        <v>13566.04</v>
      </c>
      <c r="N1925" s="11" t="str">
        <f>VLOOKUP($A756,'Hospitalisation Details'!$K756:$S3098,4,FALSE)</f>
        <v>Tier - 3</v>
      </c>
      <c r="O1925" s="11" t="str">
        <f>VLOOKUP($A756,'Hospitalisation Details'!$K756:$S3098,5,FALSE)</f>
        <v>Tier - 3</v>
      </c>
      <c r="P1925" s="11" t="str">
        <f>VLOOKUP($A756,'Hospitalisation Details'!$K756:$S3098,6,FALSE)</f>
        <v>R1026</v>
      </c>
      <c r="Q1925" s="36">
        <f ca="1">VLOOKUP($A756,'Hospitalisation Details'!$K756:$S3098,8,FALSE)</f>
        <v>56</v>
      </c>
    </row>
    <row r="1926" spans="1:17" x14ac:dyDescent="0.3">
      <c r="A1926" s="14" t="str">
        <f>VLOOKUP('Customer Names'!A1926,'Customer Names'!A1926:F4260,1,FALSE)</f>
        <v>Id1925</v>
      </c>
      <c r="B1926" s="11" t="str">
        <f>VLOOKUP('Customer Names'!B1926,'Customer Names'!B1926:G4260,5,FALSE)</f>
        <v>William</v>
      </c>
      <c r="C1926" s="11">
        <f>VLOOKUP($A1926,'Medical Examinations'!$A1926:$O4260,2,FALSE)</f>
        <v>30.4</v>
      </c>
      <c r="D1926" s="11">
        <f>VLOOKUP($A1926,'Medical Examinations'!$A1926:$O4260,3,FALSE)</f>
        <v>5.28</v>
      </c>
      <c r="E1926" s="11" t="str">
        <f>VLOOKUP($A1926,'Medical Examinations'!$A1926:$P4260,14,FALSE)</f>
        <v>No</v>
      </c>
      <c r="F1926" s="11" t="str">
        <f>VLOOKUP($A1926,'Medical Examinations'!$A1926:$O4260,5,FALSE)</f>
        <v>No</v>
      </c>
      <c r="G1926" s="11" t="str">
        <f>VLOOKUP($A1926,'Medical Examinations'!$A1926:$O4260,6,FALSE)</f>
        <v>No</v>
      </c>
      <c r="H1926" s="11">
        <f>VLOOKUP($A1926,'Medical Examinations'!$A1926:$P4260,13,FALSE)</f>
        <v>0</v>
      </c>
      <c r="I1926" s="11" t="str">
        <f>VLOOKUP($A1926,'Medical Examinations'!$A1926:$P4260,16,FALSE)</f>
        <v>No</v>
      </c>
      <c r="J1926" s="11" t="str">
        <f>VLOOKUP($A1926,'Medical Examinations'!$A1926:$P4260,11,FALSE)</f>
        <v>Obesity</v>
      </c>
      <c r="K1926" s="11" t="str">
        <f>VLOOKUP($A1926,'Medical Examinations'!$A1926:$P4260,12,FALSE)</f>
        <v>Normal</v>
      </c>
      <c r="L1926" s="11" t="str">
        <f>VLOOKUP($A757,'Hospitalisation Details'!$K757:$S3099,7,FALSE)</f>
        <v>11 Jul 1960</v>
      </c>
      <c r="M1926" s="17">
        <f>VLOOKUP($A757,'Hospitalisation Details'!$K757:$S3099,9,FALSE)</f>
        <v>13555</v>
      </c>
      <c r="N1926" s="11" t="str">
        <f>VLOOKUP($A757,'Hospitalisation Details'!$K757:$S3099,4,FALSE)</f>
        <v>Tier - 3</v>
      </c>
      <c r="O1926" s="11" t="str">
        <f>VLOOKUP($A757,'Hospitalisation Details'!$K757:$S3099,5,FALSE)</f>
        <v>Tier - 3</v>
      </c>
      <c r="P1926" s="11" t="str">
        <f>VLOOKUP($A757,'Hospitalisation Details'!$K757:$S3099,6,FALSE)</f>
        <v>R1017</v>
      </c>
      <c r="Q1926" s="36">
        <f ca="1">VLOOKUP($A757,'Hospitalisation Details'!$K757:$S3099,8,FALSE)</f>
        <v>64</v>
      </c>
    </row>
    <row r="1927" spans="1:17" x14ac:dyDescent="0.3">
      <c r="A1927" s="14" t="str">
        <f>VLOOKUP('Customer Names'!A1927,'Customer Names'!A1927:F4261,1,FALSE)</f>
        <v>Id1926</v>
      </c>
      <c r="B1927" s="11" t="str">
        <f>VLOOKUP('Customer Names'!B1927,'Customer Names'!B1927:G4261,5,FALSE)</f>
        <v>Shelley</v>
      </c>
      <c r="C1927" s="11">
        <f>VLOOKUP($A1927,'Medical Examinations'!$A1927:$O4261,2,FALSE)</f>
        <v>19.48</v>
      </c>
      <c r="D1927" s="11">
        <f>VLOOKUP($A1927,'Medical Examinations'!$A1927:$O4261,3,FALSE)</f>
        <v>5.63</v>
      </c>
      <c r="E1927" s="11" t="str">
        <f>VLOOKUP($A1927,'Medical Examinations'!$A1927:$P4261,14,FALSE)</f>
        <v>Yes</v>
      </c>
      <c r="F1927" s="11" t="str">
        <f>VLOOKUP($A1927,'Medical Examinations'!$A1927:$O4261,5,FALSE)</f>
        <v>No</v>
      </c>
      <c r="G1927" s="11" t="str">
        <f>VLOOKUP($A1927,'Medical Examinations'!$A1927:$O4261,6,FALSE)</f>
        <v>No</v>
      </c>
      <c r="H1927" s="11">
        <f>VLOOKUP($A1927,'Medical Examinations'!$A1927:$P4261,13,FALSE)</f>
        <v>1</v>
      </c>
      <c r="I1927" s="11" t="str">
        <f>VLOOKUP($A1927,'Medical Examinations'!$A1927:$P4261,16,FALSE)</f>
        <v>No</v>
      </c>
      <c r="J1927" s="11" t="str">
        <f>VLOOKUP($A1927,'Medical Examinations'!$A1927:$P4261,11,FALSE)</f>
        <v>Normal Weight</v>
      </c>
      <c r="K1927" s="11" t="str">
        <f>VLOOKUP($A1927,'Medical Examinations'!$A1927:$P4261,12,FALSE)</f>
        <v>Normal</v>
      </c>
      <c r="L1927" s="11" t="str">
        <f>VLOOKUP($A758,'Hospitalisation Details'!$K758:$S3100,7,FALSE)</f>
        <v>14 Oct 1963</v>
      </c>
      <c r="M1927" s="17">
        <f>VLOOKUP($A758,'Hospitalisation Details'!$K758:$S3100,9,FALSE)</f>
        <v>13511.28</v>
      </c>
      <c r="N1927" s="11" t="str">
        <f>VLOOKUP($A758,'Hospitalisation Details'!$K758:$S3100,4,FALSE)</f>
        <v>Tier - 3</v>
      </c>
      <c r="O1927" s="11" t="str">
        <f>VLOOKUP($A758,'Hospitalisation Details'!$K758:$S3100,5,FALSE)</f>
        <v>Tier - 1</v>
      </c>
      <c r="P1927" s="11" t="str">
        <f>VLOOKUP($A758,'Hospitalisation Details'!$K758:$S3100,6,FALSE)</f>
        <v>R1012</v>
      </c>
      <c r="Q1927" s="36">
        <f ca="1">VLOOKUP($A758,'Hospitalisation Details'!$K758:$S3100,8,FALSE)</f>
        <v>61</v>
      </c>
    </row>
    <row r="1928" spans="1:17" x14ac:dyDescent="0.3">
      <c r="A1928" s="14" t="str">
        <f>VLOOKUP('Customer Names'!A1928,'Customer Names'!A1928:F4262,1,FALSE)</f>
        <v>Id1927</v>
      </c>
      <c r="B1928" s="11" t="str">
        <f>VLOOKUP('Customer Names'!B1928,'Customer Names'!B1928:G4262,5,FALSE)</f>
        <v>Jekaterina</v>
      </c>
      <c r="C1928" s="11">
        <f>VLOOKUP($A1928,'Medical Examinations'!$A1928:$O4262,2,FALSE)</f>
        <v>16.96</v>
      </c>
      <c r="D1928" s="11">
        <f>VLOOKUP($A1928,'Medical Examinations'!$A1928:$O4262,3,FALSE)</f>
        <v>11.47</v>
      </c>
      <c r="E1928" s="11" t="str">
        <f>VLOOKUP($A1928,'Medical Examinations'!$A1928:$P4262,14,FALSE)</f>
        <v>Yes</v>
      </c>
      <c r="F1928" s="11" t="str">
        <f>VLOOKUP($A1928,'Medical Examinations'!$A1928:$O4262,5,FALSE)</f>
        <v>No</v>
      </c>
      <c r="G1928" s="11" t="str">
        <f>VLOOKUP($A1928,'Medical Examinations'!$A1928:$O4262,6,FALSE)</f>
        <v>No</v>
      </c>
      <c r="H1928" s="11">
        <f>VLOOKUP($A1928,'Medical Examinations'!$A1928:$P4262,13,FALSE)</f>
        <v>0</v>
      </c>
      <c r="I1928" s="11" t="str">
        <f>VLOOKUP($A1928,'Medical Examinations'!$A1928:$P4262,16,FALSE)</f>
        <v>No</v>
      </c>
      <c r="J1928" s="11" t="str">
        <f>VLOOKUP($A1928,'Medical Examinations'!$A1928:$P4262,11,FALSE)</f>
        <v>Underweight</v>
      </c>
      <c r="K1928" s="11" t="str">
        <f>VLOOKUP($A1928,'Medical Examinations'!$A1928:$P4262,12,FALSE)</f>
        <v>Diabetes</v>
      </c>
      <c r="L1928" s="11" t="str">
        <f>VLOOKUP($A759,'Hospitalisation Details'!$K759:$S3101,7,FALSE)</f>
        <v>30 Aug 1990</v>
      </c>
      <c r="M1928" s="17">
        <f>VLOOKUP($A759,'Hospitalisation Details'!$K759:$S3101,9,FALSE)</f>
        <v>13480.83</v>
      </c>
      <c r="N1928" s="11" t="str">
        <f>VLOOKUP($A759,'Hospitalisation Details'!$K759:$S3101,4,FALSE)</f>
        <v>Tier - 3</v>
      </c>
      <c r="O1928" s="11" t="str">
        <f>VLOOKUP($A759,'Hospitalisation Details'!$K759:$S3101,5,FALSE)</f>
        <v>Tier - 2</v>
      </c>
      <c r="P1928" s="11" t="str">
        <f>VLOOKUP($A759,'Hospitalisation Details'!$K759:$S3101,6,FALSE)</f>
        <v>R1023</v>
      </c>
      <c r="Q1928" s="36">
        <f ca="1">VLOOKUP($A759,'Hospitalisation Details'!$K759:$S3101,8,FALSE)</f>
        <v>34</v>
      </c>
    </row>
    <row r="1929" spans="1:17" x14ac:dyDescent="0.3">
      <c r="A1929" s="14" t="str">
        <f>VLOOKUP('Customer Names'!A1929,'Customer Names'!A1929:F4263,1,FALSE)</f>
        <v>Id1928</v>
      </c>
      <c r="B1929" s="11" t="str">
        <f>VLOOKUP('Customer Names'!B1929,'Customer Names'!B1929:G4263,5,FALSE)</f>
        <v>Daniel</v>
      </c>
      <c r="C1929" s="11">
        <f>VLOOKUP($A1929,'Medical Examinations'!$A1929:$O4263,2,FALSE)</f>
        <v>19.05</v>
      </c>
      <c r="D1929" s="11">
        <f>VLOOKUP($A1929,'Medical Examinations'!$A1929:$O4263,3,FALSE)</f>
        <v>4.92</v>
      </c>
      <c r="E1929" s="11" t="str">
        <f>VLOOKUP($A1929,'Medical Examinations'!$A1929:$P4263,14,FALSE)</f>
        <v>No</v>
      </c>
      <c r="F1929" s="11" t="str">
        <f>VLOOKUP($A1929,'Medical Examinations'!$A1929:$O4263,5,FALSE)</f>
        <v>No</v>
      </c>
      <c r="G1929" s="11" t="str">
        <f>VLOOKUP($A1929,'Medical Examinations'!$A1929:$O4263,6,FALSE)</f>
        <v>No</v>
      </c>
      <c r="H1929" s="11">
        <f>VLOOKUP($A1929,'Medical Examinations'!$A1929:$P4263,13,FALSE)</f>
        <v>1</v>
      </c>
      <c r="I1929" s="11" t="str">
        <f>VLOOKUP($A1929,'Medical Examinations'!$A1929:$P4263,16,FALSE)</f>
        <v>No</v>
      </c>
      <c r="J1929" s="11" t="str">
        <f>VLOOKUP($A1929,'Medical Examinations'!$A1929:$P4263,11,FALSE)</f>
        <v>Normal Weight</v>
      </c>
      <c r="K1929" s="11" t="str">
        <f>VLOOKUP($A1929,'Medical Examinations'!$A1929:$P4263,12,FALSE)</f>
        <v>Normal</v>
      </c>
      <c r="L1929" s="11" t="str">
        <f>VLOOKUP($A760,'Hospitalisation Details'!$K760:$S3102,7,FALSE)</f>
        <v>7 Aug 1975</v>
      </c>
      <c r="M1929" s="17">
        <f>VLOOKUP($A760,'Hospitalisation Details'!$K760:$S3102,9,FALSE)</f>
        <v>13472.19</v>
      </c>
      <c r="N1929" s="11" t="str">
        <f>VLOOKUP($A760,'Hospitalisation Details'!$K760:$S3102,4,FALSE)</f>
        <v>Tier - 3</v>
      </c>
      <c r="O1929" s="11" t="str">
        <f>VLOOKUP($A760,'Hospitalisation Details'!$K760:$S3102,5,FALSE)</f>
        <v>Tier - 2</v>
      </c>
      <c r="P1929" s="11" t="str">
        <f>VLOOKUP($A760,'Hospitalisation Details'!$K760:$S3102,6,FALSE)</f>
        <v>R1012</v>
      </c>
      <c r="Q1929" s="36">
        <f ca="1">VLOOKUP($A760,'Hospitalisation Details'!$K760:$S3102,8,FALSE)</f>
        <v>49</v>
      </c>
    </row>
    <row r="1930" spans="1:17" x14ac:dyDescent="0.3">
      <c r="A1930" s="14" t="str">
        <f>VLOOKUP('Customer Names'!A1930,'Customer Names'!A1930:F4264,1,FALSE)</f>
        <v>Id1929</v>
      </c>
      <c r="B1930" s="11" t="str">
        <f>VLOOKUP('Customer Names'!B1930,'Customer Names'!B1930:G4264,5,FALSE)</f>
        <v>Pauline</v>
      </c>
      <c r="C1930" s="11">
        <f>VLOOKUP($A1930,'Medical Examinations'!$A1930:$O4264,2,FALSE)</f>
        <v>37.619999999999997</v>
      </c>
      <c r="D1930" s="11">
        <f>VLOOKUP($A1930,'Medical Examinations'!$A1930:$O4264,3,FALSE)</f>
        <v>4.18</v>
      </c>
      <c r="E1930" s="11" t="str">
        <f>VLOOKUP($A1930,'Medical Examinations'!$A1930:$P4264,14,FALSE)</f>
        <v>No</v>
      </c>
      <c r="F1930" s="11" t="str">
        <f>VLOOKUP($A1930,'Medical Examinations'!$A1930:$O4264,5,FALSE)</f>
        <v>No</v>
      </c>
      <c r="G1930" s="11" t="str">
        <f>VLOOKUP($A1930,'Medical Examinations'!$A1930:$O4264,6,FALSE)</f>
        <v>No</v>
      </c>
      <c r="H1930" s="11">
        <f>VLOOKUP($A1930,'Medical Examinations'!$A1930:$P4264,13,FALSE)</f>
        <v>0</v>
      </c>
      <c r="I1930" s="11" t="str">
        <f>VLOOKUP($A1930,'Medical Examinations'!$A1930:$P4264,16,FALSE)</f>
        <v>No</v>
      </c>
      <c r="J1930" s="11" t="str">
        <f>VLOOKUP($A1930,'Medical Examinations'!$A1930:$P4264,11,FALSE)</f>
        <v>Obesity</v>
      </c>
      <c r="K1930" s="11" t="str">
        <f>VLOOKUP($A1930,'Medical Examinations'!$A1930:$P4264,12,FALSE)</f>
        <v>Normal</v>
      </c>
      <c r="L1930" s="11" t="str">
        <f>VLOOKUP($A761,'Hospitalisation Details'!$K761:$S3103,7,FALSE)</f>
        <v>24 Jul 1960</v>
      </c>
      <c r="M1930" s="17">
        <f>VLOOKUP($A761,'Hospitalisation Details'!$K761:$S3103,9,FALSE)</f>
        <v>13470.86</v>
      </c>
      <c r="N1930" s="11" t="str">
        <f>VLOOKUP($A761,'Hospitalisation Details'!$K761:$S3103,4,FALSE)</f>
        <v>Tier - 3</v>
      </c>
      <c r="O1930" s="11" t="str">
        <f>VLOOKUP($A761,'Hospitalisation Details'!$K761:$S3103,5,FALSE)</f>
        <v>Tier - 3</v>
      </c>
      <c r="P1930" s="11" t="str">
        <f>VLOOKUP($A761,'Hospitalisation Details'!$K761:$S3103,6,FALSE)</f>
        <v>R1011</v>
      </c>
      <c r="Q1930" s="36">
        <f ca="1">VLOOKUP($A761,'Hospitalisation Details'!$K761:$S3103,8,FALSE)</f>
        <v>64</v>
      </c>
    </row>
    <row r="1931" spans="1:17" x14ac:dyDescent="0.3">
      <c r="A1931" s="14" t="str">
        <f>VLOOKUP('Customer Names'!A1931,'Customer Names'!A1931:F4265,1,FALSE)</f>
        <v>Id1930</v>
      </c>
      <c r="B1931" s="11" t="str">
        <f>VLOOKUP('Customer Names'!B1931,'Customer Names'!B1931:G4265,5,FALSE)</f>
        <v>Colleen</v>
      </c>
      <c r="C1931" s="11">
        <f>VLOOKUP($A1931,'Medical Examinations'!$A1931:$O4265,2,FALSE)</f>
        <v>29.1</v>
      </c>
      <c r="D1931" s="11">
        <f>VLOOKUP($A1931,'Medical Examinations'!$A1931:$O4265,3,FALSE)</f>
        <v>4.67</v>
      </c>
      <c r="E1931" s="11" t="str">
        <f>VLOOKUP($A1931,'Medical Examinations'!$A1931:$P4265,14,FALSE)</f>
        <v>No</v>
      </c>
      <c r="F1931" s="11" t="str">
        <f>VLOOKUP($A1931,'Medical Examinations'!$A1931:$O4265,5,FALSE)</f>
        <v>No</v>
      </c>
      <c r="G1931" s="11" t="str">
        <f>VLOOKUP($A1931,'Medical Examinations'!$A1931:$O4265,6,FALSE)</f>
        <v>No</v>
      </c>
      <c r="H1931" s="11">
        <f>VLOOKUP($A1931,'Medical Examinations'!$A1931:$P4265,13,FALSE)</f>
        <v>0</v>
      </c>
      <c r="I1931" s="11" t="str">
        <f>VLOOKUP($A1931,'Medical Examinations'!$A1931:$P4265,16,FALSE)</f>
        <v>No</v>
      </c>
      <c r="J1931" s="11" t="str">
        <f>VLOOKUP($A1931,'Medical Examinations'!$A1931:$P4265,11,FALSE)</f>
        <v>Overweight</v>
      </c>
      <c r="K1931" s="11" t="str">
        <f>VLOOKUP($A1931,'Medical Examinations'!$A1931:$P4265,12,FALSE)</f>
        <v>Normal</v>
      </c>
      <c r="L1931" s="11" t="str">
        <f>VLOOKUP($A762,'Hospitalisation Details'!$K762:$S3104,7,FALSE)</f>
        <v>28 Jul 1960</v>
      </c>
      <c r="M1931" s="17">
        <f>VLOOKUP($A762,'Hospitalisation Details'!$K762:$S3104,9,FALSE)</f>
        <v>13470.8</v>
      </c>
      <c r="N1931" s="11" t="str">
        <f>VLOOKUP($A762,'Hospitalisation Details'!$K762:$S3104,4,FALSE)</f>
        <v>Tier - 3</v>
      </c>
      <c r="O1931" s="11" t="str">
        <f>VLOOKUP($A762,'Hospitalisation Details'!$K762:$S3104,5,FALSE)</f>
        <v>Tier - 2</v>
      </c>
      <c r="P1931" s="11" t="str">
        <f>VLOOKUP($A762,'Hospitalisation Details'!$K762:$S3104,6,FALSE)</f>
        <v>R1013</v>
      </c>
      <c r="Q1931" s="36">
        <f ca="1">VLOOKUP($A762,'Hospitalisation Details'!$K762:$S3104,8,FALSE)</f>
        <v>64</v>
      </c>
    </row>
    <row r="1932" spans="1:17" x14ac:dyDescent="0.3">
      <c r="A1932" s="14" t="str">
        <f>VLOOKUP('Customer Names'!A1932,'Customer Names'!A1932:F4266,1,FALSE)</f>
        <v>Id1931</v>
      </c>
      <c r="B1932" s="11" t="str">
        <f>VLOOKUP('Customer Names'!B1932,'Customer Names'!B1932:G4266,5,FALSE)</f>
        <v>Aleah K</v>
      </c>
      <c r="C1932" s="11">
        <f>VLOOKUP($A1932,'Medical Examinations'!$A1932:$O4266,2,FALSE)</f>
        <v>26.62</v>
      </c>
      <c r="D1932" s="11">
        <f>VLOOKUP($A1932,'Medical Examinations'!$A1932:$O4266,3,FALSE)</f>
        <v>6.24</v>
      </c>
      <c r="E1932" s="11" t="str">
        <f>VLOOKUP($A1932,'Medical Examinations'!$A1932:$P4266,14,FALSE)</f>
        <v>No</v>
      </c>
      <c r="F1932" s="11" t="str">
        <f>VLOOKUP($A1932,'Medical Examinations'!$A1932:$O4266,5,FALSE)</f>
        <v>No</v>
      </c>
      <c r="G1932" s="11" t="str">
        <f>VLOOKUP($A1932,'Medical Examinations'!$A1932:$O4266,6,FALSE)</f>
        <v>No</v>
      </c>
      <c r="H1932" s="11">
        <f>VLOOKUP($A1932,'Medical Examinations'!$A1932:$P4266,13,FALSE)</f>
        <v>0</v>
      </c>
      <c r="I1932" s="11" t="str">
        <f>VLOOKUP($A1932,'Medical Examinations'!$A1932:$P4266,16,FALSE)</f>
        <v>No</v>
      </c>
      <c r="J1932" s="11" t="str">
        <f>VLOOKUP($A1932,'Medical Examinations'!$A1932:$P4266,11,FALSE)</f>
        <v>Overweight</v>
      </c>
      <c r="K1932" s="11" t="str">
        <f>VLOOKUP($A1932,'Medical Examinations'!$A1932:$P4266,12,FALSE)</f>
        <v>Prediabetes</v>
      </c>
      <c r="L1932" s="11" t="str">
        <f>VLOOKUP($A763,'Hospitalisation Details'!$K763:$S3105,7,FALSE)</f>
        <v>19 Aug 1985</v>
      </c>
      <c r="M1932" s="17">
        <f>VLOOKUP($A763,'Hospitalisation Details'!$K763:$S3105,9,FALSE)</f>
        <v>13465.8</v>
      </c>
      <c r="N1932" s="11" t="str">
        <f>VLOOKUP($A763,'Hospitalisation Details'!$K763:$S3105,4,FALSE)</f>
        <v>Tier - 3</v>
      </c>
      <c r="O1932" s="11" t="str">
        <f>VLOOKUP($A763,'Hospitalisation Details'!$K763:$S3105,5,FALSE)</f>
        <v>Tier - 1</v>
      </c>
      <c r="P1932" s="11" t="str">
        <f>VLOOKUP($A763,'Hospitalisation Details'!$K763:$S3105,6,FALSE)</f>
        <v>R1012</v>
      </c>
      <c r="Q1932" s="36">
        <f ca="1">VLOOKUP($A763,'Hospitalisation Details'!$K763:$S3105,8,FALSE)</f>
        <v>39</v>
      </c>
    </row>
    <row r="1933" spans="1:17" x14ac:dyDescent="0.3">
      <c r="A1933" s="14" t="str">
        <f>VLOOKUP('Customer Names'!A1933,'Customer Names'!A1933:F4267,1,FALSE)</f>
        <v>Id1932</v>
      </c>
      <c r="B1933" s="11" t="str">
        <f>VLOOKUP('Customer Names'!B1933,'Customer Names'!B1933:G4267,5,FALSE)</f>
        <v>Mare</v>
      </c>
      <c r="C1933" s="11">
        <f>VLOOKUP($A1933,'Medical Examinations'!$A1933:$O4267,2,FALSE)</f>
        <v>25.74</v>
      </c>
      <c r="D1933" s="11">
        <f>VLOOKUP($A1933,'Medical Examinations'!$A1933:$O4267,3,FALSE)</f>
        <v>5.99</v>
      </c>
      <c r="E1933" s="11" t="str">
        <f>VLOOKUP($A1933,'Medical Examinations'!$A1933:$P4267,14,FALSE)</f>
        <v>No</v>
      </c>
      <c r="F1933" s="11" t="str">
        <f>VLOOKUP($A1933,'Medical Examinations'!$A1933:$O4267,5,FALSE)</f>
        <v>No</v>
      </c>
      <c r="G1933" s="11" t="str">
        <f>VLOOKUP($A1933,'Medical Examinations'!$A1933:$O4267,6,FALSE)</f>
        <v>No</v>
      </c>
      <c r="H1933" s="11">
        <f>VLOOKUP($A1933,'Medical Examinations'!$A1933:$P4267,13,FALSE)</f>
        <v>0</v>
      </c>
      <c r="I1933" s="11" t="str">
        <f>VLOOKUP($A1933,'Medical Examinations'!$A1933:$P4267,16,FALSE)</f>
        <v>No</v>
      </c>
      <c r="J1933" s="11" t="str">
        <f>VLOOKUP($A1933,'Medical Examinations'!$A1933:$P4267,11,FALSE)</f>
        <v>Overweight</v>
      </c>
      <c r="K1933" s="11" t="str">
        <f>VLOOKUP($A1933,'Medical Examinations'!$A1933:$P4267,12,FALSE)</f>
        <v>Prediabetes</v>
      </c>
      <c r="L1933" s="11" t="str">
        <f>VLOOKUP($A764,'Hospitalisation Details'!$K764:$S3106,7,FALSE)</f>
        <v>16 Dec 1960</v>
      </c>
      <c r="M1933" s="17">
        <f>VLOOKUP($A764,'Hospitalisation Details'!$K764:$S3106,9,FALSE)</f>
        <v>13462.52</v>
      </c>
      <c r="N1933" s="11" t="str">
        <f>VLOOKUP($A764,'Hospitalisation Details'!$K764:$S3106,4,FALSE)</f>
        <v>Tier - 3</v>
      </c>
      <c r="O1933" s="11" t="str">
        <f>VLOOKUP($A764,'Hospitalisation Details'!$K764:$S3106,5,FALSE)</f>
        <v>Tier - 2</v>
      </c>
      <c r="P1933" s="11" t="str">
        <f>VLOOKUP($A764,'Hospitalisation Details'!$K764:$S3106,6,FALSE)</f>
        <v>R1011</v>
      </c>
      <c r="Q1933" s="36">
        <f ca="1">VLOOKUP($A764,'Hospitalisation Details'!$K764:$S3106,8,FALSE)</f>
        <v>64</v>
      </c>
    </row>
    <row r="1934" spans="1:17" x14ac:dyDescent="0.3">
      <c r="A1934" s="14" t="str">
        <f>VLOOKUP('Customer Names'!A1934,'Customer Names'!A1934:F4268,1,FALSE)</f>
        <v>Id1933</v>
      </c>
      <c r="B1934" s="11" t="str">
        <f>VLOOKUP('Customer Names'!B1934,'Customer Names'!B1934:G4268,5,FALSE)</f>
        <v>Kevin</v>
      </c>
      <c r="C1934" s="11">
        <f>VLOOKUP($A1934,'Medical Examinations'!$A1934:$O4268,2,FALSE)</f>
        <v>18.22</v>
      </c>
      <c r="D1934" s="11">
        <f>VLOOKUP($A1934,'Medical Examinations'!$A1934:$O4268,3,FALSE)</f>
        <v>10.27</v>
      </c>
      <c r="E1934" s="11" t="str">
        <f>VLOOKUP($A1934,'Medical Examinations'!$A1934:$P4268,14,FALSE)</f>
        <v>Yes</v>
      </c>
      <c r="F1934" s="11" t="str">
        <f>VLOOKUP($A1934,'Medical Examinations'!$A1934:$O4268,5,FALSE)</f>
        <v>No</v>
      </c>
      <c r="G1934" s="11" t="str">
        <f>VLOOKUP($A1934,'Medical Examinations'!$A1934:$O4268,6,FALSE)</f>
        <v>No</v>
      </c>
      <c r="H1934" s="11">
        <f>VLOOKUP($A1934,'Medical Examinations'!$A1934:$P4268,13,FALSE)</f>
        <v>1</v>
      </c>
      <c r="I1934" s="11" t="str">
        <f>VLOOKUP($A1934,'Medical Examinations'!$A1934:$P4268,16,FALSE)</f>
        <v>No</v>
      </c>
      <c r="J1934" s="11" t="str">
        <f>VLOOKUP($A1934,'Medical Examinations'!$A1934:$P4268,11,FALSE)</f>
        <v>Underweight</v>
      </c>
      <c r="K1934" s="11" t="str">
        <f>VLOOKUP($A1934,'Medical Examinations'!$A1934:$P4268,12,FALSE)</f>
        <v>Diabetes</v>
      </c>
      <c r="L1934" s="11" t="str">
        <f>VLOOKUP($A765,'Hospitalisation Details'!$K765:$S3107,7,FALSE)</f>
        <v>11 Jul 1960</v>
      </c>
      <c r="M1934" s="17">
        <f>VLOOKUP($A765,'Hospitalisation Details'!$K765:$S3107,9,FALSE)</f>
        <v>13457.96</v>
      </c>
      <c r="N1934" s="11" t="str">
        <f>VLOOKUP($A765,'Hospitalisation Details'!$K765:$S3107,4,FALSE)</f>
        <v>Tier - 3</v>
      </c>
      <c r="O1934" s="11" t="str">
        <f>VLOOKUP($A765,'Hospitalisation Details'!$K765:$S3107,5,FALSE)</f>
        <v>Tier - 1</v>
      </c>
      <c r="P1934" s="11" t="str">
        <f>VLOOKUP($A765,'Hospitalisation Details'!$K765:$S3107,6,FALSE)</f>
        <v>R1013</v>
      </c>
      <c r="Q1934" s="36">
        <f ca="1">VLOOKUP($A765,'Hospitalisation Details'!$K765:$S3107,8,FALSE)</f>
        <v>64</v>
      </c>
    </row>
    <row r="1935" spans="1:17" x14ac:dyDescent="0.3">
      <c r="A1935" s="14" t="str">
        <f>VLOOKUP('Customer Names'!A1935,'Customer Names'!A1935:F4269,1,FALSE)</f>
        <v>Id1934</v>
      </c>
      <c r="B1935" s="11" t="str">
        <f>VLOOKUP('Customer Names'!B1935,'Customer Names'!B1935:G4269,5,FALSE)</f>
        <v>Jessica</v>
      </c>
      <c r="C1935" s="11">
        <f>VLOOKUP($A1935,'Medical Examinations'!$A1935:$O4269,2,FALSE)</f>
        <v>26.03</v>
      </c>
      <c r="D1935" s="11">
        <f>VLOOKUP($A1935,'Medical Examinations'!$A1935:$O4269,3,FALSE)</f>
        <v>5.97</v>
      </c>
      <c r="E1935" s="11" t="str">
        <f>VLOOKUP($A1935,'Medical Examinations'!$A1935:$P4269,14,FALSE)</f>
        <v>No</v>
      </c>
      <c r="F1935" s="11" t="str">
        <f>VLOOKUP($A1935,'Medical Examinations'!$A1935:$O4269,5,FALSE)</f>
        <v>No</v>
      </c>
      <c r="G1935" s="11" t="str">
        <f>VLOOKUP($A1935,'Medical Examinations'!$A1935:$O4269,6,FALSE)</f>
        <v>Yes</v>
      </c>
      <c r="H1935" s="11">
        <f>VLOOKUP($A1935,'Medical Examinations'!$A1935:$P4269,13,FALSE)</f>
        <v>1</v>
      </c>
      <c r="I1935" s="11" t="str">
        <f>VLOOKUP($A1935,'Medical Examinations'!$A1935:$P4269,16,FALSE)</f>
        <v>No</v>
      </c>
      <c r="J1935" s="11" t="str">
        <f>VLOOKUP($A1935,'Medical Examinations'!$A1935:$P4269,11,FALSE)</f>
        <v>Overweight</v>
      </c>
      <c r="K1935" s="11" t="str">
        <f>VLOOKUP($A1935,'Medical Examinations'!$A1935:$P4269,12,FALSE)</f>
        <v>Prediabetes</v>
      </c>
      <c r="L1935" s="11" t="str">
        <f>VLOOKUP($A766,'Hospitalisation Details'!$K766:$S3108,7,FALSE)</f>
        <v>13 Aug 1960</v>
      </c>
      <c r="M1935" s="17">
        <f>VLOOKUP($A766,'Hospitalisation Details'!$K766:$S3108,9,FALSE)</f>
        <v>13451.12</v>
      </c>
      <c r="N1935" s="11" t="str">
        <f>VLOOKUP($A766,'Hospitalisation Details'!$K766:$S3108,4,FALSE)</f>
        <v>Tier - 3</v>
      </c>
      <c r="O1935" s="11" t="str">
        <f>VLOOKUP($A766,'Hospitalisation Details'!$K766:$S3108,5,FALSE)</f>
        <v>Tier - 1</v>
      </c>
      <c r="P1935" s="11" t="str">
        <f>VLOOKUP($A766,'Hospitalisation Details'!$K766:$S3108,6,FALSE)</f>
        <v>R1011</v>
      </c>
      <c r="Q1935" s="36">
        <f ca="1">VLOOKUP($A766,'Hospitalisation Details'!$K766:$S3108,8,FALSE)</f>
        <v>64</v>
      </c>
    </row>
    <row r="1936" spans="1:17" x14ac:dyDescent="0.3">
      <c r="A1936" s="14" t="str">
        <f>VLOOKUP('Customer Names'!A1936,'Customer Names'!A1936:F4270,1,FALSE)</f>
        <v>Id1935</v>
      </c>
      <c r="B1936" s="11" t="str">
        <f>VLOOKUP('Customer Names'!B1936,'Customer Names'!B1936:G4270,5,FALSE)</f>
        <v>Amanda R</v>
      </c>
      <c r="C1936" s="11">
        <f>VLOOKUP($A1936,'Medical Examinations'!$A1936:$O4270,2,FALSE)</f>
        <v>17.29</v>
      </c>
      <c r="D1936" s="11">
        <f>VLOOKUP($A1936,'Medical Examinations'!$A1936:$O4270,3,FALSE)</f>
        <v>4.9800000000000004</v>
      </c>
      <c r="E1936" s="11" t="str">
        <f>VLOOKUP($A1936,'Medical Examinations'!$A1936:$P4270,14,FALSE)</f>
        <v>No</v>
      </c>
      <c r="F1936" s="11" t="str">
        <f>VLOOKUP($A1936,'Medical Examinations'!$A1936:$O4270,5,FALSE)</f>
        <v>No</v>
      </c>
      <c r="G1936" s="11" t="str">
        <f>VLOOKUP($A1936,'Medical Examinations'!$A1936:$O4270,6,FALSE)</f>
        <v>No</v>
      </c>
      <c r="H1936" s="11">
        <f>VLOOKUP($A1936,'Medical Examinations'!$A1936:$P4270,13,FALSE)</f>
        <v>0</v>
      </c>
      <c r="I1936" s="11" t="str">
        <f>VLOOKUP($A1936,'Medical Examinations'!$A1936:$P4270,16,FALSE)</f>
        <v>No</v>
      </c>
      <c r="J1936" s="11" t="str">
        <f>VLOOKUP($A1936,'Medical Examinations'!$A1936:$P4270,11,FALSE)</f>
        <v>Underweight</v>
      </c>
      <c r="K1936" s="11" t="str">
        <f>VLOOKUP($A1936,'Medical Examinations'!$A1936:$P4270,12,FALSE)</f>
        <v>Normal</v>
      </c>
      <c r="L1936" s="11" t="str">
        <f>VLOOKUP($A767,'Hospitalisation Details'!$K767:$S3109,7,FALSE)</f>
        <v>29 Jun 1975</v>
      </c>
      <c r="M1936" s="17">
        <f>VLOOKUP($A767,'Hospitalisation Details'!$K767:$S3109,9,FALSE)</f>
        <v>13440.7</v>
      </c>
      <c r="N1936" s="11" t="str">
        <f>VLOOKUP($A767,'Hospitalisation Details'!$K767:$S3109,4,FALSE)</f>
        <v>Tier - 3</v>
      </c>
      <c r="O1936" s="11" t="str">
        <f>VLOOKUP($A767,'Hospitalisation Details'!$K767:$S3109,5,FALSE)</f>
        <v>Tier - 2</v>
      </c>
      <c r="P1936" s="11" t="str">
        <f>VLOOKUP($A767,'Hospitalisation Details'!$K767:$S3109,6,FALSE)</f>
        <v>R1012</v>
      </c>
      <c r="Q1936" s="36">
        <f ca="1">VLOOKUP($A767,'Hospitalisation Details'!$K767:$S3109,8,FALSE)</f>
        <v>49</v>
      </c>
    </row>
    <row r="1937" spans="1:17" x14ac:dyDescent="0.3">
      <c r="A1937" s="14" t="str">
        <f>VLOOKUP('Customer Names'!A1937,'Customer Names'!A1937:F4271,1,FALSE)</f>
        <v>Id1936</v>
      </c>
      <c r="B1937" s="11" t="str">
        <f>VLOOKUP('Customer Names'!B1937,'Customer Names'!B1937:G4271,5,FALSE)</f>
        <v>Murray W</v>
      </c>
      <c r="C1937" s="11">
        <f>VLOOKUP($A1937,'Medical Examinations'!$A1937:$O4271,2,FALSE)</f>
        <v>18.170000000000002</v>
      </c>
      <c r="D1937" s="11">
        <f>VLOOKUP($A1937,'Medical Examinations'!$A1937:$O4271,3,FALSE)</f>
        <v>6.91</v>
      </c>
      <c r="E1937" s="11" t="str">
        <f>VLOOKUP($A1937,'Medical Examinations'!$A1937:$P4271,14,FALSE)</f>
        <v>Yes</v>
      </c>
      <c r="F1937" s="11" t="str">
        <f>VLOOKUP($A1937,'Medical Examinations'!$A1937:$O4271,5,FALSE)</f>
        <v>No</v>
      </c>
      <c r="G1937" s="11" t="str">
        <f>VLOOKUP($A1937,'Medical Examinations'!$A1937:$O4271,6,FALSE)</f>
        <v>No</v>
      </c>
      <c r="H1937" s="11">
        <f>VLOOKUP($A1937,'Medical Examinations'!$A1937:$P4271,13,FALSE)</f>
        <v>1</v>
      </c>
      <c r="I1937" s="11" t="str">
        <f>VLOOKUP($A1937,'Medical Examinations'!$A1937:$P4271,16,FALSE)</f>
        <v>No</v>
      </c>
      <c r="J1937" s="11" t="str">
        <f>VLOOKUP($A1937,'Medical Examinations'!$A1937:$P4271,11,FALSE)</f>
        <v>Underweight</v>
      </c>
      <c r="K1937" s="11" t="str">
        <f>VLOOKUP($A1937,'Medical Examinations'!$A1937:$P4271,12,FALSE)</f>
        <v>Diabetes</v>
      </c>
      <c r="L1937" s="11" t="str">
        <f>VLOOKUP($A768,'Hospitalisation Details'!$K768:$S3110,7,FALSE)</f>
        <v>14 Nov 1966</v>
      </c>
      <c r="M1937" s="17">
        <f>VLOOKUP($A768,'Hospitalisation Details'!$K768:$S3110,9,FALSE)</f>
        <v>13430.27</v>
      </c>
      <c r="N1937" s="11" t="str">
        <f>VLOOKUP($A768,'Hospitalisation Details'!$K768:$S3110,4,FALSE)</f>
        <v>Tier - 3</v>
      </c>
      <c r="O1937" s="11" t="str">
        <f>VLOOKUP($A768,'Hospitalisation Details'!$K768:$S3110,5,FALSE)</f>
        <v>Tier - 3</v>
      </c>
      <c r="P1937" s="11" t="str">
        <f>VLOOKUP($A768,'Hospitalisation Details'!$K768:$S3110,6,FALSE)</f>
        <v>R1024</v>
      </c>
      <c r="Q1937" s="36">
        <f ca="1">VLOOKUP($A768,'Hospitalisation Details'!$K768:$S3110,8,FALSE)</f>
        <v>58</v>
      </c>
    </row>
    <row r="1938" spans="1:17" x14ac:dyDescent="0.3">
      <c r="A1938" s="14" t="str">
        <f>VLOOKUP('Customer Names'!A1938,'Customer Names'!A1938:F4272,1,FALSE)</f>
        <v>Id1937</v>
      </c>
      <c r="B1938" s="11" t="str">
        <f>VLOOKUP('Customer Names'!B1938,'Customer Names'!B1938:G4272,5,FALSE)</f>
        <v>Meghan P</v>
      </c>
      <c r="C1938" s="11">
        <f>VLOOKUP($A1938,'Medical Examinations'!$A1938:$O4272,2,FALSE)</f>
        <v>32.54</v>
      </c>
      <c r="D1938" s="11">
        <f>VLOOKUP($A1938,'Medical Examinations'!$A1938:$O4272,3,FALSE)</f>
        <v>6.38</v>
      </c>
      <c r="E1938" s="11" t="str">
        <f>VLOOKUP($A1938,'Medical Examinations'!$A1938:$P4272,14,FALSE)</f>
        <v>No</v>
      </c>
      <c r="F1938" s="11" t="str">
        <f>VLOOKUP($A1938,'Medical Examinations'!$A1938:$O4272,5,FALSE)</f>
        <v>Yes</v>
      </c>
      <c r="G1938" s="11" t="str">
        <f>VLOOKUP($A1938,'Medical Examinations'!$A1938:$O4272,6,FALSE)</f>
        <v>No</v>
      </c>
      <c r="H1938" s="11">
        <f>VLOOKUP($A1938,'Medical Examinations'!$A1938:$P4272,13,FALSE)</f>
        <v>1</v>
      </c>
      <c r="I1938" s="11" t="str">
        <f>VLOOKUP($A1938,'Medical Examinations'!$A1938:$P4272,16,FALSE)</f>
        <v>No</v>
      </c>
      <c r="J1938" s="11" t="str">
        <f>VLOOKUP($A1938,'Medical Examinations'!$A1938:$P4272,11,FALSE)</f>
        <v>Obesity</v>
      </c>
      <c r="K1938" s="11" t="str">
        <f>VLOOKUP($A1938,'Medical Examinations'!$A1938:$P4272,12,FALSE)</f>
        <v>Prediabetes</v>
      </c>
      <c r="L1938" s="11" t="str">
        <f>VLOOKUP($A769,'Hospitalisation Details'!$K769:$S3111,7,FALSE)</f>
        <v>3 Nov 1961</v>
      </c>
      <c r="M1938" s="17">
        <f>VLOOKUP($A769,'Hospitalisation Details'!$K769:$S3111,9,FALSE)</f>
        <v>13429.04</v>
      </c>
      <c r="N1938" s="11" t="str">
        <f>VLOOKUP($A769,'Hospitalisation Details'!$K769:$S3111,4,FALSE)</f>
        <v>Tier - 3</v>
      </c>
      <c r="O1938" s="11" t="str">
        <f>VLOOKUP($A769,'Hospitalisation Details'!$K769:$S3111,5,FALSE)</f>
        <v>Tier - 3</v>
      </c>
      <c r="P1938" s="11" t="str">
        <f>VLOOKUP($A769,'Hospitalisation Details'!$K769:$S3111,6,FALSE)</f>
        <v>R1012</v>
      </c>
      <c r="Q1938" s="36">
        <f ca="1">VLOOKUP($A769,'Hospitalisation Details'!$K769:$S3111,8,FALSE)</f>
        <v>63</v>
      </c>
    </row>
    <row r="1939" spans="1:17" x14ac:dyDescent="0.3">
      <c r="A1939" s="14" t="str">
        <f>VLOOKUP('Customer Names'!A1939,'Customer Names'!A1939:F4273,1,FALSE)</f>
        <v>Id1938</v>
      </c>
      <c r="B1939" s="11" t="str">
        <f>VLOOKUP('Customer Names'!B1939,'Customer Names'!B1939:G4273,5,FALSE)</f>
        <v>David</v>
      </c>
      <c r="C1939" s="11">
        <f>VLOOKUP($A1939,'Medical Examinations'!$A1939:$O4273,2,FALSE)</f>
        <v>30.25</v>
      </c>
      <c r="D1939" s="11">
        <f>VLOOKUP($A1939,'Medical Examinations'!$A1939:$O4273,3,FALSE)</f>
        <v>4.7699999999999996</v>
      </c>
      <c r="E1939" s="11" t="str">
        <f>VLOOKUP($A1939,'Medical Examinations'!$A1939:$P4273,14,FALSE)</f>
        <v>No</v>
      </c>
      <c r="F1939" s="11" t="str">
        <f>VLOOKUP($A1939,'Medical Examinations'!$A1939:$O4273,5,FALSE)</f>
        <v>No</v>
      </c>
      <c r="G1939" s="11" t="str">
        <f>VLOOKUP($A1939,'Medical Examinations'!$A1939:$O4273,6,FALSE)</f>
        <v>No</v>
      </c>
      <c r="H1939" s="11">
        <f>VLOOKUP($A1939,'Medical Examinations'!$A1939:$P4273,13,FALSE)</f>
        <v>0</v>
      </c>
      <c r="I1939" s="11" t="str">
        <f>VLOOKUP($A1939,'Medical Examinations'!$A1939:$P4273,16,FALSE)</f>
        <v>No</v>
      </c>
      <c r="J1939" s="11" t="str">
        <f>VLOOKUP($A1939,'Medical Examinations'!$A1939:$P4273,11,FALSE)</f>
        <v>Obesity</v>
      </c>
      <c r="K1939" s="11" t="str">
        <f>VLOOKUP($A1939,'Medical Examinations'!$A1939:$P4273,12,FALSE)</f>
        <v>Normal</v>
      </c>
      <c r="L1939" s="11" t="str">
        <f>VLOOKUP($A770,'Hospitalisation Details'!$K770:$S3112,7,FALSE)</f>
        <v>17 Jun 1994</v>
      </c>
      <c r="M1939" s="17">
        <f>VLOOKUP($A770,'Hospitalisation Details'!$K770:$S3112,9,FALSE)</f>
        <v>13417.05</v>
      </c>
      <c r="N1939" s="11" t="str">
        <f>VLOOKUP($A770,'Hospitalisation Details'!$K770:$S3112,4,FALSE)</f>
        <v>Tier - 3</v>
      </c>
      <c r="O1939" s="11" t="str">
        <f>VLOOKUP($A770,'Hospitalisation Details'!$K770:$S3112,5,FALSE)</f>
        <v>Tier - 3</v>
      </c>
      <c r="P1939" s="11" t="str">
        <f>VLOOKUP($A770,'Hospitalisation Details'!$K770:$S3112,6,FALSE)</f>
        <v>R1012</v>
      </c>
      <c r="Q1939" s="36">
        <f ca="1">VLOOKUP($A770,'Hospitalisation Details'!$K770:$S3112,8,FALSE)</f>
        <v>30</v>
      </c>
    </row>
    <row r="1940" spans="1:17" x14ac:dyDescent="0.3">
      <c r="A1940" s="14" t="str">
        <f>VLOOKUP('Customer Names'!A1940,'Customer Names'!A1940:F4274,1,FALSE)</f>
        <v>Id1939</v>
      </c>
      <c r="B1940" s="11" t="str">
        <f>VLOOKUP('Customer Names'!B1940,'Customer Names'!B1940:G4274,5,FALSE)</f>
        <v>Seth</v>
      </c>
      <c r="C1940" s="11">
        <f>VLOOKUP($A1940,'Medical Examinations'!$A1940:$O4274,2,FALSE)</f>
        <v>19.59</v>
      </c>
      <c r="D1940" s="11">
        <f>VLOOKUP($A1940,'Medical Examinations'!$A1940:$O4274,3,FALSE)</f>
        <v>6.04</v>
      </c>
      <c r="E1940" s="11" t="str">
        <f>VLOOKUP($A1940,'Medical Examinations'!$A1940:$P4274,14,FALSE)</f>
        <v>Yes</v>
      </c>
      <c r="F1940" s="11" t="str">
        <f>VLOOKUP($A1940,'Medical Examinations'!$A1940:$O4274,5,FALSE)</f>
        <v>No</v>
      </c>
      <c r="G1940" s="11" t="str">
        <f>VLOOKUP($A1940,'Medical Examinations'!$A1940:$O4274,6,FALSE)</f>
        <v>No</v>
      </c>
      <c r="H1940" s="11">
        <f>VLOOKUP($A1940,'Medical Examinations'!$A1940:$P4274,13,FALSE)</f>
        <v>1</v>
      </c>
      <c r="I1940" s="11" t="str">
        <f>VLOOKUP($A1940,'Medical Examinations'!$A1940:$P4274,16,FALSE)</f>
        <v>No</v>
      </c>
      <c r="J1940" s="11" t="str">
        <f>VLOOKUP($A1940,'Medical Examinations'!$A1940:$P4274,11,FALSE)</f>
        <v>Normal Weight</v>
      </c>
      <c r="K1940" s="11" t="str">
        <f>VLOOKUP($A1940,'Medical Examinations'!$A1940:$P4274,12,FALSE)</f>
        <v>Prediabetes</v>
      </c>
      <c r="L1940" s="11" t="str">
        <f>VLOOKUP($A771,'Hospitalisation Details'!$K771:$S3113,7,FALSE)</f>
        <v>22 Jul 1961</v>
      </c>
      <c r="M1940" s="17">
        <f>VLOOKUP($A771,'Hospitalisation Details'!$K771:$S3113,9,FALSE)</f>
        <v>13415.04</v>
      </c>
      <c r="N1940" s="11" t="str">
        <f>VLOOKUP($A771,'Hospitalisation Details'!$K771:$S3113,4,FALSE)</f>
        <v>Tier - 3</v>
      </c>
      <c r="O1940" s="11" t="str">
        <f>VLOOKUP($A771,'Hospitalisation Details'!$K771:$S3113,5,FALSE)</f>
        <v>Tier - 2</v>
      </c>
      <c r="P1940" s="11" t="str">
        <f>VLOOKUP($A771,'Hospitalisation Details'!$K771:$S3113,6,FALSE)</f>
        <v>R1012</v>
      </c>
      <c r="Q1940" s="36">
        <f ca="1">VLOOKUP($A771,'Hospitalisation Details'!$K771:$S3113,8,FALSE)</f>
        <v>63</v>
      </c>
    </row>
    <row r="1941" spans="1:17" x14ac:dyDescent="0.3">
      <c r="A1941" s="14" t="str">
        <f>VLOOKUP('Customer Names'!A1941,'Customer Names'!A1941:F4275,1,FALSE)</f>
        <v>Id1940</v>
      </c>
      <c r="B1941" s="11" t="str">
        <f>VLOOKUP('Customer Names'!B1941,'Customer Names'!B1941:G4275,5,FALSE)</f>
        <v>Michael P</v>
      </c>
      <c r="C1941" s="11">
        <f>VLOOKUP($A1941,'Medical Examinations'!$A1941:$O4275,2,FALSE)</f>
        <v>45.9</v>
      </c>
      <c r="D1941" s="11">
        <f>VLOOKUP($A1941,'Medical Examinations'!$A1941:$O4275,3,FALSE)</f>
        <v>4.3</v>
      </c>
      <c r="E1941" s="11" t="str">
        <f>VLOOKUP($A1941,'Medical Examinations'!$A1941:$P4275,14,FALSE)</f>
        <v>Yes</v>
      </c>
      <c r="F1941" s="11" t="str">
        <f>VLOOKUP($A1941,'Medical Examinations'!$A1941:$O4275,5,FALSE)</f>
        <v>No</v>
      </c>
      <c r="G1941" s="11" t="str">
        <f>VLOOKUP($A1941,'Medical Examinations'!$A1941:$O4275,6,FALSE)</f>
        <v>No</v>
      </c>
      <c r="H1941" s="11">
        <f>VLOOKUP($A1941,'Medical Examinations'!$A1941:$P4275,13,FALSE)</f>
        <v>1</v>
      </c>
      <c r="I1941" s="11" t="str">
        <f>VLOOKUP($A1941,'Medical Examinations'!$A1941:$P4275,16,FALSE)</f>
        <v>No</v>
      </c>
      <c r="J1941" s="11" t="str">
        <f>VLOOKUP($A1941,'Medical Examinations'!$A1941:$P4275,11,FALSE)</f>
        <v>Obesity</v>
      </c>
      <c r="K1941" s="11" t="str">
        <f>VLOOKUP($A1941,'Medical Examinations'!$A1941:$P4275,12,FALSE)</f>
        <v>Normal</v>
      </c>
      <c r="L1941" s="11" t="str">
        <f>VLOOKUP($A772,'Hospitalisation Details'!$K772:$S3114,7,FALSE)</f>
        <v>19 Dec 1992</v>
      </c>
      <c r="M1941" s="17">
        <f>VLOOKUP($A772,'Hospitalisation Details'!$K772:$S3114,9,FALSE)</f>
        <v>13412.97</v>
      </c>
      <c r="N1941" s="11" t="str">
        <f>VLOOKUP($A772,'Hospitalisation Details'!$K772:$S3114,4,FALSE)</f>
        <v>Tier - 3</v>
      </c>
      <c r="O1941" s="11" t="str">
        <f>VLOOKUP($A772,'Hospitalisation Details'!$K772:$S3114,5,FALSE)</f>
        <v>Tier - 3</v>
      </c>
      <c r="P1941" s="11" t="str">
        <f>VLOOKUP($A772,'Hospitalisation Details'!$K772:$S3114,6,FALSE)</f>
        <v>R1023</v>
      </c>
      <c r="Q1941" s="36">
        <f ca="1">VLOOKUP($A772,'Hospitalisation Details'!$K772:$S3114,8,FALSE)</f>
        <v>32</v>
      </c>
    </row>
    <row r="1942" spans="1:17" x14ac:dyDescent="0.3">
      <c r="A1942" s="14" t="str">
        <f>VLOOKUP('Customer Names'!A1942,'Customer Names'!A1942:F4276,1,FALSE)</f>
        <v>Id1941</v>
      </c>
      <c r="B1942" s="11" t="str">
        <f>VLOOKUP('Customer Names'!B1942,'Customer Names'!B1942:G4276,5,FALSE)</f>
        <v>Russell M</v>
      </c>
      <c r="C1942" s="11">
        <f>VLOOKUP($A1942,'Medical Examinations'!$A1942:$O4276,2,FALSE)</f>
        <v>17.059999999999999</v>
      </c>
      <c r="D1942" s="11">
        <f>VLOOKUP($A1942,'Medical Examinations'!$A1942:$O4276,3,FALSE)</f>
        <v>8.75</v>
      </c>
      <c r="E1942" s="11" t="str">
        <f>VLOOKUP($A1942,'Medical Examinations'!$A1942:$P4276,14,FALSE)</f>
        <v>Yes</v>
      </c>
      <c r="F1942" s="11" t="str">
        <f>VLOOKUP($A1942,'Medical Examinations'!$A1942:$O4276,5,FALSE)</f>
        <v>No</v>
      </c>
      <c r="G1942" s="11" t="str">
        <f>VLOOKUP($A1942,'Medical Examinations'!$A1942:$O4276,6,FALSE)</f>
        <v>No</v>
      </c>
      <c r="H1942" s="11">
        <f>VLOOKUP($A1942,'Medical Examinations'!$A1942:$P4276,13,FALSE)</f>
        <v>0</v>
      </c>
      <c r="I1942" s="11" t="str">
        <f>VLOOKUP($A1942,'Medical Examinations'!$A1942:$P4276,16,FALSE)</f>
        <v>No</v>
      </c>
      <c r="J1942" s="11" t="str">
        <f>VLOOKUP($A1942,'Medical Examinations'!$A1942:$P4276,11,FALSE)</f>
        <v>Underweight</v>
      </c>
      <c r="K1942" s="11" t="str">
        <f>VLOOKUP($A1942,'Medical Examinations'!$A1942:$P4276,12,FALSE)</f>
        <v>Diabetes</v>
      </c>
      <c r="L1942" s="11" t="str">
        <f>VLOOKUP($A773,'Hospitalisation Details'!$K773:$S3115,7,FALSE)</f>
        <v>20 Dec 1959</v>
      </c>
      <c r="M1942" s="17">
        <f>VLOOKUP($A773,'Hospitalisation Details'!$K773:$S3115,9,FALSE)</f>
        <v>13405.39</v>
      </c>
      <c r="N1942" s="11" t="str">
        <f>VLOOKUP($A773,'Hospitalisation Details'!$K773:$S3115,4,FALSE)</f>
        <v>Tier - 3</v>
      </c>
      <c r="O1942" s="11" t="str">
        <f>VLOOKUP($A773,'Hospitalisation Details'!$K773:$S3115,5,FALSE)</f>
        <v>Tier - 3</v>
      </c>
      <c r="P1942" s="11" t="str">
        <f>VLOOKUP($A773,'Hospitalisation Details'!$K773:$S3115,6,FALSE)</f>
        <v>R1013</v>
      </c>
      <c r="Q1942" s="36">
        <f ca="1">VLOOKUP($A773,'Hospitalisation Details'!$K773:$S3115,8,FALSE)</f>
        <v>65</v>
      </c>
    </row>
    <row r="1943" spans="1:17" x14ac:dyDescent="0.3">
      <c r="A1943" s="14" t="str">
        <f>VLOOKUP('Customer Names'!A1943,'Customer Names'!A1943:F4277,1,FALSE)</f>
        <v>Id1942</v>
      </c>
      <c r="B1943" s="11" t="str">
        <f>VLOOKUP('Customer Names'!B1943,'Customer Names'!B1943:G4277,5,FALSE)</f>
        <v>Martin</v>
      </c>
      <c r="C1943" s="11">
        <f>VLOOKUP($A1943,'Medical Examinations'!$A1943:$O4277,2,FALSE)</f>
        <v>32.07</v>
      </c>
      <c r="D1943" s="11">
        <f>VLOOKUP($A1943,'Medical Examinations'!$A1943:$O4277,3,FALSE)</f>
        <v>5.25</v>
      </c>
      <c r="E1943" s="11" t="str">
        <f>VLOOKUP($A1943,'Medical Examinations'!$A1943:$P4277,14,FALSE)</f>
        <v>No</v>
      </c>
      <c r="F1943" s="11" t="str">
        <f>VLOOKUP($A1943,'Medical Examinations'!$A1943:$O4277,5,FALSE)</f>
        <v>No</v>
      </c>
      <c r="G1943" s="11" t="str">
        <f>VLOOKUP($A1943,'Medical Examinations'!$A1943:$O4277,6,FALSE)</f>
        <v>Yes</v>
      </c>
      <c r="H1943" s="11">
        <f>VLOOKUP($A1943,'Medical Examinations'!$A1943:$P4277,13,FALSE)</f>
        <v>1</v>
      </c>
      <c r="I1943" s="11" t="str">
        <f>VLOOKUP($A1943,'Medical Examinations'!$A1943:$P4277,16,FALSE)</f>
        <v>No</v>
      </c>
      <c r="J1943" s="11" t="str">
        <f>VLOOKUP($A1943,'Medical Examinations'!$A1943:$P4277,11,FALSE)</f>
        <v>Obesity</v>
      </c>
      <c r="K1943" s="11" t="str">
        <f>VLOOKUP($A1943,'Medical Examinations'!$A1943:$P4277,12,FALSE)</f>
        <v>Normal</v>
      </c>
      <c r="L1943" s="11" t="str">
        <f>VLOOKUP($A774,'Hospitalisation Details'!$K774:$S3116,7,FALSE)</f>
        <v>25 Nov 1959</v>
      </c>
      <c r="M1943" s="17">
        <f>VLOOKUP($A774,'Hospitalisation Details'!$K774:$S3116,9,FALSE)</f>
        <v>13393.76</v>
      </c>
      <c r="N1943" s="11" t="str">
        <f>VLOOKUP($A774,'Hospitalisation Details'!$K774:$S3116,4,FALSE)</f>
        <v>Tier - 3</v>
      </c>
      <c r="O1943" s="11" t="str">
        <f>VLOOKUP($A774,'Hospitalisation Details'!$K774:$S3116,5,FALSE)</f>
        <v>Tier - 1</v>
      </c>
      <c r="P1943" s="11" t="str">
        <f>VLOOKUP($A774,'Hospitalisation Details'!$K774:$S3116,6,FALSE)</f>
        <v>R1011</v>
      </c>
      <c r="Q1943" s="36">
        <f ca="1">VLOOKUP($A774,'Hospitalisation Details'!$K774:$S3116,8,FALSE)</f>
        <v>65</v>
      </c>
    </row>
    <row r="1944" spans="1:17" x14ac:dyDescent="0.3">
      <c r="A1944" s="14" t="str">
        <f>VLOOKUP('Customer Names'!A1944,'Customer Names'!A1944:F4278,1,FALSE)</f>
        <v>Id1943</v>
      </c>
      <c r="B1944" s="11" t="str">
        <f>VLOOKUP('Customer Names'!B1944,'Customer Names'!B1944:G4278,5,FALSE)</f>
        <v>Michael</v>
      </c>
      <c r="C1944" s="11">
        <f>VLOOKUP($A1944,'Medical Examinations'!$A1944:$O4278,2,FALSE)</f>
        <v>16.5</v>
      </c>
      <c r="D1944" s="11">
        <f>VLOOKUP($A1944,'Medical Examinations'!$A1944:$O4278,3,FALSE)</f>
        <v>5.03</v>
      </c>
      <c r="E1944" s="11" t="str">
        <f>VLOOKUP($A1944,'Medical Examinations'!$A1944:$P4278,14,FALSE)</f>
        <v>No</v>
      </c>
      <c r="F1944" s="11" t="str">
        <f>VLOOKUP($A1944,'Medical Examinations'!$A1944:$O4278,5,FALSE)</f>
        <v>No</v>
      </c>
      <c r="G1944" s="11" t="str">
        <f>VLOOKUP($A1944,'Medical Examinations'!$A1944:$O4278,6,FALSE)</f>
        <v>No</v>
      </c>
      <c r="H1944" s="11">
        <f>VLOOKUP($A1944,'Medical Examinations'!$A1944:$P4278,13,FALSE)</f>
        <v>1</v>
      </c>
      <c r="I1944" s="11" t="str">
        <f>VLOOKUP($A1944,'Medical Examinations'!$A1944:$P4278,16,FALSE)</f>
        <v>No</v>
      </c>
      <c r="J1944" s="11" t="str">
        <f>VLOOKUP($A1944,'Medical Examinations'!$A1944:$P4278,11,FALSE)</f>
        <v>Underweight</v>
      </c>
      <c r="K1944" s="11" t="str">
        <f>VLOOKUP($A1944,'Medical Examinations'!$A1944:$P4278,12,FALSE)</f>
        <v>Normal</v>
      </c>
      <c r="L1944" s="11" t="str">
        <f>VLOOKUP($A775,'Hospitalisation Details'!$K775:$S3117,7,FALSE)</f>
        <v>9 Dec 1959</v>
      </c>
      <c r="M1944" s="17">
        <f>VLOOKUP($A775,'Hospitalisation Details'!$K775:$S3117,9,FALSE)</f>
        <v>13390.56</v>
      </c>
      <c r="N1944" s="11" t="str">
        <f>VLOOKUP($A775,'Hospitalisation Details'!$K775:$S3117,4,FALSE)</f>
        <v>Tier - 3</v>
      </c>
      <c r="O1944" s="11" t="str">
        <f>VLOOKUP($A775,'Hospitalisation Details'!$K775:$S3117,5,FALSE)</f>
        <v>Tier - 3</v>
      </c>
      <c r="P1944" s="11" t="str">
        <f>VLOOKUP($A775,'Hospitalisation Details'!$K775:$S3117,6,FALSE)</f>
        <v>R1011</v>
      </c>
      <c r="Q1944" s="36">
        <f ca="1">VLOOKUP($A775,'Hospitalisation Details'!$K775:$S3117,8,FALSE)</f>
        <v>65</v>
      </c>
    </row>
    <row r="1945" spans="1:17" x14ac:dyDescent="0.3">
      <c r="A1945" s="14" t="str">
        <f>VLOOKUP('Customer Names'!A1945,'Customer Names'!A1945:F4279,1,FALSE)</f>
        <v>Id1944</v>
      </c>
      <c r="B1945" s="11" t="str">
        <f>VLOOKUP('Customer Names'!B1945,'Customer Names'!B1945:G4279,5,FALSE)</f>
        <v>Miles</v>
      </c>
      <c r="C1945" s="11">
        <f>VLOOKUP($A1945,'Medical Examinations'!$A1945:$O4279,2,FALSE)</f>
        <v>31.4</v>
      </c>
      <c r="D1945" s="11">
        <f>VLOOKUP($A1945,'Medical Examinations'!$A1945:$O4279,3,FALSE)</f>
        <v>5.88</v>
      </c>
      <c r="E1945" s="11" t="str">
        <f>VLOOKUP($A1945,'Medical Examinations'!$A1945:$P4279,14,FALSE)</f>
        <v>No</v>
      </c>
      <c r="F1945" s="11" t="str">
        <f>VLOOKUP($A1945,'Medical Examinations'!$A1945:$O4279,5,FALSE)</f>
        <v>No</v>
      </c>
      <c r="G1945" s="11" t="str">
        <f>VLOOKUP($A1945,'Medical Examinations'!$A1945:$O4279,6,FALSE)</f>
        <v>No</v>
      </c>
      <c r="H1945" s="11">
        <f>VLOOKUP($A1945,'Medical Examinations'!$A1945:$P4279,13,FALSE)</f>
        <v>1</v>
      </c>
      <c r="I1945" s="11" t="str">
        <f>VLOOKUP($A1945,'Medical Examinations'!$A1945:$P4279,16,FALSE)</f>
        <v>No</v>
      </c>
      <c r="J1945" s="11" t="str">
        <f>VLOOKUP($A1945,'Medical Examinations'!$A1945:$P4279,11,FALSE)</f>
        <v>Obesity</v>
      </c>
      <c r="K1945" s="11" t="str">
        <f>VLOOKUP($A1945,'Medical Examinations'!$A1945:$P4279,12,FALSE)</f>
        <v>Prediabetes</v>
      </c>
      <c r="L1945" s="11" t="str">
        <f>VLOOKUP($A776,'Hospitalisation Details'!$K776:$S3118,7,FALSE)</f>
        <v>6 Jun 1984</v>
      </c>
      <c r="M1945" s="17">
        <f>VLOOKUP($A776,'Hospitalisation Details'!$K776:$S3118,9,FALSE)</f>
        <v>13383.67</v>
      </c>
      <c r="N1945" s="11" t="str">
        <f>VLOOKUP($A776,'Hospitalisation Details'!$K776:$S3118,4,FALSE)</f>
        <v>Tier - 3</v>
      </c>
      <c r="O1945" s="11" t="str">
        <f>VLOOKUP($A776,'Hospitalisation Details'!$K776:$S3118,5,FALSE)</f>
        <v>Tier - 2</v>
      </c>
      <c r="P1945" s="11" t="str">
        <f>VLOOKUP($A776,'Hospitalisation Details'!$K776:$S3118,6,FALSE)</f>
        <v>R1023</v>
      </c>
      <c r="Q1945" s="36">
        <f ca="1">VLOOKUP($A776,'Hospitalisation Details'!$K776:$S3118,8,FALSE)</f>
        <v>40</v>
      </c>
    </row>
    <row r="1946" spans="1:17" x14ac:dyDescent="0.3">
      <c r="A1946" s="14" t="str">
        <f>VLOOKUP('Customer Names'!A1946,'Customer Names'!A1946:F4280,1,FALSE)</f>
        <v>Id1945</v>
      </c>
      <c r="B1946" s="11" t="str">
        <f>VLOOKUP('Customer Names'!B1946,'Customer Names'!B1946:G4280,5,FALSE)</f>
        <v>Amanda</v>
      </c>
      <c r="C1946" s="11">
        <f>VLOOKUP($A1946,'Medical Examinations'!$A1946:$O4280,2,FALSE)</f>
        <v>20.36</v>
      </c>
      <c r="D1946" s="11">
        <f>VLOOKUP($A1946,'Medical Examinations'!$A1946:$O4280,3,FALSE)</f>
        <v>4.49</v>
      </c>
      <c r="E1946" s="11" t="str">
        <f>VLOOKUP($A1946,'Medical Examinations'!$A1946:$P4280,14,FALSE)</f>
        <v>No</v>
      </c>
      <c r="F1946" s="11" t="str">
        <f>VLOOKUP($A1946,'Medical Examinations'!$A1946:$O4280,5,FALSE)</f>
        <v>No</v>
      </c>
      <c r="G1946" s="11" t="str">
        <f>VLOOKUP($A1946,'Medical Examinations'!$A1946:$O4280,6,FALSE)</f>
        <v>No</v>
      </c>
      <c r="H1946" s="11">
        <f>VLOOKUP($A1946,'Medical Examinations'!$A1946:$P4280,13,FALSE)</f>
        <v>0</v>
      </c>
      <c r="I1946" s="11" t="str">
        <f>VLOOKUP($A1946,'Medical Examinations'!$A1946:$P4280,16,FALSE)</f>
        <v>No</v>
      </c>
      <c r="J1946" s="11" t="str">
        <f>VLOOKUP($A1946,'Medical Examinations'!$A1946:$P4280,11,FALSE)</f>
        <v>Normal Weight</v>
      </c>
      <c r="K1946" s="11" t="str">
        <f>VLOOKUP($A1946,'Medical Examinations'!$A1946:$P4280,12,FALSE)</f>
        <v>Normal</v>
      </c>
      <c r="L1946" s="11" t="str">
        <f>VLOOKUP($A777,'Hospitalisation Details'!$K777:$S3119,7,FALSE)</f>
        <v>30 Sep 1979</v>
      </c>
      <c r="M1946" s="17">
        <f>VLOOKUP($A777,'Hospitalisation Details'!$K777:$S3119,9,FALSE)</f>
        <v>13377.41</v>
      </c>
      <c r="N1946" s="11" t="str">
        <f>VLOOKUP($A777,'Hospitalisation Details'!$K777:$S3119,4,FALSE)</f>
        <v>Tier - 3</v>
      </c>
      <c r="O1946" s="11" t="str">
        <f>VLOOKUP($A777,'Hospitalisation Details'!$K777:$S3119,5,FALSE)</f>
        <v>Tier - 3</v>
      </c>
      <c r="P1946" s="11" t="str">
        <f>VLOOKUP($A777,'Hospitalisation Details'!$K777:$S3119,6,FALSE)</f>
        <v>R1026</v>
      </c>
      <c r="Q1946" s="36">
        <f ca="1">VLOOKUP($A777,'Hospitalisation Details'!$K777:$S3119,8,FALSE)</f>
        <v>45</v>
      </c>
    </row>
    <row r="1947" spans="1:17" x14ac:dyDescent="0.3">
      <c r="A1947" s="14" t="str">
        <f>VLOOKUP('Customer Names'!A1947,'Customer Names'!A1947:F4281,1,FALSE)</f>
        <v>Id1946</v>
      </c>
      <c r="B1947" s="11" t="str">
        <f>VLOOKUP('Customer Names'!B1947,'Customer Names'!B1947:G4281,5,FALSE)</f>
        <v>Roger</v>
      </c>
      <c r="C1947" s="11">
        <f>VLOOKUP($A1947,'Medical Examinations'!$A1947:$O4281,2,FALSE)</f>
        <v>25.46</v>
      </c>
      <c r="D1947" s="11">
        <f>VLOOKUP($A1947,'Medical Examinations'!$A1947:$O4281,3,FALSE)</f>
        <v>4.1399999999999997</v>
      </c>
      <c r="E1947" s="11" t="str">
        <f>VLOOKUP($A1947,'Medical Examinations'!$A1947:$P4281,14,FALSE)</f>
        <v>No</v>
      </c>
      <c r="F1947" s="11" t="str">
        <f>VLOOKUP($A1947,'Medical Examinations'!$A1947:$O4281,5,FALSE)</f>
        <v>No</v>
      </c>
      <c r="G1947" s="11" t="str">
        <f>VLOOKUP($A1947,'Medical Examinations'!$A1947:$O4281,6,FALSE)</f>
        <v>No</v>
      </c>
      <c r="H1947" s="11">
        <f>VLOOKUP($A1947,'Medical Examinations'!$A1947:$P4281,13,FALSE)</f>
        <v>1</v>
      </c>
      <c r="I1947" s="11" t="str">
        <f>VLOOKUP($A1947,'Medical Examinations'!$A1947:$P4281,16,FALSE)</f>
        <v>No</v>
      </c>
      <c r="J1947" s="11" t="str">
        <f>VLOOKUP($A1947,'Medical Examinations'!$A1947:$P4281,11,FALSE)</f>
        <v>Overweight</v>
      </c>
      <c r="K1947" s="11" t="str">
        <f>VLOOKUP($A1947,'Medical Examinations'!$A1947:$P4281,12,FALSE)</f>
        <v>Normal</v>
      </c>
      <c r="L1947" s="11" t="str">
        <f>VLOOKUP($A778,'Hospitalisation Details'!$K778:$S3120,7,FALSE)</f>
        <v>24 Sep 1964</v>
      </c>
      <c r="M1947" s="17">
        <f>VLOOKUP($A778,'Hospitalisation Details'!$K778:$S3120,9,FALSE)</f>
        <v>13375.76</v>
      </c>
      <c r="N1947" s="11" t="str">
        <f>VLOOKUP($A778,'Hospitalisation Details'!$K778:$S3120,4,FALSE)</f>
        <v>Tier - 3</v>
      </c>
      <c r="O1947" s="11" t="str">
        <f>VLOOKUP($A778,'Hospitalisation Details'!$K778:$S3120,5,FALSE)</f>
        <v>Tier - 2</v>
      </c>
      <c r="P1947" s="11" t="str">
        <f>VLOOKUP($A778,'Hospitalisation Details'!$K778:$S3120,6,FALSE)</f>
        <v>R1025</v>
      </c>
      <c r="Q1947" s="36">
        <f ca="1">VLOOKUP($A778,'Hospitalisation Details'!$K778:$S3120,8,FALSE)</f>
        <v>60</v>
      </c>
    </row>
    <row r="1948" spans="1:17" x14ac:dyDescent="0.3">
      <c r="A1948" s="14" t="str">
        <f>VLOOKUP('Customer Names'!A1948,'Customer Names'!A1948:F4282,1,FALSE)</f>
        <v>Id1947</v>
      </c>
      <c r="B1948" s="11" t="str">
        <f>VLOOKUP('Customer Names'!B1948,'Customer Names'!B1948:G4282,5,FALSE)</f>
        <v>Brock J</v>
      </c>
      <c r="C1948" s="11">
        <f>VLOOKUP($A1948,'Medical Examinations'!$A1948:$O4282,2,FALSE)</f>
        <v>17.09</v>
      </c>
      <c r="D1948" s="11">
        <f>VLOOKUP($A1948,'Medical Examinations'!$A1948:$O4282,3,FALSE)</f>
        <v>5.8</v>
      </c>
      <c r="E1948" s="11" t="str">
        <f>VLOOKUP($A1948,'Medical Examinations'!$A1948:$P4282,14,FALSE)</f>
        <v>Yes</v>
      </c>
      <c r="F1948" s="11" t="str">
        <f>VLOOKUP($A1948,'Medical Examinations'!$A1948:$O4282,5,FALSE)</f>
        <v>No</v>
      </c>
      <c r="G1948" s="11" t="str">
        <f>VLOOKUP($A1948,'Medical Examinations'!$A1948:$O4282,6,FALSE)</f>
        <v>No</v>
      </c>
      <c r="H1948" s="11">
        <f>VLOOKUP($A1948,'Medical Examinations'!$A1948:$P4282,13,FALSE)</f>
        <v>0</v>
      </c>
      <c r="I1948" s="11" t="str">
        <f>VLOOKUP($A1948,'Medical Examinations'!$A1948:$P4282,16,FALSE)</f>
        <v>No</v>
      </c>
      <c r="J1948" s="11" t="str">
        <f>VLOOKUP($A1948,'Medical Examinations'!$A1948:$P4282,11,FALSE)</f>
        <v>Underweight</v>
      </c>
      <c r="K1948" s="11" t="str">
        <f>VLOOKUP($A1948,'Medical Examinations'!$A1948:$P4282,12,FALSE)</f>
        <v>Prediabetes</v>
      </c>
      <c r="L1948" s="11" t="str">
        <f>VLOOKUP($A779,'Hospitalisation Details'!$K779:$S3121,7,FALSE)</f>
        <v>2 Oct 1990</v>
      </c>
      <c r="M1948" s="17">
        <f>VLOOKUP($A779,'Hospitalisation Details'!$K779:$S3121,9,FALSE)</f>
        <v>13360.94</v>
      </c>
      <c r="N1948" s="11" t="str">
        <f>VLOOKUP($A779,'Hospitalisation Details'!$K779:$S3121,4,FALSE)</f>
        <v>Tier - 3</v>
      </c>
      <c r="O1948" s="11" t="str">
        <f>VLOOKUP($A779,'Hospitalisation Details'!$K779:$S3121,5,FALSE)</f>
        <v>Tier - 1</v>
      </c>
      <c r="P1948" s="11" t="str">
        <f>VLOOKUP($A779,'Hospitalisation Details'!$K779:$S3121,6,FALSE)</f>
        <v>R1012</v>
      </c>
      <c r="Q1948" s="36">
        <f ca="1">VLOOKUP($A779,'Hospitalisation Details'!$K779:$S3121,8,FALSE)</f>
        <v>34</v>
      </c>
    </row>
    <row r="1949" spans="1:17" x14ac:dyDescent="0.3">
      <c r="A1949" s="14" t="str">
        <f>VLOOKUP('Customer Names'!A1949,'Customer Names'!A1949:F4283,1,FALSE)</f>
        <v>Id1948</v>
      </c>
      <c r="B1949" s="11" t="str">
        <f>VLOOKUP('Customer Names'!B1949,'Customer Names'!B1949:G4283,5,FALSE)</f>
        <v>Stephen F</v>
      </c>
      <c r="C1949" s="11">
        <f>VLOOKUP($A1949,'Medical Examinations'!$A1949:$O4283,2,FALSE)</f>
        <v>20.83</v>
      </c>
      <c r="D1949" s="11">
        <f>VLOOKUP($A1949,'Medical Examinations'!$A1949:$O4283,3,FALSE)</f>
        <v>5.12</v>
      </c>
      <c r="E1949" s="11" t="str">
        <f>VLOOKUP($A1949,'Medical Examinations'!$A1949:$P4283,14,FALSE)</f>
        <v>No</v>
      </c>
      <c r="F1949" s="11" t="str">
        <f>VLOOKUP($A1949,'Medical Examinations'!$A1949:$O4283,5,FALSE)</f>
        <v>No</v>
      </c>
      <c r="G1949" s="11" t="str">
        <f>VLOOKUP($A1949,'Medical Examinations'!$A1949:$O4283,6,FALSE)</f>
        <v>No</v>
      </c>
      <c r="H1949" s="11">
        <f>VLOOKUP($A1949,'Medical Examinations'!$A1949:$P4283,13,FALSE)</f>
        <v>0</v>
      </c>
      <c r="I1949" s="11" t="str">
        <f>VLOOKUP($A1949,'Medical Examinations'!$A1949:$P4283,16,FALSE)</f>
        <v>No</v>
      </c>
      <c r="J1949" s="11" t="str">
        <f>VLOOKUP($A1949,'Medical Examinations'!$A1949:$P4283,11,FALSE)</f>
        <v>Normal Weight</v>
      </c>
      <c r="K1949" s="11" t="str">
        <f>VLOOKUP($A1949,'Medical Examinations'!$A1949:$P4283,12,FALSE)</f>
        <v>Normal</v>
      </c>
      <c r="L1949" s="11" t="str">
        <f>VLOOKUP($A780,'Hospitalisation Details'!$K780:$S3122,7,FALSE)</f>
        <v>11 Nov 1960</v>
      </c>
      <c r="M1949" s="17">
        <f>VLOOKUP($A780,'Hospitalisation Details'!$K780:$S3122,9,FALSE)</f>
        <v>13352.1</v>
      </c>
      <c r="N1949" s="11" t="str">
        <f>VLOOKUP($A780,'Hospitalisation Details'!$K780:$S3122,4,FALSE)</f>
        <v>Tier - 3</v>
      </c>
      <c r="O1949" s="11" t="str">
        <f>VLOOKUP($A780,'Hospitalisation Details'!$K780:$S3122,5,FALSE)</f>
        <v>Tier - 1</v>
      </c>
      <c r="P1949" s="11" t="str">
        <f>VLOOKUP($A780,'Hospitalisation Details'!$K780:$S3122,6,FALSE)</f>
        <v>R1012</v>
      </c>
      <c r="Q1949" s="36">
        <f ca="1">VLOOKUP($A780,'Hospitalisation Details'!$K780:$S3122,8,FALSE)</f>
        <v>64</v>
      </c>
    </row>
    <row r="1950" spans="1:17" x14ac:dyDescent="0.3">
      <c r="A1950" s="14" t="str">
        <f>VLOOKUP('Customer Names'!A1950,'Customer Names'!A1950:F4284,1,FALSE)</f>
        <v>Id1949</v>
      </c>
      <c r="B1950" s="11" t="str">
        <f>VLOOKUP('Customer Names'!B1950,'Customer Names'!B1950:G4284,5,FALSE)</f>
        <v>Missy</v>
      </c>
      <c r="C1950" s="11">
        <f>VLOOKUP($A1950,'Medical Examinations'!$A1950:$O4284,2,FALSE)</f>
        <v>18.920000000000002</v>
      </c>
      <c r="D1950" s="11">
        <f>VLOOKUP($A1950,'Medical Examinations'!$A1950:$O4284,3,FALSE)</f>
        <v>5.98</v>
      </c>
      <c r="E1950" s="11" t="str">
        <f>VLOOKUP($A1950,'Medical Examinations'!$A1950:$P4284,14,FALSE)</f>
        <v>Yes</v>
      </c>
      <c r="F1950" s="11" t="str">
        <f>VLOOKUP($A1950,'Medical Examinations'!$A1950:$O4284,5,FALSE)</f>
        <v>No</v>
      </c>
      <c r="G1950" s="11" t="str">
        <f>VLOOKUP($A1950,'Medical Examinations'!$A1950:$O4284,6,FALSE)</f>
        <v>No</v>
      </c>
      <c r="H1950" s="11">
        <f>VLOOKUP($A1950,'Medical Examinations'!$A1950:$P4284,13,FALSE)</f>
        <v>1</v>
      </c>
      <c r="I1950" s="11" t="str">
        <f>VLOOKUP($A1950,'Medical Examinations'!$A1950:$P4284,16,FALSE)</f>
        <v>No</v>
      </c>
      <c r="J1950" s="11" t="str">
        <f>VLOOKUP($A1950,'Medical Examinations'!$A1950:$P4284,11,FALSE)</f>
        <v>Normal Weight</v>
      </c>
      <c r="K1950" s="11" t="str">
        <f>VLOOKUP($A1950,'Medical Examinations'!$A1950:$P4284,12,FALSE)</f>
        <v>Prediabetes</v>
      </c>
      <c r="L1950" s="11" t="str">
        <f>VLOOKUP($A781,'Hospitalisation Details'!$K781:$S3123,7,FALSE)</f>
        <v>23 Aug 1976</v>
      </c>
      <c r="M1950" s="17">
        <f>VLOOKUP($A781,'Hospitalisation Details'!$K781:$S3123,9,FALSE)</f>
        <v>13333.71</v>
      </c>
      <c r="N1950" s="11" t="str">
        <f>VLOOKUP($A781,'Hospitalisation Details'!$K781:$S3123,4,FALSE)</f>
        <v>Tier - 3</v>
      </c>
      <c r="O1950" s="11" t="str">
        <f>VLOOKUP($A781,'Hospitalisation Details'!$K781:$S3123,5,FALSE)</f>
        <v>Tier - 2</v>
      </c>
      <c r="P1950" s="11" t="str">
        <f>VLOOKUP($A781,'Hospitalisation Details'!$K781:$S3123,6,FALSE)</f>
        <v>R1012</v>
      </c>
      <c r="Q1950" s="36">
        <f ca="1">VLOOKUP($A781,'Hospitalisation Details'!$K781:$S3123,8,FALSE)</f>
        <v>48</v>
      </c>
    </row>
    <row r="1951" spans="1:17" x14ac:dyDescent="0.3">
      <c r="A1951" s="14" t="str">
        <f>VLOOKUP('Customer Names'!A1951,'Customer Names'!A1951:F4285,1,FALSE)</f>
        <v>Id1950</v>
      </c>
      <c r="B1951" s="11" t="str">
        <f>VLOOKUP('Customer Names'!B1951,'Customer Names'!B1951:G4285,5,FALSE)</f>
        <v>William</v>
      </c>
      <c r="C1951" s="11">
        <f>VLOOKUP($A1951,'Medical Examinations'!$A1951:$O4285,2,FALSE)</f>
        <v>37.1</v>
      </c>
      <c r="D1951" s="11">
        <f>VLOOKUP($A1951,'Medical Examinations'!$A1951:$O4285,3,FALSE)</f>
        <v>5.46</v>
      </c>
      <c r="E1951" s="11" t="str">
        <f>VLOOKUP($A1951,'Medical Examinations'!$A1951:$P4285,14,FALSE)</f>
        <v>No</v>
      </c>
      <c r="F1951" s="11" t="str">
        <f>VLOOKUP($A1951,'Medical Examinations'!$A1951:$O4285,5,FALSE)</f>
        <v>No</v>
      </c>
      <c r="G1951" s="11" t="str">
        <f>VLOOKUP($A1951,'Medical Examinations'!$A1951:$O4285,6,FALSE)</f>
        <v>No</v>
      </c>
      <c r="H1951" s="11">
        <f>VLOOKUP($A1951,'Medical Examinations'!$A1951:$P4285,13,FALSE)</f>
        <v>0</v>
      </c>
      <c r="I1951" s="11" t="str">
        <f>VLOOKUP($A1951,'Medical Examinations'!$A1951:$P4285,16,FALSE)</f>
        <v>No</v>
      </c>
      <c r="J1951" s="11" t="str">
        <f>VLOOKUP($A1951,'Medical Examinations'!$A1951:$P4285,11,FALSE)</f>
        <v>Obesity</v>
      </c>
      <c r="K1951" s="11" t="str">
        <f>VLOOKUP($A1951,'Medical Examinations'!$A1951:$P4285,12,FALSE)</f>
        <v>Normal</v>
      </c>
      <c r="L1951" s="11" t="str">
        <f>VLOOKUP($A782,'Hospitalisation Details'!$K782:$S3124,7,FALSE)</f>
        <v>1 Jul 1994</v>
      </c>
      <c r="M1951" s="17">
        <f>VLOOKUP($A782,'Hospitalisation Details'!$K782:$S3124,9,FALSE)</f>
        <v>13292.52</v>
      </c>
      <c r="N1951" s="11" t="str">
        <f>VLOOKUP($A782,'Hospitalisation Details'!$K782:$S3124,4,FALSE)</f>
        <v>Tier - 3</v>
      </c>
      <c r="O1951" s="11" t="str">
        <f>VLOOKUP($A782,'Hospitalisation Details'!$K782:$S3124,5,FALSE)</f>
        <v>Tier - 3</v>
      </c>
      <c r="P1951" s="11" t="str">
        <f>VLOOKUP($A782,'Hospitalisation Details'!$K782:$S3124,6,FALSE)</f>
        <v>R1012</v>
      </c>
      <c r="Q1951" s="36">
        <f ca="1">VLOOKUP($A782,'Hospitalisation Details'!$K782:$S3124,8,FALSE)</f>
        <v>30</v>
      </c>
    </row>
    <row r="1952" spans="1:17" x14ac:dyDescent="0.3">
      <c r="A1952" s="14" t="str">
        <f>VLOOKUP('Customer Names'!A1952,'Customer Names'!A1952:F4286,1,FALSE)</f>
        <v>Id1951</v>
      </c>
      <c r="B1952" s="11" t="str">
        <f>VLOOKUP('Customer Names'!B1952,'Customer Names'!B1952:G4286,5,FALSE)</f>
        <v>Lauren M</v>
      </c>
      <c r="C1952" s="11">
        <f>VLOOKUP($A1952,'Medical Examinations'!$A1952:$O4286,2,FALSE)</f>
        <v>22.515000000000001</v>
      </c>
      <c r="D1952" s="11">
        <f>VLOOKUP($A1952,'Medical Examinations'!$A1952:$O4286,3,FALSE)</f>
        <v>4.91</v>
      </c>
      <c r="E1952" s="11" t="str">
        <f>VLOOKUP($A1952,'Medical Examinations'!$A1952:$P4286,14,FALSE)</f>
        <v>Yes</v>
      </c>
      <c r="F1952" s="11" t="str">
        <f>VLOOKUP($A1952,'Medical Examinations'!$A1952:$O4286,5,FALSE)</f>
        <v>No</v>
      </c>
      <c r="G1952" s="11" t="str">
        <f>VLOOKUP($A1952,'Medical Examinations'!$A1952:$O4286,6,FALSE)</f>
        <v>Yes</v>
      </c>
      <c r="H1952" s="11">
        <f>VLOOKUP($A1952,'Medical Examinations'!$A1952:$P4286,13,FALSE)</f>
        <v>1</v>
      </c>
      <c r="I1952" s="11" t="str">
        <f>VLOOKUP($A1952,'Medical Examinations'!$A1952:$P4286,16,FALSE)</f>
        <v>No</v>
      </c>
      <c r="J1952" s="11" t="str">
        <f>VLOOKUP($A1952,'Medical Examinations'!$A1952:$P4286,11,FALSE)</f>
        <v>Normal Weight</v>
      </c>
      <c r="K1952" s="11" t="str">
        <f>VLOOKUP($A1952,'Medical Examinations'!$A1952:$P4286,12,FALSE)</f>
        <v>Normal</v>
      </c>
      <c r="L1952" s="11" t="str">
        <f>VLOOKUP($A783,'Hospitalisation Details'!$K783:$S3125,7,FALSE)</f>
        <v>11 Oct 1962</v>
      </c>
      <c r="M1952" s="17">
        <f>VLOOKUP($A783,'Hospitalisation Details'!$K783:$S3125,9,FALSE)</f>
        <v>13228.85</v>
      </c>
      <c r="N1952" s="11" t="str">
        <f>VLOOKUP($A783,'Hospitalisation Details'!$K783:$S3125,4,FALSE)</f>
        <v>Tier - 3</v>
      </c>
      <c r="O1952" s="11" t="str">
        <f>VLOOKUP($A783,'Hospitalisation Details'!$K783:$S3125,5,FALSE)</f>
        <v>Tier - 3</v>
      </c>
      <c r="P1952" s="11" t="str">
        <f>VLOOKUP($A783,'Hospitalisation Details'!$K783:$S3125,6,FALSE)</f>
        <v>R1023</v>
      </c>
      <c r="Q1952" s="36">
        <f ca="1">VLOOKUP($A783,'Hospitalisation Details'!$K783:$S3125,8,FALSE)</f>
        <v>62</v>
      </c>
    </row>
    <row r="1953" spans="1:17" x14ac:dyDescent="0.3">
      <c r="A1953" s="14" t="str">
        <f>VLOOKUP('Customer Names'!A1953,'Customer Names'!A1953:F4287,1,FALSE)</f>
        <v>Id1952</v>
      </c>
      <c r="B1953" s="11" t="str">
        <f>VLOOKUP('Customer Names'!B1953,'Customer Names'!B1953:G4287,5,FALSE)</f>
        <v>Apolo U</v>
      </c>
      <c r="C1953" s="11">
        <f>VLOOKUP($A1953,'Medical Examinations'!$A1953:$O4287,2,FALSE)</f>
        <v>32.700000000000003</v>
      </c>
      <c r="D1953" s="11">
        <f>VLOOKUP($A1953,'Medical Examinations'!$A1953:$O4287,3,FALSE)</f>
        <v>4.66</v>
      </c>
      <c r="E1953" s="11" t="str">
        <f>VLOOKUP($A1953,'Medical Examinations'!$A1953:$P4287,14,FALSE)</f>
        <v>No</v>
      </c>
      <c r="F1953" s="11" t="str">
        <f>VLOOKUP($A1953,'Medical Examinations'!$A1953:$O4287,5,FALSE)</f>
        <v>No</v>
      </c>
      <c r="G1953" s="11" t="str">
        <f>VLOOKUP($A1953,'Medical Examinations'!$A1953:$O4287,6,FALSE)</f>
        <v>No</v>
      </c>
      <c r="H1953" s="11">
        <f>VLOOKUP($A1953,'Medical Examinations'!$A1953:$P4287,13,FALSE)</f>
        <v>0</v>
      </c>
      <c r="I1953" s="11" t="str">
        <f>VLOOKUP($A1953,'Medical Examinations'!$A1953:$P4287,16,FALSE)</f>
        <v>No</v>
      </c>
      <c r="J1953" s="11" t="str">
        <f>VLOOKUP($A1953,'Medical Examinations'!$A1953:$P4287,11,FALSE)</f>
        <v>Obesity</v>
      </c>
      <c r="K1953" s="11" t="str">
        <f>VLOOKUP($A1953,'Medical Examinations'!$A1953:$P4287,12,FALSE)</f>
        <v>Normal</v>
      </c>
      <c r="L1953" s="11" t="str">
        <f>VLOOKUP($A784,'Hospitalisation Details'!$K784:$S3126,7,FALSE)</f>
        <v>24 Nov 1962</v>
      </c>
      <c r="M1953" s="17">
        <f>VLOOKUP($A784,'Hospitalisation Details'!$K784:$S3126,9,FALSE)</f>
        <v>13224.69</v>
      </c>
      <c r="N1953" s="11" t="str">
        <f>VLOOKUP($A784,'Hospitalisation Details'!$K784:$S3126,4,FALSE)</f>
        <v>Tier - 3</v>
      </c>
      <c r="O1953" s="11" t="str">
        <f>VLOOKUP($A784,'Hospitalisation Details'!$K784:$S3126,5,FALSE)</f>
        <v>Tier - 2</v>
      </c>
      <c r="P1953" s="11" t="str">
        <f>VLOOKUP($A784,'Hospitalisation Details'!$K784:$S3126,6,FALSE)</f>
        <v>R1011</v>
      </c>
      <c r="Q1953" s="36">
        <f ca="1">VLOOKUP($A784,'Hospitalisation Details'!$K784:$S3126,8,FALSE)</f>
        <v>62</v>
      </c>
    </row>
    <row r="1954" spans="1:17" x14ac:dyDescent="0.3">
      <c r="A1954" s="14" t="str">
        <f>VLOOKUP('Customer Names'!A1954,'Customer Names'!A1954:F4288,1,FALSE)</f>
        <v>Id1953</v>
      </c>
      <c r="B1954" s="11" t="str">
        <f>VLOOKUP('Customer Names'!B1954,'Customer Names'!B1954:G4288,5,FALSE)</f>
        <v>Alfons</v>
      </c>
      <c r="C1954" s="11">
        <f>VLOOKUP($A1954,'Medical Examinations'!$A1954:$O4288,2,FALSE)</f>
        <v>17.75</v>
      </c>
      <c r="D1954" s="11">
        <f>VLOOKUP($A1954,'Medical Examinations'!$A1954:$O4288,3,FALSE)</f>
        <v>6.8</v>
      </c>
      <c r="E1954" s="11" t="str">
        <f>VLOOKUP($A1954,'Medical Examinations'!$A1954:$P4288,14,FALSE)</f>
        <v>Yes</v>
      </c>
      <c r="F1954" s="11" t="str">
        <f>VLOOKUP($A1954,'Medical Examinations'!$A1954:$O4288,5,FALSE)</f>
        <v>No</v>
      </c>
      <c r="G1954" s="11" t="str">
        <f>VLOOKUP($A1954,'Medical Examinations'!$A1954:$O4288,6,FALSE)</f>
        <v>No</v>
      </c>
      <c r="H1954" s="11">
        <f>VLOOKUP($A1954,'Medical Examinations'!$A1954:$P4288,13,FALSE)</f>
        <v>1</v>
      </c>
      <c r="I1954" s="11" t="str">
        <f>VLOOKUP($A1954,'Medical Examinations'!$A1954:$P4288,16,FALSE)</f>
        <v>No</v>
      </c>
      <c r="J1954" s="11" t="str">
        <f>VLOOKUP($A1954,'Medical Examinations'!$A1954:$P4288,11,FALSE)</f>
        <v>Underweight</v>
      </c>
      <c r="K1954" s="11" t="str">
        <f>VLOOKUP($A1954,'Medical Examinations'!$A1954:$P4288,12,FALSE)</f>
        <v>Diabetes</v>
      </c>
      <c r="L1954" s="11" t="str">
        <f>VLOOKUP($A785,'Hospitalisation Details'!$K785:$S3127,7,FALSE)</f>
        <v>13 Nov 1965</v>
      </c>
      <c r="M1954" s="17">
        <f>VLOOKUP($A785,'Hospitalisation Details'!$K785:$S3127,9,FALSE)</f>
        <v>13224.06</v>
      </c>
      <c r="N1954" s="11" t="str">
        <f>VLOOKUP($A785,'Hospitalisation Details'!$K785:$S3127,4,FALSE)</f>
        <v>Tier - 3</v>
      </c>
      <c r="O1954" s="11" t="str">
        <f>VLOOKUP($A785,'Hospitalisation Details'!$K785:$S3127,5,FALSE)</f>
        <v>Tier - 3</v>
      </c>
      <c r="P1954" s="11" t="str">
        <f>VLOOKUP($A785,'Hospitalisation Details'!$K785:$S3127,6,FALSE)</f>
        <v>R1024</v>
      </c>
      <c r="Q1954" s="36">
        <f ca="1">VLOOKUP($A785,'Hospitalisation Details'!$K785:$S3127,8,FALSE)</f>
        <v>59</v>
      </c>
    </row>
    <row r="1955" spans="1:17" x14ac:dyDescent="0.3">
      <c r="A1955" s="14" t="str">
        <f>VLOOKUP('Customer Names'!A1955,'Customer Names'!A1955:F4289,1,FALSE)</f>
        <v>Id1954</v>
      </c>
      <c r="B1955" s="11" t="str">
        <f>VLOOKUP('Customer Names'!B1955,'Customer Names'!B1955:G4289,5,FALSE)</f>
        <v>Amber</v>
      </c>
      <c r="C1955" s="11">
        <f>VLOOKUP($A1955,'Medical Examinations'!$A1955:$O4289,2,FALSE)</f>
        <v>33.630000000000003</v>
      </c>
      <c r="D1955" s="11">
        <f>VLOOKUP($A1955,'Medical Examinations'!$A1955:$O4289,3,FALSE)</f>
        <v>4.47</v>
      </c>
      <c r="E1955" s="11" t="str">
        <f>VLOOKUP($A1955,'Medical Examinations'!$A1955:$P4289,14,FALSE)</f>
        <v>Yes</v>
      </c>
      <c r="F1955" s="11" t="str">
        <f>VLOOKUP($A1955,'Medical Examinations'!$A1955:$O4289,5,FALSE)</f>
        <v>No</v>
      </c>
      <c r="G1955" s="11" t="str">
        <f>VLOOKUP($A1955,'Medical Examinations'!$A1955:$O4289,6,FALSE)</f>
        <v>No</v>
      </c>
      <c r="H1955" s="11">
        <f>VLOOKUP($A1955,'Medical Examinations'!$A1955:$P4289,13,FALSE)</f>
        <v>0</v>
      </c>
      <c r="I1955" s="11" t="str">
        <f>VLOOKUP($A1955,'Medical Examinations'!$A1955:$P4289,16,FALSE)</f>
        <v>No</v>
      </c>
      <c r="J1955" s="11" t="str">
        <f>VLOOKUP($A1955,'Medical Examinations'!$A1955:$P4289,11,FALSE)</f>
        <v>Obesity</v>
      </c>
      <c r="K1955" s="11" t="str">
        <f>VLOOKUP($A1955,'Medical Examinations'!$A1955:$P4289,12,FALSE)</f>
        <v>Normal</v>
      </c>
      <c r="L1955" s="11" t="str">
        <f>VLOOKUP($A786,'Hospitalisation Details'!$K786:$S3128,7,FALSE)</f>
        <v>7 Dec 1962</v>
      </c>
      <c r="M1955" s="17">
        <f>VLOOKUP($A786,'Hospitalisation Details'!$K786:$S3128,9,FALSE)</f>
        <v>13217.09</v>
      </c>
      <c r="N1955" s="11" t="str">
        <f>VLOOKUP($A786,'Hospitalisation Details'!$K786:$S3128,4,FALSE)</f>
        <v>Tier - 3</v>
      </c>
      <c r="O1955" s="11" t="str">
        <f>VLOOKUP($A786,'Hospitalisation Details'!$K786:$S3128,5,FALSE)</f>
        <v>Tier - 1</v>
      </c>
      <c r="P1955" s="11" t="str">
        <f>VLOOKUP($A786,'Hospitalisation Details'!$K786:$S3128,6,FALSE)</f>
        <v>R1024</v>
      </c>
      <c r="Q1955" s="36">
        <f ca="1">VLOOKUP($A786,'Hospitalisation Details'!$K786:$S3128,8,FALSE)</f>
        <v>62</v>
      </c>
    </row>
    <row r="1956" spans="1:17" x14ac:dyDescent="0.3">
      <c r="A1956" s="14" t="str">
        <f>VLOOKUP('Customer Names'!A1956,'Customer Names'!A1956:F4290,1,FALSE)</f>
        <v>Id1955</v>
      </c>
      <c r="B1956" s="11" t="str">
        <f>VLOOKUP('Customer Names'!B1956,'Customer Names'!B1956:G4290,5,FALSE)</f>
        <v>Leah C</v>
      </c>
      <c r="C1956" s="11">
        <f>VLOOKUP($A1956,'Medical Examinations'!$A1956:$O4290,2,FALSE)</f>
        <v>34.799999999999997</v>
      </c>
      <c r="D1956" s="11">
        <f>VLOOKUP($A1956,'Medical Examinations'!$A1956:$O4290,3,FALSE)</f>
        <v>4.08</v>
      </c>
      <c r="E1956" s="11" t="str">
        <f>VLOOKUP($A1956,'Medical Examinations'!$A1956:$P4290,14,FALSE)</f>
        <v>Yes</v>
      </c>
      <c r="F1956" s="11" t="str">
        <f>VLOOKUP($A1956,'Medical Examinations'!$A1956:$O4290,5,FALSE)</f>
        <v>No</v>
      </c>
      <c r="G1956" s="11" t="str">
        <f>VLOOKUP($A1956,'Medical Examinations'!$A1956:$O4290,6,FALSE)</f>
        <v>No</v>
      </c>
      <c r="H1956" s="11">
        <f>VLOOKUP($A1956,'Medical Examinations'!$A1956:$P4290,13,FALSE)</f>
        <v>1</v>
      </c>
      <c r="I1956" s="11" t="str">
        <f>VLOOKUP($A1956,'Medical Examinations'!$A1956:$P4290,16,FALSE)</f>
        <v>No</v>
      </c>
      <c r="J1956" s="11" t="str">
        <f>VLOOKUP($A1956,'Medical Examinations'!$A1956:$P4290,11,FALSE)</f>
        <v>Obesity</v>
      </c>
      <c r="K1956" s="11" t="str">
        <f>VLOOKUP($A1956,'Medical Examinations'!$A1956:$P4290,12,FALSE)</f>
        <v>Normal</v>
      </c>
      <c r="L1956" s="11" t="str">
        <f>VLOOKUP($A787,'Hospitalisation Details'!$K787:$S3129,7,FALSE)</f>
        <v>15 Oct 1982</v>
      </c>
      <c r="M1956" s="17">
        <f>VLOOKUP($A787,'Hospitalisation Details'!$K787:$S3129,9,FALSE)</f>
        <v>13214.43</v>
      </c>
      <c r="N1956" s="11" t="str">
        <f>VLOOKUP($A787,'Hospitalisation Details'!$K787:$S3129,4,FALSE)</f>
        <v>Tier - 3</v>
      </c>
      <c r="O1956" s="11" t="str">
        <f>VLOOKUP($A787,'Hospitalisation Details'!$K787:$S3129,5,FALSE)</f>
        <v>Tier - 2</v>
      </c>
      <c r="P1956" s="11" t="str">
        <f>VLOOKUP($A787,'Hospitalisation Details'!$K787:$S3129,6,FALSE)</f>
        <v>R1012</v>
      </c>
      <c r="Q1956" s="36">
        <f ca="1">VLOOKUP($A787,'Hospitalisation Details'!$K787:$S3129,8,FALSE)</f>
        <v>42</v>
      </c>
    </row>
    <row r="1957" spans="1:17" x14ac:dyDescent="0.3">
      <c r="A1957" s="14" t="str">
        <f>VLOOKUP('Customer Names'!A1957,'Customer Names'!A1957:F4291,1,FALSE)</f>
        <v>Id1956</v>
      </c>
      <c r="B1957" s="11" t="str">
        <f>VLOOKUP('Customer Names'!B1957,'Customer Names'!B1957:G4291,5,FALSE)</f>
        <v>Lilia</v>
      </c>
      <c r="C1957" s="11">
        <f>VLOOKUP($A1957,'Medical Examinations'!$A1957:$O4291,2,FALSE)</f>
        <v>16.809999999999999</v>
      </c>
      <c r="D1957" s="11">
        <f>VLOOKUP($A1957,'Medical Examinations'!$A1957:$O4291,3,FALSE)</f>
        <v>5.51</v>
      </c>
      <c r="E1957" s="11" t="str">
        <f>VLOOKUP($A1957,'Medical Examinations'!$A1957:$P4291,14,FALSE)</f>
        <v>Yes</v>
      </c>
      <c r="F1957" s="11" t="str">
        <f>VLOOKUP($A1957,'Medical Examinations'!$A1957:$O4291,5,FALSE)</f>
        <v>No</v>
      </c>
      <c r="G1957" s="11" t="str">
        <f>VLOOKUP($A1957,'Medical Examinations'!$A1957:$O4291,6,FALSE)</f>
        <v>No</v>
      </c>
      <c r="H1957" s="11">
        <f>VLOOKUP($A1957,'Medical Examinations'!$A1957:$P4291,13,FALSE)</f>
        <v>1</v>
      </c>
      <c r="I1957" s="11" t="str">
        <f>VLOOKUP($A1957,'Medical Examinations'!$A1957:$P4291,16,FALSE)</f>
        <v>No</v>
      </c>
      <c r="J1957" s="11" t="str">
        <f>VLOOKUP($A1957,'Medical Examinations'!$A1957:$P4291,11,FALSE)</f>
        <v>Underweight</v>
      </c>
      <c r="K1957" s="11" t="str">
        <f>VLOOKUP($A1957,'Medical Examinations'!$A1957:$P4291,12,FALSE)</f>
        <v>Normal</v>
      </c>
      <c r="L1957" s="11" t="str">
        <f>VLOOKUP($A788,'Hospitalisation Details'!$K788:$S3130,7,FALSE)</f>
        <v>5 Aug 1962</v>
      </c>
      <c r="M1957" s="17">
        <f>VLOOKUP($A788,'Hospitalisation Details'!$K788:$S3130,9,FALSE)</f>
        <v>13204.29</v>
      </c>
      <c r="N1957" s="11" t="str">
        <f>VLOOKUP($A788,'Hospitalisation Details'!$K788:$S3130,4,FALSE)</f>
        <v>Tier - 3</v>
      </c>
      <c r="O1957" s="11" t="str">
        <f>VLOOKUP($A788,'Hospitalisation Details'!$K788:$S3130,5,FALSE)</f>
        <v>Tier - 1</v>
      </c>
      <c r="P1957" s="11" t="str">
        <f>VLOOKUP($A788,'Hospitalisation Details'!$K788:$S3130,6,FALSE)</f>
        <v>R1024</v>
      </c>
      <c r="Q1957" s="36">
        <f ca="1">VLOOKUP($A788,'Hospitalisation Details'!$K788:$S3130,8,FALSE)</f>
        <v>62</v>
      </c>
    </row>
    <row r="1958" spans="1:17" x14ac:dyDescent="0.3">
      <c r="A1958" s="14" t="str">
        <f>VLOOKUP('Customer Names'!A1958,'Customer Names'!A1958:F4292,1,FALSE)</f>
        <v>Id1957</v>
      </c>
      <c r="B1958" s="11" t="str">
        <f>VLOOKUP('Customer Names'!B1958,'Customer Names'!B1958:G4292,5,FALSE)</f>
        <v>Danny</v>
      </c>
      <c r="C1958" s="11">
        <f>VLOOKUP($A1958,'Medical Examinations'!$A1958:$O4292,2,FALSE)</f>
        <v>16.690000000000001</v>
      </c>
      <c r="D1958" s="11">
        <f>VLOOKUP($A1958,'Medical Examinations'!$A1958:$O4292,3,FALSE)</f>
        <v>8.4</v>
      </c>
      <c r="E1958" s="11" t="str">
        <f>VLOOKUP($A1958,'Medical Examinations'!$A1958:$P4292,14,FALSE)</f>
        <v>Yes</v>
      </c>
      <c r="F1958" s="11" t="str">
        <f>VLOOKUP($A1958,'Medical Examinations'!$A1958:$O4292,5,FALSE)</f>
        <v>No</v>
      </c>
      <c r="G1958" s="11" t="str">
        <f>VLOOKUP($A1958,'Medical Examinations'!$A1958:$O4292,6,FALSE)</f>
        <v>No</v>
      </c>
      <c r="H1958" s="11">
        <f>VLOOKUP($A1958,'Medical Examinations'!$A1958:$P4292,13,FALSE)</f>
        <v>0</v>
      </c>
      <c r="I1958" s="11" t="str">
        <f>VLOOKUP($A1958,'Medical Examinations'!$A1958:$P4292,16,FALSE)</f>
        <v>No</v>
      </c>
      <c r="J1958" s="11" t="str">
        <f>VLOOKUP($A1958,'Medical Examinations'!$A1958:$P4292,11,FALSE)</f>
        <v>Underweight</v>
      </c>
      <c r="K1958" s="11" t="str">
        <f>VLOOKUP($A1958,'Medical Examinations'!$A1958:$P4292,12,FALSE)</f>
        <v>Diabetes</v>
      </c>
      <c r="L1958" s="11" t="str">
        <f>VLOOKUP($A789,'Hospitalisation Details'!$K789:$S3131,7,FALSE)</f>
        <v>6 Dec 1961</v>
      </c>
      <c r="M1958" s="17">
        <f>VLOOKUP($A789,'Hospitalisation Details'!$K789:$S3131,9,FALSE)</f>
        <v>13143.86</v>
      </c>
      <c r="N1958" s="11" t="str">
        <f>VLOOKUP($A789,'Hospitalisation Details'!$K789:$S3131,4,FALSE)</f>
        <v>Tier - 3</v>
      </c>
      <c r="O1958" s="11" t="str">
        <f>VLOOKUP($A789,'Hospitalisation Details'!$K789:$S3131,5,FALSE)</f>
        <v>Tier - 2</v>
      </c>
      <c r="P1958" s="11" t="str">
        <f>VLOOKUP($A789,'Hospitalisation Details'!$K789:$S3131,6,FALSE)</f>
        <v>R1016</v>
      </c>
      <c r="Q1958" s="36">
        <f ca="1">VLOOKUP($A789,'Hospitalisation Details'!$K789:$S3131,8,FALSE)</f>
        <v>63</v>
      </c>
    </row>
    <row r="1959" spans="1:17" x14ac:dyDescent="0.3">
      <c r="A1959" s="14" t="str">
        <f>VLOOKUP('Customer Names'!A1959,'Customer Names'!A1959:F4293,1,FALSE)</f>
        <v>Id1958</v>
      </c>
      <c r="B1959" s="11" t="str">
        <f>VLOOKUP('Customer Names'!B1959,'Customer Names'!B1959:G4293,5,FALSE)</f>
        <v>Lauren</v>
      </c>
      <c r="C1959" s="11">
        <f>VLOOKUP($A1959,'Medical Examinations'!$A1959:$O4293,2,FALSE)</f>
        <v>23.21</v>
      </c>
      <c r="D1959" s="11">
        <f>VLOOKUP($A1959,'Medical Examinations'!$A1959:$O4293,3,FALSE)</f>
        <v>5.14</v>
      </c>
      <c r="E1959" s="11" t="str">
        <f>VLOOKUP($A1959,'Medical Examinations'!$A1959:$P4293,14,FALSE)</f>
        <v>Yes</v>
      </c>
      <c r="F1959" s="11" t="str">
        <f>VLOOKUP($A1959,'Medical Examinations'!$A1959:$O4293,5,FALSE)</f>
        <v>No</v>
      </c>
      <c r="G1959" s="11" t="str">
        <f>VLOOKUP($A1959,'Medical Examinations'!$A1959:$O4293,6,FALSE)</f>
        <v>No</v>
      </c>
      <c r="H1959" s="11">
        <f>VLOOKUP($A1959,'Medical Examinations'!$A1959:$P4293,13,FALSE)</f>
        <v>1</v>
      </c>
      <c r="I1959" s="11" t="str">
        <f>VLOOKUP($A1959,'Medical Examinations'!$A1959:$P4293,16,FALSE)</f>
        <v>No</v>
      </c>
      <c r="J1959" s="11" t="str">
        <f>VLOOKUP($A1959,'Medical Examinations'!$A1959:$P4293,11,FALSE)</f>
        <v>Normal Weight</v>
      </c>
      <c r="K1959" s="11" t="str">
        <f>VLOOKUP($A1959,'Medical Examinations'!$A1959:$P4293,12,FALSE)</f>
        <v>Normal</v>
      </c>
      <c r="L1959" s="11" t="str">
        <f>VLOOKUP($A790,'Hospitalisation Details'!$K790:$S3132,7,FALSE)</f>
        <v>6 Dec 1961</v>
      </c>
      <c r="M1959" s="17">
        <f>VLOOKUP($A790,'Hospitalisation Details'!$K790:$S3132,9,FALSE)</f>
        <v>13143.34</v>
      </c>
      <c r="N1959" s="11" t="str">
        <f>VLOOKUP($A790,'Hospitalisation Details'!$K790:$S3132,4,FALSE)</f>
        <v>Tier - 3</v>
      </c>
      <c r="O1959" s="11" t="str">
        <f>VLOOKUP($A790,'Hospitalisation Details'!$K790:$S3132,5,FALSE)</f>
        <v>Tier - 2</v>
      </c>
      <c r="P1959" s="11" t="str">
        <f>VLOOKUP($A790,'Hospitalisation Details'!$K790:$S3132,6,FALSE)</f>
        <v>R1020</v>
      </c>
      <c r="Q1959" s="36">
        <f ca="1">VLOOKUP($A790,'Hospitalisation Details'!$K790:$S3132,8,FALSE)</f>
        <v>63</v>
      </c>
    </row>
    <row r="1960" spans="1:17" x14ac:dyDescent="0.3">
      <c r="A1960" s="14" t="str">
        <f>VLOOKUP('Customer Names'!A1960,'Customer Names'!A1960:F4294,1,FALSE)</f>
        <v>Id1959</v>
      </c>
      <c r="B1960" s="11" t="str">
        <f>VLOOKUP('Customer Names'!B1960,'Customer Names'!B1960:G4294,5,FALSE)</f>
        <v>Courtney</v>
      </c>
      <c r="C1960" s="11">
        <f>VLOOKUP($A1960,'Medical Examinations'!$A1960:$O4294,2,FALSE)</f>
        <v>25.175000000000001</v>
      </c>
      <c r="D1960" s="11">
        <f>VLOOKUP($A1960,'Medical Examinations'!$A1960:$O4294,3,FALSE)</f>
        <v>5.21</v>
      </c>
      <c r="E1960" s="11" t="str">
        <f>VLOOKUP($A1960,'Medical Examinations'!$A1960:$P4294,14,FALSE)</f>
        <v>Yes</v>
      </c>
      <c r="F1960" s="11" t="str">
        <f>VLOOKUP($A1960,'Medical Examinations'!$A1960:$O4294,5,FALSE)</f>
        <v>No</v>
      </c>
      <c r="G1960" s="11" t="str">
        <f>VLOOKUP($A1960,'Medical Examinations'!$A1960:$O4294,6,FALSE)</f>
        <v>No</v>
      </c>
      <c r="H1960" s="11">
        <f>VLOOKUP($A1960,'Medical Examinations'!$A1960:$P4294,13,FALSE)</f>
        <v>1</v>
      </c>
      <c r="I1960" s="11" t="str">
        <f>VLOOKUP($A1960,'Medical Examinations'!$A1960:$P4294,16,FALSE)</f>
        <v>No</v>
      </c>
      <c r="J1960" s="11" t="str">
        <f>VLOOKUP($A1960,'Medical Examinations'!$A1960:$P4294,11,FALSE)</f>
        <v>Overweight</v>
      </c>
      <c r="K1960" s="11" t="str">
        <f>VLOOKUP($A1960,'Medical Examinations'!$A1960:$P4294,12,FALSE)</f>
        <v>Normal</v>
      </c>
      <c r="L1960" s="11" t="str">
        <f>VLOOKUP($A791,'Hospitalisation Details'!$K791:$S3133,7,FALSE)</f>
        <v>7 Sep 1961</v>
      </c>
      <c r="M1960" s="17">
        <f>VLOOKUP($A791,'Hospitalisation Details'!$K791:$S3133,9,FALSE)</f>
        <v>13129.6</v>
      </c>
      <c r="N1960" s="11" t="str">
        <f>VLOOKUP($A791,'Hospitalisation Details'!$K791:$S3133,4,FALSE)</f>
        <v>Tier - 3</v>
      </c>
      <c r="O1960" s="11" t="str">
        <f>VLOOKUP($A791,'Hospitalisation Details'!$K791:$S3133,5,FALSE)</f>
        <v>Tier - 2</v>
      </c>
      <c r="P1960" s="11" t="str">
        <f>VLOOKUP($A791,'Hospitalisation Details'!$K791:$S3133,6,FALSE)</f>
        <v>R1017</v>
      </c>
      <c r="Q1960" s="36">
        <f ca="1">VLOOKUP($A791,'Hospitalisation Details'!$K791:$S3133,8,FALSE)</f>
        <v>63</v>
      </c>
    </row>
    <row r="1961" spans="1:17" x14ac:dyDescent="0.3">
      <c r="A1961" s="14" t="str">
        <f>VLOOKUP('Customer Names'!A1961,'Customer Names'!A1961:F4295,1,FALSE)</f>
        <v>Id1960</v>
      </c>
      <c r="B1961" s="11" t="str">
        <f>VLOOKUP('Customer Names'!B1961,'Customer Names'!B1961:G4295,5,FALSE)</f>
        <v>Elizabeth</v>
      </c>
      <c r="C1961" s="11">
        <f>VLOOKUP($A1961,'Medical Examinations'!$A1961:$O4295,2,FALSE)</f>
        <v>34.770000000000003</v>
      </c>
      <c r="D1961" s="11">
        <f>VLOOKUP($A1961,'Medical Examinations'!$A1961:$O4295,3,FALSE)</f>
        <v>6.23</v>
      </c>
      <c r="E1961" s="11" t="str">
        <f>VLOOKUP($A1961,'Medical Examinations'!$A1961:$P4295,14,FALSE)</f>
        <v>No</v>
      </c>
      <c r="F1961" s="11" t="str">
        <f>VLOOKUP($A1961,'Medical Examinations'!$A1961:$O4295,5,FALSE)</f>
        <v>No</v>
      </c>
      <c r="G1961" s="11" t="str">
        <f>VLOOKUP($A1961,'Medical Examinations'!$A1961:$O4295,6,FALSE)</f>
        <v>No</v>
      </c>
      <c r="H1961" s="11">
        <f>VLOOKUP($A1961,'Medical Examinations'!$A1961:$P4295,13,FALSE)</f>
        <v>0</v>
      </c>
      <c r="I1961" s="11" t="str">
        <f>VLOOKUP($A1961,'Medical Examinations'!$A1961:$P4295,16,FALSE)</f>
        <v>No</v>
      </c>
      <c r="J1961" s="11" t="str">
        <f>VLOOKUP($A1961,'Medical Examinations'!$A1961:$P4295,11,FALSE)</f>
        <v>Obesity</v>
      </c>
      <c r="K1961" s="11" t="str">
        <f>VLOOKUP($A1961,'Medical Examinations'!$A1961:$P4295,12,FALSE)</f>
        <v>Prediabetes</v>
      </c>
      <c r="L1961" s="11" t="str">
        <f>VLOOKUP($A792,'Hospitalisation Details'!$K792:$S3134,7,FALSE)</f>
        <v>16 Aug 1999</v>
      </c>
      <c r="M1961" s="17">
        <f>VLOOKUP($A792,'Hospitalisation Details'!$K792:$S3134,9,FALSE)</f>
        <v>13126.68</v>
      </c>
      <c r="N1961" s="11" t="str">
        <f>VLOOKUP($A792,'Hospitalisation Details'!$K792:$S3134,4,FALSE)</f>
        <v>Tier - 3</v>
      </c>
      <c r="O1961" s="11" t="str">
        <f>VLOOKUP($A792,'Hospitalisation Details'!$K792:$S3134,5,FALSE)</f>
        <v>Tier - 3</v>
      </c>
      <c r="P1961" s="11" t="str">
        <f>VLOOKUP($A792,'Hospitalisation Details'!$K792:$S3134,6,FALSE)</f>
        <v>R1011</v>
      </c>
      <c r="Q1961" s="36">
        <f ca="1">VLOOKUP($A792,'Hospitalisation Details'!$K792:$S3134,8,FALSE)</f>
        <v>25</v>
      </c>
    </row>
    <row r="1962" spans="1:17" x14ac:dyDescent="0.3">
      <c r="A1962" s="14" t="str">
        <f>VLOOKUP('Customer Names'!A1962,'Customer Names'!A1962:F4296,1,FALSE)</f>
        <v>Id1961</v>
      </c>
      <c r="B1962" s="11" t="str">
        <f>VLOOKUP('Customer Names'!B1962,'Customer Names'!B1962:G4296,5,FALSE)</f>
        <v>Satomi</v>
      </c>
      <c r="C1962" s="11">
        <f>VLOOKUP($A1962,'Medical Examinations'!$A1962:$O4296,2,FALSE)</f>
        <v>27.7</v>
      </c>
      <c r="D1962" s="11">
        <f>VLOOKUP($A1962,'Medical Examinations'!$A1962:$O4296,3,FALSE)</f>
        <v>5.6</v>
      </c>
      <c r="E1962" s="11" t="str">
        <f>VLOOKUP($A1962,'Medical Examinations'!$A1962:$P4296,14,FALSE)</f>
        <v>No</v>
      </c>
      <c r="F1962" s="11" t="str">
        <f>VLOOKUP($A1962,'Medical Examinations'!$A1962:$O4296,5,FALSE)</f>
        <v>No</v>
      </c>
      <c r="G1962" s="11" t="str">
        <f>VLOOKUP($A1962,'Medical Examinations'!$A1962:$O4296,6,FALSE)</f>
        <v>No</v>
      </c>
      <c r="H1962" s="11">
        <f>VLOOKUP($A1962,'Medical Examinations'!$A1962:$P4296,13,FALSE)</f>
        <v>1</v>
      </c>
      <c r="I1962" s="11" t="str">
        <f>VLOOKUP($A1962,'Medical Examinations'!$A1962:$P4296,16,FALSE)</f>
        <v>No</v>
      </c>
      <c r="J1962" s="11" t="str">
        <f>VLOOKUP($A1962,'Medical Examinations'!$A1962:$P4296,11,FALSE)</f>
        <v>Overweight</v>
      </c>
      <c r="K1962" s="11" t="str">
        <f>VLOOKUP($A1962,'Medical Examinations'!$A1962:$P4296,12,FALSE)</f>
        <v>Normal</v>
      </c>
      <c r="L1962" s="11" t="str">
        <f>VLOOKUP($A793,'Hospitalisation Details'!$K793:$S3135,7,FALSE)</f>
        <v>14 Sep 1963</v>
      </c>
      <c r="M1962" s="17">
        <f>VLOOKUP($A793,'Hospitalisation Details'!$K793:$S3135,9,FALSE)</f>
        <v>13116.84</v>
      </c>
      <c r="N1962" s="11" t="str">
        <f>VLOOKUP($A793,'Hospitalisation Details'!$K793:$S3135,4,FALSE)</f>
        <v>Tier - 3</v>
      </c>
      <c r="O1962" s="11" t="str">
        <f>VLOOKUP($A793,'Hospitalisation Details'!$K793:$S3135,5,FALSE)</f>
        <v>Tier - 1</v>
      </c>
      <c r="P1962" s="11" t="str">
        <f>VLOOKUP($A793,'Hospitalisation Details'!$K793:$S3135,6,FALSE)</f>
        <v>R1012</v>
      </c>
      <c r="Q1962" s="36">
        <f ca="1">VLOOKUP($A793,'Hospitalisation Details'!$K793:$S3135,8,FALSE)</f>
        <v>61</v>
      </c>
    </row>
    <row r="1963" spans="1:17" x14ac:dyDescent="0.3">
      <c r="A1963" s="14" t="str">
        <f>VLOOKUP('Customer Names'!A1963,'Customer Names'!A1963:F4297,1,FALSE)</f>
        <v>Id1962</v>
      </c>
      <c r="B1963" s="11" t="str">
        <f>VLOOKUP('Customer Names'!B1963,'Customer Names'!B1963:G4297,5,FALSE)</f>
        <v>Matthew D</v>
      </c>
      <c r="C1963" s="11">
        <f>VLOOKUP($A1963,'Medical Examinations'!$A1963:$O4297,2,FALSE)</f>
        <v>19.12</v>
      </c>
      <c r="D1963" s="11">
        <f>VLOOKUP($A1963,'Medical Examinations'!$A1963:$O4297,3,FALSE)</f>
        <v>4.72</v>
      </c>
      <c r="E1963" s="11" t="str">
        <f>VLOOKUP($A1963,'Medical Examinations'!$A1963:$P4297,14,FALSE)</f>
        <v>Yes</v>
      </c>
      <c r="F1963" s="11" t="str">
        <f>VLOOKUP($A1963,'Medical Examinations'!$A1963:$O4297,5,FALSE)</f>
        <v>No</v>
      </c>
      <c r="G1963" s="11" t="str">
        <f>VLOOKUP($A1963,'Medical Examinations'!$A1963:$O4297,6,FALSE)</f>
        <v>No</v>
      </c>
      <c r="H1963" s="11">
        <f>VLOOKUP($A1963,'Medical Examinations'!$A1963:$P4297,13,FALSE)</f>
        <v>1</v>
      </c>
      <c r="I1963" s="11" t="str">
        <f>VLOOKUP($A1963,'Medical Examinations'!$A1963:$P4297,16,FALSE)</f>
        <v>No</v>
      </c>
      <c r="J1963" s="11" t="str">
        <f>VLOOKUP($A1963,'Medical Examinations'!$A1963:$P4297,11,FALSE)</f>
        <v>Normal Weight</v>
      </c>
      <c r="K1963" s="11" t="str">
        <f>VLOOKUP($A1963,'Medical Examinations'!$A1963:$P4297,12,FALSE)</f>
        <v>Normal</v>
      </c>
      <c r="L1963" s="11" t="str">
        <f>VLOOKUP($A794,'Hospitalisation Details'!$K794:$S3136,7,FALSE)</f>
        <v>12 Aug 1992</v>
      </c>
      <c r="M1963" s="17">
        <f>VLOOKUP($A794,'Hospitalisation Details'!$K794:$S3136,9,FALSE)</f>
        <v>13113.51</v>
      </c>
      <c r="N1963" s="11" t="str">
        <f>VLOOKUP($A794,'Hospitalisation Details'!$K794:$S3136,4,FALSE)</f>
        <v>Tier - 3</v>
      </c>
      <c r="O1963" s="11" t="str">
        <f>VLOOKUP($A794,'Hospitalisation Details'!$K794:$S3136,5,FALSE)</f>
        <v>Tier - 2</v>
      </c>
      <c r="P1963" s="11" t="str">
        <f>VLOOKUP($A794,'Hospitalisation Details'!$K794:$S3136,6,FALSE)</f>
        <v>R1026</v>
      </c>
      <c r="Q1963" s="36">
        <f ca="1">VLOOKUP($A794,'Hospitalisation Details'!$K794:$S3136,8,FALSE)</f>
        <v>32</v>
      </c>
    </row>
    <row r="1964" spans="1:17" x14ac:dyDescent="0.3">
      <c r="A1964" s="14" t="str">
        <f>VLOOKUP('Customer Names'!A1964,'Customer Names'!A1964:F4298,1,FALSE)</f>
        <v>Id1963</v>
      </c>
      <c r="B1964" s="11" t="str">
        <f>VLOOKUP('Customer Names'!B1964,'Customer Names'!B1964:G4298,5,FALSE)</f>
        <v>Peter T II</v>
      </c>
      <c r="C1964" s="11">
        <f>VLOOKUP($A1964,'Medical Examinations'!$A1964:$O4298,2,FALSE)</f>
        <v>32.67</v>
      </c>
      <c r="D1964" s="11">
        <f>VLOOKUP($A1964,'Medical Examinations'!$A1964:$O4298,3,FALSE)</f>
        <v>4.67</v>
      </c>
      <c r="E1964" s="11" t="str">
        <f>VLOOKUP($A1964,'Medical Examinations'!$A1964:$P4298,14,FALSE)</f>
        <v>No</v>
      </c>
      <c r="F1964" s="11" t="str">
        <f>VLOOKUP($A1964,'Medical Examinations'!$A1964:$O4298,5,FALSE)</f>
        <v>No</v>
      </c>
      <c r="G1964" s="11" t="str">
        <f>VLOOKUP($A1964,'Medical Examinations'!$A1964:$O4298,6,FALSE)</f>
        <v>Yes</v>
      </c>
      <c r="H1964" s="11">
        <f>VLOOKUP($A1964,'Medical Examinations'!$A1964:$P4298,13,FALSE)</f>
        <v>1</v>
      </c>
      <c r="I1964" s="11" t="str">
        <f>VLOOKUP($A1964,'Medical Examinations'!$A1964:$P4298,16,FALSE)</f>
        <v>No</v>
      </c>
      <c r="J1964" s="11" t="str">
        <f>VLOOKUP($A1964,'Medical Examinations'!$A1964:$P4298,11,FALSE)</f>
        <v>Obesity</v>
      </c>
      <c r="K1964" s="11" t="str">
        <f>VLOOKUP($A1964,'Medical Examinations'!$A1964:$P4298,12,FALSE)</f>
        <v>Normal</v>
      </c>
      <c r="L1964" s="11" t="str">
        <f>VLOOKUP($A795,'Hospitalisation Details'!$K795:$S3137,7,FALSE)</f>
        <v>2 Aug 1962</v>
      </c>
      <c r="M1964" s="17">
        <f>VLOOKUP($A795,'Hospitalisation Details'!$K795:$S3137,9,FALSE)</f>
        <v>13112.6</v>
      </c>
      <c r="N1964" s="11" t="str">
        <f>VLOOKUP($A795,'Hospitalisation Details'!$K795:$S3137,4,FALSE)</f>
        <v>Tier - 3</v>
      </c>
      <c r="O1964" s="11" t="str">
        <f>VLOOKUP($A795,'Hospitalisation Details'!$K795:$S3137,5,FALSE)</f>
        <v>Tier - 3</v>
      </c>
      <c r="P1964" s="11" t="str">
        <f>VLOOKUP($A795,'Hospitalisation Details'!$K795:$S3137,6,FALSE)</f>
        <v>R1012</v>
      </c>
      <c r="Q1964" s="36">
        <f ca="1">VLOOKUP($A795,'Hospitalisation Details'!$K795:$S3137,8,FALSE)</f>
        <v>62</v>
      </c>
    </row>
    <row r="1965" spans="1:17" x14ac:dyDescent="0.3">
      <c r="A1965" s="14" t="str">
        <f>VLOOKUP('Customer Names'!A1965,'Customer Names'!A1965:F4299,1,FALSE)</f>
        <v>Id1964</v>
      </c>
      <c r="B1965" s="11" t="str">
        <f>VLOOKUP('Customer Names'!B1965,'Customer Names'!B1965:G4299,5,FALSE)</f>
        <v>Manuel</v>
      </c>
      <c r="C1965" s="11">
        <f>VLOOKUP($A1965,'Medical Examinations'!$A1965:$O4299,2,FALSE)</f>
        <v>28.5</v>
      </c>
      <c r="D1965" s="11">
        <f>VLOOKUP($A1965,'Medical Examinations'!$A1965:$O4299,3,FALSE)</f>
        <v>6.11</v>
      </c>
      <c r="E1965" s="11" t="str">
        <f>VLOOKUP($A1965,'Medical Examinations'!$A1965:$P4299,14,FALSE)</f>
        <v>No</v>
      </c>
      <c r="F1965" s="11" t="str">
        <f>VLOOKUP($A1965,'Medical Examinations'!$A1965:$O4299,5,FALSE)</f>
        <v>No</v>
      </c>
      <c r="G1965" s="11" t="str">
        <f>VLOOKUP($A1965,'Medical Examinations'!$A1965:$O4299,6,FALSE)</f>
        <v>No</v>
      </c>
      <c r="H1965" s="11">
        <f>VLOOKUP($A1965,'Medical Examinations'!$A1965:$P4299,13,FALSE)</f>
        <v>1</v>
      </c>
      <c r="I1965" s="11" t="str">
        <f>VLOOKUP($A1965,'Medical Examinations'!$A1965:$P4299,16,FALSE)</f>
        <v>No</v>
      </c>
      <c r="J1965" s="11" t="str">
        <f>VLOOKUP($A1965,'Medical Examinations'!$A1965:$P4299,11,FALSE)</f>
        <v>Overweight</v>
      </c>
      <c r="K1965" s="11" t="str">
        <f>VLOOKUP($A1965,'Medical Examinations'!$A1965:$P4299,12,FALSE)</f>
        <v>Prediabetes</v>
      </c>
      <c r="L1965" s="11" t="str">
        <f>VLOOKUP($A796,'Hospitalisation Details'!$K796:$S3138,7,FALSE)</f>
        <v>30 Oct 1971</v>
      </c>
      <c r="M1965" s="17">
        <f>VLOOKUP($A796,'Hospitalisation Details'!$K796:$S3138,9,FALSE)</f>
        <v>13110.79</v>
      </c>
      <c r="N1965" s="11" t="str">
        <f>VLOOKUP($A796,'Hospitalisation Details'!$K796:$S3138,4,FALSE)</f>
        <v>Tier - 3</v>
      </c>
      <c r="O1965" s="11" t="str">
        <f>VLOOKUP($A796,'Hospitalisation Details'!$K796:$S3138,5,FALSE)</f>
        <v>Tier - 2</v>
      </c>
      <c r="P1965" s="11" t="str">
        <f>VLOOKUP($A796,'Hospitalisation Details'!$K796:$S3138,6,FALSE)</f>
        <v>R1011</v>
      </c>
      <c r="Q1965" s="36">
        <f ca="1">VLOOKUP($A796,'Hospitalisation Details'!$K796:$S3138,8,FALSE)</f>
        <v>53</v>
      </c>
    </row>
    <row r="1966" spans="1:17" x14ac:dyDescent="0.3">
      <c r="A1966" s="14" t="str">
        <f>VLOOKUP('Customer Names'!A1966,'Customer Names'!A1966:F4300,1,FALSE)</f>
        <v>Id1965</v>
      </c>
      <c r="B1966" s="11" t="str">
        <f>VLOOKUP('Customer Names'!B1966,'Customer Names'!B1966:G4300,5,FALSE)</f>
        <v>Kindsey P</v>
      </c>
      <c r="C1966" s="11">
        <f>VLOOKUP($A1966,'Medical Examinations'!$A1966:$O4300,2,FALSE)</f>
        <v>39.270000000000003</v>
      </c>
      <c r="D1966" s="11">
        <f>VLOOKUP($A1966,'Medical Examinations'!$A1966:$O4300,3,FALSE)</f>
        <v>6.25</v>
      </c>
      <c r="E1966" s="11" t="str">
        <f>VLOOKUP($A1966,'Medical Examinations'!$A1966:$P4300,14,FALSE)</f>
        <v>No</v>
      </c>
      <c r="F1966" s="11" t="str">
        <f>VLOOKUP($A1966,'Medical Examinations'!$A1966:$O4300,5,FALSE)</f>
        <v>No</v>
      </c>
      <c r="G1966" s="11" t="str">
        <f>VLOOKUP($A1966,'Medical Examinations'!$A1966:$O4300,6,FALSE)</f>
        <v>No</v>
      </c>
      <c r="H1966" s="11">
        <f>VLOOKUP($A1966,'Medical Examinations'!$A1966:$P4300,13,FALSE)</f>
        <v>0</v>
      </c>
      <c r="I1966" s="11" t="str">
        <f>VLOOKUP($A1966,'Medical Examinations'!$A1966:$P4300,16,FALSE)</f>
        <v>No</v>
      </c>
      <c r="J1966" s="11" t="str">
        <f>VLOOKUP($A1966,'Medical Examinations'!$A1966:$P4300,11,FALSE)</f>
        <v>Obesity</v>
      </c>
      <c r="K1966" s="11" t="str">
        <f>VLOOKUP($A1966,'Medical Examinations'!$A1966:$P4300,12,FALSE)</f>
        <v>Prediabetes</v>
      </c>
      <c r="L1966" s="11" t="str">
        <f>VLOOKUP($A797,'Hospitalisation Details'!$K797:$S3139,7,FALSE)</f>
        <v>17 Jul 1978</v>
      </c>
      <c r="M1966" s="17">
        <f>VLOOKUP($A797,'Hospitalisation Details'!$K797:$S3139,9,FALSE)</f>
        <v>13101.74</v>
      </c>
      <c r="N1966" s="11" t="str">
        <f>VLOOKUP($A797,'Hospitalisation Details'!$K797:$S3139,4,FALSE)</f>
        <v>Tier - 3</v>
      </c>
      <c r="O1966" s="11" t="str">
        <f>VLOOKUP($A797,'Hospitalisation Details'!$K797:$S3139,5,FALSE)</f>
        <v>Tier - 2</v>
      </c>
      <c r="P1966" s="11" t="str">
        <f>VLOOKUP($A797,'Hospitalisation Details'!$K797:$S3139,6,FALSE)</f>
        <v>R1026</v>
      </c>
      <c r="Q1966" s="36">
        <f ca="1">VLOOKUP($A797,'Hospitalisation Details'!$K797:$S3139,8,FALSE)</f>
        <v>46</v>
      </c>
    </row>
    <row r="1967" spans="1:17" x14ac:dyDescent="0.3">
      <c r="A1967" s="14" t="str">
        <f>VLOOKUP('Customer Names'!A1967,'Customer Names'!A1967:F4301,1,FALSE)</f>
        <v>Id1966</v>
      </c>
      <c r="B1967" s="11" t="str">
        <f>VLOOKUP('Customer Names'!B1967,'Customer Names'!B1967:G4301,5,FALSE)</f>
        <v>Thomas G</v>
      </c>
      <c r="C1967" s="11">
        <f>VLOOKUP($A1967,'Medical Examinations'!$A1967:$O4301,2,FALSE)</f>
        <v>32.49</v>
      </c>
      <c r="D1967" s="11">
        <f>VLOOKUP($A1967,'Medical Examinations'!$A1967:$O4301,3,FALSE)</f>
        <v>4</v>
      </c>
      <c r="E1967" s="11" t="str">
        <f>VLOOKUP($A1967,'Medical Examinations'!$A1967:$P4301,14,FALSE)</f>
        <v>Yes</v>
      </c>
      <c r="F1967" s="11" t="str">
        <f>VLOOKUP($A1967,'Medical Examinations'!$A1967:$O4301,5,FALSE)</f>
        <v>No</v>
      </c>
      <c r="G1967" s="11" t="str">
        <f>VLOOKUP($A1967,'Medical Examinations'!$A1967:$O4301,6,FALSE)</f>
        <v>No</v>
      </c>
      <c r="H1967" s="11">
        <f>VLOOKUP($A1967,'Medical Examinations'!$A1967:$P4301,13,FALSE)</f>
        <v>0</v>
      </c>
      <c r="I1967" s="11" t="str">
        <f>VLOOKUP($A1967,'Medical Examinations'!$A1967:$P4301,16,FALSE)</f>
        <v>No</v>
      </c>
      <c r="J1967" s="11" t="str">
        <f>VLOOKUP($A1967,'Medical Examinations'!$A1967:$P4301,11,FALSE)</f>
        <v>Obesity</v>
      </c>
      <c r="K1967" s="11" t="str">
        <f>VLOOKUP($A1967,'Medical Examinations'!$A1967:$P4301,12,FALSE)</f>
        <v>Normal</v>
      </c>
      <c r="L1967" s="11" t="str">
        <f>VLOOKUP($A798,'Hospitalisation Details'!$K798:$S3140,7,FALSE)</f>
        <v>6 Nov 1961</v>
      </c>
      <c r="M1967" s="17">
        <f>VLOOKUP($A798,'Hospitalisation Details'!$K798:$S3140,9,FALSE)</f>
        <v>13063.88</v>
      </c>
      <c r="N1967" s="11" t="str">
        <f>VLOOKUP($A798,'Hospitalisation Details'!$K798:$S3140,4,FALSE)</f>
        <v>Tier - 3</v>
      </c>
      <c r="O1967" s="11" t="str">
        <f>VLOOKUP($A798,'Hospitalisation Details'!$K798:$S3140,5,FALSE)</f>
        <v>Tier - 2</v>
      </c>
      <c r="P1967" s="11" t="str">
        <f>VLOOKUP($A798,'Hospitalisation Details'!$K798:$S3140,6,FALSE)</f>
        <v>R1011</v>
      </c>
      <c r="Q1967" s="36">
        <f ca="1">VLOOKUP($A798,'Hospitalisation Details'!$K798:$S3140,8,FALSE)</f>
        <v>63</v>
      </c>
    </row>
    <row r="1968" spans="1:17" x14ac:dyDescent="0.3">
      <c r="A1968" s="14" t="str">
        <f>VLOOKUP('Customer Names'!A1968,'Customer Names'!A1968:F4302,1,FALSE)</f>
        <v>Id1967</v>
      </c>
      <c r="B1968" s="11" t="str">
        <f>VLOOKUP('Customer Names'!B1968,'Customer Names'!B1968:G4302,5,FALSE)</f>
        <v>Kyle S</v>
      </c>
      <c r="C1968" s="11">
        <f>VLOOKUP($A1968,'Medical Examinations'!$A1968:$O4302,2,FALSE)</f>
        <v>23.7</v>
      </c>
      <c r="D1968" s="11">
        <f>VLOOKUP($A1968,'Medical Examinations'!$A1968:$O4302,3,FALSE)</f>
        <v>5.55</v>
      </c>
      <c r="E1968" s="11" t="str">
        <f>VLOOKUP($A1968,'Medical Examinations'!$A1968:$P4302,14,FALSE)</f>
        <v>Yes</v>
      </c>
      <c r="F1968" s="11" t="str">
        <f>VLOOKUP($A1968,'Medical Examinations'!$A1968:$O4302,5,FALSE)</f>
        <v>No</v>
      </c>
      <c r="G1968" s="11" t="str">
        <f>VLOOKUP($A1968,'Medical Examinations'!$A1968:$O4302,6,FALSE)</f>
        <v>No</v>
      </c>
      <c r="H1968" s="11">
        <f>VLOOKUP($A1968,'Medical Examinations'!$A1968:$P4302,13,FALSE)</f>
        <v>0</v>
      </c>
      <c r="I1968" s="11" t="str">
        <f>VLOOKUP($A1968,'Medical Examinations'!$A1968:$P4302,16,FALSE)</f>
        <v>No</v>
      </c>
      <c r="J1968" s="11" t="str">
        <f>VLOOKUP($A1968,'Medical Examinations'!$A1968:$P4302,11,FALSE)</f>
        <v>Normal Weight</v>
      </c>
      <c r="K1968" s="11" t="str">
        <f>VLOOKUP($A1968,'Medical Examinations'!$A1968:$P4302,12,FALSE)</f>
        <v>Normal</v>
      </c>
      <c r="L1968" s="11" t="str">
        <f>VLOOKUP($A799,'Hospitalisation Details'!$K799:$S3141,7,FALSE)</f>
        <v>26 Oct 1985</v>
      </c>
      <c r="M1968" s="17">
        <f>VLOOKUP($A799,'Hospitalisation Details'!$K799:$S3141,9,FALSE)</f>
        <v>13051.22</v>
      </c>
      <c r="N1968" s="11" t="str">
        <f>VLOOKUP($A799,'Hospitalisation Details'!$K799:$S3141,4,FALSE)</f>
        <v>Tier - 3</v>
      </c>
      <c r="O1968" s="11" t="str">
        <f>VLOOKUP($A799,'Hospitalisation Details'!$K799:$S3141,5,FALSE)</f>
        <v>Tier - 1</v>
      </c>
      <c r="P1968" s="11" t="str">
        <f>VLOOKUP($A799,'Hospitalisation Details'!$K799:$S3141,6,FALSE)</f>
        <v>R1026</v>
      </c>
      <c r="Q1968" s="36">
        <f ca="1">VLOOKUP($A799,'Hospitalisation Details'!$K799:$S3141,8,FALSE)</f>
        <v>39</v>
      </c>
    </row>
    <row r="1969" spans="1:17" x14ac:dyDescent="0.3">
      <c r="A1969" s="14" t="str">
        <f>VLOOKUP('Customer Names'!A1969,'Customer Names'!A1969:F4303,1,FALSE)</f>
        <v>Id1968</v>
      </c>
      <c r="B1969" s="11" t="str">
        <f>VLOOKUP('Customer Names'!B1969,'Customer Names'!B1969:G4303,5,FALSE)</f>
        <v>Alexander J</v>
      </c>
      <c r="C1969" s="11">
        <f>VLOOKUP($A1969,'Medical Examinations'!$A1969:$O4303,2,FALSE)</f>
        <v>30.4</v>
      </c>
      <c r="D1969" s="11">
        <f>VLOOKUP($A1969,'Medical Examinations'!$A1969:$O4303,3,FALSE)</f>
        <v>5.95</v>
      </c>
      <c r="E1969" s="11" t="str">
        <f>VLOOKUP($A1969,'Medical Examinations'!$A1969:$P4303,14,FALSE)</f>
        <v>No</v>
      </c>
      <c r="F1969" s="11" t="str">
        <f>VLOOKUP($A1969,'Medical Examinations'!$A1969:$O4303,5,FALSE)</f>
        <v>Yes</v>
      </c>
      <c r="G1969" s="11" t="str">
        <f>VLOOKUP($A1969,'Medical Examinations'!$A1969:$O4303,6,FALSE)</f>
        <v>No</v>
      </c>
      <c r="H1969" s="11">
        <f>VLOOKUP($A1969,'Medical Examinations'!$A1969:$P4303,13,FALSE)</f>
        <v>1</v>
      </c>
      <c r="I1969" s="11" t="str">
        <f>VLOOKUP($A1969,'Medical Examinations'!$A1969:$P4303,16,FALSE)</f>
        <v>No</v>
      </c>
      <c r="J1969" s="11" t="str">
        <f>VLOOKUP($A1969,'Medical Examinations'!$A1969:$P4303,11,FALSE)</f>
        <v>Obesity</v>
      </c>
      <c r="K1969" s="11" t="str">
        <f>VLOOKUP($A1969,'Medical Examinations'!$A1969:$P4303,12,FALSE)</f>
        <v>Prediabetes</v>
      </c>
      <c r="L1969" s="11" t="str">
        <f>VLOOKUP($A800,'Hospitalisation Details'!$K800:$S3142,7,FALSE)</f>
        <v>6 Aug 1967</v>
      </c>
      <c r="M1969" s="17">
        <f>VLOOKUP($A800,'Hospitalisation Details'!$K800:$S3142,9,FALSE)</f>
        <v>13047.33</v>
      </c>
      <c r="N1969" s="11" t="str">
        <f>VLOOKUP($A800,'Hospitalisation Details'!$K800:$S3142,4,FALSE)</f>
        <v>Tier - 3</v>
      </c>
      <c r="O1969" s="11" t="str">
        <f>VLOOKUP($A800,'Hospitalisation Details'!$K800:$S3142,5,FALSE)</f>
        <v>Tier - 3</v>
      </c>
      <c r="P1969" s="11" t="str">
        <f>VLOOKUP($A800,'Hospitalisation Details'!$K800:$S3142,6,FALSE)</f>
        <v>R1024</v>
      </c>
      <c r="Q1969" s="36">
        <f ca="1">VLOOKUP($A800,'Hospitalisation Details'!$K800:$S3142,8,FALSE)</f>
        <v>57</v>
      </c>
    </row>
    <row r="1970" spans="1:17" x14ac:dyDescent="0.3">
      <c r="A1970" s="14" t="str">
        <f>VLOOKUP('Customer Names'!A1970,'Customer Names'!A1970:F4304,1,FALSE)</f>
        <v>Id1969</v>
      </c>
      <c r="B1970" s="11" t="str">
        <f>VLOOKUP('Customer Names'!B1970,'Customer Names'!B1970:G4304,5,FALSE)</f>
        <v>Dustin L</v>
      </c>
      <c r="C1970" s="11">
        <f>VLOOKUP($A1970,'Medical Examinations'!$A1970:$O4304,2,FALSE)</f>
        <v>38.94</v>
      </c>
      <c r="D1970" s="11">
        <f>VLOOKUP($A1970,'Medical Examinations'!$A1970:$O4304,3,FALSE)</f>
        <v>4.3600000000000003</v>
      </c>
      <c r="E1970" s="11" t="str">
        <f>VLOOKUP($A1970,'Medical Examinations'!$A1970:$P4304,14,FALSE)</f>
        <v>No</v>
      </c>
      <c r="F1970" s="11" t="str">
        <f>VLOOKUP($A1970,'Medical Examinations'!$A1970:$O4304,5,FALSE)</f>
        <v>No</v>
      </c>
      <c r="G1970" s="11" t="str">
        <f>VLOOKUP($A1970,'Medical Examinations'!$A1970:$O4304,6,FALSE)</f>
        <v>Yes</v>
      </c>
      <c r="H1970" s="11">
        <f>VLOOKUP($A1970,'Medical Examinations'!$A1970:$P4304,13,FALSE)</f>
        <v>1</v>
      </c>
      <c r="I1970" s="11" t="str">
        <f>VLOOKUP($A1970,'Medical Examinations'!$A1970:$P4304,16,FALSE)</f>
        <v>No</v>
      </c>
      <c r="J1970" s="11" t="str">
        <f>VLOOKUP($A1970,'Medical Examinations'!$A1970:$P4304,11,FALSE)</f>
        <v>Obesity</v>
      </c>
      <c r="K1970" s="11" t="str">
        <f>VLOOKUP($A1970,'Medical Examinations'!$A1970:$P4304,12,FALSE)</f>
        <v>Normal</v>
      </c>
      <c r="L1970" s="11" t="str">
        <f>VLOOKUP($A801,'Hospitalisation Details'!$K801:$S3143,7,FALSE)</f>
        <v>23 Sep 1969</v>
      </c>
      <c r="M1970" s="17">
        <f>VLOOKUP($A801,'Hospitalisation Details'!$K801:$S3143,9,FALSE)</f>
        <v>13044.41</v>
      </c>
      <c r="N1970" s="11" t="str">
        <f>VLOOKUP($A801,'Hospitalisation Details'!$K801:$S3143,4,FALSE)</f>
        <v>Tier - 3</v>
      </c>
      <c r="O1970" s="11" t="str">
        <f>VLOOKUP($A801,'Hospitalisation Details'!$K801:$S3143,5,FALSE)</f>
        <v>Tier - 1</v>
      </c>
      <c r="P1970" s="11" t="str">
        <f>VLOOKUP($A801,'Hospitalisation Details'!$K801:$S3143,6,FALSE)</f>
        <v>R1012</v>
      </c>
      <c r="Q1970" s="36">
        <f ca="1">VLOOKUP($A801,'Hospitalisation Details'!$K801:$S3143,8,FALSE)</f>
        <v>55</v>
      </c>
    </row>
    <row r="1971" spans="1:17" x14ac:dyDescent="0.3">
      <c r="A1971" s="14" t="str">
        <f>VLOOKUP('Customer Names'!A1971,'Customer Names'!A1971:F4305,1,FALSE)</f>
        <v>Id1970</v>
      </c>
      <c r="B1971" s="11" t="str">
        <f>VLOOKUP('Customer Names'!B1971,'Customer Names'!B1971:G4305,5,FALSE)</f>
        <v>Chloe</v>
      </c>
      <c r="C1971" s="11">
        <f>VLOOKUP($A1971,'Medical Examinations'!$A1971:$O4305,2,FALSE)</f>
        <v>31.02</v>
      </c>
      <c r="D1971" s="11">
        <f>VLOOKUP($A1971,'Medical Examinations'!$A1971:$O4305,3,FALSE)</f>
        <v>4.84</v>
      </c>
      <c r="E1971" s="11" t="str">
        <f>VLOOKUP($A1971,'Medical Examinations'!$A1971:$P4305,14,FALSE)</f>
        <v>No</v>
      </c>
      <c r="F1971" s="11" t="str">
        <f>VLOOKUP($A1971,'Medical Examinations'!$A1971:$O4305,5,FALSE)</f>
        <v>No</v>
      </c>
      <c r="G1971" s="11" t="str">
        <f>VLOOKUP($A1971,'Medical Examinations'!$A1971:$O4305,6,FALSE)</f>
        <v>Yes</v>
      </c>
      <c r="H1971" s="11">
        <f>VLOOKUP($A1971,'Medical Examinations'!$A1971:$P4305,13,FALSE)</f>
        <v>1</v>
      </c>
      <c r="I1971" s="11" t="str">
        <f>VLOOKUP($A1971,'Medical Examinations'!$A1971:$P4305,16,FALSE)</f>
        <v>No</v>
      </c>
      <c r="J1971" s="11" t="str">
        <f>VLOOKUP($A1971,'Medical Examinations'!$A1971:$P4305,11,FALSE)</f>
        <v>Obesity</v>
      </c>
      <c r="K1971" s="11" t="str">
        <f>VLOOKUP($A1971,'Medical Examinations'!$A1971:$P4305,12,FALSE)</f>
        <v>Normal</v>
      </c>
      <c r="L1971" s="11" t="str">
        <f>VLOOKUP($A802,'Hospitalisation Details'!$K802:$S3144,7,FALSE)</f>
        <v>9 Nov 1961</v>
      </c>
      <c r="M1971" s="17">
        <f>VLOOKUP($A802,'Hospitalisation Details'!$K802:$S3144,9,FALSE)</f>
        <v>13041.92</v>
      </c>
      <c r="N1971" s="11" t="str">
        <f>VLOOKUP($A802,'Hospitalisation Details'!$K802:$S3144,4,FALSE)</f>
        <v>Tier - 3</v>
      </c>
      <c r="O1971" s="11" t="str">
        <f>VLOOKUP($A802,'Hospitalisation Details'!$K802:$S3144,5,FALSE)</f>
        <v>Tier - 1</v>
      </c>
      <c r="P1971" s="11" t="str">
        <f>VLOOKUP($A802,'Hospitalisation Details'!$K802:$S3144,6,FALSE)</f>
        <v>R1011</v>
      </c>
      <c r="Q1971" s="36">
        <f ca="1">VLOOKUP($A802,'Hospitalisation Details'!$K802:$S3144,8,FALSE)</f>
        <v>63</v>
      </c>
    </row>
    <row r="1972" spans="1:17" x14ac:dyDescent="0.3">
      <c r="A1972" s="14" t="str">
        <f>VLOOKUP('Customer Names'!A1972,'Customer Names'!A1972:F4306,1,FALSE)</f>
        <v>Id1971</v>
      </c>
      <c r="B1972" s="11" t="str">
        <f>VLOOKUP('Customer Names'!B1972,'Customer Names'!B1972:G4306,5,FALSE)</f>
        <v>Cailtlin</v>
      </c>
      <c r="C1972" s="11">
        <f>VLOOKUP($A1972,'Medical Examinations'!$A1972:$O4306,2,FALSE)</f>
        <v>17.5</v>
      </c>
      <c r="D1972" s="11">
        <f>VLOOKUP($A1972,'Medical Examinations'!$A1972:$O4306,3,FALSE)</f>
        <v>4.5599999999999996</v>
      </c>
      <c r="E1972" s="11" t="str">
        <f>VLOOKUP($A1972,'Medical Examinations'!$A1972:$P4306,14,FALSE)</f>
        <v>No</v>
      </c>
      <c r="F1972" s="11" t="str">
        <f>VLOOKUP($A1972,'Medical Examinations'!$A1972:$O4306,5,FALSE)</f>
        <v>No</v>
      </c>
      <c r="G1972" s="11" t="str">
        <f>VLOOKUP($A1972,'Medical Examinations'!$A1972:$O4306,6,FALSE)</f>
        <v>No</v>
      </c>
      <c r="H1972" s="11">
        <f>VLOOKUP($A1972,'Medical Examinations'!$A1972:$P4306,13,FALSE)</f>
        <v>1</v>
      </c>
      <c r="I1972" s="11" t="str">
        <f>VLOOKUP($A1972,'Medical Examinations'!$A1972:$P4306,16,FALSE)</f>
        <v>No</v>
      </c>
      <c r="J1972" s="11" t="str">
        <f>VLOOKUP($A1972,'Medical Examinations'!$A1972:$P4306,11,FALSE)</f>
        <v>Underweight</v>
      </c>
      <c r="K1972" s="11" t="str">
        <f>VLOOKUP($A1972,'Medical Examinations'!$A1972:$P4306,12,FALSE)</f>
        <v>Normal</v>
      </c>
      <c r="L1972" s="11" t="str">
        <f>VLOOKUP($A803,'Hospitalisation Details'!$K803:$S3145,7,FALSE)</f>
        <v>4 Nov 1965</v>
      </c>
      <c r="M1972" s="17">
        <f>VLOOKUP($A803,'Hospitalisation Details'!$K803:$S3145,9,FALSE)</f>
        <v>13023.93</v>
      </c>
      <c r="N1972" s="11" t="str">
        <f>VLOOKUP($A803,'Hospitalisation Details'!$K803:$S3145,4,FALSE)</f>
        <v>Tier - 3</v>
      </c>
      <c r="O1972" s="11" t="str">
        <f>VLOOKUP($A803,'Hospitalisation Details'!$K803:$S3145,5,FALSE)</f>
        <v>Tier - 2</v>
      </c>
      <c r="P1972" s="11" t="str">
        <f>VLOOKUP($A803,'Hospitalisation Details'!$K803:$S3145,6,FALSE)</f>
        <v>R1025</v>
      </c>
      <c r="Q1972" s="36">
        <f ca="1">VLOOKUP($A803,'Hospitalisation Details'!$K803:$S3145,8,FALSE)</f>
        <v>59</v>
      </c>
    </row>
    <row r="1973" spans="1:17" x14ac:dyDescent="0.3">
      <c r="A1973" s="14" t="str">
        <f>VLOOKUP('Customer Names'!A1973,'Customer Names'!A1973:F4307,1,FALSE)</f>
        <v>Id1972</v>
      </c>
      <c r="B1973" s="11" t="str">
        <f>VLOOKUP('Customer Names'!B1973,'Customer Names'!B1973:G4307,5,FALSE)</f>
        <v>Joshua</v>
      </c>
      <c r="C1973" s="11">
        <f>VLOOKUP($A1973,'Medical Examinations'!$A1973:$O4307,2,FALSE)</f>
        <v>34.799999999999997</v>
      </c>
      <c r="D1973" s="11">
        <f>VLOOKUP($A1973,'Medical Examinations'!$A1973:$O4307,3,FALSE)</f>
        <v>4.42</v>
      </c>
      <c r="E1973" s="11" t="str">
        <f>VLOOKUP($A1973,'Medical Examinations'!$A1973:$P4307,14,FALSE)</f>
        <v>Yes</v>
      </c>
      <c r="F1973" s="11" t="str">
        <f>VLOOKUP($A1973,'Medical Examinations'!$A1973:$O4307,5,FALSE)</f>
        <v>Yes</v>
      </c>
      <c r="G1973" s="11" t="str">
        <f>VLOOKUP($A1973,'Medical Examinations'!$A1973:$O4307,6,FALSE)</f>
        <v>No</v>
      </c>
      <c r="H1973" s="11">
        <f>VLOOKUP($A1973,'Medical Examinations'!$A1973:$P4307,13,FALSE)</f>
        <v>2</v>
      </c>
      <c r="I1973" s="11" t="str">
        <f>VLOOKUP($A1973,'Medical Examinations'!$A1973:$P4307,16,FALSE)</f>
        <v>No</v>
      </c>
      <c r="J1973" s="11" t="str">
        <f>VLOOKUP($A1973,'Medical Examinations'!$A1973:$P4307,11,FALSE)</f>
        <v>Obesity</v>
      </c>
      <c r="K1973" s="11" t="str">
        <f>VLOOKUP($A1973,'Medical Examinations'!$A1973:$P4307,12,FALSE)</f>
        <v>Normal</v>
      </c>
      <c r="L1973" s="11" t="str">
        <f>VLOOKUP($A804,'Hospitalisation Details'!$K804:$S3146,7,FALSE)</f>
        <v>23 Sep 1964</v>
      </c>
      <c r="M1973" s="17">
        <f>VLOOKUP($A804,'Hospitalisation Details'!$K804:$S3146,9,FALSE)</f>
        <v>13019.16</v>
      </c>
      <c r="N1973" s="11" t="str">
        <f>VLOOKUP($A804,'Hospitalisation Details'!$K804:$S3146,4,FALSE)</f>
        <v>Tier - 3</v>
      </c>
      <c r="O1973" s="11" t="str">
        <f>VLOOKUP($A804,'Hospitalisation Details'!$K804:$S3146,5,FALSE)</f>
        <v>Tier - 1</v>
      </c>
      <c r="P1973" s="11" t="str">
        <f>VLOOKUP($A804,'Hospitalisation Details'!$K804:$S3146,6,FALSE)</f>
        <v>R1024</v>
      </c>
      <c r="Q1973" s="36">
        <f ca="1">VLOOKUP($A804,'Hospitalisation Details'!$K804:$S3146,8,FALSE)</f>
        <v>60</v>
      </c>
    </row>
    <row r="1974" spans="1:17" x14ac:dyDescent="0.3">
      <c r="A1974" s="14" t="str">
        <f>VLOOKUP('Customer Names'!A1974,'Customer Names'!A1974:F4308,1,FALSE)</f>
        <v>Id1973</v>
      </c>
      <c r="B1974" s="11" t="str">
        <f>VLOOKUP('Customer Names'!B1974,'Customer Names'!B1974:G4308,5,FALSE)</f>
        <v>Chuy</v>
      </c>
      <c r="C1974" s="11">
        <f>VLOOKUP($A1974,'Medical Examinations'!$A1974:$O4308,2,FALSE)</f>
        <v>17.3</v>
      </c>
      <c r="D1974" s="11">
        <f>VLOOKUP($A1974,'Medical Examinations'!$A1974:$O4308,3,FALSE)</f>
        <v>7.66</v>
      </c>
      <c r="E1974" s="11" t="str">
        <f>VLOOKUP($A1974,'Medical Examinations'!$A1974:$P4308,14,FALSE)</f>
        <v>Yes</v>
      </c>
      <c r="F1974" s="11" t="str">
        <f>VLOOKUP($A1974,'Medical Examinations'!$A1974:$O4308,5,FALSE)</f>
        <v>No</v>
      </c>
      <c r="G1974" s="11" t="str">
        <f>VLOOKUP($A1974,'Medical Examinations'!$A1974:$O4308,6,FALSE)</f>
        <v>No</v>
      </c>
      <c r="H1974" s="11">
        <f>VLOOKUP($A1974,'Medical Examinations'!$A1974:$P4308,13,FALSE)</f>
        <v>1</v>
      </c>
      <c r="I1974" s="11" t="str">
        <f>VLOOKUP($A1974,'Medical Examinations'!$A1974:$P4308,16,FALSE)</f>
        <v>No</v>
      </c>
      <c r="J1974" s="11" t="str">
        <f>VLOOKUP($A1974,'Medical Examinations'!$A1974:$P4308,11,FALSE)</f>
        <v>Underweight</v>
      </c>
      <c r="K1974" s="11" t="str">
        <f>VLOOKUP($A1974,'Medical Examinations'!$A1974:$P4308,12,FALSE)</f>
        <v>Diabetes</v>
      </c>
      <c r="L1974" s="11" t="str">
        <f>VLOOKUP($A805,'Hospitalisation Details'!$K805:$S3147,7,FALSE)</f>
        <v>20 Jul 1962</v>
      </c>
      <c r="M1974" s="17">
        <f>VLOOKUP($A805,'Hospitalisation Details'!$K805:$S3147,9,FALSE)</f>
        <v>13012.21</v>
      </c>
      <c r="N1974" s="11" t="str">
        <f>VLOOKUP($A805,'Hospitalisation Details'!$K805:$S3147,4,FALSE)</f>
        <v>Tier - 3</v>
      </c>
      <c r="O1974" s="11" t="str">
        <f>VLOOKUP($A805,'Hospitalisation Details'!$K805:$S3147,5,FALSE)</f>
        <v>Tier - 1</v>
      </c>
      <c r="P1974" s="11" t="str">
        <f>VLOOKUP($A805,'Hospitalisation Details'!$K805:$S3147,6,FALSE)</f>
        <v>R1012</v>
      </c>
      <c r="Q1974" s="36">
        <f ca="1">VLOOKUP($A805,'Hospitalisation Details'!$K805:$S3147,8,FALSE)</f>
        <v>62</v>
      </c>
    </row>
    <row r="1975" spans="1:17" x14ac:dyDescent="0.3">
      <c r="A1975" s="14" t="str">
        <f>VLOOKUP('Customer Names'!A1975,'Customer Names'!A1975:F4309,1,FALSE)</f>
        <v>Id1974</v>
      </c>
      <c r="B1975" s="11" t="str">
        <f>VLOOKUP('Customer Names'!B1975,'Customer Names'!B1975:G4309,5,FALSE)</f>
        <v>Laurie B</v>
      </c>
      <c r="C1975" s="11">
        <f>VLOOKUP($A1975,'Medical Examinations'!$A1975:$O4309,2,FALSE)</f>
        <v>32.25</v>
      </c>
      <c r="D1975" s="11">
        <f>VLOOKUP($A1975,'Medical Examinations'!$A1975:$O4309,3,FALSE)</f>
        <v>5.2</v>
      </c>
      <c r="E1975" s="11" t="str">
        <f>VLOOKUP($A1975,'Medical Examinations'!$A1975:$P4309,14,FALSE)</f>
        <v>Yes</v>
      </c>
      <c r="F1975" s="11" t="str">
        <f>VLOOKUP($A1975,'Medical Examinations'!$A1975:$O4309,5,FALSE)</f>
        <v>No</v>
      </c>
      <c r="G1975" s="11" t="str">
        <f>VLOOKUP($A1975,'Medical Examinations'!$A1975:$O4309,6,FALSE)</f>
        <v>No</v>
      </c>
      <c r="H1975" s="11">
        <f>VLOOKUP($A1975,'Medical Examinations'!$A1975:$P4309,13,FALSE)</f>
        <v>0</v>
      </c>
      <c r="I1975" s="11" t="str">
        <f>VLOOKUP($A1975,'Medical Examinations'!$A1975:$P4309,16,FALSE)</f>
        <v>No</v>
      </c>
      <c r="J1975" s="11" t="str">
        <f>VLOOKUP($A1975,'Medical Examinations'!$A1975:$P4309,11,FALSE)</f>
        <v>Obesity</v>
      </c>
      <c r="K1975" s="11" t="str">
        <f>VLOOKUP($A1975,'Medical Examinations'!$A1975:$P4309,12,FALSE)</f>
        <v>Normal</v>
      </c>
      <c r="L1975" s="11" t="str">
        <f>VLOOKUP($A806,'Hospitalisation Details'!$K806:$S3148,7,FALSE)</f>
        <v>27 Sep 1972</v>
      </c>
      <c r="M1975" s="17">
        <f>VLOOKUP($A806,'Hospitalisation Details'!$K806:$S3148,9,FALSE)</f>
        <v>13010.86</v>
      </c>
      <c r="N1975" s="11" t="str">
        <f>VLOOKUP($A806,'Hospitalisation Details'!$K806:$S3148,4,FALSE)</f>
        <v>Tier - 3</v>
      </c>
      <c r="O1975" s="11" t="str">
        <f>VLOOKUP($A806,'Hospitalisation Details'!$K806:$S3148,5,FALSE)</f>
        <v>Tier - 2</v>
      </c>
      <c r="P1975" s="11" t="str">
        <f>VLOOKUP($A806,'Hospitalisation Details'!$K806:$S3148,6,FALSE)</f>
        <v>R1012</v>
      </c>
      <c r="Q1975" s="36">
        <f ca="1">VLOOKUP($A806,'Hospitalisation Details'!$K806:$S3148,8,FALSE)</f>
        <v>52</v>
      </c>
    </row>
    <row r="1976" spans="1:17" x14ac:dyDescent="0.3">
      <c r="A1976" s="14" t="str">
        <f>VLOOKUP('Customer Names'!A1976,'Customer Names'!A1976:F4310,1,FALSE)</f>
        <v>Id1975</v>
      </c>
      <c r="B1976" s="11" t="str">
        <f>VLOOKUP('Customer Names'!B1976,'Customer Names'!B1976:G4310,5,FALSE)</f>
        <v>Rachel B</v>
      </c>
      <c r="C1976" s="11">
        <f>VLOOKUP($A1976,'Medical Examinations'!$A1976:$O4310,2,FALSE)</f>
        <v>42.4</v>
      </c>
      <c r="D1976" s="11">
        <f>VLOOKUP($A1976,'Medical Examinations'!$A1976:$O4310,3,FALSE)</f>
        <v>5.53</v>
      </c>
      <c r="E1976" s="11" t="str">
        <f>VLOOKUP($A1976,'Medical Examinations'!$A1976:$P4310,14,FALSE)</f>
        <v>Yes</v>
      </c>
      <c r="F1976" s="11" t="str">
        <f>VLOOKUP($A1976,'Medical Examinations'!$A1976:$O4310,5,FALSE)</f>
        <v>No</v>
      </c>
      <c r="G1976" s="11" t="str">
        <f>VLOOKUP($A1976,'Medical Examinations'!$A1976:$O4310,6,FALSE)</f>
        <v>No</v>
      </c>
      <c r="H1976" s="11">
        <f>VLOOKUP($A1976,'Medical Examinations'!$A1976:$P4310,13,FALSE)</f>
        <v>0</v>
      </c>
      <c r="I1976" s="11" t="str">
        <f>VLOOKUP($A1976,'Medical Examinations'!$A1976:$P4310,16,FALSE)</f>
        <v>No</v>
      </c>
      <c r="J1976" s="11" t="str">
        <f>VLOOKUP($A1976,'Medical Examinations'!$A1976:$P4310,11,FALSE)</f>
        <v>Obesity</v>
      </c>
      <c r="K1976" s="11" t="str">
        <f>VLOOKUP($A1976,'Medical Examinations'!$A1976:$P4310,12,FALSE)</f>
        <v>Normal</v>
      </c>
      <c r="L1976" s="11" t="str">
        <f>VLOOKUP($A807,'Hospitalisation Details'!$K807:$S3149,7,FALSE)</f>
        <v>13 Dec 1969</v>
      </c>
      <c r="M1976" s="17">
        <f>VLOOKUP($A807,'Hospitalisation Details'!$K807:$S3149,9,FALSE)</f>
        <v>13008.07</v>
      </c>
      <c r="N1976" s="11" t="str">
        <f>VLOOKUP($A807,'Hospitalisation Details'!$K807:$S3149,4,FALSE)</f>
        <v>Tier - 3</v>
      </c>
      <c r="O1976" s="11" t="str">
        <f>VLOOKUP($A807,'Hospitalisation Details'!$K807:$S3149,5,FALSE)</f>
        <v>Tier - 3</v>
      </c>
      <c r="P1976" s="11" t="str">
        <f>VLOOKUP($A807,'Hospitalisation Details'!$K807:$S3149,6,FALSE)</f>
        <v>R1012</v>
      </c>
      <c r="Q1976" s="36">
        <f ca="1">VLOOKUP($A807,'Hospitalisation Details'!$K807:$S3149,8,FALSE)</f>
        <v>55</v>
      </c>
    </row>
    <row r="1977" spans="1:17" x14ac:dyDescent="0.3">
      <c r="A1977" s="14" t="str">
        <f>VLOOKUP('Customer Names'!A1977,'Customer Names'!A1977:F4311,1,FALSE)</f>
        <v>Id1976</v>
      </c>
      <c r="B1977" s="11" t="str">
        <f>VLOOKUP('Customer Names'!B1977,'Customer Names'!B1977:G4311,5,FALSE)</f>
        <v>Liza</v>
      </c>
      <c r="C1977" s="11">
        <f>VLOOKUP($A1977,'Medical Examinations'!$A1977:$O4311,2,FALSE)</f>
        <v>38.664999999999999</v>
      </c>
      <c r="D1977" s="11">
        <f>VLOOKUP($A1977,'Medical Examinations'!$A1977:$O4311,3,FALSE)</f>
        <v>4.8600000000000003</v>
      </c>
      <c r="E1977" s="11" t="str">
        <f>VLOOKUP($A1977,'Medical Examinations'!$A1977:$P4311,14,FALSE)</f>
        <v>No</v>
      </c>
      <c r="F1977" s="11" t="str">
        <f>VLOOKUP($A1977,'Medical Examinations'!$A1977:$O4311,5,FALSE)</f>
        <v>Yes</v>
      </c>
      <c r="G1977" s="11" t="str">
        <f>VLOOKUP($A1977,'Medical Examinations'!$A1977:$O4311,6,FALSE)</f>
        <v>No</v>
      </c>
      <c r="H1977" s="11">
        <f>VLOOKUP($A1977,'Medical Examinations'!$A1977:$P4311,13,FALSE)</f>
        <v>1</v>
      </c>
      <c r="I1977" s="11" t="str">
        <f>VLOOKUP($A1977,'Medical Examinations'!$A1977:$P4311,16,FALSE)</f>
        <v>No</v>
      </c>
      <c r="J1977" s="11" t="str">
        <f>VLOOKUP($A1977,'Medical Examinations'!$A1977:$P4311,11,FALSE)</f>
        <v>Obesity</v>
      </c>
      <c r="K1977" s="11" t="str">
        <f>VLOOKUP($A1977,'Medical Examinations'!$A1977:$P4311,12,FALSE)</f>
        <v>Normal</v>
      </c>
      <c r="L1977" s="11" t="str">
        <f>VLOOKUP($A808,'Hospitalisation Details'!$K808:$S3150,7,FALSE)</f>
        <v>24 Jun 1962</v>
      </c>
      <c r="M1977" s="17">
        <f>VLOOKUP($A808,'Hospitalisation Details'!$K808:$S3150,9,FALSE)</f>
        <v>13004.95</v>
      </c>
      <c r="N1977" s="11" t="str">
        <f>VLOOKUP($A808,'Hospitalisation Details'!$K808:$S3150,4,FALSE)</f>
        <v>Tier - 3</v>
      </c>
      <c r="O1977" s="11" t="str">
        <f>VLOOKUP($A808,'Hospitalisation Details'!$K808:$S3150,5,FALSE)</f>
        <v>Tier - 1</v>
      </c>
      <c r="P1977" s="11" t="str">
        <f>VLOOKUP($A808,'Hospitalisation Details'!$K808:$S3150,6,FALSE)</f>
        <v>R1012</v>
      </c>
      <c r="Q1977" s="36">
        <f ca="1">VLOOKUP($A808,'Hospitalisation Details'!$K808:$S3150,8,FALSE)</f>
        <v>62</v>
      </c>
    </row>
    <row r="1978" spans="1:17" x14ac:dyDescent="0.3">
      <c r="A1978" s="14" t="str">
        <f>VLOOKUP('Customer Names'!A1978,'Customer Names'!A1978:F4312,1,FALSE)</f>
        <v>Id1977</v>
      </c>
      <c r="B1978" s="11" t="str">
        <f>VLOOKUP('Customer Names'!B1978,'Customer Names'!B1978:G4312,5,FALSE)</f>
        <v>Lindsey</v>
      </c>
      <c r="C1978" s="11">
        <f>VLOOKUP($A1978,'Medical Examinations'!$A1978:$O4312,2,FALSE)</f>
        <v>29.92</v>
      </c>
      <c r="D1978" s="11">
        <f>VLOOKUP($A1978,'Medical Examinations'!$A1978:$O4312,3,FALSE)</f>
        <v>5.49</v>
      </c>
      <c r="E1978" s="11" t="str">
        <f>VLOOKUP($A1978,'Medical Examinations'!$A1978:$P4312,14,FALSE)</f>
        <v>Yes</v>
      </c>
      <c r="F1978" s="11" t="str">
        <f>VLOOKUP($A1978,'Medical Examinations'!$A1978:$O4312,5,FALSE)</f>
        <v>No</v>
      </c>
      <c r="G1978" s="11" t="str">
        <f>VLOOKUP($A1978,'Medical Examinations'!$A1978:$O4312,6,FALSE)</f>
        <v>No</v>
      </c>
      <c r="H1978" s="11">
        <f>VLOOKUP($A1978,'Medical Examinations'!$A1978:$P4312,13,FALSE)</f>
        <v>0</v>
      </c>
      <c r="I1978" s="11" t="str">
        <f>VLOOKUP($A1978,'Medical Examinations'!$A1978:$P4312,16,FALSE)</f>
        <v>No</v>
      </c>
      <c r="J1978" s="11" t="str">
        <f>VLOOKUP($A1978,'Medical Examinations'!$A1978:$P4312,11,FALSE)</f>
        <v>Obesity</v>
      </c>
      <c r="K1978" s="11" t="str">
        <f>VLOOKUP($A1978,'Medical Examinations'!$A1978:$P4312,12,FALSE)</f>
        <v>Normal</v>
      </c>
      <c r="L1978" s="11" t="str">
        <f>VLOOKUP($A809,'Hospitalisation Details'!$K809:$S3151,7,FALSE)</f>
        <v>30 Oct 1981</v>
      </c>
      <c r="M1978" s="17">
        <f>VLOOKUP($A809,'Hospitalisation Details'!$K809:$S3151,9,FALSE)</f>
        <v>13002.91</v>
      </c>
      <c r="N1978" s="11" t="str">
        <f>VLOOKUP($A809,'Hospitalisation Details'!$K809:$S3151,4,FALSE)</f>
        <v>Tier - 3</v>
      </c>
      <c r="O1978" s="11" t="str">
        <f>VLOOKUP($A809,'Hospitalisation Details'!$K809:$S3151,5,FALSE)</f>
        <v>Tier - 1</v>
      </c>
      <c r="P1978" s="11" t="str">
        <f>VLOOKUP($A809,'Hospitalisation Details'!$K809:$S3151,6,FALSE)</f>
        <v>R1012</v>
      </c>
      <c r="Q1978" s="36">
        <f ca="1">VLOOKUP($A809,'Hospitalisation Details'!$K809:$S3151,8,FALSE)</f>
        <v>43</v>
      </c>
    </row>
    <row r="1979" spans="1:17" x14ac:dyDescent="0.3">
      <c r="A1979" s="14" t="str">
        <f>VLOOKUP('Customer Names'!A1979,'Customer Names'!A1979:F4313,1,FALSE)</f>
        <v>Id1978</v>
      </c>
      <c r="B1979" s="11" t="str">
        <f>VLOOKUP('Customer Names'!B1979,'Customer Names'!B1979:G4313,5,FALSE)</f>
        <v>Lindsay E</v>
      </c>
      <c r="C1979" s="11">
        <f>VLOOKUP($A1979,'Medical Examinations'!$A1979:$O4313,2,FALSE)</f>
        <v>29.48</v>
      </c>
      <c r="D1979" s="11">
        <f>VLOOKUP($A1979,'Medical Examinations'!$A1979:$O4313,3,FALSE)</f>
        <v>4.09</v>
      </c>
      <c r="E1979" s="11" t="str">
        <f>VLOOKUP($A1979,'Medical Examinations'!$A1979:$P4313,14,FALSE)</f>
        <v>Yes</v>
      </c>
      <c r="F1979" s="11" t="str">
        <f>VLOOKUP($A1979,'Medical Examinations'!$A1979:$O4313,5,FALSE)</f>
        <v>No</v>
      </c>
      <c r="G1979" s="11" t="str">
        <f>VLOOKUP($A1979,'Medical Examinations'!$A1979:$O4313,6,FALSE)</f>
        <v>No</v>
      </c>
      <c r="H1979" s="11">
        <f>VLOOKUP($A1979,'Medical Examinations'!$A1979:$P4313,13,FALSE)</f>
        <v>0</v>
      </c>
      <c r="I1979" s="11" t="str">
        <f>VLOOKUP($A1979,'Medical Examinations'!$A1979:$P4313,16,FALSE)</f>
        <v>No</v>
      </c>
      <c r="J1979" s="11" t="str">
        <f>VLOOKUP($A1979,'Medical Examinations'!$A1979:$P4313,11,FALSE)</f>
        <v>Overweight</v>
      </c>
      <c r="K1979" s="11" t="str">
        <f>VLOOKUP($A1979,'Medical Examinations'!$A1979:$P4313,12,FALSE)</f>
        <v>Normal</v>
      </c>
      <c r="L1979" s="11" t="str">
        <f>VLOOKUP($A810,'Hospitalisation Details'!$K810:$S3152,7,FALSE)</f>
        <v>27 Nov 1979</v>
      </c>
      <c r="M1979" s="17">
        <f>VLOOKUP($A810,'Hospitalisation Details'!$K810:$S3152,9,FALSE)</f>
        <v>12994.12</v>
      </c>
      <c r="N1979" s="11" t="str">
        <f>VLOOKUP($A810,'Hospitalisation Details'!$K810:$S3152,4,FALSE)</f>
        <v>Tier - 3</v>
      </c>
      <c r="O1979" s="11" t="str">
        <f>VLOOKUP($A810,'Hospitalisation Details'!$K810:$S3152,5,FALSE)</f>
        <v>Tier - 2</v>
      </c>
      <c r="P1979" s="11" t="str">
        <f>VLOOKUP($A810,'Hospitalisation Details'!$K810:$S3152,6,FALSE)</f>
        <v>R1026</v>
      </c>
      <c r="Q1979" s="36">
        <f ca="1">VLOOKUP($A810,'Hospitalisation Details'!$K810:$S3152,8,FALSE)</f>
        <v>45</v>
      </c>
    </row>
    <row r="1980" spans="1:17" x14ac:dyDescent="0.3">
      <c r="A1980" s="14" t="str">
        <f>VLOOKUP('Customer Names'!A1980,'Customer Names'!A1980:F4314,1,FALSE)</f>
        <v>Id1979</v>
      </c>
      <c r="B1980" s="11" t="str">
        <f>VLOOKUP('Customer Names'!B1980,'Customer Names'!B1980:G4314,5,FALSE)</f>
        <v>Kathleen M</v>
      </c>
      <c r="C1980" s="11">
        <f>VLOOKUP($A1980,'Medical Examinations'!$A1980:$O4314,2,FALSE)</f>
        <v>28.785</v>
      </c>
      <c r="D1980" s="11">
        <f>VLOOKUP($A1980,'Medical Examinations'!$A1980:$O4314,3,FALSE)</f>
        <v>4.3099999999999996</v>
      </c>
      <c r="E1980" s="11" t="str">
        <f>VLOOKUP($A1980,'Medical Examinations'!$A1980:$P4314,14,FALSE)</f>
        <v>Yes</v>
      </c>
      <c r="F1980" s="11" t="str">
        <f>VLOOKUP($A1980,'Medical Examinations'!$A1980:$O4314,5,FALSE)</f>
        <v>No</v>
      </c>
      <c r="G1980" s="11" t="str">
        <f>VLOOKUP($A1980,'Medical Examinations'!$A1980:$O4314,6,FALSE)</f>
        <v>No</v>
      </c>
      <c r="H1980" s="11">
        <f>VLOOKUP($A1980,'Medical Examinations'!$A1980:$P4314,13,FALSE)</f>
        <v>0</v>
      </c>
      <c r="I1980" s="11" t="str">
        <f>VLOOKUP($A1980,'Medical Examinations'!$A1980:$P4314,16,FALSE)</f>
        <v>No</v>
      </c>
      <c r="J1980" s="11" t="str">
        <f>VLOOKUP($A1980,'Medical Examinations'!$A1980:$P4314,11,FALSE)</f>
        <v>Overweight</v>
      </c>
      <c r="K1980" s="11" t="str">
        <f>VLOOKUP($A1980,'Medical Examinations'!$A1980:$P4314,12,FALSE)</f>
        <v>Normal</v>
      </c>
      <c r="L1980" s="11" t="str">
        <f>VLOOKUP($A811,'Hospitalisation Details'!$K811:$S3153,7,FALSE)</f>
        <v>28 Nov 1960</v>
      </c>
      <c r="M1980" s="17">
        <f>VLOOKUP($A811,'Hospitalisation Details'!$K811:$S3153,9,FALSE)</f>
        <v>12982.87</v>
      </c>
      <c r="N1980" s="11" t="str">
        <f>VLOOKUP($A811,'Hospitalisation Details'!$K811:$S3153,4,FALSE)</f>
        <v>Tier - 3</v>
      </c>
      <c r="O1980" s="11" t="str">
        <f>VLOOKUP($A811,'Hospitalisation Details'!$K811:$S3153,5,FALSE)</f>
        <v>Tier - 1</v>
      </c>
      <c r="P1980" s="11" t="str">
        <f>VLOOKUP($A811,'Hospitalisation Details'!$K811:$S3153,6,FALSE)</f>
        <v>R1013</v>
      </c>
      <c r="Q1980" s="36">
        <f ca="1">VLOOKUP($A811,'Hospitalisation Details'!$K811:$S3153,8,FALSE)</f>
        <v>64</v>
      </c>
    </row>
    <row r="1981" spans="1:17" x14ac:dyDescent="0.3">
      <c r="A1981" s="14" t="str">
        <f>VLOOKUP('Customer Names'!A1981,'Customer Names'!A1981:F4315,1,FALSE)</f>
        <v>Id1980</v>
      </c>
      <c r="B1981" s="11" t="str">
        <f>VLOOKUP('Customer Names'!B1981,'Customer Names'!B1981:G4315,5,FALSE)</f>
        <v>Aya</v>
      </c>
      <c r="C1981" s="11">
        <f>VLOOKUP($A1981,'Medical Examinations'!$A1981:$O4315,2,FALSE)</f>
        <v>19.8</v>
      </c>
      <c r="D1981" s="11">
        <f>VLOOKUP($A1981,'Medical Examinations'!$A1981:$O4315,3,FALSE)</f>
        <v>4</v>
      </c>
      <c r="E1981" s="11" t="str">
        <f>VLOOKUP($A1981,'Medical Examinations'!$A1981:$P4315,14,FALSE)</f>
        <v>Yes</v>
      </c>
      <c r="F1981" s="11" t="str">
        <f>VLOOKUP($A1981,'Medical Examinations'!$A1981:$O4315,5,FALSE)</f>
        <v>No</v>
      </c>
      <c r="G1981" s="11" t="str">
        <f>VLOOKUP($A1981,'Medical Examinations'!$A1981:$O4315,6,FALSE)</f>
        <v>No</v>
      </c>
      <c r="H1981" s="11">
        <f>VLOOKUP($A1981,'Medical Examinations'!$A1981:$P4315,13,FALSE)</f>
        <v>0</v>
      </c>
      <c r="I1981" s="11" t="str">
        <f>VLOOKUP($A1981,'Medical Examinations'!$A1981:$P4315,16,FALSE)</f>
        <v>No</v>
      </c>
      <c r="J1981" s="11" t="str">
        <f>VLOOKUP($A1981,'Medical Examinations'!$A1981:$P4315,11,FALSE)</f>
        <v>Normal Weight</v>
      </c>
      <c r="K1981" s="11" t="str">
        <f>VLOOKUP($A1981,'Medical Examinations'!$A1981:$P4315,12,FALSE)</f>
        <v>Normal</v>
      </c>
      <c r="L1981" s="11" t="str">
        <f>VLOOKUP($A812,'Hospitalisation Details'!$K812:$S3154,7,FALSE)</f>
        <v>23 Sep 1960</v>
      </c>
      <c r="M1981" s="17">
        <f>VLOOKUP($A812,'Hospitalisation Details'!$K812:$S3154,9,FALSE)</f>
        <v>12981.35</v>
      </c>
      <c r="N1981" s="11" t="str">
        <f>VLOOKUP($A812,'Hospitalisation Details'!$K812:$S3154,4,FALSE)</f>
        <v>Tier - 3</v>
      </c>
      <c r="O1981" s="11" t="str">
        <f>VLOOKUP($A812,'Hospitalisation Details'!$K812:$S3154,5,FALSE)</f>
        <v>Tier - 3</v>
      </c>
      <c r="P1981" s="11" t="str">
        <f>VLOOKUP($A812,'Hospitalisation Details'!$K812:$S3154,6,FALSE)</f>
        <v>R1013</v>
      </c>
      <c r="Q1981" s="36">
        <f ca="1">VLOOKUP($A812,'Hospitalisation Details'!$K812:$S3154,8,FALSE)</f>
        <v>64</v>
      </c>
    </row>
    <row r="1982" spans="1:17" x14ac:dyDescent="0.3">
      <c r="A1982" s="14" t="str">
        <f>VLOOKUP('Customer Names'!A1982,'Customer Names'!A1982:F4316,1,FALSE)</f>
        <v>Id1981</v>
      </c>
      <c r="B1982" s="11" t="str">
        <f>VLOOKUP('Customer Names'!B1982,'Customer Names'!B1982:G4316,5,FALSE)</f>
        <v>Carolyn R</v>
      </c>
      <c r="C1982" s="11">
        <f>VLOOKUP($A1982,'Medical Examinations'!$A1982:$O4316,2,FALSE)</f>
        <v>35.53</v>
      </c>
      <c r="D1982" s="11">
        <f>VLOOKUP($A1982,'Medical Examinations'!$A1982:$O4316,3,FALSE)</f>
        <v>4.68</v>
      </c>
      <c r="E1982" s="11" t="str">
        <f>VLOOKUP($A1982,'Medical Examinations'!$A1982:$P4316,14,FALSE)</f>
        <v>No</v>
      </c>
      <c r="F1982" s="11" t="str">
        <f>VLOOKUP($A1982,'Medical Examinations'!$A1982:$O4316,5,FALSE)</f>
        <v>No</v>
      </c>
      <c r="G1982" s="11" t="str">
        <f>VLOOKUP($A1982,'Medical Examinations'!$A1982:$O4316,6,FALSE)</f>
        <v>Yes</v>
      </c>
      <c r="H1982" s="11">
        <f>VLOOKUP($A1982,'Medical Examinations'!$A1982:$P4316,13,FALSE)</f>
        <v>1</v>
      </c>
      <c r="I1982" s="11" t="str">
        <f>VLOOKUP($A1982,'Medical Examinations'!$A1982:$P4316,16,FALSE)</f>
        <v>No</v>
      </c>
      <c r="J1982" s="11" t="str">
        <f>VLOOKUP($A1982,'Medical Examinations'!$A1982:$P4316,11,FALSE)</f>
        <v>Obesity</v>
      </c>
      <c r="K1982" s="11" t="str">
        <f>VLOOKUP($A1982,'Medical Examinations'!$A1982:$P4316,12,FALSE)</f>
        <v>Normal</v>
      </c>
      <c r="L1982" s="11" t="str">
        <f>VLOOKUP($A813,'Hospitalisation Details'!$K813:$S3155,7,FALSE)</f>
        <v>22 Jun 1960</v>
      </c>
      <c r="M1982" s="17">
        <f>VLOOKUP($A813,'Hospitalisation Details'!$K813:$S3155,9,FALSE)</f>
        <v>12979.36</v>
      </c>
      <c r="N1982" s="11" t="str">
        <f>VLOOKUP($A813,'Hospitalisation Details'!$K813:$S3155,4,FALSE)</f>
        <v>Tier - 3</v>
      </c>
      <c r="O1982" s="11" t="str">
        <f>VLOOKUP($A813,'Hospitalisation Details'!$K813:$S3155,5,FALSE)</f>
        <v>Tier - 1</v>
      </c>
      <c r="P1982" s="11" t="str">
        <f>VLOOKUP($A813,'Hospitalisation Details'!$K813:$S3155,6,FALSE)</f>
        <v>R1011</v>
      </c>
      <c r="Q1982" s="36">
        <f ca="1">VLOOKUP($A813,'Hospitalisation Details'!$K813:$S3155,8,FALSE)</f>
        <v>64</v>
      </c>
    </row>
    <row r="1983" spans="1:17" x14ac:dyDescent="0.3">
      <c r="A1983" s="14" t="str">
        <f>VLOOKUP('Customer Names'!A1983,'Customer Names'!A1983:F4317,1,FALSE)</f>
        <v>Id1982</v>
      </c>
      <c r="B1983" s="11" t="str">
        <f>VLOOKUP('Customer Names'!B1983,'Customer Names'!B1983:G4317,5,FALSE)</f>
        <v>Bethany</v>
      </c>
      <c r="C1983" s="11">
        <f>VLOOKUP($A1983,'Medical Examinations'!$A1983:$O4317,2,FALSE)</f>
        <v>21.47</v>
      </c>
      <c r="D1983" s="11">
        <f>VLOOKUP($A1983,'Medical Examinations'!$A1983:$O4317,3,FALSE)</f>
        <v>4.0199999999999996</v>
      </c>
      <c r="E1983" s="11" t="str">
        <f>VLOOKUP($A1983,'Medical Examinations'!$A1983:$P4317,14,FALSE)</f>
        <v>Yes</v>
      </c>
      <c r="F1983" s="11" t="str">
        <f>VLOOKUP($A1983,'Medical Examinations'!$A1983:$O4317,5,FALSE)</f>
        <v>No</v>
      </c>
      <c r="G1983" s="11" t="str">
        <f>VLOOKUP($A1983,'Medical Examinations'!$A1983:$O4317,6,FALSE)</f>
        <v>No</v>
      </c>
      <c r="H1983" s="11">
        <f>VLOOKUP($A1983,'Medical Examinations'!$A1983:$P4317,13,FALSE)</f>
        <v>1</v>
      </c>
      <c r="I1983" s="11" t="str">
        <f>VLOOKUP($A1983,'Medical Examinations'!$A1983:$P4317,16,FALSE)</f>
        <v>No</v>
      </c>
      <c r="J1983" s="11" t="str">
        <f>VLOOKUP($A1983,'Medical Examinations'!$A1983:$P4317,11,FALSE)</f>
        <v>Normal Weight</v>
      </c>
      <c r="K1983" s="11" t="str">
        <f>VLOOKUP($A1983,'Medical Examinations'!$A1983:$P4317,12,FALSE)</f>
        <v>Normal</v>
      </c>
      <c r="L1983" s="11" t="str">
        <f>VLOOKUP($A814,'Hospitalisation Details'!$K814:$S3156,7,FALSE)</f>
        <v>4 Nov 1960</v>
      </c>
      <c r="M1983" s="17">
        <f>VLOOKUP($A814,'Hospitalisation Details'!$K814:$S3156,9,FALSE)</f>
        <v>12957.12</v>
      </c>
      <c r="N1983" s="11" t="str">
        <f>VLOOKUP($A814,'Hospitalisation Details'!$K814:$S3156,4,FALSE)</f>
        <v>Tier - 3</v>
      </c>
      <c r="O1983" s="11" t="str">
        <f>VLOOKUP($A814,'Hospitalisation Details'!$K814:$S3156,5,FALSE)</f>
        <v>Tier - 1</v>
      </c>
      <c r="P1983" s="11" t="str">
        <f>VLOOKUP($A814,'Hospitalisation Details'!$K814:$S3156,6,FALSE)</f>
        <v>R1011</v>
      </c>
      <c r="Q1983" s="36">
        <f ca="1">VLOOKUP($A814,'Hospitalisation Details'!$K814:$S3156,8,FALSE)</f>
        <v>64</v>
      </c>
    </row>
    <row r="1984" spans="1:17" x14ac:dyDescent="0.3">
      <c r="A1984" s="14" t="str">
        <f>VLOOKUP('Customer Names'!A1984,'Customer Names'!A1984:F4318,1,FALSE)</f>
        <v>Id1983</v>
      </c>
      <c r="B1984" s="11" t="str">
        <f>VLOOKUP('Customer Names'!B1984,'Customer Names'!B1984:G4318,5,FALSE)</f>
        <v>Holly A</v>
      </c>
      <c r="C1984" s="11">
        <f>VLOOKUP($A1984,'Medical Examinations'!$A1984:$O4318,2,FALSE)</f>
        <v>25.9</v>
      </c>
      <c r="D1984" s="11">
        <f>VLOOKUP($A1984,'Medical Examinations'!$A1984:$O4318,3,FALSE)</f>
        <v>5.12</v>
      </c>
      <c r="E1984" s="11" t="str">
        <f>VLOOKUP($A1984,'Medical Examinations'!$A1984:$P4318,14,FALSE)</f>
        <v>No</v>
      </c>
      <c r="F1984" s="11" t="str">
        <f>VLOOKUP($A1984,'Medical Examinations'!$A1984:$O4318,5,FALSE)</f>
        <v>No</v>
      </c>
      <c r="G1984" s="11" t="str">
        <f>VLOOKUP($A1984,'Medical Examinations'!$A1984:$O4318,6,FALSE)</f>
        <v>Yes</v>
      </c>
      <c r="H1984" s="11">
        <f>VLOOKUP($A1984,'Medical Examinations'!$A1984:$P4318,13,FALSE)</f>
        <v>1</v>
      </c>
      <c r="I1984" s="11" t="str">
        <f>VLOOKUP($A1984,'Medical Examinations'!$A1984:$P4318,16,FALSE)</f>
        <v>No</v>
      </c>
      <c r="J1984" s="11" t="str">
        <f>VLOOKUP($A1984,'Medical Examinations'!$A1984:$P4318,11,FALSE)</f>
        <v>Overweight</v>
      </c>
      <c r="K1984" s="11" t="str">
        <f>VLOOKUP($A1984,'Medical Examinations'!$A1984:$P4318,12,FALSE)</f>
        <v>Normal</v>
      </c>
      <c r="L1984" s="11" t="str">
        <f>VLOOKUP($A815,'Hospitalisation Details'!$K815:$S3157,7,FALSE)</f>
        <v>20 Aug 1961</v>
      </c>
      <c r="M1984" s="17">
        <f>VLOOKUP($A815,'Hospitalisation Details'!$K815:$S3157,9,FALSE)</f>
        <v>12950.07</v>
      </c>
      <c r="N1984" s="11" t="str">
        <f>VLOOKUP($A815,'Hospitalisation Details'!$K815:$S3157,4,FALSE)</f>
        <v>Tier - 3</v>
      </c>
      <c r="O1984" s="11" t="str">
        <f>VLOOKUP($A815,'Hospitalisation Details'!$K815:$S3157,5,FALSE)</f>
        <v>Tier - 1</v>
      </c>
      <c r="P1984" s="11" t="str">
        <f>VLOOKUP($A815,'Hospitalisation Details'!$K815:$S3157,6,FALSE)</f>
        <v>R1012</v>
      </c>
      <c r="Q1984" s="36">
        <f ca="1">VLOOKUP($A815,'Hospitalisation Details'!$K815:$S3157,8,FALSE)</f>
        <v>63</v>
      </c>
    </row>
    <row r="1985" spans="1:17" x14ac:dyDescent="0.3">
      <c r="A1985" s="14" t="str">
        <f>VLOOKUP('Customer Names'!A1985,'Customer Names'!A1985:F4319,1,FALSE)</f>
        <v>Id1984</v>
      </c>
      <c r="B1985" s="11" t="str">
        <f>VLOOKUP('Customer Names'!B1985,'Customer Names'!B1985:G4319,5,FALSE)</f>
        <v>Ping</v>
      </c>
      <c r="C1985" s="11">
        <f>VLOOKUP($A1985,'Medical Examinations'!$A1985:$O4319,2,FALSE)</f>
        <v>20.81</v>
      </c>
      <c r="D1985" s="11">
        <f>VLOOKUP($A1985,'Medical Examinations'!$A1985:$O4319,3,FALSE)</f>
        <v>5.52</v>
      </c>
      <c r="E1985" s="11" t="str">
        <f>VLOOKUP($A1985,'Medical Examinations'!$A1985:$P4319,14,FALSE)</f>
        <v>No</v>
      </c>
      <c r="F1985" s="11" t="str">
        <f>VLOOKUP($A1985,'Medical Examinations'!$A1985:$O4319,5,FALSE)</f>
        <v>No</v>
      </c>
      <c r="G1985" s="11" t="str">
        <f>VLOOKUP($A1985,'Medical Examinations'!$A1985:$O4319,6,FALSE)</f>
        <v>No</v>
      </c>
      <c r="H1985" s="11">
        <f>VLOOKUP($A1985,'Medical Examinations'!$A1985:$P4319,13,FALSE)</f>
        <v>0</v>
      </c>
      <c r="I1985" s="11" t="str">
        <f>VLOOKUP($A1985,'Medical Examinations'!$A1985:$P4319,16,FALSE)</f>
        <v>No</v>
      </c>
      <c r="J1985" s="11" t="str">
        <f>VLOOKUP($A1985,'Medical Examinations'!$A1985:$P4319,11,FALSE)</f>
        <v>Normal Weight</v>
      </c>
      <c r="K1985" s="11" t="str">
        <f>VLOOKUP($A1985,'Medical Examinations'!$A1985:$P4319,12,FALSE)</f>
        <v>Normal</v>
      </c>
      <c r="L1985" s="11" t="str">
        <f>VLOOKUP($A816,'Hospitalisation Details'!$K816:$S3158,7,FALSE)</f>
        <v>22 Dec 1966</v>
      </c>
      <c r="M1985" s="17">
        <f>VLOOKUP($A816,'Hospitalisation Details'!$K816:$S3158,9,FALSE)</f>
        <v>12949.16</v>
      </c>
      <c r="N1985" s="11" t="str">
        <f>VLOOKUP($A816,'Hospitalisation Details'!$K816:$S3158,4,FALSE)</f>
        <v>Tier - 3</v>
      </c>
      <c r="O1985" s="11" t="str">
        <f>VLOOKUP($A816,'Hospitalisation Details'!$K816:$S3158,5,FALSE)</f>
        <v>Tier - 3</v>
      </c>
      <c r="P1985" s="11" t="str">
        <f>VLOOKUP($A816,'Hospitalisation Details'!$K816:$S3158,6,FALSE)</f>
        <v>R1013</v>
      </c>
      <c r="Q1985" s="36">
        <f ca="1">VLOOKUP($A816,'Hospitalisation Details'!$K816:$S3158,8,FALSE)</f>
        <v>58</v>
      </c>
    </row>
    <row r="1986" spans="1:17" x14ac:dyDescent="0.3">
      <c r="A1986" s="14" t="str">
        <f>VLOOKUP('Customer Names'!A1986,'Customer Names'!A1986:F4320,1,FALSE)</f>
        <v>Id1985</v>
      </c>
      <c r="B1986" s="11" t="str">
        <f>VLOOKUP('Customer Names'!B1986,'Customer Names'!B1986:G4320,5,FALSE)</f>
        <v>Tim</v>
      </c>
      <c r="C1986" s="11">
        <f>VLOOKUP($A1986,'Medical Examinations'!$A1986:$O4320,2,FALSE)</f>
        <v>25.84</v>
      </c>
      <c r="D1986" s="11">
        <f>VLOOKUP($A1986,'Medical Examinations'!$A1986:$O4320,3,FALSE)</f>
        <v>5.81</v>
      </c>
      <c r="E1986" s="11" t="str">
        <f>VLOOKUP($A1986,'Medical Examinations'!$A1986:$P4320,14,FALSE)</f>
        <v>Yes</v>
      </c>
      <c r="F1986" s="11" t="str">
        <f>VLOOKUP($A1986,'Medical Examinations'!$A1986:$O4320,5,FALSE)</f>
        <v>No</v>
      </c>
      <c r="G1986" s="11" t="str">
        <f>VLOOKUP($A1986,'Medical Examinations'!$A1986:$O4320,6,FALSE)</f>
        <v>Yes</v>
      </c>
      <c r="H1986" s="11">
        <f>VLOOKUP($A1986,'Medical Examinations'!$A1986:$P4320,13,FALSE)</f>
        <v>1</v>
      </c>
      <c r="I1986" s="11" t="str">
        <f>VLOOKUP($A1986,'Medical Examinations'!$A1986:$P4320,16,FALSE)</f>
        <v>No</v>
      </c>
      <c r="J1986" s="11" t="str">
        <f>VLOOKUP($A1986,'Medical Examinations'!$A1986:$P4320,11,FALSE)</f>
        <v>Overweight</v>
      </c>
      <c r="K1986" s="11" t="str">
        <f>VLOOKUP($A1986,'Medical Examinations'!$A1986:$P4320,12,FALSE)</f>
        <v>Prediabetes</v>
      </c>
      <c r="L1986" s="11" t="str">
        <f>VLOOKUP($A817,'Hospitalisation Details'!$K817:$S3159,7,FALSE)</f>
        <v>14 Aug 1963</v>
      </c>
      <c r="M1986" s="17">
        <f>VLOOKUP($A817,'Hospitalisation Details'!$K817:$S3159,9,FALSE)</f>
        <v>12928.79</v>
      </c>
      <c r="N1986" s="11" t="str">
        <f>VLOOKUP($A817,'Hospitalisation Details'!$K817:$S3159,4,FALSE)</f>
        <v>Tier - 3</v>
      </c>
      <c r="O1986" s="11" t="str">
        <f>VLOOKUP($A817,'Hospitalisation Details'!$K817:$S3159,5,FALSE)</f>
        <v>Tier - 2</v>
      </c>
      <c r="P1986" s="11" t="str">
        <f>VLOOKUP($A817,'Hospitalisation Details'!$K817:$S3159,6,FALSE)</f>
        <v>R1013</v>
      </c>
      <c r="Q1986" s="36">
        <f ca="1">VLOOKUP($A817,'Hospitalisation Details'!$K817:$S3159,8,FALSE)</f>
        <v>61</v>
      </c>
    </row>
    <row r="1987" spans="1:17" x14ac:dyDescent="0.3">
      <c r="A1987" s="14" t="str">
        <f>VLOOKUP('Customer Names'!A1987,'Customer Names'!A1987:F4321,1,FALSE)</f>
        <v>Id1986</v>
      </c>
      <c r="B1987" s="11" t="str">
        <f>VLOOKUP('Customer Names'!B1987,'Customer Names'!B1987:G4321,5,FALSE)</f>
        <v>John</v>
      </c>
      <c r="C1987" s="11">
        <f>VLOOKUP($A1987,'Medical Examinations'!$A1987:$O4321,2,FALSE)</f>
        <v>30.95</v>
      </c>
      <c r="D1987" s="11">
        <f>VLOOKUP($A1987,'Medical Examinations'!$A1987:$O4321,3,FALSE)</f>
        <v>5.16</v>
      </c>
      <c r="E1987" s="11" t="str">
        <f>VLOOKUP($A1987,'Medical Examinations'!$A1987:$P4321,14,FALSE)</f>
        <v>No</v>
      </c>
      <c r="F1987" s="11" t="str">
        <f>VLOOKUP($A1987,'Medical Examinations'!$A1987:$O4321,5,FALSE)</f>
        <v>No</v>
      </c>
      <c r="G1987" s="11" t="str">
        <f>VLOOKUP($A1987,'Medical Examinations'!$A1987:$O4321,6,FALSE)</f>
        <v>Yes</v>
      </c>
      <c r="H1987" s="11">
        <f>VLOOKUP($A1987,'Medical Examinations'!$A1987:$P4321,13,FALSE)</f>
        <v>1</v>
      </c>
      <c r="I1987" s="11" t="str">
        <f>VLOOKUP($A1987,'Medical Examinations'!$A1987:$P4321,16,FALSE)</f>
        <v>No</v>
      </c>
      <c r="J1987" s="11" t="str">
        <f>VLOOKUP($A1987,'Medical Examinations'!$A1987:$P4321,11,FALSE)</f>
        <v>Obesity</v>
      </c>
      <c r="K1987" s="11" t="str">
        <f>VLOOKUP($A1987,'Medical Examinations'!$A1987:$P4321,12,FALSE)</f>
        <v>Normal</v>
      </c>
      <c r="L1987" s="11" t="str">
        <f>VLOOKUP($A818,'Hospitalisation Details'!$K818:$S3160,7,FALSE)</f>
        <v>1 Sep 1963</v>
      </c>
      <c r="M1987" s="17">
        <f>VLOOKUP($A818,'Hospitalisation Details'!$K818:$S3160,9,FALSE)</f>
        <v>12925.89</v>
      </c>
      <c r="N1987" s="11" t="str">
        <f>VLOOKUP($A818,'Hospitalisation Details'!$K818:$S3160,4,FALSE)</f>
        <v>Tier - 3</v>
      </c>
      <c r="O1987" s="11" t="str">
        <f>VLOOKUP($A818,'Hospitalisation Details'!$K818:$S3160,5,FALSE)</f>
        <v>Tier - 2</v>
      </c>
      <c r="P1987" s="11" t="str">
        <f>VLOOKUP($A818,'Hospitalisation Details'!$K818:$S3160,6,FALSE)</f>
        <v>R1013</v>
      </c>
      <c r="Q1987" s="36">
        <f ca="1">VLOOKUP($A818,'Hospitalisation Details'!$K818:$S3160,8,FALSE)</f>
        <v>61</v>
      </c>
    </row>
    <row r="1988" spans="1:17" x14ac:dyDescent="0.3">
      <c r="A1988" s="14" t="str">
        <f>VLOOKUP('Customer Names'!A1988,'Customer Names'!A1988:F4322,1,FALSE)</f>
        <v>Id1987</v>
      </c>
      <c r="B1988" s="11" t="str">
        <f>VLOOKUP('Customer Names'!B1988,'Customer Names'!B1988:G4322,5,FALSE)</f>
        <v>Cynthia</v>
      </c>
      <c r="C1988" s="11">
        <f>VLOOKUP($A1988,'Medical Examinations'!$A1988:$O4322,2,FALSE)</f>
        <v>30.54</v>
      </c>
      <c r="D1988" s="11">
        <f>VLOOKUP($A1988,'Medical Examinations'!$A1988:$O4322,3,FALSE)</f>
        <v>5</v>
      </c>
      <c r="E1988" s="11" t="str">
        <f>VLOOKUP($A1988,'Medical Examinations'!$A1988:$P4322,14,FALSE)</f>
        <v>No</v>
      </c>
      <c r="F1988" s="11" t="str">
        <f>VLOOKUP($A1988,'Medical Examinations'!$A1988:$O4322,5,FALSE)</f>
        <v>No</v>
      </c>
      <c r="G1988" s="11" t="str">
        <f>VLOOKUP($A1988,'Medical Examinations'!$A1988:$O4322,6,FALSE)</f>
        <v>Yes</v>
      </c>
      <c r="H1988" s="11">
        <f>VLOOKUP($A1988,'Medical Examinations'!$A1988:$P4322,13,FALSE)</f>
        <v>1</v>
      </c>
      <c r="I1988" s="11" t="str">
        <f>VLOOKUP($A1988,'Medical Examinations'!$A1988:$P4322,16,FALSE)</f>
        <v>No</v>
      </c>
      <c r="J1988" s="11" t="str">
        <f>VLOOKUP($A1988,'Medical Examinations'!$A1988:$P4322,11,FALSE)</f>
        <v>Obesity</v>
      </c>
      <c r="K1988" s="11" t="str">
        <f>VLOOKUP($A1988,'Medical Examinations'!$A1988:$P4322,12,FALSE)</f>
        <v>Normal</v>
      </c>
      <c r="L1988" s="11" t="str">
        <f>VLOOKUP($A819,'Hospitalisation Details'!$K819:$S3161,7,FALSE)</f>
        <v>16 Aug 1963</v>
      </c>
      <c r="M1988" s="17">
        <f>VLOOKUP($A819,'Hospitalisation Details'!$K819:$S3161,9,FALSE)</f>
        <v>12913.99</v>
      </c>
      <c r="N1988" s="11" t="str">
        <f>VLOOKUP($A819,'Hospitalisation Details'!$K819:$S3161,4,FALSE)</f>
        <v>Tier - 3</v>
      </c>
      <c r="O1988" s="11" t="str">
        <f>VLOOKUP($A819,'Hospitalisation Details'!$K819:$S3161,5,FALSE)</f>
        <v>Tier - 2</v>
      </c>
      <c r="P1988" s="11" t="str">
        <f>VLOOKUP($A819,'Hospitalisation Details'!$K819:$S3161,6,FALSE)</f>
        <v>R1016</v>
      </c>
      <c r="Q1988" s="36">
        <f ca="1">VLOOKUP($A819,'Hospitalisation Details'!$K819:$S3161,8,FALSE)</f>
        <v>61</v>
      </c>
    </row>
    <row r="1989" spans="1:17" x14ac:dyDescent="0.3">
      <c r="A1989" s="14" t="str">
        <f>VLOOKUP('Customer Names'!A1989,'Customer Names'!A1989:F4323,1,FALSE)</f>
        <v>Id1988</v>
      </c>
      <c r="B1989" s="11" t="str">
        <f>VLOOKUP('Customer Names'!B1989,'Customer Names'!B1989:G4323,5,FALSE)</f>
        <v>Emmett</v>
      </c>
      <c r="C1989" s="11">
        <f>VLOOKUP($A1989,'Medical Examinations'!$A1989:$O4323,2,FALSE)</f>
        <v>33.914999999999999</v>
      </c>
      <c r="D1989" s="11">
        <f>VLOOKUP($A1989,'Medical Examinations'!$A1989:$O4323,3,FALSE)</f>
        <v>5.84</v>
      </c>
      <c r="E1989" s="11" t="str">
        <f>VLOOKUP($A1989,'Medical Examinations'!$A1989:$P4323,14,FALSE)</f>
        <v>Yes</v>
      </c>
      <c r="F1989" s="11" t="str">
        <f>VLOOKUP($A1989,'Medical Examinations'!$A1989:$O4323,5,FALSE)</f>
        <v>No</v>
      </c>
      <c r="G1989" s="11" t="str">
        <f>VLOOKUP($A1989,'Medical Examinations'!$A1989:$O4323,6,FALSE)</f>
        <v>No</v>
      </c>
      <c r="H1989" s="11">
        <f>VLOOKUP($A1989,'Medical Examinations'!$A1989:$P4323,13,FALSE)</f>
        <v>0</v>
      </c>
      <c r="I1989" s="11" t="str">
        <f>VLOOKUP($A1989,'Medical Examinations'!$A1989:$P4323,16,FALSE)</f>
        <v>No</v>
      </c>
      <c r="J1989" s="11" t="str">
        <f>VLOOKUP($A1989,'Medical Examinations'!$A1989:$P4323,11,FALSE)</f>
        <v>Obesity</v>
      </c>
      <c r="K1989" s="11" t="str">
        <f>VLOOKUP($A1989,'Medical Examinations'!$A1989:$P4323,12,FALSE)</f>
        <v>Prediabetes</v>
      </c>
      <c r="L1989" s="11" t="str">
        <f>VLOOKUP($A820,'Hospitalisation Details'!$K820:$S3162,7,FALSE)</f>
        <v>9 Jul 2004</v>
      </c>
      <c r="M1989" s="17">
        <f>VLOOKUP($A820,'Hospitalisation Details'!$K820:$S3162,9,FALSE)</f>
        <v>12890.06</v>
      </c>
      <c r="N1989" s="11" t="str">
        <f>VLOOKUP($A820,'Hospitalisation Details'!$K820:$S3162,4,FALSE)</f>
        <v>Tier - 3</v>
      </c>
      <c r="O1989" s="11" t="str">
        <f>VLOOKUP($A820,'Hospitalisation Details'!$K820:$S3162,5,FALSE)</f>
        <v>Tier - 1</v>
      </c>
      <c r="P1989" s="11" t="str">
        <f>VLOOKUP($A820,'Hospitalisation Details'!$K820:$S3162,6,FALSE)</f>
        <v>R1019</v>
      </c>
      <c r="Q1989" s="36">
        <f ca="1">VLOOKUP($A820,'Hospitalisation Details'!$K820:$S3162,8,FALSE)</f>
        <v>20</v>
      </c>
    </row>
    <row r="1990" spans="1:17" x14ac:dyDescent="0.3">
      <c r="A1990" s="14" t="str">
        <f>VLOOKUP('Customer Names'!A1990,'Customer Names'!A1990:F4324,1,FALSE)</f>
        <v>Id1989</v>
      </c>
      <c r="B1990" s="11" t="str">
        <f>VLOOKUP('Customer Names'!B1990,'Customer Names'!B1990:G4324,5,FALSE)</f>
        <v>Kate</v>
      </c>
      <c r="C1990" s="11">
        <f>VLOOKUP($A1990,'Medical Examinations'!$A1990:$O4324,2,FALSE)</f>
        <v>33.31</v>
      </c>
      <c r="D1990" s="11">
        <f>VLOOKUP($A1990,'Medical Examinations'!$A1990:$O4324,3,FALSE)</f>
        <v>4.1900000000000004</v>
      </c>
      <c r="E1990" s="11" t="str">
        <f>VLOOKUP($A1990,'Medical Examinations'!$A1990:$P4324,14,FALSE)</f>
        <v>No</v>
      </c>
      <c r="F1990" s="11" t="str">
        <f>VLOOKUP($A1990,'Medical Examinations'!$A1990:$O4324,5,FALSE)</f>
        <v>No</v>
      </c>
      <c r="G1990" s="11" t="str">
        <f>VLOOKUP($A1990,'Medical Examinations'!$A1990:$O4324,6,FALSE)</f>
        <v>Yes</v>
      </c>
      <c r="H1990" s="11">
        <f>VLOOKUP($A1990,'Medical Examinations'!$A1990:$P4324,13,FALSE)</f>
        <v>1</v>
      </c>
      <c r="I1990" s="11" t="str">
        <f>VLOOKUP($A1990,'Medical Examinations'!$A1990:$P4324,16,FALSE)</f>
        <v>No</v>
      </c>
      <c r="J1990" s="11" t="str">
        <f>VLOOKUP($A1990,'Medical Examinations'!$A1990:$P4324,11,FALSE)</f>
        <v>Obesity</v>
      </c>
      <c r="K1990" s="11" t="str">
        <f>VLOOKUP($A1990,'Medical Examinations'!$A1990:$P4324,12,FALSE)</f>
        <v>Normal</v>
      </c>
      <c r="L1990" s="11" t="str">
        <f>VLOOKUP($A821,'Hospitalisation Details'!$K821:$S3163,7,FALSE)</f>
        <v>6 Aug 1984</v>
      </c>
      <c r="M1990" s="17">
        <f>VLOOKUP($A821,'Hospitalisation Details'!$K821:$S3163,9,FALSE)</f>
        <v>12870.31</v>
      </c>
      <c r="N1990" s="11" t="str">
        <f>VLOOKUP($A821,'Hospitalisation Details'!$K821:$S3163,4,FALSE)</f>
        <v>Tier - 3</v>
      </c>
      <c r="O1990" s="11" t="str">
        <f>VLOOKUP($A821,'Hospitalisation Details'!$K821:$S3163,5,FALSE)</f>
        <v>Tier - 3</v>
      </c>
      <c r="P1990" s="11" t="str">
        <f>VLOOKUP($A821,'Hospitalisation Details'!$K821:$S3163,6,FALSE)</f>
        <v>R1012</v>
      </c>
      <c r="Q1990" s="36">
        <f ca="1">VLOOKUP($A821,'Hospitalisation Details'!$K821:$S3163,8,FALSE)</f>
        <v>40</v>
      </c>
    </row>
    <row r="1991" spans="1:17" x14ac:dyDescent="0.3">
      <c r="A1991" s="14" t="str">
        <f>VLOOKUP('Customer Names'!A1991,'Customer Names'!A1991:F4325,1,FALSE)</f>
        <v>Id1990</v>
      </c>
      <c r="B1991" s="11" t="str">
        <f>VLOOKUP('Customer Names'!B1991,'Customer Names'!B1991:G4325,5,FALSE)</f>
        <v>Christopher L</v>
      </c>
      <c r="C1991" s="11">
        <f>VLOOKUP($A1991,'Medical Examinations'!$A1991:$O4325,2,FALSE)</f>
        <v>25.745000000000001</v>
      </c>
      <c r="D1991" s="11">
        <f>VLOOKUP($A1991,'Medical Examinations'!$A1991:$O4325,3,FALSE)</f>
        <v>4.62</v>
      </c>
      <c r="E1991" s="11" t="str">
        <f>VLOOKUP($A1991,'Medical Examinations'!$A1991:$P4325,14,FALSE)</f>
        <v>Yes</v>
      </c>
      <c r="F1991" s="11" t="str">
        <f>VLOOKUP($A1991,'Medical Examinations'!$A1991:$O4325,5,FALSE)</f>
        <v>No</v>
      </c>
      <c r="G1991" s="11" t="str">
        <f>VLOOKUP($A1991,'Medical Examinations'!$A1991:$O4325,6,FALSE)</f>
        <v>No</v>
      </c>
      <c r="H1991" s="11">
        <f>VLOOKUP($A1991,'Medical Examinations'!$A1991:$P4325,13,FALSE)</f>
        <v>0</v>
      </c>
      <c r="I1991" s="11" t="str">
        <f>VLOOKUP($A1991,'Medical Examinations'!$A1991:$P4325,16,FALSE)</f>
        <v>No</v>
      </c>
      <c r="J1991" s="11" t="str">
        <f>VLOOKUP($A1991,'Medical Examinations'!$A1991:$P4325,11,FALSE)</f>
        <v>Overweight</v>
      </c>
      <c r="K1991" s="11" t="str">
        <f>VLOOKUP($A1991,'Medical Examinations'!$A1991:$P4325,12,FALSE)</f>
        <v>Normal</v>
      </c>
      <c r="L1991" s="11" t="str">
        <f>VLOOKUP($A822,'Hospitalisation Details'!$K822:$S3164,7,FALSE)</f>
        <v>27 Sep 1963</v>
      </c>
      <c r="M1991" s="17">
        <f>VLOOKUP($A822,'Hospitalisation Details'!$K822:$S3164,9,FALSE)</f>
        <v>12856.84</v>
      </c>
      <c r="N1991" s="11" t="str">
        <f>VLOOKUP($A822,'Hospitalisation Details'!$K822:$S3164,4,FALSE)</f>
        <v>Tier - 3</v>
      </c>
      <c r="O1991" s="11" t="str">
        <f>VLOOKUP($A822,'Hospitalisation Details'!$K822:$S3164,5,FALSE)</f>
        <v>Tier - 3</v>
      </c>
      <c r="P1991" s="11" t="str">
        <f>VLOOKUP($A822,'Hospitalisation Details'!$K822:$S3164,6,FALSE)</f>
        <v>R1021</v>
      </c>
      <c r="Q1991" s="36">
        <f ca="1">VLOOKUP($A822,'Hospitalisation Details'!$K822:$S3164,8,FALSE)</f>
        <v>61</v>
      </c>
    </row>
    <row r="1992" spans="1:17" x14ac:dyDescent="0.3">
      <c r="A1992" s="14" t="str">
        <f>VLOOKUP('Customer Names'!A1992,'Customer Names'!A1992:F4326,1,FALSE)</f>
        <v>Id1991</v>
      </c>
      <c r="B1992" s="11" t="str">
        <f>VLOOKUP('Customer Names'!B1992,'Customer Names'!B1992:G4326,5,FALSE)</f>
        <v>Christopher P</v>
      </c>
      <c r="C1992" s="11">
        <f>VLOOKUP($A1992,'Medical Examinations'!$A1992:$O4326,2,FALSE)</f>
        <v>37.1</v>
      </c>
      <c r="D1992" s="11">
        <f>VLOOKUP($A1992,'Medical Examinations'!$A1992:$O4326,3,FALSE)</f>
        <v>6.24</v>
      </c>
      <c r="E1992" s="11" t="str">
        <f>VLOOKUP($A1992,'Medical Examinations'!$A1992:$P4326,14,FALSE)</f>
        <v>No</v>
      </c>
      <c r="F1992" s="11" t="str">
        <f>VLOOKUP($A1992,'Medical Examinations'!$A1992:$O4326,5,FALSE)</f>
        <v>No</v>
      </c>
      <c r="G1992" s="11" t="str">
        <f>VLOOKUP($A1992,'Medical Examinations'!$A1992:$O4326,6,FALSE)</f>
        <v>No</v>
      </c>
      <c r="H1992" s="11">
        <f>VLOOKUP($A1992,'Medical Examinations'!$A1992:$P4326,13,FALSE)</f>
        <v>0</v>
      </c>
      <c r="I1992" s="11" t="str">
        <f>VLOOKUP($A1992,'Medical Examinations'!$A1992:$P4326,16,FALSE)</f>
        <v>No</v>
      </c>
      <c r="J1992" s="11" t="str">
        <f>VLOOKUP($A1992,'Medical Examinations'!$A1992:$P4326,11,FALSE)</f>
        <v>Obesity</v>
      </c>
      <c r="K1992" s="11" t="str">
        <f>VLOOKUP($A1992,'Medical Examinations'!$A1992:$P4326,12,FALSE)</f>
        <v>Prediabetes</v>
      </c>
      <c r="L1992" s="11" t="str">
        <f>VLOOKUP($A823,'Hospitalisation Details'!$K823:$S3165,7,FALSE)</f>
        <v>22 Sep 1973</v>
      </c>
      <c r="M1992" s="17">
        <f>VLOOKUP($A823,'Hospitalisation Details'!$K823:$S3165,9,FALSE)</f>
        <v>12852.37</v>
      </c>
      <c r="N1992" s="11" t="str">
        <f>VLOOKUP($A823,'Hospitalisation Details'!$K823:$S3165,4,FALSE)</f>
        <v>Tier - 3</v>
      </c>
      <c r="O1992" s="11" t="str">
        <f>VLOOKUP($A823,'Hospitalisation Details'!$K823:$S3165,5,FALSE)</f>
        <v>Tier - 1</v>
      </c>
      <c r="P1992" s="11" t="str">
        <f>VLOOKUP($A823,'Hospitalisation Details'!$K823:$S3165,6,FALSE)</f>
        <v>R1012</v>
      </c>
      <c r="Q1992" s="36">
        <f ca="1">VLOOKUP($A823,'Hospitalisation Details'!$K823:$S3165,8,FALSE)</f>
        <v>51</v>
      </c>
    </row>
    <row r="1993" spans="1:17" x14ac:dyDescent="0.3">
      <c r="A1993" s="14" t="str">
        <f>VLOOKUP('Customer Names'!A1993,'Customer Names'!A1993:F4327,1,FALSE)</f>
        <v>Id1992</v>
      </c>
      <c r="B1993" s="11" t="str">
        <f>VLOOKUP('Customer Names'!B1993,'Customer Names'!B1993:G4327,5,FALSE)</f>
        <v>Christopher W</v>
      </c>
      <c r="C1993" s="11">
        <f>VLOOKUP($A1993,'Medical Examinations'!$A1993:$O4327,2,FALSE)</f>
        <v>35.435000000000002</v>
      </c>
      <c r="D1993" s="11">
        <f>VLOOKUP($A1993,'Medical Examinations'!$A1993:$O4327,3,FALSE)</f>
        <v>5.81</v>
      </c>
      <c r="E1993" s="11" t="str">
        <f>VLOOKUP($A1993,'Medical Examinations'!$A1993:$P4327,14,FALSE)</f>
        <v>No</v>
      </c>
      <c r="F1993" s="11" t="str">
        <f>VLOOKUP($A1993,'Medical Examinations'!$A1993:$O4327,5,FALSE)</f>
        <v>No</v>
      </c>
      <c r="G1993" s="11" t="str">
        <f>VLOOKUP($A1993,'Medical Examinations'!$A1993:$O4327,6,FALSE)</f>
        <v>No</v>
      </c>
      <c r="H1993" s="11">
        <f>VLOOKUP($A1993,'Medical Examinations'!$A1993:$P4327,13,FALSE)</f>
        <v>0</v>
      </c>
      <c r="I1993" s="11" t="str">
        <f>VLOOKUP($A1993,'Medical Examinations'!$A1993:$P4327,16,FALSE)</f>
        <v>No</v>
      </c>
      <c r="J1993" s="11" t="str">
        <f>VLOOKUP($A1993,'Medical Examinations'!$A1993:$P4327,11,FALSE)</f>
        <v>Obesity</v>
      </c>
      <c r="K1993" s="11" t="str">
        <f>VLOOKUP($A1993,'Medical Examinations'!$A1993:$P4327,12,FALSE)</f>
        <v>Prediabetes</v>
      </c>
      <c r="L1993" s="11" t="str">
        <f>VLOOKUP($A824,'Hospitalisation Details'!$K824:$S3166,7,FALSE)</f>
        <v>27 Sep 1993</v>
      </c>
      <c r="M1993" s="17">
        <f>VLOOKUP($A824,'Hospitalisation Details'!$K824:$S3166,9,FALSE)</f>
        <v>12847.24</v>
      </c>
      <c r="N1993" s="11" t="str">
        <f>VLOOKUP($A824,'Hospitalisation Details'!$K824:$S3166,4,FALSE)</f>
        <v>Tier - 3</v>
      </c>
      <c r="O1993" s="11" t="str">
        <f>VLOOKUP($A824,'Hospitalisation Details'!$K824:$S3166,5,FALSE)</f>
        <v>Tier - 2</v>
      </c>
      <c r="P1993" s="11" t="str">
        <f>VLOOKUP($A824,'Hospitalisation Details'!$K824:$S3166,6,FALSE)</f>
        <v>R1012</v>
      </c>
      <c r="Q1993" s="36">
        <f ca="1">VLOOKUP($A824,'Hospitalisation Details'!$K824:$S3166,8,FALSE)</f>
        <v>31</v>
      </c>
    </row>
    <row r="1994" spans="1:17" x14ac:dyDescent="0.3">
      <c r="A1994" s="14" t="str">
        <f>VLOOKUP('Customer Names'!A1994,'Customer Names'!A1994:F4328,1,FALSE)</f>
        <v>Id1993</v>
      </c>
      <c r="B1994" s="11" t="str">
        <f>VLOOKUP('Customer Names'!B1994,'Customer Names'!B1994:G4328,5,FALSE)</f>
        <v>Norman H</v>
      </c>
      <c r="C1994" s="11">
        <f>VLOOKUP($A1994,'Medical Examinations'!$A1994:$O4328,2,FALSE)</f>
        <v>20.399999999999999</v>
      </c>
      <c r="D1994" s="11">
        <f>VLOOKUP($A1994,'Medical Examinations'!$A1994:$O4328,3,FALSE)</f>
        <v>4.83</v>
      </c>
      <c r="E1994" s="11" t="str">
        <f>VLOOKUP($A1994,'Medical Examinations'!$A1994:$P4328,14,FALSE)</f>
        <v>No</v>
      </c>
      <c r="F1994" s="11" t="str">
        <f>VLOOKUP($A1994,'Medical Examinations'!$A1994:$O4328,5,FALSE)</f>
        <v>No</v>
      </c>
      <c r="G1994" s="11" t="str">
        <f>VLOOKUP($A1994,'Medical Examinations'!$A1994:$O4328,6,FALSE)</f>
        <v>No</v>
      </c>
      <c r="H1994" s="11">
        <f>VLOOKUP($A1994,'Medical Examinations'!$A1994:$P4328,13,FALSE)</f>
        <v>0</v>
      </c>
      <c r="I1994" s="11" t="str">
        <f>VLOOKUP($A1994,'Medical Examinations'!$A1994:$P4328,16,FALSE)</f>
        <v>No</v>
      </c>
      <c r="J1994" s="11" t="str">
        <f>VLOOKUP($A1994,'Medical Examinations'!$A1994:$P4328,11,FALSE)</f>
        <v>Normal Weight</v>
      </c>
      <c r="K1994" s="11" t="str">
        <f>VLOOKUP($A1994,'Medical Examinations'!$A1994:$P4328,12,FALSE)</f>
        <v>Normal</v>
      </c>
      <c r="L1994" s="11" t="str">
        <f>VLOOKUP($A825,'Hospitalisation Details'!$K825:$S3167,7,FALSE)</f>
        <v>9 Nov 2004</v>
      </c>
      <c r="M1994" s="17">
        <f>VLOOKUP($A825,'Hospitalisation Details'!$K825:$S3167,9,FALSE)</f>
        <v>12829.46</v>
      </c>
      <c r="N1994" s="11" t="str">
        <f>VLOOKUP($A825,'Hospitalisation Details'!$K825:$S3167,4,FALSE)</f>
        <v>Tier - 3</v>
      </c>
      <c r="O1994" s="11" t="str">
        <f>VLOOKUP($A825,'Hospitalisation Details'!$K825:$S3167,5,FALSE)</f>
        <v>Tier - 3</v>
      </c>
      <c r="P1994" s="11" t="str">
        <f>VLOOKUP($A825,'Hospitalisation Details'!$K825:$S3167,6,FALSE)</f>
        <v>R1016</v>
      </c>
      <c r="Q1994" s="36">
        <f ca="1">VLOOKUP($A825,'Hospitalisation Details'!$K825:$S3167,8,FALSE)</f>
        <v>20</v>
      </c>
    </row>
    <row r="1995" spans="1:17" x14ac:dyDescent="0.3">
      <c r="A1995" s="14" t="str">
        <f>VLOOKUP('Customer Names'!A1995,'Customer Names'!A1995:F4329,1,FALSE)</f>
        <v>Id1994</v>
      </c>
      <c r="B1995" s="11" t="str">
        <f>VLOOKUP('Customer Names'!B1995,'Customer Names'!B1995:G4329,5,FALSE)</f>
        <v>Susan</v>
      </c>
      <c r="C1995" s="11">
        <f>VLOOKUP($A1995,'Medical Examinations'!$A1995:$O4329,2,FALSE)</f>
        <v>42.13</v>
      </c>
      <c r="D1995" s="11">
        <f>VLOOKUP($A1995,'Medical Examinations'!$A1995:$O4329,3,FALSE)</f>
        <v>5.72</v>
      </c>
      <c r="E1995" s="11" t="str">
        <f>VLOOKUP($A1995,'Medical Examinations'!$A1995:$P4329,14,FALSE)</f>
        <v>Yes</v>
      </c>
      <c r="F1995" s="11" t="str">
        <f>VLOOKUP($A1995,'Medical Examinations'!$A1995:$O4329,5,FALSE)</f>
        <v>No</v>
      </c>
      <c r="G1995" s="11" t="str">
        <f>VLOOKUP($A1995,'Medical Examinations'!$A1995:$O4329,6,FALSE)</f>
        <v>Yes</v>
      </c>
      <c r="H1995" s="11">
        <f>VLOOKUP($A1995,'Medical Examinations'!$A1995:$P4329,13,FALSE)</f>
        <v>1</v>
      </c>
      <c r="I1995" s="11" t="str">
        <f>VLOOKUP($A1995,'Medical Examinations'!$A1995:$P4329,16,FALSE)</f>
        <v>No</v>
      </c>
      <c r="J1995" s="11" t="str">
        <f>VLOOKUP($A1995,'Medical Examinations'!$A1995:$P4329,11,FALSE)</f>
        <v>Obesity</v>
      </c>
      <c r="K1995" s="11" t="str">
        <f>VLOOKUP($A1995,'Medical Examinations'!$A1995:$P4329,12,FALSE)</f>
        <v>Prediabetes</v>
      </c>
      <c r="L1995" s="11" t="str">
        <f>VLOOKUP($A826,'Hospitalisation Details'!$K826:$S3168,7,FALSE)</f>
        <v>25 Sep 1967</v>
      </c>
      <c r="M1995" s="17">
        <f>VLOOKUP($A826,'Hospitalisation Details'!$K826:$S3168,9,FALSE)</f>
        <v>12823.25</v>
      </c>
      <c r="N1995" s="11" t="str">
        <f>VLOOKUP($A826,'Hospitalisation Details'!$K826:$S3168,4,FALSE)</f>
        <v>Tier - 3</v>
      </c>
      <c r="O1995" s="11" t="str">
        <f>VLOOKUP($A826,'Hospitalisation Details'!$K826:$S3168,5,FALSE)</f>
        <v>Tier - 3</v>
      </c>
      <c r="P1995" s="11" t="str">
        <f>VLOOKUP($A826,'Hospitalisation Details'!$K826:$S3168,6,FALSE)</f>
        <v>R1021</v>
      </c>
      <c r="Q1995" s="36">
        <f ca="1">VLOOKUP($A826,'Hospitalisation Details'!$K826:$S3168,8,FALSE)</f>
        <v>57</v>
      </c>
    </row>
    <row r="1996" spans="1:17" x14ac:dyDescent="0.3">
      <c r="A1996" s="14" t="str">
        <f>VLOOKUP('Customer Names'!A1996,'Customer Names'!A1996:F4330,1,FALSE)</f>
        <v>Id1995</v>
      </c>
      <c r="B1996" s="11" t="str">
        <f>VLOOKUP('Customer Names'!B1996,'Customer Names'!B1996:G4330,5,FALSE)</f>
        <v>Tatyana K</v>
      </c>
      <c r="C1996" s="11">
        <f>VLOOKUP($A1996,'Medical Examinations'!$A1996:$O4330,2,FALSE)</f>
        <v>33.99</v>
      </c>
      <c r="D1996" s="11">
        <f>VLOOKUP($A1996,'Medical Examinations'!$A1996:$O4330,3,FALSE)</f>
        <v>4.83</v>
      </c>
      <c r="E1996" s="11" t="str">
        <f>VLOOKUP($A1996,'Medical Examinations'!$A1996:$P4330,14,FALSE)</f>
        <v>Yes</v>
      </c>
      <c r="F1996" s="11" t="str">
        <f>VLOOKUP($A1996,'Medical Examinations'!$A1996:$O4330,5,FALSE)</f>
        <v>No</v>
      </c>
      <c r="G1996" s="11" t="str">
        <f>VLOOKUP($A1996,'Medical Examinations'!$A1996:$O4330,6,FALSE)</f>
        <v>Yes</v>
      </c>
      <c r="H1996" s="11">
        <f>VLOOKUP($A1996,'Medical Examinations'!$A1996:$P4330,13,FALSE)</f>
        <v>1</v>
      </c>
      <c r="I1996" s="11" t="str">
        <f>VLOOKUP($A1996,'Medical Examinations'!$A1996:$P4330,16,FALSE)</f>
        <v>No</v>
      </c>
      <c r="J1996" s="11" t="str">
        <f>VLOOKUP($A1996,'Medical Examinations'!$A1996:$P4330,11,FALSE)</f>
        <v>Obesity</v>
      </c>
      <c r="K1996" s="11" t="str">
        <f>VLOOKUP($A1996,'Medical Examinations'!$A1996:$P4330,12,FALSE)</f>
        <v>Normal</v>
      </c>
      <c r="L1996" s="11" t="str">
        <f>VLOOKUP($A827,'Hospitalisation Details'!$K827:$S3169,7,FALSE)</f>
        <v>20 Jul 1963</v>
      </c>
      <c r="M1996" s="17">
        <f>VLOOKUP($A827,'Hospitalisation Details'!$K827:$S3169,9,FALSE)</f>
        <v>12815.44</v>
      </c>
      <c r="N1996" s="11" t="str">
        <f>VLOOKUP($A827,'Hospitalisation Details'!$K827:$S3169,4,FALSE)</f>
        <v>Tier - 3</v>
      </c>
      <c r="O1996" s="11" t="str">
        <f>VLOOKUP($A827,'Hospitalisation Details'!$K827:$S3169,5,FALSE)</f>
        <v>Tier - 3</v>
      </c>
      <c r="P1996" s="11" t="str">
        <f>VLOOKUP($A827,'Hospitalisation Details'!$K827:$S3169,6,FALSE)</f>
        <v>R1024</v>
      </c>
      <c r="Q1996" s="36">
        <f ca="1">VLOOKUP($A827,'Hospitalisation Details'!$K827:$S3169,8,FALSE)</f>
        <v>61</v>
      </c>
    </row>
    <row r="1997" spans="1:17" x14ac:dyDescent="0.3">
      <c r="A1997" s="14" t="str">
        <f>VLOOKUP('Customer Names'!A1997,'Customer Names'!A1997:F4331,1,FALSE)</f>
        <v>Id1996</v>
      </c>
      <c r="B1997" s="11" t="str">
        <f>VLOOKUP('Customer Names'!B1997,'Customer Names'!B1997:G4331,5,FALSE)</f>
        <v>Chrissy</v>
      </c>
      <c r="C1997" s="11">
        <f>VLOOKUP($A1997,'Medical Examinations'!$A1997:$O4331,2,FALSE)</f>
        <v>28.594999999999999</v>
      </c>
      <c r="D1997" s="11">
        <f>VLOOKUP($A1997,'Medical Examinations'!$A1997:$O4331,3,FALSE)</f>
        <v>4.1399999999999997</v>
      </c>
      <c r="E1997" s="11" t="str">
        <f>VLOOKUP($A1997,'Medical Examinations'!$A1997:$P4331,14,FALSE)</f>
        <v>Yes</v>
      </c>
      <c r="F1997" s="11" t="str">
        <f>VLOOKUP($A1997,'Medical Examinations'!$A1997:$O4331,5,FALSE)</f>
        <v>No</v>
      </c>
      <c r="G1997" s="11" t="str">
        <f>VLOOKUP($A1997,'Medical Examinations'!$A1997:$O4331,6,FALSE)</f>
        <v>Yes</v>
      </c>
      <c r="H1997" s="11">
        <f>VLOOKUP($A1997,'Medical Examinations'!$A1997:$P4331,13,FALSE)</f>
        <v>1</v>
      </c>
      <c r="I1997" s="11" t="str">
        <f>VLOOKUP($A1997,'Medical Examinations'!$A1997:$P4331,16,FALSE)</f>
        <v>No</v>
      </c>
      <c r="J1997" s="11" t="str">
        <f>VLOOKUP($A1997,'Medical Examinations'!$A1997:$P4331,11,FALSE)</f>
        <v>Overweight</v>
      </c>
      <c r="K1997" s="11" t="str">
        <f>VLOOKUP($A1997,'Medical Examinations'!$A1997:$P4331,12,FALSE)</f>
        <v>Normal</v>
      </c>
      <c r="L1997" s="11" t="str">
        <f>VLOOKUP($A828,'Hospitalisation Details'!$K828:$S3170,7,FALSE)</f>
        <v>24 Jul 1978</v>
      </c>
      <c r="M1997" s="17">
        <f>VLOOKUP($A828,'Hospitalisation Details'!$K828:$S3170,9,FALSE)</f>
        <v>12797.21</v>
      </c>
      <c r="N1997" s="11" t="str">
        <f>VLOOKUP($A828,'Hospitalisation Details'!$K828:$S3170,4,FALSE)</f>
        <v>Tier - 3</v>
      </c>
      <c r="O1997" s="11" t="str">
        <f>VLOOKUP($A828,'Hospitalisation Details'!$K828:$S3170,5,FALSE)</f>
        <v>Tier - 1</v>
      </c>
      <c r="P1997" s="11" t="str">
        <f>VLOOKUP($A828,'Hospitalisation Details'!$K828:$S3170,6,FALSE)</f>
        <v>R1024</v>
      </c>
      <c r="Q1997" s="36">
        <f ca="1">VLOOKUP($A828,'Hospitalisation Details'!$K828:$S3170,8,FALSE)</f>
        <v>46</v>
      </c>
    </row>
    <row r="1998" spans="1:17" x14ac:dyDescent="0.3">
      <c r="A1998" s="14" t="str">
        <f>VLOOKUP('Customer Names'!A1998,'Customer Names'!A1998:F4332,1,FALSE)</f>
        <v>Id1997</v>
      </c>
      <c r="B1998" s="11" t="str">
        <f>VLOOKUP('Customer Names'!B1998,'Customer Names'!B1998:G4332,5,FALSE)</f>
        <v>Carrie</v>
      </c>
      <c r="C1998" s="11">
        <f>VLOOKUP($A1998,'Medical Examinations'!$A1998:$O4332,2,FALSE)</f>
        <v>20.8</v>
      </c>
      <c r="D1998" s="11">
        <f>VLOOKUP($A1998,'Medical Examinations'!$A1998:$O4332,3,FALSE)</f>
        <v>4.07</v>
      </c>
      <c r="E1998" s="11" t="str">
        <f>VLOOKUP($A1998,'Medical Examinations'!$A1998:$P4332,14,FALSE)</f>
        <v>Yes</v>
      </c>
      <c r="F1998" s="11" t="str">
        <f>VLOOKUP($A1998,'Medical Examinations'!$A1998:$O4332,5,FALSE)</f>
        <v>No</v>
      </c>
      <c r="G1998" s="11" t="str">
        <f>VLOOKUP($A1998,'Medical Examinations'!$A1998:$O4332,6,FALSE)</f>
        <v>Yes</v>
      </c>
      <c r="H1998" s="11">
        <f>VLOOKUP($A1998,'Medical Examinations'!$A1998:$P4332,13,FALSE)</f>
        <v>1</v>
      </c>
      <c r="I1998" s="11" t="str">
        <f>VLOOKUP($A1998,'Medical Examinations'!$A1998:$P4332,16,FALSE)</f>
        <v>No</v>
      </c>
      <c r="J1998" s="11" t="str">
        <f>VLOOKUP($A1998,'Medical Examinations'!$A1998:$P4332,11,FALSE)</f>
        <v>Normal Weight</v>
      </c>
      <c r="K1998" s="11" t="str">
        <f>VLOOKUP($A1998,'Medical Examinations'!$A1998:$P4332,12,FALSE)</f>
        <v>Normal</v>
      </c>
      <c r="L1998" s="11" t="str">
        <f>VLOOKUP($A829,'Hospitalisation Details'!$K829:$S3171,7,FALSE)</f>
        <v>29 Oct 1983</v>
      </c>
      <c r="M1998" s="17">
        <f>VLOOKUP($A829,'Hospitalisation Details'!$K829:$S3171,9,FALSE)</f>
        <v>12788.18</v>
      </c>
      <c r="N1998" s="11" t="str">
        <f>VLOOKUP($A829,'Hospitalisation Details'!$K829:$S3171,4,FALSE)</f>
        <v>Tier - 3</v>
      </c>
      <c r="O1998" s="11" t="str">
        <f>VLOOKUP($A829,'Hospitalisation Details'!$K829:$S3171,5,FALSE)</f>
        <v>Tier - 1</v>
      </c>
      <c r="P1998" s="11" t="str">
        <f>VLOOKUP($A829,'Hospitalisation Details'!$K829:$S3171,6,FALSE)</f>
        <v>R1026</v>
      </c>
      <c r="Q1998" s="36">
        <f ca="1">VLOOKUP($A829,'Hospitalisation Details'!$K829:$S3171,8,FALSE)</f>
        <v>41</v>
      </c>
    </row>
    <row r="1999" spans="1:17" x14ac:dyDescent="0.3">
      <c r="A1999" s="14" t="str">
        <f>VLOOKUP('Customer Names'!A1999,'Customer Names'!A1999:F4333,1,FALSE)</f>
        <v>Id1998</v>
      </c>
      <c r="B1999" s="11" t="str">
        <f>VLOOKUP('Customer Names'!B1999,'Customer Names'!B1999:G4333,5,FALSE)</f>
        <v>Halle</v>
      </c>
      <c r="C1999" s="11">
        <f>VLOOKUP($A1999,'Medical Examinations'!$A1999:$O4333,2,FALSE)</f>
        <v>23.465</v>
      </c>
      <c r="D1999" s="11">
        <f>VLOOKUP($A1999,'Medical Examinations'!$A1999:$O4333,3,FALSE)</f>
        <v>6.26</v>
      </c>
      <c r="E1999" s="11" t="str">
        <f>VLOOKUP($A1999,'Medical Examinations'!$A1999:$P4333,14,FALSE)</f>
        <v>Yes</v>
      </c>
      <c r="F1999" s="11" t="str">
        <f>VLOOKUP($A1999,'Medical Examinations'!$A1999:$O4333,5,FALSE)</f>
        <v>No</v>
      </c>
      <c r="G1999" s="11" t="str">
        <f>VLOOKUP($A1999,'Medical Examinations'!$A1999:$O4333,6,FALSE)</f>
        <v>Yes</v>
      </c>
      <c r="H1999" s="11">
        <f>VLOOKUP($A1999,'Medical Examinations'!$A1999:$P4333,13,FALSE)</f>
        <v>1</v>
      </c>
      <c r="I1999" s="11" t="str">
        <f>VLOOKUP($A1999,'Medical Examinations'!$A1999:$P4333,16,FALSE)</f>
        <v>No</v>
      </c>
      <c r="J1999" s="11" t="str">
        <f>VLOOKUP($A1999,'Medical Examinations'!$A1999:$P4333,11,FALSE)</f>
        <v>Normal Weight</v>
      </c>
      <c r="K1999" s="11" t="str">
        <f>VLOOKUP($A1999,'Medical Examinations'!$A1999:$P4333,12,FALSE)</f>
        <v>Prediabetes</v>
      </c>
      <c r="L1999" s="11" t="str">
        <f>VLOOKUP($A830,'Hospitalisation Details'!$K830:$S3172,7,FALSE)</f>
        <v>5 Dec 1963</v>
      </c>
      <c r="M1999" s="17">
        <f>VLOOKUP($A830,'Hospitalisation Details'!$K830:$S3172,9,FALSE)</f>
        <v>12788.03</v>
      </c>
      <c r="N1999" s="11" t="str">
        <f>VLOOKUP($A830,'Hospitalisation Details'!$K830:$S3172,4,FALSE)</f>
        <v>Tier - 3</v>
      </c>
      <c r="O1999" s="11" t="str">
        <f>VLOOKUP($A830,'Hospitalisation Details'!$K830:$S3172,5,FALSE)</f>
        <v>Tier - 3</v>
      </c>
      <c r="P1999" s="11" t="str">
        <f>VLOOKUP($A830,'Hospitalisation Details'!$K830:$S3172,6,FALSE)</f>
        <v>R1025</v>
      </c>
      <c r="Q1999" s="36">
        <f ca="1">VLOOKUP($A830,'Hospitalisation Details'!$K830:$S3172,8,FALSE)</f>
        <v>61</v>
      </c>
    </row>
    <row r="2000" spans="1:17" x14ac:dyDescent="0.3">
      <c r="A2000" s="14" t="str">
        <f>VLOOKUP('Customer Names'!A2000,'Customer Names'!A2000:F4334,1,FALSE)</f>
        <v>Id1999</v>
      </c>
      <c r="B2000" s="11" t="str">
        <f>VLOOKUP('Customer Names'!B2000,'Customer Names'!B2000:G4334,5,FALSE)</f>
        <v>Carolyn</v>
      </c>
      <c r="C2000" s="11">
        <f>VLOOKUP($A2000,'Medical Examinations'!$A2000:$O4334,2,FALSE)</f>
        <v>40.185000000000002</v>
      </c>
      <c r="D2000" s="11">
        <f>VLOOKUP($A2000,'Medical Examinations'!$A2000:$O4334,3,FALSE)</f>
        <v>5.88</v>
      </c>
      <c r="E2000" s="11" t="str">
        <f>VLOOKUP($A2000,'Medical Examinations'!$A2000:$P4334,14,FALSE)</f>
        <v>Yes</v>
      </c>
      <c r="F2000" s="11" t="str">
        <f>VLOOKUP($A2000,'Medical Examinations'!$A2000:$O4334,5,FALSE)</f>
        <v>No</v>
      </c>
      <c r="G2000" s="11" t="str">
        <f>VLOOKUP($A2000,'Medical Examinations'!$A2000:$O4334,6,FALSE)</f>
        <v>No</v>
      </c>
      <c r="H2000" s="11">
        <f>VLOOKUP($A2000,'Medical Examinations'!$A2000:$P4334,13,FALSE)</f>
        <v>0</v>
      </c>
      <c r="I2000" s="11" t="str">
        <f>VLOOKUP($A2000,'Medical Examinations'!$A2000:$P4334,16,FALSE)</f>
        <v>No</v>
      </c>
      <c r="J2000" s="11" t="str">
        <f>VLOOKUP($A2000,'Medical Examinations'!$A2000:$P4334,11,FALSE)</f>
        <v>Obesity</v>
      </c>
      <c r="K2000" s="11" t="str">
        <f>VLOOKUP($A2000,'Medical Examinations'!$A2000:$P4334,12,FALSE)</f>
        <v>Prediabetes</v>
      </c>
      <c r="L2000" s="11" t="str">
        <f>VLOOKUP($A831,'Hospitalisation Details'!$K831:$S3173,7,FALSE)</f>
        <v>7 Oct 1972</v>
      </c>
      <c r="M2000" s="17">
        <f>VLOOKUP($A831,'Hospitalisation Details'!$K831:$S3173,9,FALSE)</f>
        <v>12776.05</v>
      </c>
      <c r="N2000" s="11" t="str">
        <f>VLOOKUP($A831,'Hospitalisation Details'!$K831:$S3173,4,FALSE)</f>
        <v>Tier - 3</v>
      </c>
      <c r="O2000" s="11" t="str">
        <f>VLOOKUP($A831,'Hospitalisation Details'!$K831:$S3173,5,FALSE)</f>
        <v>Tier - 3</v>
      </c>
      <c r="P2000" s="11" t="str">
        <f>VLOOKUP($A831,'Hospitalisation Details'!$K831:$S3173,6,FALSE)</f>
        <v>R1026</v>
      </c>
      <c r="Q2000" s="36">
        <f ca="1">VLOOKUP($A831,'Hospitalisation Details'!$K831:$S3173,8,FALSE)</f>
        <v>52</v>
      </c>
    </row>
    <row r="2001" spans="1:17" x14ac:dyDescent="0.3">
      <c r="A2001" s="14" t="str">
        <f>VLOOKUP('Customer Names'!A2001,'Customer Names'!A2001:F4335,1,FALSE)</f>
        <v>Id2000</v>
      </c>
      <c r="B2001" s="11" t="str">
        <f>VLOOKUP('Customer Names'!B2001,'Customer Names'!B2001:G4335,5,FALSE)</f>
        <v>Tara D</v>
      </c>
      <c r="C2001" s="11">
        <f>VLOOKUP($A2001,'Medical Examinations'!$A2001:$O4335,2,FALSE)</f>
        <v>21.89</v>
      </c>
      <c r="D2001" s="11">
        <f>VLOOKUP($A2001,'Medical Examinations'!$A2001:$O4335,3,FALSE)</f>
        <v>5.72</v>
      </c>
      <c r="E2001" s="11" t="str">
        <f>VLOOKUP($A2001,'Medical Examinations'!$A2001:$P4335,14,FALSE)</f>
        <v>Yes</v>
      </c>
      <c r="F2001" s="11" t="str">
        <f>VLOOKUP($A2001,'Medical Examinations'!$A2001:$O4335,5,FALSE)</f>
        <v>No</v>
      </c>
      <c r="G2001" s="11" t="str">
        <f>VLOOKUP($A2001,'Medical Examinations'!$A2001:$O4335,6,FALSE)</f>
        <v>No</v>
      </c>
      <c r="H2001" s="11">
        <f>VLOOKUP($A2001,'Medical Examinations'!$A2001:$P4335,13,FALSE)</f>
        <v>0</v>
      </c>
      <c r="I2001" s="11" t="str">
        <f>VLOOKUP($A2001,'Medical Examinations'!$A2001:$P4335,16,FALSE)</f>
        <v>No</v>
      </c>
      <c r="J2001" s="11" t="str">
        <f>VLOOKUP($A2001,'Medical Examinations'!$A2001:$P4335,11,FALSE)</f>
        <v>Normal Weight</v>
      </c>
      <c r="K2001" s="11" t="str">
        <f>VLOOKUP($A2001,'Medical Examinations'!$A2001:$P4335,12,FALSE)</f>
        <v>Prediabetes</v>
      </c>
      <c r="L2001" s="11" t="str">
        <f>VLOOKUP($A832,'Hospitalisation Details'!$K832:$S3174,7,FALSE)</f>
        <v>25 Sep 1975</v>
      </c>
      <c r="M2001" s="17">
        <f>VLOOKUP($A832,'Hospitalisation Details'!$K832:$S3174,9,FALSE)</f>
        <v>12770.27</v>
      </c>
      <c r="N2001" s="11" t="str">
        <f>VLOOKUP($A832,'Hospitalisation Details'!$K832:$S3174,4,FALSE)</f>
        <v>Tier - 3</v>
      </c>
      <c r="O2001" s="11" t="str">
        <f>VLOOKUP($A832,'Hospitalisation Details'!$K832:$S3174,5,FALSE)</f>
        <v>Tier - 3</v>
      </c>
      <c r="P2001" s="11" t="str">
        <f>VLOOKUP($A832,'Hospitalisation Details'!$K832:$S3174,6,FALSE)</f>
        <v>R1021</v>
      </c>
      <c r="Q2001" s="36">
        <f ca="1">VLOOKUP($A832,'Hospitalisation Details'!$K832:$S3174,8,FALSE)</f>
        <v>49</v>
      </c>
    </row>
    <row r="2002" spans="1:17" x14ac:dyDescent="0.3">
      <c r="A2002" s="14" t="str">
        <f>VLOOKUP('Customer Names'!A2002,'Customer Names'!A2002:F4336,1,FALSE)</f>
        <v>Id2001</v>
      </c>
      <c r="B2002" s="11" t="str">
        <f>VLOOKUP('Customer Names'!B2002,'Customer Names'!B2002:G4336,5,FALSE)</f>
        <v>Rasim M</v>
      </c>
      <c r="C2002" s="11">
        <f>VLOOKUP($A2002,'Medical Examinations'!$A2002:$O4336,2,FALSE)</f>
        <v>29.34</v>
      </c>
      <c r="D2002" s="11">
        <f>VLOOKUP($A2002,'Medical Examinations'!$A2002:$O4336,3,FALSE)</f>
        <v>6.09</v>
      </c>
      <c r="E2002" s="11" t="str">
        <f>VLOOKUP($A2002,'Medical Examinations'!$A2002:$P4336,14,FALSE)</f>
        <v>Yes</v>
      </c>
      <c r="F2002" s="11" t="str">
        <f>VLOOKUP($A2002,'Medical Examinations'!$A2002:$O4336,5,FALSE)</f>
        <v>Yes</v>
      </c>
      <c r="G2002" s="11" t="str">
        <f>VLOOKUP($A2002,'Medical Examinations'!$A2002:$O4336,6,FALSE)</f>
        <v>No</v>
      </c>
      <c r="H2002" s="11">
        <f>VLOOKUP($A2002,'Medical Examinations'!$A2002:$P4336,13,FALSE)</f>
        <v>2</v>
      </c>
      <c r="I2002" s="11" t="str">
        <f>VLOOKUP($A2002,'Medical Examinations'!$A2002:$P4336,16,FALSE)</f>
        <v>No</v>
      </c>
      <c r="J2002" s="11" t="str">
        <f>VLOOKUP($A2002,'Medical Examinations'!$A2002:$P4336,11,FALSE)</f>
        <v>Overweight</v>
      </c>
      <c r="K2002" s="11" t="str">
        <f>VLOOKUP($A2002,'Medical Examinations'!$A2002:$P4336,12,FALSE)</f>
        <v>Prediabetes</v>
      </c>
      <c r="L2002" s="11" t="str">
        <f>VLOOKUP($A833,'Hospitalisation Details'!$K833:$S3175,7,FALSE)</f>
        <v>1 Oct 1962</v>
      </c>
      <c r="M2002" s="17">
        <f>VLOOKUP($A833,'Hospitalisation Details'!$K833:$S3175,9,FALSE)</f>
        <v>12741.17</v>
      </c>
      <c r="N2002" s="11" t="str">
        <f>VLOOKUP($A833,'Hospitalisation Details'!$K833:$S3175,4,FALSE)</f>
        <v>Tier - 3</v>
      </c>
      <c r="O2002" s="11" t="str">
        <f>VLOOKUP($A833,'Hospitalisation Details'!$K833:$S3175,5,FALSE)</f>
        <v>Tier - 1</v>
      </c>
      <c r="P2002" s="11" t="str">
        <f>VLOOKUP($A833,'Hospitalisation Details'!$K833:$S3175,6,FALSE)</f>
        <v>R1017</v>
      </c>
      <c r="Q2002" s="36">
        <f ca="1">VLOOKUP($A833,'Hospitalisation Details'!$K833:$S3175,8,FALSE)</f>
        <v>62</v>
      </c>
    </row>
    <row r="2003" spans="1:17" x14ac:dyDescent="0.3">
      <c r="A2003" s="14" t="str">
        <f>VLOOKUP('Customer Names'!A2003,'Customer Names'!A2003:F4337,1,FALSE)</f>
        <v>Id2002</v>
      </c>
      <c r="B2003" s="11" t="str">
        <f>VLOOKUP('Customer Names'!B2003,'Customer Names'!B2003:G4337,5,FALSE)</f>
        <v>Dina</v>
      </c>
      <c r="C2003" s="11">
        <f>VLOOKUP($A2003,'Medical Examinations'!$A2003:$O4337,2,FALSE)</f>
        <v>22.61</v>
      </c>
      <c r="D2003" s="11">
        <f>VLOOKUP($A2003,'Medical Examinations'!$A2003:$O4337,3,FALSE)</f>
        <v>4.25</v>
      </c>
      <c r="E2003" s="11" t="str">
        <f>VLOOKUP($A2003,'Medical Examinations'!$A2003:$P4337,14,FALSE)</f>
        <v>Yes</v>
      </c>
      <c r="F2003" s="11" t="str">
        <f>VLOOKUP($A2003,'Medical Examinations'!$A2003:$O4337,5,FALSE)</f>
        <v>No</v>
      </c>
      <c r="G2003" s="11" t="str">
        <f>VLOOKUP($A2003,'Medical Examinations'!$A2003:$O4337,6,FALSE)</f>
        <v>No</v>
      </c>
      <c r="H2003" s="11">
        <f>VLOOKUP($A2003,'Medical Examinations'!$A2003:$P4337,13,FALSE)</f>
        <v>0</v>
      </c>
      <c r="I2003" s="11" t="str">
        <f>VLOOKUP($A2003,'Medical Examinations'!$A2003:$P4337,16,FALSE)</f>
        <v>No</v>
      </c>
      <c r="J2003" s="11" t="str">
        <f>VLOOKUP($A2003,'Medical Examinations'!$A2003:$P4337,11,FALSE)</f>
        <v>Normal Weight</v>
      </c>
      <c r="K2003" s="11" t="str">
        <f>VLOOKUP($A2003,'Medical Examinations'!$A2003:$P4337,12,FALSE)</f>
        <v>Normal</v>
      </c>
      <c r="L2003" s="11" t="str">
        <f>VLOOKUP($A834,'Hospitalisation Details'!$K834:$S3176,7,FALSE)</f>
        <v>2 Sep 1962</v>
      </c>
      <c r="M2003" s="17">
        <f>VLOOKUP($A834,'Hospitalisation Details'!$K834:$S3176,9,FALSE)</f>
        <v>12731</v>
      </c>
      <c r="N2003" s="11" t="str">
        <f>VLOOKUP($A834,'Hospitalisation Details'!$K834:$S3176,4,FALSE)</f>
        <v>Tier - 3</v>
      </c>
      <c r="O2003" s="11" t="str">
        <f>VLOOKUP($A834,'Hospitalisation Details'!$K834:$S3176,5,FALSE)</f>
        <v>Tier - 3</v>
      </c>
      <c r="P2003" s="11" t="str">
        <f>VLOOKUP($A834,'Hospitalisation Details'!$K834:$S3176,6,FALSE)</f>
        <v>R1016</v>
      </c>
      <c r="Q2003" s="36">
        <f ca="1">VLOOKUP($A834,'Hospitalisation Details'!$K834:$S3176,8,FALSE)</f>
        <v>62</v>
      </c>
    </row>
    <row r="2004" spans="1:17" x14ac:dyDescent="0.3">
      <c r="A2004" s="14" t="str">
        <f>VLOOKUP('Customer Names'!A2004,'Customer Names'!A2004:F4338,1,FALSE)</f>
        <v>Id2003</v>
      </c>
      <c r="B2004" s="11" t="str">
        <f>VLOOKUP('Customer Names'!B2004,'Customer Names'!B2004:G4338,5,FALSE)</f>
        <v>Lisa</v>
      </c>
      <c r="C2004" s="11">
        <f>VLOOKUP($A2004,'Medical Examinations'!$A2004:$O4338,2,FALSE)</f>
        <v>22.23</v>
      </c>
      <c r="D2004" s="11">
        <f>VLOOKUP($A2004,'Medical Examinations'!$A2004:$O4338,3,FALSE)</f>
        <v>6.09</v>
      </c>
      <c r="E2004" s="11" t="str">
        <f>VLOOKUP($A2004,'Medical Examinations'!$A2004:$P4338,14,FALSE)</f>
        <v>Yes</v>
      </c>
      <c r="F2004" s="11" t="str">
        <f>VLOOKUP($A2004,'Medical Examinations'!$A2004:$O4338,5,FALSE)</f>
        <v>No</v>
      </c>
      <c r="G2004" s="11" t="str">
        <f>VLOOKUP($A2004,'Medical Examinations'!$A2004:$O4338,6,FALSE)</f>
        <v>No</v>
      </c>
      <c r="H2004" s="11">
        <f>VLOOKUP($A2004,'Medical Examinations'!$A2004:$P4338,13,FALSE)</f>
        <v>0</v>
      </c>
      <c r="I2004" s="11" t="str">
        <f>VLOOKUP($A2004,'Medical Examinations'!$A2004:$P4338,16,FALSE)</f>
        <v>No</v>
      </c>
      <c r="J2004" s="11" t="str">
        <f>VLOOKUP($A2004,'Medical Examinations'!$A2004:$P4338,11,FALSE)</f>
        <v>Normal Weight</v>
      </c>
      <c r="K2004" s="11" t="str">
        <f>VLOOKUP($A2004,'Medical Examinations'!$A2004:$P4338,12,FALSE)</f>
        <v>Prediabetes</v>
      </c>
      <c r="L2004" s="11" t="str">
        <f>VLOOKUP($A835,'Hospitalisation Details'!$K835:$S3177,7,FALSE)</f>
        <v>17 Jul 1988</v>
      </c>
      <c r="M2004" s="17">
        <f>VLOOKUP($A835,'Hospitalisation Details'!$K835:$S3177,9,FALSE)</f>
        <v>12718.21</v>
      </c>
      <c r="N2004" s="11" t="str">
        <f>VLOOKUP($A835,'Hospitalisation Details'!$K835:$S3177,4,FALSE)</f>
        <v>Tier - 3</v>
      </c>
      <c r="O2004" s="11" t="str">
        <f>VLOOKUP($A835,'Hospitalisation Details'!$K835:$S3177,5,FALSE)</f>
        <v>Tier - 1</v>
      </c>
      <c r="P2004" s="11" t="str">
        <f>VLOOKUP($A835,'Hospitalisation Details'!$K835:$S3177,6,FALSE)</f>
        <v>R1026</v>
      </c>
      <c r="Q2004" s="36">
        <f ca="1">VLOOKUP($A835,'Hospitalisation Details'!$K835:$S3177,8,FALSE)</f>
        <v>36</v>
      </c>
    </row>
    <row r="2005" spans="1:17" x14ac:dyDescent="0.3">
      <c r="A2005" s="14" t="str">
        <f>VLOOKUP('Customer Names'!A2005,'Customer Names'!A2005:F4339,1,FALSE)</f>
        <v>Id2004</v>
      </c>
      <c r="B2005" s="11" t="str">
        <f>VLOOKUP('Customer Names'!B2005,'Customer Names'!B2005:G4339,5,FALSE)</f>
        <v>Caitrin</v>
      </c>
      <c r="C2005" s="11">
        <f>VLOOKUP($A2005,'Medical Examinations'!$A2005:$O4339,2,FALSE)</f>
        <v>33.4</v>
      </c>
      <c r="D2005" s="11">
        <f>VLOOKUP($A2005,'Medical Examinations'!$A2005:$O4339,3,FALSE)</f>
        <v>5.51</v>
      </c>
      <c r="E2005" s="11" t="str">
        <f>VLOOKUP($A2005,'Medical Examinations'!$A2005:$P4339,14,FALSE)</f>
        <v>No</v>
      </c>
      <c r="F2005" s="11" t="str">
        <f>VLOOKUP($A2005,'Medical Examinations'!$A2005:$O4339,5,FALSE)</f>
        <v>No</v>
      </c>
      <c r="G2005" s="11" t="str">
        <f>VLOOKUP($A2005,'Medical Examinations'!$A2005:$O4339,6,FALSE)</f>
        <v>No</v>
      </c>
      <c r="H2005" s="11">
        <f>VLOOKUP($A2005,'Medical Examinations'!$A2005:$P4339,13,FALSE)</f>
        <v>0</v>
      </c>
      <c r="I2005" s="11" t="str">
        <f>VLOOKUP($A2005,'Medical Examinations'!$A2005:$P4339,16,FALSE)</f>
        <v>No</v>
      </c>
      <c r="J2005" s="11" t="str">
        <f>VLOOKUP($A2005,'Medical Examinations'!$A2005:$P4339,11,FALSE)</f>
        <v>Obesity</v>
      </c>
      <c r="K2005" s="11" t="str">
        <f>VLOOKUP($A2005,'Medical Examinations'!$A2005:$P4339,12,FALSE)</f>
        <v>Normal</v>
      </c>
      <c r="L2005" s="11" t="str">
        <f>VLOOKUP($A836,'Hospitalisation Details'!$K836:$S3178,7,FALSE)</f>
        <v>8 Jul 1970</v>
      </c>
      <c r="M2005" s="17">
        <f>VLOOKUP($A836,'Hospitalisation Details'!$K836:$S3178,9,FALSE)</f>
        <v>12713</v>
      </c>
      <c r="N2005" s="11" t="str">
        <f>VLOOKUP($A836,'Hospitalisation Details'!$K836:$S3178,4,FALSE)</f>
        <v>Tier - 3</v>
      </c>
      <c r="O2005" s="11" t="str">
        <f>VLOOKUP($A836,'Hospitalisation Details'!$K836:$S3178,5,FALSE)</f>
        <v>Tier - 1</v>
      </c>
      <c r="P2005" s="11" t="str">
        <f>VLOOKUP($A836,'Hospitalisation Details'!$K836:$S3178,6,FALSE)</f>
        <v>R1011</v>
      </c>
      <c r="Q2005" s="36">
        <f ca="1">VLOOKUP($A836,'Hospitalisation Details'!$K836:$S3178,8,FALSE)</f>
        <v>54</v>
      </c>
    </row>
    <row r="2006" spans="1:17" x14ac:dyDescent="0.3">
      <c r="A2006" s="14" t="str">
        <f>VLOOKUP('Customer Names'!A2006,'Customer Names'!A2006:F4340,1,FALSE)</f>
        <v>Id2005</v>
      </c>
      <c r="B2006" s="11" t="str">
        <f>VLOOKUP('Customer Names'!B2006,'Customer Names'!B2006:G4340,5,FALSE)</f>
        <v>Adriana S</v>
      </c>
      <c r="C2006" s="11">
        <f>VLOOKUP($A2006,'Medical Examinations'!$A2006:$O4340,2,FALSE)</f>
        <v>33.11</v>
      </c>
      <c r="D2006" s="11">
        <f>VLOOKUP($A2006,'Medical Examinations'!$A2006:$O4340,3,FALSE)</f>
        <v>5.63</v>
      </c>
      <c r="E2006" s="11" t="str">
        <f>VLOOKUP($A2006,'Medical Examinations'!$A2006:$P4340,14,FALSE)</f>
        <v>No</v>
      </c>
      <c r="F2006" s="11" t="str">
        <f>VLOOKUP($A2006,'Medical Examinations'!$A2006:$O4340,5,FALSE)</f>
        <v>No</v>
      </c>
      <c r="G2006" s="11" t="str">
        <f>VLOOKUP($A2006,'Medical Examinations'!$A2006:$O4340,6,FALSE)</f>
        <v>No</v>
      </c>
      <c r="H2006" s="11">
        <f>VLOOKUP($A2006,'Medical Examinations'!$A2006:$P4340,13,FALSE)</f>
        <v>0</v>
      </c>
      <c r="I2006" s="11" t="str">
        <f>VLOOKUP($A2006,'Medical Examinations'!$A2006:$P4340,16,FALSE)</f>
        <v>No</v>
      </c>
      <c r="J2006" s="11" t="str">
        <f>VLOOKUP($A2006,'Medical Examinations'!$A2006:$P4340,11,FALSE)</f>
        <v>Obesity</v>
      </c>
      <c r="K2006" s="11" t="str">
        <f>VLOOKUP($A2006,'Medical Examinations'!$A2006:$P4340,12,FALSE)</f>
        <v>Normal</v>
      </c>
      <c r="L2006" s="11" t="str">
        <f>VLOOKUP($A837,'Hospitalisation Details'!$K837:$S3179,7,FALSE)</f>
        <v>28 Nov 1964</v>
      </c>
      <c r="M2006" s="17">
        <f>VLOOKUP($A837,'Hospitalisation Details'!$K837:$S3179,9,FALSE)</f>
        <v>12700.63</v>
      </c>
      <c r="N2006" s="11" t="str">
        <f>VLOOKUP($A837,'Hospitalisation Details'!$K837:$S3179,4,FALSE)</f>
        <v>Tier - 3</v>
      </c>
      <c r="O2006" s="11" t="str">
        <f>VLOOKUP($A837,'Hospitalisation Details'!$K837:$S3179,5,FALSE)</f>
        <v>Tier - 3</v>
      </c>
      <c r="P2006" s="11" t="str">
        <f>VLOOKUP($A837,'Hospitalisation Details'!$K837:$S3179,6,FALSE)</f>
        <v>R1011</v>
      </c>
      <c r="Q2006" s="36">
        <f ca="1">VLOOKUP($A837,'Hospitalisation Details'!$K837:$S3179,8,FALSE)</f>
        <v>60</v>
      </c>
    </row>
    <row r="2007" spans="1:17" x14ac:dyDescent="0.3">
      <c r="A2007" s="14" t="str">
        <f>VLOOKUP('Customer Names'!A2007,'Customer Names'!A2007:F4341,1,FALSE)</f>
        <v>Id2006</v>
      </c>
      <c r="B2007" s="11" t="str">
        <f>VLOOKUP('Customer Names'!B2007,'Customer Names'!B2007:G4341,5,FALSE)</f>
        <v>Megan</v>
      </c>
      <c r="C2007" s="11">
        <f>VLOOKUP($A2007,'Medical Examinations'!$A2007:$O4341,2,FALSE)</f>
        <v>16.815000000000001</v>
      </c>
      <c r="D2007" s="11">
        <f>VLOOKUP($A2007,'Medical Examinations'!$A2007:$O4341,3,FALSE)</f>
        <v>5.29</v>
      </c>
      <c r="E2007" s="11" t="str">
        <f>VLOOKUP($A2007,'Medical Examinations'!$A2007:$P4341,14,FALSE)</f>
        <v>Yes</v>
      </c>
      <c r="F2007" s="11" t="str">
        <f>VLOOKUP($A2007,'Medical Examinations'!$A2007:$O4341,5,FALSE)</f>
        <v>No</v>
      </c>
      <c r="G2007" s="11" t="str">
        <f>VLOOKUP($A2007,'Medical Examinations'!$A2007:$O4341,6,FALSE)</f>
        <v>No</v>
      </c>
      <c r="H2007" s="11">
        <f>VLOOKUP($A2007,'Medical Examinations'!$A2007:$P4341,13,FALSE)</f>
        <v>0</v>
      </c>
      <c r="I2007" s="11" t="str">
        <f>VLOOKUP($A2007,'Medical Examinations'!$A2007:$P4341,16,FALSE)</f>
        <v>No</v>
      </c>
      <c r="J2007" s="11" t="str">
        <f>VLOOKUP($A2007,'Medical Examinations'!$A2007:$P4341,11,FALSE)</f>
        <v>Underweight</v>
      </c>
      <c r="K2007" s="11" t="str">
        <f>VLOOKUP($A2007,'Medical Examinations'!$A2007:$P4341,12,FALSE)</f>
        <v>Normal</v>
      </c>
      <c r="L2007" s="11" t="str">
        <f>VLOOKUP($A838,'Hospitalisation Details'!$K838:$S3180,7,FALSE)</f>
        <v>7 Jul 1992</v>
      </c>
      <c r="M2007" s="17">
        <f>VLOOKUP($A838,'Hospitalisation Details'!$K838:$S3180,9,FALSE)</f>
        <v>12699.56</v>
      </c>
      <c r="N2007" s="11" t="str">
        <f>VLOOKUP($A838,'Hospitalisation Details'!$K838:$S3180,4,FALSE)</f>
        <v>Tier - 3</v>
      </c>
      <c r="O2007" s="11" t="str">
        <f>VLOOKUP($A838,'Hospitalisation Details'!$K838:$S3180,5,FALSE)</f>
        <v>Tier - 2</v>
      </c>
      <c r="P2007" s="11" t="str">
        <f>VLOOKUP($A838,'Hospitalisation Details'!$K838:$S3180,6,FALSE)</f>
        <v>R1011</v>
      </c>
      <c r="Q2007" s="36">
        <f ca="1">VLOOKUP($A838,'Hospitalisation Details'!$K838:$S3180,8,FALSE)</f>
        <v>32</v>
      </c>
    </row>
    <row r="2008" spans="1:17" x14ac:dyDescent="0.3">
      <c r="A2008" s="14" t="str">
        <f>VLOOKUP('Customer Names'!A2008,'Customer Names'!A2008:F4342,1,FALSE)</f>
        <v>Id2007</v>
      </c>
      <c r="B2008" s="11" t="str">
        <f>VLOOKUP('Customer Names'!B2008,'Customer Names'!B2008:G4342,5,FALSE)</f>
        <v>Kristen M</v>
      </c>
      <c r="C2008" s="11">
        <f>VLOOKUP($A2008,'Medical Examinations'!$A2008:$O4342,2,FALSE)</f>
        <v>25.61</v>
      </c>
      <c r="D2008" s="11">
        <f>VLOOKUP($A2008,'Medical Examinations'!$A2008:$O4342,3,FALSE)</f>
        <v>4</v>
      </c>
      <c r="E2008" s="11" t="str">
        <f>VLOOKUP($A2008,'Medical Examinations'!$A2008:$P4342,14,FALSE)</f>
        <v>No</v>
      </c>
      <c r="F2008" s="11" t="str">
        <f>VLOOKUP($A2008,'Medical Examinations'!$A2008:$O4342,5,FALSE)</f>
        <v>No</v>
      </c>
      <c r="G2008" s="11" t="str">
        <f>VLOOKUP($A2008,'Medical Examinations'!$A2008:$O4342,6,FALSE)</f>
        <v>Yes</v>
      </c>
      <c r="H2008" s="11">
        <f>VLOOKUP($A2008,'Medical Examinations'!$A2008:$P4342,13,FALSE)</f>
        <v>1</v>
      </c>
      <c r="I2008" s="11" t="str">
        <f>VLOOKUP($A2008,'Medical Examinations'!$A2008:$P4342,16,FALSE)</f>
        <v>No</v>
      </c>
      <c r="J2008" s="11" t="str">
        <f>VLOOKUP($A2008,'Medical Examinations'!$A2008:$P4342,11,FALSE)</f>
        <v>Overweight</v>
      </c>
      <c r="K2008" s="11" t="str">
        <f>VLOOKUP($A2008,'Medical Examinations'!$A2008:$P4342,12,FALSE)</f>
        <v>Normal</v>
      </c>
      <c r="L2008" s="11" t="str">
        <f>VLOOKUP($A839,'Hospitalisation Details'!$K839:$S3181,7,FALSE)</f>
        <v>24 Sep 1974</v>
      </c>
      <c r="M2008" s="17">
        <f>VLOOKUP($A839,'Hospitalisation Details'!$K839:$S3181,9,FALSE)</f>
        <v>12697.48</v>
      </c>
      <c r="N2008" s="11" t="str">
        <f>VLOOKUP($A839,'Hospitalisation Details'!$K839:$S3181,4,FALSE)</f>
        <v>Tier - 3</v>
      </c>
      <c r="O2008" s="11" t="str">
        <f>VLOOKUP($A839,'Hospitalisation Details'!$K839:$S3181,5,FALSE)</f>
        <v>Tier - 3</v>
      </c>
      <c r="P2008" s="11" t="str">
        <f>VLOOKUP($A839,'Hospitalisation Details'!$K839:$S3181,6,FALSE)</f>
        <v>R1021</v>
      </c>
      <c r="Q2008" s="36">
        <f ca="1">VLOOKUP($A839,'Hospitalisation Details'!$K839:$S3181,8,FALSE)</f>
        <v>50</v>
      </c>
    </row>
    <row r="2009" spans="1:17" x14ac:dyDescent="0.3">
      <c r="A2009" s="14" t="str">
        <f>VLOOKUP('Customer Names'!A2009,'Customer Names'!A2009:F4343,1,FALSE)</f>
        <v>Id2008</v>
      </c>
      <c r="B2009" s="11" t="str">
        <f>VLOOKUP('Customer Names'!B2009,'Customer Names'!B2009:G4343,5,FALSE)</f>
        <v>Alix</v>
      </c>
      <c r="C2009" s="11">
        <f>VLOOKUP($A2009,'Medical Examinations'!$A2009:$O4343,2,FALSE)</f>
        <v>25.8</v>
      </c>
      <c r="D2009" s="11">
        <f>VLOOKUP($A2009,'Medical Examinations'!$A2009:$O4343,3,FALSE)</f>
        <v>5.49</v>
      </c>
      <c r="E2009" s="11" t="str">
        <f>VLOOKUP($A2009,'Medical Examinations'!$A2009:$P4343,14,FALSE)</f>
        <v>No</v>
      </c>
      <c r="F2009" s="11" t="str">
        <f>VLOOKUP($A2009,'Medical Examinations'!$A2009:$O4343,5,FALSE)</f>
        <v>No</v>
      </c>
      <c r="G2009" s="11" t="str">
        <f>VLOOKUP($A2009,'Medical Examinations'!$A2009:$O4343,6,FALSE)</f>
        <v>No</v>
      </c>
      <c r="H2009" s="11">
        <f>VLOOKUP($A2009,'Medical Examinations'!$A2009:$P4343,13,FALSE)</f>
        <v>0</v>
      </c>
      <c r="I2009" s="11" t="str">
        <f>VLOOKUP($A2009,'Medical Examinations'!$A2009:$P4343,16,FALSE)</f>
        <v>No</v>
      </c>
      <c r="J2009" s="11" t="str">
        <f>VLOOKUP($A2009,'Medical Examinations'!$A2009:$P4343,11,FALSE)</f>
        <v>Overweight</v>
      </c>
      <c r="K2009" s="11" t="str">
        <f>VLOOKUP($A2009,'Medical Examinations'!$A2009:$P4343,12,FALSE)</f>
        <v>Normal</v>
      </c>
      <c r="L2009" s="11" t="str">
        <f>VLOOKUP($A840,'Hospitalisation Details'!$K840:$S3182,7,FALSE)</f>
        <v>27 Aug 1962</v>
      </c>
      <c r="M2009" s="17">
        <f>VLOOKUP($A840,'Hospitalisation Details'!$K840:$S3182,9,FALSE)</f>
        <v>12648.7</v>
      </c>
      <c r="N2009" s="11" t="str">
        <f>VLOOKUP($A840,'Hospitalisation Details'!$K840:$S3182,4,FALSE)</f>
        <v>Tier - 3</v>
      </c>
      <c r="O2009" s="11" t="str">
        <f>VLOOKUP($A840,'Hospitalisation Details'!$K840:$S3182,5,FALSE)</f>
        <v>Tier - 2</v>
      </c>
      <c r="P2009" s="11" t="str">
        <f>VLOOKUP($A840,'Hospitalisation Details'!$K840:$S3182,6,FALSE)</f>
        <v>R1013</v>
      </c>
      <c r="Q2009" s="36">
        <f ca="1">VLOOKUP($A840,'Hospitalisation Details'!$K840:$S3182,8,FALSE)</f>
        <v>62</v>
      </c>
    </row>
    <row r="2010" spans="1:17" x14ac:dyDescent="0.3">
      <c r="A2010" s="14" t="str">
        <f>VLOOKUP('Customer Names'!A2010,'Customer Names'!A2010:F4344,1,FALSE)</f>
        <v>Id2009</v>
      </c>
      <c r="B2010" s="11" t="str">
        <f>VLOOKUP('Customer Names'!B2010,'Customer Names'!B2010:G4344,5,FALSE)</f>
        <v>Kakushin</v>
      </c>
      <c r="C2010" s="11">
        <f>VLOOKUP($A2010,'Medical Examinations'!$A2010:$O4344,2,FALSE)</f>
        <v>27.39</v>
      </c>
      <c r="D2010" s="11">
        <f>VLOOKUP($A2010,'Medical Examinations'!$A2010:$O4344,3,FALSE)</f>
        <v>5.34</v>
      </c>
      <c r="E2010" s="11" t="str">
        <f>VLOOKUP($A2010,'Medical Examinations'!$A2010:$P4344,14,FALSE)</f>
        <v>No</v>
      </c>
      <c r="F2010" s="11" t="str">
        <f>VLOOKUP($A2010,'Medical Examinations'!$A2010:$O4344,5,FALSE)</f>
        <v>No</v>
      </c>
      <c r="G2010" s="11" t="str">
        <f>VLOOKUP($A2010,'Medical Examinations'!$A2010:$O4344,6,FALSE)</f>
        <v>No</v>
      </c>
      <c r="H2010" s="11">
        <f>VLOOKUP($A2010,'Medical Examinations'!$A2010:$P4344,13,FALSE)</f>
        <v>0</v>
      </c>
      <c r="I2010" s="11" t="str">
        <f>VLOOKUP($A2010,'Medical Examinations'!$A2010:$P4344,16,FALSE)</f>
        <v>No</v>
      </c>
      <c r="J2010" s="11" t="str">
        <f>VLOOKUP($A2010,'Medical Examinations'!$A2010:$P4344,11,FALSE)</f>
        <v>Overweight</v>
      </c>
      <c r="K2010" s="11" t="str">
        <f>VLOOKUP($A2010,'Medical Examinations'!$A2010:$P4344,12,FALSE)</f>
        <v>Normal</v>
      </c>
      <c r="L2010" s="11" t="str">
        <f>VLOOKUP($A841,'Hospitalisation Details'!$K841:$S3183,7,FALSE)</f>
        <v>14 Sep 1965</v>
      </c>
      <c r="M2010" s="17">
        <f>VLOOKUP($A841,'Hospitalisation Details'!$K841:$S3183,9,FALSE)</f>
        <v>12646.21</v>
      </c>
      <c r="N2010" s="11" t="str">
        <f>VLOOKUP($A841,'Hospitalisation Details'!$K841:$S3183,4,FALSE)</f>
        <v>Tier - 3</v>
      </c>
      <c r="O2010" s="11" t="str">
        <f>VLOOKUP($A841,'Hospitalisation Details'!$K841:$S3183,5,FALSE)</f>
        <v>Tier - 2</v>
      </c>
      <c r="P2010" s="11" t="str">
        <f>VLOOKUP($A841,'Hospitalisation Details'!$K841:$S3183,6,FALSE)</f>
        <v>R1011</v>
      </c>
      <c r="Q2010" s="36">
        <f ca="1">VLOOKUP($A841,'Hospitalisation Details'!$K841:$S3183,8,FALSE)</f>
        <v>59</v>
      </c>
    </row>
    <row r="2011" spans="1:17" x14ac:dyDescent="0.3">
      <c r="A2011" s="14" t="str">
        <f>VLOOKUP('Customer Names'!A2011,'Customer Names'!A2011:F4345,1,FALSE)</f>
        <v>Id2010</v>
      </c>
      <c r="B2011" s="11" t="str">
        <f>VLOOKUP('Customer Names'!B2011,'Customer Names'!B2011:G4345,5,FALSE)</f>
        <v>Michael J</v>
      </c>
      <c r="C2011" s="11">
        <f>VLOOKUP($A2011,'Medical Examinations'!$A2011:$O4345,2,FALSE)</f>
        <v>17.03</v>
      </c>
      <c r="D2011" s="11">
        <f>VLOOKUP($A2011,'Medical Examinations'!$A2011:$O4345,3,FALSE)</f>
        <v>4.12</v>
      </c>
      <c r="E2011" s="11" t="str">
        <f>VLOOKUP($A2011,'Medical Examinations'!$A2011:$P4345,14,FALSE)</f>
        <v>No</v>
      </c>
      <c r="F2011" s="11" t="str">
        <f>VLOOKUP($A2011,'Medical Examinations'!$A2011:$O4345,5,FALSE)</f>
        <v>No</v>
      </c>
      <c r="G2011" s="11" t="str">
        <f>VLOOKUP($A2011,'Medical Examinations'!$A2011:$O4345,6,FALSE)</f>
        <v>No</v>
      </c>
      <c r="H2011" s="11">
        <f>VLOOKUP($A2011,'Medical Examinations'!$A2011:$P4345,13,FALSE)</f>
        <v>1</v>
      </c>
      <c r="I2011" s="11" t="str">
        <f>VLOOKUP($A2011,'Medical Examinations'!$A2011:$P4345,16,FALSE)</f>
        <v>No</v>
      </c>
      <c r="J2011" s="11" t="str">
        <f>VLOOKUP($A2011,'Medical Examinations'!$A2011:$P4345,11,FALSE)</f>
        <v>Underweight</v>
      </c>
      <c r="K2011" s="11" t="str">
        <f>VLOOKUP($A2011,'Medical Examinations'!$A2011:$P4345,12,FALSE)</f>
        <v>Normal</v>
      </c>
      <c r="L2011" s="11" t="str">
        <f>VLOOKUP($A842,'Hospitalisation Details'!$K842:$S3184,7,FALSE)</f>
        <v>11 Jul 1962</v>
      </c>
      <c r="M2011" s="17">
        <f>VLOOKUP($A842,'Hospitalisation Details'!$K842:$S3184,9,FALSE)</f>
        <v>12644.59</v>
      </c>
      <c r="N2011" s="11" t="str">
        <f>VLOOKUP($A842,'Hospitalisation Details'!$K842:$S3184,4,FALSE)</f>
        <v>Tier - 3</v>
      </c>
      <c r="O2011" s="11" t="str">
        <f>VLOOKUP($A842,'Hospitalisation Details'!$K842:$S3184,5,FALSE)</f>
        <v>Tier - 2</v>
      </c>
      <c r="P2011" s="11" t="str">
        <f>VLOOKUP($A842,'Hospitalisation Details'!$K842:$S3184,6,FALSE)</f>
        <v>R1011</v>
      </c>
      <c r="Q2011" s="36">
        <f ca="1">VLOOKUP($A842,'Hospitalisation Details'!$K842:$S3184,8,FALSE)</f>
        <v>62</v>
      </c>
    </row>
    <row r="2012" spans="1:17" x14ac:dyDescent="0.3">
      <c r="A2012" s="14" t="str">
        <f>VLOOKUP('Customer Names'!A2012,'Customer Names'!A2012:F4346,1,FALSE)</f>
        <v>Id2011</v>
      </c>
      <c r="B2012" s="11" t="str">
        <f>VLOOKUP('Customer Names'!B2012,'Customer Names'!B2012:G4346,5,FALSE)</f>
        <v>Bradley</v>
      </c>
      <c r="C2012" s="11">
        <f>VLOOKUP($A2012,'Medical Examinations'!$A2012:$O4346,2,FALSE)</f>
        <v>23.75</v>
      </c>
      <c r="D2012" s="11">
        <f>VLOOKUP($A2012,'Medical Examinations'!$A2012:$O4346,3,FALSE)</f>
        <v>5.49</v>
      </c>
      <c r="E2012" s="11" t="str">
        <f>VLOOKUP($A2012,'Medical Examinations'!$A2012:$P4346,14,FALSE)</f>
        <v>Yes</v>
      </c>
      <c r="F2012" s="11" t="str">
        <f>VLOOKUP($A2012,'Medical Examinations'!$A2012:$O4346,5,FALSE)</f>
        <v>No</v>
      </c>
      <c r="G2012" s="11" t="str">
        <f>VLOOKUP($A2012,'Medical Examinations'!$A2012:$O4346,6,FALSE)</f>
        <v>No</v>
      </c>
      <c r="H2012" s="11">
        <f>VLOOKUP($A2012,'Medical Examinations'!$A2012:$P4346,13,FALSE)</f>
        <v>0</v>
      </c>
      <c r="I2012" s="11" t="str">
        <f>VLOOKUP($A2012,'Medical Examinations'!$A2012:$P4346,16,FALSE)</f>
        <v>No</v>
      </c>
      <c r="J2012" s="11" t="str">
        <f>VLOOKUP($A2012,'Medical Examinations'!$A2012:$P4346,11,FALSE)</f>
        <v>Normal Weight</v>
      </c>
      <c r="K2012" s="11" t="str">
        <f>VLOOKUP($A2012,'Medical Examinations'!$A2012:$P4346,12,FALSE)</f>
        <v>Normal</v>
      </c>
      <c r="L2012" s="11" t="str">
        <f>VLOOKUP($A843,'Hospitalisation Details'!$K843:$S3185,7,FALSE)</f>
        <v>17 Dec 1966</v>
      </c>
      <c r="M2012" s="17">
        <f>VLOOKUP($A843,'Hospitalisation Details'!$K843:$S3185,9,FALSE)</f>
        <v>12643.38</v>
      </c>
      <c r="N2012" s="11" t="str">
        <f>VLOOKUP($A843,'Hospitalisation Details'!$K843:$S3185,4,FALSE)</f>
        <v>Tier - 3</v>
      </c>
      <c r="O2012" s="11" t="str">
        <f>VLOOKUP($A843,'Hospitalisation Details'!$K843:$S3185,5,FALSE)</f>
        <v>Tier - 1</v>
      </c>
      <c r="P2012" s="11" t="str">
        <f>VLOOKUP($A843,'Hospitalisation Details'!$K843:$S3185,6,FALSE)</f>
        <v>R1012</v>
      </c>
      <c r="Q2012" s="36">
        <f ca="1">VLOOKUP($A843,'Hospitalisation Details'!$K843:$S3185,8,FALSE)</f>
        <v>58</v>
      </c>
    </row>
    <row r="2013" spans="1:17" x14ac:dyDescent="0.3">
      <c r="A2013" s="14" t="str">
        <f>VLOOKUP('Customer Names'!A2013,'Customer Names'!A2013:F4347,1,FALSE)</f>
        <v>Id2012</v>
      </c>
      <c r="B2013" s="11" t="str">
        <f>VLOOKUP('Customer Names'!B2013,'Customer Names'!B2013:G4347,5,FALSE)</f>
        <v>Matt</v>
      </c>
      <c r="C2013" s="11">
        <f>VLOOKUP($A2013,'Medical Examinations'!$A2013:$O4347,2,FALSE)</f>
        <v>26.03</v>
      </c>
      <c r="D2013" s="11">
        <f>VLOOKUP($A2013,'Medical Examinations'!$A2013:$O4347,3,FALSE)</f>
        <v>5.1100000000000003</v>
      </c>
      <c r="E2013" s="11" t="str">
        <f>VLOOKUP($A2013,'Medical Examinations'!$A2013:$P4347,14,FALSE)</f>
        <v>Yes</v>
      </c>
      <c r="F2013" s="11" t="str">
        <f>VLOOKUP($A2013,'Medical Examinations'!$A2013:$O4347,5,FALSE)</f>
        <v>No</v>
      </c>
      <c r="G2013" s="11" t="str">
        <f>VLOOKUP($A2013,'Medical Examinations'!$A2013:$O4347,6,FALSE)</f>
        <v>No</v>
      </c>
      <c r="H2013" s="11">
        <f>VLOOKUP($A2013,'Medical Examinations'!$A2013:$P4347,13,FALSE)</f>
        <v>1</v>
      </c>
      <c r="I2013" s="11" t="str">
        <f>VLOOKUP($A2013,'Medical Examinations'!$A2013:$P4347,16,FALSE)</f>
        <v>No</v>
      </c>
      <c r="J2013" s="11" t="str">
        <f>VLOOKUP($A2013,'Medical Examinations'!$A2013:$P4347,11,FALSE)</f>
        <v>Overweight</v>
      </c>
      <c r="K2013" s="11" t="str">
        <f>VLOOKUP($A2013,'Medical Examinations'!$A2013:$P4347,12,FALSE)</f>
        <v>Normal</v>
      </c>
      <c r="L2013" s="11" t="str">
        <f>VLOOKUP($A844,'Hospitalisation Details'!$K844:$S3186,7,FALSE)</f>
        <v>5 Sep 1972</v>
      </c>
      <c r="M2013" s="17">
        <f>VLOOKUP($A844,'Hospitalisation Details'!$K844:$S3186,9,FALSE)</f>
        <v>12640.24</v>
      </c>
      <c r="N2013" s="11" t="str">
        <f>VLOOKUP($A844,'Hospitalisation Details'!$K844:$S3186,4,FALSE)</f>
        <v>Tier - 3</v>
      </c>
      <c r="O2013" s="11" t="str">
        <f>VLOOKUP($A844,'Hospitalisation Details'!$K844:$S3186,5,FALSE)</f>
        <v>Tier - 1</v>
      </c>
      <c r="P2013" s="11" t="str">
        <f>VLOOKUP($A844,'Hospitalisation Details'!$K844:$S3186,6,FALSE)</f>
        <v>R1011</v>
      </c>
      <c r="Q2013" s="36">
        <f ca="1">VLOOKUP($A844,'Hospitalisation Details'!$K844:$S3186,8,FALSE)</f>
        <v>52</v>
      </c>
    </row>
    <row r="2014" spans="1:17" x14ac:dyDescent="0.3">
      <c r="A2014" s="14" t="str">
        <f>VLOOKUP('Customer Names'!A2014,'Customer Names'!A2014:F4348,1,FALSE)</f>
        <v>Id2013</v>
      </c>
      <c r="B2014" s="11" t="str">
        <f>VLOOKUP('Customer Names'!B2014,'Customer Names'!B2014:G4348,5,FALSE)</f>
        <v>Amanda C</v>
      </c>
      <c r="C2014" s="11">
        <f>VLOOKUP($A2014,'Medical Examinations'!$A2014:$O4348,2,FALSE)</f>
        <v>16.079999999999998</v>
      </c>
      <c r="D2014" s="11">
        <f>VLOOKUP($A2014,'Medical Examinations'!$A2014:$O4348,3,FALSE)</f>
        <v>5.94</v>
      </c>
      <c r="E2014" s="11" t="str">
        <f>VLOOKUP($A2014,'Medical Examinations'!$A2014:$P4348,14,FALSE)</f>
        <v>No</v>
      </c>
      <c r="F2014" s="11" t="str">
        <f>VLOOKUP($A2014,'Medical Examinations'!$A2014:$O4348,5,FALSE)</f>
        <v>No</v>
      </c>
      <c r="G2014" s="11" t="str">
        <f>VLOOKUP($A2014,'Medical Examinations'!$A2014:$O4348,6,FALSE)</f>
        <v>No</v>
      </c>
      <c r="H2014" s="11">
        <f>VLOOKUP($A2014,'Medical Examinations'!$A2014:$P4348,13,FALSE)</f>
        <v>0</v>
      </c>
      <c r="I2014" s="11" t="str">
        <f>VLOOKUP($A2014,'Medical Examinations'!$A2014:$P4348,16,FALSE)</f>
        <v>No</v>
      </c>
      <c r="J2014" s="11" t="str">
        <f>VLOOKUP($A2014,'Medical Examinations'!$A2014:$P4348,11,FALSE)</f>
        <v>Underweight</v>
      </c>
      <c r="K2014" s="11" t="str">
        <f>VLOOKUP($A2014,'Medical Examinations'!$A2014:$P4348,12,FALSE)</f>
        <v>Prediabetes</v>
      </c>
      <c r="L2014" s="11" t="str">
        <f>VLOOKUP($A845,'Hospitalisation Details'!$K845:$S3187,7,FALSE)</f>
        <v>22 Jul 1962</v>
      </c>
      <c r="M2014" s="17">
        <f>VLOOKUP($A845,'Hospitalisation Details'!$K845:$S3187,9,FALSE)</f>
        <v>12638.2</v>
      </c>
      <c r="N2014" s="11" t="str">
        <f>VLOOKUP($A845,'Hospitalisation Details'!$K845:$S3187,4,FALSE)</f>
        <v>Tier - 3</v>
      </c>
      <c r="O2014" s="11" t="str">
        <f>VLOOKUP($A845,'Hospitalisation Details'!$K845:$S3187,5,FALSE)</f>
        <v>Tier - 1</v>
      </c>
      <c r="P2014" s="11" t="str">
        <f>VLOOKUP($A845,'Hospitalisation Details'!$K845:$S3187,6,FALSE)</f>
        <v>R1011</v>
      </c>
      <c r="Q2014" s="36">
        <f ca="1">VLOOKUP($A845,'Hospitalisation Details'!$K845:$S3187,8,FALSE)</f>
        <v>62</v>
      </c>
    </row>
    <row r="2015" spans="1:17" x14ac:dyDescent="0.3">
      <c r="A2015" s="14" t="str">
        <f>VLOOKUP('Customer Names'!A2015,'Customer Names'!A2015:F4349,1,FALSE)</f>
        <v>Id2014</v>
      </c>
      <c r="B2015" s="11" t="str">
        <f>VLOOKUP('Customer Names'!B2015,'Customer Names'!B2015:G4349,5,FALSE)</f>
        <v>Valur</v>
      </c>
      <c r="C2015" s="11">
        <f>VLOOKUP($A2015,'Medical Examinations'!$A2015:$O4349,2,FALSE)</f>
        <v>30.875</v>
      </c>
      <c r="D2015" s="11">
        <f>VLOOKUP($A2015,'Medical Examinations'!$A2015:$O4349,3,FALSE)</f>
        <v>5.54</v>
      </c>
      <c r="E2015" s="11" t="str">
        <f>VLOOKUP($A2015,'Medical Examinations'!$A2015:$P4349,14,FALSE)</f>
        <v>No</v>
      </c>
      <c r="F2015" s="11" t="str">
        <f>VLOOKUP($A2015,'Medical Examinations'!$A2015:$O4349,5,FALSE)</f>
        <v>No</v>
      </c>
      <c r="G2015" s="11" t="str">
        <f>VLOOKUP($A2015,'Medical Examinations'!$A2015:$O4349,6,FALSE)</f>
        <v>No</v>
      </c>
      <c r="H2015" s="11">
        <f>VLOOKUP($A2015,'Medical Examinations'!$A2015:$P4349,13,FALSE)</f>
        <v>0</v>
      </c>
      <c r="I2015" s="11" t="str">
        <f>VLOOKUP($A2015,'Medical Examinations'!$A2015:$P4349,16,FALSE)</f>
        <v>No</v>
      </c>
      <c r="J2015" s="11" t="str">
        <f>VLOOKUP($A2015,'Medical Examinations'!$A2015:$P4349,11,FALSE)</f>
        <v>Obesity</v>
      </c>
      <c r="K2015" s="11" t="str">
        <f>VLOOKUP($A2015,'Medical Examinations'!$A2015:$P4349,12,FALSE)</f>
        <v>Normal</v>
      </c>
      <c r="L2015" s="11" t="str">
        <f>VLOOKUP($A846,'Hospitalisation Details'!$K846:$S3188,7,FALSE)</f>
        <v>22 Nov 1962</v>
      </c>
      <c r="M2015" s="17">
        <f>VLOOKUP($A846,'Hospitalisation Details'!$K846:$S3188,9,FALSE)</f>
        <v>12629.9</v>
      </c>
      <c r="N2015" s="11" t="str">
        <f>VLOOKUP($A846,'Hospitalisation Details'!$K846:$S3188,4,FALSE)</f>
        <v>Tier - 3</v>
      </c>
      <c r="O2015" s="11" t="str">
        <f>VLOOKUP($A846,'Hospitalisation Details'!$K846:$S3188,5,FALSE)</f>
        <v>Tier - 3</v>
      </c>
      <c r="P2015" s="11" t="str">
        <f>VLOOKUP($A846,'Hospitalisation Details'!$K846:$S3188,6,FALSE)</f>
        <v>R1013</v>
      </c>
      <c r="Q2015" s="36">
        <f ca="1">VLOOKUP($A846,'Hospitalisation Details'!$K846:$S3188,8,FALSE)</f>
        <v>62</v>
      </c>
    </row>
    <row r="2016" spans="1:17" x14ac:dyDescent="0.3">
      <c r="A2016" s="14" t="str">
        <f>VLOOKUP('Customer Names'!A2016,'Customer Names'!A2016:F4350,1,FALSE)</f>
        <v>Id2015</v>
      </c>
      <c r="B2016" s="11" t="str">
        <f>VLOOKUP('Customer Names'!B2016,'Customer Names'!B2016:G4350,5,FALSE)</f>
        <v>Erica J</v>
      </c>
      <c r="C2016" s="11">
        <f>VLOOKUP($A2016,'Medical Examinations'!$A2016:$O4350,2,FALSE)</f>
        <v>31.79</v>
      </c>
      <c r="D2016" s="11">
        <f>VLOOKUP($A2016,'Medical Examinations'!$A2016:$O4350,3,FALSE)</f>
        <v>7.09</v>
      </c>
      <c r="E2016" s="11" t="str">
        <f>VLOOKUP($A2016,'Medical Examinations'!$A2016:$P4350,14,FALSE)</f>
        <v>No</v>
      </c>
      <c r="F2016" s="11" t="str">
        <f>VLOOKUP($A2016,'Medical Examinations'!$A2016:$O4350,5,FALSE)</f>
        <v>No</v>
      </c>
      <c r="G2016" s="11" t="str">
        <f>VLOOKUP($A2016,'Medical Examinations'!$A2016:$O4350,6,FALSE)</f>
        <v>No</v>
      </c>
      <c r="H2016" s="11">
        <f>VLOOKUP($A2016,'Medical Examinations'!$A2016:$P4350,13,FALSE)</f>
        <v>0</v>
      </c>
      <c r="I2016" s="11" t="str">
        <f>VLOOKUP($A2016,'Medical Examinations'!$A2016:$P4350,16,FALSE)</f>
        <v>No</v>
      </c>
      <c r="J2016" s="11" t="str">
        <f>VLOOKUP($A2016,'Medical Examinations'!$A2016:$P4350,11,FALSE)</f>
        <v>Obesity</v>
      </c>
      <c r="K2016" s="11" t="str">
        <f>VLOOKUP($A2016,'Medical Examinations'!$A2016:$P4350,12,FALSE)</f>
        <v>Diabetes</v>
      </c>
      <c r="L2016" s="11" t="str">
        <f>VLOOKUP($A847,'Hospitalisation Details'!$K847:$S3189,7,FALSE)</f>
        <v>4 Oct 1965</v>
      </c>
      <c r="M2016" s="17">
        <f>VLOOKUP($A847,'Hospitalisation Details'!$K847:$S3189,9,FALSE)</f>
        <v>12629.17</v>
      </c>
      <c r="N2016" s="11" t="str">
        <f>VLOOKUP($A847,'Hospitalisation Details'!$K847:$S3189,4,FALSE)</f>
        <v>Tier - 3</v>
      </c>
      <c r="O2016" s="11" t="str">
        <f>VLOOKUP($A847,'Hospitalisation Details'!$K847:$S3189,5,FALSE)</f>
        <v>Tier - 1</v>
      </c>
      <c r="P2016" s="11" t="str">
        <f>VLOOKUP($A847,'Hospitalisation Details'!$K847:$S3189,6,FALSE)</f>
        <v>R1013</v>
      </c>
      <c r="Q2016" s="36">
        <f ca="1">VLOOKUP($A847,'Hospitalisation Details'!$K847:$S3189,8,FALSE)</f>
        <v>59</v>
      </c>
    </row>
    <row r="2017" spans="1:17" x14ac:dyDescent="0.3">
      <c r="A2017" s="14" t="str">
        <f>VLOOKUP('Customer Names'!A2017,'Customer Names'!A2017:F4351,1,FALSE)</f>
        <v>Id2016</v>
      </c>
      <c r="B2017" s="11" t="str">
        <f>VLOOKUP('Customer Names'!B2017,'Customer Names'!B2017:G4351,5,FALSE)</f>
        <v>Stephen F</v>
      </c>
      <c r="C2017" s="11">
        <f>VLOOKUP($A2017,'Medical Examinations'!$A2017:$O4351,2,FALSE)</f>
        <v>28.48</v>
      </c>
      <c r="D2017" s="11">
        <f>VLOOKUP($A2017,'Medical Examinations'!$A2017:$O4351,3,FALSE)</f>
        <v>6.22</v>
      </c>
      <c r="E2017" s="11" t="str">
        <f>VLOOKUP($A2017,'Medical Examinations'!$A2017:$P4351,14,FALSE)</f>
        <v>Yes</v>
      </c>
      <c r="F2017" s="11" t="str">
        <f>VLOOKUP($A2017,'Medical Examinations'!$A2017:$O4351,5,FALSE)</f>
        <v>No</v>
      </c>
      <c r="G2017" s="11" t="str">
        <f>VLOOKUP($A2017,'Medical Examinations'!$A2017:$O4351,6,FALSE)</f>
        <v>Yes</v>
      </c>
      <c r="H2017" s="11">
        <f>VLOOKUP($A2017,'Medical Examinations'!$A2017:$P4351,13,FALSE)</f>
        <v>1</v>
      </c>
      <c r="I2017" s="11" t="str">
        <f>VLOOKUP($A2017,'Medical Examinations'!$A2017:$P4351,16,FALSE)</f>
        <v>No</v>
      </c>
      <c r="J2017" s="11" t="str">
        <f>VLOOKUP($A2017,'Medical Examinations'!$A2017:$P4351,11,FALSE)</f>
        <v>Overweight</v>
      </c>
      <c r="K2017" s="11" t="str">
        <f>VLOOKUP($A2017,'Medical Examinations'!$A2017:$P4351,12,FALSE)</f>
        <v>Prediabetes</v>
      </c>
      <c r="L2017" s="11" t="str">
        <f>VLOOKUP($A848,'Hospitalisation Details'!$K848:$S3190,7,FALSE)</f>
        <v>28 Dec 1970</v>
      </c>
      <c r="M2017" s="17">
        <f>VLOOKUP($A848,'Hospitalisation Details'!$K848:$S3190,9,FALSE)</f>
        <v>12624.74</v>
      </c>
      <c r="N2017" s="11" t="str">
        <f>VLOOKUP($A848,'Hospitalisation Details'!$K848:$S3190,4,FALSE)</f>
        <v>Tier - 3</v>
      </c>
      <c r="O2017" s="11" t="str">
        <f>VLOOKUP($A848,'Hospitalisation Details'!$K848:$S3190,5,FALSE)</f>
        <v>Tier - 1</v>
      </c>
      <c r="P2017" s="11" t="str">
        <f>VLOOKUP($A848,'Hospitalisation Details'!$K848:$S3190,6,FALSE)</f>
        <v>R1012</v>
      </c>
      <c r="Q2017" s="36">
        <f ca="1">VLOOKUP($A848,'Hospitalisation Details'!$K848:$S3190,8,FALSE)</f>
        <v>54</v>
      </c>
    </row>
    <row r="2018" spans="1:17" x14ac:dyDescent="0.3">
      <c r="A2018" s="14" t="str">
        <f>VLOOKUP('Customer Names'!A2018,'Customer Names'!A2018:F4352,1,FALSE)</f>
        <v>Id2017</v>
      </c>
      <c r="B2018" s="11" t="str">
        <f>VLOOKUP('Customer Names'!B2018,'Customer Names'!B2018:G4352,5,FALSE)</f>
        <v>Lissa</v>
      </c>
      <c r="C2018" s="11">
        <f>VLOOKUP($A2018,'Medical Examinations'!$A2018:$O4352,2,FALSE)</f>
        <v>26.6</v>
      </c>
      <c r="D2018" s="11">
        <f>VLOOKUP($A2018,'Medical Examinations'!$A2018:$O4352,3,FALSE)</f>
        <v>4.33</v>
      </c>
      <c r="E2018" s="11" t="str">
        <f>VLOOKUP($A2018,'Medical Examinations'!$A2018:$P4352,14,FALSE)</f>
        <v>No</v>
      </c>
      <c r="F2018" s="11" t="str">
        <f>VLOOKUP($A2018,'Medical Examinations'!$A2018:$O4352,5,FALSE)</f>
        <v>No</v>
      </c>
      <c r="G2018" s="11" t="str">
        <f>VLOOKUP($A2018,'Medical Examinations'!$A2018:$O4352,6,FALSE)</f>
        <v>No</v>
      </c>
      <c r="H2018" s="11">
        <f>VLOOKUP($A2018,'Medical Examinations'!$A2018:$P4352,13,FALSE)</f>
        <v>1</v>
      </c>
      <c r="I2018" s="11" t="str">
        <f>VLOOKUP($A2018,'Medical Examinations'!$A2018:$P4352,16,FALSE)</f>
        <v>No</v>
      </c>
      <c r="J2018" s="11" t="str">
        <f>VLOOKUP($A2018,'Medical Examinations'!$A2018:$P4352,11,FALSE)</f>
        <v>Overweight</v>
      </c>
      <c r="K2018" s="11" t="str">
        <f>VLOOKUP($A2018,'Medical Examinations'!$A2018:$P4352,12,FALSE)</f>
        <v>Normal</v>
      </c>
      <c r="L2018" s="11" t="str">
        <f>VLOOKUP($A849,'Hospitalisation Details'!$K849:$S3191,7,FALSE)</f>
        <v>19 Aug 1963</v>
      </c>
      <c r="M2018" s="17">
        <f>VLOOKUP($A849,'Hospitalisation Details'!$K849:$S3191,9,FALSE)</f>
        <v>12622.18</v>
      </c>
      <c r="N2018" s="11" t="str">
        <f>VLOOKUP($A849,'Hospitalisation Details'!$K849:$S3191,4,FALSE)</f>
        <v>Tier - 3</v>
      </c>
      <c r="O2018" s="11" t="str">
        <f>VLOOKUP($A849,'Hospitalisation Details'!$K849:$S3191,5,FALSE)</f>
        <v>Tier - 1</v>
      </c>
      <c r="P2018" s="11" t="str">
        <f>VLOOKUP($A849,'Hospitalisation Details'!$K849:$S3191,6,FALSE)</f>
        <v>R1012</v>
      </c>
      <c r="Q2018" s="36">
        <f ca="1">VLOOKUP($A849,'Hospitalisation Details'!$K849:$S3191,8,FALSE)</f>
        <v>61</v>
      </c>
    </row>
    <row r="2019" spans="1:17" x14ac:dyDescent="0.3">
      <c r="A2019" s="14" t="str">
        <f>VLOOKUP('Customer Names'!A2019,'Customer Names'!A2019:F4353,1,FALSE)</f>
        <v>Id2018</v>
      </c>
      <c r="B2019" s="11" t="str">
        <f>VLOOKUP('Customer Names'!B2019,'Customer Names'!B2019:G4353,5,FALSE)</f>
        <v>Megan</v>
      </c>
      <c r="C2019" s="11">
        <f>VLOOKUP($A2019,'Medical Examinations'!$A2019:$O4353,2,FALSE)</f>
        <v>25.27</v>
      </c>
      <c r="D2019" s="11">
        <f>VLOOKUP($A2019,'Medical Examinations'!$A2019:$O4353,3,FALSE)</f>
        <v>5.83</v>
      </c>
      <c r="E2019" s="11" t="str">
        <f>VLOOKUP($A2019,'Medical Examinations'!$A2019:$P4353,14,FALSE)</f>
        <v>No</v>
      </c>
      <c r="F2019" s="11" t="str">
        <f>VLOOKUP($A2019,'Medical Examinations'!$A2019:$O4353,5,FALSE)</f>
        <v>No</v>
      </c>
      <c r="G2019" s="11" t="str">
        <f>VLOOKUP($A2019,'Medical Examinations'!$A2019:$O4353,6,FALSE)</f>
        <v>No</v>
      </c>
      <c r="H2019" s="11">
        <f>VLOOKUP($A2019,'Medical Examinations'!$A2019:$P4353,13,FALSE)</f>
        <v>1</v>
      </c>
      <c r="I2019" s="11" t="str">
        <f>VLOOKUP($A2019,'Medical Examinations'!$A2019:$P4353,16,FALSE)</f>
        <v>No</v>
      </c>
      <c r="J2019" s="11" t="str">
        <f>VLOOKUP($A2019,'Medical Examinations'!$A2019:$P4353,11,FALSE)</f>
        <v>Overweight</v>
      </c>
      <c r="K2019" s="11" t="str">
        <f>VLOOKUP($A2019,'Medical Examinations'!$A2019:$P4353,12,FALSE)</f>
        <v>Prediabetes</v>
      </c>
      <c r="L2019" s="11" t="str">
        <f>VLOOKUP($A850,'Hospitalisation Details'!$K850:$S3192,7,FALSE)</f>
        <v>18 Nov 1998</v>
      </c>
      <c r="M2019" s="17">
        <f>VLOOKUP($A850,'Hospitalisation Details'!$K850:$S3192,9,FALSE)</f>
        <v>12609.89</v>
      </c>
      <c r="N2019" s="11" t="str">
        <f>VLOOKUP($A850,'Hospitalisation Details'!$K850:$S3192,4,FALSE)</f>
        <v>Tier - 3</v>
      </c>
      <c r="O2019" s="11" t="str">
        <f>VLOOKUP($A850,'Hospitalisation Details'!$K850:$S3192,5,FALSE)</f>
        <v>Tier - 3</v>
      </c>
      <c r="P2019" s="11" t="str">
        <f>VLOOKUP($A850,'Hospitalisation Details'!$K850:$S3192,6,FALSE)</f>
        <v>R1012</v>
      </c>
      <c r="Q2019" s="36">
        <f ca="1">VLOOKUP($A850,'Hospitalisation Details'!$K850:$S3192,8,FALSE)</f>
        <v>26</v>
      </c>
    </row>
    <row r="2020" spans="1:17" x14ac:dyDescent="0.3">
      <c r="A2020" s="14" t="str">
        <f>VLOOKUP('Customer Names'!A2020,'Customer Names'!A2020:F4354,1,FALSE)</f>
        <v>Id2019</v>
      </c>
      <c r="B2020" s="11" t="str">
        <f>VLOOKUP('Customer Names'!B2020,'Customer Names'!B2020:G4354,5,FALSE)</f>
        <v>Alyson</v>
      </c>
      <c r="C2020" s="11">
        <f>VLOOKUP($A2020,'Medical Examinations'!$A2020:$O4354,2,FALSE)</f>
        <v>34.484999999999999</v>
      </c>
      <c r="D2020" s="11">
        <f>VLOOKUP($A2020,'Medical Examinations'!$A2020:$O4354,3,FALSE)</f>
        <v>4.7</v>
      </c>
      <c r="E2020" s="11" t="str">
        <f>VLOOKUP($A2020,'Medical Examinations'!$A2020:$P4354,14,FALSE)</f>
        <v>Yes</v>
      </c>
      <c r="F2020" s="11" t="str">
        <f>VLOOKUP($A2020,'Medical Examinations'!$A2020:$O4354,5,FALSE)</f>
        <v>No</v>
      </c>
      <c r="G2020" s="11" t="str">
        <f>VLOOKUP($A2020,'Medical Examinations'!$A2020:$O4354,6,FALSE)</f>
        <v>Yes</v>
      </c>
      <c r="H2020" s="11">
        <f>VLOOKUP($A2020,'Medical Examinations'!$A2020:$P4354,13,FALSE)</f>
        <v>1</v>
      </c>
      <c r="I2020" s="11" t="str">
        <f>VLOOKUP($A2020,'Medical Examinations'!$A2020:$P4354,16,FALSE)</f>
        <v>No</v>
      </c>
      <c r="J2020" s="11" t="str">
        <f>VLOOKUP($A2020,'Medical Examinations'!$A2020:$P4354,11,FALSE)</f>
        <v>Obesity</v>
      </c>
      <c r="K2020" s="11" t="str">
        <f>VLOOKUP($A2020,'Medical Examinations'!$A2020:$P4354,12,FALSE)</f>
        <v>Normal</v>
      </c>
      <c r="L2020" s="11" t="str">
        <f>VLOOKUP($A851,'Hospitalisation Details'!$K851:$S3193,7,FALSE)</f>
        <v>11 Aug 1988</v>
      </c>
      <c r="M2020" s="17">
        <f>VLOOKUP($A851,'Hospitalisation Details'!$K851:$S3193,9,FALSE)</f>
        <v>12600.46</v>
      </c>
      <c r="N2020" s="11" t="str">
        <f>VLOOKUP($A851,'Hospitalisation Details'!$K851:$S3193,4,FALSE)</f>
        <v>Tier - 3</v>
      </c>
      <c r="O2020" s="11" t="str">
        <f>VLOOKUP($A851,'Hospitalisation Details'!$K851:$S3193,5,FALSE)</f>
        <v>Tier - 1</v>
      </c>
      <c r="P2020" s="11" t="str">
        <f>VLOOKUP($A851,'Hospitalisation Details'!$K851:$S3193,6,FALSE)</f>
        <v>R1023</v>
      </c>
      <c r="Q2020" s="36">
        <f ca="1">VLOOKUP($A851,'Hospitalisation Details'!$K851:$S3193,8,FALSE)</f>
        <v>36</v>
      </c>
    </row>
    <row r="2021" spans="1:17" x14ac:dyDescent="0.3">
      <c r="A2021" s="14" t="str">
        <f>VLOOKUP('Customer Names'!A2021,'Customer Names'!A2021:F4355,1,FALSE)</f>
        <v>Id2020</v>
      </c>
      <c r="B2021" s="11" t="str">
        <f>VLOOKUP('Customer Names'!B2021,'Customer Names'!B2021:G4355,5,FALSE)</f>
        <v>Chance B</v>
      </c>
      <c r="C2021" s="11">
        <f>VLOOKUP($A2021,'Medical Examinations'!$A2021:$O4355,2,FALSE)</f>
        <v>15.57</v>
      </c>
      <c r="D2021" s="11">
        <f>VLOOKUP($A2021,'Medical Examinations'!$A2021:$O4355,3,FALSE)</f>
        <v>4.07</v>
      </c>
      <c r="E2021" s="11" t="str">
        <f>VLOOKUP($A2021,'Medical Examinations'!$A2021:$P4355,14,FALSE)</f>
        <v>Yes</v>
      </c>
      <c r="F2021" s="11" t="str">
        <f>VLOOKUP($A2021,'Medical Examinations'!$A2021:$O4355,5,FALSE)</f>
        <v>No</v>
      </c>
      <c r="G2021" s="11" t="str">
        <f>VLOOKUP($A2021,'Medical Examinations'!$A2021:$O4355,6,FALSE)</f>
        <v>No</v>
      </c>
      <c r="H2021" s="11">
        <f>VLOOKUP($A2021,'Medical Examinations'!$A2021:$P4355,13,FALSE)</f>
        <v>1</v>
      </c>
      <c r="I2021" s="11" t="str">
        <f>VLOOKUP($A2021,'Medical Examinations'!$A2021:$P4355,16,FALSE)</f>
        <v>No</v>
      </c>
      <c r="J2021" s="11" t="str">
        <f>VLOOKUP($A2021,'Medical Examinations'!$A2021:$P4355,11,FALSE)</f>
        <v>Underweight</v>
      </c>
      <c r="K2021" s="11" t="str">
        <f>VLOOKUP($A2021,'Medical Examinations'!$A2021:$P4355,12,FALSE)</f>
        <v>Normal</v>
      </c>
      <c r="L2021" s="11" t="str">
        <f>VLOOKUP($A852,'Hospitalisation Details'!$K852:$S3194,7,FALSE)</f>
        <v>18 Jun 1970</v>
      </c>
      <c r="M2021" s="17">
        <f>VLOOKUP($A852,'Hospitalisation Details'!$K852:$S3194,9,FALSE)</f>
        <v>12592.53</v>
      </c>
      <c r="N2021" s="11" t="str">
        <f>VLOOKUP($A852,'Hospitalisation Details'!$K852:$S3194,4,FALSE)</f>
        <v>Tier - 3</v>
      </c>
      <c r="O2021" s="11" t="str">
        <f>VLOOKUP($A852,'Hospitalisation Details'!$K852:$S3194,5,FALSE)</f>
        <v>Tier - 2</v>
      </c>
      <c r="P2021" s="11" t="str">
        <f>VLOOKUP($A852,'Hospitalisation Details'!$K852:$S3194,6,FALSE)</f>
        <v>R1013</v>
      </c>
      <c r="Q2021" s="36">
        <f ca="1">VLOOKUP($A852,'Hospitalisation Details'!$K852:$S3194,8,FALSE)</f>
        <v>54</v>
      </c>
    </row>
    <row r="2022" spans="1:17" x14ac:dyDescent="0.3">
      <c r="A2022" s="14" t="str">
        <f>VLOOKUP('Customer Names'!A2022,'Customer Names'!A2022:F4356,1,FALSE)</f>
        <v>Id2021</v>
      </c>
      <c r="B2022" s="11" t="str">
        <f>VLOOKUP('Customer Names'!B2022,'Customer Names'!B2022:G4356,5,FALSE)</f>
        <v>Sean P</v>
      </c>
      <c r="C2022" s="11">
        <f>VLOOKUP($A2022,'Medical Examinations'!$A2022:$O4356,2,FALSE)</f>
        <v>30.36</v>
      </c>
      <c r="D2022" s="11">
        <f>VLOOKUP($A2022,'Medical Examinations'!$A2022:$O4356,3,FALSE)</f>
        <v>9.39</v>
      </c>
      <c r="E2022" s="11" t="str">
        <f>VLOOKUP($A2022,'Medical Examinations'!$A2022:$P4356,14,FALSE)</f>
        <v>No</v>
      </c>
      <c r="F2022" s="11" t="str">
        <f>VLOOKUP($A2022,'Medical Examinations'!$A2022:$O4356,5,FALSE)</f>
        <v>No</v>
      </c>
      <c r="G2022" s="11" t="str">
        <f>VLOOKUP($A2022,'Medical Examinations'!$A2022:$O4356,6,FALSE)</f>
        <v>No</v>
      </c>
      <c r="H2022" s="11">
        <f>VLOOKUP($A2022,'Medical Examinations'!$A2022:$P4356,13,FALSE)</f>
        <v>0</v>
      </c>
      <c r="I2022" s="11" t="str">
        <f>VLOOKUP($A2022,'Medical Examinations'!$A2022:$P4356,16,FALSE)</f>
        <v>No</v>
      </c>
      <c r="J2022" s="11" t="str">
        <f>VLOOKUP($A2022,'Medical Examinations'!$A2022:$P4356,11,FALSE)</f>
        <v>Obesity</v>
      </c>
      <c r="K2022" s="11" t="str">
        <f>VLOOKUP($A2022,'Medical Examinations'!$A2022:$P4356,12,FALSE)</f>
        <v>Diabetes</v>
      </c>
      <c r="L2022" s="11" t="str">
        <f>VLOOKUP($A853,'Hospitalisation Details'!$K853:$S3195,7,FALSE)</f>
        <v>26 Nov 1969</v>
      </c>
      <c r="M2022" s="17">
        <f>VLOOKUP($A853,'Hospitalisation Details'!$K853:$S3195,9,FALSE)</f>
        <v>12579.92</v>
      </c>
      <c r="N2022" s="11" t="str">
        <f>VLOOKUP($A853,'Hospitalisation Details'!$K853:$S3195,4,FALSE)</f>
        <v>Tier - 3</v>
      </c>
      <c r="O2022" s="11" t="str">
        <f>VLOOKUP($A853,'Hospitalisation Details'!$K853:$S3195,5,FALSE)</f>
        <v>Tier - 1</v>
      </c>
      <c r="P2022" s="11" t="str">
        <f>VLOOKUP($A853,'Hospitalisation Details'!$K853:$S3195,6,FALSE)</f>
        <v>R1025</v>
      </c>
      <c r="Q2022" s="36">
        <f ca="1">VLOOKUP($A853,'Hospitalisation Details'!$K853:$S3195,8,FALSE)</f>
        <v>55</v>
      </c>
    </row>
    <row r="2023" spans="1:17" x14ac:dyDescent="0.3">
      <c r="A2023" s="14" t="str">
        <f>VLOOKUP('Customer Names'!A2023,'Customer Names'!A2023:F4357,1,FALSE)</f>
        <v>Id2022</v>
      </c>
      <c r="B2023" s="11" t="str">
        <f>VLOOKUP('Customer Names'!B2023,'Customer Names'!B2023:G4357,5,FALSE)</f>
        <v>Therese</v>
      </c>
      <c r="C2023" s="11">
        <f>VLOOKUP($A2023,'Medical Examinations'!$A2023:$O4357,2,FALSE)</f>
        <v>19.37</v>
      </c>
      <c r="D2023" s="11">
        <f>VLOOKUP($A2023,'Medical Examinations'!$A2023:$O4357,3,FALSE)</f>
        <v>4.18</v>
      </c>
      <c r="E2023" s="11" t="str">
        <f>VLOOKUP($A2023,'Medical Examinations'!$A2023:$P4357,14,FALSE)</f>
        <v>No</v>
      </c>
      <c r="F2023" s="11" t="str">
        <f>VLOOKUP($A2023,'Medical Examinations'!$A2023:$O4357,5,FALSE)</f>
        <v>No</v>
      </c>
      <c r="G2023" s="11" t="str">
        <f>VLOOKUP($A2023,'Medical Examinations'!$A2023:$O4357,6,FALSE)</f>
        <v>No</v>
      </c>
      <c r="H2023" s="11">
        <f>VLOOKUP($A2023,'Medical Examinations'!$A2023:$P4357,13,FALSE)</f>
        <v>0</v>
      </c>
      <c r="I2023" s="11" t="str">
        <f>VLOOKUP($A2023,'Medical Examinations'!$A2023:$P4357,16,FALSE)</f>
        <v>No</v>
      </c>
      <c r="J2023" s="11" t="str">
        <f>VLOOKUP($A2023,'Medical Examinations'!$A2023:$P4357,11,FALSE)</f>
        <v>Normal Weight</v>
      </c>
      <c r="K2023" s="11" t="str">
        <f>VLOOKUP($A2023,'Medical Examinations'!$A2023:$P4357,12,FALSE)</f>
        <v>Normal</v>
      </c>
      <c r="L2023" s="11" t="str">
        <f>VLOOKUP($A854,'Hospitalisation Details'!$K854:$S3196,7,FALSE)</f>
        <v>28 Nov 1961</v>
      </c>
      <c r="M2023" s="17">
        <f>VLOOKUP($A854,'Hospitalisation Details'!$K854:$S3196,9,FALSE)</f>
        <v>12574.05</v>
      </c>
      <c r="N2023" s="11" t="str">
        <f>VLOOKUP($A854,'Hospitalisation Details'!$K854:$S3196,4,FALSE)</f>
        <v>Tier - 3</v>
      </c>
      <c r="O2023" s="11" t="str">
        <f>VLOOKUP($A854,'Hospitalisation Details'!$K854:$S3196,5,FALSE)</f>
        <v>Tier - 1</v>
      </c>
      <c r="P2023" s="11" t="str">
        <f>VLOOKUP($A854,'Hospitalisation Details'!$K854:$S3196,6,FALSE)</f>
        <v>R1011</v>
      </c>
      <c r="Q2023" s="36">
        <f ca="1">VLOOKUP($A854,'Hospitalisation Details'!$K854:$S3196,8,FALSE)</f>
        <v>63</v>
      </c>
    </row>
    <row r="2024" spans="1:17" x14ac:dyDescent="0.3">
      <c r="A2024" s="14" t="str">
        <f>VLOOKUP('Customer Names'!A2024,'Customer Names'!A2024:F4358,1,FALSE)</f>
        <v>Id2023</v>
      </c>
      <c r="B2024" s="11" t="str">
        <f>VLOOKUP('Customer Names'!B2024,'Customer Names'!B2024:G4358,5,FALSE)</f>
        <v>Beau</v>
      </c>
      <c r="C2024" s="11">
        <f>VLOOKUP($A2024,'Medical Examinations'!$A2024:$O4358,2,FALSE)</f>
        <v>16.71</v>
      </c>
      <c r="D2024" s="11">
        <f>VLOOKUP($A2024,'Medical Examinations'!$A2024:$O4358,3,FALSE)</f>
        <v>4.18</v>
      </c>
      <c r="E2024" s="11" t="str">
        <f>VLOOKUP($A2024,'Medical Examinations'!$A2024:$P4358,14,FALSE)</f>
        <v>No</v>
      </c>
      <c r="F2024" s="11" t="str">
        <f>VLOOKUP($A2024,'Medical Examinations'!$A2024:$O4358,5,FALSE)</f>
        <v>No</v>
      </c>
      <c r="G2024" s="11" t="str">
        <f>VLOOKUP($A2024,'Medical Examinations'!$A2024:$O4358,6,FALSE)</f>
        <v>No</v>
      </c>
      <c r="H2024" s="11">
        <f>VLOOKUP($A2024,'Medical Examinations'!$A2024:$P4358,13,FALSE)</f>
        <v>1</v>
      </c>
      <c r="I2024" s="11" t="str">
        <f>VLOOKUP($A2024,'Medical Examinations'!$A2024:$P4358,16,FALSE)</f>
        <v>No</v>
      </c>
      <c r="J2024" s="11" t="str">
        <f>VLOOKUP($A2024,'Medical Examinations'!$A2024:$P4358,11,FALSE)</f>
        <v>Underweight</v>
      </c>
      <c r="K2024" s="11" t="str">
        <f>VLOOKUP($A2024,'Medical Examinations'!$A2024:$P4358,12,FALSE)</f>
        <v>Normal</v>
      </c>
      <c r="L2024" s="11" t="str">
        <f>VLOOKUP($A855,'Hospitalisation Details'!$K855:$S3197,7,FALSE)</f>
        <v>28 Nov 1961</v>
      </c>
      <c r="M2024" s="17">
        <f>VLOOKUP($A855,'Hospitalisation Details'!$K855:$S3197,9,FALSE)</f>
        <v>12557.61</v>
      </c>
      <c r="N2024" s="11" t="str">
        <f>VLOOKUP($A855,'Hospitalisation Details'!$K855:$S3197,4,FALSE)</f>
        <v>Tier - 3</v>
      </c>
      <c r="O2024" s="11" t="str">
        <f>VLOOKUP($A855,'Hospitalisation Details'!$K855:$S3197,5,FALSE)</f>
        <v>Tier - 3</v>
      </c>
      <c r="P2024" s="11" t="str">
        <f>VLOOKUP($A855,'Hospitalisation Details'!$K855:$S3197,6,FALSE)</f>
        <v>R1013</v>
      </c>
      <c r="Q2024" s="36">
        <f ca="1">VLOOKUP($A855,'Hospitalisation Details'!$K855:$S3197,8,FALSE)</f>
        <v>63</v>
      </c>
    </row>
    <row r="2025" spans="1:17" x14ac:dyDescent="0.3">
      <c r="A2025" s="14" t="str">
        <f>VLOOKUP('Customer Names'!A2025,'Customer Names'!A2025:F4359,1,FALSE)</f>
        <v>Id2024</v>
      </c>
      <c r="B2025" s="11" t="str">
        <f>VLOOKUP('Customer Names'!B2025,'Customer Names'!B2025:G4359,5,FALSE)</f>
        <v>Kelsey M</v>
      </c>
      <c r="C2025" s="11">
        <f>VLOOKUP($A2025,'Medical Examinations'!$A2025:$O4359,2,FALSE)</f>
        <v>24.1</v>
      </c>
      <c r="D2025" s="11">
        <f>VLOOKUP($A2025,'Medical Examinations'!$A2025:$O4359,3,FALSE)</f>
        <v>4.4000000000000004</v>
      </c>
      <c r="E2025" s="11" t="str">
        <f>VLOOKUP($A2025,'Medical Examinations'!$A2025:$P4359,14,FALSE)</f>
        <v>Yes</v>
      </c>
      <c r="F2025" s="11" t="str">
        <f>VLOOKUP($A2025,'Medical Examinations'!$A2025:$O4359,5,FALSE)</f>
        <v>No</v>
      </c>
      <c r="G2025" s="11" t="str">
        <f>VLOOKUP($A2025,'Medical Examinations'!$A2025:$O4359,6,FALSE)</f>
        <v>No</v>
      </c>
      <c r="H2025" s="11">
        <f>VLOOKUP($A2025,'Medical Examinations'!$A2025:$P4359,13,FALSE)</f>
        <v>1</v>
      </c>
      <c r="I2025" s="11" t="str">
        <f>VLOOKUP($A2025,'Medical Examinations'!$A2025:$P4359,16,FALSE)</f>
        <v>No</v>
      </c>
      <c r="J2025" s="11" t="str">
        <f>VLOOKUP($A2025,'Medical Examinations'!$A2025:$P4359,11,FALSE)</f>
        <v>Normal Weight</v>
      </c>
      <c r="K2025" s="11" t="str">
        <f>VLOOKUP($A2025,'Medical Examinations'!$A2025:$P4359,12,FALSE)</f>
        <v>Normal</v>
      </c>
      <c r="L2025" s="11" t="str">
        <f>VLOOKUP($A856,'Hospitalisation Details'!$K856:$S3198,7,FALSE)</f>
        <v>16 Oct 1962</v>
      </c>
      <c r="M2025" s="17">
        <f>VLOOKUP($A856,'Hospitalisation Details'!$K856:$S3198,9,FALSE)</f>
        <v>12523.6</v>
      </c>
      <c r="N2025" s="11" t="str">
        <f>VLOOKUP($A856,'Hospitalisation Details'!$K856:$S3198,4,FALSE)</f>
        <v>Tier - 3</v>
      </c>
      <c r="O2025" s="11" t="str">
        <f>VLOOKUP($A856,'Hospitalisation Details'!$K856:$S3198,5,FALSE)</f>
        <v>Tier - 3</v>
      </c>
      <c r="P2025" s="11" t="str">
        <f>VLOOKUP($A856,'Hospitalisation Details'!$K856:$S3198,6,FALSE)</f>
        <v>R1012</v>
      </c>
      <c r="Q2025" s="36">
        <f ca="1">VLOOKUP($A856,'Hospitalisation Details'!$K856:$S3198,8,FALSE)</f>
        <v>62</v>
      </c>
    </row>
    <row r="2026" spans="1:17" x14ac:dyDescent="0.3">
      <c r="A2026" s="14" t="str">
        <f>VLOOKUP('Customer Names'!A2026,'Customer Names'!A2026:F4360,1,FALSE)</f>
        <v>Id2025</v>
      </c>
      <c r="B2026" s="11" t="str">
        <f>VLOOKUP('Customer Names'!B2026,'Customer Names'!B2026:G4360,5,FALSE)</f>
        <v>Gretchen</v>
      </c>
      <c r="C2026" s="11">
        <f>VLOOKUP($A2026,'Medical Examinations'!$A2026:$O4360,2,FALSE)</f>
        <v>29.77</v>
      </c>
      <c r="D2026" s="11">
        <f>VLOOKUP($A2026,'Medical Examinations'!$A2026:$O4360,3,FALSE)</f>
        <v>9.9</v>
      </c>
      <c r="E2026" s="11" t="str">
        <f>VLOOKUP($A2026,'Medical Examinations'!$A2026:$P4360,14,FALSE)</f>
        <v>No</v>
      </c>
      <c r="F2026" s="11" t="str">
        <f>VLOOKUP($A2026,'Medical Examinations'!$A2026:$O4360,5,FALSE)</f>
        <v>No</v>
      </c>
      <c r="G2026" s="11" t="str">
        <f>VLOOKUP($A2026,'Medical Examinations'!$A2026:$O4360,6,FALSE)</f>
        <v>No</v>
      </c>
      <c r="H2026" s="11">
        <f>VLOOKUP($A2026,'Medical Examinations'!$A2026:$P4360,13,FALSE)</f>
        <v>0</v>
      </c>
      <c r="I2026" s="11" t="str">
        <f>VLOOKUP($A2026,'Medical Examinations'!$A2026:$P4360,16,FALSE)</f>
        <v>No</v>
      </c>
      <c r="J2026" s="11" t="str">
        <f>VLOOKUP($A2026,'Medical Examinations'!$A2026:$P4360,11,FALSE)</f>
        <v>Overweight</v>
      </c>
      <c r="K2026" s="11" t="str">
        <f>VLOOKUP($A2026,'Medical Examinations'!$A2026:$P4360,12,FALSE)</f>
        <v>Diabetes</v>
      </c>
      <c r="L2026" s="11" t="str">
        <f>VLOOKUP($A857,'Hospitalisation Details'!$K857:$S3199,7,FALSE)</f>
        <v>12 Jul 1966</v>
      </c>
      <c r="M2026" s="17">
        <f>VLOOKUP($A857,'Hospitalisation Details'!$K857:$S3199,9,FALSE)</f>
        <v>12499.88</v>
      </c>
      <c r="N2026" s="11" t="str">
        <f>VLOOKUP($A857,'Hospitalisation Details'!$K857:$S3199,4,FALSE)</f>
        <v>Tier - 3</v>
      </c>
      <c r="O2026" s="11" t="str">
        <f>VLOOKUP($A857,'Hospitalisation Details'!$K857:$S3199,5,FALSE)</f>
        <v>Tier - 2</v>
      </c>
      <c r="P2026" s="11" t="str">
        <f>VLOOKUP($A857,'Hospitalisation Details'!$K857:$S3199,6,FALSE)</f>
        <v>R1012</v>
      </c>
      <c r="Q2026" s="36">
        <f ca="1">VLOOKUP($A857,'Hospitalisation Details'!$K857:$S3199,8,FALSE)</f>
        <v>58</v>
      </c>
    </row>
    <row r="2027" spans="1:17" x14ac:dyDescent="0.3">
      <c r="A2027" s="14" t="str">
        <f>VLOOKUP('Customer Names'!A2027,'Customer Names'!A2027:F4361,1,FALSE)</f>
        <v>Id2026</v>
      </c>
      <c r="B2027" s="11" t="str">
        <f>VLOOKUP('Customer Names'!B2027,'Customer Names'!B2027:G4361,5,FALSE)</f>
        <v>Nicholas E</v>
      </c>
      <c r="C2027" s="11">
        <f>VLOOKUP($A2027,'Medical Examinations'!$A2027:$O4361,2,FALSE)</f>
        <v>46.53</v>
      </c>
      <c r="D2027" s="11">
        <f>VLOOKUP($A2027,'Medical Examinations'!$A2027:$O4361,3,FALSE)</f>
        <v>4.84</v>
      </c>
      <c r="E2027" s="11" t="str">
        <f>VLOOKUP($A2027,'Medical Examinations'!$A2027:$P4361,14,FALSE)</f>
        <v>Yes</v>
      </c>
      <c r="F2027" s="11" t="str">
        <f>VLOOKUP($A2027,'Medical Examinations'!$A2027:$O4361,5,FALSE)</f>
        <v>No</v>
      </c>
      <c r="G2027" s="11" t="str">
        <f>VLOOKUP($A2027,'Medical Examinations'!$A2027:$O4361,6,FALSE)</f>
        <v>No</v>
      </c>
      <c r="H2027" s="11">
        <f>VLOOKUP($A2027,'Medical Examinations'!$A2027:$P4361,13,FALSE)</f>
        <v>0</v>
      </c>
      <c r="I2027" s="11" t="str">
        <f>VLOOKUP($A2027,'Medical Examinations'!$A2027:$P4361,16,FALSE)</f>
        <v>No</v>
      </c>
      <c r="J2027" s="11" t="str">
        <f>VLOOKUP($A2027,'Medical Examinations'!$A2027:$P4361,11,FALSE)</f>
        <v>Obesity</v>
      </c>
      <c r="K2027" s="11" t="str">
        <f>VLOOKUP($A2027,'Medical Examinations'!$A2027:$P4361,12,FALSE)</f>
        <v>Normal</v>
      </c>
      <c r="L2027" s="11" t="str">
        <f>VLOOKUP($A858,'Hospitalisation Details'!$K858:$S3200,7,FALSE)</f>
        <v>3 Dec 1968</v>
      </c>
      <c r="M2027" s="17">
        <f>VLOOKUP($A858,'Hospitalisation Details'!$K858:$S3200,9,FALSE)</f>
        <v>12495.29</v>
      </c>
      <c r="N2027" s="11" t="str">
        <f>VLOOKUP($A858,'Hospitalisation Details'!$K858:$S3200,4,FALSE)</f>
        <v>Tier - 3</v>
      </c>
      <c r="O2027" s="11" t="str">
        <f>VLOOKUP($A858,'Hospitalisation Details'!$K858:$S3200,5,FALSE)</f>
        <v>Tier - 3</v>
      </c>
      <c r="P2027" s="11" t="str">
        <f>VLOOKUP($A858,'Hospitalisation Details'!$K858:$S3200,6,FALSE)</f>
        <v>R1012</v>
      </c>
      <c r="Q2027" s="36">
        <f ca="1">VLOOKUP($A858,'Hospitalisation Details'!$K858:$S3200,8,FALSE)</f>
        <v>56</v>
      </c>
    </row>
    <row r="2028" spans="1:17" x14ac:dyDescent="0.3">
      <c r="A2028" s="14" t="str">
        <f>VLOOKUP('Customer Names'!A2028,'Customer Names'!A2028:F4362,1,FALSE)</f>
        <v>Id2027</v>
      </c>
      <c r="B2028" s="11" t="str">
        <f>VLOOKUP('Customer Names'!B2028,'Customer Names'!B2028:G4362,5,FALSE)</f>
        <v>Deborah</v>
      </c>
      <c r="C2028" s="11">
        <f>VLOOKUP($A2028,'Medical Examinations'!$A2028:$O4362,2,FALSE)</f>
        <v>23.4</v>
      </c>
      <c r="D2028" s="11">
        <f>VLOOKUP($A2028,'Medical Examinations'!$A2028:$O4362,3,FALSE)</f>
        <v>5.53</v>
      </c>
      <c r="E2028" s="11" t="str">
        <f>VLOOKUP($A2028,'Medical Examinations'!$A2028:$P4362,14,FALSE)</f>
        <v>No</v>
      </c>
      <c r="F2028" s="11" t="str">
        <f>VLOOKUP($A2028,'Medical Examinations'!$A2028:$O4362,5,FALSE)</f>
        <v>No</v>
      </c>
      <c r="G2028" s="11" t="str">
        <f>VLOOKUP($A2028,'Medical Examinations'!$A2028:$O4362,6,FALSE)</f>
        <v>Yes</v>
      </c>
      <c r="H2028" s="11">
        <f>VLOOKUP($A2028,'Medical Examinations'!$A2028:$P4362,13,FALSE)</f>
        <v>1</v>
      </c>
      <c r="I2028" s="11" t="str">
        <f>VLOOKUP($A2028,'Medical Examinations'!$A2028:$P4362,16,FALSE)</f>
        <v>No</v>
      </c>
      <c r="J2028" s="11" t="str">
        <f>VLOOKUP($A2028,'Medical Examinations'!$A2028:$P4362,11,FALSE)</f>
        <v>Normal Weight</v>
      </c>
      <c r="K2028" s="11" t="str">
        <f>VLOOKUP($A2028,'Medical Examinations'!$A2028:$P4362,12,FALSE)</f>
        <v>Normal</v>
      </c>
      <c r="L2028" s="11" t="str">
        <f>VLOOKUP($A859,'Hospitalisation Details'!$K859:$S3201,7,FALSE)</f>
        <v>1 Sep 1967</v>
      </c>
      <c r="M2028" s="17">
        <f>VLOOKUP($A859,'Hospitalisation Details'!$K859:$S3201,9,FALSE)</f>
        <v>12485.8</v>
      </c>
      <c r="N2028" s="11" t="str">
        <f>VLOOKUP($A859,'Hospitalisation Details'!$K859:$S3201,4,FALSE)</f>
        <v>Tier - 3</v>
      </c>
      <c r="O2028" s="11" t="str">
        <f>VLOOKUP($A859,'Hospitalisation Details'!$K859:$S3201,5,FALSE)</f>
        <v>Tier - 3</v>
      </c>
      <c r="P2028" s="11" t="str">
        <f>VLOOKUP($A859,'Hospitalisation Details'!$K859:$S3201,6,FALSE)</f>
        <v>R1013</v>
      </c>
      <c r="Q2028" s="36">
        <f ca="1">VLOOKUP($A859,'Hospitalisation Details'!$K859:$S3201,8,FALSE)</f>
        <v>57</v>
      </c>
    </row>
    <row r="2029" spans="1:17" x14ac:dyDescent="0.3">
      <c r="A2029" s="14" t="str">
        <f>VLOOKUP('Customer Names'!A2029,'Customer Names'!A2029:F4363,1,FALSE)</f>
        <v>Id2028</v>
      </c>
      <c r="B2029" s="11" t="str">
        <f>VLOOKUP('Customer Names'!B2029,'Customer Names'!B2029:G4363,5,FALSE)</f>
        <v>Chuck W</v>
      </c>
      <c r="C2029" s="11">
        <f>VLOOKUP($A2029,'Medical Examinations'!$A2029:$O4363,2,FALSE)</f>
        <v>30</v>
      </c>
      <c r="D2029" s="11">
        <f>VLOOKUP($A2029,'Medical Examinations'!$A2029:$O4363,3,FALSE)</f>
        <v>4.33</v>
      </c>
      <c r="E2029" s="11" t="str">
        <f>VLOOKUP($A2029,'Medical Examinations'!$A2029:$P4363,14,FALSE)</f>
        <v>Yes</v>
      </c>
      <c r="F2029" s="11" t="str">
        <f>VLOOKUP($A2029,'Medical Examinations'!$A2029:$O4363,5,FALSE)</f>
        <v>No</v>
      </c>
      <c r="G2029" s="11" t="str">
        <f>VLOOKUP($A2029,'Medical Examinations'!$A2029:$O4363,6,FALSE)</f>
        <v>No</v>
      </c>
      <c r="H2029" s="11">
        <f>VLOOKUP($A2029,'Medical Examinations'!$A2029:$P4363,13,FALSE)</f>
        <v>0</v>
      </c>
      <c r="I2029" s="11" t="str">
        <f>VLOOKUP($A2029,'Medical Examinations'!$A2029:$P4363,16,FALSE)</f>
        <v>No</v>
      </c>
      <c r="J2029" s="11" t="str">
        <f>VLOOKUP($A2029,'Medical Examinations'!$A2029:$P4363,11,FALSE)</f>
        <v>Obesity</v>
      </c>
      <c r="K2029" s="11" t="str">
        <f>VLOOKUP($A2029,'Medical Examinations'!$A2029:$P4363,12,FALSE)</f>
        <v>Normal</v>
      </c>
      <c r="L2029" s="11" t="str">
        <f>VLOOKUP($A860,'Hospitalisation Details'!$K860:$S3202,7,FALSE)</f>
        <v>12 Nov 1968</v>
      </c>
      <c r="M2029" s="17">
        <f>VLOOKUP($A860,'Hospitalisation Details'!$K860:$S3202,9,FALSE)</f>
        <v>12479.71</v>
      </c>
      <c r="N2029" s="11" t="str">
        <f>VLOOKUP($A860,'Hospitalisation Details'!$K860:$S3202,4,FALSE)</f>
        <v>Tier - 3</v>
      </c>
      <c r="O2029" s="11" t="str">
        <f>VLOOKUP($A860,'Hospitalisation Details'!$K860:$S3202,5,FALSE)</f>
        <v>Tier - 3</v>
      </c>
      <c r="P2029" s="11" t="str">
        <f>VLOOKUP($A860,'Hospitalisation Details'!$K860:$S3202,6,FALSE)</f>
        <v>R1012</v>
      </c>
      <c r="Q2029" s="36">
        <f ca="1">VLOOKUP($A860,'Hospitalisation Details'!$K860:$S3202,8,FALSE)</f>
        <v>56</v>
      </c>
    </row>
    <row r="2030" spans="1:17" x14ac:dyDescent="0.3">
      <c r="A2030" s="14" t="str">
        <f>VLOOKUP('Customer Names'!A2030,'Customer Names'!A2030:F4364,1,FALSE)</f>
        <v>Id2029</v>
      </c>
      <c r="B2030" s="11" t="str">
        <f>VLOOKUP('Customer Names'!B2030,'Customer Names'!B2030:G4364,5,FALSE)</f>
        <v>Daniel</v>
      </c>
      <c r="C2030" s="11">
        <f>VLOOKUP($A2030,'Medical Examinations'!$A2030:$O4364,2,FALSE)</f>
        <v>29.15</v>
      </c>
      <c r="D2030" s="11">
        <f>VLOOKUP($A2030,'Medical Examinations'!$A2030:$O4364,3,FALSE)</f>
        <v>4.91</v>
      </c>
      <c r="E2030" s="11" t="str">
        <f>VLOOKUP($A2030,'Medical Examinations'!$A2030:$P4364,14,FALSE)</f>
        <v>Yes</v>
      </c>
      <c r="F2030" s="11" t="str">
        <f>VLOOKUP($A2030,'Medical Examinations'!$A2030:$O4364,5,FALSE)</f>
        <v>No</v>
      </c>
      <c r="G2030" s="11" t="str">
        <f>VLOOKUP($A2030,'Medical Examinations'!$A2030:$O4364,6,FALSE)</f>
        <v>No</v>
      </c>
      <c r="H2030" s="11">
        <f>VLOOKUP($A2030,'Medical Examinations'!$A2030:$P4364,13,FALSE)</f>
        <v>0</v>
      </c>
      <c r="I2030" s="11" t="str">
        <f>VLOOKUP($A2030,'Medical Examinations'!$A2030:$P4364,16,FALSE)</f>
        <v>No</v>
      </c>
      <c r="J2030" s="11" t="str">
        <f>VLOOKUP($A2030,'Medical Examinations'!$A2030:$P4364,11,FALSE)</f>
        <v>Overweight</v>
      </c>
      <c r="K2030" s="11" t="str">
        <f>VLOOKUP($A2030,'Medical Examinations'!$A2030:$P4364,12,FALSE)</f>
        <v>Normal</v>
      </c>
      <c r="L2030" s="11" t="str">
        <f>VLOOKUP($A861,'Hospitalisation Details'!$K861:$S3203,7,FALSE)</f>
        <v>26 Nov 1968</v>
      </c>
      <c r="M2030" s="17">
        <f>VLOOKUP($A861,'Hospitalisation Details'!$K861:$S3203,9,FALSE)</f>
        <v>12475.35</v>
      </c>
      <c r="N2030" s="11" t="str">
        <f>VLOOKUP($A861,'Hospitalisation Details'!$K861:$S3203,4,FALSE)</f>
        <v>Tier - 3</v>
      </c>
      <c r="O2030" s="11" t="str">
        <f>VLOOKUP($A861,'Hospitalisation Details'!$K861:$S3203,5,FALSE)</f>
        <v>Tier - 1</v>
      </c>
      <c r="P2030" s="11" t="str">
        <f>VLOOKUP($A861,'Hospitalisation Details'!$K861:$S3203,6,FALSE)</f>
        <v>R1012</v>
      </c>
      <c r="Q2030" s="36">
        <f ca="1">VLOOKUP($A861,'Hospitalisation Details'!$K861:$S3203,8,FALSE)</f>
        <v>56</v>
      </c>
    </row>
    <row r="2031" spans="1:17" x14ac:dyDescent="0.3">
      <c r="A2031" s="14" t="str">
        <f>VLOOKUP('Customer Names'!A2031,'Customer Names'!A2031:F4365,1,FALSE)</f>
        <v>Id2030</v>
      </c>
      <c r="B2031" s="11" t="str">
        <f>VLOOKUP('Customer Names'!B2031,'Customer Names'!B2031:G4365,5,FALSE)</f>
        <v>Amany</v>
      </c>
      <c r="C2031" s="11">
        <f>VLOOKUP($A2031,'Medical Examinations'!$A2031:$O4365,2,FALSE)</f>
        <v>34.865000000000002</v>
      </c>
      <c r="D2031" s="11">
        <f>VLOOKUP($A2031,'Medical Examinations'!$A2031:$O4365,3,FALSE)</f>
        <v>4.8</v>
      </c>
      <c r="E2031" s="11" t="str">
        <f>VLOOKUP($A2031,'Medical Examinations'!$A2031:$P4365,14,FALSE)</f>
        <v>No</v>
      </c>
      <c r="F2031" s="11" t="str">
        <f>VLOOKUP($A2031,'Medical Examinations'!$A2031:$O4365,5,FALSE)</f>
        <v>No</v>
      </c>
      <c r="G2031" s="11" t="str">
        <f>VLOOKUP($A2031,'Medical Examinations'!$A2031:$O4365,6,FALSE)</f>
        <v>No</v>
      </c>
      <c r="H2031" s="11">
        <f>VLOOKUP($A2031,'Medical Examinations'!$A2031:$P4365,13,FALSE)</f>
        <v>0</v>
      </c>
      <c r="I2031" s="11" t="str">
        <f>VLOOKUP($A2031,'Medical Examinations'!$A2031:$P4365,16,FALSE)</f>
        <v>No</v>
      </c>
      <c r="J2031" s="11" t="str">
        <f>VLOOKUP($A2031,'Medical Examinations'!$A2031:$P4365,11,FALSE)</f>
        <v>Obesity</v>
      </c>
      <c r="K2031" s="11" t="str">
        <f>VLOOKUP($A2031,'Medical Examinations'!$A2031:$P4365,12,FALSE)</f>
        <v>Normal</v>
      </c>
      <c r="L2031" s="11" t="str">
        <f>VLOOKUP($A862,'Hospitalisation Details'!$K862:$S3204,7,FALSE)</f>
        <v>9 Aug 1995</v>
      </c>
      <c r="M2031" s="17">
        <f>VLOOKUP($A862,'Hospitalisation Details'!$K862:$S3204,9,FALSE)</f>
        <v>12452.25</v>
      </c>
      <c r="N2031" s="11" t="str">
        <f>VLOOKUP($A862,'Hospitalisation Details'!$K862:$S3204,4,FALSE)</f>
        <v>Tier - 3</v>
      </c>
      <c r="O2031" s="11" t="str">
        <f>VLOOKUP($A862,'Hospitalisation Details'!$K862:$S3204,5,FALSE)</f>
        <v>Tier - 3</v>
      </c>
      <c r="P2031" s="11" t="str">
        <f>VLOOKUP($A862,'Hospitalisation Details'!$K862:$S3204,6,FALSE)</f>
        <v>R1012</v>
      </c>
      <c r="Q2031" s="36">
        <f ca="1">VLOOKUP($A862,'Hospitalisation Details'!$K862:$S3204,8,FALSE)</f>
        <v>29</v>
      </c>
    </row>
    <row r="2032" spans="1:17" x14ac:dyDescent="0.3">
      <c r="A2032" s="14" t="str">
        <f>VLOOKUP('Customer Names'!A2032,'Customer Names'!A2032:F4366,1,FALSE)</f>
        <v>Id2031</v>
      </c>
      <c r="B2032" s="11" t="str">
        <f>VLOOKUP('Customer Names'!B2032,'Customer Names'!B2032:G4366,5,FALSE)</f>
        <v>Kipling</v>
      </c>
      <c r="C2032" s="11">
        <f>VLOOKUP($A2032,'Medical Examinations'!$A2032:$O4366,2,FALSE)</f>
        <v>28.12</v>
      </c>
      <c r="D2032" s="11">
        <f>VLOOKUP($A2032,'Medical Examinations'!$A2032:$O4366,3,FALSE)</f>
        <v>5.55</v>
      </c>
      <c r="E2032" s="11" t="str">
        <f>VLOOKUP($A2032,'Medical Examinations'!$A2032:$P4366,14,FALSE)</f>
        <v>Yes</v>
      </c>
      <c r="F2032" s="11" t="str">
        <f>VLOOKUP($A2032,'Medical Examinations'!$A2032:$O4366,5,FALSE)</f>
        <v>Yes</v>
      </c>
      <c r="G2032" s="11" t="str">
        <f>VLOOKUP($A2032,'Medical Examinations'!$A2032:$O4366,6,FALSE)</f>
        <v>No</v>
      </c>
      <c r="H2032" s="11">
        <f>VLOOKUP($A2032,'Medical Examinations'!$A2032:$P4366,13,FALSE)</f>
        <v>2</v>
      </c>
      <c r="I2032" s="11" t="str">
        <f>VLOOKUP($A2032,'Medical Examinations'!$A2032:$P4366,16,FALSE)</f>
        <v>No</v>
      </c>
      <c r="J2032" s="11" t="str">
        <f>VLOOKUP($A2032,'Medical Examinations'!$A2032:$P4366,11,FALSE)</f>
        <v>Overweight</v>
      </c>
      <c r="K2032" s="11" t="str">
        <f>VLOOKUP($A2032,'Medical Examinations'!$A2032:$P4366,12,FALSE)</f>
        <v>Normal</v>
      </c>
      <c r="L2032" s="11" t="str">
        <f>VLOOKUP($A863,'Hospitalisation Details'!$K863:$S3205,7,FALSE)</f>
        <v>4 Aug 1964</v>
      </c>
      <c r="M2032" s="17">
        <f>VLOOKUP($A863,'Hospitalisation Details'!$K863:$S3205,9,FALSE)</f>
        <v>12430.95</v>
      </c>
      <c r="N2032" s="11" t="str">
        <f>VLOOKUP($A863,'Hospitalisation Details'!$K863:$S3205,4,FALSE)</f>
        <v>Tier - 3</v>
      </c>
      <c r="O2032" s="11" t="str">
        <f>VLOOKUP($A863,'Hospitalisation Details'!$K863:$S3205,5,FALSE)</f>
        <v>Tier - 3</v>
      </c>
      <c r="P2032" s="11" t="str">
        <f>VLOOKUP($A863,'Hospitalisation Details'!$K863:$S3205,6,FALSE)</f>
        <v>R1024</v>
      </c>
      <c r="Q2032" s="36">
        <f ca="1">VLOOKUP($A863,'Hospitalisation Details'!$K863:$S3205,8,FALSE)</f>
        <v>60</v>
      </c>
    </row>
    <row r="2033" spans="1:17" x14ac:dyDescent="0.3">
      <c r="A2033" s="14" t="str">
        <f>VLOOKUP('Customer Names'!A2033,'Customer Names'!A2033:F4367,1,FALSE)</f>
        <v>Id2032</v>
      </c>
      <c r="B2033" s="11" t="str">
        <f>VLOOKUP('Customer Names'!B2033,'Customer Names'!B2033:G4367,5,FALSE)</f>
        <v>Duncan</v>
      </c>
      <c r="C2033" s="11">
        <f>VLOOKUP($A2033,'Medical Examinations'!$A2033:$O4367,2,FALSE)</f>
        <v>29.45</v>
      </c>
      <c r="D2033" s="11">
        <f>VLOOKUP($A2033,'Medical Examinations'!$A2033:$O4367,3,FALSE)</f>
        <v>5.24</v>
      </c>
      <c r="E2033" s="11" t="str">
        <f>VLOOKUP($A2033,'Medical Examinations'!$A2033:$P4367,14,FALSE)</f>
        <v>Yes</v>
      </c>
      <c r="F2033" s="11" t="str">
        <f>VLOOKUP($A2033,'Medical Examinations'!$A2033:$O4367,5,FALSE)</f>
        <v>No</v>
      </c>
      <c r="G2033" s="11" t="str">
        <f>VLOOKUP($A2033,'Medical Examinations'!$A2033:$O4367,6,FALSE)</f>
        <v>No</v>
      </c>
      <c r="H2033" s="11">
        <f>VLOOKUP($A2033,'Medical Examinations'!$A2033:$P4367,13,FALSE)</f>
        <v>0</v>
      </c>
      <c r="I2033" s="11" t="str">
        <f>VLOOKUP($A2033,'Medical Examinations'!$A2033:$P4367,16,FALSE)</f>
        <v>No</v>
      </c>
      <c r="J2033" s="11" t="str">
        <f>VLOOKUP($A2033,'Medical Examinations'!$A2033:$P4367,11,FALSE)</f>
        <v>Overweight</v>
      </c>
      <c r="K2033" s="11" t="str">
        <f>VLOOKUP($A2033,'Medical Examinations'!$A2033:$P4367,12,FALSE)</f>
        <v>Normal</v>
      </c>
      <c r="L2033" s="11" t="str">
        <f>VLOOKUP($A864,'Hospitalisation Details'!$K864:$S3206,7,FALSE)</f>
        <v>14 Jul 1979</v>
      </c>
      <c r="M2033" s="17">
        <f>VLOOKUP($A864,'Hospitalisation Details'!$K864:$S3206,9,FALSE)</f>
        <v>12408.29</v>
      </c>
      <c r="N2033" s="11" t="str">
        <f>VLOOKUP($A864,'Hospitalisation Details'!$K864:$S3206,4,FALSE)</f>
        <v>Tier - 3</v>
      </c>
      <c r="O2033" s="11" t="str">
        <f>VLOOKUP($A864,'Hospitalisation Details'!$K864:$S3206,5,FALSE)</f>
        <v>Tier - 1</v>
      </c>
      <c r="P2033" s="11" t="str">
        <f>VLOOKUP($A864,'Hospitalisation Details'!$K864:$S3206,6,FALSE)</f>
        <v>R1022</v>
      </c>
      <c r="Q2033" s="36">
        <f ca="1">VLOOKUP($A864,'Hospitalisation Details'!$K864:$S3206,8,FALSE)</f>
        <v>45</v>
      </c>
    </row>
    <row r="2034" spans="1:17" x14ac:dyDescent="0.3">
      <c r="A2034" s="14" t="str">
        <f>VLOOKUP('Customer Names'!A2034,'Customer Names'!A2034:F4368,1,FALSE)</f>
        <v>Id2033</v>
      </c>
      <c r="B2034" s="11" t="str">
        <f>VLOOKUP('Customer Names'!B2034,'Customer Names'!B2034:G4368,5,FALSE)</f>
        <v>Louis C</v>
      </c>
      <c r="C2034" s="11">
        <f>VLOOKUP($A2034,'Medical Examinations'!$A2034:$O4368,2,FALSE)</f>
        <v>27.94</v>
      </c>
      <c r="D2034" s="11">
        <f>VLOOKUP($A2034,'Medical Examinations'!$A2034:$O4368,3,FALSE)</f>
        <v>6.08</v>
      </c>
      <c r="E2034" s="11" t="str">
        <f>VLOOKUP($A2034,'Medical Examinations'!$A2034:$P4368,14,FALSE)</f>
        <v>No</v>
      </c>
      <c r="F2034" s="11" t="str">
        <f>VLOOKUP($A2034,'Medical Examinations'!$A2034:$O4368,5,FALSE)</f>
        <v>No</v>
      </c>
      <c r="G2034" s="11" t="str">
        <f>VLOOKUP($A2034,'Medical Examinations'!$A2034:$O4368,6,FALSE)</f>
        <v>Yes</v>
      </c>
      <c r="H2034" s="11">
        <f>VLOOKUP($A2034,'Medical Examinations'!$A2034:$P4368,13,FALSE)</f>
        <v>1</v>
      </c>
      <c r="I2034" s="11" t="str">
        <f>VLOOKUP($A2034,'Medical Examinations'!$A2034:$P4368,16,FALSE)</f>
        <v>No</v>
      </c>
      <c r="J2034" s="11" t="str">
        <f>VLOOKUP($A2034,'Medical Examinations'!$A2034:$P4368,11,FALSE)</f>
        <v>Overweight</v>
      </c>
      <c r="K2034" s="11" t="str">
        <f>VLOOKUP($A2034,'Medical Examinations'!$A2034:$P4368,12,FALSE)</f>
        <v>Prediabetes</v>
      </c>
      <c r="L2034" s="11" t="str">
        <f>VLOOKUP($A865,'Hospitalisation Details'!$K865:$S3207,7,FALSE)</f>
        <v>21 Aug 1972</v>
      </c>
      <c r="M2034" s="17">
        <f>VLOOKUP($A865,'Hospitalisation Details'!$K865:$S3207,9,FALSE)</f>
        <v>12407.3</v>
      </c>
      <c r="N2034" s="11" t="str">
        <f>VLOOKUP($A865,'Hospitalisation Details'!$K865:$S3207,4,FALSE)</f>
        <v>Tier - 3</v>
      </c>
      <c r="O2034" s="11" t="str">
        <f>VLOOKUP($A865,'Hospitalisation Details'!$K865:$S3207,5,FALSE)</f>
        <v>Tier - 2</v>
      </c>
      <c r="P2034" s="11" t="str">
        <f>VLOOKUP($A865,'Hospitalisation Details'!$K865:$S3207,6,FALSE)</f>
        <v>R1021</v>
      </c>
      <c r="Q2034" s="36">
        <f ca="1">VLOOKUP($A865,'Hospitalisation Details'!$K865:$S3207,8,FALSE)</f>
        <v>52</v>
      </c>
    </row>
    <row r="2035" spans="1:17" x14ac:dyDescent="0.3">
      <c r="A2035" s="14" t="str">
        <f>VLOOKUP('Customer Names'!A2035,'Customer Names'!A2035:F4369,1,FALSE)</f>
        <v>Id2034</v>
      </c>
      <c r="B2035" s="11" t="str">
        <f>VLOOKUP('Customer Names'!B2035,'Customer Names'!B2035:G4369,5,FALSE)</f>
        <v>Daniel J</v>
      </c>
      <c r="C2035" s="11">
        <f>VLOOKUP($A2035,'Medical Examinations'!$A2035:$O4369,2,FALSE)</f>
        <v>27.2</v>
      </c>
      <c r="D2035" s="11">
        <f>VLOOKUP($A2035,'Medical Examinations'!$A2035:$O4369,3,FALSE)</f>
        <v>5.83</v>
      </c>
      <c r="E2035" s="11" t="str">
        <f>VLOOKUP($A2035,'Medical Examinations'!$A2035:$P4369,14,FALSE)</f>
        <v>No</v>
      </c>
      <c r="F2035" s="11" t="str">
        <f>VLOOKUP($A2035,'Medical Examinations'!$A2035:$O4369,5,FALSE)</f>
        <v>No</v>
      </c>
      <c r="G2035" s="11" t="str">
        <f>VLOOKUP($A2035,'Medical Examinations'!$A2035:$O4369,6,FALSE)</f>
        <v>Yes</v>
      </c>
      <c r="H2035" s="11">
        <f>VLOOKUP($A2035,'Medical Examinations'!$A2035:$P4369,13,FALSE)</f>
        <v>1</v>
      </c>
      <c r="I2035" s="11" t="str">
        <f>VLOOKUP($A2035,'Medical Examinations'!$A2035:$P4369,16,FALSE)</f>
        <v>No</v>
      </c>
      <c r="J2035" s="11" t="str">
        <f>VLOOKUP($A2035,'Medical Examinations'!$A2035:$P4369,11,FALSE)</f>
        <v>Overweight</v>
      </c>
      <c r="K2035" s="11" t="str">
        <f>VLOOKUP($A2035,'Medical Examinations'!$A2035:$P4369,12,FALSE)</f>
        <v>Prediabetes</v>
      </c>
      <c r="L2035" s="11" t="str">
        <f>VLOOKUP($A866,'Hospitalisation Details'!$K866:$S3208,7,FALSE)</f>
        <v>29 Dec 1989</v>
      </c>
      <c r="M2035" s="17">
        <f>VLOOKUP($A866,'Hospitalisation Details'!$K866:$S3208,9,FALSE)</f>
        <v>12404.88</v>
      </c>
      <c r="N2035" s="11" t="str">
        <f>VLOOKUP($A866,'Hospitalisation Details'!$K866:$S3208,4,FALSE)</f>
        <v>Tier - 3</v>
      </c>
      <c r="O2035" s="11" t="str">
        <f>VLOOKUP($A866,'Hospitalisation Details'!$K866:$S3208,5,FALSE)</f>
        <v>Tier - 3</v>
      </c>
      <c r="P2035" s="11" t="str">
        <f>VLOOKUP($A866,'Hospitalisation Details'!$K866:$S3208,6,FALSE)</f>
        <v>R1016</v>
      </c>
      <c r="Q2035" s="36">
        <f ca="1">VLOOKUP($A866,'Hospitalisation Details'!$K866:$S3208,8,FALSE)</f>
        <v>35</v>
      </c>
    </row>
    <row r="2036" spans="1:17" x14ac:dyDescent="0.3">
      <c r="A2036" s="14" t="str">
        <f>VLOOKUP('Customer Names'!A2036,'Customer Names'!A2036:F4370,1,FALSE)</f>
        <v>Id2035</v>
      </c>
      <c r="B2036" s="11" t="str">
        <f>VLOOKUP('Customer Names'!B2036,'Customer Names'!B2036:G4370,5,FALSE)</f>
        <v>Ildiko M</v>
      </c>
      <c r="C2036" s="11">
        <f>VLOOKUP($A2036,'Medical Examinations'!$A2036:$O4370,2,FALSE)</f>
        <v>33.344999999999999</v>
      </c>
      <c r="D2036" s="11">
        <f>VLOOKUP($A2036,'Medical Examinations'!$A2036:$O4370,3,FALSE)</f>
        <v>4.29</v>
      </c>
      <c r="E2036" s="11" t="str">
        <f>VLOOKUP($A2036,'Medical Examinations'!$A2036:$P4370,14,FALSE)</f>
        <v>No</v>
      </c>
      <c r="F2036" s="11" t="str">
        <f>VLOOKUP($A2036,'Medical Examinations'!$A2036:$O4370,5,FALSE)</f>
        <v>No</v>
      </c>
      <c r="G2036" s="11" t="str">
        <f>VLOOKUP($A2036,'Medical Examinations'!$A2036:$O4370,6,FALSE)</f>
        <v>No</v>
      </c>
      <c r="H2036" s="11">
        <f>VLOOKUP($A2036,'Medical Examinations'!$A2036:$P4370,13,FALSE)</f>
        <v>1</v>
      </c>
      <c r="I2036" s="11" t="str">
        <f>VLOOKUP($A2036,'Medical Examinations'!$A2036:$P4370,16,FALSE)</f>
        <v>No</v>
      </c>
      <c r="J2036" s="11" t="str">
        <f>VLOOKUP($A2036,'Medical Examinations'!$A2036:$P4370,11,FALSE)</f>
        <v>Obesity</v>
      </c>
      <c r="K2036" s="11" t="str">
        <f>VLOOKUP($A2036,'Medical Examinations'!$A2036:$P4370,12,FALSE)</f>
        <v>Normal</v>
      </c>
      <c r="L2036" s="11" t="str">
        <f>VLOOKUP($A867,'Hospitalisation Details'!$K867:$S3209,7,FALSE)</f>
        <v>26 Sep 1962</v>
      </c>
      <c r="M2036" s="17">
        <f>VLOOKUP($A867,'Hospitalisation Details'!$K867:$S3209,9,FALSE)</f>
        <v>12369.89</v>
      </c>
      <c r="N2036" s="11" t="str">
        <f>VLOOKUP($A867,'Hospitalisation Details'!$K867:$S3209,4,FALSE)</f>
        <v>Tier - 3</v>
      </c>
      <c r="O2036" s="11" t="str">
        <f>VLOOKUP($A867,'Hospitalisation Details'!$K867:$S3209,5,FALSE)</f>
        <v>Tier - 2</v>
      </c>
      <c r="P2036" s="11" t="str">
        <f>VLOOKUP($A867,'Hospitalisation Details'!$K867:$S3209,6,FALSE)</f>
        <v>R1024</v>
      </c>
      <c r="Q2036" s="36">
        <f ca="1">VLOOKUP($A867,'Hospitalisation Details'!$K867:$S3209,8,FALSE)</f>
        <v>62</v>
      </c>
    </row>
    <row r="2037" spans="1:17" x14ac:dyDescent="0.3">
      <c r="A2037" s="14" t="str">
        <f>VLOOKUP('Customer Names'!A2037,'Customer Names'!A2037:F4371,1,FALSE)</f>
        <v>Id2036</v>
      </c>
      <c r="B2037" s="11" t="str">
        <f>VLOOKUP('Customer Names'!B2037,'Customer Names'!B2037:G4371,5,FALSE)</f>
        <v>Melinda E</v>
      </c>
      <c r="C2037" s="11">
        <f>VLOOKUP($A2037,'Medical Examinations'!$A2037:$O4371,2,FALSE)</f>
        <v>29.925000000000001</v>
      </c>
      <c r="D2037" s="11">
        <f>VLOOKUP($A2037,'Medical Examinations'!$A2037:$O4371,3,FALSE)</f>
        <v>5.3</v>
      </c>
      <c r="E2037" s="11" t="str">
        <f>VLOOKUP($A2037,'Medical Examinations'!$A2037:$P4371,14,FALSE)</f>
        <v>No</v>
      </c>
      <c r="F2037" s="11" t="str">
        <f>VLOOKUP($A2037,'Medical Examinations'!$A2037:$O4371,5,FALSE)</f>
        <v>No</v>
      </c>
      <c r="G2037" s="11" t="str">
        <f>VLOOKUP($A2037,'Medical Examinations'!$A2037:$O4371,6,FALSE)</f>
        <v>No</v>
      </c>
      <c r="H2037" s="11">
        <f>VLOOKUP($A2037,'Medical Examinations'!$A2037:$P4371,13,FALSE)</f>
        <v>1</v>
      </c>
      <c r="I2037" s="11" t="str">
        <f>VLOOKUP($A2037,'Medical Examinations'!$A2037:$P4371,16,FALSE)</f>
        <v>No</v>
      </c>
      <c r="J2037" s="11" t="str">
        <f>VLOOKUP($A2037,'Medical Examinations'!$A2037:$P4371,11,FALSE)</f>
        <v>Obesity</v>
      </c>
      <c r="K2037" s="11" t="str">
        <f>VLOOKUP($A2037,'Medical Examinations'!$A2037:$P4371,12,FALSE)</f>
        <v>Normal</v>
      </c>
      <c r="L2037" s="11" t="str">
        <f>VLOOKUP($A868,'Hospitalisation Details'!$K868:$S3210,7,FALSE)</f>
        <v>29 Dec 1966</v>
      </c>
      <c r="M2037" s="17">
        <f>VLOOKUP($A868,'Hospitalisation Details'!$K868:$S3210,9,FALSE)</f>
        <v>12363.55</v>
      </c>
      <c r="N2037" s="11" t="str">
        <f>VLOOKUP($A868,'Hospitalisation Details'!$K868:$S3210,4,FALSE)</f>
        <v>Tier - 3</v>
      </c>
      <c r="O2037" s="11" t="str">
        <f>VLOOKUP($A868,'Hospitalisation Details'!$K868:$S3210,5,FALSE)</f>
        <v>Tier - 3</v>
      </c>
      <c r="P2037" s="11" t="str">
        <f>VLOOKUP($A868,'Hospitalisation Details'!$K868:$S3210,6,FALSE)</f>
        <v>R1011</v>
      </c>
      <c r="Q2037" s="36">
        <f ca="1">VLOOKUP($A868,'Hospitalisation Details'!$K868:$S3210,8,FALSE)</f>
        <v>58</v>
      </c>
    </row>
    <row r="2038" spans="1:17" x14ac:dyDescent="0.3">
      <c r="A2038" s="14" t="str">
        <f>VLOOKUP('Customer Names'!A2038,'Customer Names'!A2038:F4372,1,FALSE)</f>
        <v>Id2037</v>
      </c>
      <c r="B2038" s="11" t="str">
        <f>VLOOKUP('Customer Names'!B2038,'Customer Names'!B2038:G4372,5,FALSE)</f>
        <v>Ashley M</v>
      </c>
      <c r="C2038" s="11">
        <f>VLOOKUP($A2038,'Medical Examinations'!$A2038:$O4372,2,FALSE)</f>
        <v>24.225000000000001</v>
      </c>
      <c r="D2038" s="11">
        <f>VLOOKUP($A2038,'Medical Examinations'!$A2038:$O4372,3,FALSE)</f>
        <v>4.42</v>
      </c>
      <c r="E2038" s="11" t="str">
        <f>VLOOKUP($A2038,'Medical Examinations'!$A2038:$P4372,14,FALSE)</f>
        <v>No</v>
      </c>
      <c r="F2038" s="11" t="str">
        <f>VLOOKUP($A2038,'Medical Examinations'!$A2038:$O4372,5,FALSE)</f>
        <v>No</v>
      </c>
      <c r="G2038" s="11" t="str">
        <f>VLOOKUP($A2038,'Medical Examinations'!$A2038:$O4372,6,FALSE)</f>
        <v>No</v>
      </c>
      <c r="H2038" s="11">
        <f>VLOOKUP($A2038,'Medical Examinations'!$A2038:$P4372,13,FALSE)</f>
        <v>1</v>
      </c>
      <c r="I2038" s="11" t="str">
        <f>VLOOKUP($A2038,'Medical Examinations'!$A2038:$P4372,16,FALSE)</f>
        <v>No</v>
      </c>
      <c r="J2038" s="11" t="str">
        <f>VLOOKUP($A2038,'Medical Examinations'!$A2038:$P4372,11,FALSE)</f>
        <v>Normal Weight</v>
      </c>
      <c r="K2038" s="11" t="str">
        <f>VLOOKUP($A2038,'Medical Examinations'!$A2038:$P4372,12,FALSE)</f>
        <v>Normal</v>
      </c>
      <c r="L2038" s="11" t="str">
        <f>VLOOKUP($A869,'Hospitalisation Details'!$K869:$S3211,7,FALSE)</f>
        <v>22 Sep 1963</v>
      </c>
      <c r="M2038" s="17">
        <f>VLOOKUP($A869,'Hospitalisation Details'!$K869:$S3211,9,FALSE)</f>
        <v>12347.17</v>
      </c>
      <c r="N2038" s="11" t="str">
        <f>VLOOKUP($A869,'Hospitalisation Details'!$K869:$S3211,4,FALSE)</f>
        <v>Tier - 3</v>
      </c>
      <c r="O2038" s="11" t="str">
        <f>VLOOKUP($A869,'Hospitalisation Details'!$K869:$S3211,5,FALSE)</f>
        <v>Tier - 3</v>
      </c>
      <c r="P2038" s="11" t="str">
        <f>VLOOKUP($A869,'Hospitalisation Details'!$K869:$S3211,6,FALSE)</f>
        <v>R1011</v>
      </c>
      <c r="Q2038" s="36">
        <f ca="1">VLOOKUP($A869,'Hospitalisation Details'!$K869:$S3211,8,FALSE)</f>
        <v>61</v>
      </c>
    </row>
    <row r="2039" spans="1:17" x14ac:dyDescent="0.3">
      <c r="A2039" s="14" t="str">
        <f>VLOOKUP('Customer Names'!A2039,'Customer Names'!A2039:F4373,1,FALSE)</f>
        <v>Id2038</v>
      </c>
      <c r="B2039" s="11" t="str">
        <f>VLOOKUP('Customer Names'!B2039,'Customer Names'!B2039:G4373,5,FALSE)</f>
        <v>Stephanie</v>
      </c>
      <c r="C2039" s="11">
        <f>VLOOKUP($A2039,'Medical Examinations'!$A2039:$O4373,2,FALSE)</f>
        <v>29.68</v>
      </c>
      <c r="D2039" s="11">
        <f>VLOOKUP($A2039,'Medical Examinations'!$A2039:$O4373,3,FALSE)</f>
        <v>5.68</v>
      </c>
      <c r="E2039" s="11" t="str">
        <f>VLOOKUP($A2039,'Medical Examinations'!$A2039:$P4373,14,FALSE)</f>
        <v>No</v>
      </c>
      <c r="F2039" s="11" t="str">
        <f>VLOOKUP($A2039,'Medical Examinations'!$A2039:$O4373,5,FALSE)</f>
        <v>Yes</v>
      </c>
      <c r="G2039" s="11" t="str">
        <f>VLOOKUP($A2039,'Medical Examinations'!$A2039:$O4373,6,FALSE)</f>
        <v>No</v>
      </c>
      <c r="H2039" s="11">
        <f>VLOOKUP($A2039,'Medical Examinations'!$A2039:$P4373,13,FALSE)</f>
        <v>1</v>
      </c>
      <c r="I2039" s="11" t="str">
        <f>VLOOKUP($A2039,'Medical Examinations'!$A2039:$P4373,16,FALSE)</f>
        <v>No</v>
      </c>
      <c r="J2039" s="11" t="str">
        <f>VLOOKUP($A2039,'Medical Examinations'!$A2039:$P4373,11,FALSE)</f>
        <v>Overweight</v>
      </c>
      <c r="K2039" s="11" t="str">
        <f>VLOOKUP($A2039,'Medical Examinations'!$A2039:$P4373,12,FALSE)</f>
        <v>Normal</v>
      </c>
      <c r="L2039" s="11" t="str">
        <f>VLOOKUP($A870,'Hospitalisation Details'!$K870:$S3212,7,FALSE)</f>
        <v>2 Aug 1963</v>
      </c>
      <c r="M2039" s="17">
        <f>VLOOKUP($A870,'Hospitalisation Details'!$K870:$S3212,9,FALSE)</f>
        <v>12333.83</v>
      </c>
      <c r="N2039" s="11" t="str">
        <f>VLOOKUP($A870,'Hospitalisation Details'!$K870:$S3212,4,FALSE)</f>
        <v>Tier - 3</v>
      </c>
      <c r="O2039" s="11" t="str">
        <f>VLOOKUP($A870,'Hospitalisation Details'!$K870:$S3212,5,FALSE)</f>
        <v>Tier - 2</v>
      </c>
      <c r="P2039" s="11" t="str">
        <f>VLOOKUP($A870,'Hospitalisation Details'!$K870:$S3212,6,FALSE)</f>
        <v>R1011</v>
      </c>
      <c r="Q2039" s="36">
        <f ca="1">VLOOKUP($A870,'Hospitalisation Details'!$K870:$S3212,8,FALSE)</f>
        <v>61</v>
      </c>
    </row>
    <row r="2040" spans="1:17" x14ac:dyDescent="0.3">
      <c r="A2040" s="14" t="str">
        <f>VLOOKUP('Customer Names'!A2040,'Customer Names'!A2040:F4374,1,FALSE)</f>
        <v>Id2039</v>
      </c>
      <c r="B2040" s="11" t="str">
        <f>VLOOKUP('Customer Names'!B2040,'Customer Names'!B2040:G4374,5,FALSE)</f>
        <v>Sean P</v>
      </c>
      <c r="C2040" s="11">
        <f>VLOOKUP($A2040,'Medical Examinations'!$A2040:$O4374,2,FALSE)</f>
        <v>20.614999999999998</v>
      </c>
      <c r="D2040" s="11">
        <f>VLOOKUP($A2040,'Medical Examinations'!$A2040:$O4374,3,FALSE)</f>
        <v>6.05</v>
      </c>
      <c r="E2040" s="11" t="str">
        <f>VLOOKUP($A2040,'Medical Examinations'!$A2040:$P4374,14,FALSE)</f>
        <v>No</v>
      </c>
      <c r="F2040" s="11" t="str">
        <f>VLOOKUP($A2040,'Medical Examinations'!$A2040:$O4374,5,FALSE)</f>
        <v>No</v>
      </c>
      <c r="G2040" s="11" t="str">
        <f>VLOOKUP($A2040,'Medical Examinations'!$A2040:$O4374,6,FALSE)</f>
        <v>Yes</v>
      </c>
      <c r="H2040" s="11">
        <f>VLOOKUP($A2040,'Medical Examinations'!$A2040:$P4374,13,FALSE)</f>
        <v>1</v>
      </c>
      <c r="I2040" s="11" t="str">
        <f>VLOOKUP($A2040,'Medical Examinations'!$A2040:$P4374,16,FALSE)</f>
        <v>No</v>
      </c>
      <c r="J2040" s="11" t="str">
        <f>VLOOKUP($A2040,'Medical Examinations'!$A2040:$P4374,11,FALSE)</f>
        <v>Normal Weight</v>
      </c>
      <c r="K2040" s="11" t="str">
        <f>VLOOKUP($A2040,'Medical Examinations'!$A2040:$P4374,12,FALSE)</f>
        <v>Prediabetes</v>
      </c>
      <c r="L2040" s="11" t="str">
        <f>VLOOKUP($A871,'Hospitalisation Details'!$K871:$S3213,7,FALSE)</f>
        <v>29 Aug 1963</v>
      </c>
      <c r="M2040" s="17">
        <f>VLOOKUP($A871,'Hospitalisation Details'!$K871:$S3213,9,FALSE)</f>
        <v>12323.94</v>
      </c>
      <c r="N2040" s="11" t="str">
        <f>VLOOKUP($A871,'Hospitalisation Details'!$K871:$S3213,4,FALSE)</f>
        <v>Tier - 3</v>
      </c>
      <c r="O2040" s="11" t="str">
        <f>VLOOKUP($A871,'Hospitalisation Details'!$K871:$S3213,5,FALSE)</f>
        <v>Tier - 3</v>
      </c>
      <c r="P2040" s="11" t="str">
        <f>VLOOKUP($A871,'Hospitalisation Details'!$K871:$S3213,6,FALSE)</f>
        <v>R1017</v>
      </c>
      <c r="Q2040" s="36">
        <f ca="1">VLOOKUP($A871,'Hospitalisation Details'!$K871:$S3213,8,FALSE)</f>
        <v>61</v>
      </c>
    </row>
    <row r="2041" spans="1:17" x14ac:dyDescent="0.3">
      <c r="A2041" s="14" t="str">
        <f>VLOOKUP('Customer Names'!A2041,'Customer Names'!A2041:F4375,1,FALSE)</f>
        <v>Id2040</v>
      </c>
      <c r="B2041" s="11" t="str">
        <f>VLOOKUP('Customer Names'!B2041,'Customer Names'!B2041:G4375,5,FALSE)</f>
        <v>Emily G</v>
      </c>
      <c r="C2041" s="11">
        <f>VLOOKUP($A2041,'Medical Examinations'!$A2041:$O4375,2,FALSE)</f>
        <v>32.119999999999997</v>
      </c>
      <c r="D2041" s="11">
        <f>VLOOKUP($A2041,'Medical Examinations'!$A2041:$O4375,3,FALSE)</f>
        <v>5.33</v>
      </c>
      <c r="E2041" s="11" t="str">
        <f>VLOOKUP($A2041,'Medical Examinations'!$A2041:$P4375,14,FALSE)</f>
        <v>No</v>
      </c>
      <c r="F2041" s="11" t="str">
        <f>VLOOKUP($A2041,'Medical Examinations'!$A2041:$O4375,5,FALSE)</f>
        <v>Yes</v>
      </c>
      <c r="G2041" s="11" t="str">
        <f>VLOOKUP($A2041,'Medical Examinations'!$A2041:$O4375,6,FALSE)</f>
        <v>No</v>
      </c>
      <c r="H2041" s="11">
        <f>VLOOKUP($A2041,'Medical Examinations'!$A2041:$P4375,13,FALSE)</f>
        <v>1</v>
      </c>
      <c r="I2041" s="11" t="str">
        <f>VLOOKUP($A2041,'Medical Examinations'!$A2041:$P4375,16,FALSE)</f>
        <v>No</v>
      </c>
      <c r="J2041" s="11" t="str">
        <f>VLOOKUP($A2041,'Medical Examinations'!$A2041:$P4375,11,FALSE)</f>
        <v>Obesity</v>
      </c>
      <c r="K2041" s="11" t="str">
        <f>VLOOKUP($A2041,'Medical Examinations'!$A2041:$P4375,12,FALSE)</f>
        <v>Normal</v>
      </c>
      <c r="L2041" s="11" t="str">
        <f>VLOOKUP($A872,'Hospitalisation Details'!$K872:$S3214,7,FALSE)</f>
        <v>28 Oct 1963</v>
      </c>
      <c r="M2041" s="17">
        <f>VLOOKUP($A872,'Hospitalisation Details'!$K872:$S3214,9,FALSE)</f>
        <v>12299.59</v>
      </c>
      <c r="N2041" s="11" t="str">
        <f>VLOOKUP($A872,'Hospitalisation Details'!$K872:$S3214,4,FALSE)</f>
        <v>Tier - 3</v>
      </c>
      <c r="O2041" s="11" t="str">
        <f>VLOOKUP($A872,'Hospitalisation Details'!$K872:$S3214,5,FALSE)</f>
        <v>Tier - 1</v>
      </c>
      <c r="P2041" s="11" t="str">
        <f>VLOOKUP($A872,'Hospitalisation Details'!$K872:$S3214,6,FALSE)</f>
        <v>R1025</v>
      </c>
      <c r="Q2041" s="36">
        <f ca="1">VLOOKUP($A872,'Hospitalisation Details'!$K872:$S3214,8,FALSE)</f>
        <v>61</v>
      </c>
    </row>
    <row r="2042" spans="1:17" x14ac:dyDescent="0.3">
      <c r="A2042" s="14" t="str">
        <f>VLOOKUP('Customer Names'!A2042,'Customer Names'!A2042:F4376,1,FALSE)</f>
        <v>Id2041</v>
      </c>
      <c r="B2042" s="11" t="str">
        <f>VLOOKUP('Customer Names'!B2042,'Customer Names'!B2042:G4376,5,FALSE)</f>
        <v>Malcolm</v>
      </c>
      <c r="C2042" s="11">
        <f>VLOOKUP($A2042,'Medical Examinations'!$A2042:$O4376,2,FALSE)</f>
        <v>27.36</v>
      </c>
      <c r="D2042" s="11">
        <f>VLOOKUP($A2042,'Medical Examinations'!$A2042:$O4376,3,FALSE)</f>
        <v>6.22</v>
      </c>
      <c r="E2042" s="11" t="str">
        <f>VLOOKUP($A2042,'Medical Examinations'!$A2042:$P4376,14,FALSE)</f>
        <v>No</v>
      </c>
      <c r="F2042" s="11" t="str">
        <f>VLOOKUP($A2042,'Medical Examinations'!$A2042:$O4376,5,FALSE)</f>
        <v>No</v>
      </c>
      <c r="G2042" s="11" t="str">
        <f>VLOOKUP($A2042,'Medical Examinations'!$A2042:$O4376,6,FALSE)</f>
        <v>No</v>
      </c>
      <c r="H2042" s="11">
        <f>VLOOKUP($A2042,'Medical Examinations'!$A2042:$P4376,13,FALSE)</f>
        <v>0</v>
      </c>
      <c r="I2042" s="11" t="str">
        <f>VLOOKUP($A2042,'Medical Examinations'!$A2042:$P4376,16,FALSE)</f>
        <v>No</v>
      </c>
      <c r="J2042" s="11" t="str">
        <f>VLOOKUP($A2042,'Medical Examinations'!$A2042:$P4376,11,FALSE)</f>
        <v>Overweight</v>
      </c>
      <c r="K2042" s="11" t="str">
        <f>VLOOKUP($A2042,'Medical Examinations'!$A2042:$P4376,12,FALSE)</f>
        <v>Prediabetes</v>
      </c>
      <c r="L2042" s="11" t="str">
        <f>VLOOKUP($A873,'Hospitalisation Details'!$K873:$S3215,7,FALSE)</f>
        <v>29 Oct 1990</v>
      </c>
      <c r="M2042" s="17">
        <f>VLOOKUP($A873,'Hospitalisation Details'!$K873:$S3215,9,FALSE)</f>
        <v>12282.38</v>
      </c>
      <c r="N2042" s="11" t="str">
        <f>VLOOKUP($A873,'Hospitalisation Details'!$K873:$S3215,4,FALSE)</f>
        <v>Tier - 3</v>
      </c>
      <c r="O2042" s="11" t="str">
        <f>VLOOKUP($A873,'Hospitalisation Details'!$K873:$S3215,5,FALSE)</f>
        <v>Tier - 1</v>
      </c>
      <c r="P2042" s="11" t="str">
        <f>VLOOKUP($A873,'Hospitalisation Details'!$K873:$S3215,6,FALSE)</f>
        <v>R1011</v>
      </c>
      <c r="Q2042" s="36">
        <f ca="1">VLOOKUP($A873,'Hospitalisation Details'!$K873:$S3215,8,FALSE)</f>
        <v>34</v>
      </c>
    </row>
    <row r="2043" spans="1:17" x14ac:dyDescent="0.3">
      <c r="A2043" s="14" t="str">
        <f>VLOOKUP('Customer Names'!A2043,'Customer Names'!A2043:F4377,1,FALSE)</f>
        <v>Id2042</v>
      </c>
      <c r="B2043" s="11" t="str">
        <f>VLOOKUP('Customer Names'!B2043,'Customer Names'!B2043:G4377,5,FALSE)</f>
        <v>Danilo</v>
      </c>
      <c r="C2043" s="11">
        <f>VLOOKUP($A2043,'Medical Examinations'!$A2043:$O4377,2,FALSE)</f>
        <v>17.385000000000002</v>
      </c>
      <c r="D2043" s="11">
        <f>VLOOKUP($A2043,'Medical Examinations'!$A2043:$O4377,3,FALSE)</f>
        <v>5.84</v>
      </c>
      <c r="E2043" s="11" t="str">
        <f>VLOOKUP($A2043,'Medical Examinations'!$A2043:$P4377,14,FALSE)</f>
        <v>No</v>
      </c>
      <c r="F2043" s="11" t="str">
        <f>VLOOKUP($A2043,'Medical Examinations'!$A2043:$O4377,5,FALSE)</f>
        <v>No</v>
      </c>
      <c r="G2043" s="11" t="str">
        <f>VLOOKUP($A2043,'Medical Examinations'!$A2043:$O4377,6,FALSE)</f>
        <v>No</v>
      </c>
      <c r="H2043" s="11">
        <f>VLOOKUP($A2043,'Medical Examinations'!$A2043:$P4377,13,FALSE)</f>
        <v>0</v>
      </c>
      <c r="I2043" s="11" t="str">
        <f>VLOOKUP($A2043,'Medical Examinations'!$A2043:$P4377,16,FALSE)</f>
        <v>No</v>
      </c>
      <c r="J2043" s="11" t="str">
        <f>VLOOKUP($A2043,'Medical Examinations'!$A2043:$P4377,11,FALSE)</f>
        <v>Underweight</v>
      </c>
      <c r="K2043" s="11" t="str">
        <f>VLOOKUP($A2043,'Medical Examinations'!$A2043:$P4377,12,FALSE)</f>
        <v>Prediabetes</v>
      </c>
      <c r="L2043" s="11" t="str">
        <f>VLOOKUP($A874,'Hospitalisation Details'!$K874:$S3216,7,FALSE)</f>
        <v>16 Nov 1966</v>
      </c>
      <c r="M2043" s="17">
        <f>VLOOKUP($A874,'Hospitalisation Details'!$K874:$S3216,9,FALSE)</f>
        <v>12282.03</v>
      </c>
      <c r="N2043" s="11" t="str">
        <f>VLOOKUP($A874,'Hospitalisation Details'!$K874:$S3216,4,FALSE)</f>
        <v>Tier - 3</v>
      </c>
      <c r="O2043" s="11" t="str">
        <f>VLOOKUP($A874,'Hospitalisation Details'!$K874:$S3216,5,FALSE)</f>
        <v>Tier - 1</v>
      </c>
      <c r="P2043" s="11" t="str">
        <f>VLOOKUP($A874,'Hospitalisation Details'!$K874:$S3216,6,FALSE)</f>
        <v>R1025</v>
      </c>
      <c r="Q2043" s="36">
        <f ca="1">VLOOKUP($A874,'Hospitalisation Details'!$K874:$S3216,8,FALSE)</f>
        <v>58</v>
      </c>
    </row>
    <row r="2044" spans="1:17" x14ac:dyDescent="0.3">
      <c r="A2044" s="14" t="str">
        <f>VLOOKUP('Customer Names'!A2044,'Customer Names'!A2044:F4378,1,FALSE)</f>
        <v>Id2043</v>
      </c>
      <c r="B2044" s="11" t="str">
        <f>VLOOKUP('Customer Names'!B2044,'Customer Names'!B2044:G4378,5,FALSE)</f>
        <v>Mikko</v>
      </c>
      <c r="C2044" s="11">
        <f>VLOOKUP($A2044,'Medical Examinations'!$A2044:$O4378,2,FALSE)</f>
        <v>30.13</v>
      </c>
      <c r="D2044" s="11">
        <f>VLOOKUP($A2044,'Medical Examinations'!$A2044:$O4378,3,FALSE)</f>
        <v>5.71</v>
      </c>
      <c r="E2044" s="11" t="str">
        <f>VLOOKUP($A2044,'Medical Examinations'!$A2044:$P4378,14,FALSE)</f>
        <v>No</v>
      </c>
      <c r="F2044" s="11" t="str">
        <f>VLOOKUP($A2044,'Medical Examinations'!$A2044:$O4378,5,FALSE)</f>
        <v>Yes</v>
      </c>
      <c r="G2044" s="11" t="str">
        <f>VLOOKUP($A2044,'Medical Examinations'!$A2044:$O4378,6,FALSE)</f>
        <v>No</v>
      </c>
      <c r="H2044" s="11">
        <f>VLOOKUP($A2044,'Medical Examinations'!$A2044:$P4378,13,FALSE)</f>
        <v>1</v>
      </c>
      <c r="I2044" s="11" t="str">
        <f>VLOOKUP($A2044,'Medical Examinations'!$A2044:$P4378,16,FALSE)</f>
        <v>No</v>
      </c>
      <c r="J2044" s="11" t="str">
        <f>VLOOKUP($A2044,'Medical Examinations'!$A2044:$P4378,11,FALSE)</f>
        <v>Obesity</v>
      </c>
      <c r="K2044" s="11" t="str">
        <f>VLOOKUP($A2044,'Medical Examinations'!$A2044:$P4378,12,FALSE)</f>
        <v>Prediabetes</v>
      </c>
      <c r="L2044" s="11" t="str">
        <f>VLOOKUP($A875,'Hospitalisation Details'!$K875:$S3217,7,FALSE)</f>
        <v>28 Aug 1967</v>
      </c>
      <c r="M2044" s="17">
        <f>VLOOKUP($A875,'Hospitalisation Details'!$K875:$S3217,9,FALSE)</f>
        <v>12269.69</v>
      </c>
      <c r="N2044" s="11" t="str">
        <f>VLOOKUP($A875,'Hospitalisation Details'!$K875:$S3217,4,FALSE)</f>
        <v>Tier - 3</v>
      </c>
      <c r="O2044" s="11" t="str">
        <f>VLOOKUP($A875,'Hospitalisation Details'!$K875:$S3217,5,FALSE)</f>
        <v>Tier - 2</v>
      </c>
      <c r="P2044" s="11" t="str">
        <f>VLOOKUP($A875,'Hospitalisation Details'!$K875:$S3217,6,FALSE)</f>
        <v>R1012</v>
      </c>
      <c r="Q2044" s="36">
        <f ca="1">VLOOKUP($A875,'Hospitalisation Details'!$K875:$S3217,8,FALSE)</f>
        <v>57</v>
      </c>
    </row>
    <row r="2045" spans="1:17" x14ac:dyDescent="0.3">
      <c r="A2045" s="14" t="str">
        <f>VLOOKUP('Customer Names'!A2045,'Customer Names'!A2045:F4379,1,FALSE)</f>
        <v>Id2044</v>
      </c>
      <c r="B2045" s="11" t="str">
        <f>VLOOKUP('Customer Names'!B2045,'Customer Names'!B2045:G4379,5,FALSE)</f>
        <v>Paula C</v>
      </c>
      <c r="C2045" s="11">
        <f>VLOOKUP($A2045,'Medical Examinations'!$A2045:$O4379,2,FALSE)</f>
        <v>25.44</v>
      </c>
      <c r="D2045" s="11">
        <f>VLOOKUP($A2045,'Medical Examinations'!$A2045:$O4379,3,FALSE)</f>
        <v>6.04</v>
      </c>
      <c r="E2045" s="11" t="str">
        <f>VLOOKUP($A2045,'Medical Examinations'!$A2045:$P4379,14,FALSE)</f>
        <v>Yes</v>
      </c>
      <c r="F2045" s="11" t="str">
        <f>VLOOKUP($A2045,'Medical Examinations'!$A2045:$O4379,5,FALSE)</f>
        <v>No</v>
      </c>
      <c r="G2045" s="11" t="str">
        <f>VLOOKUP($A2045,'Medical Examinations'!$A2045:$O4379,6,FALSE)</f>
        <v>Yes</v>
      </c>
      <c r="H2045" s="11">
        <f>VLOOKUP($A2045,'Medical Examinations'!$A2045:$P4379,13,FALSE)</f>
        <v>1</v>
      </c>
      <c r="I2045" s="11" t="str">
        <f>VLOOKUP($A2045,'Medical Examinations'!$A2045:$P4379,16,FALSE)</f>
        <v>No</v>
      </c>
      <c r="J2045" s="11" t="str">
        <f>VLOOKUP($A2045,'Medical Examinations'!$A2045:$P4379,11,FALSE)</f>
        <v>Overweight</v>
      </c>
      <c r="K2045" s="11" t="str">
        <f>VLOOKUP($A2045,'Medical Examinations'!$A2045:$P4379,12,FALSE)</f>
        <v>Prediabetes</v>
      </c>
      <c r="L2045" s="11" t="str">
        <f>VLOOKUP($A876,'Hospitalisation Details'!$K876:$S3218,7,FALSE)</f>
        <v>30 Dec 1967</v>
      </c>
      <c r="M2045" s="17">
        <f>VLOOKUP($A876,'Hospitalisation Details'!$K876:$S3218,9,FALSE)</f>
        <v>12268.63</v>
      </c>
      <c r="N2045" s="11" t="str">
        <f>VLOOKUP($A876,'Hospitalisation Details'!$K876:$S3218,4,FALSE)</f>
        <v>Tier - 3</v>
      </c>
      <c r="O2045" s="11" t="str">
        <f>VLOOKUP($A876,'Hospitalisation Details'!$K876:$S3218,5,FALSE)</f>
        <v>Tier - 1</v>
      </c>
      <c r="P2045" s="11" t="str">
        <f>VLOOKUP($A876,'Hospitalisation Details'!$K876:$S3218,6,FALSE)</f>
        <v>R1012</v>
      </c>
      <c r="Q2045" s="36">
        <f ca="1">VLOOKUP($A876,'Hospitalisation Details'!$K876:$S3218,8,FALSE)</f>
        <v>57</v>
      </c>
    </row>
    <row r="2046" spans="1:17" x14ac:dyDescent="0.3">
      <c r="A2046" s="14" t="str">
        <f>VLOOKUP('Customer Names'!A2046,'Customer Names'!A2046:F4380,1,FALSE)</f>
        <v>Id2045</v>
      </c>
      <c r="B2046" s="11" t="str">
        <f>VLOOKUP('Customer Names'!B2046,'Customer Names'!B2046:G4380,5,FALSE)</f>
        <v>Kirsten N</v>
      </c>
      <c r="C2046" s="11">
        <f>VLOOKUP($A2046,'Medical Examinations'!$A2046:$O4380,2,FALSE)</f>
        <v>39.805</v>
      </c>
      <c r="D2046" s="11">
        <f>VLOOKUP($A2046,'Medical Examinations'!$A2046:$O4380,3,FALSE)</f>
        <v>4.38</v>
      </c>
      <c r="E2046" s="11" t="str">
        <f>VLOOKUP($A2046,'Medical Examinations'!$A2046:$P4380,14,FALSE)</f>
        <v>No</v>
      </c>
      <c r="F2046" s="11" t="str">
        <f>VLOOKUP($A2046,'Medical Examinations'!$A2046:$O4380,5,FALSE)</f>
        <v>Yes</v>
      </c>
      <c r="G2046" s="11" t="str">
        <f>VLOOKUP($A2046,'Medical Examinations'!$A2046:$O4380,6,FALSE)</f>
        <v>No</v>
      </c>
      <c r="H2046" s="11">
        <f>VLOOKUP($A2046,'Medical Examinations'!$A2046:$P4380,13,FALSE)</f>
        <v>1</v>
      </c>
      <c r="I2046" s="11" t="str">
        <f>VLOOKUP($A2046,'Medical Examinations'!$A2046:$P4380,16,FALSE)</f>
        <v>No</v>
      </c>
      <c r="J2046" s="11" t="str">
        <f>VLOOKUP($A2046,'Medical Examinations'!$A2046:$P4380,11,FALSE)</f>
        <v>Obesity</v>
      </c>
      <c r="K2046" s="11" t="str">
        <f>VLOOKUP($A2046,'Medical Examinations'!$A2046:$P4380,12,FALSE)</f>
        <v>Normal</v>
      </c>
      <c r="L2046" s="11" t="str">
        <f>VLOOKUP($A877,'Hospitalisation Details'!$K877:$S3219,7,FALSE)</f>
        <v>6 Dec 1966</v>
      </c>
      <c r="M2046" s="17">
        <f>VLOOKUP($A877,'Hospitalisation Details'!$K877:$S3219,9,FALSE)</f>
        <v>12265.51</v>
      </c>
      <c r="N2046" s="11" t="str">
        <f>VLOOKUP($A877,'Hospitalisation Details'!$K877:$S3219,4,FALSE)</f>
        <v>Tier - 3</v>
      </c>
      <c r="O2046" s="11" t="str">
        <f>VLOOKUP($A877,'Hospitalisation Details'!$K877:$S3219,5,FALSE)</f>
        <v>Tier - 3</v>
      </c>
      <c r="P2046" s="11" t="str">
        <f>VLOOKUP($A877,'Hospitalisation Details'!$K877:$S3219,6,FALSE)</f>
        <v>R1013</v>
      </c>
      <c r="Q2046" s="36">
        <f ca="1">VLOOKUP($A877,'Hospitalisation Details'!$K877:$S3219,8,FALSE)</f>
        <v>58</v>
      </c>
    </row>
    <row r="2047" spans="1:17" x14ac:dyDescent="0.3">
      <c r="A2047" s="14" t="str">
        <f>VLOOKUP('Customer Names'!A2047,'Customer Names'!A2047:F4381,1,FALSE)</f>
        <v>Id2046</v>
      </c>
      <c r="B2047" s="11" t="str">
        <f>VLOOKUP('Customer Names'!B2047,'Customer Names'!B2047:G4381,5,FALSE)</f>
        <v>Christy</v>
      </c>
      <c r="C2047" s="11">
        <f>VLOOKUP($A2047,'Medical Examinations'!$A2047:$O4381,2,FALSE)</f>
        <v>30.4</v>
      </c>
      <c r="D2047" s="11">
        <f>VLOOKUP($A2047,'Medical Examinations'!$A2047:$O4381,3,FALSE)</f>
        <v>5.56</v>
      </c>
      <c r="E2047" s="11" t="str">
        <f>VLOOKUP($A2047,'Medical Examinations'!$A2047:$P4381,14,FALSE)</f>
        <v>Yes</v>
      </c>
      <c r="F2047" s="11" t="str">
        <f>VLOOKUP($A2047,'Medical Examinations'!$A2047:$O4381,5,FALSE)</f>
        <v>Yes</v>
      </c>
      <c r="G2047" s="11" t="str">
        <f>VLOOKUP($A2047,'Medical Examinations'!$A2047:$O4381,6,FALSE)</f>
        <v>No</v>
      </c>
      <c r="H2047" s="11">
        <f>VLOOKUP($A2047,'Medical Examinations'!$A2047:$P4381,13,FALSE)</f>
        <v>1</v>
      </c>
      <c r="I2047" s="11" t="str">
        <f>VLOOKUP($A2047,'Medical Examinations'!$A2047:$P4381,16,FALSE)</f>
        <v>No</v>
      </c>
      <c r="J2047" s="11" t="str">
        <f>VLOOKUP($A2047,'Medical Examinations'!$A2047:$P4381,11,FALSE)</f>
        <v>Obesity</v>
      </c>
      <c r="K2047" s="11" t="str">
        <f>VLOOKUP($A2047,'Medical Examinations'!$A2047:$P4381,12,FALSE)</f>
        <v>Normal</v>
      </c>
      <c r="L2047" s="11" t="str">
        <f>VLOOKUP($A878,'Hospitalisation Details'!$K878:$S3220,7,FALSE)</f>
        <v>13 Aug 1986</v>
      </c>
      <c r="M2047" s="17">
        <f>VLOOKUP($A878,'Hospitalisation Details'!$K878:$S3220,9,FALSE)</f>
        <v>12255.04</v>
      </c>
      <c r="N2047" s="11" t="str">
        <f>VLOOKUP($A878,'Hospitalisation Details'!$K878:$S3220,4,FALSE)</f>
        <v>Tier - 3</v>
      </c>
      <c r="O2047" s="11" t="str">
        <f>VLOOKUP($A878,'Hospitalisation Details'!$K878:$S3220,5,FALSE)</f>
        <v>Tier - 2</v>
      </c>
      <c r="P2047" s="11" t="str">
        <f>VLOOKUP($A878,'Hospitalisation Details'!$K878:$S3220,6,FALSE)</f>
        <v>R1026</v>
      </c>
      <c r="Q2047" s="36">
        <f ca="1">VLOOKUP($A878,'Hospitalisation Details'!$K878:$S3220,8,FALSE)</f>
        <v>38</v>
      </c>
    </row>
    <row r="2048" spans="1:17" x14ac:dyDescent="0.3">
      <c r="A2048" s="14" t="str">
        <f>VLOOKUP('Customer Names'!A2048,'Customer Names'!A2048:F4382,1,FALSE)</f>
        <v>Id2047</v>
      </c>
      <c r="B2048" s="11" t="str">
        <f>VLOOKUP('Customer Names'!B2048,'Customer Names'!B2048:G4382,5,FALSE)</f>
        <v>Jennifer</v>
      </c>
      <c r="C2048" s="11">
        <f>VLOOKUP($A2048,'Medical Examinations'!$A2048:$O4382,2,FALSE)</f>
        <v>23.18</v>
      </c>
      <c r="D2048" s="11">
        <f>VLOOKUP($A2048,'Medical Examinations'!$A2048:$O4382,3,FALSE)</f>
        <v>4.24</v>
      </c>
      <c r="E2048" s="11" t="str">
        <f>VLOOKUP($A2048,'Medical Examinations'!$A2048:$P4382,14,FALSE)</f>
        <v>No</v>
      </c>
      <c r="F2048" s="11" t="str">
        <f>VLOOKUP($A2048,'Medical Examinations'!$A2048:$O4382,5,FALSE)</f>
        <v>Yes</v>
      </c>
      <c r="G2048" s="11" t="str">
        <f>VLOOKUP($A2048,'Medical Examinations'!$A2048:$O4382,6,FALSE)</f>
        <v>No</v>
      </c>
      <c r="H2048" s="11">
        <f>VLOOKUP($A2048,'Medical Examinations'!$A2048:$P4382,13,FALSE)</f>
        <v>1</v>
      </c>
      <c r="I2048" s="11" t="str">
        <f>VLOOKUP($A2048,'Medical Examinations'!$A2048:$P4382,16,FALSE)</f>
        <v>No</v>
      </c>
      <c r="J2048" s="11" t="str">
        <f>VLOOKUP($A2048,'Medical Examinations'!$A2048:$P4382,11,FALSE)</f>
        <v>Normal Weight</v>
      </c>
      <c r="K2048" s="11" t="str">
        <f>VLOOKUP($A2048,'Medical Examinations'!$A2048:$P4382,12,FALSE)</f>
        <v>Normal</v>
      </c>
      <c r="L2048" s="11" t="str">
        <f>VLOOKUP($A879,'Hospitalisation Details'!$K879:$S3221,7,FALSE)</f>
        <v>23 Nov 1989</v>
      </c>
      <c r="M2048" s="17">
        <f>VLOOKUP($A879,'Hospitalisation Details'!$K879:$S3221,9,FALSE)</f>
        <v>12254.44</v>
      </c>
      <c r="N2048" s="11" t="str">
        <f>VLOOKUP($A879,'Hospitalisation Details'!$K879:$S3221,4,FALSE)</f>
        <v>Tier - 3</v>
      </c>
      <c r="O2048" s="11" t="str">
        <f>VLOOKUP($A879,'Hospitalisation Details'!$K879:$S3221,5,FALSE)</f>
        <v>Tier - 3</v>
      </c>
      <c r="P2048" s="11" t="str">
        <f>VLOOKUP($A879,'Hospitalisation Details'!$K879:$S3221,6,FALSE)</f>
        <v>R1026</v>
      </c>
      <c r="Q2048" s="36">
        <f ca="1">VLOOKUP($A879,'Hospitalisation Details'!$K879:$S3221,8,FALSE)</f>
        <v>35</v>
      </c>
    </row>
    <row r="2049" spans="1:17" x14ac:dyDescent="0.3">
      <c r="A2049" s="14" t="str">
        <f>VLOOKUP('Customer Names'!A2049,'Customer Names'!A2049:F4383,1,FALSE)</f>
        <v>Id2048</v>
      </c>
      <c r="B2049" s="11" t="str">
        <f>VLOOKUP('Customer Names'!B2049,'Customer Names'!B2049:G4383,5,FALSE)</f>
        <v>Jingjing</v>
      </c>
      <c r="C2049" s="11">
        <f>VLOOKUP($A2049,'Medical Examinations'!$A2049:$O4383,2,FALSE)</f>
        <v>39.615000000000002</v>
      </c>
      <c r="D2049" s="11">
        <f>VLOOKUP($A2049,'Medical Examinations'!$A2049:$O4383,3,FALSE)</f>
        <v>6.32</v>
      </c>
      <c r="E2049" s="11" t="str">
        <f>VLOOKUP($A2049,'Medical Examinations'!$A2049:$P4383,14,FALSE)</f>
        <v>No</v>
      </c>
      <c r="F2049" s="11" t="str">
        <f>VLOOKUP($A2049,'Medical Examinations'!$A2049:$O4383,5,FALSE)</f>
        <v>No</v>
      </c>
      <c r="G2049" s="11" t="str">
        <f>VLOOKUP($A2049,'Medical Examinations'!$A2049:$O4383,6,FALSE)</f>
        <v>Yes</v>
      </c>
      <c r="H2049" s="11">
        <f>VLOOKUP($A2049,'Medical Examinations'!$A2049:$P4383,13,FALSE)</f>
        <v>1</v>
      </c>
      <c r="I2049" s="11" t="str">
        <f>VLOOKUP($A2049,'Medical Examinations'!$A2049:$P4383,16,FALSE)</f>
        <v>No</v>
      </c>
      <c r="J2049" s="11" t="str">
        <f>VLOOKUP($A2049,'Medical Examinations'!$A2049:$P4383,11,FALSE)</f>
        <v>Obesity</v>
      </c>
      <c r="K2049" s="11" t="str">
        <f>VLOOKUP($A2049,'Medical Examinations'!$A2049:$P4383,12,FALSE)</f>
        <v>Prediabetes</v>
      </c>
      <c r="L2049" s="11" t="str">
        <f>VLOOKUP($A880,'Hospitalisation Details'!$K880:$S3222,7,FALSE)</f>
        <v>23 Jun 1974</v>
      </c>
      <c r="M2049" s="17">
        <f>VLOOKUP($A880,'Hospitalisation Details'!$K880:$S3222,9,FALSE)</f>
        <v>12245.17</v>
      </c>
      <c r="N2049" s="11" t="str">
        <f>VLOOKUP($A880,'Hospitalisation Details'!$K880:$S3222,4,FALSE)</f>
        <v>Tier - 3</v>
      </c>
      <c r="O2049" s="11" t="str">
        <f>VLOOKUP($A880,'Hospitalisation Details'!$K880:$S3222,5,FALSE)</f>
        <v>Tier - 1</v>
      </c>
      <c r="P2049" s="11" t="str">
        <f>VLOOKUP($A880,'Hospitalisation Details'!$K880:$S3222,6,FALSE)</f>
        <v>R1012</v>
      </c>
      <c r="Q2049" s="36">
        <f ca="1">VLOOKUP($A880,'Hospitalisation Details'!$K880:$S3222,8,FALSE)</f>
        <v>50</v>
      </c>
    </row>
    <row r="2050" spans="1:17" x14ac:dyDescent="0.3">
      <c r="A2050" s="14" t="str">
        <f>VLOOKUP('Customer Names'!A2050,'Customer Names'!A2050:F4384,1,FALSE)</f>
        <v>Id2049</v>
      </c>
      <c r="B2050" s="11" t="str">
        <f>VLOOKUP('Customer Names'!B2050,'Customer Names'!B2050:G4384,5,FALSE)</f>
        <v>Morgan</v>
      </c>
      <c r="C2050" s="11">
        <f>VLOOKUP($A2050,'Medical Examinations'!$A2050:$O4384,2,FALSE)</f>
        <v>30.59</v>
      </c>
      <c r="D2050" s="11">
        <f>VLOOKUP($A2050,'Medical Examinations'!$A2050:$O4384,3,FALSE)</f>
        <v>6.3</v>
      </c>
      <c r="E2050" s="11" t="str">
        <f>VLOOKUP($A2050,'Medical Examinations'!$A2050:$P4384,14,FALSE)</f>
        <v>Yes</v>
      </c>
      <c r="F2050" s="11" t="str">
        <f>VLOOKUP($A2050,'Medical Examinations'!$A2050:$O4384,5,FALSE)</f>
        <v>No</v>
      </c>
      <c r="G2050" s="11" t="str">
        <f>VLOOKUP($A2050,'Medical Examinations'!$A2050:$O4384,6,FALSE)</f>
        <v>Yes</v>
      </c>
      <c r="H2050" s="11">
        <f>VLOOKUP($A2050,'Medical Examinations'!$A2050:$P4384,13,FALSE)</f>
        <v>1</v>
      </c>
      <c r="I2050" s="11" t="str">
        <f>VLOOKUP($A2050,'Medical Examinations'!$A2050:$P4384,16,FALSE)</f>
        <v>No</v>
      </c>
      <c r="J2050" s="11" t="str">
        <f>VLOOKUP($A2050,'Medical Examinations'!$A2050:$P4384,11,FALSE)</f>
        <v>Obesity</v>
      </c>
      <c r="K2050" s="11" t="str">
        <f>VLOOKUP($A2050,'Medical Examinations'!$A2050:$P4384,12,FALSE)</f>
        <v>Prediabetes</v>
      </c>
      <c r="L2050" s="11" t="str">
        <f>VLOOKUP($A881,'Hospitalisation Details'!$K881:$S3223,7,FALSE)</f>
        <v>17 Jul 1963</v>
      </c>
      <c r="M2050" s="17">
        <f>VLOOKUP($A881,'Hospitalisation Details'!$K881:$S3223,9,FALSE)</f>
        <v>12244.53</v>
      </c>
      <c r="N2050" s="11" t="str">
        <f>VLOOKUP($A881,'Hospitalisation Details'!$K881:$S3223,4,FALSE)</f>
        <v>Tier - 3</v>
      </c>
      <c r="O2050" s="11" t="str">
        <f>VLOOKUP($A881,'Hospitalisation Details'!$K881:$S3223,5,FALSE)</f>
        <v>Tier - 1</v>
      </c>
      <c r="P2050" s="11" t="str">
        <f>VLOOKUP($A881,'Hospitalisation Details'!$K881:$S3223,6,FALSE)</f>
        <v>R1013</v>
      </c>
      <c r="Q2050" s="36">
        <f ca="1">VLOOKUP($A881,'Hospitalisation Details'!$K881:$S3223,8,FALSE)</f>
        <v>61</v>
      </c>
    </row>
    <row r="2051" spans="1:17" x14ac:dyDescent="0.3">
      <c r="A2051" s="14" t="str">
        <f>VLOOKUP('Customer Names'!A2051,'Customer Names'!A2051:F4385,1,FALSE)</f>
        <v>Id2050</v>
      </c>
      <c r="B2051" s="11" t="str">
        <f>VLOOKUP('Customer Names'!B2051,'Customer Names'!B2051:G4385,5,FALSE)</f>
        <v>Patrick J</v>
      </c>
      <c r="C2051" s="11">
        <f>VLOOKUP($A2051,'Medical Examinations'!$A2051:$O4385,2,FALSE)</f>
        <v>16.72</v>
      </c>
      <c r="D2051" s="11">
        <f>VLOOKUP($A2051,'Medical Examinations'!$A2051:$O4385,3,FALSE)</f>
        <v>4.38</v>
      </c>
      <c r="E2051" s="11" t="str">
        <f>VLOOKUP($A2051,'Medical Examinations'!$A2051:$P4385,14,FALSE)</f>
        <v>Yes</v>
      </c>
      <c r="F2051" s="11" t="str">
        <f>VLOOKUP($A2051,'Medical Examinations'!$A2051:$O4385,5,FALSE)</f>
        <v>No</v>
      </c>
      <c r="G2051" s="11" t="str">
        <f>VLOOKUP($A2051,'Medical Examinations'!$A2051:$O4385,6,FALSE)</f>
        <v>No</v>
      </c>
      <c r="H2051" s="11">
        <f>VLOOKUP($A2051,'Medical Examinations'!$A2051:$P4385,13,FALSE)</f>
        <v>1</v>
      </c>
      <c r="I2051" s="11" t="str">
        <f>VLOOKUP($A2051,'Medical Examinations'!$A2051:$P4385,16,FALSE)</f>
        <v>No</v>
      </c>
      <c r="J2051" s="11" t="str">
        <f>VLOOKUP($A2051,'Medical Examinations'!$A2051:$P4385,11,FALSE)</f>
        <v>Underweight</v>
      </c>
      <c r="K2051" s="11" t="str">
        <f>VLOOKUP($A2051,'Medical Examinations'!$A2051:$P4385,12,FALSE)</f>
        <v>Normal</v>
      </c>
      <c r="L2051" s="11" t="str">
        <f>VLOOKUP($A882,'Hospitalisation Details'!$K882:$S3224,7,FALSE)</f>
        <v>29 Jul 1966</v>
      </c>
      <c r="M2051" s="17">
        <f>VLOOKUP($A882,'Hospitalisation Details'!$K882:$S3224,9,FALSE)</f>
        <v>12237.73</v>
      </c>
      <c r="N2051" s="11" t="str">
        <f>VLOOKUP($A882,'Hospitalisation Details'!$K882:$S3224,4,FALSE)</f>
        <v>Tier - 3</v>
      </c>
      <c r="O2051" s="11" t="str">
        <f>VLOOKUP($A882,'Hospitalisation Details'!$K882:$S3224,5,FALSE)</f>
        <v>Tier - 3</v>
      </c>
      <c r="P2051" s="11" t="str">
        <f>VLOOKUP($A882,'Hospitalisation Details'!$K882:$S3224,6,FALSE)</f>
        <v>R1012</v>
      </c>
      <c r="Q2051" s="36">
        <f ca="1">VLOOKUP($A882,'Hospitalisation Details'!$K882:$S3224,8,FALSE)</f>
        <v>58</v>
      </c>
    </row>
    <row r="2052" spans="1:17" x14ac:dyDescent="0.3">
      <c r="A2052" s="14" t="str">
        <f>VLOOKUP('Customer Names'!A2052,'Customer Names'!A2052:F4386,1,FALSE)</f>
        <v>Id2051</v>
      </c>
      <c r="B2052" s="11" t="str">
        <f>VLOOKUP('Customer Names'!B2052,'Customer Names'!B2052:G4386,5,FALSE)</f>
        <v>Frankline</v>
      </c>
      <c r="C2052" s="11">
        <f>VLOOKUP($A2052,'Medical Examinations'!$A2052:$O4386,2,FALSE)</f>
        <v>26.22</v>
      </c>
      <c r="D2052" s="11">
        <f>VLOOKUP($A2052,'Medical Examinations'!$A2052:$O4386,3,FALSE)</f>
        <v>4.6500000000000004</v>
      </c>
      <c r="E2052" s="11" t="str">
        <f>VLOOKUP($A2052,'Medical Examinations'!$A2052:$P4386,14,FALSE)</f>
        <v>Yes</v>
      </c>
      <c r="F2052" s="11" t="str">
        <f>VLOOKUP($A2052,'Medical Examinations'!$A2052:$O4386,5,FALSE)</f>
        <v>No</v>
      </c>
      <c r="G2052" s="11" t="str">
        <f>VLOOKUP($A2052,'Medical Examinations'!$A2052:$O4386,6,FALSE)</f>
        <v>Yes</v>
      </c>
      <c r="H2052" s="11">
        <f>VLOOKUP($A2052,'Medical Examinations'!$A2052:$P4386,13,FALSE)</f>
        <v>1</v>
      </c>
      <c r="I2052" s="11" t="str">
        <f>VLOOKUP($A2052,'Medical Examinations'!$A2052:$P4386,16,FALSE)</f>
        <v>No</v>
      </c>
      <c r="J2052" s="11" t="str">
        <f>VLOOKUP($A2052,'Medical Examinations'!$A2052:$P4386,11,FALSE)</f>
        <v>Overweight</v>
      </c>
      <c r="K2052" s="11" t="str">
        <f>VLOOKUP($A2052,'Medical Examinations'!$A2052:$P4386,12,FALSE)</f>
        <v>Normal</v>
      </c>
      <c r="L2052" s="11" t="str">
        <f>VLOOKUP($A883,'Hospitalisation Details'!$K883:$S3225,7,FALSE)</f>
        <v>15 Oct 1964</v>
      </c>
      <c r="M2052" s="17">
        <f>VLOOKUP($A883,'Hospitalisation Details'!$K883:$S3225,9,FALSE)</f>
        <v>12235.84</v>
      </c>
      <c r="N2052" s="11" t="str">
        <f>VLOOKUP($A883,'Hospitalisation Details'!$K883:$S3225,4,FALSE)</f>
        <v>Tier - 3</v>
      </c>
      <c r="O2052" s="11" t="str">
        <f>VLOOKUP($A883,'Hospitalisation Details'!$K883:$S3225,5,FALSE)</f>
        <v>Tier - 3</v>
      </c>
      <c r="P2052" s="11" t="str">
        <f>VLOOKUP($A883,'Hospitalisation Details'!$K883:$S3225,6,FALSE)</f>
        <v>R1012</v>
      </c>
      <c r="Q2052" s="36">
        <f ca="1">VLOOKUP($A883,'Hospitalisation Details'!$K883:$S3225,8,FALSE)</f>
        <v>60</v>
      </c>
    </row>
    <row r="2053" spans="1:17" x14ac:dyDescent="0.3">
      <c r="A2053" s="14" t="str">
        <f>VLOOKUP('Customer Names'!A2053,'Customer Names'!A2053:F4387,1,FALSE)</f>
        <v>Id2052</v>
      </c>
      <c r="B2053" s="11" t="str">
        <f>VLOOKUP('Customer Names'!B2053,'Customer Names'!B2053:G4387,5,FALSE)</f>
        <v>Laura T</v>
      </c>
      <c r="C2053" s="11">
        <f>VLOOKUP($A2053,'Medical Examinations'!$A2053:$O4387,2,FALSE)</f>
        <v>31.824999999999999</v>
      </c>
      <c r="D2053" s="11">
        <f>VLOOKUP($A2053,'Medical Examinations'!$A2053:$O4387,3,FALSE)</f>
        <v>4.7</v>
      </c>
      <c r="E2053" s="11" t="str">
        <f>VLOOKUP($A2053,'Medical Examinations'!$A2053:$P4387,14,FALSE)</f>
        <v>No</v>
      </c>
      <c r="F2053" s="11" t="str">
        <f>VLOOKUP($A2053,'Medical Examinations'!$A2053:$O4387,5,FALSE)</f>
        <v>No</v>
      </c>
      <c r="G2053" s="11" t="str">
        <f>VLOOKUP($A2053,'Medical Examinations'!$A2053:$O4387,6,FALSE)</f>
        <v>Yes</v>
      </c>
      <c r="H2053" s="11">
        <f>VLOOKUP($A2053,'Medical Examinations'!$A2053:$P4387,13,FALSE)</f>
        <v>1</v>
      </c>
      <c r="I2053" s="11" t="str">
        <f>VLOOKUP($A2053,'Medical Examinations'!$A2053:$P4387,16,FALSE)</f>
        <v>No</v>
      </c>
      <c r="J2053" s="11" t="str">
        <f>VLOOKUP($A2053,'Medical Examinations'!$A2053:$P4387,11,FALSE)</f>
        <v>Obesity</v>
      </c>
      <c r="K2053" s="11" t="str">
        <f>VLOOKUP($A2053,'Medical Examinations'!$A2053:$P4387,12,FALSE)</f>
        <v>Normal</v>
      </c>
      <c r="L2053" s="11" t="str">
        <f>VLOOKUP($A884,'Hospitalisation Details'!$K884:$S3226,7,FALSE)</f>
        <v>19 Jul 1963</v>
      </c>
      <c r="M2053" s="17">
        <f>VLOOKUP($A884,'Hospitalisation Details'!$K884:$S3226,9,FALSE)</f>
        <v>12233.83</v>
      </c>
      <c r="N2053" s="11" t="str">
        <f>VLOOKUP($A884,'Hospitalisation Details'!$K884:$S3226,4,FALSE)</f>
        <v>Tier - 3</v>
      </c>
      <c r="O2053" s="11" t="str">
        <f>VLOOKUP($A884,'Hospitalisation Details'!$K884:$S3226,5,FALSE)</f>
        <v>Tier - 1</v>
      </c>
      <c r="P2053" s="11" t="str">
        <f>VLOOKUP($A884,'Hospitalisation Details'!$K884:$S3226,6,FALSE)</f>
        <v>R1011</v>
      </c>
      <c r="Q2053" s="36">
        <f ca="1">VLOOKUP($A884,'Hospitalisation Details'!$K884:$S3226,8,FALSE)</f>
        <v>61</v>
      </c>
    </row>
    <row r="2054" spans="1:17" x14ac:dyDescent="0.3">
      <c r="A2054" s="14" t="str">
        <f>VLOOKUP('Customer Names'!A2054,'Customer Names'!A2054:F4388,1,FALSE)</f>
        <v>Id2053</v>
      </c>
      <c r="B2054" s="11" t="str">
        <f>VLOOKUP('Customer Names'!B2054,'Customer Names'!B2054:G4388,5,FALSE)</f>
        <v>Natalia</v>
      </c>
      <c r="C2054" s="11">
        <f>VLOOKUP($A2054,'Medical Examinations'!$A2054:$O4388,2,FALSE)</f>
        <v>25.745000000000001</v>
      </c>
      <c r="D2054" s="11">
        <f>VLOOKUP($A2054,'Medical Examinations'!$A2054:$O4388,3,FALSE)</f>
        <v>4.34</v>
      </c>
      <c r="E2054" s="11" t="str">
        <f>VLOOKUP($A2054,'Medical Examinations'!$A2054:$P4388,14,FALSE)</f>
        <v>No</v>
      </c>
      <c r="F2054" s="11" t="str">
        <f>VLOOKUP($A2054,'Medical Examinations'!$A2054:$O4388,5,FALSE)</f>
        <v>No</v>
      </c>
      <c r="G2054" s="11" t="str">
        <f>VLOOKUP($A2054,'Medical Examinations'!$A2054:$O4388,6,FALSE)</f>
        <v>Yes</v>
      </c>
      <c r="H2054" s="11">
        <f>VLOOKUP($A2054,'Medical Examinations'!$A2054:$P4388,13,FALSE)</f>
        <v>1</v>
      </c>
      <c r="I2054" s="11" t="str">
        <f>VLOOKUP($A2054,'Medical Examinations'!$A2054:$P4388,16,FALSE)</f>
        <v>No</v>
      </c>
      <c r="J2054" s="11" t="str">
        <f>VLOOKUP($A2054,'Medical Examinations'!$A2054:$P4388,11,FALSE)</f>
        <v>Overweight</v>
      </c>
      <c r="K2054" s="11" t="str">
        <f>VLOOKUP($A2054,'Medical Examinations'!$A2054:$P4388,12,FALSE)</f>
        <v>Normal</v>
      </c>
      <c r="L2054" s="11" t="str">
        <f>VLOOKUP($A885,'Hospitalisation Details'!$K885:$S3227,7,FALSE)</f>
        <v>24 Jun 1964</v>
      </c>
      <c r="M2054" s="17">
        <f>VLOOKUP($A885,'Hospitalisation Details'!$K885:$S3227,9,FALSE)</f>
        <v>12231.61</v>
      </c>
      <c r="N2054" s="11" t="str">
        <f>VLOOKUP($A885,'Hospitalisation Details'!$K885:$S3227,4,FALSE)</f>
        <v>Tier - 3</v>
      </c>
      <c r="O2054" s="11" t="str">
        <f>VLOOKUP($A885,'Hospitalisation Details'!$K885:$S3227,5,FALSE)</f>
        <v>Tier - 3</v>
      </c>
      <c r="P2054" s="11" t="str">
        <f>VLOOKUP($A885,'Hospitalisation Details'!$K885:$S3227,6,FALSE)</f>
        <v>R1012</v>
      </c>
      <c r="Q2054" s="36">
        <f ca="1">VLOOKUP($A885,'Hospitalisation Details'!$K885:$S3227,8,FALSE)</f>
        <v>60</v>
      </c>
    </row>
    <row r="2055" spans="1:17" x14ac:dyDescent="0.3">
      <c r="A2055" s="14" t="str">
        <f>VLOOKUP('Customer Names'!A2055,'Customer Names'!A2055:F4389,1,FALSE)</f>
        <v>Id2054</v>
      </c>
      <c r="B2055" s="11" t="str">
        <f>VLOOKUP('Customer Names'!B2055,'Customer Names'!B2055:G4389,5,FALSE)</f>
        <v>Jennifer L</v>
      </c>
      <c r="C2055" s="11">
        <f>VLOOKUP($A2055,'Medical Examinations'!$A2055:$O4389,2,FALSE)</f>
        <v>24.605</v>
      </c>
      <c r="D2055" s="11">
        <f>VLOOKUP($A2055,'Medical Examinations'!$A2055:$O4389,3,FALSE)</f>
        <v>5.62</v>
      </c>
      <c r="E2055" s="11" t="str">
        <f>VLOOKUP($A2055,'Medical Examinations'!$A2055:$P4389,14,FALSE)</f>
        <v>No</v>
      </c>
      <c r="F2055" s="11" t="str">
        <f>VLOOKUP($A2055,'Medical Examinations'!$A2055:$O4389,5,FALSE)</f>
        <v>No</v>
      </c>
      <c r="G2055" s="11" t="str">
        <f>VLOOKUP($A2055,'Medical Examinations'!$A2055:$O4389,6,FALSE)</f>
        <v>Yes</v>
      </c>
      <c r="H2055" s="11">
        <f>VLOOKUP($A2055,'Medical Examinations'!$A2055:$P4389,13,FALSE)</f>
        <v>1</v>
      </c>
      <c r="I2055" s="11" t="str">
        <f>VLOOKUP($A2055,'Medical Examinations'!$A2055:$P4389,16,FALSE)</f>
        <v>No</v>
      </c>
      <c r="J2055" s="11" t="str">
        <f>VLOOKUP($A2055,'Medical Examinations'!$A2055:$P4389,11,FALSE)</f>
        <v>Normal Weight</v>
      </c>
      <c r="K2055" s="11" t="str">
        <f>VLOOKUP($A2055,'Medical Examinations'!$A2055:$P4389,12,FALSE)</f>
        <v>Normal</v>
      </c>
      <c r="L2055" s="11" t="str">
        <f>VLOOKUP($A886,'Hospitalisation Details'!$K886:$S3228,7,FALSE)</f>
        <v>2 Jul 1964</v>
      </c>
      <c r="M2055" s="17">
        <f>VLOOKUP($A886,'Hospitalisation Details'!$K886:$S3228,9,FALSE)</f>
        <v>12224.35</v>
      </c>
      <c r="N2055" s="11" t="str">
        <f>VLOOKUP($A886,'Hospitalisation Details'!$K886:$S3228,4,FALSE)</f>
        <v>Tier - 3</v>
      </c>
      <c r="O2055" s="11" t="str">
        <f>VLOOKUP($A886,'Hospitalisation Details'!$K886:$S3228,5,FALSE)</f>
        <v>Tier - 1</v>
      </c>
      <c r="P2055" s="11" t="str">
        <f>VLOOKUP($A886,'Hospitalisation Details'!$K886:$S3228,6,FALSE)</f>
        <v>R1012</v>
      </c>
      <c r="Q2055" s="36">
        <f ca="1">VLOOKUP($A886,'Hospitalisation Details'!$K886:$S3228,8,FALSE)</f>
        <v>60</v>
      </c>
    </row>
    <row r="2056" spans="1:17" x14ac:dyDescent="0.3">
      <c r="A2056" s="14" t="str">
        <f>VLOOKUP('Customer Names'!A2056,'Customer Names'!A2056:F4390,1,FALSE)</f>
        <v>Id2055</v>
      </c>
      <c r="B2056" s="11" t="str">
        <f>VLOOKUP('Customer Names'!B2056,'Customer Names'!B2056:G4390,5,FALSE)</f>
        <v>Brooke</v>
      </c>
      <c r="C2056" s="11">
        <f>VLOOKUP($A2056,'Medical Examinations'!$A2056:$O4390,2,FALSE)</f>
        <v>24.51</v>
      </c>
      <c r="D2056" s="11">
        <f>VLOOKUP($A2056,'Medical Examinations'!$A2056:$O4390,3,FALSE)</f>
        <v>4.24</v>
      </c>
      <c r="E2056" s="11" t="str">
        <f>VLOOKUP($A2056,'Medical Examinations'!$A2056:$P4390,14,FALSE)</f>
        <v>No</v>
      </c>
      <c r="F2056" s="11" t="str">
        <f>VLOOKUP($A2056,'Medical Examinations'!$A2056:$O4390,5,FALSE)</f>
        <v>No</v>
      </c>
      <c r="G2056" s="11" t="str">
        <f>VLOOKUP($A2056,'Medical Examinations'!$A2056:$O4390,6,FALSE)</f>
        <v>Yes</v>
      </c>
      <c r="H2056" s="11">
        <f>VLOOKUP($A2056,'Medical Examinations'!$A2056:$P4390,13,FALSE)</f>
        <v>1</v>
      </c>
      <c r="I2056" s="11" t="str">
        <f>VLOOKUP($A2056,'Medical Examinations'!$A2056:$P4390,16,FALSE)</f>
        <v>No</v>
      </c>
      <c r="J2056" s="11" t="str">
        <f>VLOOKUP($A2056,'Medical Examinations'!$A2056:$P4390,11,FALSE)</f>
        <v>Normal Weight</v>
      </c>
      <c r="K2056" s="11" t="str">
        <f>VLOOKUP($A2056,'Medical Examinations'!$A2056:$P4390,12,FALSE)</f>
        <v>Normal</v>
      </c>
      <c r="L2056" s="11" t="str">
        <f>VLOOKUP($A887,'Hospitalisation Details'!$K887:$S3229,7,FALSE)</f>
        <v>20 Jul 1964</v>
      </c>
      <c r="M2056" s="17">
        <f>VLOOKUP($A887,'Hospitalisation Details'!$K887:$S3229,9,FALSE)</f>
        <v>12222.9</v>
      </c>
      <c r="N2056" s="11" t="str">
        <f>VLOOKUP($A887,'Hospitalisation Details'!$K887:$S3229,4,FALSE)</f>
        <v>Tier - 3</v>
      </c>
      <c r="O2056" s="11" t="str">
        <f>VLOOKUP($A887,'Hospitalisation Details'!$K887:$S3229,5,FALSE)</f>
        <v>Tier - 2</v>
      </c>
      <c r="P2056" s="11" t="str">
        <f>VLOOKUP($A887,'Hospitalisation Details'!$K887:$S3229,6,FALSE)</f>
        <v>R1012</v>
      </c>
      <c r="Q2056" s="36">
        <f ca="1">VLOOKUP($A887,'Hospitalisation Details'!$K887:$S3229,8,FALSE)</f>
        <v>60</v>
      </c>
    </row>
    <row r="2057" spans="1:17" x14ac:dyDescent="0.3">
      <c r="A2057" s="14" t="str">
        <f>VLOOKUP('Customer Names'!A2057,'Customer Names'!A2057:F4391,1,FALSE)</f>
        <v>Id2056</v>
      </c>
      <c r="B2057" s="11" t="str">
        <f>VLOOKUP('Customer Names'!B2057,'Customer Names'!B2057:G4391,5,FALSE)</f>
        <v>Jeremy M</v>
      </c>
      <c r="C2057" s="11">
        <f>VLOOKUP($A2057,'Medical Examinations'!$A2057:$O4391,2,FALSE)</f>
        <v>31.065000000000001</v>
      </c>
      <c r="D2057" s="11">
        <f>VLOOKUP($A2057,'Medical Examinations'!$A2057:$O4391,3,FALSE)</f>
        <v>4.57</v>
      </c>
      <c r="E2057" s="11" t="str">
        <f>VLOOKUP($A2057,'Medical Examinations'!$A2057:$P4391,14,FALSE)</f>
        <v>Yes</v>
      </c>
      <c r="F2057" s="11" t="str">
        <f>VLOOKUP($A2057,'Medical Examinations'!$A2057:$O4391,5,FALSE)</f>
        <v>No</v>
      </c>
      <c r="G2057" s="11" t="str">
        <f>VLOOKUP($A2057,'Medical Examinations'!$A2057:$O4391,6,FALSE)</f>
        <v>No</v>
      </c>
      <c r="H2057" s="11">
        <f>VLOOKUP($A2057,'Medical Examinations'!$A2057:$P4391,13,FALSE)</f>
        <v>0</v>
      </c>
      <c r="I2057" s="11" t="str">
        <f>VLOOKUP($A2057,'Medical Examinations'!$A2057:$P4391,16,FALSE)</f>
        <v>No</v>
      </c>
      <c r="J2057" s="11" t="str">
        <f>VLOOKUP($A2057,'Medical Examinations'!$A2057:$P4391,11,FALSE)</f>
        <v>Obesity</v>
      </c>
      <c r="K2057" s="11" t="str">
        <f>VLOOKUP($A2057,'Medical Examinations'!$A2057:$P4391,12,FALSE)</f>
        <v>Normal</v>
      </c>
      <c r="L2057" s="11" t="str">
        <f>VLOOKUP($A888,'Hospitalisation Details'!$K888:$S3230,7,FALSE)</f>
        <v>14 Aug 1977</v>
      </c>
      <c r="M2057" s="17">
        <f>VLOOKUP($A888,'Hospitalisation Details'!$K888:$S3230,9,FALSE)</f>
        <v>12218.7</v>
      </c>
      <c r="N2057" s="11" t="str">
        <f>VLOOKUP($A888,'Hospitalisation Details'!$K888:$S3230,4,FALSE)</f>
        <v>Tier - 3</v>
      </c>
      <c r="O2057" s="11" t="str">
        <f>VLOOKUP($A888,'Hospitalisation Details'!$K888:$S3230,5,FALSE)</f>
        <v>Tier - 1</v>
      </c>
      <c r="P2057" s="11" t="str">
        <f>VLOOKUP($A888,'Hospitalisation Details'!$K888:$S3230,6,FALSE)</f>
        <v>R1012</v>
      </c>
      <c r="Q2057" s="36">
        <f ca="1">VLOOKUP($A888,'Hospitalisation Details'!$K888:$S3230,8,FALSE)</f>
        <v>47</v>
      </c>
    </row>
    <row r="2058" spans="1:17" x14ac:dyDescent="0.3">
      <c r="A2058" s="14" t="str">
        <f>VLOOKUP('Customer Names'!A2058,'Customer Names'!A2058:F4392,1,FALSE)</f>
        <v>Id2057</v>
      </c>
      <c r="B2058" s="11" t="str">
        <f>VLOOKUP('Customer Names'!B2058,'Customer Names'!B2058:G4392,5,FALSE)</f>
        <v>Megan L</v>
      </c>
      <c r="C2058" s="11">
        <f>VLOOKUP($A2058,'Medical Examinations'!$A2058:$O4392,2,FALSE)</f>
        <v>28.12</v>
      </c>
      <c r="D2058" s="11">
        <f>VLOOKUP($A2058,'Medical Examinations'!$A2058:$O4392,3,FALSE)</f>
        <v>5.05</v>
      </c>
      <c r="E2058" s="11" t="str">
        <f>VLOOKUP($A2058,'Medical Examinations'!$A2058:$P4392,14,FALSE)</f>
        <v>No</v>
      </c>
      <c r="F2058" s="11" t="str">
        <f>VLOOKUP($A2058,'Medical Examinations'!$A2058:$O4392,5,FALSE)</f>
        <v>No</v>
      </c>
      <c r="G2058" s="11" t="str">
        <f>VLOOKUP($A2058,'Medical Examinations'!$A2058:$O4392,6,FALSE)</f>
        <v>No</v>
      </c>
      <c r="H2058" s="11">
        <f>VLOOKUP($A2058,'Medical Examinations'!$A2058:$P4392,13,FALSE)</f>
        <v>0</v>
      </c>
      <c r="I2058" s="11" t="str">
        <f>VLOOKUP($A2058,'Medical Examinations'!$A2058:$P4392,16,FALSE)</f>
        <v>No</v>
      </c>
      <c r="J2058" s="11" t="str">
        <f>VLOOKUP($A2058,'Medical Examinations'!$A2058:$P4392,11,FALSE)</f>
        <v>Overweight</v>
      </c>
      <c r="K2058" s="11" t="str">
        <f>VLOOKUP($A2058,'Medical Examinations'!$A2058:$P4392,12,FALSE)</f>
        <v>Normal</v>
      </c>
      <c r="L2058" s="11" t="str">
        <f>VLOOKUP($A889,'Hospitalisation Details'!$K889:$S3231,7,FALSE)</f>
        <v>29 Aug 1991</v>
      </c>
      <c r="M2058" s="17">
        <f>VLOOKUP($A889,'Hospitalisation Details'!$K889:$S3231,9,FALSE)</f>
        <v>12198.64</v>
      </c>
      <c r="N2058" s="11" t="str">
        <f>VLOOKUP($A889,'Hospitalisation Details'!$K889:$S3231,4,FALSE)</f>
        <v>Tier - 3</v>
      </c>
      <c r="O2058" s="11" t="str">
        <f>VLOOKUP($A889,'Hospitalisation Details'!$K889:$S3231,5,FALSE)</f>
        <v>Tier - 3</v>
      </c>
      <c r="P2058" s="11" t="str">
        <f>VLOOKUP($A889,'Hospitalisation Details'!$K889:$S3231,6,FALSE)</f>
        <v>R1026</v>
      </c>
      <c r="Q2058" s="36">
        <f ca="1">VLOOKUP($A889,'Hospitalisation Details'!$K889:$S3231,8,FALSE)</f>
        <v>33</v>
      </c>
    </row>
    <row r="2059" spans="1:17" x14ac:dyDescent="0.3">
      <c r="A2059" s="14" t="str">
        <f>VLOOKUP('Customer Names'!A2059,'Customer Names'!A2059:F4393,1,FALSE)</f>
        <v>Id2058</v>
      </c>
      <c r="B2059" s="11" t="str">
        <f>VLOOKUP('Customer Names'!B2059,'Customer Names'!B2059:G4393,5,FALSE)</f>
        <v>Bryan</v>
      </c>
      <c r="C2059" s="11">
        <f>VLOOKUP($A2059,'Medical Examinations'!$A2059:$O4393,2,FALSE)</f>
        <v>38.06</v>
      </c>
      <c r="D2059" s="11">
        <f>VLOOKUP($A2059,'Medical Examinations'!$A2059:$O4393,3,FALSE)</f>
        <v>6.16</v>
      </c>
      <c r="E2059" s="11" t="str">
        <f>VLOOKUP($A2059,'Medical Examinations'!$A2059:$P4393,14,FALSE)</f>
        <v>No</v>
      </c>
      <c r="F2059" s="11" t="str">
        <f>VLOOKUP($A2059,'Medical Examinations'!$A2059:$O4393,5,FALSE)</f>
        <v>No</v>
      </c>
      <c r="G2059" s="11" t="str">
        <f>VLOOKUP($A2059,'Medical Examinations'!$A2059:$O4393,6,FALSE)</f>
        <v>No</v>
      </c>
      <c r="H2059" s="11">
        <f>VLOOKUP($A2059,'Medical Examinations'!$A2059:$P4393,13,FALSE)</f>
        <v>0</v>
      </c>
      <c r="I2059" s="11" t="str">
        <f>VLOOKUP($A2059,'Medical Examinations'!$A2059:$P4393,16,FALSE)</f>
        <v>No</v>
      </c>
      <c r="J2059" s="11" t="str">
        <f>VLOOKUP($A2059,'Medical Examinations'!$A2059:$P4393,11,FALSE)</f>
        <v>Obesity</v>
      </c>
      <c r="K2059" s="11" t="str">
        <f>VLOOKUP($A2059,'Medical Examinations'!$A2059:$P4393,12,FALSE)</f>
        <v>Prediabetes</v>
      </c>
      <c r="L2059" s="11" t="str">
        <f>VLOOKUP($A890,'Hospitalisation Details'!$K890:$S3232,7,FALSE)</f>
        <v>5 Oct 1987</v>
      </c>
      <c r="M2059" s="17">
        <f>VLOOKUP($A890,'Hospitalisation Details'!$K890:$S3232,9,FALSE)</f>
        <v>12148.2</v>
      </c>
      <c r="N2059" s="11" t="str">
        <f>VLOOKUP($A890,'Hospitalisation Details'!$K890:$S3232,4,FALSE)</f>
        <v>Tier - 3</v>
      </c>
      <c r="O2059" s="11" t="str">
        <f>VLOOKUP($A890,'Hospitalisation Details'!$K890:$S3232,5,FALSE)</f>
        <v>Tier - 3</v>
      </c>
      <c r="P2059" s="11" t="str">
        <f>VLOOKUP($A890,'Hospitalisation Details'!$K890:$S3232,6,FALSE)</f>
        <v>R1012</v>
      </c>
      <c r="Q2059" s="36">
        <f ca="1">VLOOKUP($A890,'Hospitalisation Details'!$K890:$S3232,8,FALSE)</f>
        <v>37</v>
      </c>
    </row>
    <row r="2060" spans="1:17" x14ac:dyDescent="0.3">
      <c r="A2060" s="14" t="str">
        <f>VLOOKUP('Customer Names'!A2060,'Customer Names'!A2060:F4394,1,FALSE)</f>
        <v>Id2059</v>
      </c>
      <c r="B2060" s="11" t="str">
        <f>VLOOKUP('Customer Names'!B2060,'Customer Names'!B2060:G4394,5,FALSE)</f>
        <v>Marny</v>
      </c>
      <c r="C2060" s="11">
        <f>VLOOKUP($A2060,'Medical Examinations'!$A2060:$O4394,2,FALSE)</f>
        <v>24.96</v>
      </c>
      <c r="D2060" s="11">
        <f>VLOOKUP($A2060,'Medical Examinations'!$A2060:$O4394,3,FALSE)</f>
        <v>4.57</v>
      </c>
      <c r="E2060" s="11" t="str">
        <f>VLOOKUP($A2060,'Medical Examinations'!$A2060:$P4394,14,FALSE)</f>
        <v>No</v>
      </c>
      <c r="F2060" s="11" t="str">
        <f>VLOOKUP($A2060,'Medical Examinations'!$A2060:$O4394,5,FALSE)</f>
        <v>No</v>
      </c>
      <c r="G2060" s="11" t="str">
        <f>VLOOKUP($A2060,'Medical Examinations'!$A2060:$O4394,6,FALSE)</f>
        <v>No</v>
      </c>
      <c r="H2060" s="11">
        <f>VLOOKUP($A2060,'Medical Examinations'!$A2060:$P4394,13,FALSE)</f>
        <v>0</v>
      </c>
      <c r="I2060" s="11" t="str">
        <f>VLOOKUP($A2060,'Medical Examinations'!$A2060:$P4394,16,FALSE)</f>
        <v>No</v>
      </c>
      <c r="J2060" s="11" t="str">
        <f>VLOOKUP($A2060,'Medical Examinations'!$A2060:$P4394,11,FALSE)</f>
        <v>Overweight</v>
      </c>
      <c r="K2060" s="11" t="str">
        <f>VLOOKUP($A2060,'Medical Examinations'!$A2060:$P4394,12,FALSE)</f>
        <v>Normal</v>
      </c>
      <c r="L2060" s="11" t="str">
        <f>VLOOKUP($A891,'Hospitalisation Details'!$K891:$S3233,7,FALSE)</f>
        <v>15 Sep 1962</v>
      </c>
      <c r="M2060" s="17">
        <f>VLOOKUP($A891,'Hospitalisation Details'!$K891:$S3233,9,FALSE)</f>
        <v>12146.97</v>
      </c>
      <c r="N2060" s="11" t="str">
        <f>VLOOKUP($A891,'Hospitalisation Details'!$K891:$S3233,4,FALSE)</f>
        <v>Tier - 3</v>
      </c>
      <c r="O2060" s="11" t="str">
        <f>VLOOKUP($A891,'Hospitalisation Details'!$K891:$S3233,5,FALSE)</f>
        <v>Tier - 3</v>
      </c>
      <c r="P2060" s="11" t="str">
        <f>VLOOKUP($A891,'Hospitalisation Details'!$K891:$S3233,6,FALSE)</f>
        <v>R1011</v>
      </c>
      <c r="Q2060" s="36">
        <f ca="1">VLOOKUP($A891,'Hospitalisation Details'!$K891:$S3233,8,FALSE)</f>
        <v>62</v>
      </c>
    </row>
    <row r="2061" spans="1:17" x14ac:dyDescent="0.3">
      <c r="A2061" s="14" t="str">
        <f>VLOOKUP('Customer Names'!A2061,'Customer Names'!A2061:F4395,1,FALSE)</f>
        <v>Id2060</v>
      </c>
      <c r="B2061" s="11" t="str">
        <f>VLOOKUP('Customer Names'!B2061,'Customer Names'!B2061:G4395,5,FALSE)</f>
        <v>Marc</v>
      </c>
      <c r="C2061" s="11">
        <f>VLOOKUP($A2061,'Medical Examinations'!$A2061:$O4395,2,FALSE)</f>
        <v>17.670000000000002</v>
      </c>
      <c r="D2061" s="11">
        <f>VLOOKUP($A2061,'Medical Examinations'!$A2061:$O4395,3,FALSE)</f>
        <v>5.53</v>
      </c>
      <c r="E2061" s="11" t="str">
        <f>VLOOKUP($A2061,'Medical Examinations'!$A2061:$P4395,14,FALSE)</f>
        <v>Yes</v>
      </c>
      <c r="F2061" s="11" t="str">
        <f>VLOOKUP($A2061,'Medical Examinations'!$A2061:$O4395,5,FALSE)</f>
        <v>No</v>
      </c>
      <c r="G2061" s="11" t="str">
        <f>VLOOKUP($A2061,'Medical Examinations'!$A2061:$O4395,6,FALSE)</f>
        <v>No</v>
      </c>
      <c r="H2061" s="11">
        <f>VLOOKUP($A2061,'Medical Examinations'!$A2061:$P4395,13,FALSE)</f>
        <v>0</v>
      </c>
      <c r="I2061" s="11" t="str">
        <f>VLOOKUP($A2061,'Medical Examinations'!$A2061:$P4395,16,FALSE)</f>
        <v>No</v>
      </c>
      <c r="J2061" s="11" t="str">
        <f>VLOOKUP($A2061,'Medical Examinations'!$A2061:$P4395,11,FALSE)</f>
        <v>Underweight</v>
      </c>
      <c r="K2061" s="11" t="str">
        <f>VLOOKUP($A2061,'Medical Examinations'!$A2061:$P4395,12,FALSE)</f>
        <v>Normal</v>
      </c>
      <c r="L2061" s="11" t="str">
        <f>VLOOKUP($A892,'Hospitalisation Details'!$K892:$S3234,7,FALSE)</f>
        <v>4 Nov 1962</v>
      </c>
      <c r="M2061" s="17">
        <f>VLOOKUP($A892,'Hospitalisation Details'!$K892:$S3234,9,FALSE)</f>
        <v>12142.58</v>
      </c>
      <c r="N2061" s="11" t="str">
        <f>VLOOKUP($A892,'Hospitalisation Details'!$K892:$S3234,4,FALSE)</f>
        <v>Tier - 3</v>
      </c>
      <c r="O2061" s="11" t="str">
        <f>VLOOKUP($A892,'Hospitalisation Details'!$K892:$S3234,5,FALSE)</f>
        <v>Tier - 2</v>
      </c>
      <c r="P2061" s="11" t="str">
        <f>VLOOKUP($A892,'Hospitalisation Details'!$K892:$S3234,6,FALSE)</f>
        <v>R1013</v>
      </c>
      <c r="Q2061" s="36">
        <f ca="1">VLOOKUP($A892,'Hospitalisation Details'!$K892:$S3234,8,FALSE)</f>
        <v>62</v>
      </c>
    </row>
    <row r="2062" spans="1:17" x14ac:dyDescent="0.3">
      <c r="A2062" s="14" t="str">
        <f>VLOOKUP('Customer Names'!A2062,'Customer Names'!A2062:F4396,1,FALSE)</f>
        <v>Id2061</v>
      </c>
      <c r="B2062" s="11" t="str">
        <f>VLOOKUP('Customer Names'!B2062,'Customer Names'!B2062:G4396,5,FALSE)</f>
        <v>Benjamin L</v>
      </c>
      <c r="C2062" s="11">
        <f>VLOOKUP($A2062,'Medical Examinations'!$A2062:$O4396,2,FALSE)</f>
        <v>31.35</v>
      </c>
      <c r="D2062" s="11">
        <f>VLOOKUP($A2062,'Medical Examinations'!$A2062:$O4396,3,FALSE)</f>
        <v>5.84</v>
      </c>
      <c r="E2062" s="11" t="str">
        <f>VLOOKUP($A2062,'Medical Examinations'!$A2062:$P4396,14,FALSE)</f>
        <v>No</v>
      </c>
      <c r="F2062" s="11" t="str">
        <f>VLOOKUP($A2062,'Medical Examinations'!$A2062:$O4396,5,FALSE)</f>
        <v>Yes</v>
      </c>
      <c r="G2062" s="11" t="str">
        <f>VLOOKUP($A2062,'Medical Examinations'!$A2062:$O4396,6,FALSE)</f>
        <v>No</v>
      </c>
      <c r="H2062" s="11">
        <f>VLOOKUP($A2062,'Medical Examinations'!$A2062:$P4396,13,FALSE)</f>
        <v>1</v>
      </c>
      <c r="I2062" s="11" t="str">
        <f>VLOOKUP($A2062,'Medical Examinations'!$A2062:$P4396,16,FALSE)</f>
        <v>No</v>
      </c>
      <c r="J2062" s="11" t="str">
        <f>VLOOKUP($A2062,'Medical Examinations'!$A2062:$P4396,11,FALSE)</f>
        <v>Obesity</v>
      </c>
      <c r="K2062" s="11" t="str">
        <f>VLOOKUP($A2062,'Medical Examinations'!$A2062:$P4396,12,FALSE)</f>
        <v>Prediabetes</v>
      </c>
      <c r="L2062" s="11" t="str">
        <f>VLOOKUP($A893,'Hospitalisation Details'!$K893:$S3235,7,FALSE)</f>
        <v>16 Sep 1974</v>
      </c>
      <c r="M2062" s="17">
        <f>VLOOKUP($A893,'Hospitalisation Details'!$K893:$S3235,9,FALSE)</f>
        <v>12137.6</v>
      </c>
      <c r="N2062" s="11" t="str">
        <f>VLOOKUP($A893,'Hospitalisation Details'!$K893:$S3235,4,FALSE)</f>
        <v>Tier - 3</v>
      </c>
      <c r="O2062" s="11" t="str">
        <f>VLOOKUP($A893,'Hospitalisation Details'!$K893:$S3235,5,FALSE)</f>
        <v>Tier - 3</v>
      </c>
      <c r="P2062" s="11" t="str">
        <f>VLOOKUP($A893,'Hospitalisation Details'!$K893:$S3235,6,FALSE)</f>
        <v>R1012</v>
      </c>
      <c r="Q2062" s="36">
        <f ca="1">VLOOKUP($A893,'Hospitalisation Details'!$K893:$S3235,8,FALSE)</f>
        <v>50</v>
      </c>
    </row>
    <row r="2063" spans="1:17" x14ac:dyDescent="0.3">
      <c r="A2063" s="14" t="str">
        <f>VLOOKUP('Customer Names'!A2063,'Customer Names'!A2063:F4397,1,FALSE)</f>
        <v>Id2062</v>
      </c>
      <c r="B2063" s="11" t="str">
        <f>VLOOKUP('Customer Names'!B2063,'Customer Names'!B2063:G4397,5,FALSE)</f>
        <v>Rob G</v>
      </c>
      <c r="C2063" s="11">
        <f>VLOOKUP($A2063,'Medical Examinations'!$A2063:$O4397,2,FALSE)</f>
        <v>28.31</v>
      </c>
      <c r="D2063" s="11">
        <f>VLOOKUP($A2063,'Medical Examinations'!$A2063:$O4397,3,FALSE)</f>
        <v>6.41</v>
      </c>
      <c r="E2063" s="11" t="str">
        <f>VLOOKUP($A2063,'Medical Examinations'!$A2063:$P4397,14,FALSE)</f>
        <v>No</v>
      </c>
      <c r="F2063" s="11" t="str">
        <f>VLOOKUP($A2063,'Medical Examinations'!$A2063:$O4397,5,FALSE)</f>
        <v>Yes</v>
      </c>
      <c r="G2063" s="11" t="str">
        <f>VLOOKUP($A2063,'Medical Examinations'!$A2063:$O4397,6,FALSE)</f>
        <v>No</v>
      </c>
      <c r="H2063" s="11">
        <f>VLOOKUP($A2063,'Medical Examinations'!$A2063:$P4397,13,FALSE)</f>
        <v>1</v>
      </c>
      <c r="I2063" s="11" t="str">
        <f>VLOOKUP($A2063,'Medical Examinations'!$A2063:$P4397,16,FALSE)</f>
        <v>No</v>
      </c>
      <c r="J2063" s="11" t="str">
        <f>VLOOKUP($A2063,'Medical Examinations'!$A2063:$P4397,11,FALSE)</f>
        <v>Overweight</v>
      </c>
      <c r="K2063" s="11" t="str">
        <f>VLOOKUP($A2063,'Medical Examinations'!$A2063:$P4397,12,FALSE)</f>
        <v>Diabetes</v>
      </c>
      <c r="L2063" s="11" t="str">
        <f>VLOOKUP($A894,'Hospitalisation Details'!$K894:$S3236,7,FALSE)</f>
        <v>6 Nov 1991</v>
      </c>
      <c r="M2063" s="17">
        <f>VLOOKUP($A894,'Hospitalisation Details'!$K894:$S3236,9,FALSE)</f>
        <v>12130.8</v>
      </c>
      <c r="N2063" s="11" t="str">
        <f>VLOOKUP($A894,'Hospitalisation Details'!$K894:$S3236,4,FALSE)</f>
        <v>Tier - 3</v>
      </c>
      <c r="O2063" s="11" t="str">
        <f>VLOOKUP($A894,'Hospitalisation Details'!$K894:$S3236,5,FALSE)</f>
        <v>Tier - 3</v>
      </c>
      <c r="P2063" s="11" t="str">
        <f>VLOOKUP($A894,'Hospitalisation Details'!$K894:$S3236,6,FALSE)</f>
        <v>R1026</v>
      </c>
      <c r="Q2063" s="36">
        <f ca="1">VLOOKUP($A894,'Hospitalisation Details'!$K894:$S3236,8,FALSE)</f>
        <v>33</v>
      </c>
    </row>
    <row r="2064" spans="1:17" x14ac:dyDescent="0.3">
      <c r="A2064" s="14" t="str">
        <f>VLOOKUP('Customer Names'!A2064,'Customer Names'!A2064:F4398,1,FALSE)</f>
        <v>Id2063</v>
      </c>
      <c r="B2064" s="11" t="str">
        <f>VLOOKUP('Customer Names'!B2064,'Customer Names'!B2064:G4398,5,FALSE)</f>
        <v>Stefanie A</v>
      </c>
      <c r="C2064" s="11">
        <f>VLOOKUP($A2064,'Medical Examinations'!$A2064:$O4398,2,FALSE)</f>
        <v>30.3</v>
      </c>
      <c r="D2064" s="11">
        <f>VLOOKUP($A2064,'Medical Examinations'!$A2064:$O4398,3,FALSE)</f>
        <v>4.7300000000000004</v>
      </c>
      <c r="E2064" s="11" t="str">
        <f>VLOOKUP($A2064,'Medical Examinations'!$A2064:$P4398,14,FALSE)</f>
        <v>Yes</v>
      </c>
      <c r="F2064" s="11" t="str">
        <f>VLOOKUP($A2064,'Medical Examinations'!$A2064:$O4398,5,FALSE)</f>
        <v>No</v>
      </c>
      <c r="G2064" s="11" t="str">
        <f>VLOOKUP($A2064,'Medical Examinations'!$A2064:$O4398,6,FALSE)</f>
        <v>Yes</v>
      </c>
      <c r="H2064" s="11">
        <f>VLOOKUP($A2064,'Medical Examinations'!$A2064:$P4398,13,FALSE)</f>
        <v>1</v>
      </c>
      <c r="I2064" s="11" t="str">
        <f>VLOOKUP($A2064,'Medical Examinations'!$A2064:$P4398,16,FALSE)</f>
        <v>No</v>
      </c>
      <c r="J2064" s="11" t="str">
        <f>VLOOKUP($A2064,'Medical Examinations'!$A2064:$P4398,11,FALSE)</f>
        <v>Obesity</v>
      </c>
      <c r="K2064" s="11" t="str">
        <f>VLOOKUP($A2064,'Medical Examinations'!$A2064:$P4398,12,FALSE)</f>
        <v>Normal</v>
      </c>
      <c r="L2064" s="11" t="str">
        <f>VLOOKUP($A895,'Hospitalisation Details'!$K895:$S3237,7,FALSE)</f>
        <v>4 Jun 1963</v>
      </c>
      <c r="M2064" s="17">
        <f>VLOOKUP($A895,'Hospitalisation Details'!$K895:$S3237,9,FALSE)</f>
        <v>12129.61</v>
      </c>
      <c r="N2064" s="11" t="str">
        <f>VLOOKUP($A895,'Hospitalisation Details'!$K895:$S3237,4,FALSE)</f>
        <v>Tier - 3</v>
      </c>
      <c r="O2064" s="11" t="str">
        <f>VLOOKUP($A895,'Hospitalisation Details'!$K895:$S3237,5,FALSE)</f>
        <v>Tier - 1</v>
      </c>
      <c r="P2064" s="11" t="str">
        <f>VLOOKUP($A895,'Hospitalisation Details'!$K895:$S3237,6,FALSE)</f>
        <v>R1012</v>
      </c>
      <c r="Q2064" s="36">
        <f ca="1">VLOOKUP($A895,'Hospitalisation Details'!$K895:$S3237,8,FALSE)</f>
        <v>61</v>
      </c>
    </row>
    <row r="2065" spans="1:17" x14ac:dyDescent="0.3">
      <c r="A2065" s="14" t="str">
        <f>VLOOKUP('Customer Names'!A2065,'Customer Names'!A2065:F4399,1,FALSE)</f>
        <v>Id2064</v>
      </c>
      <c r="B2065" s="11" t="str">
        <f>VLOOKUP('Customer Names'!B2065,'Customer Names'!B2065:G4399,5,FALSE)</f>
        <v>Stephanie</v>
      </c>
      <c r="C2065" s="11">
        <f>VLOOKUP($A2065,'Medical Examinations'!$A2065:$O4399,2,FALSE)</f>
        <v>26.4</v>
      </c>
      <c r="D2065" s="11">
        <f>VLOOKUP($A2065,'Medical Examinations'!$A2065:$O4399,3,FALSE)</f>
        <v>6.22</v>
      </c>
      <c r="E2065" s="11" t="str">
        <f>VLOOKUP($A2065,'Medical Examinations'!$A2065:$P4399,14,FALSE)</f>
        <v>Yes</v>
      </c>
      <c r="F2065" s="11" t="str">
        <f>VLOOKUP($A2065,'Medical Examinations'!$A2065:$O4399,5,FALSE)</f>
        <v>No</v>
      </c>
      <c r="G2065" s="11" t="str">
        <f>VLOOKUP($A2065,'Medical Examinations'!$A2065:$O4399,6,FALSE)</f>
        <v>No</v>
      </c>
      <c r="H2065" s="11">
        <f>VLOOKUP($A2065,'Medical Examinations'!$A2065:$P4399,13,FALSE)</f>
        <v>0</v>
      </c>
      <c r="I2065" s="11" t="str">
        <f>VLOOKUP($A2065,'Medical Examinations'!$A2065:$P4399,16,FALSE)</f>
        <v>No</v>
      </c>
      <c r="J2065" s="11" t="str">
        <f>VLOOKUP($A2065,'Medical Examinations'!$A2065:$P4399,11,FALSE)</f>
        <v>Overweight</v>
      </c>
      <c r="K2065" s="11" t="str">
        <f>VLOOKUP($A2065,'Medical Examinations'!$A2065:$P4399,12,FALSE)</f>
        <v>Prediabetes</v>
      </c>
      <c r="L2065" s="11" t="str">
        <f>VLOOKUP($A896,'Hospitalisation Details'!$K896:$S3238,7,FALSE)</f>
        <v>20 Jul 1963</v>
      </c>
      <c r="M2065" s="17">
        <f>VLOOKUP($A896,'Hospitalisation Details'!$K896:$S3238,9,FALSE)</f>
        <v>12124.99</v>
      </c>
      <c r="N2065" s="11" t="str">
        <f>VLOOKUP($A896,'Hospitalisation Details'!$K896:$S3238,4,FALSE)</f>
        <v>Tier - 3</v>
      </c>
      <c r="O2065" s="11" t="str">
        <f>VLOOKUP($A896,'Hospitalisation Details'!$K896:$S3238,5,FALSE)</f>
        <v>Tier - 1</v>
      </c>
      <c r="P2065" s="11" t="str">
        <f>VLOOKUP($A896,'Hospitalisation Details'!$K896:$S3238,6,FALSE)</f>
        <v>R1012</v>
      </c>
      <c r="Q2065" s="36">
        <f ca="1">VLOOKUP($A896,'Hospitalisation Details'!$K896:$S3238,8,FALSE)</f>
        <v>61</v>
      </c>
    </row>
    <row r="2066" spans="1:17" x14ac:dyDescent="0.3">
      <c r="A2066" s="14" t="str">
        <f>VLOOKUP('Customer Names'!A2066,'Customer Names'!A2066:F4400,1,FALSE)</f>
        <v>Id2065</v>
      </c>
      <c r="B2066" s="11" t="str">
        <f>VLOOKUP('Customer Names'!B2066,'Customer Names'!B2066:G4400,5,FALSE)</f>
        <v>Caroline F</v>
      </c>
      <c r="C2066" s="11">
        <f>VLOOKUP($A2066,'Medical Examinations'!$A2066:$O4400,2,FALSE)</f>
        <v>22.135000000000002</v>
      </c>
      <c r="D2066" s="11">
        <f>VLOOKUP($A2066,'Medical Examinations'!$A2066:$O4400,3,FALSE)</f>
        <v>4.46</v>
      </c>
      <c r="E2066" s="11" t="str">
        <f>VLOOKUP($A2066,'Medical Examinations'!$A2066:$P4400,14,FALSE)</f>
        <v>Yes</v>
      </c>
      <c r="F2066" s="11" t="str">
        <f>VLOOKUP($A2066,'Medical Examinations'!$A2066:$O4400,5,FALSE)</f>
        <v>No</v>
      </c>
      <c r="G2066" s="11" t="str">
        <f>VLOOKUP($A2066,'Medical Examinations'!$A2066:$O4400,6,FALSE)</f>
        <v>No</v>
      </c>
      <c r="H2066" s="11">
        <f>VLOOKUP($A2066,'Medical Examinations'!$A2066:$P4400,13,FALSE)</f>
        <v>0</v>
      </c>
      <c r="I2066" s="11" t="str">
        <f>VLOOKUP($A2066,'Medical Examinations'!$A2066:$P4400,16,FALSE)</f>
        <v>No</v>
      </c>
      <c r="J2066" s="11" t="str">
        <f>VLOOKUP($A2066,'Medical Examinations'!$A2066:$P4400,11,FALSE)</f>
        <v>Normal Weight</v>
      </c>
      <c r="K2066" s="11" t="str">
        <f>VLOOKUP($A2066,'Medical Examinations'!$A2066:$P4400,12,FALSE)</f>
        <v>Normal</v>
      </c>
      <c r="L2066" s="11" t="str">
        <f>VLOOKUP($A897,'Hospitalisation Details'!$K897:$S3239,7,FALSE)</f>
        <v>25 Oct 1968</v>
      </c>
      <c r="M2066" s="17">
        <f>VLOOKUP($A897,'Hospitalisation Details'!$K897:$S3239,9,FALSE)</f>
        <v>12105.32</v>
      </c>
      <c r="N2066" s="11" t="str">
        <f>VLOOKUP($A897,'Hospitalisation Details'!$K897:$S3239,4,FALSE)</f>
        <v>Tier - 3</v>
      </c>
      <c r="O2066" s="11" t="str">
        <f>VLOOKUP($A897,'Hospitalisation Details'!$K897:$S3239,5,FALSE)</f>
        <v>Tier - 3</v>
      </c>
      <c r="P2066" s="11" t="str">
        <f>VLOOKUP($A897,'Hospitalisation Details'!$K897:$S3239,6,FALSE)</f>
        <v>R1011</v>
      </c>
      <c r="Q2066" s="36">
        <f ca="1">VLOOKUP($A897,'Hospitalisation Details'!$K897:$S3239,8,FALSE)</f>
        <v>56</v>
      </c>
    </row>
    <row r="2067" spans="1:17" x14ac:dyDescent="0.3">
      <c r="A2067" s="14" t="str">
        <f>VLOOKUP('Customer Names'!A2067,'Customer Names'!A2067:F4401,1,FALSE)</f>
        <v>Id2066</v>
      </c>
      <c r="B2067" s="11" t="str">
        <f>VLOOKUP('Customer Names'!B2067,'Customer Names'!B2067:G4401,5,FALSE)</f>
        <v>Julia J</v>
      </c>
      <c r="C2067" s="11">
        <f>VLOOKUP($A2067,'Medical Examinations'!$A2067:$O4401,2,FALSE)</f>
        <v>17.399999999999999</v>
      </c>
      <c r="D2067" s="11">
        <f>VLOOKUP($A2067,'Medical Examinations'!$A2067:$O4401,3,FALSE)</f>
        <v>4.5</v>
      </c>
      <c r="E2067" s="11" t="str">
        <f>VLOOKUP($A2067,'Medical Examinations'!$A2067:$P4401,14,FALSE)</f>
        <v>Yes</v>
      </c>
      <c r="F2067" s="11" t="str">
        <f>VLOOKUP($A2067,'Medical Examinations'!$A2067:$O4401,5,FALSE)</f>
        <v>No</v>
      </c>
      <c r="G2067" s="11" t="str">
        <f>VLOOKUP($A2067,'Medical Examinations'!$A2067:$O4401,6,FALSE)</f>
        <v>No</v>
      </c>
      <c r="H2067" s="11">
        <f>VLOOKUP($A2067,'Medical Examinations'!$A2067:$P4401,13,FALSE)</f>
        <v>0</v>
      </c>
      <c r="I2067" s="11" t="str">
        <f>VLOOKUP($A2067,'Medical Examinations'!$A2067:$P4401,16,FALSE)</f>
        <v>No</v>
      </c>
      <c r="J2067" s="11" t="str">
        <f>VLOOKUP($A2067,'Medical Examinations'!$A2067:$P4401,11,FALSE)</f>
        <v>Underweight</v>
      </c>
      <c r="K2067" s="11" t="str">
        <f>VLOOKUP($A2067,'Medical Examinations'!$A2067:$P4401,12,FALSE)</f>
        <v>Normal</v>
      </c>
      <c r="L2067" s="11" t="str">
        <f>VLOOKUP($A898,'Hospitalisation Details'!$K898:$S3240,7,FALSE)</f>
        <v>9 Dec 1968</v>
      </c>
      <c r="M2067" s="17">
        <f>VLOOKUP($A898,'Hospitalisation Details'!$K898:$S3240,9,FALSE)</f>
        <v>12096.65</v>
      </c>
      <c r="N2067" s="11" t="str">
        <f>VLOOKUP($A898,'Hospitalisation Details'!$K898:$S3240,4,FALSE)</f>
        <v>Tier - 3</v>
      </c>
      <c r="O2067" s="11" t="str">
        <f>VLOOKUP($A898,'Hospitalisation Details'!$K898:$S3240,5,FALSE)</f>
        <v>Tier - 1</v>
      </c>
      <c r="P2067" s="11" t="str">
        <f>VLOOKUP($A898,'Hospitalisation Details'!$K898:$S3240,6,FALSE)</f>
        <v>R1024</v>
      </c>
      <c r="Q2067" s="36">
        <f ca="1">VLOOKUP($A898,'Hospitalisation Details'!$K898:$S3240,8,FALSE)</f>
        <v>56</v>
      </c>
    </row>
    <row r="2068" spans="1:17" x14ac:dyDescent="0.3">
      <c r="A2068" s="14" t="str">
        <f>VLOOKUP('Customer Names'!A2068,'Customer Names'!A2068:F4402,1,FALSE)</f>
        <v>Id2067</v>
      </c>
      <c r="B2068" s="11" t="str">
        <f>VLOOKUP('Customer Names'!B2068,'Customer Names'!B2068:G4402,5,FALSE)</f>
        <v>Jack</v>
      </c>
      <c r="C2068" s="11">
        <f>VLOOKUP($A2068,'Medical Examinations'!$A2068:$O4402,2,FALSE)</f>
        <v>28.06</v>
      </c>
      <c r="D2068" s="11">
        <f>VLOOKUP($A2068,'Medical Examinations'!$A2068:$O4402,3,FALSE)</f>
        <v>8.93</v>
      </c>
      <c r="E2068" s="11" t="str">
        <f>VLOOKUP($A2068,'Medical Examinations'!$A2068:$P4402,14,FALSE)</f>
        <v>No</v>
      </c>
      <c r="F2068" s="11" t="str">
        <f>VLOOKUP($A2068,'Medical Examinations'!$A2068:$O4402,5,FALSE)</f>
        <v>No</v>
      </c>
      <c r="G2068" s="11" t="str">
        <f>VLOOKUP($A2068,'Medical Examinations'!$A2068:$O4402,6,FALSE)</f>
        <v>No</v>
      </c>
      <c r="H2068" s="11">
        <f>VLOOKUP($A2068,'Medical Examinations'!$A2068:$P4402,13,FALSE)</f>
        <v>0</v>
      </c>
      <c r="I2068" s="11" t="str">
        <f>VLOOKUP($A2068,'Medical Examinations'!$A2068:$P4402,16,FALSE)</f>
        <v>No</v>
      </c>
      <c r="J2068" s="11" t="str">
        <f>VLOOKUP($A2068,'Medical Examinations'!$A2068:$P4402,11,FALSE)</f>
        <v>Overweight</v>
      </c>
      <c r="K2068" s="11" t="str">
        <f>VLOOKUP($A2068,'Medical Examinations'!$A2068:$P4402,12,FALSE)</f>
        <v>Diabetes</v>
      </c>
      <c r="L2068" s="11" t="str">
        <f>VLOOKUP($A899,'Hospitalisation Details'!$K899:$S3241,7,FALSE)</f>
        <v>21 Jun 1968</v>
      </c>
      <c r="M2068" s="17">
        <f>VLOOKUP($A899,'Hospitalisation Details'!$K899:$S3241,9,FALSE)</f>
        <v>12094.48</v>
      </c>
      <c r="N2068" s="11" t="str">
        <f>VLOOKUP($A899,'Hospitalisation Details'!$K899:$S3241,4,FALSE)</f>
        <v>Tier - 3</v>
      </c>
      <c r="O2068" s="11" t="str">
        <f>VLOOKUP($A899,'Hospitalisation Details'!$K899:$S3241,5,FALSE)</f>
        <v>Tier - 3</v>
      </c>
      <c r="P2068" s="11" t="str">
        <f>VLOOKUP($A899,'Hospitalisation Details'!$K899:$S3241,6,FALSE)</f>
        <v>R1011</v>
      </c>
      <c r="Q2068" s="36">
        <f ca="1">VLOOKUP($A899,'Hospitalisation Details'!$K899:$S3241,8,FALSE)</f>
        <v>56</v>
      </c>
    </row>
    <row r="2069" spans="1:17" x14ac:dyDescent="0.3">
      <c r="A2069" s="14" t="str">
        <f>VLOOKUP('Customer Names'!A2069,'Customer Names'!A2069:F4403,1,FALSE)</f>
        <v>Id2068</v>
      </c>
      <c r="B2069" s="11" t="str">
        <f>VLOOKUP('Customer Names'!B2069,'Customer Names'!B2069:G4403,5,FALSE)</f>
        <v>Bernat</v>
      </c>
      <c r="C2069" s="11">
        <f>VLOOKUP($A2069,'Medical Examinations'!$A2069:$O4403,2,FALSE)</f>
        <v>31.13</v>
      </c>
      <c r="D2069" s="11">
        <f>VLOOKUP($A2069,'Medical Examinations'!$A2069:$O4403,3,FALSE)</f>
        <v>11.02</v>
      </c>
      <c r="E2069" s="11" t="str">
        <f>VLOOKUP($A2069,'Medical Examinations'!$A2069:$P4403,14,FALSE)</f>
        <v>No</v>
      </c>
      <c r="F2069" s="11" t="str">
        <f>VLOOKUP($A2069,'Medical Examinations'!$A2069:$O4403,5,FALSE)</f>
        <v>No</v>
      </c>
      <c r="G2069" s="11" t="str">
        <f>VLOOKUP($A2069,'Medical Examinations'!$A2069:$O4403,6,FALSE)</f>
        <v>No</v>
      </c>
      <c r="H2069" s="11">
        <f>VLOOKUP($A2069,'Medical Examinations'!$A2069:$P4403,13,FALSE)</f>
        <v>0</v>
      </c>
      <c r="I2069" s="11" t="str">
        <f>VLOOKUP($A2069,'Medical Examinations'!$A2069:$P4403,16,FALSE)</f>
        <v>No</v>
      </c>
      <c r="J2069" s="11" t="str">
        <f>VLOOKUP($A2069,'Medical Examinations'!$A2069:$P4403,11,FALSE)</f>
        <v>Obesity</v>
      </c>
      <c r="K2069" s="11" t="str">
        <f>VLOOKUP($A2069,'Medical Examinations'!$A2069:$P4403,12,FALSE)</f>
        <v>Diabetes</v>
      </c>
      <c r="L2069" s="11" t="str">
        <f>VLOOKUP($A900,'Hospitalisation Details'!$K900:$S3242,7,FALSE)</f>
        <v>2 Sep 1984</v>
      </c>
      <c r="M2069" s="17">
        <f>VLOOKUP($A900,'Hospitalisation Details'!$K900:$S3242,9,FALSE)</f>
        <v>12091.34</v>
      </c>
      <c r="N2069" s="11" t="str">
        <f>VLOOKUP($A900,'Hospitalisation Details'!$K900:$S3242,4,FALSE)</f>
        <v>Tier - 3</v>
      </c>
      <c r="O2069" s="11" t="str">
        <f>VLOOKUP($A900,'Hospitalisation Details'!$K900:$S3242,5,FALSE)</f>
        <v>Tier - 2</v>
      </c>
      <c r="P2069" s="11" t="str">
        <f>VLOOKUP($A900,'Hospitalisation Details'!$K900:$S3242,6,FALSE)</f>
        <v>R1022</v>
      </c>
      <c r="Q2069" s="36">
        <f ca="1">VLOOKUP($A900,'Hospitalisation Details'!$K900:$S3242,8,FALSE)</f>
        <v>40</v>
      </c>
    </row>
    <row r="2070" spans="1:17" x14ac:dyDescent="0.3">
      <c r="A2070" s="14" t="str">
        <f>VLOOKUP('Customer Names'!A2070,'Customer Names'!A2070:F4404,1,FALSE)</f>
        <v>Id2069</v>
      </c>
      <c r="B2070" s="11" t="str">
        <f>VLOOKUP('Customer Names'!B2070,'Customer Names'!B2070:G4404,5,FALSE)</f>
        <v>Hicham</v>
      </c>
      <c r="C2070" s="11">
        <f>VLOOKUP($A2070,'Medical Examinations'!$A2070:$O4404,2,FALSE)</f>
        <v>18.46</v>
      </c>
      <c r="D2070" s="11">
        <f>VLOOKUP($A2070,'Medical Examinations'!$A2070:$O4404,3,FALSE)</f>
        <v>5.25</v>
      </c>
      <c r="E2070" s="11" t="str">
        <f>VLOOKUP($A2070,'Medical Examinations'!$A2070:$P4404,14,FALSE)</f>
        <v>No</v>
      </c>
      <c r="F2070" s="11" t="str">
        <f>VLOOKUP($A2070,'Medical Examinations'!$A2070:$O4404,5,FALSE)</f>
        <v>No</v>
      </c>
      <c r="G2070" s="11" t="str">
        <f>VLOOKUP($A2070,'Medical Examinations'!$A2070:$O4404,6,FALSE)</f>
        <v>No</v>
      </c>
      <c r="H2070" s="11">
        <f>VLOOKUP($A2070,'Medical Examinations'!$A2070:$P4404,13,FALSE)</f>
        <v>0</v>
      </c>
      <c r="I2070" s="11" t="str">
        <f>VLOOKUP($A2070,'Medical Examinations'!$A2070:$P4404,16,FALSE)</f>
        <v>No</v>
      </c>
      <c r="J2070" s="11" t="str">
        <f>VLOOKUP($A2070,'Medical Examinations'!$A2070:$P4404,11,FALSE)</f>
        <v>Underweight</v>
      </c>
      <c r="K2070" s="11" t="str">
        <f>VLOOKUP($A2070,'Medical Examinations'!$A2070:$P4404,12,FALSE)</f>
        <v>Normal</v>
      </c>
      <c r="L2070" s="11" t="str">
        <f>VLOOKUP($A901,'Hospitalisation Details'!$K901:$S3243,7,FALSE)</f>
        <v>7 Sep 1986</v>
      </c>
      <c r="M2070" s="17">
        <f>VLOOKUP($A901,'Hospitalisation Details'!$K901:$S3243,9,FALSE)</f>
        <v>12048.13</v>
      </c>
      <c r="N2070" s="11" t="str">
        <f>VLOOKUP($A901,'Hospitalisation Details'!$K901:$S3243,4,FALSE)</f>
        <v>Tier - 3</v>
      </c>
      <c r="O2070" s="11" t="str">
        <f>VLOOKUP($A901,'Hospitalisation Details'!$K901:$S3243,5,FALSE)</f>
        <v>Tier - 2</v>
      </c>
      <c r="P2070" s="11" t="str">
        <f>VLOOKUP($A901,'Hospitalisation Details'!$K901:$S3243,6,FALSE)</f>
        <v>R1026</v>
      </c>
      <c r="Q2070" s="36">
        <f ca="1">VLOOKUP($A901,'Hospitalisation Details'!$K901:$S3243,8,FALSE)</f>
        <v>38</v>
      </c>
    </row>
    <row r="2071" spans="1:17" x14ac:dyDescent="0.3">
      <c r="A2071" s="14" t="str">
        <f>VLOOKUP('Customer Names'!A2071,'Customer Names'!A2071:F4405,1,FALSE)</f>
        <v>Id2070</v>
      </c>
      <c r="B2071" s="11" t="str">
        <f>VLOOKUP('Customer Names'!B2071,'Customer Names'!B2071:G4405,5,FALSE)</f>
        <v>Sarah</v>
      </c>
      <c r="C2071" s="11">
        <f>VLOOKUP($A2071,'Medical Examinations'!$A2071:$O4405,2,FALSE)</f>
        <v>17.3</v>
      </c>
      <c r="D2071" s="11">
        <f>VLOOKUP($A2071,'Medical Examinations'!$A2071:$O4405,3,FALSE)</f>
        <v>4.75</v>
      </c>
      <c r="E2071" s="11" t="str">
        <f>VLOOKUP($A2071,'Medical Examinations'!$A2071:$P4405,14,FALSE)</f>
        <v>No</v>
      </c>
      <c r="F2071" s="11" t="str">
        <f>VLOOKUP($A2071,'Medical Examinations'!$A2071:$O4405,5,FALSE)</f>
        <v>No</v>
      </c>
      <c r="G2071" s="11" t="str">
        <f>VLOOKUP($A2071,'Medical Examinations'!$A2071:$O4405,6,FALSE)</f>
        <v>No</v>
      </c>
      <c r="H2071" s="11">
        <f>VLOOKUP($A2071,'Medical Examinations'!$A2071:$P4405,13,FALSE)</f>
        <v>0</v>
      </c>
      <c r="I2071" s="11" t="str">
        <f>VLOOKUP($A2071,'Medical Examinations'!$A2071:$P4405,16,FALSE)</f>
        <v>No</v>
      </c>
      <c r="J2071" s="11" t="str">
        <f>VLOOKUP($A2071,'Medical Examinations'!$A2071:$P4405,11,FALSE)</f>
        <v>Underweight</v>
      </c>
      <c r="K2071" s="11" t="str">
        <f>VLOOKUP($A2071,'Medical Examinations'!$A2071:$P4405,12,FALSE)</f>
        <v>Normal</v>
      </c>
      <c r="L2071" s="11" t="str">
        <f>VLOOKUP($A902,'Hospitalisation Details'!$K902:$S3244,7,FALSE)</f>
        <v>24 Nov 1966</v>
      </c>
      <c r="M2071" s="17">
        <f>VLOOKUP($A902,'Hospitalisation Details'!$K902:$S3244,9,FALSE)</f>
        <v>12044.34</v>
      </c>
      <c r="N2071" s="11" t="str">
        <f>VLOOKUP($A902,'Hospitalisation Details'!$K902:$S3244,4,FALSE)</f>
        <v>Tier - 3</v>
      </c>
      <c r="O2071" s="11" t="str">
        <f>VLOOKUP($A902,'Hospitalisation Details'!$K902:$S3244,5,FALSE)</f>
        <v>Tier - 1</v>
      </c>
      <c r="P2071" s="11" t="str">
        <f>VLOOKUP($A902,'Hospitalisation Details'!$K902:$S3244,6,FALSE)</f>
        <v>R1012</v>
      </c>
      <c r="Q2071" s="36">
        <f ca="1">VLOOKUP($A902,'Hospitalisation Details'!$K902:$S3244,8,FALSE)</f>
        <v>58</v>
      </c>
    </row>
    <row r="2072" spans="1:17" x14ac:dyDescent="0.3">
      <c r="A2072" s="14" t="str">
        <f>VLOOKUP('Customer Names'!A2072,'Customer Names'!A2072:F4406,1,FALSE)</f>
        <v>Id2071</v>
      </c>
      <c r="B2072" s="11" t="str">
        <f>VLOOKUP('Customer Names'!B2072,'Customer Names'!B2072:G4406,5,FALSE)</f>
        <v>Anthony S</v>
      </c>
      <c r="C2072" s="11">
        <f>VLOOKUP($A2072,'Medical Examinations'!$A2072:$O4406,2,FALSE)</f>
        <v>35.625</v>
      </c>
      <c r="D2072" s="11">
        <f>VLOOKUP($A2072,'Medical Examinations'!$A2072:$O4406,3,FALSE)</f>
        <v>4.68</v>
      </c>
      <c r="E2072" s="11" t="str">
        <f>VLOOKUP($A2072,'Medical Examinations'!$A2072:$P4406,14,FALSE)</f>
        <v>Yes</v>
      </c>
      <c r="F2072" s="11" t="str">
        <f>VLOOKUP($A2072,'Medical Examinations'!$A2072:$O4406,5,FALSE)</f>
        <v>No</v>
      </c>
      <c r="G2072" s="11" t="str">
        <f>VLOOKUP($A2072,'Medical Examinations'!$A2072:$O4406,6,FALSE)</f>
        <v>Yes</v>
      </c>
      <c r="H2072" s="11">
        <f>VLOOKUP($A2072,'Medical Examinations'!$A2072:$P4406,13,FALSE)</f>
        <v>1</v>
      </c>
      <c r="I2072" s="11" t="str">
        <f>VLOOKUP($A2072,'Medical Examinations'!$A2072:$P4406,16,FALSE)</f>
        <v>No</v>
      </c>
      <c r="J2072" s="11" t="str">
        <f>VLOOKUP($A2072,'Medical Examinations'!$A2072:$P4406,11,FALSE)</f>
        <v>Obesity</v>
      </c>
      <c r="K2072" s="11" t="str">
        <f>VLOOKUP($A2072,'Medical Examinations'!$A2072:$P4406,12,FALSE)</f>
        <v>Normal</v>
      </c>
      <c r="L2072" s="11" t="str">
        <f>VLOOKUP($A903,'Hospitalisation Details'!$K903:$S3245,7,FALSE)</f>
        <v>16 Oct 1979</v>
      </c>
      <c r="M2072" s="17">
        <f>VLOOKUP($A903,'Hospitalisation Details'!$K903:$S3245,9,FALSE)</f>
        <v>12035.18</v>
      </c>
      <c r="N2072" s="11" t="str">
        <f>VLOOKUP($A903,'Hospitalisation Details'!$K903:$S3245,4,FALSE)</f>
        <v>Tier - 3</v>
      </c>
      <c r="O2072" s="11" t="str">
        <f>VLOOKUP($A903,'Hospitalisation Details'!$K903:$S3245,5,FALSE)</f>
        <v>Tier - 3</v>
      </c>
      <c r="P2072" s="11" t="str">
        <f>VLOOKUP($A903,'Hospitalisation Details'!$K903:$S3245,6,FALSE)</f>
        <v>R1021</v>
      </c>
      <c r="Q2072" s="36">
        <f ca="1">VLOOKUP($A903,'Hospitalisation Details'!$K903:$S3245,8,FALSE)</f>
        <v>45</v>
      </c>
    </row>
    <row r="2073" spans="1:17" x14ac:dyDescent="0.3">
      <c r="A2073" s="14" t="str">
        <f>VLOOKUP('Customer Names'!A2073,'Customer Names'!A2073:F4407,1,FALSE)</f>
        <v>Id2072</v>
      </c>
      <c r="B2073" s="11" t="str">
        <f>VLOOKUP('Customer Names'!B2073,'Customer Names'!B2073:G4407,5,FALSE)</f>
        <v>Elisabetta</v>
      </c>
      <c r="C2073" s="11">
        <f>VLOOKUP($A2073,'Medical Examinations'!$A2073:$O4407,2,FALSE)</f>
        <v>20.234999999999999</v>
      </c>
      <c r="D2073" s="11">
        <f>VLOOKUP($A2073,'Medical Examinations'!$A2073:$O4407,3,FALSE)</f>
        <v>6.17</v>
      </c>
      <c r="E2073" s="11" t="str">
        <f>VLOOKUP($A2073,'Medical Examinations'!$A2073:$P4407,14,FALSE)</f>
        <v>Yes</v>
      </c>
      <c r="F2073" s="11" t="str">
        <f>VLOOKUP($A2073,'Medical Examinations'!$A2073:$O4407,5,FALSE)</f>
        <v>Yes</v>
      </c>
      <c r="G2073" s="11" t="str">
        <f>VLOOKUP($A2073,'Medical Examinations'!$A2073:$O4407,6,FALSE)</f>
        <v>No</v>
      </c>
      <c r="H2073" s="11">
        <f>VLOOKUP($A2073,'Medical Examinations'!$A2073:$P4407,13,FALSE)</f>
        <v>2</v>
      </c>
      <c r="I2073" s="11" t="str">
        <f>VLOOKUP($A2073,'Medical Examinations'!$A2073:$P4407,16,FALSE)</f>
        <v>No</v>
      </c>
      <c r="J2073" s="11" t="str">
        <f>VLOOKUP($A2073,'Medical Examinations'!$A2073:$P4407,11,FALSE)</f>
        <v>Normal Weight</v>
      </c>
      <c r="K2073" s="11" t="str">
        <f>VLOOKUP($A2073,'Medical Examinations'!$A2073:$P4407,12,FALSE)</f>
        <v>Prediabetes</v>
      </c>
      <c r="L2073" s="11" t="str">
        <f>VLOOKUP($A904,'Hospitalisation Details'!$K904:$S3246,7,FALSE)</f>
        <v>29 Oct 1965</v>
      </c>
      <c r="M2073" s="17">
        <f>VLOOKUP($A904,'Hospitalisation Details'!$K904:$S3246,9,FALSE)</f>
        <v>12032.33</v>
      </c>
      <c r="N2073" s="11" t="str">
        <f>VLOOKUP($A904,'Hospitalisation Details'!$K904:$S3246,4,FALSE)</f>
        <v>Tier - 3</v>
      </c>
      <c r="O2073" s="11" t="str">
        <f>VLOOKUP($A904,'Hospitalisation Details'!$K904:$S3246,5,FALSE)</f>
        <v>Tier - 1</v>
      </c>
      <c r="P2073" s="11" t="str">
        <f>VLOOKUP($A904,'Hospitalisation Details'!$K904:$S3246,6,FALSE)</f>
        <v>R1011</v>
      </c>
      <c r="Q2073" s="36">
        <f ca="1">VLOOKUP($A904,'Hospitalisation Details'!$K904:$S3246,8,FALSE)</f>
        <v>59</v>
      </c>
    </row>
    <row r="2074" spans="1:17" x14ac:dyDescent="0.3">
      <c r="A2074" s="14" t="str">
        <f>VLOOKUP('Customer Names'!A2074,'Customer Names'!A2074:F4408,1,FALSE)</f>
        <v>Id2073</v>
      </c>
      <c r="B2074" s="11" t="str">
        <f>VLOOKUP('Customer Names'!B2074,'Customer Names'!B2074:G4408,5,FALSE)</f>
        <v>Trevor N</v>
      </c>
      <c r="C2074" s="11">
        <f>VLOOKUP($A2074,'Medical Examinations'!$A2074:$O4408,2,FALSE)</f>
        <v>27.55</v>
      </c>
      <c r="D2074" s="11">
        <f>VLOOKUP($A2074,'Medical Examinations'!$A2074:$O4408,3,FALSE)</f>
        <v>4.5599999999999996</v>
      </c>
      <c r="E2074" s="11" t="str">
        <f>VLOOKUP($A2074,'Medical Examinations'!$A2074:$P4408,14,FALSE)</f>
        <v>Yes</v>
      </c>
      <c r="F2074" s="11" t="str">
        <f>VLOOKUP($A2074,'Medical Examinations'!$A2074:$O4408,5,FALSE)</f>
        <v>No</v>
      </c>
      <c r="G2074" s="11" t="str">
        <f>VLOOKUP($A2074,'Medical Examinations'!$A2074:$O4408,6,FALSE)</f>
        <v>Yes</v>
      </c>
      <c r="H2074" s="11">
        <f>VLOOKUP($A2074,'Medical Examinations'!$A2074:$P4408,13,FALSE)</f>
        <v>1</v>
      </c>
      <c r="I2074" s="11" t="str">
        <f>VLOOKUP($A2074,'Medical Examinations'!$A2074:$P4408,16,FALSE)</f>
        <v>No</v>
      </c>
      <c r="J2074" s="11" t="str">
        <f>VLOOKUP($A2074,'Medical Examinations'!$A2074:$P4408,11,FALSE)</f>
        <v>Overweight</v>
      </c>
      <c r="K2074" s="11" t="str">
        <f>VLOOKUP($A2074,'Medical Examinations'!$A2074:$P4408,12,FALSE)</f>
        <v>Normal</v>
      </c>
      <c r="L2074" s="11" t="str">
        <f>VLOOKUP($A905,'Hospitalisation Details'!$K905:$S3247,7,FALSE)</f>
        <v>9 Jun 1965</v>
      </c>
      <c r="M2074" s="17">
        <f>VLOOKUP($A905,'Hospitalisation Details'!$K905:$S3247,9,FALSE)</f>
        <v>12029.29</v>
      </c>
      <c r="N2074" s="11" t="str">
        <f>VLOOKUP($A905,'Hospitalisation Details'!$K905:$S3247,4,FALSE)</f>
        <v>Tier - 3</v>
      </c>
      <c r="O2074" s="11" t="str">
        <f>VLOOKUP($A905,'Hospitalisation Details'!$K905:$S3247,5,FALSE)</f>
        <v>Tier - 2</v>
      </c>
      <c r="P2074" s="11" t="str">
        <f>VLOOKUP($A905,'Hospitalisation Details'!$K905:$S3247,6,FALSE)</f>
        <v>R1024</v>
      </c>
      <c r="Q2074" s="36">
        <f ca="1">VLOOKUP($A905,'Hospitalisation Details'!$K905:$S3247,8,FALSE)</f>
        <v>59</v>
      </c>
    </row>
    <row r="2075" spans="1:17" x14ac:dyDescent="0.3">
      <c r="A2075" s="14" t="str">
        <f>VLOOKUP('Customer Names'!A2075,'Customer Names'!A2075:F4409,1,FALSE)</f>
        <v>Id2074</v>
      </c>
      <c r="B2075" s="11" t="str">
        <f>VLOOKUP('Customer Names'!B2075,'Customer Names'!B2075:G4409,5,FALSE)</f>
        <v>Nancy</v>
      </c>
      <c r="C2075" s="11">
        <f>VLOOKUP($A2075,'Medical Examinations'!$A2075:$O4409,2,FALSE)</f>
        <v>17.97</v>
      </c>
      <c r="D2075" s="11">
        <f>VLOOKUP($A2075,'Medical Examinations'!$A2075:$O4409,3,FALSE)</f>
        <v>6.3</v>
      </c>
      <c r="E2075" s="11" t="str">
        <f>VLOOKUP($A2075,'Medical Examinations'!$A2075:$P4409,14,FALSE)</f>
        <v>No</v>
      </c>
      <c r="F2075" s="11" t="str">
        <f>VLOOKUP($A2075,'Medical Examinations'!$A2075:$O4409,5,FALSE)</f>
        <v>No</v>
      </c>
      <c r="G2075" s="11" t="str">
        <f>VLOOKUP($A2075,'Medical Examinations'!$A2075:$O4409,6,FALSE)</f>
        <v>No</v>
      </c>
      <c r="H2075" s="11">
        <f>VLOOKUP($A2075,'Medical Examinations'!$A2075:$P4409,13,FALSE)</f>
        <v>0</v>
      </c>
      <c r="I2075" s="11" t="str">
        <f>VLOOKUP($A2075,'Medical Examinations'!$A2075:$P4409,16,FALSE)</f>
        <v>No</v>
      </c>
      <c r="J2075" s="11" t="str">
        <f>VLOOKUP($A2075,'Medical Examinations'!$A2075:$P4409,11,FALSE)</f>
        <v>Underweight</v>
      </c>
      <c r="K2075" s="11" t="str">
        <f>VLOOKUP($A2075,'Medical Examinations'!$A2075:$P4409,12,FALSE)</f>
        <v>Prediabetes</v>
      </c>
      <c r="L2075" s="11" t="str">
        <f>VLOOKUP($A906,'Hospitalisation Details'!$K906:$S3248,7,FALSE)</f>
        <v>17 Oct 1982</v>
      </c>
      <c r="M2075" s="17">
        <f>VLOOKUP($A906,'Hospitalisation Details'!$K906:$S3248,9,FALSE)</f>
        <v>12001.29</v>
      </c>
      <c r="N2075" s="11" t="str">
        <f>VLOOKUP($A906,'Hospitalisation Details'!$K906:$S3248,4,FALSE)</f>
        <v>Tier - 3</v>
      </c>
      <c r="O2075" s="11" t="str">
        <f>VLOOKUP($A906,'Hospitalisation Details'!$K906:$S3248,5,FALSE)</f>
        <v>Tier - 3</v>
      </c>
      <c r="P2075" s="11" t="str">
        <f>VLOOKUP($A906,'Hospitalisation Details'!$K906:$S3248,6,FALSE)</f>
        <v>R1021</v>
      </c>
      <c r="Q2075" s="36">
        <f ca="1">VLOOKUP($A906,'Hospitalisation Details'!$K906:$S3248,8,FALSE)</f>
        <v>42</v>
      </c>
    </row>
    <row r="2076" spans="1:17" x14ac:dyDescent="0.3">
      <c r="A2076" s="14" t="str">
        <f>VLOOKUP('Customer Names'!A2076,'Customer Names'!A2076:F4410,1,FALSE)</f>
        <v>Id2075</v>
      </c>
      <c r="B2076" s="11" t="str">
        <f>VLOOKUP('Customer Names'!B2076,'Customer Names'!B2076:G4410,5,FALSE)</f>
        <v>Allison R</v>
      </c>
      <c r="C2076" s="11">
        <f>VLOOKUP($A2076,'Medical Examinations'!$A2076:$O4410,2,FALSE)</f>
        <v>29.98</v>
      </c>
      <c r="D2076" s="11">
        <f>VLOOKUP($A2076,'Medical Examinations'!$A2076:$O4410,3,FALSE)</f>
        <v>6.03</v>
      </c>
      <c r="E2076" s="11" t="str">
        <f>VLOOKUP($A2076,'Medical Examinations'!$A2076:$P4410,14,FALSE)</f>
        <v>No</v>
      </c>
      <c r="F2076" s="11" t="str">
        <f>VLOOKUP($A2076,'Medical Examinations'!$A2076:$O4410,5,FALSE)</f>
        <v>Yes</v>
      </c>
      <c r="G2076" s="11" t="str">
        <f>VLOOKUP($A2076,'Medical Examinations'!$A2076:$O4410,6,FALSE)</f>
        <v>No</v>
      </c>
      <c r="H2076" s="11">
        <f>VLOOKUP($A2076,'Medical Examinations'!$A2076:$P4410,13,FALSE)</f>
        <v>1</v>
      </c>
      <c r="I2076" s="11" t="str">
        <f>VLOOKUP($A2076,'Medical Examinations'!$A2076:$P4410,16,FALSE)</f>
        <v>No</v>
      </c>
      <c r="J2076" s="11" t="str">
        <f>VLOOKUP($A2076,'Medical Examinations'!$A2076:$P4410,11,FALSE)</f>
        <v>Obesity</v>
      </c>
      <c r="K2076" s="11" t="str">
        <f>VLOOKUP($A2076,'Medical Examinations'!$A2076:$P4410,12,FALSE)</f>
        <v>Prediabetes</v>
      </c>
      <c r="L2076" s="11" t="str">
        <f>VLOOKUP($A907,'Hospitalisation Details'!$K907:$S3249,7,FALSE)</f>
        <v>12 Dec 1993</v>
      </c>
      <c r="M2076" s="17">
        <f>VLOOKUP($A907,'Hospitalisation Details'!$K907:$S3249,9,FALSE)</f>
        <v>11994.89</v>
      </c>
      <c r="N2076" s="11" t="str">
        <f>VLOOKUP($A907,'Hospitalisation Details'!$K907:$S3249,4,FALSE)</f>
        <v>Tier - 3</v>
      </c>
      <c r="O2076" s="11" t="str">
        <f>VLOOKUP($A907,'Hospitalisation Details'!$K907:$S3249,5,FALSE)</f>
        <v>Tier - 2</v>
      </c>
      <c r="P2076" s="11" t="str">
        <f>VLOOKUP($A907,'Hospitalisation Details'!$K907:$S3249,6,FALSE)</f>
        <v>R1012</v>
      </c>
      <c r="Q2076" s="36">
        <f ca="1">VLOOKUP($A907,'Hospitalisation Details'!$K907:$S3249,8,FALSE)</f>
        <v>31</v>
      </c>
    </row>
    <row r="2077" spans="1:17" x14ac:dyDescent="0.3">
      <c r="A2077" s="14" t="str">
        <f>VLOOKUP('Customer Names'!A2077,'Customer Names'!A2077:F4411,1,FALSE)</f>
        <v>Id2076</v>
      </c>
      <c r="B2077" s="11" t="str">
        <f>VLOOKUP('Customer Names'!B2077,'Customer Names'!B2077:G4411,5,FALSE)</f>
        <v>Robert J</v>
      </c>
      <c r="C2077" s="11">
        <f>VLOOKUP($A2077,'Medical Examinations'!$A2077:$O4411,2,FALSE)</f>
        <v>33.659999999999997</v>
      </c>
      <c r="D2077" s="11">
        <f>VLOOKUP($A2077,'Medical Examinations'!$A2077:$O4411,3,FALSE)</f>
        <v>4.2</v>
      </c>
      <c r="E2077" s="11" t="str">
        <f>VLOOKUP($A2077,'Medical Examinations'!$A2077:$P4411,14,FALSE)</f>
        <v>Yes</v>
      </c>
      <c r="F2077" s="11" t="str">
        <f>VLOOKUP($A2077,'Medical Examinations'!$A2077:$O4411,5,FALSE)</f>
        <v>No</v>
      </c>
      <c r="G2077" s="11" t="str">
        <f>VLOOKUP($A2077,'Medical Examinations'!$A2077:$O4411,6,FALSE)</f>
        <v>No</v>
      </c>
      <c r="H2077" s="11">
        <f>VLOOKUP($A2077,'Medical Examinations'!$A2077:$P4411,13,FALSE)</f>
        <v>1</v>
      </c>
      <c r="I2077" s="11" t="str">
        <f>VLOOKUP($A2077,'Medical Examinations'!$A2077:$P4411,16,FALSE)</f>
        <v>No</v>
      </c>
      <c r="J2077" s="11" t="str">
        <f>VLOOKUP($A2077,'Medical Examinations'!$A2077:$P4411,11,FALSE)</f>
        <v>Obesity</v>
      </c>
      <c r="K2077" s="11" t="str">
        <f>VLOOKUP($A2077,'Medical Examinations'!$A2077:$P4411,12,FALSE)</f>
        <v>Normal</v>
      </c>
      <c r="L2077" s="11" t="str">
        <f>VLOOKUP($A908,'Hospitalisation Details'!$K908:$S3250,7,FALSE)</f>
        <v>4 Jul 1983</v>
      </c>
      <c r="M2077" s="17">
        <f>VLOOKUP($A908,'Hospitalisation Details'!$K908:$S3250,9,FALSE)</f>
        <v>11987.68</v>
      </c>
      <c r="N2077" s="11" t="str">
        <f>VLOOKUP($A908,'Hospitalisation Details'!$K908:$S3250,4,FALSE)</f>
        <v>Tier - 3</v>
      </c>
      <c r="O2077" s="11" t="str">
        <f>VLOOKUP($A908,'Hospitalisation Details'!$K908:$S3250,5,FALSE)</f>
        <v>Tier - 2</v>
      </c>
      <c r="P2077" s="11" t="str">
        <f>VLOOKUP($A908,'Hospitalisation Details'!$K908:$S3250,6,FALSE)</f>
        <v>R1026</v>
      </c>
      <c r="Q2077" s="36">
        <f ca="1">VLOOKUP($A908,'Hospitalisation Details'!$K908:$S3250,8,FALSE)</f>
        <v>41</v>
      </c>
    </row>
    <row r="2078" spans="1:17" x14ac:dyDescent="0.3">
      <c r="A2078" s="14" t="str">
        <f>VLOOKUP('Customer Names'!A2078,'Customer Names'!A2078:F4412,1,FALSE)</f>
        <v>Id2077</v>
      </c>
      <c r="B2078" s="11" t="str">
        <f>VLOOKUP('Customer Names'!B2078,'Customer Names'!B2078:G4412,5,FALSE)</f>
        <v>Nicholas</v>
      </c>
      <c r="C2078" s="11">
        <f>VLOOKUP($A2078,'Medical Examinations'!$A2078:$O4412,2,FALSE)</f>
        <v>32.67</v>
      </c>
      <c r="D2078" s="11">
        <f>VLOOKUP($A2078,'Medical Examinations'!$A2078:$O4412,3,FALSE)</f>
        <v>5.61</v>
      </c>
      <c r="E2078" s="11" t="str">
        <f>VLOOKUP($A2078,'Medical Examinations'!$A2078:$P4412,14,FALSE)</f>
        <v>Yes</v>
      </c>
      <c r="F2078" s="11" t="str">
        <f>VLOOKUP($A2078,'Medical Examinations'!$A2078:$O4412,5,FALSE)</f>
        <v>No</v>
      </c>
      <c r="G2078" s="11" t="str">
        <f>VLOOKUP($A2078,'Medical Examinations'!$A2078:$O4412,6,FALSE)</f>
        <v>No</v>
      </c>
      <c r="H2078" s="11">
        <f>VLOOKUP($A2078,'Medical Examinations'!$A2078:$P4412,13,FALSE)</f>
        <v>1</v>
      </c>
      <c r="I2078" s="11" t="str">
        <f>VLOOKUP($A2078,'Medical Examinations'!$A2078:$P4412,16,FALSE)</f>
        <v>No</v>
      </c>
      <c r="J2078" s="11" t="str">
        <f>VLOOKUP($A2078,'Medical Examinations'!$A2078:$P4412,11,FALSE)</f>
        <v>Obesity</v>
      </c>
      <c r="K2078" s="11" t="str">
        <f>VLOOKUP($A2078,'Medical Examinations'!$A2078:$P4412,12,FALSE)</f>
        <v>Normal</v>
      </c>
      <c r="L2078" s="11" t="str">
        <f>VLOOKUP($A909,'Hospitalisation Details'!$K909:$S3251,7,FALSE)</f>
        <v>22 Dec 1967</v>
      </c>
      <c r="M2078" s="17">
        <f>VLOOKUP($A909,'Hospitalisation Details'!$K909:$S3251,9,FALSE)</f>
        <v>11987.17</v>
      </c>
      <c r="N2078" s="11" t="str">
        <f>VLOOKUP($A909,'Hospitalisation Details'!$K909:$S3251,4,FALSE)</f>
        <v>Tier - 3</v>
      </c>
      <c r="O2078" s="11" t="str">
        <f>VLOOKUP($A909,'Hospitalisation Details'!$K909:$S3251,5,FALSE)</f>
        <v>Tier - 3</v>
      </c>
      <c r="P2078" s="11" t="str">
        <f>VLOOKUP($A909,'Hospitalisation Details'!$K909:$S3251,6,FALSE)</f>
        <v>R1013</v>
      </c>
      <c r="Q2078" s="36">
        <f ca="1">VLOOKUP($A909,'Hospitalisation Details'!$K909:$S3251,8,FALSE)</f>
        <v>57</v>
      </c>
    </row>
    <row r="2079" spans="1:17" x14ac:dyDescent="0.3">
      <c r="A2079" s="14" t="str">
        <f>VLOOKUP('Customer Names'!A2079,'Customer Names'!A2079:F4413,1,FALSE)</f>
        <v>Id2078</v>
      </c>
      <c r="B2079" s="11" t="str">
        <f>VLOOKUP('Customer Names'!B2079,'Customer Names'!B2079:G4413,5,FALSE)</f>
        <v>Kevin L</v>
      </c>
      <c r="C2079" s="11">
        <f>VLOOKUP($A2079,'Medical Examinations'!$A2079:$O4413,2,FALSE)</f>
        <v>30.5</v>
      </c>
      <c r="D2079" s="11">
        <f>VLOOKUP($A2079,'Medical Examinations'!$A2079:$O4413,3,FALSE)</f>
        <v>5.88</v>
      </c>
      <c r="E2079" s="11" t="str">
        <f>VLOOKUP($A2079,'Medical Examinations'!$A2079:$P4413,14,FALSE)</f>
        <v>Yes</v>
      </c>
      <c r="F2079" s="11" t="str">
        <f>VLOOKUP($A2079,'Medical Examinations'!$A2079:$O4413,5,FALSE)</f>
        <v>No</v>
      </c>
      <c r="G2079" s="11" t="str">
        <f>VLOOKUP($A2079,'Medical Examinations'!$A2079:$O4413,6,FALSE)</f>
        <v>No</v>
      </c>
      <c r="H2079" s="11">
        <f>VLOOKUP($A2079,'Medical Examinations'!$A2079:$P4413,13,FALSE)</f>
        <v>1</v>
      </c>
      <c r="I2079" s="11" t="str">
        <f>VLOOKUP($A2079,'Medical Examinations'!$A2079:$P4413,16,FALSE)</f>
        <v>No</v>
      </c>
      <c r="J2079" s="11" t="str">
        <f>VLOOKUP($A2079,'Medical Examinations'!$A2079:$P4413,11,FALSE)</f>
        <v>Obesity</v>
      </c>
      <c r="K2079" s="11" t="str">
        <f>VLOOKUP($A2079,'Medical Examinations'!$A2079:$P4413,12,FALSE)</f>
        <v>Prediabetes</v>
      </c>
      <c r="L2079" s="11" t="str">
        <f>VLOOKUP($A910,'Hospitalisation Details'!$K910:$S3252,7,FALSE)</f>
        <v>29 Sep 1964</v>
      </c>
      <c r="M2079" s="17">
        <f>VLOOKUP($A910,'Hospitalisation Details'!$K910:$S3252,9,FALSE)</f>
        <v>11946.63</v>
      </c>
      <c r="N2079" s="11" t="str">
        <f>VLOOKUP($A910,'Hospitalisation Details'!$K910:$S3252,4,FALSE)</f>
        <v>Tier - 3</v>
      </c>
      <c r="O2079" s="11" t="str">
        <f>VLOOKUP($A910,'Hospitalisation Details'!$K910:$S3252,5,FALSE)</f>
        <v>Tier - 2</v>
      </c>
      <c r="P2079" s="11" t="str">
        <f>VLOOKUP($A910,'Hospitalisation Details'!$K910:$S3252,6,FALSE)</f>
        <v>R1013</v>
      </c>
      <c r="Q2079" s="36">
        <f ca="1">VLOOKUP($A910,'Hospitalisation Details'!$K910:$S3252,8,FALSE)</f>
        <v>60</v>
      </c>
    </row>
    <row r="2080" spans="1:17" x14ac:dyDescent="0.3">
      <c r="A2080" s="14" t="str">
        <f>VLOOKUP('Customer Names'!A2080,'Customer Names'!A2080:F4414,1,FALSE)</f>
        <v>Id2079</v>
      </c>
      <c r="B2080" s="11" t="str">
        <f>VLOOKUP('Customer Names'!B2080,'Customer Names'!B2080:G4414,5,FALSE)</f>
        <v>Bryan</v>
      </c>
      <c r="C2080" s="11">
        <f>VLOOKUP($A2080,'Medical Examinations'!$A2080:$O4414,2,FALSE)</f>
        <v>23.1</v>
      </c>
      <c r="D2080" s="11">
        <f>VLOOKUP($A2080,'Medical Examinations'!$A2080:$O4414,3,FALSE)</f>
        <v>5.92</v>
      </c>
      <c r="E2080" s="11" t="str">
        <f>VLOOKUP($A2080,'Medical Examinations'!$A2080:$P4414,14,FALSE)</f>
        <v>Yes</v>
      </c>
      <c r="F2080" s="11" t="str">
        <f>VLOOKUP($A2080,'Medical Examinations'!$A2080:$O4414,5,FALSE)</f>
        <v>No</v>
      </c>
      <c r="G2080" s="11" t="str">
        <f>VLOOKUP($A2080,'Medical Examinations'!$A2080:$O4414,6,FALSE)</f>
        <v>No</v>
      </c>
      <c r="H2080" s="11">
        <f>VLOOKUP($A2080,'Medical Examinations'!$A2080:$P4414,13,FALSE)</f>
        <v>1</v>
      </c>
      <c r="I2080" s="11" t="str">
        <f>VLOOKUP($A2080,'Medical Examinations'!$A2080:$P4414,16,FALSE)</f>
        <v>No</v>
      </c>
      <c r="J2080" s="11" t="str">
        <f>VLOOKUP($A2080,'Medical Examinations'!$A2080:$P4414,11,FALSE)</f>
        <v>Normal Weight</v>
      </c>
      <c r="K2080" s="11" t="str">
        <f>VLOOKUP($A2080,'Medical Examinations'!$A2080:$P4414,12,FALSE)</f>
        <v>Prediabetes</v>
      </c>
      <c r="L2080" s="11" t="str">
        <f>VLOOKUP($A911,'Hospitalisation Details'!$K911:$S3253,7,FALSE)</f>
        <v>1 Nov 1965</v>
      </c>
      <c r="M2080" s="17">
        <f>VLOOKUP($A911,'Hospitalisation Details'!$K911:$S3253,9,FALSE)</f>
        <v>11945.13</v>
      </c>
      <c r="N2080" s="11" t="str">
        <f>VLOOKUP($A911,'Hospitalisation Details'!$K911:$S3253,4,FALSE)</f>
        <v>Tier - 3</v>
      </c>
      <c r="O2080" s="11" t="str">
        <f>VLOOKUP($A911,'Hospitalisation Details'!$K911:$S3253,5,FALSE)</f>
        <v>Tier - 2</v>
      </c>
      <c r="P2080" s="11" t="str">
        <f>VLOOKUP($A911,'Hospitalisation Details'!$K911:$S3253,6,FALSE)</f>
        <v>R1012</v>
      </c>
      <c r="Q2080" s="36">
        <f ca="1">VLOOKUP($A911,'Hospitalisation Details'!$K911:$S3253,8,FALSE)</f>
        <v>59</v>
      </c>
    </row>
    <row r="2081" spans="1:17" x14ac:dyDescent="0.3">
      <c r="A2081" s="14" t="str">
        <f>VLOOKUP('Customer Names'!A2081,'Customer Names'!A2081:F4415,1,FALSE)</f>
        <v>Id2080</v>
      </c>
      <c r="B2081" s="11" t="str">
        <f>VLOOKUP('Customer Names'!B2081,'Customer Names'!B2081:G4415,5,FALSE)</f>
        <v>Janae N</v>
      </c>
      <c r="C2081" s="11">
        <f>VLOOKUP($A2081,'Medical Examinations'!$A2081:$O4415,2,FALSE)</f>
        <v>39.49</v>
      </c>
      <c r="D2081" s="11">
        <f>VLOOKUP($A2081,'Medical Examinations'!$A2081:$O4415,3,FALSE)</f>
        <v>4.8099999999999996</v>
      </c>
      <c r="E2081" s="11" t="str">
        <f>VLOOKUP($A2081,'Medical Examinations'!$A2081:$P4415,14,FALSE)</f>
        <v>No</v>
      </c>
      <c r="F2081" s="11" t="str">
        <f>VLOOKUP($A2081,'Medical Examinations'!$A2081:$O4415,5,FALSE)</f>
        <v>No</v>
      </c>
      <c r="G2081" s="11" t="str">
        <f>VLOOKUP($A2081,'Medical Examinations'!$A2081:$O4415,6,FALSE)</f>
        <v>No</v>
      </c>
      <c r="H2081" s="11">
        <f>VLOOKUP($A2081,'Medical Examinations'!$A2081:$P4415,13,FALSE)</f>
        <v>1</v>
      </c>
      <c r="I2081" s="11" t="str">
        <f>VLOOKUP($A2081,'Medical Examinations'!$A2081:$P4415,16,FALSE)</f>
        <v>No</v>
      </c>
      <c r="J2081" s="11" t="str">
        <f>VLOOKUP($A2081,'Medical Examinations'!$A2081:$P4415,11,FALSE)</f>
        <v>Obesity</v>
      </c>
      <c r="K2081" s="11" t="str">
        <f>VLOOKUP($A2081,'Medical Examinations'!$A2081:$P4415,12,FALSE)</f>
        <v>Normal</v>
      </c>
      <c r="L2081" s="11" t="str">
        <f>VLOOKUP($A912,'Hospitalisation Details'!$K912:$S3254,7,FALSE)</f>
        <v>25 Dec 1964</v>
      </c>
      <c r="M2081" s="17">
        <f>VLOOKUP($A912,'Hospitalisation Details'!$K912:$S3254,9,FALSE)</f>
        <v>11944.59</v>
      </c>
      <c r="N2081" s="11" t="str">
        <f>VLOOKUP($A912,'Hospitalisation Details'!$K912:$S3254,4,FALSE)</f>
        <v>Tier - 3</v>
      </c>
      <c r="O2081" s="11" t="str">
        <f>VLOOKUP($A912,'Hospitalisation Details'!$K912:$S3254,5,FALSE)</f>
        <v>Tier - 2</v>
      </c>
      <c r="P2081" s="11" t="str">
        <f>VLOOKUP($A912,'Hospitalisation Details'!$K912:$S3254,6,FALSE)</f>
        <v>R1016</v>
      </c>
      <c r="Q2081" s="36">
        <f ca="1">VLOOKUP($A912,'Hospitalisation Details'!$K912:$S3254,8,FALSE)</f>
        <v>60</v>
      </c>
    </row>
    <row r="2082" spans="1:17" x14ac:dyDescent="0.3">
      <c r="A2082" s="14" t="str">
        <f>VLOOKUP('Customer Names'!A2082,'Customer Names'!A2082:F4416,1,FALSE)</f>
        <v>Id2081</v>
      </c>
      <c r="B2082" s="11" t="str">
        <f>VLOOKUP('Customer Names'!B2082,'Customer Names'!B2082:G4416,5,FALSE)</f>
        <v>Audrey</v>
      </c>
      <c r="C2082" s="11">
        <f>VLOOKUP($A2082,'Medical Examinations'!$A2082:$O4416,2,FALSE)</f>
        <v>33.99</v>
      </c>
      <c r="D2082" s="11">
        <f>VLOOKUP($A2082,'Medical Examinations'!$A2082:$O4416,3,FALSE)</f>
        <v>4.55</v>
      </c>
      <c r="E2082" s="11" t="str">
        <f>VLOOKUP($A2082,'Medical Examinations'!$A2082:$P4416,14,FALSE)</f>
        <v>No</v>
      </c>
      <c r="F2082" s="11" t="str">
        <f>VLOOKUP($A2082,'Medical Examinations'!$A2082:$O4416,5,FALSE)</f>
        <v>No</v>
      </c>
      <c r="G2082" s="11" t="str">
        <f>VLOOKUP($A2082,'Medical Examinations'!$A2082:$O4416,6,FALSE)</f>
        <v>No</v>
      </c>
      <c r="H2082" s="11">
        <f>VLOOKUP($A2082,'Medical Examinations'!$A2082:$P4416,13,FALSE)</f>
        <v>1</v>
      </c>
      <c r="I2082" s="11" t="str">
        <f>VLOOKUP($A2082,'Medical Examinations'!$A2082:$P4416,16,FALSE)</f>
        <v>No</v>
      </c>
      <c r="J2082" s="11" t="str">
        <f>VLOOKUP($A2082,'Medical Examinations'!$A2082:$P4416,11,FALSE)</f>
        <v>Obesity</v>
      </c>
      <c r="K2082" s="11" t="str">
        <f>VLOOKUP($A2082,'Medical Examinations'!$A2082:$P4416,12,FALSE)</f>
        <v>Normal</v>
      </c>
      <c r="L2082" s="11" t="str">
        <f>VLOOKUP($A913,'Hospitalisation Details'!$K913:$S3255,7,FALSE)</f>
        <v>19 Oct 1991</v>
      </c>
      <c r="M2082" s="17">
        <f>VLOOKUP($A913,'Hospitalisation Details'!$K913:$S3255,9,FALSE)</f>
        <v>11941.83</v>
      </c>
      <c r="N2082" s="11" t="str">
        <f>VLOOKUP($A913,'Hospitalisation Details'!$K913:$S3255,4,FALSE)</f>
        <v>Tier - 3</v>
      </c>
      <c r="O2082" s="11" t="str">
        <f>VLOOKUP($A913,'Hospitalisation Details'!$K913:$S3255,5,FALSE)</f>
        <v>Tier - 1</v>
      </c>
      <c r="P2082" s="11" t="str">
        <f>VLOOKUP($A913,'Hospitalisation Details'!$K913:$S3255,6,FALSE)</f>
        <v>R1023</v>
      </c>
      <c r="Q2082" s="36">
        <f ca="1">VLOOKUP($A913,'Hospitalisation Details'!$K913:$S3255,8,FALSE)</f>
        <v>33</v>
      </c>
    </row>
    <row r="2083" spans="1:17" x14ac:dyDescent="0.3">
      <c r="A2083" s="14" t="str">
        <f>VLOOKUP('Customer Names'!A2083,'Customer Names'!A2083:F4417,1,FALSE)</f>
        <v>Id2082</v>
      </c>
      <c r="B2083" s="11" t="str">
        <f>VLOOKUP('Customer Names'!B2083,'Customer Names'!B2083:G4417,5,FALSE)</f>
        <v>Laura</v>
      </c>
      <c r="C2083" s="11">
        <f>VLOOKUP($A2083,'Medical Examinations'!$A2083:$O4417,2,FALSE)</f>
        <v>27.72</v>
      </c>
      <c r="D2083" s="11">
        <f>VLOOKUP($A2083,'Medical Examinations'!$A2083:$O4417,3,FALSE)</f>
        <v>6.43</v>
      </c>
      <c r="E2083" s="11" t="str">
        <f>VLOOKUP($A2083,'Medical Examinations'!$A2083:$P4417,14,FALSE)</f>
        <v>No</v>
      </c>
      <c r="F2083" s="11" t="str">
        <f>VLOOKUP($A2083,'Medical Examinations'!$A2083:$O4417,5,FALSE)</f>
        <v>No</v>
      </c>
      <c r="G2083" s="11" t="str">
        <f>VLOOKUP($A2083,'Medical Examinations'!$A2083:$O4417,6,FALSE)</f>
        <v>No</v>
      </c>
      <c r="H2083" s="11">
        <f>VLOOKUP($A2083,'Medical Examinations'!$A2083:$P4417,13,FALSE)</f>
        <v>1</v>
      </c>
      <c r="I2083" s="11" t="str">
        <f>VLOOKUP($A2083,'Medical Examinations'!$A2083:$P4417,16,FALSE)</f>
        <v>No</v>
      </c>
      <c r="J2083" s="11" t="str">
        <f>VLOOKUP($A2083,'Medical Examinations'!$A2083:$P4417,11,FALSE)</f>
        <v>Overweight</v>
      </c>
      <c r="K2083" s="11" t="str">
        <f>VLOOKUP($A2083,'Medical Examinations'!$A2083:$P4417,12,FALSE)</f>
        <v>Diabetes</v>
      </c>
      <c r="L2083" s="11" t="str">
        <f>VLOOKUP($A914,'Hospitalisation Details'!$K914:$S3256,7,FALSE)</f>
        <v>2 Aug 1964</v>
      </c>
      <c r="M2083" s="17">
        <f>VLOOKUP($A914,'Hospitalisation Details'!$K914:$S3256,9,FALSE)</f>
        <v>11938.26</v>
      </c>
      <c r="N2083" s="11" t="str">
        <f>VLOOKUP($A914,'Hospitalisation Details'!$K914:$S3256,4,FALSE)</f>
        <v>Tier - 3</v>
      </c>
      <c r="O2083" s="11" t="str">
        <f>VLOOKUP($A914,'Hospitalisation Details'!$K914:$S3256,5,FALSE)</f>
        <v>Tier - 3</v>
      </c>
      <c r="P2083" s="11" t="str">
        <f>VLOOKUP($A914,'Hospitalisation Details'!$K914:$S3256,6,FALSE)</f>
        <v>R1019</v>
      </c>
      <c r="Q2083" s="36">
        <f ca="1">VLOOKUP($A914,'Hospitalisation Details'!$K914:$S3256,8,FALSE)</f>
        <v>60</v>
      </c>
    </row>
    <row r="2084" spans="1:17" x14ac:dyDescent="0.3">
      <c r="A2084" s="14" t="str">
        <f>VLOOKUP('Customer Names'!A2084,'Customer Names'!A2084:F4418,1,FALSE)</f>
        <v>Id2083</v>
      </c>
      <c r="B2084" s="11" t="str">
        <f>VLOOKUP('Customer Names'!B2084,'Customer Names'!B2084:G4418,5,FALSE)</f>
        <v>Nicole F</v>
      </c>
      <c r="C2084" s="11">
        <f>VLOOKUP($A2084,'Medical Examinations'!$A2084:$O4418,2,FALSE)</f>
        <v>30.59</v>
      </c>
      <c r="D2084" s="11">
        <f>VLOOKUP($A2084,'Medical Examinations'!$A2084:$O4418,3,FALSE)</f>
        <v>11.62</v>
      </c>
      <c r="E2084" s="11" t="str">
        <f>VLOOKUP($A2084,'Medical Examinations'!$A2084:$P4418,14,FALSE)</f>
        <v>No</v>
      </c>
      <c r="F2084" s="11" t="str">
        <f>VLOOKUP($A2084,'Medical Examinations'!$A2084:$O4418,5,FALSE)</f>
        <v>No</v>
      </c>
      <c r="G2084" s="11" t="str">
        <f>VLOOKUP($A2084,'Medical Examinations'!$A2084:$O4418,6,FALSE)</f>
        <v>No</v>
      </c>
      <c r="H2084" s="11">
        <f>VLOOKUP($A2084,'Medical Examinations'!$A2084:$P4418,13,FALSE)</f>
        <v>0</v>
      </c>
      <c r="I2084" s="11" t="str">
        <f>VLOOKUP($A2084,'Medical Examinations'!$A2084:$P4418,16,FALSE)</f>
        <v>No</v>
      </c>
      <c r="J2084" s="11" t="str">
        <f>VLOOKUP($A2084,'Medical Examinations'!$A2084:$P4418,11,FALSE)</f>
        <v>Obesity</v>
      </c>
      <c r="K2084" s="11" t="str">
        <f>VLOOKUP($A2084,'Medical Examinations'!$A2084:$P4418,12,FALSE)</f>
        <v>Diabetes</v>
      </c>
      <c r="L2084" s="11" t="str">
        <f>VLOOKUP($A915,'Hospitalisation Details'!$K915:$S3257,7,FALSE)</f>
        <v>20 Dec 1964</v>
      </c>
      <c r="M2084" s="17">
        <f>VLOOKUP($A915,'Hospitalisation Details'!$K915:$S3257,9,FALSE)</f>
        <v>11931.13</v>
      </c>
      <c r="N2084" s="11" t="str">
        <f>VLOOKUP($A915,'Hospitalisation Details'!$K915:$S3257,4,FALSE)</f>
        <v>Tier - 3</v>
      </c>
      <c r="O2084" s="11" t="str">
        <f>VLOOKUP($A915,'Hospitalisation Details'!$K915:$S3257,5,FALSE)</f>
        <v>Tier - 1</v>
      </c>
      <c r="P2084" s="11" t="str">
        <f>VLOOKUP($A915,'Hospitalisation Details'!$K915:$S3257,6,FALSE)</f>
        <v>R1019</v>
      </c>
      <c r="Q2084" s="36">
        <f ca="1">VLOOKUP($A915,'Hospitalisation Details'!$K915:$S3257,8,FALSE)</f>
        <v>60</v>
      </c>
    </row>
    <row r="2085" spans="1:17" x14ac:dyDescent="0.3">
      <c r="A2085" s="14" t="str">
        <f>VLOOKUP('Customer Names'!A2085,'Customer Names'!A2085:F4419,1,FALSE)</f>
        <v>Id2084</v>
      </c>
      <c r="B2085" s="11" t="str">
        <f>VLOOKUP('Customer Names'!B2085,'Customer Names'!B2085:G4419,5,FALSE)</f>
        <v>Krista L</v>
      </c>
      <c r="C2085" s="11">
        <f>VLOOKUP($A2085,'Medical Examinations'!$A2085:$O4419,2,FALSE)</f>
        <v>22.6</v>
      </c>
      <c r="D2085" s="11">
        <f>VLOOKUP($A2085,'Medical Examinations'!$A2085:$O4419,3,FALSE)</f>
        <v>6.04</v>
      </c>
      <c r="E2085" s="11" t="str">
        <f>VLOOKUP($A2085,'Medical Examinations'!$A2085:$P4419,14,FALSE)</f>
        <v>No</v>
      </c>
      <c r="F2085" s="11" t="str">
        <f>VLOOKUP($A2085,'Medical Examinations'!$A2085:$O4419,5,FALSE)</f>
        <v>No</v>
      </c>
      <c r="G2085" s="11" t="str">
        <f>VLOOKUP($A2085,'Medical Examinations'!$A2085:$O4419,6,FALSE)</f>
        <v>No</v>
      </c>
      <c r="H2085" s="11">
        <f>VLOOKUP($A2085,'Medical Examinations'!$A2085:$P4419,13,FALSE)</f>
        <v>1</v>
      </c>
      <c r="I2085" s="11" t="str">
        <f>VLOOKUP($A2085,'Medical Examinations'!$A2085:$P4419,16,FALSE)</f>
        <v>No</v>
      </c>
      <c r="J2085" s="11" t="str">
        <f>VLOOKUP($A2085,'Medical Examinations'!$A2085:$P4419,11,FALSE)</f>
        <v>Normal Weight</v>
      </c>
      <c r="K2085" s="11" t="str">
        <f>VLOOKUP($A2085,'Medical Examinations'!$A2085:$P4419,12,FALSE)</f>
        <v>Prediabetes</v>
      </c>
      <c r="L2085" s="11" t="str">
        <f>VLOOKUP($A916,'Hospitalisation Details'!$K916:$S3258,7,FALSE)</f>
        <v>19 Nov 1964</v>
      </c>
      <c r="M2085" s="17">
        <f>VLOOKUP($A916,'Hospitalisation Details'!$K916:$S3258,9,FALSE)</f>
        <v>11918.2</v>
      </c>
      <c r="N2085" s="11" t="str">
        <f>VLOOKUP($A916,'Hospitalisation Details'!$K916:$S3258,4,FALSE)</f>
        <v>Tier - 3</v>
      </c>
      <c r="O2085" s="11" t="str">
        <f>VLOOKUP($A916,'Hospitalisation Details'!$K916:$S3258,5,FALSE)</f>
        <v>Tier - 1</v>
      </c>
      <c r="P2085" s="11" t="str">
        <f>VLOOKUP($A916,'Hospitalisation Details'!$K916:$S3258,6,FALSE)</f>
        <v>R1021</v>
      </c>
      <c r="Q2085" s="36">
        <f ca="1">VLOOKUP($A916,'Hospitalisation Details'!$K916:$S3258,8,FALSE)</f>
        <v>60</v>
      </c>
    </row>
    <row r="2086" spans="1:17" x14ac:dyDescent="0.3">
      <c r="A2086" s="14" t="str">
        <f>VLOOKUP('Customer Names'!A2086,'Customer Names'!A2086:F4420,1,FALSE)</f>
        <v>Id2085</v>
      </c>
      <c r="B2086" s="11" t="str">
        <f>VLOOKUP('Customer Names'!B2086,'Customer Names'!B2086:G4420,5,FALSE)</f>
        <v>Denise</v>
      </c>
      <c r="C2086" s="11">
        <f>VLOOKUP($A2086,'Medical Examinations'!$A2086:$O4420,2,FALSE)</f>
        <v>28.785</v>
      </c>
      <c r="D2086" s="11">
        <f>VLOOKUP($A2086,'Medical Examinations'!$A2086:$O4420,3,FALSE)</f>
        <v>8.82</v>
      </c>
      <c r="E2086" s="11" t="str">
        <f>VLOOKUP($A2086,'Medical Examinations'!$A2086:$P4420,14,FALSE)</f>
        <v>No</v>
      </c>
      <c r="F2086" s="11" t="str">
        <f>VLOOKUP($A2086,'Medical Examinations'!$A2086:$O4420,5,FALSE)</f>
        <v>No</v>
      </c>
      <c r="G2086" s="11" t="str">
        <f>VLOOKUP($A2086,'Medical Examinations'!$A2086:$O4420,6,FALSE)</f>
        <v>No</v>
      </c>
      <c r="H2086" s="11">
        <f>VLOOKUP($A2086,'Medical Examinations'!$A2086:$P4420,13,FALSE)</f>
        <v>0</v>
      </c>
      <c r="I2086" s="11" t="str">
        <f>VLOOKUP($A2086,'Medical Examinations'!$A2086:$P4420,16,FALSE)</f>
        <v>No</v>
      </c>
      <c r="J2086" s="11" t="str">
        <f>VLOOKUP($A2086,'Medical Examinations'!$A2086:$P4420,11,FALSE)</f>
        <v>Overweight</v>
      </c>
      <c r="K2086" s="11" t="str">
        <f>VLOOKUP($A2086,'Medical Examinations'!$A2086:$P4420,12,FALSE)</f>
        <v>Diabetes</v>
      </c>
      <c r="L2086" s="11" t="str">
        <f>VLOOKUP($A917,'Hospitalisation Details'!$K917:$S3259,7,FALSE)</f>
        <v>2 Jun 2004</v>
      </c>
      <c r="M2086" s="17">
        <f>VLOOKUP($A917,'Hospitalisation Details'!$K917:$S3259,9,FALSE)</f>
        <v>11884.05</v>
      </c>
      <c r="N2086" s="11" t="str">
        <f>VLOOKUP($A917,'Hospitalisation Details'!$K917:$S3259,4,FALSE)</f>
        <v>Tier - 3</v>
      </c>
      <c r="O2086" s="11" t="str">
        <f>VLOOKUP($A917,'Hospitalisation Details'!$K917:$S3259,5,FALSE)</f>
        <v>Tier - 3</v>
      </c>
      <c r="P2086" s="11" t="str">
        <f>VLOOKUP($A917,'Hospitalisation Details'!$K917:$S3259,6,FALSE)</f>
        <v>R1013</v>
      </c>
      <c r="Q2086" s="36">
        <f ca="1">VLOOKUP($A917,'Hospitalisation Details'!$K917:$S3259,8,FALSE)</f>
        <v>20</v>
      </c>
    </row>
    <row r="2087" spans="1:17" x14ac:dyDescent="0.3">
      <c r="A2087" s="14" t="str">
        <f>VLOOKUP('Customer Names'!A2087,'Customer Names'!A2087:F4421,1,FALSE)</f>
        <v>Id2086</v>
      </c>
      <c r="B2087" s="11" t="str">
        <f>VLOOKUP('Customer Names'!B2087,'Customer Names'!B2087:G4421,5,FALSE)</f>
        <v>Ariel</v>
      </c>
      <c r="C2087" s="11">
        <f>VLOOKUP($A2087,'Medical Examinations'!$A2087:$O4421,2,FALSE)</f>
        <v>50.38</v>
      </c>
      <c r="D2087" s="11">
        <f>VLOOKUP($A2087,'Medical Examinations'!$A2087:$O4421,3,FALSE)</f>
        <v>5.8</v>
      </c>
      <c r="E2087" s="11" t="str">
        <f>VLOOKUP($A2087,'Medical Examinations'!$A2087:$P4421,14,FALSE)</f>
        <v>No</v>
      </c>
      <c r="F2087" s="11" t="str">
        <f>VLOOKUP($A2087,'Medical Examinations'!$A2087:$O4421,5,FALSE)</f>
        <v>No</v>
      </c>
      <c r="G2087" s="11" t="str">
        <f>VLOOKUP($A2087,'Medical Examinations'!$A2087:$O4421,6,FALSE)</f>
        <v>No</v>
      </c>
      <c r="H2087" s="11">
        <f>VLOOKUP($A2087,'Medical Examinations'!$A2087:$P4421,13,FALSE)</f>
        <v>0</v>
      </c>
      <c r="I2087" s="11" t="str">
        <f>VLOOKUP($A2087,'Medical Examinations'!$A2087:$P4421,16,FALSE)</f>
        <v>No</v>
      </c>
      <c r="J2087" s="11" t="str">
        <f>VLOOKUP($A2087,'Medical Examinations'!$A2087:$P4421,11,FALSE)</f>
        <v>Obesity</v>
      </c>
      <c r="K2087" s="11" t="str">
        <f>VLOOKUP($A2087,'Medical Examinations'!$A2087:$P4421,12,FALSE)</f>
        <v>Prediabetes</v>
      </c>
      <c r="L2087" s="11" t="str">
        <f>VLOOKUP($A918,'Hospitalisation Details'!$K918:$S3260,7,FALSE)</f>
        <v>29 Oct 1967</v>
      </c>
      <c r="M2087" s="17">
        <f>VLOOKUP($A918,'Hospitalisation Details'!$K918:$S3260,9,FALSE)</f>
        <v>11881.97</v>
      </c>
      <c r="N2087" s="11" t="str">
        <f>VLOOKUP($A918,'Hospitalisation Details'!$K918:$S3260,4,FALSE)</f>
        <v>Tier - 3</v>
      </c>
      <c r="O2087" s="11" t="str">
        <f>VLOOKUP($A918,'Hospitalisation Details'!$K918:$S3260,5,FALSE)</f>
        <v>Tier - 1</v>
      </c>
      <c r="P2087" s="11" t="str">
        <f>VLOOKUP($A918,'Hospitalisation Details'!$K918:$S3260,6,FALSE)</f>
        <v>R1013</v>
      </c>
      <c r="Q2087" s="36">
        <f ca="1">VLOOKUP($A918,'Hospitalisation Details'!$K918:$S3260,8,FALSE)</f>
        <v>57</v>
      </c>
    </row>
    <row r="2088" spans="1:17" x14ac:dyDescent="0.3">
      <c r="A2088" s="14" t="str">
        <f>VLOOKUP('Customer Names'!A2088,'Customer Names'!A2088:F4422,1,FALSE)</f>
        <v>Id2087</v>
      </c>
      <c r="B2088" s="11" t="str">
        <f>VLOOKUP('Customer Names'!B2088,'Customer Names'!B2088:G4422,5,FALSE)</f>
        <v>Jeremy</v>
      </c>
      <c r="C2088" s="11">
        <f>VLOOKUP($A2088,'Medical Examinations'!$A2088:$O4422,2,FALSE)</f>
        <v>35.200000000000003</v>
      </c>
      <c r="D2088" s="11">
        <f>VLOOKUP($A2088,'Medical Examinations'!$A2088:$O4422,3,FALSE)</f>
        <v>4.28</v>
      </c>
      <c r="E2088" s="11" t="str">
        <f>VLOOKUP($A2088,'Medical Examinations'!$A2088:$P4422,14,FALSE)</f>
        <v>No</v>
      </c>
      <c r="F2088" s="11" t="str">
        <f>VLOOKUP($A2088,'Medical Examinations'!$A2088:$O4422,5,FALSE)</f>
        <v>No</v>
      </c>
      <c r="G2088" s="11" t="str">
        <f>VLOOKUP($A2088,'Medical Examinations'!$A2088:$O4422,6,FALSE)</f>
        <v>No</v>
      </c>
      <c r="H2088" s="11">
        <f>VLOOKUP($A2088,'Medical Examinations'!$A2088:$P4422,13,FALSE)</f>
        <v>0</v>
      </c>
      <c r="I2088" s="11" t="str">
        <f>VLOOKUP($A2088,'Medical Examinations'!$A2088:$P4422,16,FALSE)</f>
        <v>No</v>
      </c>
      <c r="J2088" s="11" t="str">
        <f>VLOOKUP($A2088,'Medical Examinations'!$A2088:$P4422,11,FALSE)</f>
        <v>Obesity</v>
      </c>
      <c r="K2088" s="11" t="str">
        <f>VLOOKUP($A2088,'Medical Examinations'!$A2088:$P4422,12,FALSE)</f>
        <v>Normal</v>
      </c>
      <c r="L2088" s="11" t="str">
        <f>VLOOKUP($A919,'Hospitalisation Details'!$K919:$S3261,7,FALSE)</f>
        <v>14 Jul 1967</v>
      </c>
      <c r="M2088" s="17">
        <f>VLOOKUP($A919,'Hospitalisation Details'!$K919:$S3261,9,FALSE)</f>
        <v>11881.36</v>
      </c>
      <c r="N2088" s="11" t="str">
        <f>VLOOKUP($A919,'Hospitalisation Details'!$K919:$S3261,4,FALSE)</f>
        <v>Tier - 3</v>
      </c>
      <c r="O2088" s="11" t="str">
        <f>VLOOKUP($A919,'Hospitalisation Details'!$K919:$S3261,5,FALSE)</f>
        <v>Tier - 2</v>
      </c>
      <c r="P2088" s="11" t="str">
        <f>VLOOKUP($A919,'Hospitalisation Details'!$K919:$S3261,6,FALSE)</f>
        <v>R1011</v>
      </c>
      <c r="Q2088" s="36">
        <f ca="1">VLOOKUP($A919,'Hospitalisation Details'!$K919:$S3261,8,FALSE)</f>
        <v>57</v>
      </c>
    </row>
    <row r="2089" spans="1:17" x14ac:dyDescent="0.3">
      <c r="A2089" s="14" t="str">
        <f>VLOOKUP('Customer Names'!A2089,'Customer Names'!A2089:F4423,1,FALSE)</f>
        <v>Id2088</v>
      </c>
      <c r="B2089" s="11" t="str">
        <f>VLOOKUP('Customer Names'!B2089,'Customer Names'!B2089:G4423,5,FALSE)</f>
        <v>Rosalie</v>
      </c>
      <c r="C2089" s="11">
        <f>VLOOKUP($A2089,'Medical Examinations'!$A2089:$O4423,2,FALSE)</f>
        <v>35.72</v>
      </c>
      <c r="D2089" s="11">
        <f>VLOOKUP($A2089,'Medical Examinations'!$A2089:$O4423,3,FALSE)</f>
        <v>5.5</v>
      </c>
      <c r="E2089" s="11" t="str">
        <f>VLOOKUP($A2089,'Medical Examinations'!$A2089:$P4423,14,FALSE)</f>
        <v>Yes</v>
      </c>
      <c r="F2089" s="11" t="str">
        <f>VLOOKUP($A2089,'Medical Examinations'!$A2089:$O4423,5,FALSE)</f>
        <v>No</v>
      </c>
      <c r="G2089" s="11" t="str">
        <f>VLOOKUP($A2089,'Medical Examinations'!$A2089:$O4423,6,FALSE)</f>
        <v>No</v>
      </c>
      <c r="H2089" s="11">
        <f>VLOOKUP($A2089,'Medical Examinations'!$A2089:$P4423,13,FALSE)</f>
        <v>0</v>
      </c>
      <c r="I2089" s="11" t="str">
        <f>VLOOKUP($A2089,'Medical Examinations'!$A2089:$P4423,16,FALSE)</f>
        <v>No</v>
      </c>
      <c r="J2089" s="11" t="str">
        <f>VLOOKUP($A2089,'Medical Examinations'!$A2089:$P4423,11,FALSE)</f>
        <v>Obesity</v>
      </c>
      <c r="K2089" s="11" t="str">
        <f>VLOOKUP($A2089,'Medical Examinations'!$A2089:$P4423,12,FALSE)</f>
        <v>Normal</v>
      </c>
      <c r="L2089" s="11" t="str">
        <f>VLOOKUP($A920,'Hospitalisation Details'!$K920:$S3262,7,FALSE)</f>
        <v>24 Aug 1967</v>
      </c>
      <c r="M2089" s="17">
        <f>VLOOKUP($A920,'Hospitalisation Details'!$K920:$S3262,9,FALSE)</f>
        <v>11879.1</v>
      </c>
      <c r="N2089" s="11" t="str">
        <f>VLOOKUP($A920,'Hospitalisation Details'!$K920:$S3262,4,FALSE)</f>
        <v>Tier - 3</v>
      </c>
      <c r="O2089" s="11" t="str">
        <f>VLOOKUP($A920,'Hospitalisation Details'!$K920:$S3262,5,FALSE)</f>
        <v>Tier - 3</v>
      </c>
      <c r="P2089" s="11" t="str">
        <f>VLOOKUP($A920,'Hospitalisation Details'!$K920:$S3262,6,FALSE)</f>
        <v>R1024</v>
      </c>
      <c r="Q2089" s="36">
        <f ca="1">VLOOKUP($A920,'Hospitalisation Details'!$K920:$S3262,8,FALSE)</f>
        <v>57</v>
      </c>
    </row>
    <row r="2090" spans="1:17" x14ac:dyDescent="0.3">
      <c r="A2090" s="14" t="str">
        <f>VLOOKUP('Customer Names'!A2090,'Customer Names'!A2090:F4424,1,FALSE)</f>
        <v>Id2089</v>
      </c>
      <c r="B2090" s="11" t="str">
        <f>VLOOKUP('Customer Names'!B2090,'Customer Names'!B2090:G4424,5,FALSE)</f>
        <v>Jay</v>
      </c>
      <c r="C2090" s="11">
        <f>VLOOKUP($A2090,'Medical Examinations'!$A2090:$O4424,2,FALSE)</f>
        <v>24.51</v>
      </c>
      <c r="D2090" s="11">
        <f>VLOOKUP($A2090,'Medical Examinations'!$A2090:$O4424,3,FALSE)</f>
        <v>4.6900000000000004</v>
      </c>
      <c r="E2090" s="11" t="str">
        <f>VLOOKUP($A2090,'Medical Examinations'!$A2090:$P4424,14,FALSE)</f>
        <v>No</v>
      </c>
      <c r="F2090" s="11" t="str">
        <f>VLOOKUP($A2090,'Medical Examinations'!$A2090:$O4424,5,FALSE)</f>
        <v>No</v>
      </c>
      <c r="G2090" s="11" t="str">
        <f>VLOOKUP($A2090,'Medical Examinations'!$A2090:$O4424,6,FALSE)</f>
        <v>No</v>
      </c>
      <c r="H2090" s="11">
        <f>VLOOKUP($A2090,'Medical Examinations'!$A2090:$P4424,13,FALSE)</f>
        <v>0</v>
      </c>
      <c r="I2090" s="11" t="str">
        <f>VLOOKUP($A2090,'Medical Examinations'!$A2090:$P4424,16,FALSE)</f>
        <v>No</v>
      </c>
      <c r="J2090" s="11" t="str">
        <f>VLOOKUP($A2090,'Medical Examinations'!$A2090:$P4424,11,FALSE)</f>
        <v>Normal Weight</v>
      </c>
      <c r="K2090" s="11" t="str">
        <f>VLOOKUP($A2090,'Medical Examinations'!$A2090:$P4424,12,FALSE)</f>
        <v>Normal</v>
      </c>
      <c r="L2090" s="11" t="str">
        <f>VLOOKUP($A921,'Hospitalisation Details'!$K921:$S3263,7,FALSE)</f>
        <v>7 Jul 1974</v>
      </c>
      <c r="M2090" s="17">
        <f>VLOOKUP($A921,'Hospitalisation Details'!$K921:$S3263,9,FALSE)</f>
        <v>11858.56</v>
      </c>
      <c r="N2090" s="11" t="str">
        <f>VLOOKUP($A921,'Hospitalisation Details'!$K921:$S3263,4,FALSE)</f>
        <v>Tier - 3</v>
      </c>
      <c r="O2090" s="11" t="str">
        <f>VLOOKUP($A921,'Hospitalisation Details'!$K921:$S3263,5,FALSE)</f>
        <v>Tier - 3</v>
      </c>
      <c r="P2090" s="11" t="str">
        <f>VLOOKUP($A921,'Hospitalisation Details'!$K921:$S3263,6,FALSE)</f>
        <v>R1011</v>
      </c>
      <c r="Q2090" s="36">
        <f ca="1">VLOOKUP($A921,'Hospitalisation Details'!$K921:$S3263,8,FALSE)</f>
        <v>50</v>
      </c>
    </row>
    <row r="2091" spans="1:17" x14ac:dyDescent="0.3">
      <c r="A2091" s="14" t="str">
        <f>VLOOKUP('Customer Names'!A2091,'Customer Names'!A2091:F4425,1,FALSE)</f>
        <v>Id2090</v>
      </c>
      <c r="B2091" s="11" t="str">
        <f>VLOOKUP('Customer Names'!B2091,'Customer Names'!B2091:G4425,5,FALSE)</f>
        <v>Vitaliy</v>
      </c>
      <c r="C2091" s="11">
        <f>VLOOKUP($A2091,'Medical Examinations'!$A2091:$O4425,2,FALSE)</f>
        <v>23.844999999999999</v>
      </c>
      <c r="D2091" s="11">
        <f>VLOOKUP($A2091,'Medical Examinations'!$A2091:$O4425,3,FALSE)</f>
        <v>4.43</v>
      </c>
      <c r="E2091" s="11" t="str">
        <f>VLOOKUP($A2091,'Medical Examinations'!$A2091:$P4425,14,FALSE)</f>
        <v>No</v>
      </c>
      <c r="F2091" s="11" t="str">
        <f>VLOOKUP($A2091,'Medical Examinations'!$A2091:$O4425,5,FALSE)</f>
        <v>No</v>
      </c>
      <c r="G2091" s="11" t="str">
        <f>VLOOKUP($A2091,'Medical Examinations'!$A2091:$O4425,6,FALSE)</f>
        <v>No</v>
      </c>
      <c r="H2091" s="11">
        <f>VLOOKUP($A2091,'Medical Examinations'!$A2091:$P4425,13,FALSE)</f>
        <v>0</v>
      </c>
      <c r="I2091" s="11" t="str">
        <f>VLOOKUP($A2091,'Medical Examinations'!$A2091:$P4425,16,FALSE)</f>
        <v>No</v>
      </c>
      <c r="J2091" s="11" t="str">
        <f>VLOOKUP($A2091,'Medical Examinations'!$A2091:$P4425,11,FALSE)</f>
        <v>Normal Weight</v>
      </c>
      <c r="K2091" s="11" t="str">
        <f>VLOOKUP($A2091,'Medical Examinations'!$A2091:$P4425,12,FALSE)</f>
        <v>Normal</v>
      </c>
      <c r="L2091" s="11" t="str">
        <f>VLOOKUP($A922,'Hospitalisation Details'!$K922:$S3264,7,FALSE)</f>
        <v>29 Sep 1964</v>
      </c>
      <c r="M2091" s="17">
        <f>VLOOKUP($A922,'Hospitalisation Details'!$K922:$S3264,9,FALSE)</f>
        <v>11856.41</v>
      </c>
      <c r="N2091" s="11" t="str">
        <f>VLOOKUP($A922,'Hospitalisation Details'!$K922:$S3264,4,FALSE)</f>
        <v>Tier - 3</v>
      </c>
      <c r="O2091" s="11" t="str">
        <f>VLOOKUP($A922,'Hospitalisation Details'!$K922:$S3264,5,FALSE)</f>
        <v>Tier - 2</v>
      </c>
      <c r="P2091" s="11" t="str">
        <f>VLOOKUP($A922,'Hospitalisation Details'!$K922:$S3264,6,FALSE)</f>
        <v>R1013</v>
      </c>
      <c r="Q2091" s="36">
        <f ca="1">VLOOKUP($A922,'Hospitalisation Details'!$K922:$S3264,8,FALSE)</f>
        <v>60</v>
      </c>
    </row>
    <row r="2092" spans="1:17" x14ac:dyDescent="0.3">
      <c r="A2092" s="14" t="str">
        <f>VLOOKUP('Customer Names'!A2092,'Customer Names'!A2092:F4426,1,FALSE)</f>
        <v>Id2091</v>
      </c>
      <c r="B2092" s="11" t="str">
        <f>VLOOKUP('Customer Names'!B2092,'Customer Names'!B2092:G4426,5,FALSE)</f>
        <v>Benjamin W</v>
      </c>
      <c r="C2092" s="11">
        <f>VLOOKUP($A2092,'Medical Examinations'!$A2092:$O4426,2,FALSE)</f>
        <v>15.68</v>
      </c>
      <c r="D2092" s="11">
        <f>VLOOKUP($A2092,'Medical Examinations'!$A2092:$O4426,3,FALSE)</f>
        <v>6.16</v>
      </c>
      <c r="E2092" s="11" t="str">
        <f>VLOOKUP($A2092,'Medical Examinations'!$A2092:$P4426,14,FALSE)</f>
        <v>Yes</v>
      </c>
      <c r="F2092" s="11" t="str">
        <f>VLOOKUP($A2092,'Medical Examinations'!$A2092:$O4426,5,FALSE)</f>
        <v>No</v>
      </c>
      <c r="G2092" s="11" t="str">
        <f>VLOOKUP($A2092,'Medical Examinations'!$A2092:$O4426,6,FALSE)</f>
        <v>No</v>
      </c>
      <c r="H2092" s="11">
        <f>VLOOKUP($A2092,'Medical Examinations'!$A2092:$P4426,13,FALSE)</f>
        <v>1</v>
      </c>
      <c r="I2092" s="11" t="str">
        <f>VLOOKUP($A2092,'Medical Examinations'!$A2092:$P4426,16,FALSE)</f>
        <v>No</v>
      </c>
      <c r="J2092" s="11" t="str">
        <f>VLOOKUP($A2092,'Medical Examinations'!$A2092:$P4426,11,FALSE)</f>
        <v>Underweight</v>
      </c>
      <c r="K2092" s="11" t="str">
        <f>VLOOKUP($A2092,'Medical Examinations'!$A2092:$P4426,12,FALSE)</f>
        <v>Prediabetes</v>
      </c>
      <c r="L2092" s="11" t="str">
        <f>VLOOKUP($A923,'Hospitalisation Details'!$K923:$S3265,7,FALSE)</f>
        <v>27 Jun 1964</v>
      </c>
      <c r="M2092" s="17">
        <f>VLOOKUP($A923,'Hospitalisation Details'!$K923:$S3265,9,FALSE)</f>
        <v>11848.14</v>
      </c>
      <c r="N2092" s="11" t="str">
        <f>VLOOKUP($A923,'Hospitalisation Details'!$K923:$S3265,4,FALSE)</f>
        <v>Tier - 3</v>
      </c>
      <c r="O2092" s="11" t="str">
        <f>VLOOKUP($A923,'Hospitalisation Details'!$K923:$S3265,5,FALSE)</f>
        <v>Tier - 2</v>
      </c>
      <c r="P2092" s="11" t="str">
        <f>VLOOKUP($A923,'Hospitalisation Details'!$K923:$S3265,6,FALSE)</f>
        <v>R1011</v>
      </c>
      <c r="Q2092" s="36">
        <f ca="1">VLOOKUP($A923,'Hospitalisation Details'!$K923:$S3265,8,FALSE)</f>
        <v>60</v>
      </c>
    </row>
    <row r="2093" spans="1:17" x14ac:dyDescent="0.3">
      <c r="A2093" s="14" t="str">
        <f>VLOOKUP('Customer Names'!A2093,'Customer Names'!A2093:F4427,1,FALSE)</f>
        <v>Id2092</v>
      </c>
      <c r="B2093" s="11" t="str">
        <f>VLOOKUP('Customer Names'!B2093,'Customer Names'!B2093:G4427,5,FALSE)</f>
        <v>Jesse</v>
      </c>
      <c r="C2093" s="11">
        <f>VLOOKUP($A2093,'Medical Examinations'!$A2093:$O4427,2,FALSE)</f>
        <v>32.395000000000003</v>
      </c>
      <c r="D2093" s="11">
        <f>VLOOKUP($A2093,'Medical Examinations'!$A2093:$O4427,3,FALSE)</f>
        <v>6.66</v>
      </c>
      <c r="E2093" s="11" t="str">
        <f>VLOOKUP($A2093,'Medical Examinations'!$A2093:$P4427,14,FALSE)</f>
        <v>No</v>
      </c>
      <c r="F2093" s="11" t="str">
        <f>VLOOKUP($A2093,'Medical Examinations'!$A2093:$O4427,5,FALSE)</f>
        <v>No</v>
      </c>
      <c r="G2093" s="11" t="str">
        <f>VLOOKUP($A2093,'Medical Examinations'!$A2093:$O4427,6,FALSE)</f>
        <v>No</v>
      </c>
      <c r="H2093" s="11">
        <f>VLOOKUP($A2093,'Medical Examinations'!$A2093:$P4427,13,FALSE)</f>
        <v>0</v>
      </c>
      <c r="I2093" s="11" t="str">
        <f>VLOOKUP($A2093,'Medical Examinations'!$A2093:$P4427,16,FALSE)</f>
        <v>No</v>
      </c>
      <c r="J2093" s="11" t="str">
        <f>VLOOKUP($A2093,'Medical Examinations'!$A2093:$P4427,11,FALSE)</f>
        <v>Obesity</v>
      </c>
      <c r="K2093" s="11" t="str">
        <f>VLOOKUP($A2093,'Medical Examinations'!$A2093:$P4427,12,FALSE)</f>
        <v>Diabetes</v>
      </c>
      <c r="L2093" s="11" t="str">
        <f>VLOOKUP($A924,'Hospitalisation Details'!$K924:$S3266,7,FALSE)</f>
        <v>10 Nov 1965</v>
      </c>
      <c r="M2093" s="17">
        <f>VLOOKUP($A924,'Hospitalisation Details'!$K924:$S3266,9,FALSE)</f>
        <v>11842.62</v>
      </c>
      <c r="N2093" s="11" t="str">
        <f>VLOOKUP($A924,'Hospitalisation Details'!$K924:$S3266,4,FALSE)</f>
        <v>Tier - 3</v>
      </c>
      <c r="O2093" s="11" t="str">
        <f>VLOOKUP($A924,'Hospitalisation Details'!$K924:$S3266,5,FALSE)</f>
        <v>Tier - 3</v>
      </c>
      <c r="P2093" s="11" t="str">
        <f>VLOOKUP($A924,'Hospitalisation Details'!$K924:$S3266,6,FALSE)</f>
        <v>R1012</v>
      </c>
      <c r="Q2093" s="36">
        <f ca="1">VLOOKUP($A924,'Hospitalisation Details'!$K924:$S3266,8,FALSE)</f>
        <v>59</v>
      </c>
    </row>
    <row r="2094" spans="1:17" x14ac:dyDescent="0.3">
      <c r="A2094" s="14" t="str">
        <f>VLOOKUP('Customer Names'!A2094,'Customer Names'!A2094:F4428,1,FALSE)</f>
        <v>Id2093</v>
      </c>
      <c r="B2094" s="11" t="str">
        <f>VLOOKUP('Customer Names'!B2094,'Customer Names'!B2094:G4428,5,FALSE)</f>
        <v>Mark</v>
      </c>
      <c r="C2094" s="11">
        <f>VLOOKUP($A2094,'Medical Examinations'!$A2094:$O4428,2,FALSE)</f>
        <v>23.655000000000001</v>
      </c>
      <c r="D2094" s="11">
        <f>VLOOKUP($A2094,'Medical Examinations'!$A2094:$O4428,3,FALSE)</f>
        <v>5.92</v>
      </c>
      <c r="E2094" s="11" t="str">
        <f>VLOOKUP($A2094,'Medical Examinations'!$A2094:$P4428,14,FALSE)</f>
        <v>No</v>
      </c>
      <c r="F2094" s="11" t="str">
        <f>VLOOKUP($A2094,'Medical Examinations'!$A2094:$O4428,5,FALSE)</f>
        <v>No</v>
      </c>
      <c r="G2094" s="11" t="str">
        <f>VLOOKUP($A2094,'Medical Examinations'!$A2094:$O4428,6,FALSE)</f>
        <v>No</v>
      </c>
      <c r="H2094" s="11">
        <f>VLOOKUP($A2094,'Medical Examinations'!$A2094:$P4428,13,FALSE)</f>
        <v>1</v>
      </c>
      <c r="I2094" s="11" t="str">
        <f>VLOOKUP($A2094,'Medical Examinations'!$A2094:$P4428,16,FALSE)</f>
        <v>No</v>
      </c>
      <c r="J2094" s="11" t="str">
        <f>VLOOKUP($A2094,'Medical Examinations'!$A2094:$P4428,11,FALSE)</f>
        <v>Normal Weight</v>
      </c>
      <c r="K2094" s="11" t="str">
        <f>VLOOKUP($A2094,'Medical Examinations'!$A2094:$P4428,12,FALSE)</f>
        <v>Prediabetes</v>
      </c>
      <c r="L2094" s="11" t="str">
        <f>VLOOKUP($A925,'Hospitalisation Details'!$K925:$S3267,7,FALSE)</f>
        <v>11 Jul 1964</v>
      </c>
      <c r="M2094" s="17">
        <f>VLOOKUP($A925,'Hospitalisation Details'!$K925:$S3267,9,FALSE)</f>
        <v>11842.44</v>
      </c>
      <c r="N2094" s="11" t="str">
        <f>VLOOKUP($A925,'Hospitalisation Details'!$K925:$S3267,4,FALSE)</f>
        <v>Tier - 3</v>
      </c>
      <c r="O2094" s="11" t="str">
        <f>VLOOKUP($A925,'Hospitalisation Details'!$K925:$S3267,5,FALSE)</f>
        <v>Tier - 2</v>
      </c>
      <c r="P2094" s="11" t="str">
        <f>VLOOKUP($A925,'Hospitalisation Details'!$K925:$S3267,6,FALSE)</f>
        <v>R1011</v>
      </c>
      <c r="Q2094" s="36">
        <f ca="1">VLOOKUP($A925,'Hospitalisation Details'!$K925:$S3267,8,FALSE)</f>
        <v>60</v>
      </c>
    </row>
    <row r="2095" spans="1:17" x14ac:dyDescent="0.3">
      <c r="A2095" s="14" t="str">
        <f>VLOOKUP('Customer Names'!A2095,'Customer Names'!A2095:F4429,1,FALSE)</f>
        <v>Id2094</v>
      </c>
      <c r="B2095" s="11" t="str">
        <f>VLOOKUP('Customer Names'!B2095,'Customer Names'!B2095:G4429,5,FALSE)</f>
        <v>Lauren</v>
      </c>
      <c r="C2095" s="11">
        <f>VLOOKUP($A2095,'Medical Examinations'!$A2095:$O4429,2,FALSE)</f>
        <v>28.4</v>
      </c>
      <c r="D2095" s="11">
        <f>VLOOKUP($A2095,'Medical Examinations'!$A2095:$O4429,3,FALSE)</f>
        <v>5.97</v>
      </c>
      <c r="E2095" s="11" t="str">
        <f>VLOOKUP($A2095,'Medical Examinations'!$A2095:$P4429,14,FALSE)</f>
        <v>No</v>
      </c>
      <c r="F2095" s="11" t="str">
        <f>VLOOKUP($A2095,'Medical Examinations'!$A2095:$O4429,5,FALSE)</f>
        <v>No</v>
      </c>
      <c r="G2095" s="11" t="str">
        <f>VLOOKUP($A2095,'Medical Examinations'!$A2095:$O4429,6,FALSE)</f>
        <v>Yes</v>
      </c>
      <c r="H2095" s="11">
        <f>VLOOKUP($A2095,'Medical Examinations'!$A2095:$P4429,13,FALSE)</f>
        <v>1</v>
      </c>
      <c r="I2095" s="11" t="str">
        <f>VLOOKUP($A2095,'Medical Examinations'!$A2095:$P4429,16,FALSE)</f>
        <v>No</v>
      </c>
      <c r="J2095" s="11" t="str">
        <f>VLOOKUP($A2095,'Medical Examinations'!$A2095:$P4429,11,FALSE)</f>
        <v>Overweight</v>
      </c>
      <c r="K2095" s="11" t="str">
        <f>VLOOKUP($A2095,'Medical Examinations'!$A2095:$P4429,12,FALSE)</f>
        <v>Prediabetes</v>
      </c>
      <c r="L2095" s="11" t="str">
        <f>VLOOKUP($A926,'Hospitalisation Details'!$K926:$S3268,7,FALSE)</f>
        <v>25 Sep 1965</v>
      </c>
      <c r="M2095" s="17">
        <f>VLOOKUP($A926,'Hospitalisation Details'!$K926:$S3268,9,FALSE)</f>
        <v>11840.78</v>
      </c>
      <c r="N2095" s="11" t="str">
        <f>VLOOKUP($A926,'Hospitalisation Details'!$K926:$S3268,4,FALSE)</f>
        <v>Tier - 3</v>
      </c>
      <c r="O2095" s="11" t="str">
        <f>VLOOKUP($A926,'Hospitalisation Details'!$K926:$S3268,5,FALSE)</f>
        <v>Tier - 2</v>
      </c>
      <c r="P2095" s="11" t="str">
        <f>VLOOKUP($A926,'Hospitalisation Details'!$K926:$S3268,6,FALSE)</f>
        <v>R1012</v>
      </c>
      <c r="Q2095" s="36">
        <f ca="1">VLOOKUP($A926,'Hospitalisation Details'!$K926:$S3268,8,FALSE)</f>
        <v>59</v>
      </c>
    </row>
    <row r="2096" spans="1:17" x14ac:dyDescent="0.3">
      <c r="A2096" s="14" t="str">
        <f>VLOOKUP('Customer Names'!A2096,'Customer Names'!A2096:F4430,1,FALSE)</f>
        <v>Id2095</v>
      </c>
      <c r="B2096" s="11" t="str">
        <f>VLOOKUP('Customer Names'!B2096,'Customer Names'!B2096:G4430,5,FALSE)</f>
        <v>Massimiliano</v>
      </c>
      <c r="C2096" s="11">
        <f>VLOOKUP($A2096,'Medical Examinations'!$A2096:$O4430,2,FALSE)</f>
        <v>35.42</v>
      </c>
      <c r="D2096" s="11">
        <f>VLOOKUP($A2096,'Medical Examinations'!$A2096:$O4430,3,FALSE)</f>
        <v>4.6399999999999997</v>
      </c>
      <c r="E2096" s="11" t="str">
        <f>VLOOKUP($A2096,'Medical Examinations'!$A2096:$P4430,14,FALSE)</f>
        <v>Yes</v>
      </c>
      <c r="F2096" s="11" t="str">
        <f>VLOOKUP($A2096,'Medical Examinations'!$A2096:$O4430,5,FALSE)</f>
        <v>No</v>
      </c>
      <c r="G2096" s="11" t="str">
        <f>VLOOKUP($A2096,'Medical Examinations'!$A2096:$O4430,6,FALSE)</f>
        <v>No</v>
      </c>
      <c r="H2096" s="11">
        <f>VLOOKUP($A2096,'Medical Examinations'!$A2096:$P4430,13,FALSE)</f>
        <v>0</v>
      </c>
      <c r="I2096" s="11" t="str">
        <f>VLOOKUP($A2096,'Medical Examinations'!$A2096:$P4430,16,FALSE)</f>
        <v>No</v>
      </c>
      <c r="J2096" s="11" t="str">
        <f>VLOOKUP($A2096,'Medical Examinations'!$A2096:$P4430,11,FALSE)</f>
        <v>Obesity</v>
      </c>
      <c r="K2096" s="11" t="str">
        <f>VLOOKUP($A2096,'Medical Examinations'!$A2096:$P4430,12,FALSE)</f>
        <v>Normal</v>
      </c>
      <c r="L2096" s="11" t="str">
        <f>VLOOKUP($A927,'Hospitalisation Details'!$K927:$S3269,7,FALSE)</f>
        <v>11 Sep 1964</v>
      </c>
      <c r="M2096" s="17">
        <f>VLOOKUP($A927,'Hospitalisation Details'!$K927:$S3269,9,FALSE)</f>
        <v>11837.16</v>
      </c>
      <c r="N2096" s="11" t="str">
        <f>VLOOKUP($A927,'Hospitalisation Details'!$K927:$S3269,4,FALSE)</f>
        <v>Tier - 3</v>
      </c>
      <c r="O2096" s="11" t="str">
        <f>VLOOKUP($A927,'Hospitalisation Details'!$K927:$S3269,5,FALSE)</f>
        <v>Tier - 3</v>
      </c>
      <c r="P2096" s="11" t="str">
        <f>VLOOKUP($A927,'Hospitalisation Details'!$K927:$S3269,6,FALSE)</f>
        <v>R1011</v>
      </c>
      <c r="Q2096" s="36">
        <f ca="1">VLOOKUP($A927,'Hospitalisation Details'!$K927:$S3269,8,FALSE)</f>
        <v>60</v>
      </c>
    </row>
    <row r="2097" spans="1:17" x14ac:dyDescent="0.3">
      <c r="A2097" s="14" t="str">
        <f>VLOOKUP('Customer Names'!A2097,'Customer Names'!A2097:F4431,1,FALSE)</f>
        <v>Id2096</v>
      </c>
      <c r="B2097" s="11" t="str">
        <f>VLOOKUP('Customer Names'!B2097,'Customer Names'!B2097:G4431,5,FALSE)</f>
        <v>Josh</v>
      </c>
      <c r="C2097" s="11">
        <f>VLOOKUP($A2097,'Medical Examinations'!$A2097:$O4431,2,FALSE)</f>
        <v>26.18</v>
      </c>
      <c r="D2097" s="11">
        <f>VLOOKUP($A2097,'Medical Examinations'!$A2097:$O4431,3,FALSE)</f>
        <v>6.12</v>
      </c>
      <c r="E2097" s="11" t="str">
        <f>VLOOKUP($A2097,'Medical Examinations'!$A2097:$P4431,14,FALSE)</f>
        <v>No</v>
      </c>
      <c r="F2097" s="11" t="str">
        <f>VLOOKUP($A2097,'Medical Examinations'!$A2097:$O4431,5,FALSE)</f>
        <v>Yes</v>
      </c>
      <c r="G2097" s="11" t="str">
        <f>VLOOKUP($A2097,'Medical Examinations'!$A2097:$O4431,6,FALSE)</f>
        <v>No</v>
      </c>
      <c r="H2097" s="11">
        <f>VLOOKUP($A2097,'Medical Examinations'!$A2097:$P4431,13,FALSE)</f>
        <v>1</v>
      </c>
      <c r="I2097" s="11" t="str">
        <f>VLOOKUP($A2097,'Medical Examinations'!$A2097:$P4431,16,FALSE)</f>
        <v>No</v>
      </c>
      <c r="J2097" s="11" t="str">
        <f>VLOOKUP($A2097,'Medical Examinations'!$A2097:$P4431,11,FALSE)</f>
        <v>Overweight</v>
      </c>
      <c r="K2097" s="11" t="str">
        <f>VLOOKUP($A2097,'Medical Examinations'!$A2097:$P4431,12,FALSE)</f>
        <v>Prediabetes</v>
      </c>
      <c r="L2097" s="11" t="str">
        <f>VLOOKUP($A928,'Hospitalisation Details'!$K928:$S3270,7,FALSE)</f>
        <v>27 Jun 1964</v>
      </c>
      <c r="M2097" s="17">
        <f>VLOOKUP($A928,'Hospitalisation Details'!$K928:$S3270,9,FALSE)</f>
        <v>11833.78</v>
      </c>
      <c r="N2097" s="11" t="str">
        <f>VLOOKUP($A928,'Hospitalisation Details'!$K928:$S3270,4,FALSE)</f>
        <v>Tier - 3</v>
      </c>
      <c r="O2097" s="11" t="str">
        <f>VLOOKUP($A928,'Hospitalisation Details'!$K928:$S3270,5,FALSE)</f>
        <v>Tier - 3</v>
      </c>
      <c r="P2097" s="11" t="str">
        <f>VLOOKUP($A928,'Hospitalisation Details'!$K928:$S3270,6,FALSE)</f>
        <v>R1013</v>
      </c>
      <c r="Q2097" s="36">
        <f ca="1">VLOOKUP($A928,'Hospitalisation Details'!$K928:$S3270,8,FALSE)</f>
        <v>60</v>
      </c>
    </row>
    <row r="2098" spans="1:17" x14ac:dyDescent="0.3">
      <c r="A2098" s="14" t="str">
        <f>VLOOKUP('Customer Names'!A2098,'Customer Names'!A2098:F4432,1,FALSE)</f>
        <v>Id2097</v>
      </c>
      <c r="B2098" s="11" t="str">
        <f>VLOOKUP('Customer Names'!B2098,'Customer Names'!B2098:G4432,5,FALSE)</f>
        <v>Kiyokatsu</v>
      </c>
      <c r="C2098" s="11">
        <f>VLOOKUP($A2098,'Medical Examinations'!$A2098:$O4432,2,FALSE)</f>
        <v>20.8</v>
      </c>
      <c r="D2098" s="11">
        <f>VLOOKUP($A2098,'Medical Examinations'!$A2098:$O4432,3,FALSE)</f>
        <v>4.87</v>
      </c>
      <c r="E2098" s="11" t="str">
        <f>VLOOKUP($A2098,'Medical Examinations'!$A2098:$P4432,14,FALSE)</f>
        <v>Yes</v>
      </c>
      <c r="F2098" s="11" t="str">
        <f>VLOOKUP($A2098,'Medical Examinations'!$A2098:$O4432,5,FALSE)</f>
        <v>No</v>
      </c>
      <c r="G2098" s="11" t="str">
        <f>VLOOKUP($A2098,'Medical Examinations'!$A2098:$O4432,6,FALSE)</f>
        <v>No</v>
      </c>
      <c r="H2098" s="11">
        <f>VLOOKUP($A2098,'Medical Examinations'!$A2098:$P4432,13,FALSE)</f>
        <v>0</v>
      </c>
      <c r="I2098" s="11" t="str">
        <f>VLOOKUP($A2098,'Medical Examinations'!$A2098:$P4432,16,FALSE)</f>
        <v>No</v>
      </c>
      <c r="J2098" s="11" t="str">
        <f>VLOOKUP($A2098,'Medical Examinations'!$A2098:$P4432,11,FALSE)</f>
        <v>Normal Weight</v>
      </c>
      <c r="K2098" s="11" t="str">
        <f>VLOOKUP($A2098,'Medical Examinations'!$A2098:$P4432,12,FALSE)</f>
        <v>Normal</v>
      </c>
      <c r="L2098" s="11" t="str">
        <f>VLOOKUP($A929,'Hospitalisation Details'!$K929:$S3271,7,FALSE)</f>
        <v>3 Oct 1965</v>
      </c>
      <c r="M2098" s="17">
        <f>VLOOKUP($A929,'Hospitalisation Details'!$K929:$S3271,9,FALSE)</f>
        <v>11830.61</v>
      </c>
      <c r="N2098" s="11" t="str">
        <f>VLOOKUP($A929,'Hospitalisation Details'!$K929:$S3271,4,FALSE)</f>
        <v>Tier - 3</v>
      </c>
      <c r="O2098" s="11" t="str">
        <f>VLOOKUP($A929,'Hospitalisation Details'!$K929:$S3271,5,FALSE)</f>
        <v>Tier - 1</v>
      </c>
      <c r="P2098" s="11" t="str">
        <f>VLOOKUP($A929,'Hospitalisation Details'!$K929:$S3271,6,FALSE)</f>
        <v>R1012</v>
      </c>
      <c r="Q2098" s="36">
        <f ca="1">VLOOKUP($A929,'Hospitalisation Details'!$K929:$S3271,8,FALSE)</f>
        <v>59</v>
      </c>
    </row>
    <row r="2099" spans="1:17" x14ac:dyDescent="0.3">
      <c r="A2099" s="14" t="str">
        <f>VLOOKUP('Customer Names'!A2099,'Customer Names'!A2099:F4433,1,FALSE)</f>
        <v>Id2098</v>
      </c>
      <c r="B2099" s="11" t="str">
        <f>VLOOKUP('Customer Names'!B2099,'Customer Names'!B2099:G4433,5,FALSE)</f>
        <v>Amanda L</v>
      </c>
      <c r="C2099" s="11">
        <f>VLOOKUP($A2099,'Medical Examinations'!$A2099:$O4433,2,FALSE)</f>
        <v>15.82</v>
      </c>
      <c r="D2099" s="11">
        <f>VLOOKUP($A2099,'Medical Examinations'!$A2099:$O4433,3,FALSE)</f>
        <v>4.5999999999999996</v>
      </c>
      <c r="E2099" s="11" t="str">
        <f>VLOOKUP($A2099,'Medical Examinations'!$A2099:$P4433,14,FALSE)</f>
        <v>No</v>
      </c>
      <c r="F2099" s="11" t="str">
        <f>VLOOKUP($A2099,'Medical Examinations'!$A2099:$O4433,5,FALSE)</f>
        <v>No</v>
      </c>
      <c r="G2099" s="11" t="str">
        <f>VLOOKUP($A2099,'Medical Examinations'!$A2099:$O4433,6,FALSE)</f>
        <v>No</v>
      </c>
      <c r="H2099" s="11">
        <f>VLOOKUP($A2099,'Medical Examinations'!$A2099:$P4433,13,FALSE)</f>
        <v>0</v>
      </c>
      <c r="I2099" s="11" t="str">
        <f>VLOOKUP($A2099,'Medical Examinations'!$A2099:$P4433,16,FALSE)</f>
        <v>No</v>
      </c>
      <c r="J2099" s="11" t="str">
        <f>VLOOKUP($A2099,'Medical Examinations'!$A2099:$P4433,11,FALSE)</f>
        <v>Underweight</v>
      </c>
      <c r="K2099" s="11" t="str">
        <f>VLOOKUP($A2099,'Medical Examinations'!$A2099:$P4433,12,FALSE)</f>
        <v>Normal</v>
      </c>
      <c r="L2099" s="11" t="str">
        <f>VLOOKUP($A930,'Hospitalisation Details'!$K930:$S3272,7,FALSE)</f>
        <v>20 Nov 1982</v>
      </c>
      <c r="M2099" s="17">
        <f>VLOOKUP($A930,'Hospitalisation Details'!$K930:$S3272,9,FALSE)</f>
        <v>11773.06</v>
      </c>
      <c r="N2099" s="11" t="str">
        <f>VLOOKUP($A930,'Hospitalisation Details'!$K930:$S3272,4,FALSE)</f>
        <v>Tier - 3</v>
      </c>
      <c r="O2099" s="11" t="str">
        <f>VLOOKUP($A930,'Hospitalisation Details'!$K930:$S3272,5,FALSE)</f>
        <v>Tier - 3</v>
      </c>
      <c r="P2099" s="11" t="str">
        <f>VLOOKUP($A930,'Hospitalisation Details'!$K930:$S3272,6,FALSE)</f>
        <v>R1026</v>
      </c>
      <c r="Q2099" s="36">
        <f ca="1">VLOOKUP($A930,'Hospitalisation Details'!$K930:$S3272,8,FALSE)</f>
        <v>42</v>
      </c>
    </row>
    <row r="2100" spans="1:17" x14ac:dyDescent="0.3">
      <c r="A2100" s="14" t="str">
        <f>VLOOKUP('Customer Names'!A2100,'Customer Names'!A2100:F4434,1,FALSE)</f>
        <v>Id2099</v>
      </c>
      <c r="B2100" s="11" t="str">
        <f>VLOOKUP('Customer Names'!B2100,'Customer Names'!B2100:G4434,5,FALSE)</f>
        <v>Matthew</v>
      </c>
      <c r="C2100" s="11">
        <f>VLOOKUP($A2100,'Medical Examinations'!$A2100:$O4434,2,FALSE)</f>
        <v>17.670000000000002</v>
      </c>
      <c r="D2100" s="11">
        <f>VLOOKUP($A2100,'Medical Examinations'!$A2100:$O4434,3,FALSE)</f>
        <v>4.78</v>
      </c>
      <c r="E2100" s="11" t="str">
        <f>VLOOKUP($A2100,'Medical Examinations'!$A2100:$P4434,14,FALSE)</f>
        <v>No</v>
      </c>
      <c r="F2100" s="11" t="str">
        <f>VLOOKUP($A2100,'Medical Examinations'!$A2100:$O4434,5,FALSE)</f>
        <v>No</v>
      </c>
      <c r="G2100" s="11" t="str">
        <f>VLOOKUP($A2100,'Medical Examinations'!$A2100:$O4434,6,FALSE)</f>
        <v>No</v>
      </c>
      <c r="H2100" s="11">
        <f>VLOOKUP($A2100,'Medical Examinations'!$A2100:$P4434,13,FALSE)</f>
        <v>0</v>
      </c>
      <c r="I2100" s="11" t="str">
        <f>VLOOKUP($A2100,'Medical Examinations'!$A2100:$P4434,16,FALSE)</f>
        <v>No</v>
      </c>
      <c r="J2100" s="11" t="str">
        <f>VLOOKUP($A2100,'Medical Examinations'!$A2100:$P4434,11,FALSE)</f>
        <v>Underweight</v>
      </c>
      <c r="K2100" s="11" t="str">
        <f>VLOOKUP($A2100,'Medical Examinations'!$A2100:$P4434,12,FALSE)</f>
        <v>Normal</v>
      </c>
      <c r="L2100" s="11" t="str">
        <f>VLOOKUP($A931,'Hospitalisation Details'!$K931:$S3273,7,FALSE)</f>
        <v>25 Jul 1966</v>
      </c>
      <c r="M2100" s="17">
        <f>VLOOKUP($A931,'Hospitalisation Details'!$K931:$S3273,9,FALSE)</f>
        <v>11763</v>
      </c>
      <c r="N2100" s="11" t="str">
        <f>VLOOKUP($A931,'Hospitalisation Details'!$K931:$S3273,4,FALSE)</f>
        <v>Tier - 3</v>
      </c>
      <c r="O2100" s="11" t="str">
        <f>VLOOKUP($A931,'Hospitalisation Details'!$K931:$S3273,5,FALSE)</f>
        <v>Tier - 3</v>
      </c>
      <c r="P2100" s="11" t="str">
        <f>VLOOKUP($A931,'Hospitalisation Details'!$K931:$S3273,6,FALSE)</f>
        <v>R1016</v>
      </c>
      <c r="Q2100" s="36">
        <f ca="1">VLOOKUP($A931,'Hospitalisation Details'!$K931:$S3273,8,FALSE)</f>
        <v>58</v>
      </c>
    </row>
    <row r="2101" spans="1:17" x14ac:dyDescent="0.3">
      <c r="A2101" s="14" t="str">
        <f>VLOOKUP('Customer Names'!A2101,'Customer Names'!A2101:F4435,1,FALSE)</f>
        <v>Id2100</v>
      </c>
      <c r="B2101" s="11" t="str">
        <f>VLOOKUP('Customer Names'!B2101,'Customer Names'!B2101:G4435,5,FALSE)</f>
        <v>Julia M</v>
      </c>
      <c r="C2101" s="11">
        <f>VLOOKUP($A2101,'Medical Examinations'!$A2101:$O4435,2,FALSE)</f>
        <v>31.92</v>
      </c>
      <c r="D2101" s="11">
        <f>VLOOKUP($A2101,'Medical Examinations'!$A2101:$O4435,3,FALSE)</f>
        <v>11.05</v>
      </c>
      <c r="E2101" s="11" t="str">
        <f>VLOOKUP($A2101,'Medical Examinations'!$A2101:$P4435,14,FALSE)</f>
        <v>No</v>
      </c>
      <c r="F2101" s="11" t="str">
        <f>VLOOKUP($A2101,'Medical Examinations'!$A2101:$O4435,5,FALSE)</f>
        <v>No</v>
      </c>
      <c r="G2101" s="11" t="str">
        <f>VLOOKUP($A2101,'Medical Examinations'!$A2101:$O4435,6,FALSE)</f>
        <v>No</v>
      </c>
      <c r="H2101" s="11">
        <f>VLOOKUP($A2101,'Medical Examinations'!$A2101:$P4435,13,FALSE)</f>
        <v>0</v>
      </c>
      <c r="I2101" s="11" t="str">
        <f>VLOOKUP($A2101,'Medical Examinations'!$A2101:$P4435,16,FALSE)</f>
        <v>No</v>
      </c>
      <c r="J2101" s="11" t="str">
        <f>VLOOKUP($A2101,'Medical Examinations'!$A2101:$P4435,11,FALSE)</f>
        <v>Obesity</v>
      </c>
      <c r="K2101" s="11" t="str">
        <f>VLOOKUP($A2101,'Medical Examinations'!$A2101:$P4435,12,FALSE)</f>
        <v>Diabetes</v>
      </c>
      <c r="L2101" s="11" t="str">
        <f>VLOOKUP($A932,'Hospitalisation Details'!$K932:$S3274,7,FALSE)</f>
        <v>6 Nov 1979</v>
      </c>
      <c r="M2101" s="17">
        <f>VLOOKUP($A932,'Hospitalisation Details'!$K932:$S3274,9,FALSE)</f>
        <v>11752.68</v>
      </c>
      <c r="N2101" s="11" t="str">
        <f>VLOOKUP($A932,'Hospitalisation Details'!$K932:$S3274,4,FALSE)</f>
        <v>Tier - 3</v>
      </c>
      <c r="O2101" s="11" t="str">
        <f>VLOOKUP($A932,'Hospitalisation Details'!$K932:$S3274,5,FALSE)</f>
        <v>Tier - 1</v>
      </c>
      <c r="P2101" s="11" t="str">
        <f>VLOOKUP($A932,'Hospitalisation Details'!$K932:$S3274,6,FALSE)</f>
        <v>R1026</v>
      </c>
      <c r="Q2101" s="36">
        <f ca="1">VLOOKUP($A932,'Hospitalisation Details'!$K932:$S3274,8,FALSE)</f>
        <v>45</v>
      </c>
    </row>
    <row r="2102" spans="1:17" x14ac:dyDescent="0.3">
      <c r="A2102" s="14" t="str">
        <f>VLOOKUP('Customer Names'!A2102,'Customer Names'!A2102:F4436,1,FALSE)</f>
        <v>Id2101</v>
      </c>
      <c r="B2102" s="11" t="str">
        <f>VLOOKUP('Customer Names'!B2102,'Customer Names'!B2102:G4436,5,FALSE)</f>
        <v>Rhea</v>
      </c>
      <c r="C2102" s="11">
        <f>VLOOKUP($A2102,'Medical Examinations'!$A2102:$O4436,2,FALSE)</f>
        <v>28.975000000000001</v>
      </c>
      <c r="D2102" s="11">
        <f>VLOOKUP($A2102,'Medical Examinations'!$A2102:$O4436,3,FALSE)</f>
        <v>7.62</v>
      </c>
      <c r="E2102" s="11" t="str">
        <f>VLOOKUP($A2102,'Medical Examinations'!$A2102:$P4436,14,FALSE)</f>
        <v>No</v>
      </c>
      <c r="F2102" s="11" t="str">
        <f>VLOOKUP($A2102,'Medical Examinations'!$A2102:$O4436,5,FALSE)</f>
        <v>No</v>
      </c>
      <c r="G2102" s="11" t="str">
        <f>VLOOKUP($A2102,'Medical Examinations'!$A2102:$O4436,6,FALSE)</f>
        <v>No</v>
      </c>
      <c r="H2102" s="11">
        <f>VLOOKUP($A2102,'Medical Examinations'!$A2102:$P4436,13,FALSE)</f>
        <v>0</v>
      </c>
      <c r="I2102" s="11" t="str">
        <f>VLOOKUP($A2102,'Medical Examinations'!$A2102:$P4436,16,FALSE)</f>
        <v>No</v>
      </c>
      <c r="J2102" s="11" t="str">
        <f>VLOOKUP($A2102,'Medical Examinations'!$A2102:$P4436,11,FALSE)</f>
        <v>Overweight</v>
      </c>
      <c r="K2102" s="11" t="str">
        <f>VLOOKUP($A2102,'Medical Examinations'!$A2102:$P4436,12,FALSE)</f>
        <v>Diabetes</v>
      </c>
      <c r="L2102" s="11" t="str">
        <f>VLOOKUP($A933,'Hospitalisation Details'!$K933:$S3275,7,FALSE)</f>
        <v>2 Dec 1964</v>
      </c>
      <c r="M2102" s="17">
        <f>VLOOKUP($A933,'Hospitalisation Details'!$K933:$S3275,9,FALSE)</f>
        <v>11743.93</v>
      </c>
      <c r="N2102" s="11" t="str">
        <f>VLOOKUP($A933,'Hospitalisation Details'!$K933:$S3275,4,FALSE)</f>
        <v>Tier - 3</v>
      </c>
      <c r="O2102" s="11" t="str">
        <f>VLOOKUP($A933,'Hospitalisation Details'!$K933:$S3275,5,FALSE)</f>
        <v>Tier - 1</v>
      </c>
      <c r="P2102" s="11" t="str">
        <f>VLOOKUP($A933,'Hospitalisation Details'!$K933:$S3275,6,FALSE)</f>
        <v>R1012</v>
      </c>
      <c r="Q2102" s="36">
        <f ca="1">VLOOKUP($A933,'Hospitalisation Details'!$K933:$S3275,8,FALSE)</f>
        <v>60</v>
      </c>
    </row>
    <row r="2103" spans="1:17" x14ac:dyDescent="0.3">
      <c r="A2103" s="14" t="str">
        <f>VLOOKUP('Customer Names'!A2103,'Customer Names'!A2103:F4437,1,FALSE)</f>
        <v>Id2102</v>
      </c>
      <c r="B2103" s="11" t="str">
        <f>VLOOKUP('Customer Names'!B2103,'Customer Names'!B2103:G4437,5,FALSE)</f>
        <v>Justin</v>
      </c>
      <c r="C2103" s="11">
        <f>VLOOKUP($A2103,'Medical Examinations'!$A2103:$O4437,2,FALSE)</f>
        <v>31.73</v>
      </c>
      <c r="D2103" s="11">
        <f>VLOOKUP($A2103,'Medical Examinations'!$A2103:$O4437,3,FALSE)</f>
        <v>4.78</v>
      </c>
      <c r="E2103" s="11" t="str">
        <f>VLOOKUP($A2103,'Medical Examinations'!$A2103:$P4437,14,FALSE)</f>
        <v>Yes</v>
      </c>
      <c r="F2103" s="11" t="str">
        <f>VLOOKUP($A2103,'Medical Examinations'!$A2103:$O4437,5,FALSE)</f>
        <v>Yes</v>
      </c>
      <c r="G2103" s="11" t="str">
        <f>VLOOKUP($A2103,'Medical Examinations'!$A2103:$O4437,6,FALSE)</f>
        <v>No</v>
      </c>
      <c r="H2103" s="11">
        <f>VLOOKUP($A2103,'Medical Examinations'!$A2103:$P4437,13,FALSE)</f>
        <v>2</v>
      </c>
      <c r="I2103" s="11" t="str">
        <f>VLOOKUP($A2103,'Medical Examinations'!$A2103:$P4437,16,FALSE)</f>
        <v>No</v>
      </c>
      <c r="J2103" s="11" t="str">
        <f>VLOOKUP($A2103,'Medical Examinations'!$A2103:$P4437,11,FALSE)</f>
        <v>Obesity</v>
      </c>
      <c r="K2103" s="11" t="str">
        <f>VLOOKUP($A2103,'Medical Examinations'!$A2103:$P4437,12,FALSE)</f>
        <v>Normal</v>
      </c>
      <c r="L2103" s="11" t="str">
        <f>VLOOKUP($A934,'Hospitalisation Details'!$K934:$S3276,7,FALSE)</f>
        <v>9 Jun 1963</v>
      </c>
      <c r="M2103" s="17">
        <f>VLOOKUP($A934,'Hospitalisation Details'!$K934:$S3276,9,FALSE)</f>
        <v>11743.3</v>
      </c>
      <c r="N2103" s="11" t="str">
        <f>VLOOKUP($A934,'Hospitalisation Details'!$K934:$S3276,4,FALSE)</f>
        <v>Tier - 3</v>
      </c>
      <c r="O2103" s="11" t="str">
        <f>VLOOKUP($A934,'Hospitalisation Details'!$K934:$S3276,5,FALSE)</f>
        <v>Tier - 3</v>
      </c>
      <c r="P2103" s="11" t="str">
        <f>VLOOKUP($A934,'Hospitalisation Details'!$K934:$S3276,6,FALSE)</f>
        <v>R1013</v>
      </c>
      <c r="Q2103" s="36">
        <f ca="1">VLOOKUP($A934,'Hospitalisation Details'!$K934:$S3276,8,FALSE)</f>
        <v>61</v>
      </c>
    </row>
    <row r="2104" spans="1:17" x14ac:dyDescent="0.3">
      <c r="A2104" s="14" t="str">
        <f>VLOOKUP('Customer Names'!A2104,'Customer Names'!A2104:F4438,1,FALSE)</f>
        <v>Id2103</v>
      </c>
      <c r="B2104" s="11" t="str">
        <f>VLOOKUP('Customer Names'!B2104,'Customer Names'!B2104:G4438,5,FALSE)</f>
        <v>Shamus M</v>
      </c>
      <c r="C2104" s="11">
        <f>VLOOKUP($A2104,'Medical Examinations'!$A2104:$O4438,2,FALSE)</f>
        <v>28.88</v>
      </c>
      <c r="D2104" s="11">
        <f>VLOOKUP($A2104,'Medical Examinations'!$A2104:$O4438,3,FALSE)</f>
        <v>6.09</v>
      </c>
      <c r="E2104" s="11" t="str">
        <f>VLOOKUP($A2104,'Medical Examinations'!$A2104:$P4438,14,FALSE)</f>
        <v>Yes</v>
      </c>
      <c r="F2104" s="11" t="str">
        <f>VLOOKUP($A2104,'Medical Examinations'!$A2104:$O4438,5,FALSE)</f>
        <v>Yes</v>
      </c>
      <c r="G2104" s="11" t="str">
        <f>VLOOKUP($A2104,'Medical Examinations'!$A2104:$O4438,6,FALSE)</f>
        <v>No</v>
      </c>
      <c r="H2104" s="11">
        <f>VLOOKUP($A2104,'Medical Examinations'!$A2104:$P4438,13,FALSE)</f>
        <v>2</v>
      </c>
      <c r="I2104" s="11" t="str">
        <f>VLOOKUP($A2104,'Medical Examinations'!$A2104:$P4438,16,FALSE)</f>
        <v>No</v>
      </c>
      <c r="J2104" s="11" t="str">
        <f>VLOOKUP($A2104,'Medical Examinations'!$A2104:$P4438,11,FALSE)</f>
        <v>Overweight</v>
      </c>
      <c r="K2104" s="11" t="str">
        <f>VLOOKUP($A2104,'Medical Examinations'!$A2104:$P4438,12,FALSE)</f>
        <v>Prediabetes</v>
      </c>
      <c r="L2104" s="11" t="str">
        <f>VLOOKUP($A935,'Hospitalisation Details'!$K935:$S3277,7,FALSE)</f>
        <v>12 Nov 1969</v>
      </c>
      <c r="M2104" s="17">
        <f>VLOOKUP($A935,'Hospitalisation Details'!$K935:$S3277,9,FALSE)</f>
        <v>11741.73</v>
      </c>
      <c r="N2104" s="11" t="str">
        <f>VLOOKUP($A935,'Hospitalisation Details'!$K935:$S3277,4,FALSE)</f>
        <v>Tier - 3</v>
      </c>
      <c r="O2104" s="11" t="str">
        <f>VLOOKUP($A935,'Hospitalisation Details'!$K935:$S3277,5,FALSE)</f>
        <v>Tier - 1</v>
      </c>
      <c r="P2104" s="11" t="str">
        <f>VLOOKUP($A935,'Hospitalisation Details'!$K935:$S3277,6,FALSE)</f>
        <v>R1011</v>
      </c>
      <c r="Q2104" s="36">
        <f ca="1">VLOOKUP($A935,'Hospitalisation Details'!$K935:$S3277,8,FALSE)</f>
        <v>55</v>
      </c>
    </row>
    <row r="2105" spans="1:17" x14ac:dyDescent="0.3">
      <c r="A2105" s="14" t="str">
        <f>VLOOKUP('Customer Names'!A2105,'Customer Names'!A2105:F4439,1,FALSE)</f>
        <v>Id2104</v>
      </c>
      <c r="B2105" s="11" t="str">
        <f>VLOOKUP('Customer Names'!B2105,'Customer Names'!B2105:G4439,5,FALSE)</f>
        <v>Mike</v>
      </c>
      <c r="C2105" s="11">
        <f>VLOOKUP($A2105,'Medical Examinations'!$A2105:$O4439,2,FALSE)</f>
        <v>25.555</v>
      </c>
      <c r="D2105" s="11">
        <f>VLOOKUP($A2105,'Medical Examinations'!$A2105:$O4439,3,FALSE)</f>
        <v>5.1100000000000003</v>
      </c>
      <c r="E2105" s="11" t="str">
        <f>VLOOKUP($A2105,'Medical Examinations'!$A2105:$P4439,14,FALSE)</f>
        <v>No</v>
      </c>
      <c r="F2105" s="11" t="str">
        <f>VLOOKUP($A2105,'Medical Examinations'!$A2105:$O4439,5,FALSE)</f>
        <v>No</v>
      </c>
      <c r="G2105" s="11" t="str">
        <f>VLOOKUP($A2105,'Medical Examinations'!$A2105:$O4439,6,FALSE)</f>
        <v>Yes</v>
      </c>
      <c r="H2105" s="11">
        <f>VLOOKUP($A2105,'Medical Examinations'!$A2105:$P4439,13,FALSE)</f>
        <v>1</v>
      </c>
      <c r="I2105" s="11" t="str">
        <f>VLOOKUP($A2105,'Medical Examinations'!$A2105:$P4439,16,FALSE)</f>
        <v>No</v>
      </c>
      <c r="J2105" s="11" t="str">
        <f>VLOOKUP($A2105,'Medical Examinations'!$A2105:$P4439,11,FALSE)</f>
        <v>Overweight</v>
      </c>
      <c r="K2105" s="11" t="str">
        <f>VLOOKUP($A2105,'Medical Examinations'!$A2105:$P4439,12,FALSE)</f>
        <v>Normal</v>
      </c>
      <c r="L2105" s="11" t="str">
        <f>VLOOKUP($A936,'Hospitalisation Details'!$K936:$S3278,7,FALSE)</f>
        <v>5 Sep 1988</v>
      </c>
      <c r="M2105" s="17">
        <f>VLOOKUP($A936,'Hospitalisation Details'!$K936:$S3278,9,FALSE)</f>
        <v>11737.85</v>
      </c>
      <c r="N2105" s="11" t="str">
        <f>VLOOKUP($A936,'Hospitalisation Details'!$K936:$S3278,4,FALSE)</f>
        <v>Tier - 3</v>
      </c>
      <c r="O2105" s="11" t="str">
        <f>VLOOKUP($A936,'Hospitalisation Details'!$K936:$S3278,5,FALSE)</f>
        <v>Tier - 1</v>
      </c>
      <c r="P2105" s="11" t="str">
        <f>VLOOKUP($A936,'Hospitalisation Details'!$K936:$S3278,6,FALSE)</f>
        <v>R1011</v>
      </c>
      <c r="Q2105" s="36">
        <f ca="1">VLOOKUP($A936,'Hospitalisation Details'!$K936:$S3278,8,FALSE)</f>
        <v>36</v>
      </c>
    </row>
    <row r="2106" spans="1:17" x14ac:dyDescent="0.3">
      <c r="A2106" s="14" t="str">
        <f>VLOOKUP('Customer Names'!A2106,'Customer Names'!A2106:F4440,1,FALSE)</f>
        <v>Id2105</v>
      </c>
      <c r="B2106" s="11" t="str">
        <f>VLOOKUP('Customer Names'!B2106,'Customer Names'!B2106:G4440,5,FALSE)</f>
        <v>Mary Beth</v>
      </c>
      <c r="C2106" s="11">
        <f>VLOOKUP($A2106,'Medical Examinations'!$A2106:$O4440,2,FALSE)</f>
        <v>37.29</v>
      </c>
      <c r="D2106" s="11">
        <f>VLOOKUP($A2106,'Medical Examinations'!$A2106:$O4440,3,FALSE)</f>
        <v>4.46</v>
      </c>
      <c r="E2106" s="11" t="str">
        <f>VLOOKUP($A2106,'Medical Examinations'!$A2106:$P4440,14,FALSE)</f>
        <v>No</v>
      </c>
      <c r="F2106" s="11" t="str">
        <f>VLOOKUP($A2106,'Medical Examinations'!$A2106:$O4440,5,FALSE)</f>
        <v>Yes</v>
      </c>
      <c r="G2106" s="11" t="str">
        <f>VLOOKUP($A2106,'Medical Examinations'!$A2106:$O4440,6,FALSE)</f>
        <v>No</v>
      </c>
      <c r="H2106" s="11">
        <f>VLOOKUP($A2106,'Medical Examinations'!$A2106:$P4440,13,FALSE)</f>
        <v>1</v>
      </c>
      <c r="I2106" s="11" t="str">
        <f>VLOOKUP($A2106,'Medical Examinations'!$A2106:$P4440,16,FALSE)</f>
        <v>No</v>
      </c>
      <c r="J2106" s="11" t="str">
        <f>VLOOKUP($A2106,'Medical Examinations'!$A2106:$P4440,11,FALSE)</f>
        <v>Obesity</v>
      </c>
      <c r="K2106" s="11" t="str">
        <f>VLOOKUP($A2106,'Medical Examinations'!$A2106:$P4440,12,FALSE)</f>
        <v>Normal</v>
      </c>
      <c r="L2106" s="11" t="str">
        <f>VLOOKUP($A937,'Hospitalisation Details'!$K937:$S3279,7,FALSE)</f>
        <v>9 Nov 1964</v>
      </c>
      <c r="M2106" s="17">
        <f>VLOOKUP($A937,'Hospitalisation Details'!$K937:$S3279,9,FALSE)</f>
        <v>11735.88</v>
      </c>
      <c r="N2106" s="11" t="str">
        <f>VLOOKUP($A937,'Hospitalisation Details'!$K937:$S3279,4,FALSE)</f>
        <v>Tier - 3</v>
      </c>
      <c r="O2106" s="11" t="str">
        <f>VLOOKUP($A937,'Hospitalisation Details'!$K937:$S3279,5,FALSE)</f>
        <v>Tier - 1</v>
      </c>
      <c r="P2106" s="11" t="str">
        <f>VLOOKUP($A937,'Hospitalisation Details'!$K937:$S3279,6,FALSE)</f>
        <v>R1012</v>
      </c>
      <c r="Q2106" s="36">
        <f ca="1">VLOOKUP($A937,'Hospitalisation Details'!$K937:$S3279,8,FALSE)</f>
        <v>60</v>
      </c>
    </row>
    <row r="2107" spans="1:17" x14ac:dyDescent="0.3">
      <c r="A2107" s="14" t="str">
        <f>VLOOKUP('Customer Names'!A2107,'Customer Names'!A2107:F4441,1,FALSE)</f>
        <v>Id2106</v>
      </c>
      <c r="B2107" s="11" t="str">
        <f>VLOOKUP('Customer Names'!B2107,'Customer Names'!B2107:G4441,5,FALSE)</f>
        <v>Erin</v>
      </c>
      <c r="C2107" s="11">
        <f>VLOOKUP($A2107,'Medical Examinations'!$A2107:$O4441,2,FALSE)</f>
        <v>40.28</v>
      </c>
      <c r="D2107" s="11">
        <f>VLOOKUP($A2107,'Medical Examinations'!$A2107:$O4441,3,FALSE)</f>
        <v>6.11</v>
      </c>
      <c r="E2107" s="11" t="str">
        <f>VLOOKUP($A2107,'Medical Examinations'!$A2107:$P4441,14,FALSE)</f>
        <v>No</v>
      </c>
      <c r="F2107" s="11" t="str">
        <f>VLOOKUP($A2107,'Medical Examinations'!$A2107:$O4441,5,FALSE)</f>
        <v>Yes</v>
      </c>
      <c r="G2107" s="11" t="str">
        <f>VLOOKUP($A2107,'Medical Examinations'!$A2107:$O4441,6,FALSE)</f>
        <v>No</v>
      </c>
      <c r="H2107" s="11">
        <f>VLOOKUP($A2107,'Medical Examinations'!$A2107:$P4441,13,FALSE)</f>
        <v>1</v>
      </c>
      <c r="I2107" s="11" t="str">
        <f>VLOOKUP($A2107,'Medical Examinations'!$A2107:$P4441,16,FALSE)</f>
        <v>No</v>
      </c>
      <c r="J2107" s="11" t="str">
        <f>VLOOKUP($A2107,'Medical Examinations'!$A2107:$P4441,11,FALSE)</f>
        <v>Obesity</v>
      </c>
      <c r="K2107" s="11" t="str">
        <f>VLOOKUP($A2107,'Medical Examinations'!$A2107:$P4441,12,FALSE)</f>
        <v>Prediabetes</v>
      </c>
      <c r="L2107" s="11" t="str">
        <f>VLOOKUP($A938,'Hospitalisation Details'!$K938:$S3280,7,FALSE)</f>
        <v>26 Nov 1984</v>
      </c>
      <c r="M2107" s="17">
        <f>VLOOKUP($A938,'Hospitalisation Details'!$K938:$S3280,9,FALSE)</f>
        <v>11730.82</v>
      </c>
      <c r="N2107" s="11" t="str">
        <f>VLOOKUP($A938,'Hospitalisation Details'!$K938:$S3280,4,FALSE)</f>
        <v>Tier - 3</v>
      </c>
      <c r="O2107" s="11" t="str">
        <f>VLOOKUP($A938,'Hospitalisation Details'!$K938:$S3280,5,FALSE)</f>
        <v>Tier - 3</v>
      </c>
      <c r="P2107" s="11" t="str">
        <f>VLOOKUP($A938,'Hospitalisation Details'!$K938:$S3280,6,FALSE)</f>
        <v>R1026</v>
      </c>
      <c r="Q2107" s="36">
        <f ca="1">VLOOKUP($A938,'Hospitalisation Details'!$K938:$S3280,8,FALSE)</f>
        <v>40</v>
      </c>
    </row>
    <row r="2108" spans="1:17" x14ac:dyDescent="0.3">
      <c r="A2108" s="14" t="str">
        <f>VLOOKUP('Customer Names'!A2108,'Customer Names'!A2108:F4442,1,FALSE)</f>
        <v>Id2107</v>
      </c>
      <c r="B2108" s="11" t="str">
        <f>VLOOKUP('Customer Names'!B2108,'Customer Names'!B2108:G4442,5,FALSE)</f>
        <v>Hallie</v>
      </c>
      <c r="C2108" s="11">
        <f>VLOOKUP($A2108,'Medical Examinations'!$A2108:$O4442,2,FALSE)</f>
        <v>40.185000000000002</v>
      </c>
      <c r="D2108" s="11">
        <f>VLOOKUP($A2108,'Medical Examinations'!$A2108:$O4442,3,FALSE)</f>
        <v>4.66</v>
      </c>
      <c r="E2108" s="11" t="str">
        <f>VLOOKUP($A2108,'Medical Examinations'!$A2108:$P4442,14,FALSE)</f>
        <v>No</v>
      </c>
      <c r="F2108" s="11" t="str">
        <f>VLOOKUP($A2108,'Medical Examinations'!$A2108:$O4442,5,FALSE)</f>
        <v>Yes</v>
      </c>
      <c r="G2108" s="11" t="str">
        <f>VLOOKUP($A2108,'Medical Examinations'!$A2108:$O4442,6,FALSE)</f>
        <v>No</v>
      </c>
      <c r="H2108" s="11">
        <f>VLOOKUP($A2108,'Medical Examinations'!$A2108:$P4442,13,FALSE)</f>
        <v>1</v>
      </c>
      <c r="I2108" s="11" t="str">
        <f>VLOOKUP($A2108,'Medical Examinations'!$A2108:$P4442,16,FALSE)</f>
        <v>No</v>
      </c>
      <c r="J2108" s="11" t="str">
        <f>VLOOKUP($A2108,'Medical Examinations'!$A2108:$P4442,11,FALSE)</f>
        <v>Obesity</v>
      </c>
      <c r="K2108" s="11" t="str">
        <f>VLOOKUP($A2108,'Medical Examinations'!$A2108:$P4442,12,FALSE)</f>
        <v>Normal</v>
      </c>
      <c r="L2108" s="11" t="str">
        <f>VLOOKUP($A939,'Hospitalisation Details'!$K939:$S3281,7,FALSE)</f>
        <v>12 Oct 1969</v>
      </c>
      <c r="M2108" s="17">
        <f>VLOOKUP($A939,'Hospitalisation Details'!$K939:$S3281,9,FALSE)</f>
        <v>11729.68</v>
      </c>
      <c r="N2108" s="11" t="str">
        <f>VLOOKUP($A939,'Hospitalisation Details'!$K939:$S3281,4,FALSE)</f>
        <v>Tier - 3</v>
      </c>
      <c r="O2108" s="11" t="str">
        <f>VLOOKUP($A939,'Hospitalisation Details'!$K939:$S3281,5,FALSE)</f>
        <v>Tier - 1</v>
      </c>
      <c r="P2108" s="11" t="str">
        <f>VLOOKUP($A939,'Hospitalisation Details'!$K939:$S3281,6,FALSE)</f>
        <v>R1024</v>
      </c>
      <c r="Q2108" s="36">
        <f ca="1">VLOOKUP($A939,'Hospitalisation Details'!$K939:$S3281,8,FALSE)</f>
        <v>55</v>
      </c>
    </row>
    <row r="2109" spans="1:17" x14ac:dyDescent="0.3">
      <c r="A2109" s="14" t="str">
        <f>VLOOKUP('Customer Names'!A2109,'Customer Names'!A2109:F4443,1,FALSE)</f>
        <v>Id2108</v>
      </c>
      <c r="B2109" s="11" t="str">
        <f>VLOOKUP('Customer Names'!B2109,'Customer Names'!B2109:G4443,5,FALSE)</f>
        <v>Paige P</v>
      </c>
      <c r="C2109" s="11">
        <f>VLOOKUP($A2109,'Medical Examinations'!$A2109:$O4443,2,FALSE)</f>
        <v>23.57</v>
      </c>
      <c r="D2109" s="11">
        <f>VLOOKUP($A2109,'Medical Examinations'!$A2109:$O4443,3,FALSE)</f>
        <v>6.14</v>
      </c>
      <c r="E2109" s="11" t="str">
        <f>VLOOKUP($A2109,'Medical Examinations'!$A2109:$P4443,14,FALSE)</f>
        <v>No</v>
      </c>
      <c r="F2109" s="11" t="str">
        <f>VLOOKUP($A2109,'Medical Examinations'!$A2109:$O4443,5,FALSE)</f>
        <v>No</v>
      </c>
      <c r="G2109" s="11" t="str">
        <f>VLOOKUP($A2109,'Medical Examinations'!$A2109:$O4443,6,FALSE)</f>
        <v>No</v>
      </c>
      <c r="H2109" s="11">
        <f>VLOOKUP($A2109,'Medical Examinations'!$A2109:$P4443,13,FALSE)</f>
        <v>0</v>
      </c>
      <c r="I2109" s="11" t="str">
        <f>VLOOKUP($A2109,'Medical Examinations'!$A2109:$P4443,16,FALSE)</f>
        <v>No</v>
      </c>
      <c r="J2109" s="11" t="str">
        <f>VLOOKUP($A2109,'Medical Examinations'!$A2109:$P4443,11,FALSE)</f>
        <v>Normal Weight</v>
      </c>
      <c r="K2109" s="11" t="str">
        <f>VLOOKUP($A2109,'Medical Examinations'!$A2109:$P4443,12,FALSE)</f>
        <v>Prediabetes</v>
      </c>
      <c r="L2109" s="11" t="str">
        <f>VLOOKUP($A940,'Hospitalisation Details'!$K940:$S3282,7,FALSE)</f>
        <v>21 Oct 1982</v>
      </c>
      <c r="M2109" s="17">
        <f>VLOOKUP($A940,'Hospitalisation Details'!$K940:$S3282,9,FALSE)</f>
        <v>11712.97</v>
      </c>
      <c r="N2109" s="11" t="str">
        <f>VLOOKUP($A940,'Hospitalisation Details'!$K940:$S3282,4,FALSE)</f>
        <v>Tier - 3</v>
      </c>
      <c r="O2109" s="11" t="str">
        <f>VLOOKUP($A940,'Hospitalisation Details'!$K940:$S3282,5,FALSE)</f>
        <v>Tier - 2</v>
      </c>
      <c r="P2109" s="11" t="str">
        <f>VLOOKUP($A940,'Hospitalisation Details'!$K940:$S3282,6,FALSE)</f>
        <v>R1021</v>
      </c>
      <c r="Q2109" s="36">
        <f ca="1">VLOOKUP($A940,'Hospitalisation Details'!$K940:$S3282,8,FALSE)</f>
        <v>42</v>
      </c>
    </row>
    <row r="2110" spans="1:17" x14ac:dyDescent="0.3">
      <c r="A2110" s="14" t="str">
        <f>VLOOKUP('Customer Names'!A2110,'Customer Names'!A2110:F4444,1,FALSE)</f>
        <v>Id2109</v>
      </c>
      <c r="B2110" s="11" t="str">
        <f>VLOOKUP('Customer Names'!B2110,'Customer Names'!B2110:G4444,5,FALSE)</f>
        <v>Ji</v>
      </c>
      <c r="C2110" s="11">
        <f>VLOOKUP($A2110,'Medical Examinations'!$A2110:$O4444,2,FALSE)</f>
        <v>35.625</v>
      </c>
      <c r="D2110" s="11">
        <f>VLOOKUP($A2110,'Medical Examinations'!$A2110:$O4444,3,FALSE)</f>
        <v>6.21</v>
      </c>
      <c r="E2110" s="11" t="str">
        <f>VLOOKUP($A2110,'Medical Examinations'!$A2110:$P4444,14,FALSE)</f>
        <v>No</v>
      </c>
      <c r="F2110" s="11" t="str">
        <f>VLOOKUP($A2110,'Medical Examinations'!$A2110:$O4444,5,FALSE)</f>
        <v>Yes</v>
      </c>
      <c r="G2110" s="11" t="str">
        <f>VLOOKUP($A2110,'Medical Examinations'!$A2110:$O4444,6,FALSE)</f>
        <v>No</v>
      </c>
      <c r="H2110" s="11">
        <f>VLOOKUP($A2110,'Medical Examinations'!$A2110:$P4444,13,FALSE)</f>
        <v>1</v>
      </c>
      <c r="I2110" s="11" t="str">
        <f>VLOOKUP($A2110,'Medical Examinations'!$A2110:$P4444,16,FALSE)</f>
        <v>No</v>
      </c>
      <c r="J2110" s="11" t="str">
        <f>VLOOKUP($A2110,'Medical Examinations'!$A2110:$P4444,11,FALSE)</f>
        <v>Obesity</v>
      </c>
      <c r="K2110" s="11" t="str">
        <f>VLOOKUP($A2110,'Medical Examinations'!$A2110:$P4444,12,FALSE)</f>
        <v>Prediabetes</v>
      </c>
      <c r="L2110" s="11" t="str">
        <f>VLOOKUP($A941,'Hospitalisation Details'!$K941:$S3283,7,FALSE)</f>
        <v>1 Dec 1970</v>
      </c>
      <c r="M2110" s="17">
        <f>VLOOKUP($A941,'Hospitalisation Details'!$K941:$S3283,9,FALSE)</f>
        <v>11696.52</v>
      </c>
      <c r="N2110" s="11" t="str">
        <f>VLOOKUP($A941,'Hospitalisation Details'!$K941:$S3283,4,FALSE)</f>
        <v>Tier - 3</v>
      </c>
      <c r="O2110" s="11" t="str">
        <f>VLOOKUP($A941,'Hospitalisation Details'!$K941:$S3283,5,FALSE)</f>
        <v>Tier - 1</v>
      </c>
      <c r="P2110" s="11" t="str">
        <f>VLOOKUP($A941,'Hospitalisation Details'!$K941:$S3283,6,FALSE)</f>
        <v>R1021</v>
      </c>
      <c r="Q2110" s="36">
        <f ca="1">VLOOKUP($A941,'Hospitalisation Details'!$K941:$S3283,8,FALSE)</f>
        <v>54</v>
      </c>
    </row>
    <row r="2111" spans="1:17" x14ac:dyDescent="0.3">
      <c r="A2111" s="14" t="str">
        <f>VLOOKUP('Customer Names'!A2111,'Customer Names'!A2111:F4445,1,FALSE)</f>
        <v>Id2110</v>
      </c>
      <c r="B2111" s="11" t="str">
        <f>VLOOKUP('Customer Names'!B2111,'Customer Names'!B2111:G4445,5,FALSE)</f>
        <v>Carissa A</v>
      </c>
      <c r="C2111" s="11">
        <f>VLOOKUP($A2111,'Medical Examinations'!$A2111:$O4445,2,FALSE)</f>
        <v>33.155000000000001</v>
      </c>
      <c r="D2111" s="11">
        <f>VLOOKUP($A2111,'Medical Examinations'!$A2111:$O4445,3,FALSE)</f>
        <v>4.5999999999999996</v>
      </c>
      <c r="E2111" s="11" t="str">
        <f>VLOOKUP($A2111,'Medical Examinations'!$A2111:$P4445,14,FALSE)</f>
        <v>No</v>
      </c>
      <c r="F2111" s="11" t="str">
        <f>VLOOKUP($A2111,'Medical Examinations'!$A2111:$O4445,5,FALSE)</f>
        <v>Yes</v>
      </c>
      <c r="G2111" s="11" t="str">
        <f>VLOOKUP($A2111,'Medical Examinations'!$A2111:$O4445,6,FALSE)</f>
        <v>No</v>
      </c>
      <c r="H2111" s="11">
        <f>VLOOKUP($A2111,'Medical Examinations'!$A2111:$P4445,13,FALSE)</f>
        <v>1</v>
      </c>
      <c r="I2111" s="11" t="str">
        <f>VLOOKUP($A2111,'Medical Examinations'!$A2111:$P4445,16,FALSE)</f>
        <v>No</v>
      </c>
      <c r="J2111" s="11" t="str">
        <f>VLOOKUP($A2111,'Medical Examinations'!$A2111:$P4445,11,FALSE)</f>
        <v>Obesity</v>
      </c>
      <c r="K2111" s="11" t="str">
        <f>VLOOKUP($A2111,'Medical Examinations'!$A2111:$P4445,12,FALSE)</f>
        <v>Normal</v>
      </c>
      <c r="L2111" s="11" t="str">
        <f>VLOOKUP($A942,'Hospitalisation Details'!$K942:$S3284,7,FALSE)</f>
        <v>9 Nov 1966</v>
      </c>
      <c r="M2111" s="17">
        <f>VLOOKUP($A942,'Hospitalisation Details'!$K942:$S3284,9,FALSE)</f>
        <v>11674.13</v>
      </c>
      <c r="N2111" s="11" t="str">
        <f>VLOOKUP($A942,'Hospitalisation Details'!$K942:$S3284,4,FALSE)</f>
        <v>Tier - 3</v>
      </c>
      <c r="O2111" s="11" t="str">
        <f>VLOOKUP($A942,'Hospitalisation Details'!$K942:$S3284,5,FALSE)</f>
        <v>Tier - 1</v>
      </c>
      <c r="P2111" s="11" t="str">
        <f>VLOOKUP($A942,'Hospitalisation Details'!$K942:$S3284,6,FALSE)</f>
        <v>R1011</v>
      </c>
      <c r="Q2111" s="36">
        <f ca="1">VLOOKUP($A942,'Hospitalisation Details'!$K942:$S3284,8,FALSE)</f>
        <v>58</v>
      </c>
    </row>
    <row r="2112" spans="1:17" x14ac:dyDescent="0.3">
      <c r="A2112" s="14" t="str">
        <f>VLOOKUP('Customer Names'!A2112,'Customer Names'!A2112:F4446,1,FALSE)</f>
        <v>Id2111</v>
      </c>
      <c r="B2112" s="11" t="str">
        <f>VLOOKUP('Customer Names'!B2112,'Customer Names'!B2112:G4446,5,FALSE)</f>
        <v>Mona</v>
      </c>
      <c r="C2112" s="11">
        <f>VLOOKUP($A2112,'Medical Examinations'!$A2112:$O4446,2,FALSE)</f>
        <v>31.92</v>
      </c>
      <c r="D2112" s="11">
        <f>VLOOKUP($A2112,'Medical Examinations'!$A2112:$O4446,3,FALSE)</f>
        <v>5.04</v>
      </c>
      <c r="E2112" s="11" t="str">
        <f>VLOOKUP($A2112,'Medical Examinations'!$A2112:$P4446,14,FALSE)</f>
        <v>No</v>
      </c>
      <c r="F2112" s="11" t="str">
        <f>VLOOKUP($A2112,'Medical Examinations'!$A2112:$O4446,5,FALSE)</f>
        <v>Yes</v>
      </c>
      <c r="G2112" s="11" t="str">
        <f>VLOOKUP($A2112,'Medical Examinations'!$A2112:$O4446,6,FALSE)</f>
        <v>No</v>
      </c>
      <c r="H2112" s="11">
        <f>VLOOKUP($A2112,'Medical Examinations'!$A2112:$P4446,13,FALSE)</f>
        <v>1</v>
      </c>
      <c r="I2112" s="11" t="str">
        <f>VLOOKUP($A2112,'Medical Examinations'!$A2112:$P4446,16,FALSE)</f>
        <v>No</v>
      </c>
      <c r="J2112" s="11" t="str">
        <f>VLOOKUP($A2112,'Medical Examinations'!$A2112:$P4446,11,FALSE)</f>
        <v>Obesity</v>
      </c>
      <c r="K2112" s="11" t="str">
        <f>VLOOKUP($A2112,'Medical Examinations'!$A2112:$P4446,12,FALSE)</f>
        <v>Normal</v>
      </c>
      <c r="L2112" s="11" t="str">
        <f>VLOOKUP($A943,'Hospitalisation Details'!$K943:$S3285,7,FALSE)</f>
        <v>23 Aug 1966</v>
      </c>
      <c r="M2112" s="17">
        <f>VLOOKUP($A943,'Hospitalisation Details'!$K943:$S3285,9,FALSE)</f>
        <v>11658.38</v>
      </c>
      <c r="N2112" s="11" t="str">
        <f>VLOOKUP($A943,'Hospitalisation Details'!$K943:$S3285,4,FALSE)</f>
        <v>Tier - 3</v>
      </c>
      <c r="O2112" s="11" t="str">
        <f>VLOOKUP($A943,'Hospitalisation Details'!$K943:$S3285,5,FALSE)</f>
        <v>Tier - 3</v>
      </c>
      <c r="P2112" s="11" t="str">
        <f>VLOOKUP($A943,'Hospitalisation Details'!$K943:$S3285,6,FALSE)</f>
        <v>R1024</v>
      </c>
      <c r="Q2112" s="36">
        <f ca="1">VLOOKUP($A943,'Hospitalisation Details'!$K943:$S3285,8,FALSE)</f>
        <v>58</v>
      </c>
    </row>
    <row r="2113" spans="1:17" x14ac:dyDescent="0.3">
      <c r="A2113" s="14" t="str">
        <f>VLOOKUP('Customer Names'!A2113,'Customer Names'!A2113:F4447,1,FALSE)</f>
        <v>Id2112</v>
      </c>
      <c r="B2113" s="11" t="str">
        <f>VLOOKUP('Customer Names'!B2113,'Customer Names'!B2113:G4447,5,FALSE)</f>
        <v>Kristin R</v>
      </c>
      <c r="C2113" s="11">
        <f>VLOOKUP($A2113,'Medical Examinations'!$A2113:$O4447,2,FALSE)</f>
        <v>30.305</v>
      </c>
      <c r="D2113" s="11">
        <f>VLOOKUP($A2113,'Medical Examinations'!$A2113:$O4447,3,FALSE)</f>
        <v>5.08</v>
      </c>
      <c r="E2113" s="11" t="str">
        <f>VLOOKUP($A2113,'Medical Examinations'!$A2113:$P4447,14,FALSE)</f>
        <v>No</v>
      </c>
      <c r="F2113" s="11" t="str">
        <f>VLOOKUP($A2113,'Medical Examinations'!$A2113:$O4447,5,FALSE)</f>
        <v>Yes</v>
      </c>
      <c r="G2113" s="11" t="str">
        <f>VLOOKUP($A2113,'Medical Examinations'!$A2113:$O4447,6,FALSE)</f>
        <v>No</v>
      </c>
      <c r="H2113" s="11">
        <f>VLOOKUP($A2113,'Medical Examinations'!$A2113:$P4447,13,FALSE)</f>
        <v>1</v>
      </c>
      <c r="I2113" s="11" t="str">
        <f>VLOOKUP($A2113,'Medical Examinations'!$A2113:$P4447,16,FALSE)</f>
        <v>No</v>
      </c>
      <c r="J2113" s="11" t="str">
        <f>VLOOKUP($A2113,'Medical Examinations'!$A2113:$P4447,11,FALSE)</f>
        <v>Obesity</v>
      </c>
      <c r="K2113" s="11" t="str">
        <f>VLOOKUP($A2113,'Medical Examinations'!$A2113:$P4447,12,FALSE)</f>
        <v>Normal</v>
      </c>
      <c r="L2113" s="11" t="str">
        <f>VLOOKUP($A944,'Hospitalisation Details'!$K944:$S3286,7,FALSE)</f>
        <v>6 Jul 1966</v>
      </c>
      <c r="M2113" s="17">
        <f>VLOOKUP($A944,'Hospitalisation Details'!$K944:$S3286,9,FALSE)</f>
        <v>11658.12</v>
      </c>
      <c r="N2113" s="11" t="str">
        <f>VLOOKUP($A944,'Hospitalisation Details'!$K944:$S3286,4,FALSE)</f>
        <v>Tier - 3</v>
      </c>
      <c r="O2113" s="11" t="str">
        <f>VLOOKUP($A944,'Hospitalisation Details'!$K944:$S3286,5,FALSE)</f>
        <v>Tier - 1</v>
      </c>
      <c r="P2113" s="11" t="str">
        <f>VLOOKUP($A944,'Hospitalisation Details'!$K944:$S3286,6,FALSE)</f>
        <v>R1024</v>
      </c>
      <c r="Q2113" s="36">
        <f ca="1">VLOOKUP($A944,'Hospitalisation Details'!$K944:$S3286,8,FALSE)</f>
        <v>58</v>
      </c>
    </row>
    <row r="2114" spans="1:17" x14ac:dyDescent="0.3">
      <c r="A2114" s="14" t="str">
        <f>VLOOKUP('Customer Names'!A2114,'Customer Names'!A2114:F4448,1,FALSE)</f>
        <v>Id2113</v>
      </c>
      <c r="B2114" s="11" t="str">
        <f>VLOOKUP('Customer Names'!B2114,'Customer Names'!B2114:G4448,5,FALSE)</f>
        <v>Beth</v>
      </c>
      <c r="C2114" s="11">
        <f>VLOOKUP($A2114,'Medical Examinations'!$A2114:$O4448,2,FALSE)</f>
        <v>30.114999999999998</v>
      </c>
      <c r="D2114" s="11">
        <f>VLOOKUP($A2114,'Medical Examinations'!$A2114:$O4448,3,FALSE)</f>
        <v>4.38</v>
      </c>
      <c r="E2114" s="11" t="str">
        <f>VLOOKUP($A2114,'Medical Examinations'!$A2114:$P4448,14,FALSE)</f>
        <v>No</v>
      </c>
      <c r="F2114" s="11" t="str">
        <f>VLOOKUP($A2114,'Medical Examinations'!$A2114:$O4448,5,FALSE)</f>
        <v>Yes</v>
      </c>
      <c r="G2114" s="11" t="str">
        <f>VLOOKUP($A2114,'Medical Examinations'!$A2114:$O4448,6,FALSE)</f>
        <v>No</v>
      </c>
      <c r="H2114" s="11">
        <f>VLOOKUP($A2114,'Medical Examinations'!$A2114:$P4448,13,FALSE)</f>
        <v>1</v>
      </c>
      <c r="I2114" s="11" t="str">
        <f>VLOOKUP($A2114,'Medical Examinations'!$A2114:$P4448,16,FALSE)</f>
        <v>No</v>
      </c>
      <c r="J2114" s="11" t="str">
        <f>VLOOKUP($A2114,'Medical Examinations'!$A2114:$P4448,11,FALSE)</f>
        <v>Obesity</v>
      </c>
      <c r="K2114" s="11" t="str">
        <f>VLOOKUP($A2114,'Medical Examinations'!$A2114:$P4448,12,FALSE)</f>
        <v>Normal</v>
      </c>
      <c r="L2114" s="11" t="str">
        <f>VLOOKUP($A945,'Hospitalisation Details'!$K945:$S3287,7,FALSE)</f>
        <v>20 Jul 1994</v>
      </c>
      <c r="M2114" s="17">
        <f>VLOOKUP($A945,'Hospitalisation Details'!$K945:$S3287,9,FALSE)</f>
        <v>11657.81</v>
      </c>
      <c r="N2114" s="11" t="str">
        <f>VLOOKUP($A945,'Hospitalisation Details'!$K945:$S3287,4,FALSE)</f>
        <v>Tier - 3</v>
      </c>
      <c r="O2114" s="11" t="str">
        <f>VLOOKUP($A945,'Hospitalisation Details'!$K945:$S3287,5,FALSE)</f>
        <v>Tier - 2</v>
      </c>
      <c r="P2114" s="11" t="str">
        <f>VLOOKUP($A945,'Hospitalisation Details'!$K945:$S3287,6,FALSE)</f>
        <v>R1023</v>
      </c>
      <c r="Q2114" s="36">
        <f ca="1">VLOOKUP($A945,'Hospitalisation Details'!$K945:$S3287,8,FALSE)</f>
        <v>30</v>
      </c>
    </row>
    <row r="2115" spans="1:17" x14ac:dyDescent="0.3">
      <c r="A2115" s="14" t="str">
        <f>VLOOKUP('Customer Names'!A2115,'Customer Names'!A2115:F4449,1,FALSE)</f>
        <v>Id2114</v>
      </c>
      <c r="B2115" s="11" t="str">
        <f>VLOOKUP('Customer Names'!B2115,'Customer Names'!B2115:G4449,5,FALSE)</f>
        <v>Allison</v>
      </c>
      <c r="C2115" s="11">
        <f>VLOOKUP($A2115,'Medical Examinations'!$A2115:$O4449,2,FALSE)</f>
        <v>24.09</v>
      </c>
      <c r="D2115" s="11">
        <f>VLOOKUP($A2115,'Medical Examinations'!$A2115:$O4449,3,FALSE)</f>
        <v>4.79</v>
      </c>
      <c r="E2115" s="11" t="str">
        <f>VLOOKUP($A2115,'Medical Examinations'!$A2115:$P4449,14,FALSE)</f>
        <v>No</v>
      </c>
      <c r="F2115" s="11" t="str">
        <f>VLOOKUP($A2115,'Medical Examinations'!$A2115:$O4449,5,FALSE)</f>
        <v>Yes</v>
      </c>
      <c r="G2115" s="11" t="str">
        <f>VLOOKUP($A2115,'Medical Examinations'!$A2115:$O4449,6,FALSE)</f>
        <v>No</v>
      </c>
      <c r="H2115" s="11">
        <f>VLOOKUP($A2115,'Medical Examinations'!$A2115:$P4449,13,FALSE)</f>
        <v>1</v>
      </c>
      <c r="I2115" s="11" t="str">
        <f>VLOOKUP($A2115,'Medical Examinations'!$A2115:$P4449,16,FALSE)</f>
        <v>No</v>
      </c>
      <c r="J2115" s="11" t="str">
        <f>VLOOKUP($A2115,'Medical Examinations'!$A2115:$P4449,11,FALSE)</f>
        <v>Normal Weight</v>
      </c>
      <c r="K2115" s="11" t="str">
        <f>VLOOKUP($A2115,'Medical Examinations'!$A2115:$P4449,12,FALSE)</f>
        <v>Normal</v>
      </c>
      <c r="L2115" s="11" t="str">
        <f>VLOOKUP($A946,'Hospitalisation Details'!$K946:$S3288,7,FALSE)</f>
        <v>4 Oct 1966</v>
      </c>
      <c r="M2115" s="17">
        <f>VLOOKUP($A946,'Hospitalisation Details'!$K946:$S3288,9,FALSE)</f>
        <v>11657.72</v>
      </c>
      <c r="N2115" s="11" t="str">
        <f>VLOOKUP($A946,'Hospitalisation Details'!$K946:$S3288,4,FALSE)</f>
        <v>Tier - 3</v>
      </c>
      <c r="O2115" s="11" t="str">
        <f>VLOOKUP($A946,'Hospitalisation Details'!$K946:$S3288,5,FALSE)</f>
        <v>Tier - 2</v>
      </c>
      <c r="P2115" s="11" t="str">
        <f>VLOOKUP($A946,'Hospitalisation Details'!$K946:$S3288,6,FALSE)</f>
        <v>R1024</v>
      </c>
      <c r="Q2115" s="36">
        <f ca="1">VLOOKUP($A946,'Hospitalisation Details'!$K946:$S3288,8,FALSE)</f>
        <v>58</v>
      </c>
    </row>
    <row r="2116" spans="1:17" x14ac:dyDescent="0.3">
      <c r="A2116" s="14" t="str">
        <f>VLOOKUP('Customer Names'!A2116,'Customer Names'!A2116:F4450,1,FALSE)</f>
        <v>Id2115</v>
      </c>
      <c r="B2116" s="11" t="str">
        <f>VLOOKUP('Customer Names'!B2116,'Customer Names'!B2116:G4450,5,FALSE)</f>
        <v>Ashley E</v>
      </c>
      <c r="C2116" s="11">
        <f>VLOOKUP($A2116,'Medical Examinations'!$A2116:$O4450,2,FALSE)</f>
        <v>28.215</v>
      </c>
      <c r="D2116" s="11">
        <f>VLOOKUP($A2116,'Medical Examinations'!$A2116:$O4450,3,FALSE)</f>
        <v>4.21</v>
      </c>
      <c r="E2116" s="11" t="str">
        <f>VLOOKUP($A2116,'Medical Examinations'!$A2116:$P4450,14,FALSE)</f>
        <v>No</v>
      </c>
      <c r="F2116" s="11" t="str">
        <f>VLOOKUP($A2116,'Medical Examinations'!$A2116:$O4450,5,FALSE)</f>
        <v>Yes</v>
      </c>
      <c r="G2116" s="11" t="str">
        <f>VLOOKUP($A2116,'Medical Examinations'!$A2116:$O4450,6,FALSE)</f>
        <v>No</v>
      </c>
      <c r="H2116" s="11">
        <f>VLOOKUP($A2116,'Medical Examinations'!$A2116:$P4450,13,FALSE)</f>
        <v>1</v>
      </c>
      <c r="I2116" s="11" t="str">
        <f>VLOOKUP($A2116,'Medical Examinations'!$A2116:$P4450,16,FALSE)</f>
        <v>No</v>
      </c>
      <c r="J2116" s="11" t="str">
        <f>VLOOKUP($A2116,'Medical Examinations'!$A2116:$P4450,11,FALSE)</f>
        <v>Overweight</v>
      </c>
      <c r="K2116" s="11" t="str">
        <f>VLOOKUP($A2116,'Medical Examinations'!$A2116:$P4450,12,FALSE)</f>
        <v>Normal</v>
      </c>
      <c r="L2116" s="11" t="str">
        <f>VLOOKUP($A947,'Hospitalisation Details'!$K947:$S3289,7,FALSE)</f>
        <v>17 Jul 1986</v>
      </c>
      <c r="M2116" s="17">
        <f>VLOOKUP($A947,'Hospitalisation Details'!$K947:$S3289,9,FALSE)</f>
        <v>11625.11</v>
      </c>
      <c r="N2116" s="11" t="str">
        <f>VLOOKUP($A947,'Hospitalisation Details'!$K947:$S3289,4,FALSE)</f>
        <v>Tier - 3</v>
      </c>
      <c r="O2116" s="11" t="str">
        <f>VLOOKUP($A947,'Hospitalisation Details'!$K947:$S3289,5,FALSE)</f>
        <v>Tier - 3</v>
      </c>
      <c r="P2116" s="11" t="str">
        <f>VLOOKUP($A947,'Hospitalisation Details'!$K947:$S3289,6,FALSE)</f>
        <v>R1022</v>
      </c>
      <c r="Q2116" s="36">
        <f ca="1">VLOOKUP($A947,'Hospitalisation Details'!$K947:$S3289,8,FALSE)</f>
        <v>38</v>
      </c>
    </row>
    <row r="2117" spans="1:17" x14ac:dyDescent="0.3">
      <c r="A2117" s="14" t="str">
        <f>VLOOKUP('Customer Names'!A2117,'Customer Names'!A2117:F4451,1,FALSE)</f>
        <v>Id2116</v>
      </c>
      <c r="B2117" s="11" t="str">
        <f>VLOOKUP('Customer Names'!B2117,'Customer Names'!B2117:G4451,5,FALSE)</f>
        <v>Hilary K</v>
      </c>
      <c r="C2117" s="11">
        <f>VLOOKUP($A2117,'Medical Examinations'!$A2117:$O4451,2,FALSE)</f>
        <v>26.315000000000001</v>
      </c>
      <c r="D2117" s="11">
        <f>VLOOKUP($A2117,'Medical Examinations'!$A2117:$O4451,3,FALSE)</f>
        <v>5.47</v>
      </c>
      <c r="E2117" s="11" t="str">
        <f>VLOOKUP($A2117,'Medical Examinations'!$A2117:$P4451,14,FALSE)</f>
        <v>No</v>
      </c>
      <c r="F2117" s="11" t="str">
        <f>VLOOKUP($A2117,'Medical Examinations'!$A2117:$O4451,5,FALSE)</f>
        <v>Yes</v>
      </c>
      <c r="G2117" s="11" t="str">
        <f>VLOOKUP($A2117,'Medical Examinations'!$A2117:$O4451,6,FALSE)</f>
        <v>No</v>
      </c>
      <c r="H2117" s="11">
        <f>VLOOKUP($A2117,'Medical Examinations'!$A2117:$P4451,13,FALSE)</f>
        <v>1</v>
      </c>
      <c r="I2117" s="11" t="str">
        <f>VLOOKUP($A2117,'Medical Examinations'!$A2117:$P4451,16,FALSE)</f>
        <v>No</v>
      </c>
      <c r="J2117" s="11" t="str">
        <f>VLOOKUP($A2117,'Medical Examinations'!$A2117:$P4451,11,FALSE)</f>
        <v>Overweight</v>
      </c>
      <c r="K2117" s="11" t="str">
        <f>VLOOKUP($A2117,'Medical Examinations'!$A2117:$P4451,12,FALSE)</f>
        <v>Normal</v>
      </c>
      <c r="L2117" s="11" t="str">
        <f>VLOOKUP($A948,'Hospitalisation Details'!$K948:$S3290,7,FALSE)</f>
        <v>20 Jun 1964</v>
      </c>
      <c r="M2117" s="17">
        <f>VLOOKUP($A948,'Hospitalisation Details'!$K948:$S3290,9,FALSE)</f>
        <v>11602.75</v>
      </c>
      <c r="N2117" s="11" t="str">
        <f>VLOOKUP($A948,'Hospitalisation Details'!$K948:$S3290,4,FALSE)</f>
        <v>Tier - 3</v>
      </c>
      <c r="O2117" s="11" t="str">
        <f>VLOOKUP($A948,'Hospitalisation Details'!$K948:$S3290,5,FALSE)</f>
        <v>Tier - 1</v>
      </c>
      <c r="P2117" s="11" t="str">
        <f>VLOOKUP($A948,'Hospitalisation Details'!$K948:$S3290,6,FALSE)</f>
        <v>R1020</v>
      </c>
      <c r="Q2117" s="36">
        <f ca="1">VLOOKUP($A948,'Hospitalisation Details'!$K948:$S3290,8,FALSE)</f>
        <v>60</v>
      </c>
    </row>
    <row r="2118" spans="1:17" x14ac:dyDescent="0.3">
      <c r="A2118" s="14" t="str">
        <f>VLOOKUP('Customer Names'!A2118,'Customer Names'!A2118:F4452,1,FALSE)</f>
        <v>Id2117</v>
      </c>
      <c r="B2118" s="11" t="str">
        <f>VLOOKUP('Customer Names'!B2118,'Customer Names'!B2118:G4452,5,FALSE)</f>
        <v>Dominique</v>
      </c>
      <c r="C2118" s="11">
        <f>VLOOKUP($A2118,'Medical Examinations'!$A2118:$O4452,2,FALSE)</f>
        <v>25.08</v>
      </c>
      <c r="D2118" s="11">
        <f>VLOOKUP($A2118,'Medical Examinations'!$A2118:$O4452,3,FALSE)</f>
        <v>5.09</v>
      </c>
      <c r="E2118" s="11" t="str">
        <f>VLOOKUP($A2118,'Medical Examinations'!$A2118:$P4452,14,FALSE)</f>
        <v>No</v>
      </c>
      <c r="F2118" s="11" t="str">
        <f>VLOOKUP($A2118,'Medical Examinations'!$A2118:$O4452,5,FALSE)</f>
        <v>Yes</v>
      </c>
      <c r="G2118" s="11" t="str">
        <f>VLOOKUP($A2118,'Medical Examinations'!$A2118:$O4452,6,FALSE)</f>
        <v>No</v>
      </c>
      <c r="H2118" s="11">
        <f>VLOOKUP($A2118,'Medical Examinations'!$A2118:$P4452,13,FALSE)</f>
        <v>1</v>
      </c>
      <c r="I2118" s="11" t="str">
        <f>VLOOKUP($A2118,'Medical Examinations'!$A2118:$P4452,16,FALSE)</f>
        <v>No</v>
      </c>
      <c r="J2118" s="11" t="str">
        <f>VLOOKUP($A2118,'Medical Examinations'!$A2118:$P4452,11,FALSE)</f>
        <v>Overweight</v>
      </c>
      <c r="K2118" s="11" t="str">
        <f>VLOOKUP($A2118,'Medical Examinations'!$A2118:$P4452,12,FALSE)</f>
        <v>Normal</v>
      </c>
      <c r="L2118" s="11" t="str">
        <f>VLOOKUP($A949,'Hospitalisation Details'!$K949:$S3291,7,FALSE)</f>
        <v>6 Nov 1965</v>
      </c>
      <c r="M2118" s="17">
        <f>VLOOKUP($A949,'Hospitalisation Details'!$K949:$S3291,9,FALSE)</f>
        <v>11576.13</v>
      </c>
      <c r="N2118" s="11" t="str">
        <f>VLOOKUP($A949,'Hospitalisation Details'!$K949:$S3291,4,FALSE)</f>
        <v>Tier - 3</v>
      </c>
      <c r="O2118" s="11" t="str">
        <f>VLOOKUP($A949,'Hospitalisation Details'!$K949:$S3291,5,FALSE)</f>
        <v>Tier - 3</v>
      </c>
      <c r="P2118" s="11" t="str">
        <f>VLOOKUP($A949,'Hospitalisation Details'!$K949:$S3291,6,FALSE)</f>
        <v>R1011</v>
      </c>
      <c r="Q2118" s="36">
        <f ca="1">VLOOKUP($A949,'Hospitalisation Details'!$K949:$S3291,8,FALSE)</f>
        <v>59</v>
      </c>
    </row>
    <row r="2119" spans="1:17" x14ac:dyDescent="0.3">
      <c r="A2119" s="14" t="str">
        <f>VLOOKUP('Customer Names'!A2119,'Customer Names'!A2119:F4453,1,FALSE)</f>
        <v>Id2118</v>
      </c>
      <c r="B2119" s="11" t="str">
        <f>VLOOKUP('Customer Names'!B2119,'Customer Names'!B2119:G4453,5,FALSE)</f>
        <v>Carlos I</v>
      </c>
      <c r="C2119" s="11">
        <f>VLOOKUP($A2119,'Medical Examinations'!$A2119:$O4453,2,FALSE)</f>
        <v>15.41</v>
      </c>
      <c r="D2119" s="11">
        <f>VLOOKUP($A2119,'Medical Examinations'!$A2119:$O4453,3,FALSE)</f>
        <v>5.08</v>
      </c>
      <c r="E2119" s="11" t="str">
        <f>VLOOKUP($A2119,'Medical Examinations'!$A2119:$P4453,14,FALSE)</f>
        <v>No</v>
      </c>
      <c r="F2119" s="11" t="str">
        <f>VLOOKUP($A2119,'Medical Examinations'!$A2119:$O4453,5,FALSE)</f>
        <v>No</v>
      </c>
      <c r="G2119" s="11" t="str">
        <f>VLOOKUP($A2119,'Medical Examinations'!$A2119:$O4453,6,FALSE)</f>
        <v>No</v>
      </c>
      <c r="H2119" s="11">
        <f>VLOOKUP($A2119,'Medical Examinations'!$A2119:$P4453,13,FALSE)</f>
        <v>0</v>
      </c>
      <c r="I2119" s="11" t="str">
        <f>VLOOKUP($A2119,'Medical Examinations'!$A2119:$P4453,16,FALSE)</f>
        <v>No</v>
      </c>
      <c r="J2119" s="11" t="str">
        <f>VLOOKUP($A2119,'Medical Examinations'!$A2119:$P4453,11,FALSE)</f>
        <v>Underweight</v>
      </c>
      <c r="K2119" s="11" t="str">
        <f>VLOOKUP($A2119,'Medical Examinations'!$A2119:$P4453,12,FALSE)</f>
        <v>Normal</v>
      </c>
      <c r="L2119" s="11" t="str">
        <f>VLOOKUP($A950,'Hospitalisation Details'!$K950:$S3292,7,FALSE)</f>
        <v>25 Dec 1965</v>
      </c>
      <c r="M2119" s="17">
        <f>VLOOKUP($A950,'Hospitalisation Details'!$K950:$S3292,9,FALSE)</f>
        <v>11566.3</v>
      </c>
      <c r="N2119" s="11" t="str">
        <f>VLOOKUP($A950,'Hospitalisation Details'!$K950:$S3292,4,FALSE)</f>
        <v>Tier - 3</v>
      </c>
      <c r="O2119" s="11" t="str">
        <f>VLOOKUP($A950,'Hospitalisation Details'!$K950:$S3292,5,FALSE)</f>
        <v>Tier - 3</v>
      </c>
      <c r="P2119" s="11" t="str">
        <f>VLOOKUP($A950,'Hospitalisation Details'!$K950:$S3292,6,FALSE)</f>
        <v>R1016</v>
      </c>
      <c r="Q2119" s="36">
        <f ca="1">VLOOKUP($A950,'Hospitalisation Details'!$K950:$S3292,8,FALSE)</f>
        <v>59</v>
      </c>
    </row>
    <row r="2120" spans="1:17" x14ac:dyDescent="0.3">
      <c r="A2120" s="14" t="str">
        <f>VLOOKUP('Customer Names'!A2120,'Customer Names'!A2120:F4454,1,FALSE)</f>
        <v>Id2119</v>
      </c>
      <c r="B2120" s="11" t="str">
        <f>VLOOKUP('Customer Names'!B2120,'Customer Names'!B2120:G4454,5,FALSE)</f>
        <v>Matthew</v>
      </c>
      <c r="C2120" s="11">
        <f>VLOOKUP($A2120,'Medical Examinations'!$A2120:$O4454,2,FALSE)</f>
        <v>23.83</v>
      </c>
      <c r="D2120" s="11">
        <f>VLOOKUP($A2120,'Medical Examinations'!$A2120:$O4454,3,FALSE)</f>
        <v>5.68</v>
      </c>
      <c r="E2120" s="11" t="str">
        <f>VLOOKUP($A2120,'Medical Examinations'!$A2120:$P4454,14,FALSE)</f>
        <v>No</v>
      </c>
      <c r="F2120" s="11" t="str">
        <f>VLOOKUP($A2120,'Medical Examinations'!$A2120:$O4454,5,FALSE)</f>
        <v>No</v>
      </c>
      <c r="G2120" s="11" t="str">
        <f>VLOOKUP($A2120,'Medical Examinations'!$A2120:$O4454,6,FALSE)</f>
        <v>No</v>
      </c>
      <c r="H2120" s="11">
        <f>VLOOKUP($A2120,'Medical Examinations'!$A2120:$P4454,13,FALSE)</f>
        <v>0</v>
      </c>
      <c r="I2120" s="11" t="str">
        <f>VLOOKUP($A2120,'Medical Examinations'!$A2120:$P4454,16,FALSE)</f>
        <v>No</v>
      </c>
      <c r="J2120" s="11" t="str">
        <f>VLOOKUP($A2120,'Medical Examinations'!$A2120:$P4454,11,FALSE)</f>
        <v>Normal Weight</v>
      </c>
      <c r="K2120" s="11" t="str">
        <f>VLOOKUP($A2120,'Medical Examinations'!$A2120:$P4454,12,FALSE)</f>
        <v>Normal</v>
      </c>
      <c r="L2120" s="11" t="str">
        <f>VLOOKUP($A951,'Hospitalisation Details'!$K951:$S3293,7,FALSE)</f>
        <v>27 Oct 1965</v>
      </c>
      <c r="M2120" s="17">
        <f>VLOOKUP($A951,'Hospitalisation Details'!$K951:$S3293,9,FALSE)</f>
        <v>11554.22</v>
      </c>
      <c r="N2120" s="11" t="str">
        <f>VLOOKUP($A951,'Hospitalisation Details'!$K951:$S3293,4,FALSE)</f>
        <v>Tier - 3</v>
      </c>
      <c r="O2120" s="11" t="str">
        <f>VLOOKUP($A951,'Hospitalisation Details'!$K951:$S3293,5,FALSE)</f>
        <v>Tier - 1</v>
      </c>
      <c r="P2120" s="11" t="str">
        <f>VLOOKUP($A951,'Hospitalisation Details'!$K951:$S3293,6,FALSE)</f>
        <v>R1013</v>
      </c>
      <c r="Q2120" s="36">
        <f ca="1">VLOOKUP($A951,'Hospitalisation Details'!$K951:$S3293,8,FALSE)</f>
        <v>59</v>
      </c>
    </row>
    <row r="2121" spans="1:17" x14ac:dyDescent="0.3">
      <c r="A2121" s="14" t="str">
        <f>VLOOKUP('Customer Names'!A2121,'Customer Names'!A2121:F4455,1,FALSE)</f>
        <v>Id2120</v>
      </c>
      <c r="B2121" s="11" t="str">
        <f>VLOOKUP('Customer Names'!B2121,'Customer Names'!B2121:G4455,5,FALSE)</f>
        <v>Kara</v>
      </c>
      <c r="C2121" s="11">
        <f>VLOOKUP($A2121,'Medical Examinations'!$A2121:$O4455,2,FALSE)</f>
        <v>36</v>
      </c>
      <c r="D2121" s="11">
        <f>VLOOKUP($A2121,'Medical Examinations'!$A2121:$O4455,3,FALSE)</f>
        <v>4.66</v>
      </c>
      <c r="E2121" s="11" t="str">
        <f>VLOOKUP($A2121,'Medical Examinations'!$A2121:$P4455,14,FALSE)</f>
        <v>No</v>
      </c>
      <c r="F2121" s="11" t="str">
        <f>VLOOKUP($A2121,'Medical Examinations'!$A2121:$O4455,5,FALSE)</f>
        <v>Yes</v>
      </c>
      <c r="G2121" s="11" t="str">
        <f>VLOOKUP($A2121,'Medical Examinations'!$A2121:$O4455,6,FALSE)</f>
        <v>No</v>
      </c>
      <c r="H2121" s="11">
        <f>VLOOKUP($A2121,'Medical Examinations'!$A2121:$P4455,13,FALSE)</f>
        <v>1</v>
      </c>
      <c r="I2121" s="11" t="str">
        <f>VLOOKUP($A2121,'Medical Examinations'!$A2121:$P4455,16,FALSE)</f>
        <v>No</v>
      </c>
      <c r="J2121" s="11" t="str">
        <f>VLOOKUP($A2121,'Medical Examinations'!$A2121:$P4455,11,FALSE)</f>
        <v>Obesity</v>
      </c>
      <c r="K2121" s="11" t="str">
        <f>VLOOKUP($A2121,'Medical Examinations'!$A2121:$P4455,12,FALSE)</f>
        <v>Normal</v>
      </c>
      <c r="L2121" s="11" t="str">
        <f>VLOOKUP($A952,'Hospitalisation Details'!$K952:$S3294,7,FALSE)</f>
        <v>23 Jul 1973</v>
      </c>
      <c r="M2121" s="17">
        <f>VLOOKUP($A952,'Hospitalisation Details'!$K952:$S3294,9,FALSE)</f>
        <v>11552.9</v>
      </c>
      <c r="N2121" s="11" t="str">
        <f>VLOOKUP($A952,'Hospitalisation Details'!$K952:$S3294,4,FALSE)</f>
        <v>Tier - 3</v>
      </c>
      <c r="O2121" s="11" t="str">
        <f>VLOOKUP($A952,'Hospitalisation Details'!$K952:$S3294,5,FALSE)</f>
        <v>Tier - 2</v>
      </c>
      <c r="P2121" s="11" t="str">
        <f>VLOOKUP($A952,'Hospitalisation Details'!$K952:$S3294,6,FALSE)</f>
        <v>R1011</v>
      </c>
      <c r="Q2121" s="36">
        <f ca="1">VLOOKUP($A952,'Hospitalisation Details'!$K952:$S3294,8,FALSE)</f>
        <v>51</v>
      </c>
    </row>
    <row r="2122" spans="1:17" x14ac:dyDescent="0.3">
      <c r="A2122" s="14" t="str">
        <f>VLOOKUP('Customer Names'!A2122,'Customer Names'!A2122:F4456,1,FALSE)</f>
        <v>Id2121</v>
      </c>
      <c r="B2122" s="11" t="str">
        <f>VLOOKUP('Customer Names'!B2122,'Customer Names'!B2122:G4456,5,FALSE)</f>
        <v>Sarah S</v>
      </c>
      <c r="C2122" s="11">
        <f>VLOOKUP($A2122,'Medical Examinations'!$A2122:$O4456,2,FALSE)</f>
        <v>28.82</v>
      </c>
      <c r="D2122" s="11">
        <f>VLOOKUP($A2122,'Medical Examinations'!$A2122:$O4456,3,FALSE)</f>
        <v>5.59</v>
      </c>
      <c r="E2122" s="11" t="str">
        <f>VLOOKUP($A2122,'Medical Examinations'!$A2122:$P4456,14,FALSE)</f>
        <v>No</v>
      </c>
      <c r="F2122" s="11" t="str">
        <f>VLOOKUP($A2122,'Medical Examinations'!$A2122:$O4456,5,FALSE)</f>
        <v>Yes</v>
      </c>
      <c r="G2122" s="11" t="str">
        <f>VLOOKUP($A2122,'Medical Examinations'!$A2122:$O4456,6,FALSE)</f>
        <v>No</v>
      </c>
      <c r="H2122" s="11">
        <f>VLOOKUP($A2122,'Medical Examinations'!$A2122:$P4456,13,FALSE)</f>
        <v>1</v>
      </c>
      <c r="I2122" s="11" t="str">
        <f>VLOOKUP($A2122,'Medical Examinations'!$A2122:$P4456,16,FALSE)</f>
        <v>No</v>
      </c>
      <c r="J2122" s="11" t="str">
        <f>VLOOKUP($A2122,'Medical Examinations'!$A2122:$P4456,11,FALSE)</f>
        <v>Overweight</v>
      </c>
      <c r="K2122" s="11" t="str">
        <f>VLOOKUP($A2122,'Medical Examinations'!$A2122:$P4456,12,FALSE)</f>
        <v>Normal</v>
      </c>
      <c r="L2122" s="11" t="str">
        <f>VLOOKUP($A953,'Hospitalisation Details'!$K953:$S3295,7,FALSE)</f>
        <v>1 Dec 1971</v>
      </c>
      <c r="M2122" s="17">
        <f>VLOOKUP($A953,'Hospitalisation Details'!$K953:$S3295,9,FALSE)</f>
        <v>11540.25</v>
      </c>
      <c r="N2122" s="11" t="str">
        <f>VLOOKUP($A953,'Hospitalisation Details'!$K953:$S3295,4,FALSE)</f>
        <v>Tier - 3</v>
      </c>
      <c r="O2122" s="11" t="str">
        <f>VLOOKUP($A953,'Hospitalisation Details'!$K953:$S3295,5,FALSE)</f>
        <v>Tier - 1</v>
      </c>
      <c r="P2122" s="11" t="str">
        <f>VLOOKUP($A953,'Hospitalisation Details'!$K953:$S3295,6,FALSE)</f>
        <v>R1012</v>
      </c>
      <c r="Q2122" s="36">
        <f ca="1">VLOOKUP($A953,'Hospitalisation Details'!$K953:$S3295,8,FALSE)</f>
        <v>53</v>
      </c>
    </row>
    <row r="2123" spans="1:17" x14ac:dyDescent="0.3">
      <c r="A2123" s="14" t="str">
        <f>VLOOKUP('Customer Names'!A2123,'Customer Names'!A2123:F4457,1,FALSE)</f>
        <v>Id2122</v>
      </c>
      <c r="B2123" s="11" t="str">
        <f>VLOOKUP('Customer Names'!B2123,'Customer Names'!B2123:G4457,5,FALSE)</f>
        <v>Shauna R</v>
      </c>
      <c r="C2123" s="11">
        <f>VLOOKUP($A2123,'Medical Examinations'!$A2123:$O4457,2,FALSE)</f>
        <v>28.05</v>
      </c>
      <c r="D2123" s="11">
        <f>VLOOKUP($A2123,'Medical Examinations'!$A2123:$O4457,3,FALSE)</f>
        <v>6.2</v>
      </c>
      <c r="E2123" s="11" t="str">
        <f>VLOOKUP($A2123,'Medical Examinations'!$A2123:$P4457,14,FALSE)</f>
        <v>No</v>
      </c>
      <c r="F2123" s="11" t="str">
        <f>VLOOKUP($A2123,'Medical Examinations'!$A2123:$O4457,5,FALSE)</f>
        <v>Yes</v>
      </c>
      <c r="G2123" s="11" t="str">
        <f>VLOOKUP($A2123,'Medical Examinations'!$A2123:$O4457,6,FALSE)</f>
        <v>No</v>
      </c>
      <c r="H2123" s="11">
        <f>VLOOKUP($A2123,'Medical Examinations'!$A2123:$P4457,13,FALSE)</f>
        <v>1</v>
      </c>
      <c r="I2123" s="11" t="str">
        <f>VLOOKUP($A2123,'Medical Examinations'!$A2123:$P4457,16,FALSE)</f>
        <v>No</v>
      </c>
      <c r="J2123" s="11" t="str">
        <f>VLOOKUP($A2123,'Medical Examinations'!$A2123:$P4457,11,FALSE)</f>
        <v>Overweight</v>
      </c>
      <c r="K2123" s="11" t="str">
        <f>VLOOKUP($A2123,'Medical Examinations'!$A2123:$P4457,12,FALSE)</f>
        <v>Prediabetes</v>
      </c>
      <c r="L2123" s="11" t="str">
        <f>VLOOKUP($A954,'Hospitalisation Details'!$K954:$S3296,7,FALSE)</f>
        <v>14 Nov 1968</v>
      </c>
      <c r="M2123" s="17">
        <f>VLOOKUP($A954,'Hospitalisation Details'!$K954:$S3296,9,FALSE)</f>
        <v>11538.42</v>
      </c>
      <c r="N2123" s="11" t="str">
        <f>VLOOKUP($A954,'Hospitalisation Details'!$K954:$S3296,4,FALSE)</f>
        <v>Tier - 3</v>
      </c>
      <c r="O2123" s="11" t="str">
        <f>VLOOKUP($A954,'Hospitalisation Details'!$K954:$S3296,5,FALSE)</f>
        <v>Tier - 1</v>
      </c>
      <c r="P2123" s="11" t="str">
        <f>VLOOKUP($A954,'Hospitalisation Details'!$K954:$S3296,6,FALSE)</f>
        <v>R1011</v>
      </c>
      <c r="Q2123" s="36">
        <f ca="1">VLOOKUP($A954,'Hospitalisation Details'!$K954:$S3296,8,FALSE)</f>
        <v>56</v>
      </c>
    </row>
    <row r="2124" spans="1:17" x14ac:dyDescent="0.3">
      <c r="A2124" s="14" t="str">
        <f>VLOOKUP('Customer Names'!A2124,'Customer Names'!A2124:F4458,1,FALSE)</f>
        <v>Id2123</v>
      </c>
      <c r="B2124" s="11" t="str">
        <f>VLOOKUP('Customer Names'!B2124,'Customer Names'!B2124:G4458,5,FALSE)</f>
        <v>Lindsay J</v>
      </c>
      <c r="C2124" s="11">
        <f>VLOOKUP($A2124,'Medical Examinations'!$A2124:$O4458,2,FALSE)</f>
        <v>27.1</v>
      </c>
      <c r="D2124" s="11">
        <f>VLOOKUP($A2124,'Medical Examinations'!$A2124:$O4458,3,FALSE)</f>
        <v>4.45</v>
      </c>
      <c r="E2124" s="11" t="str">
        <f>VLOOKUP($A2124,'Medical Examinations'!$A2124:$P4458,14,FALSE)</f>
        <v>No</v>
      </c>
      <c r="F2124" s="11" t="str">
        <f>VLOOKUP($A2124,'Medical Examinations'!$A2124:$O4458,5,FALSE)</f>
        <v>Yes</v>
      </c>
      <c r="G2124" s="11" t="str">
        <f>VLOOKUP($A2124,'Medical Examinations'!$A2124:$O4458,6,FALSE)</f>
        <v>No</v>
      </c>
      <c r="H2124" s="11">
        <f>VLOOKUP($A2124,'Medical Examinations'!$A2124:$P4458,13,FALSE)</f>
        <v>1</v>
      </c>
      <c r="I2124" s="11" t="str">
        <f>VLOOKUP($A2124,'Medical Examinations'!$A2124:$P4458,16,FALSE)</f>
        <v>No</v>
      </c>
      <c r="J2124" s="11" t="str">
        <f>VLOOKUP($A2124,'Medical Examinations'!$A2124:$P4458,11,FALSE)</f>
        <v>Overweight</v>
      </c>
      <c r="K2124" s="11" t="str">
        <f>VLOOKUP($A2124,'Medical Examinations'!$A2124:$P4458,12,FALSE)</f>
        <v>Normal</v>
      </c>
      <c r="L2124" s="11" t="str">
        <f>VLOOKUP($A955,'Hospitalisation Details'!$K955:$S3297,7,FALSE)</f>
        <v>3 Oct 1965</v>
      </c>
      <c r="M2124" s="17">
        <f>VLOOKUP($A955,'Hospitalisation Details'!$K955:$S3297,9,FALSE)</f>
        <v>11534.87</v>
      </c>
      <c r="N2124" s="11" t="str">
        <f>VLOOKUP($A955,'Hospitalisation Details'!$K955:$S3297,4,FALSE)</f>
        <v>Tier - 3</v>
      </c>
      <c r="O2124" s="11" t="str">
        <f>VLOOKUP($A955,'Hospitalisation Details'!$K955:$S3297,5,FALSE)</f>
        <v>Tier - 1</v>
      </c>
      <c r="P2124" s="11" t="str">
        <f>VLOOKUP($A955,'Hospitalisation Details'!$K955:$S3297,6,FALSE)</f>
        <v>R1017</v>
      </c>
      <c r="Q2124" s="36">
        <f ca="1">VLOOKUP($A955,'Hospitalisation Details'!$K955:$S3297,8,FALSE)</f>
        <v>59</v>
      </c>
    </row>
    <row r="2125" spans="1:17" x14ac:dyDescent="0.3">
      <c r="A2125" s="14" t="str">
        <f>VLOOKUP('Customer Names'!A2125,'Customer Names'!A2125:F4459,1,FALSE)</f>
        <v>Id2124</v>
      </c>
      <c r="B2125" s="11" t="str">
        <f>VLOOKUP('Customer Names'!B2125,'Customer Names'!B2125:G4459,5,FALSE)</f>
        <v>Danya A</v>
      </c>
      <c r="C2125" s="11">
        <f>VLOOKUP($A2125,'Medical Examinations'!$A2125:$O4459,2,FALSE)</f>
        <v>24.3</v>
      </c>
      <c r="D2125" s="11">
        <f>VLOOKUP($A2125,'Medical Examinations'!$A2125:$O4459,3,FALSE)</f>
        <v>6.1</v>
      </c>
      <c r="E2125" s="11" t="str">
        <f>VLOOKUP($A2125,'Medical Examinations'!$A2125:$P4459,14,FALSE)</f>
        <v>Yes</v>
      </c>
      <c r="F2125" s="11" t="str">
        <f>VLOOKUP($A2125,'Medical Examinations'!$A2125:$O4459,5,FALSE)</f>
        <v>Yes</v>
      </c>
      <c r="G2125" s="11" t="str">
        <f>VLOOKUP($A2125,'Medical Examinations'!$A2125:$O4459,6,FALSE)</f>
        <v>No</v>
      </c>
      <c r="H2125" s="11">
        <f>VLOOKUP($A2125,'Medical Examinations'!$A2125:$P4459,13,FALSE)</f>
        <v>1</v>
      </c>
      <c r="I2125" s="11" t="str">
        <f>VLOOKUP($A2125,'Medical Examinations'!$A2125:$P4459,16,FALSE)</f>
        <v>No</v>
      </c>
      <c r="J2125" s="11" t="str">
        <f>VLOOKUP($A2125,'Medical Examinations'!$A2125:$P4459,11,FALSE)</f>
        <v>Normal Weight</v>
      </c>
      <c r="K2125" s="11" t="str">
        <f>VLOOKUP($A2125,'Medical Examinations'!$A2125:$P4459,12,FALSE)</f>
        <v>Prediabetes</v>
      </c>
      <c r="L2125" s="11" t="str">
        <f>VLOOKUP($A956,'Hospitalisation Details'!$K956:$S3298,7,FALSE)</f>
        <v>23 Jul 1970</v>
      </c>
      <c r="M2125" s="17">
        <f>VLOOKUP($A956,'Hospitalisation Details'!$K956:$S3298,9,FALSE)</f>
        <v>11530.12</v>
      </c>
      <c r="N2125" s="11" t="str">
        <f>VLOOKUP($A956,'Hospitalisation Details'!$K956:$S3298,4,FALSE)</f>
        <v>Tier - 3</v>
      </c>
      <c r="O2125" s="11" t="str">
        <f>VLOOKUP($A956,'Hospitalisation Details'!$K956:$S3298,5,FALSE)</f>
        <v>Tier - 1</v>
      </c>
      <c r="P2125" s="11" t="str">
        <f>VLOOKUP($A956,'Hospitalisation Details'!$K956:$S3298,6,FALSE)</f>
        <v>R1012</v>
      </c>
      <c r="Q2125" s="36">
        <f ca="1">VLOOKUP($A956,'Hospitalisation Details'!$K956:$S3298,8,FALSE)</f>
        <v>54</v>
      </c>
    </row>
    <row r="2126" spans="1:17" x14ac:dyDescent="0.3">
      <c r="A2126" s="14" t="str">
        <f>VLOOKUP('Customer Names'!A2126,'Customer Names'!A2126:F4460,1,FALSE)</f>
        <v>Id2125</v>
      </c>
      <c r="B2126" s="11" t="str">
        <f>VLOOKUP('Customer Names'!B2126,'Customer Names'!B2126:G4460,5,FALSE)</f>
        <v>Lorraine</v>
      </c>
      <c r="C2126" s="11">
        <f>VLOOKUP($A2126,'Medical Examinations'!$A2126:$O4460,2,FALSE)</f>
        <v>30.72</v>
      </c>
      <c r="D2126" s="11">
        <f>VLOOKUP($A2126,'Medical Examinations'!$A2126:$O4460,3,FALSE)</f>
        <v>6.06</v>
      </c>
      <c r="E2126" s="11" t="str">
        <f>VLOOKUP($A2126,'Medical Examinations'!$A2126:$P4460,14,FALSE)</f>
        <v>No</v>
      </c>
      <c r="F2126" s="11" t="str">
        <f>VLOOKUP($A2126,'Medical Examinations'!$A2126:$O4460,5,FALSE)</f>
        <v>Yes</v>
      </c>
      <c r="G2126" s="11" t="str">
        <f>VLOOKUP($A2126,'Medical Examinations'!$A2126:$O4460,6,FALSE)</f>
        <v>No</v>
      </c>
      <c r="H2126" s="11">
        <f>VLOOKUP($A2126,'Medical Examinations'!$A2126:$P4460,13,FALSE)</f>
        <v>1</v>
      </c>
      <c r="I2126" s="11" t="str">
        <f>VLOOKUP($A2126,'Medical Examinations'!$A2126:$P4460,16,FALSE)</f>
        <v>No</v>
      </c>
      <c r="J2126" s="11" t="str">
        <f>VLOOKUP($A2126,'Medical Examinations'!$A2126:$P4460,11,FALSE)</f>
        <v>Obesity</v>
      </c>
      <c r="K2126" s="11" t="str">
        <f>VLOOKUP($A2126,'Medical Examinations'!$A2126:$P4460,12,FALSE)</f>
        <v>Prediabetes</v>
      </c>
      <c r="L2126" s="11" t="str">
        <f>VLOOKUP($A957,'Hospitalisation Details'!$K957:$S3299,7,FALSE)</f>
        <v>12 Jun 1988</v>
      </c>
      <c r="M2126" s="17">
        <f>VLOOKUP($A957,'Hospitalisation Details'!$K957:$S3299,9,FALSE)</f>
        <v>11524.25</v>
      </c>
      <c r="N2126" s="11" t="str">
        <f>VLOOKUP($A957,'Hospitalisation Details'!$K957:$S3299,4,FALSE)</f>
        <v>Tier - 3</v>
      </c>
      <c r="O2126" s="11" t="str">
        <f>VLOOKUP($A957,'Hospitalisation Details'!$K957:$S3299,5,FALSE)</f>
        <v>Tier - 1</v>
      </c>
      <c r="P2126" s="11" t="str">
        <f>VLOOKUP($A957,'Hospitalisation Details'!$K957:$S3299,6,FALSE)</f>
        <v>R1026</v>
      </c>
      <c r="Q2126" s="36">
        <f ca="1">VLOOKUP($A957,'Hospitalisation Details'!$K957:$S3299,8,FALSE)</f>
        <v>36</v>
      </c>
    </row>
    <row r="2127" spans="1:17" x14ac:dyDescent="0.3">
      <c r="A2127" s="14" t="str">
        <f>VLOOKUP('Customer Names'!A2127,'Customer Names'!A2127:F4461,1,FALSE)</f>
        <v>Id2126</v>
      </c>
      <c r="B2127" s="11" t="str">
        <f>VLOOKUP('Customer Names'!B2127,'Customer Names'!B2127:G4461,5,FALSE)</f>
        <v>Jennifer L</v>
      </c>
      <c r="C2127" s="11">
        <f>VLOOKUP($A2127,'Medical Examinations'!$A2127:$O4461,2,FALSE)</f>
        <v>37.43</v>
      </c>
      <c r="D2127" s="11">
        <f>VLOOKUP($A2127,'Medical Examinations'!$A2127:$O4461,3,FALSE)</f>
        <v>4.5599999999999996</v>
      </c>
      <c r="E2127" s="11" t="str">
        <f>VLOOKUP($A2127,'Medical Examinations'!$A2127:$P4461,14,FALSE)</f>
        <v>No</v>
      </c>
      <c r="F2127" s="11" t="str">
        <f>VLOOKUP($A2127,'Medical Examinations'!$A2127:$O4461,5,FALSE)</f>
        <v>No</v>
      </c>
      <c r="G2127" s="11" t="str">
        <f>VLOOKUP($A2127,'Medical Examinations'!$A2127:$O4461,6,FALSE)</f>
        <v>Yes</v>
      </c>
      <c r="H2127" s="11">
        <f>VLOOKUP($A2127,'Medical Examinations'!$A2127:$P4461,13,FALSE)</f>
        <v>1</v>
      </c>
      <c r="I2127" s="11" t="str">
        <f>VLOOKUP($A2127,'Medical Examinations'!$A2127:$P4461,16,FALSE)</f>
        <v>No</v>
      </c>
      <c r="J2127" s="11" t="str">
        <f>VLOOKUP($A2127,'Medical Examinations'!$A2127:$P4461,11,FALSE)</f>
        <v>Obesity</v>
      </c>
      <c r="K2127" s="11" t="str">
        <f>VLOOKUP($A2127,'Medical Examinations'!$A2127:$P4461,12,FALSE)</f>
        <v>Normal</v>
      </c>
      <c r="L2127" s="11" t="str">
        <f>VLOOKUP($A958,'Hospitalisation Details'!$K958:$S3300,7,FALSE)</f>
        <v>19 Dec 1971</v>
      </c>
      <c r="M2127" s="17">
        <f>VLOOKUP($A958,'Hospitalisation Details'!$K958:$S3300,9,FALSE)</f>
        <v>11520.1</v>
      </c>
      <c r="N2127" s="11" t="str">
        <f>VLOOKUP($A958,'Hospitalisation Details'!$K958:$S3300,4,FALSE)</f>
        <v>Tier - 3</v>
      </c>
      <c r="O2127" s="11" t="str">
        <f>VLOOKUP($A958,'Hospitalisation Details'!$K958:$S3300,5,FALSE)</f>
        <v>Tier - 1</v>
      </c>
      <c r="P2127" s="11" t="str">
        <f>VLOOKUP($A958,'Hospitalisation Details'!$K958:$S3300,6,FALSE)</f>
        <v>R1012</v>
      </c>
      <c r="Q2127" s="36">
        <f ca="1">VLOOKUP($A958,'Hospitalisation Details'!$K958:$S3300,8,FALSE)</f>
        <v>53</v>
      </c>
    </row>
    <row r="2128" spans="1:17" x14ac:dyDescent="0.3">
      <c r="A2128" s="14" t="str">
        <f>VLOOKUP('Customer Names'!A2128,'Customer Names'!A2128:F4462,1,FALSE)</f>
        <v>Id2127</v>
      </c>
      <c r="B2128" s="11" t="str">
        <f>VLOOKUP('Customer Names'!B2128,'Customer Names'!B2128:G4462,5,FALSE)</f>
        <v>Jesus Sr</v>
      </c>
      <c r="C2128" s="11">
        <f>VLOOKUP($A2128,'Medical Examinations'!$A2128:$O4462,2,FALSE)</f>
        <v>25.74</v>
      </c>
      <c r="D2128" s="11">
        <f>VLOOKUP($A2128,'Medical Examinations'!$A2128:$O4462,3,FALSE)</f>
        <v>6.41</v>
      </c>
      <c r="E2128" s="11" t="str">
        <f>VLOOKUP($A2128,'Medical Examinations'!$A2128:$P4462,14,FALSE)</f>
        <v>Yes</v>
      </c>
      <c r="F2128" s="11" t="str">
        <f>VLOOKUP($A2128,'Medical Examinations'!$A2128:$O4462,5,FALSE)</f>
        <v>No</v>
      </c>
      <c r="G2128" s="11" t="str">
        <f>VLOOKUP($A2128,'Medical Examinations'!$A2128:$O4462,6,FALSE)</f>
        <v>Yes</v>
      </c>
      <c r="H2128" s="11">
        <f>VLOOKUP($A2128,'Medical Examinations'!$A2128:$P4462,13,FALSE)</f>
        <v>1</v>
      </c>
      <c r="I2128" s="11" t="str">
        <f>VLOOKUP($A2128,'Medical Examinations'!$A2128:$P4462,16,FALSE)</f>
        <v>No</v>
      </c>
      <c r="J2128" s="11" t="str">
        <f>VLOOKUP($A2128,'Medical Examinations'!$A2128:$P4462,11,FALSE)</f>
        <v>Overweight</v>
      </c>
      <c r="K2128" s="11" t="str">
        <f>VLOOKUP($A2128,'Medical Examinations'!$A2128:$P4462,12,FALSE)</f>
        <v>Diabetes</v>
      </c>
      <c r="L2128" s="11" t="str">
        <f>VLOOKUP($A959,'Hospitalisation Details'!$K959:$S3301,7,FALSE)</f>
        <v>24 Jun 1968</v>
      </c>
      <c r="M2128" s="17">
        <f>VLOOKUP($A959,'Hospitalisation Details'!$K959:$S3301,9,FALSE)</f>
        <v>11512.41</v>
      </c>
      <c r="N2128" s="11" t="str">
        <f>VLOOKUP($A959,'Hospitalisation Details'!$K959:$S3301,4,FALSE)</f>
        <v>Tier - 3</v>
      </c>
      <c r="O2128" s="11" t="str">
        <f>VLOOKUP($A959,'Hospitalisation Details'!$K959:$S3301,5,FALSE)</f>
        <v>Tier - 1</v>
      </c>
      <c r="P2128" s="11" t="str">
        <f>VLOOKUP($A959,'Hospitalisation Details'!$K959:$S3301,6,FALSE)</f>
        <v>R1024</v>
      </c>
      <c r="Q2128" s="36">
        <f ca="1">VLOOKUP($A959,'Hospitalisation Details'!$K959:$S3301,8,FALSE)</f>
        <v>56</v>
      </c>
    </row>
    <row r="2129" spans="1:17" x14ac:dyDescent="0.3">
      <c r="A2129" s="14" t="str">
        <f>VLOOKUP('Customer Names'!A2129,'Customer Names'!A2129:F4463,1,FALSE)</f>
        <v>Id2128</v>
      </c>
      <c r="B2129" s="11" t="str">
        <f>VLOOKUP('Customer Names'!B2129,'Customer Names'!B2129:G4463,5,FALSE)</f>
        <v>Kristen</v>
      </c>
      <c r="C2129" s="11">
        <f>VLOOKUP($A2129,'Medical Examinations'!$A2129:$O4463,2,FALSE)</f>
        <v>36.575000000000003</v>
      </c>
      <c r="D2129" s="11">
        <f>VLOOKUP($A2129,'Medical Examinations'!$A2129:$O4463,3,FALSE)</f>
        <v>5.57</v>
      </c>
      <c r="E2129" s="11" t="str">
        <f>VLOOKUP($A2129,'Medical Examinations'!$A2129:$P4463,14,FALSE)</f>
        <v>No</v>
      </c>
      <c r="F2129" s="11" t="str">
        <f>VLOOKUP($A2129,'Medical Examinations'!$A2129:$O4463,5,FALSE)</f>
        <v>No</v>
      </c>
      <c r="G2129" s="11" t="str">
        <f>VLOOKUP($A2129,'Medical Examinations'!$A2129:$O4463,6,FALSE)</f>
        <v>Yes</v>
      </c>
      <c r="H2129" s="11">
        <f>VLOOKUP($A2129,'Medical Examinations'!$A2129:$P4463,13,FALSE)</f>
        <v>1</v>
      </c>
      <c r="I2129" s="11" t="str">
        <f>VLOOKUP($A2129,'Medical Examinations'!$A2129:$P4463,16,FALSE)</f>
        <v>No</v>
      </c>
      <c r="J2129" s="11" t="str">
        <f>VLOOKUP($A2129,'Medical Examinations'!$A2129:$P4463,11,FALSE)</f>
        <v>Obesity</v>
      </c>
      <c r="K2129" s="11" t="str">
        <f>VLOOKUP($A2129,'Medical Examinations'!$A2129:$P4463,12,FALSE)</f>
        <v>Normal</v>
      </c>
      <c r="L2129" s="11" t="str">
        <f>VLOOKUP($A960,'Hospitalisation Details'!$K960:$S3302,7,FALSE)</f>
        <v>6 Oct 1989</v>
      </c>
      <c r="M2129" s="17">
        <f>VLOOKUP($A960,'Hospitalisation Details'!$K960:$S3302,9,FALSE)</f>
        <v>11511.61</v>
      </c>
      <c r="N2129" s="11" t="str">
        <f>VLOOKUP($A960,'Hospitalisation Details'!$K960:$S3302,4,FALSE)</f>
        <v>Tier - 3</v>
      </c>
      <c r="O2129" s="11" t="str">
        <f>VLOOKUP($A960,'Hospitalisation Details'!$K960:$S3302,5,FALSE)</f>
        <v>Tier - 3</v>
      </c>
      <c r="P2129" s="11" t="str">
        <f>VLOOKUP($A960,'Hospitalisation Details'!$K960:$S3302,6,FALSE)</f>
        <v>R1026</v>
      </c>
      <c r="Q2129" s="36">
        <f ca="1">VLOOKUP($A960,'Hospitalisation Details'!$K960:$S3302,8,FALSE)</f>
        <v>35</v>
      </c>
    </row>
    <row r="2130" spans="1:17" x14ac:dyDescent="0.3">
      <c r="A2130" s="14" t="str">
        <f>VLOOKUP('Customer Names'!A2130,'Customer Names'!A2130:F4464,1,FALSE)</f>
        <v>Id2129</v>
      </c>
      <c r="B2130" s="11" t="str">
        <f>VLOOKUP('Customer Names'!B2130,'Customer Names'!B2130:G4464,5,FALSE)</f>
        <v>Catherine C</v>
      </c>
      <c r="C2130" s="11">
        <f>VLOOKUP($A2130,'Medical Examinations'!$A2130:$O4464,2,FALSE)</f>
        <v>35.15</v>
      </c>
      <c r="D2130" s="11">
        <f>VLOOKUP($A2130,'Medical Examinations'!$A2130:$O4464,3,FALSE)</f>
        <v>5.47</v>
      </c>
      <c r="E2130" s="11" t="str">
        <f>VLOOKUP($A2130,'Medical Examinations'!$A2130:$P4464,14,FALSE)</f>
        <v>No</v>
      </c>
      <c r="F2130" s="11" t="str">
        <f>VLOOKUP($A2130,'Medical Examinations'!$A2130:$O4464,5,FALSE)</f>
        <v>No</v>
      </c>
      <c r="G2130" s="11" t="str">
        <f>VLOOKUP($A2130,'Medical Examinations'!$A2130:$O4464,6,FALSE)</f>
        <v>Yes</v>
      </c>
      <c r="H2130" s="11">
        <f>VLOOKUP($A2130,'Medical Examinations'!$A2130:$P4464,13,FALSE)</f>
        <v>1</v>
      </c>
      <c r="I2130" s="11" t="str">
        <f>VLOOKUP($A2130,'Medical Examinations'!$A2130:$P4464,16,FALSE)</f>
        <v>No</v>
      </c>
      <c r="J2130" s="11" t="str">
        <f>VLOOKUP($A2130,'Medical Examinations'!$A2130:$P4464,11,FALSE)</f>
        <v>Obesity</v>
      </c>
      <c r="K2130" s="11" t="str">
        <f>VLOOKUP($A2130,'Medical Examinations'!$A2130:$P4464,12,FALSE)</f>
        <v>Normal</v>
      </c>
      <c r="L2130" s="11" t="str">
        <f>VLOOKUP($A961,'Hospitalisation Details'!$K961:$S3303,7,FALSE)</f>
        <v>11 Aug 1969</v>
      </c>
      <c r="M2130" s="17">
        <f>VLOOKUP($A961,'Hospitalisation Details'!$K961:$S3303,9,FALSE)</f>
        <v>11497.69</v>
      </c>
      <c r="N2130" s="11" t="str">
        <f>VLOOKUP($A961,'Hospitalisation Details'!$K961:$S3303,4,FALSE)</f>
        <v>Tier - 3</v>
      </c>
      <c r="O2130" s="11" t="str">
        <f>VLOOKUP($A961,'Hospitalisation Details'!$K961:$S3303,5,FALSE)</f>
        <v>Tier - 1</v>
      </c>
      <c r="P2130" s="11" t="str">
        <f>VLOOKUP($A961,'Hospitalisation Details'!$K961:$S3303,6,FALSE)</f>
        <v>R1012</v>
      </c>
      <c r="Q2130" s="36">
        <f ca="1">VLOOKUP($A961,'Hospitalisation Details'!$K961:$S3303,8,FALSE)</f>
        <v>55</v>
      </c>
    </row>
    <row r="2131" spans="1:17" x14ac:dyDescent="0.3">
      <c r="A2131" s="14" t="str">
        <f>VLOOKUP('Customer Names'!A2131,'Customer Names'!A2131:F4465,1,FALSE)</f>
        <v>Id2130</v>
      </c>
      <c r="B2131" s="11" t="str">
        <f>VLOOKUP('Customer Names'!B2131,'Customer Names'!B2131:G4465,5,FALSE)</f>
        <v>Paula</v>
      </c>
      <c r="C2131" s="11">
        <f>VLOOKUP($A2131,'Medical Examinations'!$A2131:$O4465,2,FALSE)</f>
        <v>32.11</v>
      </c>
      <c r="D2131" s="11">
        <f>VLOOKUP($A2131,'Medical Examinations'!$A2131:$O4465,3,FALSE)</f>
        <v>4.43</v>
      </c>
      <c r="E2131" s="11" t="str">
        <f>VLOOKUP($A2131,'Medical Examinations'!$A2131:$P4465,14,FALSE)</f>
        <v>No</v>
      </c>
      <c r="F2131" s="11" t="str">
        <f>VLOOKUP($A2131,'Medical Examinations'!$A2131:$O4465,5,FALSE)</f>
        <v>No</v>
      </c>
      <c r="G2131" s="11" t="str">
        <f>VLOOKUP($A2131,'Medical Examinations'!$A2131:$O4465,6,FALSE)</f>
        <v>Yes</v>
      </c>
      <c r="H2131" s="11">
        <f>VLOOKUP($A2131,'Medical Examinations'!$A2131:$P4465,13,FALSE)</f>
        <v>1</v>
      </c>
      <c r="I2131" s="11" t="str">
        <f>VLOOKUP($A2131,'Medical Examinations'!$A2131:$P4465,16,FALSE)</f>
        <v>No</v>
      </c>
      <c r="J2131" s="11" t="str">
        <f>VLOOKUP($A2131,'Medical Examinations'!$A2131:$P4465,11,FALSE)</f>
        <v>Obesity</v>
      </c>
      <c r="K2131" s="11" t="str">
        <f>VLOOKUP($A2131,'Medical Examinations'!$A2131:$P4465,12,FALSE)</f>
        <v>Normal</v>
      </c>
      <c r="L2131" s="11" t="str">
        <f>VLOOKUP($A962,'Hospitalisation Details'!$K962:$S3304,7,FALSE)</f>
        <v>7 Jun 1983</v>
      </c>
      <c r="M2131" s="17">
        <f>VLOOKUP($A962,'Hospitalisation Details'!$K962:$S3304,9,FALSE)</f>
        <v>11492.46</v>
      </c>
      <c r="N2131" s="11" t="str">
        <f>VLOOKUP($A962,'Hospitalisation Details'!$K962:$S3304,4,FALSE)</f>
        <v>Tier - 3</v>
      </c>
      <c r="O2131" s="11" t="str">
        <f>VLOOKUP($A962,'Hospitalisation Details'!$K962:$S3304,5,FALSE)</f>
        <v>Tier - 3</v>
      </c>
      <c r="P2131" s="11" t="str">
        <f>VLOOKUP($A962,'Hospitalisation Details'!$K962:$S3304,6,FALSE)</f>
        <v>R1026</v>
      </c>
      <c r="Q2131" s="36">
        <f ca="1">VLOOKUP($A962,'Hospitalisation Details'!$K962:$S3304,8,FALSE)</f>
        <v>41</v>
      </c>
    </row>
    <row r="2132" spans="1:17" x14ac:dyDescent="0.3">
      <c r="A2132" s="14" t="str">
        <f>VLOOKUP('Customer Names'!A2132,'Customer Names'!A2132:F4466,1,FALSE)</f>
        <v>Id2131</v>
      </c>
      <c r="B2132" s="11" t="str">
        <f>VLOOKUP('Customer Names'!B2132,'Customer Names'!B2132:G4466,5,FALSE)</f>
        <v>Evan</v>
      </c>
      <c r="C2132" s="11">
        <f>VLOOKUP($A2132,'Medical Examinations'!$A2132:$O4466,2,FALSE)</f>
        <v>30.495000000000001</v>
      </c>
      <c r="D2132" s="11">
        <f>VLOOKUP($A2132,'Medical Examinations'!$A2132:$O4466,3,FALSE)</f>
        <v>4.95</v>
      </c>
      <c r="E2132" s="11" t="str">
        <f>VLOOKUP($A2132,'Medical Examinations'!$A2132:$P4466,14,FALSE)</f>
        <v>No</v>
      </c>
      <c r="F2132" s="11" t="str">
        <f>VLOOKUP($A2132,'Medical Examinations'!$A2132:$O4466,5,FALSE)</f>
        <v>No</v>
      </c>
      <c r="G2132" s="11" t="str">
        <f>VLOOKUP($A2132,'Medical Examinations'!$A2132:$O4466,6,FALSE)</f>
        <v>Yes</v>
      </c>
      <c r="H2132" s="11">
        <f>VLOOKUP($A2132,'Medical Examinations'!$A2132:$P4466,13,FALSE)</f>
        <v>1</v>
      </c>
      <c r="I2132" s="11" t="str">
        <f>VLOOKUP($A2132,'Medical Examinations'!$A2132:$P4466,16,FALSE)</f>
        <v>No</v>
      </c>
      <c r="J2132" s="11" t="str">
        <f>VLOOKUP($A2132,'Medical Examinations'!$A2132:$P4466,11,FALSE)</f>
        <v>Obesity</v>
      </c>
      <c r="K2132" s="11" t="str">
        <f>VLOOKUP($A2132,'Medical Examinations'!$A2132:$P4466,12,FALSE)</f>
        <v>Normal</v>
      </c>
      <c r="L2132" s="11" t="str">
        <f>VLOOKUP($A963,'Hospitalisation Details'!$K963:$S3305,7,FALSE)</f>
        <v>13 Oct 1970</v>
      </c>
      <c r="M2132" s="17">
        <f>VLOOKUP($A963,'Hospitalisation Details'!$K963:$S3305,9,FALSE)</f>
        <v>11488.32</v>
      </c>
      <c r="N2132" s="11" t="str">
        <f>VLOOKUP($A963,'Hospitalisation Details'!$K963:$S3305,4,FALSE)</f>
        <v>Tier - 3</v>
      </c>
      <c r="O2132" s="11" t="str">
        <f>VLOOKUP($A963,'Hospitalisation Details'!$K963:$S3305,5,FALSE)</f>
        <v>Tier - 1</v>
      </c>
      <c r="P2132" s="11" t="str">
        <f>VLOOKUP($A963,'Hospitalisation Details'!$K963:$S3305,6,FALSE)</f>
        <v>R1014</v>
      </c>
      <c r="Q2132" s="36">
        <f ca="1">VLOOKUP($A963,'Hospitalisation Details'!$K963:$S3305,8,FALSE)</f>
        <v>54</v>
      </c>
    </row>
    <row r="2133" spans="1:17" x14ac:dyDescent="0.3">
      <c r="A2133" s="14" t="str">
        <f>VLOOKUP('Customer Names'!A2133,'Customer Names'!A2133:F4467,1,FALSE)</f>
        <v>Id2132</v>
      </c>
      <c r="B2133" s="11" t="str">
        <f>VLOOKUP('Customer Names'!B2133,'Customer Names'!B2133:G4467,5,FALSE)</f>
        <v>Nathan J</v>
      </c>
      <c r="C2133" s="11">
        <f>VLOOKUP($A2133,'Medical Examinations'!$A2133:$O4467,2,FALSE)</f>
        <v>29.24</v>
      </c>
      <c r="D2133" s="11">
        <f>VLOOKUP($A2133,'Medical Examinations'!$A2133:$O4467,3,FALSE)</f>
        <v>4.04</v>
      </c>
      <c r="E2133" s="11" t="str">
        <f>VLOOKUP($A2133,'Medical Examinations'!$A2133:$P4467,14,FALSE)</f>
        <v>No</v>
      </c>
      <c r="F2133" s="11" t="str">
        <f>VLOOKUP($A2133,'Medical Examinations'!$A2133:$O4467,5,FALSE)</f>
        <v>Yes</v>
      </c>
      <c r="G2133" s="11" t="str">
        <f>VLOOKUP($A2133,'Medical Examinations'!$A2133:$O4467,6,FALSE)</f>
        <v>No</v>
      </c>
      <c r="H2133" s="11">
        <f>VLOOKUP($A2133,'Medical Examinations'!$A2133:$P4467,13,FALSE)</f>
        <v>1</v>
      </c>
      <c r="I2133" s="11" t="str">
        <f>VLOOKUP($A2133,'Medical Examinations'!$A2133:$P4467,16,FALSE)</f>
        <v>No</v>
      </c>
      <c r="J2133" s="11" t="str">
        <f>VLOOKUP($A2133,'Medical Examinations'!$A2133:$P4467,11,FALSE)</f>
        <v>Overweight</v>
      </c>
      <c r="K2133" s="11" t="str">
        <f>VLOOKUP($A2133,'Medical Examinations'!$A2133:$P4467,12,FALSE)</f>
        <v>Normal</v>
      </c>
      <c r="L2133" s="11" t="str">
        <f>VLOOKUP($A964,'Hospitalisation Details'!$K964:$S3306,7,FALSE)</f>
        <v>10 Sep 2004</v>
      </c>
      <c r="M2133" s="17">
        <f>VLOOKUP($A964,'Hospitalisation Details'!$K964:$S3306,9,FALSE)</f>
        <v>11482.63</v>
      </c>
      <c r="N2133" s="11" t="str">
        <f>VLOOKUP($A964,'Hospitalisation Details'!$K964:$S3306,4,FALSE)</f>
        <v>Tier - 3</v>
      </c>
      <c r="O2133" s="11" t="str">
        <f>VLOOKUP($A964,'Hospitalisation Details'!$K964:$S3306,5,FALSE)</f>
        <v>Tier - 2</v>
      </c>
      <c r="P2133" s="11" t="str">
        <f>VLOOKUP($A964,'Hospitalisation Details'!$K964:$S3306,6,FALSE)</f>
        <v>R1013</v>
      </c>
      <c r="Q2133" s="36">
        <f ca="1">VLOOKUP($A964,'Hospitalisation Details'!$K964:$S3306,8,FALSE)</f>
        <v>20</v>
      </c>
    </row>
    <row r="2134" spans="1:17" x14ac:dyDescent="0.3">
      <c r="A2134" s="14" t="str">
        <f>VLOOKUP('Customer Names'!A2134,'Customer Names'!A2134:F4468,1,FALSE)</f>
        <v>Id2133</v>
      </c>
      <c r="B2134" s="11" t="str">
        <f>VLOOKUP('Customer Names'!B2134,'Customer Names'!B2134:G4468,5,FALSE)</f>
        <v>Ashley M</v>
      </c>
      <c r="C2134" s="11">
        <f>VLOOKUP($A2134,'Medical Examinations'!$A2134:$O4468,2,FALSE)</f>
        <v>22.515000000000001</v>
      </c>
      <c r="D2134" s="11">
        <f>VLOOKUP($A2134,'Medical Examinations'!$A2134:$O4468,3,FALSE)</f>
        <v>5.93</v>
      </c>
      <c r="E2134" s="11" t="str">
        <f>VLOOKUP($A2134,'Medical Examinations'!$A2134:$P4468,14,FALSE)</f>
        <v>No</v>
      </c>
      <c r="F2134" s="11" t="str">
        <f>VLOOKUP($A2134,'Medical Examinations'!$A2134:$O4468,5,FALSE)</f>
        <v>No</v>
      </c>
      <c r="G2134" s="11" t="str">
        <f>VLOOKUP($A2134,'Medical Examinations'!$A2134:$O4468,6,FALSE)</f>
        <v>Yes</v>
      </c>
      <c r="H2134" s="11">
        <f>VLOOKUP($A2134,'Medical Examinations'!$A2134:$P4468,13,FALSE)</f>
        <v>1</v>
      </c>
      <c r="I2134" s="11" t="str">
        <f>VLOOKUP($A2134,'Medical Examinations'!$A2134:$P4468,16,FALSE)</f>
        <v>No</v>
      </c>
      <c r="J2134" s="11" t="str">
        <f>VLOOKUP($A2134,'Medical Examinations'!$A2134:$P4468,11,FALSE)</f>
        <v>Normal Weight</v>
      </c>
      <c r="K2134" s="11" t="str">
        <f>VLOOKUP($A2134,'Medical Examinations'!$A2134:$P4468,12,FALSE)</f>
        <v>Prediabetes</v>
      </c>
      <c r="L2134" s="11" t="str">
        <f>VLOOKUP($A965,'Hospitalisation Details'!$K965:$S3307,7,FALSE)</f>
        <v>7 Sep 1966</v>
      </c>
      <c r="M2134" s="17">
        <f>VLOOKUP($A965,'Hospitalisation Details'!$K965:$S3307,9,FALSE)</f>
        <v>11478.14</v>
      </c>
      <c r="N2134" s="11" t="str">
        <f>VLOOKUP($A965,'Hospitalisation Details'!$K965:$S3307,4,FALSE)</f>
        <v>Tier - 3</v>
      </c>
      <c r="O2134" s="11" t="str">
        <f>VLOOKUP($A965,'Hospitalisation Details'!$K965:$S3307,5,FALSE)</f>
        <v>Tier - 2</v>
      </c>
      <c r="P2134" s="11" t="str">
        <f>VLOOKUP($A965,'Hospitalisation Details'!$K965:$S3307,6,FALSE)</f>
        <v>R1025</v>
      </c>
      <c r="Q2134" s="36">
        <f ca="1">VLOOKUP($A965,'Hospitalisation Details'!$K965:$S3307,8,FALSE)</f>
        <v>58</v>
      </c>
    </row>
    <row r="2135" spans="1:17" x14ac:dyDescent="0.3">
      <c r="A2135" s="14" t="str">
        <f>VLOOKUP('Customer Names'!A2135,'Customer Names'!A2135:F4469,1,FALSE)</f>
        <v>Id2134</v>
      </c>
      <c r="B2135" s="11" t="str">
        <f>VLOOKUP('Customer Names'!B2135,'Customer Names'!B2135:G4469,5,FALSE)</f>
        <v>Jason</v>
      </c>
      <c r="C2135" s="11">
        <f>VLOOKUP($A2135,'Medical Examinations'!$A2135:$O4469,2,FALSE)</f>
        <v>15.65</v>
      </c>
      <c r="D2135" s="11">
        <f>VLOOKUP($A2135,'Medical Examinations'!$A2135:$O4469,3,FALSE)</f>
        <v>4.2300000000000004</v>
      </c>
      <c r="E2135" s="11" t="str">
        <f>VLOOKUP($A2135,'Medical Examinations'!$A2135:$P4469,14,FALSE)</f>
        <v>No</v>
      </c>
      <c r="F2135" s="11" t="str">
        <f>VLOOKUP($A2135,'Medical Examinations'!$A2135:$O4469,5,FALSE)</f>
        <v>No</v>
      </c>
      <c r="G2135" s="11" t="str">
        <f>VLOOKUP($A2135,'Medical Examinations'!$A2135:$O4469,6,FALSE)</f>
        <v>No</v>
      </c>
      <c r="H2135" s="11">
        <f>VLOOKUP($A2135,'Medical Examinations'!$A2135:$P4469,13,FALSE)</f>
        <v>0</v>
      </c>
      <c r="I2135" s="11" t="str">
        <f>VLOOKUP($A2135,'Medical Examinations'!$A2135:$P4469,16,FALSE)</f>
        <v>No</v>
      </c>
      <c r="J2135" s="11" t="str">
        <f>VLOOKUP($A2135,'Medical Examinations'!$A2135:$P4469,11,FALSE)</f>
        <v>Underweight</v>
      </c>
      <c r="K2135" s="11" t="str">
        <f>VLOOKUP($A2135,'Medical Examinations'!$A2135:$P4469,12,FALSE)</f>
        <v>Normal</v>
      </c>
      <c r="L2135" s="11" t="str">
        <f>VLOOKUP($A966,'Hospitalisation Details'!$K966:$S3308,7,FALSE)</f>
        <v>23 Jun 1965</v>
      </c>
      <c r="M2135" s="17">
        <f>VLOOKUP($A966,'Hospitalisation Details'!$K966:$S3308,9,FALSE)</f>
        <v>11455.28</v>
      </c>
      <c r="N2135" s="11" t="str">
        <f>VLOOKUP($A966,'Hospitalisation Details'!$K966:$S3308,4,FALSE)</f>
        <v>Tier - 3</v>
      </c>
      <c r="O2135" s="11" t="str">
        <f>VLOOKUP($A966,'Hospitalisation Details'!$K966:$S3308,5,FALSE)</f>
        <v>Tier - 2</v>
      </c>
      <c r="P2135" s="11" t="str">
        <f>VLOOKUP($A966,'Hospitalisation Details'!$K966:$S3308,6,FALSE)</f>
        <v>R1011</v>
      </c>
      <c r="Q2135" s="36">
        <f ca="1">VLOOKUP($A966,'Hospitalisation Details'!$K966:$S3308,8,FALSE)</f>
        <v>59</v>
      </c>
    </row>
    <row r="2136" spans="1:17" x14ac:dyDescent="0.3">
      <c r="A2136" s="14" t="str">
        <f>VLOOKUP('Customer Names'!A2136,'Customer Names'!A2136:F4470,1,FALSE)</f>
        <v>Id2135</v>
      </c>
      <c r="B2136" s="11" t="str">
        <f>VLOOKUP('Customer Names'!B2136,'Customer Names'!B2136:G4470,5,FALSE)</f>
        <v>Marshall</v>
      </c>
      <c r="C2136" s="11">
        <f>VLOOKUP($A2136,'Medical Examinations'!$A2136:$O4470,2,FALSE)</f>
        <v>27.36</v>
      </c>
      <c r="D2136" s="11">
        <f>VLOOKUP($A2136,'Medical Examinations'!$A2136:$O4470,3,FALSE)</f>
        <v>5.59</v>
      </c>
      <c r="E2136" s="11" t="str">
        <f>VLOOKUP($A2136,'Medical Examinations'!$A2136:$P4470,14,FALSE)</f>
        <v>Yes</v>
      </c>
      <c r="F2136" s="11" t="str">
        <f>VLOOKUP($A2136,'Medical Examinations'!$A2136:$O4470,5,FALSE)</f>
        <v>No</v>
      </c>
      <c r="G2136" s="11" t="str">
        <f>VLOOKUP($A2136,'Medical Examinations'!$A2136:$O4470,6,FALSE)</f>
        <v>No</v>
      </c>
      <c r="H2136" s="11">
        <f>VLOOKUP($A2136,'Medical Examinations'!$A2136:$P4470,13,FALSE)</f>
        <v>0</v>
      </c>
      <c r="I2136" s="11" t="str">
        <f>VLOOKUP($A2136,'Medical Examinations'!$A2136:$P4470,16,FALSE)</f>
        <v>No</v>
      </c>
      <c r="J2136" s="11" t="str">
        <f>VLOOKUP($A2136,'Medical Examinations'!$A2136:$P4470,11,FALSE)</f>
        <v>Overweight</v>
      </c>
      <c r="K2136" s="11" t="str">
        <f>VLOOKUP($A2136,'Medical Examinations'!$A2136:$P4470,12,FALSE)</f>
        <v>Normal</v>
      </c>
      <c r="L2136" s="11" t="str">
        <f>VLOOKUP($A967,'Hospitalisation Details'!$K967:$S3309,7,FALSE)</f>
        <v>14 Jun 1966</v>
      </c>
      <c r="M2136" s="17">
        <f>VLOOKUP($A967,'Hospitalisation Details'!$K967:$S3309,9,FALSE)</f>
        <v>11454.02</v>
      </c>
      <c r="N2136" s="11" t="str">
        <f>VLOOKUP($A967,'Hospitalisation Details'!$K967:$S3309,4,FALSE)</f>
        <v>Tier - 3</v>
      </c>
      <c r="O2136" s="11" t="str">
        <f>VLOOKUP($A967,'Hospitalisation Details'!$K967:$S3309,5,FALSE)</f>
        <v>Tier - 1</v>
      </c>
      <c r="P2136" s="11" t="str">
        <f>VLOOKUP($A967,'Hospitalisation Details'!$K967:$S3309,6,FALSE)</f>
        <v>R1012</v>
      </c>
      <c r="Q2136" s="36">
        <f ca="1">VLOOKUP($A967,'Hospitalisation Details'!$K967:$S3309,8,FALSE)</f>
        <v>58</v>
      </c>
    </row>
    <row r="2137" spans="1:17" x14ac:dyDescent="0.3">
      <c r="A2137" s="14" t="str">
        <f>VLOOKUP('Customer Names'!A2137,'Customer Names'!A2137:F4471,1,FALSE)</f>
        <v>Id2136</v>
      </c>
      <c r="B2137" s="11" t="str">
        <f>VLOOKUP('Customer Names'!B2137,'Customer Names'!B2137:G4471,5,FALSE)</f>
        <v>Lavar</v>
      </c>
      <c r="C2137" s="11">
        <f>VLOOKUP($A2137,'Medical Examinations'!$A2137:$O4471,2,FALSE)</f>
        <v>22.3</v>
      </c>
      <c r="D2137" s="11">
        <f>VLOOKUP($A2137,'Medical Examinations'!$A2137:$O4471,3,FALSE)</f>
        <v>4.8899999999999997</v>
      </c>
      <c r="E2137" s="11" t="str">
        <f>VLOOKUP($A2137,'Medical Examinations'!$A2137:$P4471,14,FALSE)</f>
        <v>Yes</v>
      </c>
      <c r="F2137" s="11" t="str">
        <f>VLOOKUP($A2137,'Medical Examinations'!$A2137:$O4471,5,FALSE)</f>
        <v>No</v>
      </c>
      <c r="G2137" s="11" t="str">
        <f>VLOOKUP($A2137,'Medical Examinations'!$A2137:$O4471,6,FALSE)</f>
        <v>No</v>
      </c>
      <c r="H2137" s="11">
        <f>VLOOKUP($A2137,'Medical Examinations'!$A2137:$P4471,13,FALSE)</f>
        <v>0</v>
      </c>
      <c r="I2137" s="11" t="str">
        <f>VLOOKUP($A2137,'Medical Examinations'!$A2137:$P4471,16,FALSE)</f>
        <v>No</v>
      </c>
      <c r="J2137" s="11" t="str">
        <f>VLOOKUP($A2137,'Medical Examinations'!$A2137:$P4471,11,FALSE)</f>
        <v>Normal Weight</v>
      </c>
      <c r="K2137" s="11" t="str">
        <f>VLOOKUP($A2137,'Medical Examinations'!$A2137:$P4471,12,FALSE)</f>
        <v>Normal</v>
      </c>
      <c r="L2137" s="11" t="str">
        <f>VLOOKUP($A968,'Hospitalisation Details'!$K968:$S3310,7,FALSE)</f>
        <v>12 Sep 1971</v>
      </c>
      <c r="M2137" s="17">
        <f>VLOOKUP($A968,'Hospitalisation Details'!$K968:$S3310,9,FALSE)</f>
        <v>11436.74</v>
      </c>
      <c r="N2137" s="11" t="str">
        <f>VLOOKUP($A968,'Hospitalisation Details'!$K968:$S3310,4,FALSE)</f>
        <v>Tier - 3</v>
      </c>
      <c r="O2137" s="11" t="str">
        <f>VLOOKUP($A968,'Hospitalisation Details'!$K968:$S3310,5,FALSE)</f>
        <v>Tier - 3</v>
      </c>
      <c r="P2137" s="11" t="str">
        <f>VLOOKUP($A968,'Hospitalisation Details'!$K968:$S3310,6,FALSE)</f>
        <v>R1012</v>
      </c>
      <c r="Q2137" s="36">
        <f ca="1">VLOOKUP($A968,'Hospitalisation Details'!$K968:$S3310,8,FALSE)</f>
        <v>53</v>
      </c>
    </row>
    <row r="2138" spans="1:17" x14ac:dyDescent="0.3">
      <c r="A2138" s="14" t="str">
        <f>VLOOKUP('Customer Names'!A2138,'Customer Names'!A2138:F4472,1,FALSE)</f>
        <v>Id2137</v>
      </c>
      <c r="B2138" s="11" t="str">
        <f>VLOOKUP('Customer Names'!B2138,'Customer Names'!B2138:G4472,5,FALSE)</f>
        <v>Charlie T</v>
      </c>
      <c r="C2138" s="11">
        <f>VLOOKUP($A2138,'Medical Examinations'!$A2138:$O4472,2,FALSE)</f>
        <v>26.03</v>
      </c>
      <c r="D2138" s="11">
        <f>VLOOKUP($A2138,'Medical Examinations'!$A2138:$O4472,3,FALSE)</f>
        <v>5.81</v>
      </c>
      <c r="E2138" s="11" t="str">
        <f>VLOOKUP($A2138,'Medical Examinations'!$A2138:$P4472,14,FALSE)</f>
        <v>Yes</v>
      </c>
      <c r="F2138" s="11" t="str">
        <f>VLOOKUP($A2138,'Medical Examinations'!$A2138:$O4472,5,FALSE)</f>
        <v>No</v>
      </c>
      <c r="G2138" s="11" t="str">
        <f>VLOOKUP($A2138,'Medical Examinations'!$A2138:$O4472,6,FALSE)</f>
        <v>No</v>
      </c>
      <c r="H2138" s="11">
        <f>VLOOKUP($A2138,'Medical Examinations'!$A2138:$P4472,13,FALSE)</f>
        <v>0</v>
      </c>
      <c r="I2138" s="11" t="str">
        <f>VLOOKUP($A2138,'Medical Examinations'!$A2138:$P4472,16,FALSE)</f>
        <v>No</v>
      </c>
      <c r="J2138" s="11" t="str">
        <f>VLOOKUP($A2138,'Medical Examinations'!$A2138:$P4472,11,FALSE)</f>
        <v>Overweight</v>
      </c>
      <c r="K2138" s="11" t="str">
        <f>VLOOKUP($A2138,'Medical Examinations'!$A2138:$P4472,12,FALSE)</f>
        <v>Prediabetes</v>
      </c>
      <c r="L2138" s="11" t="str">
        <f>VLOOKUP($A969,'Hospitalisation Details'!$K969:$S3311,7,FALSE)</f>
        <v>17 Jul 1980</v>
      </c>
      <c r="M2138" s="17">
        <f>VLOOKUP($A969,'Hospitalisation Details'!$K969:$S3311,9,FALSE)</f>
        <v>11435.74</v>
      </c>
      <c r="N2138" s="11" t="str">
        <f>VLOOKUP($A969,'Hospitalisation Details'!$K969:$S3311,4,FALSE)</f>
        <v>Tier - 3</v>
      </c>
      <c r="O2138" s="11" t="str">
        <f>VLOOKUP($A969,'Hospitalisation Details'!$K969:$S3311,5,FALSE)</f>
        <v>Tier - 3</v>
      </c>
      <c r="P2138" s="11" t="str">
        <f>VLOOKUP($A969,'Hospitalisation Details'!$K969:$S3311,6,FALSE)</f>
        <v>R1021</v>
      </c>
      <c r="Q2138" s="36">
        <f ca="1">VLOOKUP($A969,'Hospitalisation Details'!$K969:$S3311,8,FALSE)</f>
        <v>44</v>
      </c>
    </row>
    <row r="2139" spans="1:17" x14ac:dyDescent="0.3">
      <c r="A2139" s="14" t="str">
        <f>VLOOKUP('Customer Names'!A2139,'Customer Names'!A2139:F4473,1,FALSE)</f>
        <v>Id2138</v>
      </c>
      <c r="B2139" s="11" t="str">
        <f>VLOOKUP('Customer Names'!B2139,'Customer Names'!B2139:G4473,5,FALSE)</f>
        <v>Lauren</v>
      </c>
      <c r="C2139" s="11">
        <f>VLOOKUP($A2139,'Medical Examinations'!$A2139:$O4473,2,FALSE)</f>
        <v>27.74</v>
      </c>
      <c r="D2139" s="11">
        <f>VLOOKUP($A2139,'Medical Examinations'!$A2139:$O4473,3,FALSE)</f>
        <v>4.29</v>
      </c>
      <c r="E2139" s="11" t="str">
        <f>VLOOKUP($A2139,'Medical Examinations'!$A2139:$P4473,14,FALSE)</f>
        <v>No</v>
      </c>
      <c r="F2139" s="11" t="str">
        <f>VLOOKUP($A2139,'Medical Examinations'!$A2139:$O4473,5,FALSE)</f>
        <v>Yes</v>
      </c>
      <c r="G2139" s="11" t="str">
        <f>VLOOKUP($A2139,'Medical Examinations'!$A2139:$O4473,6,FALSE)</f>
        <v>No</v>
      </c>
      <c r="H2139" s="11">
        <f>VLOOKUP($A2139,'Medical Examinations'!$A2139:$P4473,13,FALSE)</f>
        <v>1</v>
      </c>
      <c r="I2139" s="11" t="str">
        <f>VLOOKUP($A2139,'Medical Examinations'!$A2139:$P4473,16,FALSE)</f>
        <v>No</v>
      </c>
      <c r="J2139" s="11" t="str">
        <f>VLOOKUP($A2139,'Medical Examinations'!$A2139:$P4473,11,FALSE)</f>
        <v>Overweight</v>
      </c>
      <c r="K2139" s="11" t="str">
        <f>VLOOKUP($A2139,'Medical Examinations'!$A2139:$P4473,12,FALSE)</f>
        <v>Normal</v>
      </c>
      <c r="L2139" s="11" t="str">
        <f>VLOOKUP($A970,'Hospitalisation Details'!$K970:$S3312,7,FALSE)</f>
        <v>9 Jun 1985</v>
      </c>
      <c r="M2139" s="17">
        <f>VLOOKUP($A970,'Hospitalisation Details'!$K970:$S3312,9,FALSE)</f>
        <v>11419.49</v>
      </c>
      <c r="N2139" s="11" t="str">
        <f>VLOOKUP($A970,'Hospitalisation Details'!$K970:$S3312,4,FALSE)</f>
        <v>Tier - 3</v>
      </c>
      <c r="O2139" s="11" t="str">
        <f>VLOOKUP($A970,'Hospitalisation Details'!$K970:$S3312,5,FALSE)</f>
        <v>Tier - 1</v>
      </c>
      <c r="P2139" s="11" t="str">
        <f>VLOOKUP($A970,'Hospitalisation Details'!$K970:$S3312,6,FALSE)</f>
        <v>R1012</v>
      </c>
      <c r="Q2139" s="36">
        <f ca="1">VLOOKUP($A970,'Hospitalisation Details'!$K970:$S3312,8,FALSE)</f>
        <v>39</v>
      </c>
    </row>
    <row r="2140" spans="1:17" x14ac:dyDescent="0.3">
      <c r="A2140" s="14" t="str">
        <f>VLOOKUP('Customer Names'!A2140,'Customer Names'!A2140:F4474,1,FALSE)</f>
        <v>Id2139</v>
      </c>
      <c r="B2140" s="11" t="str">
        <f>VLOOKUP('Customer Names'!B2140,'Customer Names'!B2140:G4474,5,FALSE)</f>
        <v>Arthur</v>
      </c>
      <c r="C2140" s="11">
        <f>VLOOKUP($A2140,'Medical Examinations'!$A2140:$O4474,2,FALSE)</f>
        <v>32.11</v>
      </c>
      <c r="D2140" s="11">
        <f>VLOOKUP($A2140,'Medical Examinations'!$A2140:$O4474,3,FALSE)</f>
        <v>4.03</v>
      </c>
      <c r="E2140" s="11" t="str">
        <f>VLOOKUP($A2140,'Medical Examinations'!$A2140:$P4474,14,FALSE)</f>
        <v>Yes</v>
      </c>
      <c r="F2140" s="11" t="str">
        <f>VLOOKUP($A2140,'Medical Examinations'!$A2140:$O4474,5,FALSE)</f>
        <v>Yes</v>
      </c>
      <c r="G2140" s="11" t="str">
        <f>VLOOKUP($A2140,'Medical Examinations'!$A2140:$O4474,6,FALSE)</f>
        <v>No</v>
      </c>
      <c r="H2140" s="11">
        <f>VLOOKUP($A2140,'Medical Examinations'!$A2140:$P4474,13,FALSE)</f>
        <v>2</v>
      </c>
      <c r="I2140" s="11" t="str">
        <f>VLOOKUP($A2140,'Medical Examinations'!$A2140:$P4474,16,FALSE)</f>
        <v>No</v>
      </c>
      <c r="J2140" s="11" t="str">
        <f>VLOOKUP($A2140,'Medical Examinations'!$A2140:$P4474,11,FALSE)</f>
        <v>Obesity</v>
      </c>
      <c r="K2140" s="11" t="str">
        <f>VLOOKUP($A2140,'Medical Examinations'!$A2140:$P4474,12,FALSE)</f>
        <v>Normal</v>
      </c>
      <c r="L2140" s="11" t="str">
        <f>VLOOKUP($A971,'Hospitalisation Details'!$K971:$S3313,7,FALSE)</f>
        <v>23 Oct 1983</v>
      </c>
      <c r="M2140" s="17">
        <f>VLOOKUP($A971,'Hospitalisation Details'!$K971:$S3313,9,FALSE)</f>
        <v>11412.02</v>
      </c>
      <c r="N2140" s="11" t="str">
        <f>VLOOKUP($A971,'Hospitalisation Details'!$K971:$S3313,4,FALSE)</f>
        <v>Tier - 3</v>
      </c>
      <c r="O2140" s="11" t="str">
        <f>VLOOKUP($A971,'Hospitalisation Details'!$K971:$S3313,5,FALSE)</f>
        <v>Tier - 1</v>
      </c>
      <c r="P2140" s="11" t="str">
        <f>VLOOKUP($A971,'Hospitalisation Details'!$K971:$S3313,6,FALSE)</f>
        <v>R1021</v>
      </c>
      <c r="Q2140" s="36">
        <f ca="1">VLOOKUP($A971,'Hospitalisation Details'!$K971:$S3313,8,FALSE)</f>
        <v>41</v>
      </c>
    </row>
    <row r="2141" spans="1:17" x14ac:dyDescent="0.3">
      <c r="A2141" s="14" t="str">
        <f>VLOOKUP('Customer Names'!A2141,'Customer Names'!A2141:F4475,1,FALSE)</f>
        <v>Id2140</v>
      </c>
      <c r="B2141" s="11" t="str">
        <f>VLOOKUP('Customer Names'!B2141,'Customer Names'!B2141:G4475,5,FALSE)</f>
        <v>Thomas</v>
      </c>
      <c r="C2141" s="11">
        <f>VLOOKUP($A2141,'Medical Examinations'!$A2141:$O4475,2,FALSE)</f>
        <v>25.175000000000001</v>
      </c>
      <c r="D2141" s="11">
        <f>VLOOKUP($A2141,'Medical Examinations'!$A2141:$O4475,3,FALSE)</f>
        <v>6.29</v>
      </c>
      <c r="E2141" s="11" t="str">
        <f>VLOOKUP($A2141,'Medical Examinations'!$A2141:$P4475,14,FALSE)</f>
        <v>Yes</v>
      </c>
      <c r="F2141" s="11" t="str">
        <f>VLOOKUP($A2141,'Medical Examinations'!$A2141:$O4475,5,FALSE)</f>
        <v>Yes</v>
      </c>
      <c r="G2141" s="11" t="str">
        <f>VLOOKUP($A2141,'Medical Examinations'!$A2141:$O4475,6,FALSE)</f>
        <v>No</v>
      </c>
      <c r="H2141" s="11">
        <f>VLOOKUP($A2141,'Medical Examinations'!$A2141:$P4475,13,FALSE)</f>
        <v>2</v>
      </c>
      <c r="I2141" s="11" t="str">
        <f>VLOOKUP($A2141,'Medical Examinations'!$A2141:$P4475,16,FALSE)</f>
        <v>No</v>
      </c>
      <c r="J2141" s="11" t="str">
        <f>VLOOKUP($A2141,'Medical Examinations'!$A2141:$P4475,11,FALSE)</f>
        <v>Overweight</v>
      </c>
      <c r="K2141" s="11" t="str">
        <f>VLOOKUP($A2141,'Medical Examinations'!$A2141:$P4475,12,FALSE)</f>
        <v>Prediabetes</v>
      </c>
      <c r="L2141" s="11" t="str">
        <f>VLOOKUP($A972,'Hospitalisation Details'!$K972:$S3314,7,FALSE)</f>
        <v>7 Oct 1970</v>
      </c>
      <c r="M2141" s="17">
        <f>VLOOKUP($A972,'Hospitalisation Details'!$K972:$S3314,9,FALSE)</f>
        <v>11411.69</v>
      </c>
      <c r="N2141" s="11" t="str">
        <f>VLOOKUP($A972,'Hospitalisation Details'!$K972:$S3314,4,FALSE)</f>
        <v>Tier - 3</v>
      </c>
      <c r="O2141" s="11" t="str">
        <f>VLOOKUP($A972,'Hospitalisation Details'!$K972:$S3314,5,FALSE)</f>
        <v>Tier - 2</v>
      </c>
      <c r="P2141" s="11" t="str">
        <f>VLOOKUP($A972,'Hospitalisation Details'!$K972:$S3314,6,FALSE)</f>
        <v>R1011</v>
      </c>
      <c r="Q2141" s="36">
        <f ca="1">VLOOKUP($A972,'Hospitalisation Details'!$K972:$S3314,8,FALSE)</f>
        <v>54</v>
      </c>
    </row>
    <row r="2142" spans="1:17" x14ac:dyDescent="0.3">
      <c r="A2142" s="14" t="str">
        <f>VLOOKUP('Customer Names'!A2142,'Customer Names'!A2142:F4476,1,FALSE)</f>
        <v>Id2141</v>
      </c>
      <c r="B2142" s="11" t="str">
        <f>VLOOKUP('Customer Names'!B2142,'Customer Names'!B2142:G4476,5,FALSE)</f>
        <v>Jennifer</v>
      </c>
      <c r="C2142" s="11">
        <f>VLOOKUP($A2142,'Medical Examinations'!$A2142:$O4476,2,FALSE)</f>
        <v>39.49</v>
      </c>
      <c r="D2142" s="11">
        <f>VLOOKUP($A2142,'Medical Examinations'!$A2142:$O4476,3,FALSE)</f>
        <v>4.4800000000000004</v>
      </c>
      <c r="E2142" s="11" t="str">
        <f>VLOOKUP($A2142,'Medical Examinations'!$A2142:$P4476,14,FALSE)</f>
        <v>Yes</v>
      </c>
      <c r="F2142" s="11" t="str">
        <f>VLOOKUP($A2142,'Medical Examinations'!$A2142:$O4476,5,FALSE)</f>
        <v>No</v>
      </c>
      <c r="G2142" s="11" t="str">
        <f>VLOOKUP($A2142,'Medical Examinations'!$A2142:$O4476,6,FALSE)</f>
        <v>No</v>
      </c>
      <c r="H2142" s="11">
        <f>VLOOKUP($A2142,'Medical Examinations'!$A2142:$P4476,13,FALSE)</f>
        <v>0</v>
      </c>
      <c r="I2142" s="11" t="str">
        <f>VLOOKUP($A2142,'Medical Examinations'!$A2142:$P4476,16,FALSE)</f>
        <v>No</v>
      </c>
      <c r="J2142" s="11" t="str">
        <f>VLOOKUP($A2142,'Medical Examinations'!$A2142:$P4476,11,FALSE)</f>
        <v>Obesity</v>
      </c>
      <c r="K2142" s="11" t="str">
        <f>VLOOKUP($A2142,'Medical Examinations'!$A2142:$P4476,12,FALSE)</f>
        <v>Normal</v>
      </c>
      <c r="L2142" s="11" t="str">
        <f>VLOOKUP($A973,'Hospitalisation Details'!$K973:$S3315,7,FALSE)</f>
        <v>2 Oct 1970</v>
      </c>
      <c r="M2142" s="17">
        <f>VLOOKUP($A973,'Hospitalisation Details'!$K973:$S3315,9,FALSE)</f>
        <v>11396.9</v>
      </c>
      <c r="N2142" s="11" t="str">
        <f>VLOOKUP($A973,'Hospitalisation Details'!$K973:$S3315,4,FALSE)</f>
        <v>Tier - 3</v>
      </c>
      <c r="O2142" s="11" t="str">
        <f>VLOOKUP($A973,'Hospitalisation Details'!$K973:$S3315,5,FALSE)</f>
        <v>Tier - 3</v>
      </c>
      <c r="P2142" s="11" t="str">
        <f>VLOOKUP($A973,'Hospitalisation Details'!$K973:$S3315,6,FALSE)</f>
        <v>R1024</v>
      </c>
      <c r="Q2142" s="36">
        <f ca="1">VLOOKUP($A973,'Hospitalisation Details'!$K973:$S3315,8,FALSE)</f>
        <v>54</v>
      </c>
    </row>
    <row r="2143" spans="1:17" x14ac:dyDescent="0.3">
      <c r="A2143" s="14" t="str">
        <f>VLOOKUP('Customer Names'!A2143,'Customer Names'!A2143:F4477,1,FALSE)</f>
        <v>Id2142</v>
      </c>
      <c r="B2143" s="11" t="str">
        <f>VLOOKUP('Customer Names'!B2143,'Customer Names'!B2143:G4477,5,FALSE)</f>
        <v>Tammy</v>
      </c>
      <c r="C2143" s="11">
        <f>VLOOKUP($A2143,'Medical Examinations'!$A2143:$O4477,2,FALSE)</f>
        <v>34.869999999999997</v>
      </c>
      <c r="D2143" s="11">
        <f>VLOOKUP($A2143,'Medical Examinations'!$A2143:$O4477,3,FALSE)</f>
        <v>5.51</v>
      </c>
      <c r="E2143" s="11" t="str">
        <f>VLOOKUP($A2143,'Medical Examinations'!$A2143:$P4477,14,FALSE)</f>
        <v>Yes</v>
      </c>
      <c r="F2143" s="11" t="str">
        <f>VLOOKUP($A2143,'Medical Examinations'!$A2143:$O4477,5,FALSE)</f>
        <v>No</v>
      </c>
      <c r="G2143" s="11" t="str">
        <f>VLOOKUP($A2143,'Medical Examinations'!$A2143:$O4477,6,FALSE)</f>
        <v>No</v>
      </c>
      <c r="H2143" s="11">
        <f>VLOOKUP($A2143,'Medical Examinations'!$A2143:$P4477,13,FALSE)</f>
        <v>0</v>
      </c>
      <c r="I2143" s="11" t="str">
        <f>VLOOKUP($A2143,'Medical Examinations'!$A2143:$P4477,16,FALSE)</f>
        <v>No</v>
      </c>
      <c r="J2143" s="11" t="str">
        <f>VLOOKUP($A2143,'Medical Examinations'!$A2143:$P4477,11,FALSE)</f>
        <v>Obesity</v>
      </c>
      <c r="K2143" s="11" t="str">
        <f>VLOOKUP($A2143,'Medical Examinations'!$A2143:$P4477,12,FALSE)</f>
        <v>Normal</v>
      </c>
      <c r="L2143" s="11" t="str">
        <f>VLOOKUP($A974,'Hospitalisation Details'!$K974:$S3316,7,FALSE)</f>
        <v>19 Dec 1967</v>
      </c>
      <c r="M2143" s="17">
        <f>VLOOKUP($A974,'Hospitalisation Details'!$K974:$S3316,9,FALSE)</f>
        <v>11394.07</v>
      </c>
      <c r="N2143" s="11" t="str">
        <f>VLOOKUP($A974,'Hospitalisation Details'!$K974:$S3316,4,FALSE)</f>
        <v>Tier - 3</v>
      </c>
      <c r="O2143" s="11" t="str">
        <f>VLOOKUP($A974,'Hospitalisation Details'!$K974:$S3316,5,FALSE)</f>
        <v>Tier - 1</v>
      </c>
      <c r="P2143" s="11" t="str">
        <f>VLOOKUP($A974,'Hospitalisation Details'!$K974:$S3316,6,FALSE)</f>
        <v>R1018</v>
      </c>
      <c r="Q2143" s="36">
        <f ca="1">VLOOKUP($A974,'Hospitalisation Details'!$K974:$S3316,8,FALSE)</f>
        <v>57</v>
      </c>
    </row>
    <row r="2144" spans="1:17" x14ac:dyDescent="0.3">
      <c r="A2144" s="14" t="str">
        <f>VLOOKUP('Customer Names'!A2144,'Customer Names'!A2144:F4478,1,FALSE)</f>
        <v>Id2143</v>
      </c>
      <c r="B2144" s="11" t="str">
        <f>VLOOKUP('Customer Names'!B2144,'Customer Names'!B2144:G4478,5,FALSE)</f>
        <v>Lena</v>
      </c>
      <c r="C2144" s="11">
        <f>VLOOKUP($A2144,'Medical Examinations'!$A2144:$O4478,2,FALSE)</f>
        <v>34.6</v>
      </c>
      <c r="D2144" s="11">
        <f>VLOOKUP($A2144,'Medical Examinations'!$A2144:$O4478,3,FALSE)</f>
        <v>4.5</v>
      </c>
      <c r="E2144" s="11" t="str">
        <f>VLOOKUP($A2144,'Medical Examinations'!$A2144:$P4478,14,FALSE)</f>
        <v>Yes</v>
      </c>
      <c r="F2144" s="11" t="str">
        <f>VLOOKUP($A2144,'Medical Examinations'!$A2144:$O4478,5,FALSE)</f>
        <v>No</v>
      </c>
      <c r="G2144" s="11" t="str">
        <f>VLOOKUP($A2144,'Medical Examinations'!$A2144:$O4478,6,FALSE)</f>
        <v>No</v>
      </c>
      <c r="H2144" s="11">
        <f>VLOOKUP($A2144,'Medical Examinations'!$A2144:$P4478,13,FALSE)</f>
        <v>0</v>
      </c>
      <c r="I2144" s="11" t="str">
        <f>VLOOKUP($A2144,'Medical Examinations'!$A2144:$P4478,16,FALSE)</f>
        <v>No</v>
      </c>
      <c r="J2144" s="11" t="str">
        <f>VLOOKUP($A2144,'Medical Examinations'!$A2144:$P4478,11,FALSE)</f>
        <v>Obesity</v>
      </c>
      <c r="K2144" s="11" t="str">
        <f>VLOOKUP($A2144,'Medical Examinations'!$A2144:$P4478,12,FALSE)</f>
        <v>Normal</v>
      </c>
      <c r="L2144" s="11" t="str">
        <f>VLOOKUP($A975,'Hospitalisation Details'!$K975:$S3317,7,FALSE)</f>
        <v>28 Jul 1997</v>
      </c>
      <c r="M2144" s="17">
        <f>VLOOKUP($A975,'Hospitalisation Details'!$K975:$S3317,9,FALSE)</f>
        <v>11388.27</v>
      </c>
      <c r="N2144" s="11" t="str">
        <f>VLOOKUP($A975,'Hospitalisation Details'!$K975:$S3317,4,FALSE)</f>
        <v>Tier - 3</v>
      </c>
      <c r="O2144" s="11" t="str">
        <f>VLOOKUP($A975,'Hospitalisation Details'!$K975:$S3317,5,FALSE)</f>
        <v>Tier - 2</v>
      </c>
      <c r="P2144" s="11" t="str">
        <f>VLOOKUP($A975,'Hospitalisation Details'!$K975:$S3317,6,FALSE)</f>
        <v>R1026</v>
      </c>
      <c r="Q2144" s="36">
        <f ca="1">VLOOKUP($A975,'Hospitalisation Details'!$K975:$S3317,8,FALSE)</f>
        <v>27</v>
      </c>
    </row>
    <row r="2145" spans="1:17" x14ac:dyDescent="0.3">
      <c r="A2145" s="14" t="str">
        <f>VLOOKUP('Customer Names'!A2145,'Customer Names'!A2145:F4479,1,FALSE)</f>
        <v>Id2144</v>
      </c>
      <c r="B2145" s="11" t="str">
        <f>VLOOKUP('Customer Names'!B2145,'Customer Names'!B2145:G4479,5,FALSE)</f>
        <v>Valentina</v>
      </c>
      <c r="C2145" s="11">
        <f>VLOOKUP($A2145,'Medical Examinations'!$A2145:$O4479,2,FALSE)</f>
        <v>25.8</v>
      </c>
      <c r="D2145" s="11">
        <f>VLOOKUP($A2145,'Medical Examinations'!$A2145:$O4479,3,FALSE)</f>
        <v>6.29</v>
      </c>
      <c r="E2145" s="11" t="str">
        <f>VLOOKUP($A2145,'Medical Examinations'!$A2145:$P4479,14,FALSE)</f>
        <v>Yes</v>
      </c>
      <c r="F2145" s="11" t="str">
        <f>VLOOKUP($A2145,'Medical Examinations'!$A2145:$O4479,5,FALSE)</f>
        <v>No</v>
      </c>
      <c r="G2145" s="11" t="str">
        <f>VLOOKUP($A2145,'Medical Examinations'!$A2145:$O4479,6,FALSE)</f>
        <v>No</v>
      </c>
      <c r="H2145" s="11">
        <f>VLOOKUP($A2145,'Medical Examinations'!$A2145:$P4479,13,FALSE)</f>
        <v>0</v>
      </c>
      <c r="I2145" s="11" t="str">
        <f>VLOOKUP($A2145,'Medical Examinations'!$A2145:$P4479,16,FALSE)</f>
        <v>No</v>
      </c>
      <c r="J2145" s="11" t="str">
        <f>VLOOKUP($A2145,'Medical Examinations'!$A2145:$P4479,11,FALSE)</f>
        <v>Overweight</v>
      </c>
      <c r="K2145" s="11" t="str">
        <f>VLOOKUP($A2145,'Medical Examinations'!$A2145:$P4479,12,FALSE)</f>
        <v>Prediabetes</v>
      </c>
      <c r="L2145" s="11" t="str">
        <f>VLOOKUP($A976,'Hospitalisation Details'!$K976:$S3318,7,FALSE)</f>
        <v>13 Jun 1964</v>
      </c>
      <c r="M2145" s="17">
        <f>VLOOKUP($A976,'Hospitalisation Details'!$K976:$S3318,9,FALSE)</f>
        <v>11381.33</v>
      </c>
      <c r="N2145" s="11" t="str">
        <f>VLOOKUP($A976,'Hospitalisation Details'!$K976:$S3318,4,FALSE)</f>
        <v>Tier - 3</v>
      </c>
      <c r="O2145" s="11" t="str">
        <f>VLOOKUP($A976,'Hospitalisation Details'!$K976:$S3318,5,FALSE)</f>
        <v>Tier - 2</v>
      </c>
      <c r="P2145" s="11" t="str">
        <f>VLOOKUP($A976,'Hospitalisation Details'!$K976:$S3318,6,FALSE)</f>
        <v>R1013</v>
      </c>
      <c r="Q2145" s="36">
        <f ca="1">VLOOKUP($A976,'Hospitalisation Details'!$K976:$S3318,8,FALSE)</f>
        <v>60</v>
      </c>
    </row>
    <row r="2146" spans="1:17" x14ac:dyDescent="0.3">
      <c r="A2146" s="14" t="str">
        <f>VLOOKUP('Customer Names'!A2146,'Customer Names'!A2146:F4480,1,FALSE)</f>
        <v>Id2145</v>
      </c>
      <c r="B2146" s="11" t="str">
        <f>VLOOKUP('Customer Names'!B2146,'Customer Names'!B2146:G4480,5,FALSE)</f>
        <v>Russell N</v>
      </c>
      <c r="C2146" s="11">
        <f>VLOOKUP($A2146,'Medical Examinations'!$A2146:$O4480,2,FALSE)</f>
        <v>35.86</v>
      </c>
      <c r="D2146" s="11">
        <f>VLOOKUP($A2146,'Medical Examinations'!$A2146:$O4480,3,FALSE)</f>
        <v>4.33</v>
      </c>
      <c r="E2146" s="11" t="str">
        <f>VLOOKUP($A2146,'Medical Examinations'!$A2146:$P4480,14,FALSE)</f>
        <v>No</v>
      </c>
      <c r="F2146" s="11" t="str">
        <f>VLOOKUP($A2146,'Medical Examinations'!$A2146:$O4480,5,FALSE)</f>
        <v>No</v>
      </c>
      <c r="G2146" s="11" t="str">
        <f>VLOOKUP($A2146,'Medical Examinations'!$A2146:$O4480,6,FALSE)</f>
        <v>No</v>
      </c>
      <c r="H2146" s="11">
        <f>VLOOKUP($A2146,'Medical Examinations'!$A2146:$P4480,13,FALSE)</f>
        <v>1</v>
      </c>
      <c r="I2146" s="11" t="str">
        <f>VLOOKUP($A2146,'Medical Examinations'!$A2146:$P4480,16,FALSE)</f>
        <v>No</v>
      </c>
      <c r="J2146" s="11" t="str">
        <f>VLOOKUP($A2146,'Medical Examinations'!$A2146:$P4480,11,FALSE)</f>
        <v>Obesity</v>
      </c>
      <c r="K2146" s="11" t="str">
        <f>VLOOKUP($A2146,'Medical Examinations'!$A2146:$P4480,12,FALSE)</f>
        <v>Normal</v>
      </c>
      <c r="L2146" s="11" t="str">
        <f>VLOOKUP($A977,'Hospitalisation Details'!$K977:$S3319,7,FALSE)</f>
        <v>6 Dec 1972</v>
      </c>
      <c r="M2146" s="17">
        <f>VLOOKUP($A977,'Hospitalisation Details'!$K977:$S3319,9,FALSE)</f>
        <v>11378.57</v>
      </c>
      <c r="N2146" s="11" t="str">
        <f>VLOOKUP($A977,'Hospitalisation Details'!$K977:$S3319,4,FALSE)</f>
        <v>Tier - 3</v>
      </c>
      <c r="O2146" s="11" t="str">
        <f>VLOOKUP($A977,'Hospitalisation Details'!$K977:$S3319,5,FALSE)</f>
        <v>Tier - 2</v>
      </c>
      <c r="P2146" s="11" t="str">
        <f>VLOOKUP($A977,'Hospitalisation Details'!$K977:$S3319,6,FALSE)</f>
        <v>R1025</v>
      </c>
      <c r="Q2146" s="36">
        <f ca="1">VLOOKUP($A977,'Hospitalisation Details'!$K977:$S3319,8,FALSE)</f>
        <v>52</v>
      </c>
    </row>
    <row r="2147" spans="1:17" x14ac:dyDescent="0.3">
      <c r="A2147" s="14" t="str">
        <f>VLOOKUP('Customer Names'!A2147,'Customer Names'!A2147:F4481,1,FALSE)</f>
        <v>Id2146</v>
      </c>
      <c r="B2147" s="11" t="str">
        <f>VLOOKUP('Customer Names'!B2147,'Customer Names'!B2147:G4481,5,FALSE)</f>
        <v>Scott R</v>
      </c>
      <c r="C2147" s="11">
        <f>VLOOKUP($A2147,'Medical Examinations'!$A2147:$O4481,2,FALSE)</f>
        <v>40.47</v>
      </c>
      <c r="D2147" s="11">
        <f>VLOOKUP($A2147,'Medical Examinations'!$A2147:$O4481,3,FALSE)</f>
        <v>11.15</v>
      </c>
      <c r="E2147" s="11" t="str">
        <f>VLOOKUP($A2147,'Medical Examinations'!$A2147:$P4481,14,FALSE)</f>
        <v>No</v>
      </c>
      <c r="F2147" s="11" t="str">
        <f>VLOOKUP($A2147,'Medical Examinations'!$A2147:$O4481,5,FALSE)</f>
        <v>No</v>
      </c>
      <c r="G2147" s="11" t="str">
        <f>VLOOKUP($A2147,'Medical Examinations'!$A2147:$O4481,6,FALSE)</f>
        <v>No</v>
      </c>
      <c r="H2147" s="11">
        <f>VLOOKUP($A2147,'Medical Examinations'!$A2147:$P4481,13,FALSE)</f>
        <v>0</v>
      </c>
      <c r="I2147" s="11" t="str">
        <f>VLOOKUP($A2147,'Medical Examinations'!$A2147:$P4481,16,FALSE)</f>
        <v>No</v>
      </c>
      <c r="J2147" s="11" t="str">
        <f>VLOOKUP($A2147,'Medical Examinations'!$A2147:$P4481,11,FALSE)</f>
        <v>Obesity</v>
      </c>
      <c r="K2147" s="11" t="str">
        <f>VLOOKUP($A2147,'Medical Examinations'!$A2147:$P4481,12,FALSE)</f>
        <v>Diabetes</v>
      </c>
      <c r="L2147" s="11" t="str">
        <f>VLOOKUP($A978,'Hospitalisation Details'!$K978:$S3320,7,FALSE)</f>
        <v>7 Jun 1979</v>
      </c>
      <c r="M2147" s="17">
        <f>VLOOKUP($A978,'Hospitalisation Details'!$K978:$S3320,9,FALSE)</f>
        <v>11369.39</v>
      </c>
      <c r="N2147" s="11" t="str">
        <f>VLOOKUP($A978,'Hospitalisation Details'!$K978:$S3320,4,FALSE)</f>
        <v>Tier - 3</v>
      </c>
      <c r="O2147" s="11" t="str">
        <f>VLOOKUP($A978,'Hospitalisation Details'!$K978:$S3320,5,FALSE)</f>
        <v>Tier - 1</v>
      </c>
      <c r="P2147" s="11" t="str">
        <f>VLOOKUP($A978,'Hospitalisation Details'!$K978:$S3320,6,FALSE)</f>
        <v>R1026</v>
      </c>
      <c r="Q2147" s="36">
        <f ca="1">VLOOKUP($A978,'Hospitalisation Details'!$K978:$S3320,8,FALSE)</f>
        <v>45</v>
      </c>
    </row>
    <row r="2148" spans="1:17" x14ac:dyDescent="0.3">
      <c r="A2148" s="14" t="str">
        <f>VLOOKUP('Customer Names'!A2148,'Customer Names'!A2148:F4482,1,FALSE)</f>
        <v>Id2147</v>
      </c>
      <c r="B2148" s="11" t="str">
        <f>VLOOKUP('Customer Names'!B2148,'Customer Names'!B2148:G4482,5,FALSE)</f>
        <v>Jose Francisco Sr</v>
      </c>
      <c r="C2148" s="11">
        <f>VLOOKUP($A2148,'Medical Examinations'!$A2148:$O4482,2,FALSE)</f>
        <v>32.01</v>
      </c>
      <c r="D2148" s="11">
        <f>VLOOKUP($A2148,'Medical Examinations'!$A2148:$O4482,3,FALSE)</f>
        <v>6.45</v>
      </c>
      <c r="E2148" s="11" t="str">
        <f>VLOOKUP($A2148,'Medical Examinations'!$A2148:$P4482,14,FALSE)</f>
        <v>No</v>
      </c>
      <c r="F2148" s="11" t="str">
        <f>VLOOKUP($A2148,'Medical Examinations'!$A2148:$O4482,5,FALSE)</f>
        <v>No</v>
      </c>
      <c r="G2148" s="11" t="str">
        <f>VLOOKUP($A2148,'Medical Examinations'!$A2148:$O4482,6,FALSE)</f>
        <v>No</v>
      </c>
      <c r="H2148" s="11">
        <f>VLOOKUP($A2148,'Medical Examinations'!$A2148:$P4482,13,FALSE)</f>
        <v>1</v>
      </c>
      <c r="I2148" s="11" t="str">
        <f>VLOOKUP($A2148,'Medical Examinations'!$A2148:$P4482,16,FALSE)</f>
        <v>No</v>
      </c>
      <c r="J2148" s="11" t="str">
        <f>VLOOKUP($A2148,'Medical Examinations'!$A2148:$P4482,11,FALSE)</f>
        <v>Obesity</v>
      </c>
      <c r="K2148" s="11" t="str">
        <f>VLOOKUP($A2148,'Medical Examinations'!$A2148:$P4482,12,FALSE)</f>
        <v>Diabetes</v>
      </c>
      <c r="L2148" s="11" t="str">
        <f>VLOOKUP($A979,'Hospitalisation Details'!$K979:$S3321,7,FALSE)</f>
        <v>13 Dec 1964</v>
      </c>
      <c r="M2148" s="17">
        <f>VLOOKUP($A979,'Hospitalisation Details'!$K979:$S3321,9,FALSE)</f>
        <v>11365.95</v>
      </c>
      <c r="N2148" s="11" t="str">
        <f>VLOOKUP($A979,'Hospitalisation Details'!$K979:$S3321,4,FALSE)</f>
        <v>Tier - 3</v>
      </c>
      <c r="O2148" s="11" t="str">
        <f>VLOOKUP($A979,'Hospitalisation Details'!$K979:$S3321,5,FALSE)</f>
        <v>Tier - 2</v>
      </c>
      <c r="P2148" s="11" t="str">
        <f>VLOOKUP($A979,'Hospitalisation Details'!$K979:$S3321,6,FALSE)</f>
        <v>R1011</v>
      </c>
      <c r="Q2148" s="36">
        <f ca="1">VLOOKUP($A979,'Hospitalisation Details'!$K979:$S3321,8,FALSE)</f>
        <v>60</v>
      </c>
    </row>
    <row r="2149" spans="1:17" x14ac:dyDescent="0.3">
      <c r="A2149" s="14" t="str">
        <f>VLOOKUP('Customer Names'!A2149,'Customer Names'!A2149:F4483,1,FALSE)</f>
        <v>Id2148</v>
      </c>
      <c r="B2149" s="11" t="str">
        <f>VLOOKUP('Customer Names'!B2149,'Customer Names'!B2149:G4483,5,FALSE)</f>
        <v>Paul J</v>
      </c>
      <c r="C2149" s="11">
        <f>VLOOKUP($A2149,'Medical Examinations'!$A2149:$O4483,2,FALSE)</f>
        <v>33</v>
      </c>
      <c r="D2149" s="11">
        <f>VLOOKUP($A2149,'Medical Examinations'!$A2149:$O4483,3,FALSE)</f>
        <v>9.27</v>
      </c>
      <c r="E2149" s="11" t="str">
        <f>VLOOKUP($A2149,'Medical Examinations'!$A2149:$P4483,14,FALSE)</f>
        <v>No</v>
      </c>
      <c r="F2149" s="11" t="str">
        <f>VLOOKUP($A2149,'Medical Examinations'!$A2149:$O4483,5,FALSE)</f>
        <v>No</v>
      </c>
      <c r="G2149" s="11" t="str">
        <f>VLOOKUP($A2149,'Medical Examinations'!$A2149:$O4483,6,FALSE)</f>
        <v>No</v>
      </c>
      <c r="H2149" s="11">
        <f>VLOOKUP($A2149,'Medical Examinations'!$A2149:$P4483,13,FALSE)</f>
        <v>0</v>
      </c>
      <c r="I2149" s="11" t="str">
        <f>VLOOKUP($A2149,'Medical Examinations'!$A2149:$P4483,16,FALSE)</f>
        <v>No</v>
      </c>
      <c r="J2149" s="11" t="str">
        <f>VLOOKUP($A2149,'Medical Examinations'!$A2149:$P4483,11,FALSE)</f>
        <v>Obesity</v>
      </c>
      <c r="K2149" s="11" t="str">
        <f>VLOOKUP($A2149,'Medical Examinations'!$A2149:$P4483,12,FALSE)</f>
        <v>Diabetes</v>
      </c>
      <c r="L2149" s="11" t="str">
        <f>VLOOKUP($A980,'Hospitalisation Details'!$K980:$S3322,7,FALSE)</f>
        <v>3 Jul 1964</v>
      </c>
      <c r="M2149" s="17">
        <f>VLOOKUP($A980,'Hospitalisation Details'!$K980:$S3322,9,FALSE)</f>
        <v>11363.28</v>
      </c>
      <c r="N2149" s="11" t="str">
        <f>VLOOKUP($A980,'Hospitalisation Details'!$K980:$S3322,4,FALSE)</f>
        <v>Tier - 3</v>
      </c>
      <c r="O2149" s="11" t="str">
        <f>VLOOKUP($A980,'Hospitalisation Details'!$K980:$S3322,5,FALSE)</f>
        <v>Tier - 1</v>
      </c>
      <c r="P2149" s="11" t="str">
        <f>VLOOKUP($A980,'Hospitalisation Details'!$K980:$S3322,6,FALSE)</f>
        <v>R1013</v>
      </c>
      <c r="Q2149" s="36">
        <f ca="1">VLOOKUP($A980,'Hospitalisation Details'!$K980:$S3322,8,FALSE)</f>
        <v>60</v>
      </c>
    </row>
    <row r="2150" spans="1:17" x14ac:dyDescent="0.3">
      <c r="A2150" s="14" t="str">
        <f>VLOOKUP('Customer Names'!A2150,'Customer Names'!A2150:F4484,1,FALSE)</f>
        <v>Id2149</v>
      </c>
      <c r="B2150" s="11" t="str">
        <f>VLOOKUP('Customer Names'!B2150,'Customer Names'!B2150:G4484,5,FALSE)</f>
        <v>Adam</v>
      </c>
      <c r="C2150" s="11">
        <f>VLOOKUP($A2150,'Medical Examinations'!$A2150:$O4484,2,FALSE)</f>
        <v>29.3</v>
      </c>
      <c r="D2150" s="11">
        <f>VLOOKUP($A2150,'Medical Examinations'!$A2150:$O4484,3,FALSE)</f>
        <v>6.15</v>
      </c>
      <c r="E2150" s="11" t="str">
        <f>VLOOKUP($A2150,'Medical Examinations'!$A2150:$P4484,14,FALSE)</f>
        <v>No</v>
      </c>
      <c r="F2150" s="11" t="str">
        <f>VLOOKUP($A2150,'Medical Examinations'!$A2150:$O4484,5,FALSE)</f>
        <v>No</v>
      </c>
      <c r="G2150" s="11" t="str">
        <f>VLOOKUP($A2150,'Medical Examinations'!$A2150:$O4484,6,FALSE)</f>
        <v>No</v>
      </c>
      <c r="H2150" s="11">
        <f>VLOOKUP($A2150,'Medical Examinations'!$A2150:$P4484,13,FALSE)</f>
        <v>1</v>
      </c>
      <c r="I2150" s="11" t="str">
        <f>VLOOKUP($A2150,'Medical Examinations'!$A2150:$P4484,16,FALSE)</f>
        <v>No</v>
      </c>
      <c r="J2150" s="11" t="str">
        <f>VLOOKUP($A2150,'Medical Examinations'!$A2150:$P4484,11,FALSE)</f>
        <v>Overweight</v>
      </c>
      <c r="K2150" s="11" t="str">
        <f>VLOOKUP($A2150,'Medical Examinations'!$A2150:$P4484,12,FALSE)</f>
        <v>Prediabetes</v>
      </c>
      <c r="L2150" s="11" t="str">
        <f>VLOOKUP($A981,'Hospitalisation Details'!$K981:$S3323,7,FALSE)</f>
        <v>4 Jul 1964</v>
      </c>
      <c r="M2150" s="17">
        <f>VLOOKUP($A981,'Hospitalisation Details'!$K981:$S3323,9,FALSE)</f>
        <v>11362.76</v>
      </c>
      <c r="N2150" s="11" t="str">
        <f>VLOOKUP($A981,'Hospitalisation Details'!$K981:$S3323,4,FALSE)</f>
        <v>Tier - 3</v>
      </c>
      <c r="O2150" s="11" t="str">
        <f>VLOOKUP($A981,'Hospitalisation Details'!$K981:$S3323,5,FALSE)</f>
        <v>Tier - 1</v>
      </c>
      <c r="P2150" s="11" t="str">
        <f>VLOOKUP($A981,'Hospitalisation Details'!$K981:$S3323,6,FALSE)</f>
        <v>R1011</v>
      </c>
      <c r="Q2150" s="36">
        <f ca="1">VLOOKUP($A981,'Hospitalisation Details'!$K981:$S3323,8,FALSE)</f>
        <v>60</v>
      </c>
    </row>
    <row r="2151" spans="1:17" x14ac:dyDescent="0.3">
      <c r="A2151" s="14" t="str">
        <f>VLOOKUP('Customer Names'!A2151,'Customer Names'!A2151:F4485,1,FALSE)</f>
        <v>Id2150</v>
      </c>
      <c r="B2151" s="11" t="str">
        <f>VLOOKUP('Customer Names'!B2151,'Customer Names'!B2151:G4485,5,FALSE)</f>
        <v>Edward J</v>
      </c>
      <c r="C2151" s="11">
        <f>VLOOKUP($A2151,'Medical Examinations'!$A2151:$O4485,2,FALSE)</f>
        <v>25.8</v>
      </c>
      <c r="D2151" s="11">
        <f>VLOOKUP($A2151,'Medical Examinations'!$A2151:$O4485,3,FALSE)</f>
        <v>4.13</v>
      </c>
      <c r="E2151" s="11" t="str">
        <f>VLOOKUP($A2151,'Medical Examinations'!$A2151:$P4485,14,FALSE)</f>
        <v>No</v>
      </c>
      <c r="F2151" s="11" t="str">
        <f>VLOOKUP($A2151,'Medical Examinations'!$A2151:$O4485,5,FALSE)</f>
        <v>No</v>
      </c>
      <c r="G2151" s="11" t="str">
        <f>VLOOKUP($A2151,'Medical Examinations'!$A2151:$O4485,6,FALSE)</f>
        <v>No</v>
      </c>
      <c r="H2151" s="11">
        <f>VLOOKUP($A2151,'Medical Examinations'!$A2151:$P4485,13,FALSE)</f>
        <v>1</v>
      </c>
      <c r="I2151" s="11" t="str">
        <f>VLOOKUP($A2151,'Medical Examinations'!$A2151:$P4485,16,FALSE)</f>
        <v>No</v>
      </c>
      <c r="J2151" s="11" t="str">
        <f>VLOOKUP($A2151,'Medical Examinations'!$A2151:$P4485,11,FALSE)</f>
        <v>Overweight</v>
      </c>
      <c r="K2151" s="11" t="str">
        <f>VLOOKUP($A2151,'Medical Examinations'!$A2151:$P4485,12,FALSE)</f>
        <v>Normal</v>
      </c>
      <c r="L2151" s="11" t="str">
        <f>VLOOKUP($A982,'Hospitalisation Details'!$K982:$S3324,7,FALSE)</f>
        <v>26 Sep 1965</v>
      </c>
      <c r="M2151" s="17">
        <f>VLOOKUP($A982,'Hospitalisation Details'!$K982:$S3324,9,FALSE)</f>
        <v>11356.66</v>
      </c>
      <c r="N2151" s="11" t="str">
        <f>VLOOKUP($A982,'Hospitalisation Details'!$K982:$S3324,4,FALSE)</f>
        <v>Tier - 3</v>
      </c>
      <c r="O2151" s="11" t="str">
        <f>VLOOKUP($A982,'Hospitalisation Details'!$K982:$S3324,5,FALSE)</f>
        <v>Tier - 3</v>
      </c>
      <c r="P2151" s="11" t="str">
        <f>VLOOKUP($A982,'Hospitalisation Details'!$K982:$S3324,6,FALSE)</f>
        <v>R1012</v>
      </c>
      <c r="Q2151" s="36">
        <f ca="1">VLOOKUP($A982,'Hospitalisation Details'!$K982:$S3324,8,FALSE)</f>
        <v>59</v>
      </c>
    </row>
    <row r="2152" spans="1:17" x14ac:dyDescent="0.3">
      <c r="A2152" s="14" t="str">
        <f>VLOOKUP('Customer Names'!A2152,'Customer Names'!A2152:F4486,1,FALSE)</f>
        <v>Id2151</v>
      </c>
      <c r="B2152" s="11" t="str">
        <f>VLOOKUP('Customer Names'!B2152,'Customer Names'!B2152:G4486,5,FALSE)</f>
        <v>Patrick A</v>
      </c>
      <c r="C2152" s="11">
        <f>VLOOKUP($A2152,'Medical Examinations'!$A2152:$O4486,2,FALSE)</f>
        <v>23.4</v>
      </c>
      <c r="D2152" s="11">
        <f>VLOOKUP($A2152,'Medical Examinations'!$A2152:$O4486,3,FALSE)</f>
        <v>4.24</v>
      </c>
      <c r="E2152" s="11" t="str">
        <f>VLOOKUP($A2152,'Medical Examinations'!$A2152:$P4486,14,FALSE)</f>
        <v>No</v>
      </c>
      <c r="F2152" s="11" t="str">
        <f>VLOOKUP($A2152,'Medical Examinations'!$A2152:$O4486,5,FALSE)</f>
        <v>No</v>
      </c>
      <c r="G2152" s="11" t="str">
        <f>VLOOKUP($A2152,'Medical Examinations'!$A2152:$O4486,6,FALSE)</f>
        <v>No</v>
      </c>
      <c r="H2152" s="11">
        <f>VLOOKUP($A2152,'Medical Examinations'!$A2152:$P4486,13,FALSE)</f>
        <v>1</v>
      </c>
      <c r="I2152" s="11" t="str">
        <f>VLOOKUP($A2152,'Medical Examinations'!$A2152:$P4486,16,FALSE)</f>
        <v>No</v>
      </c>
      <c r="J2152" s="11" t="str">
        <f>VLOOKUP($A2152,'Medical Examinations'!$A2152:$P4486,11,FALSE)</f>
        <v>Normal Weight</v>
      </c>
      <c r="K2152" s="11" t="str">
        <f>VLOOKUP($A2152,'Medical Examinations'!$A2152:$P4486,12,FALSE)</f>
        <v>Normal</v>
      </c>
      <c r="L2152" s="11" t="str">
        <f>VLOOKUP($A983,'Hospitalisation Details'!$K983:$S3325,7,FALSE)</f>
        <v>29 Nov 1965</v>
      </c>
      <c r="M2152" s="17">
        <f>VLOOKUP($A983,'Hospitalisation Details'!$K983:$S3325,9,FALSE)</f>
        <v>11353.23</v>
      </c>
      <c r="N2152" s="11" t="str">
        <f>VLOOKUP($A983,'Hospitalisation Details'!$K983:$S3325,4,FALSE)</f>
        <v>Tier - 3</v>
      </c>
      <c r="O2152" s="11" t="str">
        <f>VLOOKUP($A983,'Hospitalisation Details'!$K983:$S3325,5,FALSE)</f>
        <v>Tier - 1</v>
      </c>
      <c r="P2152" s="11" t="str">
        <f>VLOOKUP($A983,'Hospitalisation Details'!$K983:$S3325,6,FALSE)</f>
        <v>R1012</v>
      </c>
      <c r="Q2152" s="36">
        <f ca="1">VLOOKUP($A983,'Hospitalisation Details'!$K983:$S3325,8,FALSE)</f>
        <v>59</v>
      </c>
    </row>
    <row r="2153" spans="1:17" x14ac:dyDescent="0.3">
      <c r="A2153" s="14" t="str">
        <f>VLOOKUP('Customer Names'!A2153,'Customer Names'!A2153:F4487,1,FALSE)</f>
        <v>Id2152</v>
      </c>
      <c r="B2153" s="11" t="str">
        <f>VLOOKUP('Customer Names'!B2153,'Customer Names'!B2153:G4487,5,FALSE)</f>
        <v>Geraint H</v>
      </c>
      <c r="C2153" s="11">
        <f>VLOOKUP($A2153,'Medical Examinations'!$A2153:$O4487,2,FALSE)</f>
        <v>27.93</v>
      </c>
      <c r="D2153" s="11">
        <f>VLOOKUP($A2153,'Medical Examinations'!$A2153:$O4487,3,FALSE)</f>
        <v>9.8800000000000008</v>
      </c>
      <c r="E2153" s="11" t="str">
        <f>VLOOKUP($A2153,'Medical Examinations'!$A2153:$P4487,14,FALSE)</f>
        <v>No</v>
      </c>
      <c r="F2153" s="11" t="str">
        <f>VLOOKUP($A2153,'Medical Examinations'!$A2153:$O4487,5,FALSE)</f>
        <v>No</v>
      </c>
      <c r="G2153" s="11" t="str">
        <f>VLOOKUP($A2153,'Medical Examinations'!$A2153:$O4487,6,FALSE)</f>
        <v>No</v>
      </c>
      <c r="H2153" s="11">
        <f>VLOOKUP($A2153,'Medical Examinations'!$A2153:$P4487,13,FALSE)</f>
        <v>0</v>
      </c>
      <c r="I2153" s="11" t="str">
        <f>VLOOKUP($A2153,'Medical Examinations'!$A2153:$P4487,16,FALSE)</f>
        <v>No</v>
      </c>
      <c r="J2153" s="11" t="str">
        <f>VLOOKUP($A2153,'Medical Examinations'!$A2153:$P4487,11,FALSE)</f>
        <v>Overweight</v>
      </c>
      <c r="K2153" s="11" t="str">
        <f>VLOOKUP($A2153,'Medical Examinations'!$A2153:$P4487,12,FALSE)</f>
        <v>Diabetes</v>
      </c>
      <c r="L2153" s="11" t="str">
        <f>VLOOKUP($A984,'Hospitalisation Details'!$K984:$S3326,7,FALSE)</f>
        <v>12 Jul 1964</v>
      </c>
      <c r="M2153" s="17">
        <f>VLOOKUP($A984,'Hospitalisation Details'!$K984:$S3326,9,FALSE)</f>
        <v>11345.52</v>
      </c>
      <c r="N2153" s="11" t="str">
        <f>VLOOKUP($A984,'Hospitalisation Details'!$K984:$S3326,4,FALSE)</f>
        <v>Tier - 3</v>
      </c>
      <c r="O2153" s="11" t="str">
        <f>VLOOKUP($A984,'Hospitalisation Details'!$K984:$S3326,5,FALSE)</f>
        <v>Tier - 3</v>
      </c>
      <c r="P2153" s="11" t="str">
        <f>VLOOKUP($A984,'Hospitalisation Details'!$K984:$S3326,6,FALSE)</f>
        <v>R1011</v>
      </c>
      <c r="Q2153" s="36">
        <f ca="1">VLOOKUP($A984,'Hospitalisation Details'!$K984:$S3326,8,FALSE)</f>
        <v>60</v>
      </c>
    </row>
    <row r="2154" spans="1:17" x14ac:dyDescent="0.3">
      <c r="A2154" s="14" t="str">
        <f>VLOOKUP('Customer Names'!A2154,'Customer Names'!A2154:F4488,1,FALSE)</f>
        <v>Id2153</v>
      </c>
      <c r="B2154" s="11" t="str">
        <f>VLOOKUP('Customer Names'!B2154,'Customer Names'!B2154:G4488,5,FALSE)</f>
        <v>Dj</v>
      </c>
      <c r="C2154" s="11">
        <f>VLOOKUP($A2154,'Medical Examinations'!$A2154:$O4488,2,FALSE)</f>
        <v>22</v>
      </c>
      <c r="D2154" s="11">
        <f>VLOOKUP($A2154,'Medical Examinations'!$A2154:$O4488,3,FALSE)</f>
        <v>9.5</v>
      </c>
      <c r="E2154" s="11" t="str">
        <f>VLOOKUP($A2154,'Medical Examinations'!$A2154:$P4488,14,FALSE)</f>
        <v>No</v>
      </c>
      <c r="F2154" s="11" t="str">
        <f>VLOOKUP($A2154,'Medical Examinations'!$A2154:$O4488,5,FALSE)</f>
        <v>No</v>
      </c>
      <c r="G2154" s="11" t="str">
        <f>VLOOKUP($A2154,'Medical Examinations'!$A2154:$O4488,6,FALSE)</f>
        <v>No</v>
      </c>
      <c r="H2154" s="11">
        <f>VLOOKUP($A2154,'Medical Examinations'!$A2154:$P4488,13,FALSE)</f>
        <v>0</v>
      </c>
      <c r="I2154" s="11" t="str">
        <f>VLOOKUP($A2154,'Medical Examinations'!$A2154:$P4488,16,FALSE)</f>
        <v>No</v>
      </c>
      <c r="J2154" s="11" t="str">
        <f>VLOOKUP($A2154,'Medical Examinations'!$A2154:$P4488,11,FALSE)</f>
        <v>Normal Weight</v>
      </c>
      <c r="K2154" s="11" t="str">
        <f>VLOOKUP($A2154,'Medical Examinations'!$A2154:$P4488,12,FALSE)</f>
        <v>Diabetes</v>
      </c>
      <c r="L2154" s="11" t="str">
        <f>VLOOKUP($A985,'Hospitalisation Details'!$K985:$S3327,7,FALSE)</f>
        <v>2 Nov 1968</v>
      </c>
      <c r="M2154" s="17">
        <f>VLOOKUP($A985,'Hospitalisation Details'!$K985:$S3327,9,FALSE)</f>
        <v>11344.32</v>
      </c>
      <c r="N2154" s="11" t="str">
        <f>VLOOKUP($A985,'Hospitalisation Details'!$K985:$S3327,4,FALSE)</f>
        <v>Tier - 3</v>
      </c>
      <c r="O2154" s="11" t="str">
        <f>VLOOKUP($A985,'Hospitalisation Details'!$K985:$S3327,5,FALSE)</f>
        <v>Tier - 2</v>
      </c>
      <c r="P2154" s="11" t="str">
        <f>VLOOKUP($A985,'Hospitalisation Details'!$K985:$S3327,6,FALSE)</f>
        <v>R1025</v>
      </c>
      <c r="Q2154" s="36">
        <f ca="1">VLOOKUP($A985,'Hospitalisation Details'!$K985:$S3327,8,FALSE)</f>
        <v>56</v>
      </c>
    </row>
    <row r="2155" spans="1:17" x14ac:dyDescent="0.3">
      <c r="A2155" s="14" t="str">
        <f>VLOOKUP('Customer Names'!A2155,'Customer Names'!A2155:F4489,1,FALSE)</f>
        <v>Id2154</v>
      </c>
      <c r="B2155" s="11" t="str">
        <f>VLOOKUP('Customer Names'!B2155,'Customer Names'!B2155:G4489,5,FALSE)</f>
        <v>Zachary A</v>
      </c>
      <c r="C2155" s="11">
        <f>VLOOKUP($A2155,'Medical Examinations'!$A2155:$O4489,2,FALSE)</f>
        <v>36.86</v>
      </c>
      <c r="D2155" s="11">
        <f>VLOOKUP($A2155,'Medical Examinations'!$A2155:$O4489,3,FALSE)</f>
        <v>4.97</v>
      </c>
      <c r="E2155" s="11" t="str">
        <f>VLOOKUP($A2155,'Medical Examinations'!$A2155:$P4489,14,FALSE)</f>
        <v>Yes</v>
      </c>
      <c r="F2155" s="11" t="str">
        <f>VLOOKUP($A2155,'Medical Examinations'!$A2155:$O4489,5,FALSE)</f>
        <v>No</v>
      </c>
      <c r="G2155" s="11" t="str">
        <f>VLOOKUP($A2155,'Medical Examinations'!$A2155:$O4489,6,FALSE)</f>
        <v>No</v>
      </c>
      <c r="H2155" s="11">
        <f>VLOOKUP($A2155,'Medical Examinations'!$A2155:$P4489,13,FALSE)</f>
        <v>0</v>
      </c>
      <c r="I2155" s="11" t="str">
        <f>VLOOKUP($A2155,'Medical Examinations'!$A2155:$P4489,16,FALSE)</f>
        <v>No</v>
      </c>
      <c r="J2155" s="11" t="str">
        <f>VLOOKUP($A2155,'Medical Examinations'!$A2155:$P4489,11,FALSE)</f>
        <v>Obesity</v>
      </c>
      <c r="K2155" s="11" t="str">
        <f>VLOOKUP($A2155,'Medical Examinations'!$A2155:$P4489,12,FALSE)</f>
        <v>Normal</v>
      </c>
      <c r="L2155" s="11" t="str">
        <f>VLOOKUP($A986,'Hospitalisation Details'!$K986:$S3328,7,FALSE)</f>
        <v>19 Aug 1989</v>
      </c>
      <c r="M2155" s="17">
        <f>VLOOKUP($A986,'Hospitalisation Details'!$K986:$S3328,9,FALSE)</f>
        <v>11326.71</v>
      </c>
      <c r="N2155" s="11" t="str">
        <f>VLOOKUP($A986,'Hospitalisation Details'!$K986:$S3328,4,FALSE)</f>
        <v>Tier - 3</v>
      </c>
      <c r="O2155" s="11" t="str">
        <f>VLOOKUP($A986,'Hospitalisation Details'!$K986:$S3328,5,FALSE)</f>
        <v>Tier - 3</v>
      </c>
      <c r="P2155" s="11" t="str">
        <f>VLOOKUP($A986,'Hospitalisation Details'!$K986:$S3328,6,FALSE)</f>
        <v>R1013</v>
      </c>
      <c r="Q2155" s="36">
        <f ca="1">VLOOKUP($A986,'Hospitalisation Details'!$K986:$S3328,8,FALSE)</f>
        <v>35</v>
      </c>
    </row>
    <row r="2156" spans="1:17" x14ac:dyDescent="0.3">
      <c r="A2156" s="14" t="str">
        <f>VLOOKUP('Customer Names'!A2156,'Customer Names'!A2156:F4490,1,FALSE)</f>
        <v>Id2155</v>
      </c>
      <c r="B2156" s="11" t="str">
        <f>VLOOKUP('Customer Names'!B2156,'Customer Names'!B2156:G4490,5,FALSE)</f>
        <v>Brian W</v>
      </c>
      <c r="C2156" s="11">
        <f>VLOOKUP($A2156,'Medical Examinations'!$A2156:$O4490,2,FALSE)</f>
        <v>31.254999999999999</v>
      </c>
      <c r="D2156" s="11">
        <f>VLOOKUP($A2156,'Medical Examinations'!$A2156:$O4490,3,FALSE)</f>
        <v>5.49</v>
      </c>
      <c r="E2156" s="11" t="str">
        <f>VLOOKUP($A2156,'Medical Examinations'!$A2156:$P4490,14,FALSE)</f>
        <v>Yes</v>
      </c>
      <c r="F2156" s="11" t="str">
        <f>VLOOKUP($A2156,'Medical Examinations'!$A2156:$O4490,5,FALSE)</f>
        <v>No</v>
      </c>
      <c r="G2156" s="11" t="str">
        <f>VLOOKUP($A2156,'Medical Examinations'!$A2156:$O4490,6,FALSE)</f>
        <v>No</v>
      </c>
      <c r="H2156" s="11">
        <f>VLOOKUP($A2156,'Medical Examinations'!$A2156:$P4490,13,FALSE)</f>
        <v>0</v>
      </c>
      <c r="I2156" s="11" t="str">
        <f>VLOOKUP($A2156,'Medical Examinations'!$A2156:$P4490,16,FALSE)</f>
        <v>No</v>
      </c>
      <c r="J2156" s="11" t="str">
        <f>VLOOKUP($A2156,'Medical Examinations'!$A2156:$P4490,11,FALSE)</f>
        <v>Obesity</v>
      </c>
      <c r="K2156" s="11" t="str">
        <f>VLOOKUP($A2156,'Medical Examinations'!$A2156:$P4490,12,FALSE)</f>
        <v>Normal</v>
      </c>
      <c r="L2156" s="11" t="str">
        <f>VLOOKUP($A987,'Hospitalisation Details'!$K987:$S3329,7,FALSE)</f>
        <v>20 Sep 2002</v>
      </c>
      <c r="M2156" s="17">
        <f>VLOOKUP($A987,'Hospitalisation Details'!$K987:$S3329,9,FALSE)</f>
        <v>11321.49</v>
      </c>
      <c r="N2156" s="11" t="str">
        <f>VLOOKUP($A987,'Hospitalisation Details'!$K987:$S3329,4,FALSE)</f>
        <v>Tier - 3</v>
      </c>
      <c r="O2156" s="11" t="str">
        <f>VLOOKUP($A987,'Hospitalisation Details'!$K987:$S3329,5,FALSE)</f>
        <v>Tier - 3</v>
      </c>
      <c r="P2156" s="11" t="str">
        <f>VLOOKUP($A987,'Hospitalisation Details'!$K987:$S3329,6,FALSE)</f>
        <v>R1012</v>
      </c>
      <c r="Q2156" s="36">
        <f ca="1">VLOOKUP($A987,'Hospitalisation Details'!$K987:$S3329,8,FALSE)</f>
        <v>22</v>
      </c>
    </row>
    <row r="2157" spans="1:17" x14ac:dyDescent="0.3">
      <c r="A2157" s="14" t="str">
        <f>VLOOKUP('Customer Names'!A2157,'Customer Names'!A2157:F4491,1,FALSE)</f>
        <v>Id2156</v>
      </c>
      <c r="B2157" s="11" t="str">
        <f>VLOOKUP('Customer Names'!B2157,'Customer Names'!B2157:G4491,5,FALSE)</f>
        <v>Joe</v>
      </c>
      <c r="C2157" s="11">
        <f>VLOOKUP($A2157,'Medical Examinations'!$A2157:$O4491,2,FALSE)</f>
        <v>23.06</v>
      </c>
      <c r="D2157" s="11">
        <f>VLOOKUP($A2157,'Medical Examinations'!$A2157:$O4491,3,FALSE)</f>
        <v>4.47</v>
      </c>
      <c r="E2157" s="11" t="str">
        <f>VLOOKUP($A2157,'Medical Examinations'!$A2157:$P4491,14,FALSE)</f>
        <v>No</v>
      </c>
      <c r="F2157" s="11" t="str">
        <f>VLOOKUP($A2157,'Medical Examinations'!$A2157:$O4491,5,FALSE)</f>
        <v>No</v>
      </c>
      <c r="G2157" s="11" t="str">
        <f>VLOOKUP($A2157,'Medical Examinations'!$A2157:$O4491,6,FALSE)</f>
        <v>No</v>
      </c>
      <c r="H2157" s="11">
        <f>VLOOKUP($A2157,'Medical Examinations'!$A2157:$P4491,13,FALSE)</f>
        <v>0</v>
      </c>
      <c r="I2157" s="11" t="str">
        <f>VLOOKUP($A2157,'Medical Examinations'!$A2157:$P4491,16,FALSE)</f>
        <v>No</v>
      </c>
      <c r="J2157" s="11" t="str">
        <f>VLOOKUP($A2157,'Medical Examinations'!$A2157:$P4491,11,FALSE)</f>
        <v>Normal Weight</v>
      </c>
      <c r="K2157" s="11" t="str">
        <f>VLOOKUP($A2157,'Medical Examinations'!$A2157:$P4491,12,FALSE)</f>
        <v>Normal</v>
      </c>
      <c r="L2157" s="11" t="str">
        <f>VLOOKUP($A988,'Hospitalisation Details'!$K988:$S3330,7,FALSE)</f>
        <v>11 Jul 1963</v>
      </c>
      <c r="M2157" s="17">
        <f>VLOOKUP($A988,'Hospitalisation Details'!$K988:$S3330,9,FALSE)</f>
        <v>11319.12</v>
      </c>
      <c r="N2157" s="11" t="str">
        <f>VLOOKUP($A988,'Hospitalisation Details'!$K988:$S3330,4,FALSE)</f>
        <v>Tier - 3</v>
      </c>
      <c r="O2157" s="11" t="str">
        <f>VLOOKUP($A988,'Hospitalisation Details'!$K988:$S3330,5,FALSE)</f>
        <v>Tier - 1</v>
      </c>
      <c r="P2157" s="11" t="str">
        <f>VLOOKUP($A988,'Hospitalisation Details'!$K988:$S3330,6,FALSE)</f>
        <v>R1012</v>
      </c>
      <c r="Q2157" s="36">
        <f ca="1">VLOOKUP($A988,'Hospitalisation Details'!$K988:$S3330,8,FALSE)</f>
        <v>61</v>
      </c>
    </row>
    <row r="2158" spans="1:17" x14ac:dyDescent="0.3">
      <c r="A2158" s="14" t="str">
        <f>VLOOKUP('Customer Names'!A2158,'Customer Names'!A2158:F4492,1,FALSE)</f>
        <v>Id2157</v>
      </c>
      <c r="B2158" s="11" t="str">
        <f>VLOOKUP('Customer Names'!B2158,'Customer Names'!B2158:G4492,5,FALSE)</f>
        <v>Stephen</v>
      </c>
      <c r="C2158" s="11">
        <f>VLOOKUP($A2158,'Medical Examinations'!$A2158:$O4492,2,FALSE)</f>
        <v>28.975000000000001</v>
      </c>
      <c r="D2158" s="11">
        <f>VLOOKUP($A2158,'Medical Examinations'!$A2158:$O4492,3,FALSE)</f>
        <v>4.34</v>
      </c>
      <c r="E2158" s="11" t="str">
        <f>VLOOKUP($A2158,'Medical Examinations'!$A2158:$P4492,14,FALSE)</f>
        <v>Yes</v>
      </c>
      <c r="F2158" s="11" t="str">
        <f>VLOOKUP($A2158,'Medical Examinations'!$A2158:$O4492,5,FALSE)</f>
        <v>No</v>
      </c>
      <c r="G2158" s="11" t="str">
        <f>VLOOKUP($A2158,'Medical Examinations'!$A2158:$O4492,6,FALSE)</f>
        <v>No</v>
      </c>
      <c r="H2158" s="11">
        <f>VLOOKUP($A2158,'Medical Examinations'!$A2158:$P4492,13,FALSE)</f>
        <v>0</v>
      </c>
      <c r="I2158" s="11" t="str">
        <f>VLOOKUP($A2158,'Medical Examinations'!$A2158:$P4492,16,FALSE)</f>
        <v>No</v>
      </c>
      <c r="J2158" s="11" t="str">
        <f>VLOOKUP($A2158,'Medical Examinations'!$A2158:$P4492,11,FALSE)</f>
        <v>Overweight</v>
      </c>
      <c r="K2158" s="11" t="str">
        <f>VLOOKUP($A2158,'Medical Examinations'!$A2158:$P4492,12,FALSE)</f>
        <v>Normal</v>
      </c>
      <c r="L2158" s="11" t="str">
        <f>VLOOKUP($A989,'Hospitalisation Details'!$K989:$S3331,7,FALSE)</f>
        <v>10 Dec 1995</v>
      </c>
      <c r="M2158" s="17">
        <f>VLOOKUP($A989,'Hospitalisation Details'!$K989:$S3331,9,FALSE)</f>
        <v>11318.57</v>
      </c>
      <c r="N2158" s="11" t="str">
        <f>VLOOKUP($A989,'Hospitalisation Details'!$K989:$S3331,4,FALSE)</f>
        <v>Tier - 3</v>
      </c>
      <c r="O2158" s="11" t="str">
        <f>VLOOKUP($A989,'Hospitalisation Details'!$K989:$S3331,5,FALSE)</f>
        <v>Tier - 2</v>
      </c>
      <c r="P2158" s="11" t="str">
        <f>VLOOKUP($A989,'Hospitalisation Details'!$K989:$S3331,6,FALSE)</f>
        <v>R1026</v>
      </c>
      <c r="Q2158" s="36">
        <f ca="1">VLOOKUP($A989,'Hospitalisation Details'!$K989:$S3331,8,FALSE)</f>
        <v>29</v>
      </c>
    </row>
    <row r="2159" spans="1:17" x14ac:dyDescent="0.3">
      <c r="A2159" s="14" t="str">
        <f>VLOOKUP('Customer Names'!A2159,'Customer Names'!A2159:F4493,1,FALSE)</f>
        <v>Id2158</v>
      </c>
      <c r="B2159" s="11" t="str">
        <f>VLOOKUP('Customer Names'!B2159,'Customer Names'!B2159:G4493,5,FALSE)</f>
        <v>Ellen L</v>
      </c>
      <c r="C2159" s="11">
        <f>VLOOKUP($A2159,'Medical Examinations'!$A2159:$O4493,2,FALSE)</f>
        <v>33.299999999999997</v>
      </c>
      <c r="D2159" s="11">
        <f>VLOOKUP($A2159,'Medical Examinations'!$A2159:$O4493,3,FALSE)</f>
        <v>9.49</v>
      </c>
      <c r="E2159" s="11" t="str">
        <f>VLOOKUP($A2159,'Medical Examinations'!$A2159:$P4493,14,FALSE)</f>
        <v>No</v>
      </c>
      <c r="F2159" s="11" t="str">
        <f>VLOOKUP($A2159,'Medical Examinations'!$A2159:$O4493,5,FALSE)</f>
        <v>No</v>
      </c>
      <c r="G2159" s="11" t="str">
        <f>VLOOKUP($A2159,'Medical Examinations'!$A2159:$O4493,6,FALSE)</f>
        <v>No</v>
      </c>
      <c r="H2159" s="11">
        <f>VLOOKUP($A2159,'Medical Examinations'!$A2159:$P4493,13,FALSE)</f>
        <v>0</v>
      </c>
      <c r="I2159" s="11" t="str">
        <f>VLOOKUP($A2159,'Medical Examinations'!$A2159:$P4493,16,FALSE)</f>
        <v>No</v>
      </c>
      <c r="J2159" s="11" t="str">
        <f>VLOOKUP($A2159,'Medical Examinations'!$A2159:$P4493,11,FALSE)</f>
        <v>Obesity</v>
      </c>
      <c r="K2159" s="11" t="str">
        <f>VLOOKUP($A2159,'Medical Examinations'!$A2159:$P4493,12,FALSE)</f>
        <v>Diabetes</v>
      </c>
      <c r="L2159" s="11" t="str">
        <f>VLOOKUP($A990,'Hospitalisation Details'!$K990:$S3332,7,FALSE)</f>
        <v>22 Nov 1963</v>
      </c>
      <c r="M2159" s="17">
        <f>VLOOKUP($A990,'Hospitalisation Details'!$K990:$S3332,9,FALSE)</f>
        <v>11312.33</v>
      </c>
      <c r="N2159" s="11" t="str">
        <f>VLOOKUP($A990,'Hospitalisation Details'!$K990:$S3332,4,FALSE)</f>
        <v>Tier - 3</v>
      </c>
      <c r="O2159" s="11" t="str">
        <f>VLOOKUP($A990,'Hospitalisation Details'!$K990:$S3332,5,FALSE)</f>
        <v>Tier - 3</v>
      </c>
      <c r="P2159" s="11" t="str">
        <f>VLOOKUP($A990,'Hospitalisation Details'!$K990:$S3332,6,FALSE)</f>
        <v>R1012</v>
      </c>
      <c r="Q2159" s="36">
        <f ca="1">VLOOKUP($A990,'Hospitalisation Details'!$K990:$S3332,8,FALSE)</f>
        <v>61</v>
      </c>
    </row>
    <row r="2160" spans="1:17" x14ac:dyDescent="0.3">
      <c r="A2160" s="14" t="str">
        <f>VLOOKUP('Customer Names'!A2160,'Customer Names'!A2160:F4494,1,FALSE)</f>
        <v>Id2159</v>
      </c>
      <c r="B2160" s="11" t="str">
        <f>VLOOKUP('Customer Names'!B2160,'Customer Names'!B2160:G4494,5,FALSE)</f>
        <v>Cindy</v>
      </c>
      <c r="C2160" s="11">
        <f>VLOOKUP($A2160,'Medical Examinations'!$A2160:$O4494,2,FALSE)</f>
        <v>33</v>
      </c>
      <c r="D2160" s="11">
        <f>VLOOKUP($A2160,'Medical Examinations'!$A2160:$O4494,3,FALSE)</f>
        <v>10.16</v>
      </c>
      <c r="E2160" s="11" t="str">
        <f>VLOOKUP($A2160,'Medical Examinations'!$A2160:$P4494,14,FALSE)</f>
        <v>No</v>
      </c>
      <c r="F2160" s="11" t="str">
        <f>VLOOKUP($A2160,'Medical Examinations'!$A2160:$O4494,5,FALSE)</f>
        <v>No</v>
      </c>
      <c r="G2160" s="11" t="str">
        <f>VLOOKUP($A2160,'Medical Examinations'!$A2160:$O4494,6,FALSE)</f>
        <v>No</v>
      </c>
      <c r="H2160" s="11">
        <f>VLOOKUP($A2160,'Medical Examinations'!$A2160:$P4494,13,FALSE)</f>
        <v>0</v>
      </c>
      <c r="I2160" s="11" t="str">
        <f>VLOOKUP($A2160,'Medical Examinations'!$A2160:$P4494,16,FALSE)</f>
        <v>No</v>
      </c>
      <c r="J2160" s="11" t="str">
        <f>VLOOKUP($A2160,'Medical Examinations'!$A2160:$P4494,11,FALSE)</f>
        <v>Obesity</v>
      </c>
      <c r="K2160" s="11" t="str">
        <f>VLOOKUP($A2160,'Medical Examinations'!$A2160:$P4494,12,FALSE)</f>
        <v>Diabetes</v>
      </c>
      <c r="L2160" s="11" t="str">
        <f>VLOOKUP($A991,'Hospitalisation Details'!$K991:$S3333,7,FALSE)</f>
        <v>6 Oct 1968</v>
      </c>
      <c r="M2160" s="17">
        <f>VLOOKUP($A991,'Hospitalisation Details'!$K991:$S3333,9,FALSE)</f>
        <v>11305.93</v>
      </c>
      <c r="N2160" s="11" t="str">
        <f>VLOOKUP($A991,'Hospitalisation Details'!$K991:$S3333,4,FALSE)</f>
        <v>Tier - 3</v>
      </c>
      <c r="O2160" s="11" t="str">
        <f>VLOOKUP($A991,'Hospitalisation Details'!$K991:$S3333,5,FALSE)</f>
        <v>Tier - 1</v>
      </c>
      <c r="P2160" s="11" t="str">
        <f>VLOOKUP($A991,'Hospitalisation Details'!$K991:$S3333,6,FALSE)</f>
        <v>R1012</v>
      </c>
      <c r="Q2160" s="36">
        <f ca="1">VLOOKUP($A991,'Hospitalisation Details'!$K991:$S3333,8,FALSE)</f>
        <v>56</v>
      </c>
    </row>
    <row r="2161" spans="1:17" x14ac:dyDescent="0.3">
      <c r="A2161" s="14" t="str">
        <f>VLOOKUP('Customer Names'!A2161,'Customer Names'!A2161:F4495,1,FALSE)</f>
        <v>Id2160</v>
      </c>
      <c r="B2161" s="11" t="str">
        <f>VLOOKUP('Customer Names'!B2161,'Customer Names'!B2161:G4495,5,FALSE)</f>
        <v>Abigail R</v>
      </c>
      <c r="C2161" s="11">
        <f>VLOOKUP($A2161,'Medical Examinations'!$A2161:$O4495,2,FALSE)</f>
        <v>31.46</v>
      </c>
      <c r="D2161" s="11">
        <f>VLOOKUP($A2161,'Medical Examinations'!$A2161:$O4495,3,FALSE)</f>
        <v>11.19</v>
      </c>
      <c r="E2161" s="11" t="str">
        <f>VLOOKUP($A2161,'Medical Examinations'!$A2161:$P4495,14,FALSE)</f>
        <v>No</v>
      </c>
      <c r="F2161" s="11" t="str">
        <f>VLOOKUP($A2161,'Medical Examinations'!$A2161:$O4495,5,FALSE)</f>
        <v>No</v>
      </c>
      <c r="G2161" s="11" t="str">
        <f>VLOOKUP($A2161,'Medical Examinations'!$A2161:$O4495,6,FALSE)</f>
        <v>No</v>
      </c>
      <c r="H2161" s="11">
        <f>VLOOKUP($A2161,'Medical Examinations'!$A2161:$P4495,13,FALSE)</f>
        <v>0</v>
      </c>
      <c r="I2161" s="11" t="str">
        <f>VLOOKUP($A2161,'Medical Examinations'!$A2161:$P4495,16,FALSE)</f>
        <v>No</v>
      </c>
      <c r="J2161" s="11" t="str">
        <f>VLOOKUP($A2161,'Medical Examinations'!$A2161:$P4495,11,FALSE)</f>
        <v>Obesity</v>
      </c>
      <c r="K2161" s="11" t="str">
        <f>VLOOKUP($A2161,'Medical Examinations'!$A2161:$P4495,12,FALSE)</f>
        <v>Diabetes</v>
      </c>
      <c r="L2161" s="11" t="str">
        <f>VLOOKUP($A992,'Hospitalisation Details'!$K992:$S3334,7,FALSE)</f>
        <v>25 Sep 1972</v>
      </c>
      <c r="M2161" s="17">
        <f>VLOOKUP($A992,'Hospitalisation Details'!$K992:$S3334,9,FALSE)</f>
        <v>11299.34</v>
      </c>
      <c r="N2161" s="11" t="str">
        <f>VLOOKUP($A992,'Hospitalisation Details'!$K992:$S3334,4,FALSE)</f>
        <v>Tier - 3</v>
      </c>
      <c r="O2161" s="11" t="str">
        <f>VLOOKUP($A992,'Hospitalisation Details'!$K992:$S3334,5,FALSE)</f>
        <v>Tier - 2</v>
      </c>
      <c r="P2161" s="11" t="str">
        <f>VLOOKUP($A992,'Hospitalisation Details'!$K992:$S3334,6,FALSE)</f>
        <v>R1011</v>
      </c>
      <c r="Q2161" s="36">
        <f ca="1">VLOOKUP($A992,'Hospitalisation Details'!$K992:$S3334,8,FALSE)</f>
        <v>52</v>
      </c>
    </row>
    <row r="2162" spans="1:17" x14ac:dyDescent="0.3">
      <c r="A2162" s="14" t="str">
        <f>VLOOKUP('Customer Names'!A2162,'Customer Names'!A2162:F4496,1,FALSE)</f>
        <v>Id2161</v>
      </c>
      <c r="B2162" s="11" t="str">
        <f>VLOOKUP('Customer Names'!B2162,'Customer Names'!B2162:G4496,5,FALSE)</f>
        <v>Amy L</v>
      </c>
      <c r="C2162" s="11">
        <f>VLOOKUP($A2162,'Medical Examinations'!$A2162:$O4496,2,FALSE)</f>
        <v>29.6</v>
      </c>
      <c r="D2162" s="11">
        <f>VLOOKUP($A2162,'Medical Examinations'!$A2162:$O4496,3,FALSE)</f>
        <v>11.03</v>
      </c>
      <c r="E2162" s="11" t="str">
        <f>VLOOKUP($A2162,'Medical Examinations'!$A2162:$P4496,14,FALSE)</f>
        <v>No</v>
      </c>
      <c r="F2162" s="11" t="str">
        <f>VLOOKUP($A2162,'Medical Examinations'!$A2162:$O4496,5,FALSE)</f>
        <v>No</v>
      </c>
      <c r="G2162" s="11" t="str">
        <f>VLOOKUP($A2162,'Medical Examinations'!$A2162:$O4496,6,FALSE)</f>
        <v>No</v>
      </c>
      <c r="H2162" s="11">
        <f>VLOOKUP($A2162,'Medical Examinations'!$A2162:$P4496,13,FALSE)</f>
        <v>0</v>
      </c>
      <c r="I2162" s="11" t="str">
        <f>VLOOKUP($A2162,'Medical Examinations'!$A2162:$P4496,16,FALSE)</f>
        <v>No</v>
      </c>
      <c r="J2162" s="11" t="str">
        <f>VLOOKUP($A2162,'Medical Examinations'!$A2162:$P4496,11,FALSE)</f>
        <v>Overweight</v>
      </c>
      <c r="K2162" s="11" t="str">
        <f>VLOOKUP($A2162,'Medical Examinations'!$A2162:$P4496,12,FALSE)</f>
        <v>Diabetes</v>
      </c>
      <c r="L2162" s="11" t="str">
        <f>VLOOKUP($A993,'Hospitalisation Details'!$K993:$S3335,7,FALSE)</f>
        <v>14 Nov 1988</v>
      </c>
      <c r="M2162" s="17">
        <f>VLOOKUP($A993,'Hospitalisation Details'!$K993:$S3335,9,FALSE)</f>
        <v>11294.57</v>
      </c>
      <c r="N2162" s="11" t="str">
        <f>VLOOKUP($A993,'Hospitalisation Details'!$K993:$S3335,4,FALSE)</f>
        <v>Tier - 3</v>
      </c>
      <c r="O2162" s="11" t="str">
        <f>VLOOKUP($A993,'Hospitalisation Details'!$K993:$S3335,5,FALSE)</f>
        <v>Tier - 1</v>
      </c>
      <c r="P2162" s="11" t="str">
        <f>VLOOKUP($A993,'Hospitalisation Details'!$K993:$S3335,6,FALSE)</f>
        <v>R1022</v>
      </c>
      <c r="Q2162" s="36">
        <f ca="1">VLOOKUP($A993,'Hospitalisation Details'!$K993:$S3335,8,FALSE)</f>
        <v>36</v>
      </c>
    </row>
    <row r="2163" spans="1:17" x14ac:dyDescent="0.3">
      <c r="A2163" s="14" t="str">
        <f>VLOOKUP('Customer Names'!A2163,'Customer Names'!A2163:F4497,1,FALSE)</f>
        <v>Id2162</v>
      </c>
      <c r="B2163" s="11" t="str">
        <f>VLOOKUP('Customer Names'!B2163,'Customer Names'!B2163:G4497,5,FALSE)</f>
        <v>Amy</v>
      </c>
      <c r="C2163" s="11">
        <f>VLOOKUP($A2163,'Medical Examinations'!$A2163:$O4497,2,FALSE)</f>
        <v>22.05</v>
      </c>
      <c r="D2163" s="11">
        <f>VLOOKUP($A2163,'Medical Examinations'!$A2163:$O4497,3,FALSE)</f>
        <v>4.43</v>
      </c>
      <c r="E2163" s="11" t="str">
        <f>VLOOKUP($A2163,'Medical Examinations'!$A2163:$P4497,14,FALSE)</f>
        <v>Yes</v>
      </c>
      <c r="F2163" s="11" t="str">
        <f>VLOOKUP($A2163,'Medical Examinations'!$A2163:$O4497,5,FALSE)</f>
        <v>No</v>
      </c>
      <c r="G2163" s="11" t="str">
        <f>VLOOKUP($A2163,'Medical Examinations'!$A2163:$O4497,6,FALSE)</f>
        <v>No</v>
      </c>
      <c r="H2163" s="11">
        <f>VLOOKUP($A2163,'Medical Examinations'!$A2163:$P4497,13,FALSE)</f>
        <v>0</v>
      </c>
      <c r="I2163" s="11" t="str">
        <f>VLOOKUP($A2163,'Medical Examinations'!$A2163:$P4497,16,FALSE)</f>
        <v>No</v>
      </c>
      <c r="J2163" s="11" t="str">
        <f>VLOOKUP($A2163,'Medical Examinations'!$A2163:$P4497,11,FALSE)</f>
        <v>Normal Weight</v>
      </c>
      <c r="K2163" s="11" t="str">
        <f>VLOOKUP($A2163,'Medical Examinations'!$A2163:$P4497,12,FALSE)</f>
        <v>Normal</v>
      </c>
      <c r="L2163" s="11" t="str">
        <f>VLOOKUP($A994,'Hospitalisation Details'!$K994:$S3336,7,FALSE)</f>
        <v>22 Jun 1970</v>
      </c>
      <c r="M2163" s="17">
        <f>VLOOKUP($A994,'Hospitalisation Details'!$K994:$S3336,9,FALSE)</f>
        <v>11289.11</v>
      </c>
      <c r="N2163" s="11" t="str">
        <f>VLOOKUP($A994,'Hospitalisation Details'!$K994:$S3336,4,FALSE)</f>
        <v>Tier - 3</v>
      </c>
      <c r="O2163" s="11" t="str">
        <f>VLOOKUP($A994,'Hospitalisation Details'!$K994:$S3336,5,FALSE)</f>
        <v>Tier - 1</v>
      </c>
      <c r="P2163" s="11" t="str">
        <f>VLOOKUP($A994,'Hospitalisation Details'!$K994:$S3336,6,FALSE)</f>
        <v>R1012</v>
      </c>
      <c r="Q2163" s="36">
        <f ca="1">VLOOKUP($A994,'Hospitalisation Details'!$K994:$S3336,8,FALSE)</f>
        <v>54</v>
      </c>
    </row>
    <row r="2164" spans="1:17" x14ac:dyDescent="0.3">
      <c r="A2164" s="14" t="str">
        <f>VLOOKUP('Customer Names'!A2164,'Customer Names'!A2164:F4498,1,FALSE)</f>
        <v>Id2163</v>
      </c>
      <c r="B2164" s="11" t="str">
        <f>VLOOKUP('Customer Names'!B2164,'Customer Names'!B2164:G4498,5,FALSE)</f>
        <v>Grace H</v>
      </c>
      <c r="C2164" s="11">
        <f>VLOOKUP($A2164,'Medical Examinations'!$A2164:$O4498,2,FALSE)</f>
        <v>27.06</v>
      </c>
      <c r="D2164" s="11">
        <f>VLOOKUP($A2164,'Medical Examinations'!$A2164:$O4498,3,FALSE)</f>
        <v>6.14</v>
      </c>
      <c r="E2164" s="11" t="str">
        <f>VLOOKUP($A2164,'Medical Examinations'!$A2164:$P4498,14,FALSE)</f>
        <v>No</v>
      </c>
      <c r="F2164" s="11" t="str">
        <f>VLOOKUP($A2164,'Medical Examinations'!$A2164:$O4498,5,FALSE)</f>
        <v>Yes</v>
      </c>
      <c r="G2164" s="11" t="str">
        <f>VLOOKUP($A2164,'Medical Examinations'!$A2164:$O4498,6,FALSE)</f>
        <v>No</v>
      </c>
      <c r="H2164" s="11">
        <f>VLOOKUP($A2164,'Medical Examinations'!$A2164:$P4498,13,FALSE)</f>
        <v>1</v>
      </c>
      <c r="I2164" s="11" t="str">
        <f>VLOOKUP($A2164,'Medical Examinations'!$A2164:$P4498,16,FALSE)</f>
        <v>No</v>
      </c>
      <c r="J2164" s="11" t="str">
        <f>VLOOKUP($A2164,'Medical Examinations'!$A2164:$P4498,11,FALSE)</f>
        <v>Overweight</v>
      </c>
      <c r="K2164" s="11" t="str">
        <f>VLOOKUP($A2164,'Medical Examinations'!$A2164:$P4498,12,FALSE)</f>
        <v>Prediabetes</v>
      </c>
      <c r="L2164" s="11" t="str">
        <f>VLOOKUP($A995,'Hospitalisation Details'!$K995:$S3337,7,FALSE)</f>
        <v>14 Jun 1967</v>
      </c>
      <c r="M2164" s="17">
        <f>VLOOKUP($A995,'Hospitalisation Details'!$K995:$S3337,9,FALSE)</f>
        <v>11286.54</v>
      </c>
      <c r="N2164" s="11" t="str">
        <f>VLOOKUP($A995,'Hospitalisation Details'!$K995:$S3337,4,FALSE)</f>
        <v>Tier - 3</v>
      </c>
      <c r="O2164" s="11" t="str">
        <f>VLOOKUP($A995,'Hospitalisation Details'!$K995:$S3337,5,FALSE)</f>
        <v>Tier - 3</v>
      </c>
      <c r="P2164" s="11" t="str">
        <f>VLOOKUP($A995,'Hospitalisation Details'!$K995:$S3337,6,FALSE)</f>
        <v>R1024</v>
      </c>
      <c r="Q2164" s="36">
        <f ca="1">VLOOKUP($A995,'Hospitalisation Details'!$K995:$S3337,8,FALSE)</f>
        <v>57</v>
      </c>
    </row>
    <row r="2165" spans="1:17" x14ac:dyDescent="0.3">
      <c r="A2165" s="14" t="str">
        <f>VLOOKUP('Customer Names'!A2165,'Customer Names'!A2165:F4499,1,FALSE)</f>
        <v>Id2164</v>
      </c>
      <c r="B2165" s="11" t="str">
        <f>VLOOKUP('Customer Names'!B2165,'Customer Names'!B2165:G4499,5,FALSE)</f>
        <v>Caitie J</v>
      </c>
      <c r="C2165" s="11">
        <f>VLOOKUP($A2165,'Medical Examinations'!$A2165:$O4499,2,FALSE)</f>
        <v>20.49</v>
      </c>
      <c r="D2165" s="11">
        <f>VLOOKUP($A2165,'Medical Examinations'!$A2165:$O4499,3,FALSE)</f>
        <v>4.87</v>
      </c>
      <c r="E2165" s="11" t="str">
        <f>VLOOKUP($A2165,'Medical Examinations'!$A2165:$P4499,14,FALSE)</f>
        <v>No</v>
      </c>
      <c r="F2165" s="11" t="str">
        <f>VLOOKUP($A2165,'Medical Examinations'!$A2165:$O4499,5,FALSE)</f>
        <v>No</v>
      </c>
      <c r="G2165" s="11" t="str">
        <f>VLOOKUP($A2165,'Medical Examinations'!$A2165:$O4499,6,FALSE)</f>
        <v>No</v>
      </c>
      <c r="H2165" s="11">
        <f>VLOOKUP($A2165,'Medical Examinations'!$A2165:$P4499,13,FALSE)</f>
        <v>0</v>
      </c>
      <c r="I2165" s="11" t="str">
        <f>VLOOKUP($A2165,'Medical Examinations'!$A2165:$P4499,16,FALSE)</f>
        <v>No</v>
      </c>
      <c r="J2165" s="11" t="str">
        <f>VLOOKUP($A2165,'Medical Examinations'!$A2165:$P4499,11,FALSE)</f>
        <v>Normal Weight</v>
      </c>
      <c r="K2165" s="11" t="str">
        <f>VLOOKUP($A2165,'Medical Examinations'!$A2165:$P4499,12,FALSE)</f>
        <v>Normal</v>
      </c>
      <c r="L2165" s="11" t="str">
        <f>VLOOKUP($A996,'Hospitalisation Details'!$K996:$S3338,7,FALSE)</f>
        <v>4 Oct 2004</v>
      </c>
      <c r="M2165" s="17">
        <f>VLOOKUP($A996,'Hospitalisation Details'!$K996:$S3338,9,FALSE)</f>
        <v>11272.33</v>
      </c>
      <c r="N2165" s="11" t="str">
        <f>VLOOKUP($A996,'Hospitalisation Details'!$K996:$S3338,4,FALSE)</f>
        <v>Tier - 3</v>
      </c>
      <c r="O2165" s="11" t="str">
        <f>VLOOKUP($A996,'Hospitalisation Details'!$K996:$S3338,5,FALSE)</f>
        <v>Tier - 2</v>
      </c>
      <c r="P2165" s="11" t="str">
        <f>VLOOKUP($A996,'Hospitalisation Details'!$K996:$S3338,6,FALSE)</f>
        <v>R1019</v>
      </c>
      <c r="Q2165" s="36">
        <f ca="1">VLOOKUP($A996,'Hospitalisation Details'!$K996:$S3338,8,FALSE)</f>
        <v>20</v>
      </c>
    </row>
    <row r="2166" spans="1:17" x14ac:dyDescent="0.3">
      <c r="A2166" s="14" t="str">
        <f>VLOOKUP('Customer Names'!A2166,'Customer Names'!A2166:F4500,1,FALSE)</f>
        <v>Id2165</v>
      </c>
      <c r="B2166" s="11" t="str">
        <f>VLOOKUP('Customer Names'!B2166,'Customer Names'!B2166:G4500,5,FALSE)</f>
        <v>Benjamin</v>
      </c>
      <c r="C2166" s="11">
        <f>VLOOKUP($A2166,'Medical Examinations'!$A2166:$O4500,2,FALSE)</f>
        <v>28.4</v>
      </c>
      <c r="D2166" s="11">
        <f>VLOOKUP($A2166,'Medical Examinations'!$A2166:$O4500,3,FALSE)</f>
        <v>4.3</v>
      </c>
      <c r="E2166" s="11" t="str">
        <f>VLOOKUP($A2166,'Medical Examinations'!$A2166:$P4500,14,FALSE)</f>
        <v>No</v>
      </c>
      <c r="F2166" s="11" t="str">
        <f>VLOOKUP($A2166,'Medical Examinations'!$A2166:$O4500,5,FALSE)</f>
        <v>No</v>
      </c>
      <c r="G2166" s="11" t="str">
        <f>VLOOKUP($A2166,'Medical Examinations'!$A2166:$O4500,6,FALSE)</f>
        <v>Yes</v>
      </c>
      <c r="H2166" s="11">
        <f>VLOOKUP($A2166,'Medical Examinations'!$A2166:$P4500,13,FALSE)</f>
        <v>1</v>
      </c>
      <c r="I2166" s="11" t="str">
        <f>VLOOKUP($A2166,'Medical Examinations'!$A2166:$P4500,16,FALSE)</f>
        <v>No</v>
      </c>
      <c r="J2166" s="11" t="str">
        <f>VLOOKUP($A2166,'Medical Examinations'!$A2166:$P4500,11,FALSE)</f>
        <v>Overweight</v>
      </c>
      <c r="K2166" s="11" t="str">
        <f>VLOOKUP($A2166,'Medical Examinations'!$A2166:$P4500,12,FALSE)</f>
        <v>Normal</v>
      </c>
      <c r="L2166" s="11" t="str">
        <f>VLOOKUP($A997,'Hospitalisation Details'!$K997:$S3339,7,FALSE)</f>
        <v>26 Dec 1971</v>
      </c>
      <c r="M2166" s="17">
        <f>VLOOKUP($A997,'Hospitalisation Details'!$K997:$S3339,9,FALSE)</f>
        <v>11265.71</v>
      </c>
      <c r="N2166" s="11" t="str">
        <f>VLOOKUP($A997,'Hospitalisation Details'!$K997:$S3339,4,FALSE)</f>
        <v>Tier - 3</v>
      </c>
      <c r="O2166" s="11" t="str">
        <f>VLOOKUP($A997,'Hospitalisation Details'!$K997:$S3339,5,FALSE)</f>
        <v>Tier - 1</v>
      </c>
      <c r="P2166" s="11" t="str">
        <f>VLOOKUP($A997,'Hospitalisation Details'!$K997:$S3339,6,FALSE)</f>
        <v>R1025</v>
      </c>
      <c r="Q2166" s="36">
        <f ca="1">VLOOKUP($A997,'Hospitalisation Details'!$K997:$S3339,8,FALSE)</f>
        <v>53</v>
      </c>
    </row>
    <row r="2167" spans="1:17" x14ac:dyDescent="0.3">
      <c r="A2167" s="14" t="str">
        <f>VLOOKUP('Customer Names'!A2167,'Customer Names'!A2167:F4501,1,FALSE)</f>
        <v>Id2166</v>
      </c>
      <c r="B2167" s="11" t="str">
        <f>VLOOKUP('Customer Names'!B2167,'Customer Names'!B2167:G4501,5,FALSE)</f>
        <v>Ian T</v>
      </c>
      <c r="C2167" s="11">
        <f>VLOOKUP($A2167,'Medical Examinations'!$A2167:$O4501,2,FALSE)</f>
        <v>41.91</v>
      </c>
      <c r="D2167" s="11">
        <f>VLOOKUP($A2167,'Medical Examinations'!$A2167:$O4501,3,FALSE)</f>
        <v>6.19</v>
      </c>
      <c r="E2167" s="11" t="str">
        <f>VLOOKUP($A2167,'Medical Examinations'!$A2167:$P4501,14,FALSE)</f>
        <v>No</v>
      </c>
      <c r="F2167" s="11" t="str">
        <f>VLOOKUP($A2167,'Medical Examinations'!$A2167:$O4501,5,FALSE)</f>
        <v>No</v>
      </c>
      <c r="G2167" s="11" t="str">
        <f>VLOOKUP($A2167,'Medical Examinations'!$A2167:$O4501,6,FALSE)</f>
        <v>No</v>
      </c>
      <c r="H2167" s="11">
        <f>VLOOKUP($A2167,'Medical Examinations'!$A2167:$P4501,13,FALSE)</f>
        <v>0</v>
      </c>
      <c r="I2167" s="11" t="str">
        <f>VLOOKUP($A2167,'Medical Examinations'!$A2167:$P4501,16,FALSE)</f>
        <v>No</v>
      </c>
      <c r="J2167" s="11" t="str">
        <f>VLOOKUP($A2167,'Medical Examinations'!$A2167:$P4501,11,FALSE)</f>
        <v>Obesity</v>
      </c>
      <c r="K2167" s="11" t="str">
        <f>VLOOKUP($A2167,'Medical Examinations'!$A2167:$P4501,12,FALSE)</f>
        <v>Prediabetes</v>
      </c>
      <c r="L2167" s="11" t="str">
        <f>VLOOKUP($A998,'Hospitalisation Details'!$K998:$S3340,7,FALSE)</f>
        <v>11 Oct 1969</v>
      </c>
      <c r="M2167" s="17">
        <f>VLOOKUP($A998,'Hospitalisation Details'!$K998:$S3340,9,FALSE)</f>
        <v>11264.54</v>
      </c>
      <c r="N2167" s="11" t="str">
        <f>VLOOKUP($A998,'Hospitalisation Details'!$K998:$S3340,4,FALSE)</f>
        <v>Tier - 3</v>
      </c>
      <c r="O2167" s="11" t="str">
        <f>VLOOKUP($A998,'Hospitalisation Details'!$K998:$S3340,5,FALSE)</f>
        <v>Tier - 2</v>
      </c>
      <c r="P2167" s="11" t="str">
        <f>VLOOKUP($A998,'Hospitalisation Details'!$K998:$S3340,6,FALSE)</f>
        <v>R1011</v>
      </c>
      <c r="Q2167" s="36">
        <f ca="1">VLOOKUP($A998,'Hospitalisation Details'!$K998:$S3340,8,FALSE)</f>
        <v>55</v>
      </c>
    </row>
    <row r="2168" spans="1:17" x14ac:dyDescent="0.3">
      <c r="A2168" s="14" t="str">
        <f>VLOOKUP('Customer Names'!A2168,'Customer Names'!A2168:F4502,1,FALSE)</f>
        <v>Id2167</v>
      </c>
      <c r="B2168" s="11" t="str">
        <f>VLOOKUP('Customer Names'!B2168,'Customer Names'!B2168:G4502,5,FALSE)</f>
        <v>Tadese</v>
      </c>
      <c r="C2168" s="11">
        <f>VLOOKUP($A2168,'Medical Examinations'!$A2168:$O4502,2,FALSE)</f>
        <v>24.6</v>
      </c>
      <c r="D2168" s="11">
        <f>VLOOKUP($A2168,'Medical Examinations'!$A2168:$O4502,3,FALSE)</f>
        <v>6.19</v>
      </c>
      <c r="E2168" s="11" t="str">
        <f>VLOOKUP($A2168,'Medical Examinations'!$A2168:$P4502,14,FALSE)</f>
        <v>No</v>
      </c>
      <c r="F2168" s="11" t="str">
        <f>VLOOKUP($A2168,'Medical Examinations'!$A2168:$O4502,5,FALSE)</f>
        <v>No</v>
      </c>
      <c r="G2168" s="11" t="str">
        <f>VLOOKUP($A2168,'Medical Examinations'!$A2168:$O4502,6,FALSE)</f>
        <v>Yes</v>
      </c>
      <c r="H2168" s="11">
        <f>VLOOKUP($A2168,'Medical Examinations'!$A2168:$P4502,13,FALSE)</f>
        <v>1</v>
      </c>
      <c r="I2168" s="11" t="str">
        <f>VLOOKUP($A2168,'Medical Examinations'!$A2168:$P4502,16,FALSE)</f>
        <v>No</v>
      </c>
      <c r="J2168" s="11" t="str">
        <f>VLOOKUP($A2168,'Medical Examinations'!$A2168:$P4502,11,FALSE)</f>
        <v>Normal Weight</v>
      </c>
      <c r="K2168" s="11" t="str">
        <f>VLOOKUP($A2168,'Medical Examinations'!$A2168:$P4502,12,FALSE)</f>
        <v>Prediabetes</v>
      </c>
      <c r="L2168" s="11" t="str">
        <f>VLOOKUP($A999,'Hospitalisation Details'!$K999:$S3341,7,FALSE)</f>
        <v>2 Oct 1981</v>
      </c>
      <c r="M2168" s="17">
        <f>VLOOKUP($A999,'Hospitalisation Details'!$K999:$S3341,9,FALSE)</f>
        <v>11255.29</v>
      </c>
      <c r="N2168" s="11" t="str">
        <f>VLOOKUP($A999,'Hospitalisation Details'!$K999:$S3341,4,FALSE)</f>
        <v>Tier - 3</v>
      </c>
      <c r="O2168" s="11" t="str">
        <f>VLOOKUP($A999,'Hospitalisation Details'!$K999:$S3341,5,FALSE)</f>
        <v>Tier - 1</v>
      </c>
      <c r="P2168" s="11" t="str">
        <f>VLOOKUP($A999,'Hospitalisation Details'!$K999:$S3341,6,FALSE)</f>
        <v>R1026</v>
      </c>
      <c r="Q2168" s="36">
        <f ca="1">VLOOKUP($A999,'Hospitalisation Details'!$K999:$S3341,8,FALSE)</f>
        <v>43</v>
      </c>
    </row>
    <row r="2169" spans="1:17" x14ac:dyDescent="0.3">
      <c r="A2169" s="14" t="str">
        <f>VLOOKUP('Customer Names'!A2169,'Customer Names'!A2169:F4503,1,FALSE)</f>
        <v>Id2168</v>
      </c>
      <c r="B2169" s="11" t="str">
        <f>VLOOKUP('Customer Names'!B2169,'Customer Names'!B2169:G4503,5,FALSE)</f>
        <v>Jonathan</v>
      </c>
      <c r="C2169" s="11">
        <f>VLOOKUP($A2169,'Medical Examinations'!$A2169:$O4503,2,FALSE)</f>
        <v>20.9</v>
      </c>
      <c r="D2169" s="11">
        <f>VLOOKUP($A2169,'Medical Examinations'!$A2169:$O4503,3,FALSE)</f>
        <v>5.12</v>
      </c>
      <c r="E2169" s="11" t="str">
        <f>VLOOKUP($A2169,'Medical Examinations'!$A2169:$P4503,14,FALSE)</f>
        <v>No</v>
      </c>
      <c r="F2169" s="11" t="str">
        <f>VLOOKUP($A2169,'Medical Examinations'!$A2169:$O4503,5,FALSE)</f>
        <v>No</v>
      </c>
      <c r="G2169" s="11" t="str">
        <f>VLOOKUP($A2169,'Medical Examinations'!$A2169:$O4503,6,FALSE)</f>
        <v>Yes</v>
      </c>
      <c r="H2169" s="11">
        <f>VLOOKUP($A2169,'Medical Examinations'!$A2169:$P4503,13,FALSE)</f>
        <v>1</v>
      </c>
      <c r="I2169" s="11" t="str">
        <f>VLOOKUP($A2169,'Medical Examinations'!$A2169:$P4503,16,FALSE)</f>
        <v>No</v>
      </c>
      <c r="J2169" s="11" t="str">
        <f>VLOOKUP($A2169,'Medical Examinations'!$A2169:$P4503,11,FALSE)</f>
        <v>Normal Weight</v>
      </c>
      <c r="K2169" s="11" t="str">
        <f>VLOOKUP($A2169,'Medical Examinations'!$A2169:$P4503,12,FALSE)</f>
        <v>Normal</v>
      </c>
      <c r="L2169" s="11" t="str">
        <f>VLOOKUP($A1000,'Hospitalisation Details'!$K1000:$S3342,7,FALSE)</f>
        <v>20 Aug 1969</v>
      </c>
      <c r="M2169" s="17">
        <f>VLOOKUP($A1000,'Hospitalisation Details'!$K1000:$S3342,9,FALSE)</f>
        <v>11253.42</v>
      </c>
      <c r="N2169" s="11" t="str">
        <f>VLOOKUP($A1000,'Hospitalisation Details'!$K1000:$S3342,4,FALSE)</f>
        <v>Tier - 3</v>
      </c>
      <c r="O2169" s="11" t="str">
        <f>VLOOKUP($A1000,'Hospitalisation Details'!$K1000:$S3342,5,FALSE)</f>
        <v>Tier - 1</v>
      </c>
      <c r="P2169" s="11" t="str">
        <f>VLOOKUP($A1000,'Hospitalisation Details'!$K1000:$S3342,6,FALSE)</f>
        <v>R1011</v>
      </c>
      <c r="Q2169" s="36">
        <f ca="1">VLOOKUP($A1000,'Hospitalisation Details'!$K1000:$S3342,8,FALSE)</f>
        <v>55</v>
      </c>
    </row>
    <row r="2170" spans="1:17" x14ac:dyDescent="0.3">
      <c r="A2170" s="14" t="str">
        <f>VLOOKUP('Customer Names'!A2170,'Customer Names'!A2170:F4504,1,FALSE)</f>
        <v>Id2169</v>
      </c>
      <c r="B2170" s="11" t="str">
        <f>VLOOKUP('Customer Names'!B2170,'Customer Names'!B2170:G4504,5,FALSE)</f>
        <v>Dathan</v>
      </c>
      <c r="C2170" s="11">
        <f>VLOOKUP($A2170,'Medical Examinations'!$A2170:$O4504,2,FALSE)</f>
        <v>34.4</v>
      </c>
      <c r="D2170" s="11">
        <f>VLOOKUP($A2170,'Medical Examinations'!$A2170:$O4504,3,FALSE)</f>
        <v>4.04</v>
      </c>
      <c r="E2170" s="11" t="str">
        <f>VLOOKUP($A2170,'Medical Examinations'!$A2170:$P4504,14,FALSE)</f>
        <v>No</v>
      </c>
      <c r="F2170" s="11" t="str">
        <f>VLOOKUP($A2170,'Medical Examinations'!$A2170:$O4504,5,FALSE)</f>
        <v>No</v>
      </c>
      <c r="G2170" s="11" t="str">
        <f>VLOOKUP($A2170,'Medical Examinations'!$A2170:$O4504,6,FALSE)</f>
        <v>No</v>
      </c>
      <c r="H2170" s="11">
        <f>VLOOKUP($A2170,'Medical Examinations'!$A2170:$P4504,13,FALSE)</f>
        <v>0</v>
      </c>
      <c r="I2170" s="11" t="str">
        <f>VLOOKUP($A2170,'Medical Examinations'!$A2170:$P4504,16,FALSE)</f>
        <v>No</v>
      </c>
      <c r="J2170" s="11" t="str">
        <f>VLOOKUP($A2170,'Medical Examinations'!$A2170:$P4504,11,FALSE)</f>
        <v>Obesity</v>
      </c>
      <c r="K2170" s="11" t="str">
        <f>VLOOKUP($A2170,'Medical Examinations'!$A2170:$P4504,12,FALSE)</f>
        <v>Normal</v>
      </c>
      <c r="L2170" s="11" t="str">
        <f>VLOOKUP($A1001,'Hospitalisation Details'!$K1001:$S3343,7,FALSE)</f>
        <v>17 Dec 1989</v>
      </c>
      <c r="M2170" s="17">
        <f>VLOOKUP($A1001,'Hospitalisation Details'!$K1001:$S3343,9,FALSE)</f>
        <v>11250.43</v>
      </c>
      <c r="N2170" s="11" t="str">
        <f>VLOOKUP($A1001,'Hospitalisation Details'!$K1001:$S3343,4,FALSE)</f>
        <v>Tier - 3</v>
      </c>
      <c r="O2170" s="11" t="str">
        <f>VLOOKUP($A1001,'Hospitalisation Details'!$K1001:$S3343,5,FALSE)</f>
        <v>Tier - 2</v>
      </c>
      <c r="P2170" s="11" t="str">
        <f>VLOOKUP($A1001,'Hospitalisation Details'!$K1001:$S3343,6,FALSE)</f>
        <v>R1026</v>
      </c>
      <c r="Q2170" s="36">
        <f ca="1">VLOOKUP($A1001,'Hospitalisation Details'!$K1001:$S3343,8,FALSE)</f>
        <v>35</v>
      </c>
    </row>
    <row r="2171" spans="1:17" x14ac:dyDescent="0.3">
      <c r="A2171" s="14" t="str">
        <f>VLOOKUP('Customer Names'!A2171,'Customer Names'!A2171:F4505,1,FALSE)</f>
        <v>Id2170</v>
      </c>
      <c r="B2171" s="11" t="str">
        <f>VLOOKUP('Customer Names'!B2171,'Customer Names'!B2171:G4505,5,FALSE)</f>
        <v>Eric</v>
      </c>
      <c r="C2171" s="11">
        <f>VLOOKUP($A2171,'Medical Examinations'!$A2171:$O4505,2,FALSE)</f>
        <v>32.56</v>
      </c>
      <c r="D2171" s="11">
        <f>VLOOKUP($A2171,'Medical Examinations'!$A2171:$O4505,3,FALSE)</f>
        <v>5.36</v>
      </c>
      <c r="E2171" s="11" t="str">
        <f>VLOOKUP($A2171,'Medical Examinations'!$A2171:$P4505,14,FALSE)</f>
        <v>No</v>
      </c>
      <c r="F2171" s="11" t="str">
        <f>VLOOKUP($A2171,'Medical Examinations'!$A2171:$O4505,5,FALSE)</f>
        <v>No</v>
      </c>
      <c r="G2171" s="11" t="str">
        <f>VLOOKUP($A2171,'Medical Examinations'!$A2171:$O4505,6,FALSE)</f>
        <v>No</v>
      </c>
      <c r="H2171" s="11">
        <f>VLOOKUP($A2171,'Medical Examinations'!$A2171:$P4505,13,FALSE)</f>
        <v>0</v>
      </c>
      <c r="I2171" s="11" t="str">
        <f>VLOOKUP($A2171,'Medical Examinations'!$A2171:$P4505,16,FALSE)</f>
        <v>No</v>
      </c>
      <c r="J2171" s="11" t="str">
        <f>VLOOKUP($A2171,'Medical Examinations'!$A2171:$P4505,11,FALSE)</f>
        <v>Obesity</v>
      </c>
      <c r="K2171" s="11" t="str">
        <f>VLOOKUP($A2171,'Medical Examinations'!$A2171:$P4505,12,FALSE)</f>
        <v>Normal</v>
      </c>
      <c r="L2171" s="11" t="str">
        <f>VLOOKUP($A1002,'Hospitalisation Details'!$K1002:$S3344,7,FALSE)</f>
        <v>30 Dec 1969</v>
      </c>
      <c r="M2171" s="17">
        <f>VLOOKUP($A1002,'Hospitalisation Details'!$K1002:$S3344,9,FALSE)</f>
        <v>11244.38</v>
      </c>
      <c r="N2171" s="11" t="str">
        <f>VLOOKUP($A1002,'Hospitalisation Details'!$K1002:$S3344,4,FALSE)</f>
        <v>Tier - 3</v>
      </c>
      <c r="O2171" s="11" t="str">
        <f>VLOOKUP($A1002,'Hospitalisation Details'!$K1002:$S3344,5,FALSE)</f>
        <v>Tier - 1</v>
      </c>
      <c r="P2171" s="11" t="str">
        <f>VLOOKUP($A1002,'Hospitalisation Details'!$K1002:$S3344,6,FALSE)</f>
        <v>R1016</v>
      </c>
      <c r="Q2171" s="36">
        <f ca="1">VLOOKUP($A1002,'Hospitalisation Details'!$K1002:$S3344,8,FALSE)</f>
        <v>55</v>
      </c>
    </row>
    <row r="2172" spans="1:17" x14ac:dyDescent="0.3">
      <c r="A2172" s="14" t="str">
        <f>VLOOKUP('Customer Names'!A2172,'Customer Names'!A2172:F4506,1,FALSE)</f>
        <v>Id2171</v>
      </c>
      <c r="B2172" s="11" t="str">
        <f>VLOOKUP('Customer Names'!B2172,'Customer Names'!B2172:G4506,5,FALSE)</f>
        <v>Allison M</v>
      </c>
      <c r="C2172" s="11">
        <f>VLOOKUP($A2172,'Medical Examinations'!$A2172:$O4506,2,FALSE)</f>
        <v>27.98</v>
      </c>
      <c r="D2172" s="11">
        <f>VLOOKUP($A2172,'Medical Examinations'!$A2172:$O4506,3,FALSE)</f>
        <v>4.38</v>
      </c>
      <c r="E2172" s="11" t="str">
        <f>VLOOKUP($A2172,'Medical Examinations'!$A2172:$P4506,14,FALSE)</f>
        <v>No</v>
      </c>
      <c r="F2172" s="11" t="str">
        <f>VLOOKUP($A2172,'Medical Examinations'!$A2172:$O4506,5,FALSE)</f>
        <v>Yes</v>
      </c>
      <c r="G2172" s="11" t="str">
        <f>VLOOKUP($A2172,'Medical Examinations'!$A2172:$O4506,6,FALSE)</f>
        <v>No</v>
      </c>
      <c r="H2172" s="11">
        <f>VLOOKUP($A2172,'Medical Examinations'!$A2172:$P4506,13,FALSE)</f>
        <v>1</v>
      </c>
      <c r="I2172" s="11" t="str">
        <f>VLOOKUP($A2172,'Medical Examinations'!$A2172:$P4506,16,FALSE)</f>
        <v>No</v>
      </c>
      <c r="J2172" s="11" t="str">
        <f>VLOOKUP($A2172,'Medical Examinations'!$A2172:$P4506,11,FALSE)</f>
        <v>Overweight</v>
      </c>
      <c r="K2172" s="11" t="str">
        <f>VLOOKUP($A2172,'Medical Examinations'!$A2172:$P4506,12,FALSE)</f>
        <v>Normal</v>
      </c>
      <c r="L2172" s="11" t="str">
        <f>VLOOKUP($A1003,'Hospitalisation Details'!$K1003:$S3345,7,FALSE)</f>
        <v>28 Jun 1976</v>
      </c>
      <c r="M2172" s="17">
        <f>VLOOKUP($A1003,'Hospitalisation Details'!$K1003:$S3345,9,FALSE)</f>
        <v>11217.35</v>
      </c>
      <c r="N2172" s="11" t="str">
        <f>VLOOKUP($A1003,'Hospitalisation Details'!$K1003:$S3345,4,FALSE)</f>
        <v>Tier - 3</v>
      </c>
      <c r="O2172" s="11" t="str">
        <f>VLOOKUP($A1003,'Hospitalisation Details'!$K1003:$S3345,5,FALSE)</f>
        <v>Tier - 2</v>
      </c>
      <c r="P2172" s="11" t="str">
        <f>VLOOKUP($A1003,'Hospitalisation Details'!$K1003:$S3345,6,FALSE)</f>
        <v>R1025</v>
      </c>
      <c r="Q2172" s="36">
        <f ca="1">VLOOKUP($A1003,'Hospitalisation Details'!$K1003:$S3345,8,FALSE)</f>
        <v>48</v>
      </c>
    </row>
    <row r="2173" spans="1:17" x14ac:dyDescent="0.3">
      <c r="A2173" s="14" t="str">
        <f>VLOOKUP('Customer Names'!A2173,'Customer Names'!A2173:F4507,1,FALSE)</f>
        <v>Id2172</v>
      </c>
      <c r="B2173" s="11" t="str">
        <f>VLOOKUP('Customer Names'!B2173,'Customer Names'!B2173:G4507,5,FALSE)</f>
        <v>Paul</v>
      </c>
      <c r="C2173" s="11">
        <f>VLOOKUP($A2173,'Medical Examinations'!$A2173:$O4507,2,FALSE)</f>
        <v>26.51</v>
      </c>
      <c r="D2173" s="11">
        <f>VLOOKUP($A2173,'Medical Examinations'!$A2173:$O4507,3,FALSE)</f>
        <v>4.58</v>
      </c>
      <c r="E2173" s="11" t="str">
        <f>VLOOKUP($A2173,'Medical Examinations'!$A2173:$P4507,14,FALSE)</f>
        <v>No</v>
      </c>
      <c r="F2173" s="11" t="str">
        <f>VLOOKUP($A2173,'Medical Examinations'!$A2173:$O4507,5,FALSE)</f>
        <v>No</v>
      </c>
      <c r="G2173" s="11" t="str">
        <f>VLOOKUP($A2173,'Medical Examinations'!$A2173:$O4507,6,FALSE)</f>
        <v>No</v>
      </c>
      <c r="H2173" s="11">
        <f>VLOOKUP($A2173,'Medical Examinations'!$A2173:$P4507,13,FALSE)</f>
        <v>0</v>
      </c>
      <c r="I2173" s="11" t="str">
        <f>VLOOKUP($A2173,'Medical Examinations'!$A2173:$P4507,16,FALSE)</f>
        <v>No</v>
      </c>
      <c r="J2173" s="11" t="str">
        <f>VLOOKUP($A2173,'Medical Examinations'!$A2173:$P4507,11,FALSE)</f>
        <v>Overweight</v>
      </c>
      <c r="K2173" s="11" t="str">
        <f>VLOOKUP($A2173,'Medical Examinations'!$A2173:$P4507,12,FALSE)</f>
        <v>Normal</v>
      </c>
      <c r="L2173" s="11" t="str">
        <f>VLOOKUP($A1004,'Hospitalisation Details'!$K1004:$S3346,7,FALSE)</f>
        <v>14 Jun 1970</v>
      </c>
      <c r="M2173" s="17">
        <f>VLOOKUP($A1004,'Hospitalisation Details'!$K1004:$S3346,9,FALSE)</f>
        <v>11187.66</v>
      </c>
      <c r="N2173" s="11" t="str">
        <f>VLOOKUP($A1004,'Hospitalisation Details'!$K1004:$S3346,4,FALSE)</f>
        <v>Tier - 3</v>
      </c>
      <c r="O2173" s="11" t="str">
        <f>VLOOKUP($A1004,'Hospitalisation Details'!$K1004:$S3346,5,FALSE)</f>
        <v>Tier - 2</v>
      </c>
      <c r="P2173" s="11" t="str">
        <f>VLOOKUP($A1004,'Hospitalisation Details'!$K1004:$S3346,6,FALSE)</f>
        <v>R1012</v>
      </c>
      <c r="Q2173" s="36">
        <f ca="1">VLOOKUP($A1004,'Hospitalisation Details'!$K1004:$S3346,8,FALSE)</f>
        <v>54</v>
      </c>
    </row>
    <row r="2174" spans="1:17" x14ac:dyDescent="0.3">
      <c r="A2174" s="14" t="str">
        <f>VLOOKUP('Customer Names'!A2174,'Customer Names'!A2174:F4508,1,FALSE)</f>
        <v>Id2173</v>
      </c>
      <c r="B2174" s="11" t="str">
        <f>VLOOKUP('Customer Names'!B2174,'Customer Names'!B2174:G4508,5,FALSE)</f>
        <v>Aaron R</v>
      </c>
      <c r="C2174" s="11">
        <f>VLOOKUP($A2174,'Medical Examinations'!$A2174:$O4508,2,FALSE)</f>
        <v>29.734999999999999</v>
      </c>
      <c r="D2174" s="11">
        <f>VLOOKUP($A2174,'Medical Examinations'!$A2174:$O4508,3,FALSE)</f>
        <v>11.92</v>
      </c>
      <c r="E2174" s="11" t="str">
        <f>VLOOKUP($A2174,'Medical Examinations'!$A2174:$P4508,14,FALSE)</f>
        <v>No</v>
      </c>
      <c r="F2174" s="11" t="str">
        <f>VLOOKUP($A2174,'Medical Examinations'!$A2174:$O4508,5,FALSE)</f>
        <v>No</v>
      </c>
      <c r="G2174" s="11" t="str">
        <f>VLOOKUP($A2174,'Medical Examinations'!$A2174:$O4508,6,FALSE)</f>
        <v>No</v>
      </c>
      <c r="H2174" s="11">
        <f>VLOOKUP($A2174,'Medical Examinations'!$A2174:$P4508,13,FALSE)</f>
        <v>0</v>
      </c>
      <c r="I2174" s="11" t="str">
        <f>VLOOKUP($A2174,'Medical Examinations'!$A2174:$P4508,16,FALSE)</f>
        <v>No</v>
      </c>
      <c r="J2174" s="11" t="str">
        <f>VLOOKUP($A2174,'Medical Examinations'!$A2174:$P4508,11,FALSE)</f>
        <v>Overweight</v>
      </c>
      <c r="K2174" s="11" t="str">
        <f>VLOOKUP($A2174,'Medical Examinations'!$A2174:$P4508,12,FALSE)</f>
        <v>Diabetes</v>
      </c>
      <c r="L2174" s="11" t="str">
        <f>VLOOKUP($A1005,'Hospitalisation Details'!$K1005:$S3347,7,FALSE)</f>
        <v>3 Sep 1972</v>
      </c>
      <c r="M2174" s="17">
        <f>VLOOKUP($A1005,'Hospitalisation Details'!$K1005:$S3347,9,FALSE)</f>
        <v>11186.2</v>
      </c>
      <c r="N2174" s="11" t="str">
        <f>VLOOKUP($A1005,'Hospitalisation Details'!$K1005:$S3347,4,FALSE)</f>
        <v>Tier - 3</v>
      </c>
      <c r="O2174" s="11" t="str">
        <f>VLOOKUP($A1005,'Hospitalisation Details'!$K1005:$S3347,5,FALSE)</f>
        <v>Tier - 2</v>
      </c>
      <c r="P2174" s="11" t="str">
        <f>VLOOKUP($A1005,'Hospitalisation Details'!$K1005:$S3347,6,FALSE)</f>
        <v>R1021</v>
      </c>
      <c r="Q2174" s="36">
        <f ca="1">VLOOKUP($A1005,'Hospitalisation Details'!$K1005:$S3347,8,FALSE)</f>
        <v>52</v>
      </c>
    </row>
    <row r="2175" spans="1:17" x14ac:dyDescent="0.3">
      <c r="A2175" s="14" t="str">
        <f>VLOOKUP('Customer Names'!A2175,'Customer Names'!A2175:F4509,1,FALSE)</f>
        <v>Id2174</v>
      </c>
      <c r="B2175" s="11" t="str">
        <f>VLOOKUP('Customer Names'!B2175,'Customer Names'!B2175:G4509,5,FALSE)</f>
        <v>Caitlin H</v>
      </c>
      <c r="C2175" s="11">
        <f>VLOOKUP($A2175,'Medical Examinations'!$A2175:$O4509,2,FALSE)</f>
        <v>40.5</v>
      </c>
      <c r="D2175" s="11">
        <f>VLOOKUP($A2175,'Medical Examinations'!$A2175:$O4509,3,FALSE)</f>
        <v>5.4</v>
      </c>
      <c r="E2175" s="11" t="str">
        <f>VLOOKUP($A2175,'Medical Examinations'!$A2175:$P4509,14,FALSE)</f>
        <v>No</v>
      </c>
      <c r="F2175" s="11" t="str">
        <f>VLOOKUP($A2175,'Medical Examinations'!$A2175:$O4509,5,FALSE)</f>
        <v>No</v>
      </c>
      <c r="G2175" s="11" t="str">
        <f>VLOOKUP($A2175,'Medical Examinations'!$A2175:$O4509,6,FALSE)</f>
        <v>Yes</v>
      </c>
      <c r="H2175" s="11">
        <f>VLOOKUP($A2175,'Medical Examinations'!$A2175:$P4509,13,FALSE)</f>
        <v>1</v>
      </c>
      <c r="I2175" s="11" t="str">
        <f>VLOOKUP($A2175,'Medical Examinations'!$A2175:$P4509,16,FALSE)</f>
        <v>No</v>
      </c>
      <c r="J2175" s="11" t="str">
        <f>VLOOKUP($A2175,'Medical Examinations'!$A2175:$P4509,11,FALSE)</f>
        <v>Obesity</v>
      </c>
      <c r="K2175" s="11" t="str">
        <f>VLOOKUP($A2175,'Medical Examinations'!$A2175:$P4509,12,FALSE)</f>
        <v>Normal</v>
      </c>
      <c r="L2175" s="11" t="str">
        <f>VLOOKUP($A1006,'Hospitalisation Details'!$K1006:$S3348,7,FALSE)</f>
        <v>6 Aug 1966</v>
      </c>
      <c r="M2175" s="17">
        <f>VLOOKUP($A1006,'Hospitalisation Details'!$K1006:$S3348,9,FALSE)</f>
        <v>11165.42</v>
      </c>
      <c r="N2175" s="11" t="str">
        <f>VLOOKUP($A1006,'Hospitalisation Details'!$K1006:$S3348,4,FALSE)</f>
        <v>Tier - 3</v>
      </c>
      <c r="O2175" s="11" t="str">
        <f>VLOOKUP($A1006,'Hospitalisation Details'!$K1006:$S3348,5,FALSE)</f>
        <v>Tier - 1</v>
      </c>
      <c r="P2175" s="11" t="str">
        <f>VLOOKUP($A1006,'Hospitalisation Details'!$K1006:$S3348,6,FALSE)</f>
        <v>R1016</v>
      </c>
      <c r="Q2175" s="36">
        <f ca="1">VLOOKUP($A1006,'Hospitalisation Details'!$K1006:$S3348,8,FALSE)</f>
        <v>58</v>
      </c>
    </row>
    <row r="2176" spans="1:17" x14ac:dyDescent="0.3">
      <c r="A2176" s="14" t="str">
        <f>VLOOKUP('Customer Names'!A2176,'Customer Names'!A2176:F4510,1,FALSE)</f>
        <v>Id2175</v>
      </c>
      <c r="B2176" s="11" t="str">
        <f>VLOOKUP('Customer Names'!B2176,'Customer Names'!B2176:G4510,5,FALSE)</f>
        <v>Harald E</v>
      </c>
      <c r="C2176" s="11">
        <f>VLOOKUP($A2176,'Medical Examinations'!$A2176:$O4510,2,FALSE)</f>
        <v>25.64</v>
      </c>
      <c r="D2176" s="11">
        <f>VLOOKUP($A2176,'Medical Examinations'!$A2176:$O4510,3,FALSE)</f>
        <v>4.76</v>
      </c>
      <c r="E2176" s="11" t="str">
        <f>VLOOKUP($A2176,'Medical Examinations'!$A2176:$P4510,14,FALSE)</f>
        <v>No</v>
      </c>
      <c r="F2176" s="11" t="str">
        <f>VLOOKUP($A2176,'Medical Examinations'!$A2176:$O4510,5,FALSE)</f>
        <v>No</v>
      </c>
      <c r="G2176" s="11" t="str">
        <f>VLOOKUP($A2176,'Medical Examinations'!$A2176:$O4510,6,FALSE)</f>
        <v>No</v>
      </c>
      <c r="H2176" s="11">
        <f>VLOOKUP($A2176,'Medical Examinations'!$A2176:$P4510,13,FALSE)</f>
        <v>1</v>
      </c>
      <c r="I2176" s="11" t="str">
        <f>VLOOKUP($A2176,'Medical Examinations'!$A2176:$P4510,16,FALSE)</f>
        <v>No</v>
      </c>
      <c r="J2176" s="11" t="str">
        <f>VLOOKUP($A2176,'Medical Examinations'!$A2176:$P4510,11,FALSE)</f>
        <v>Overweight</v>
      </c>
      <c r="K2176" s="11" t="str">
        <f>VLOOKUP($A2176,'Medical Examinations'!$A2176:$P4510,12,FALSE)</f>
        <v>Normal</v>
      </c>
      <c r="L2176" s="11" t="str">
        <f>VLOOKUP($A1007,'Hospitalisation Details'!$K1007:$S3349,7,FALSE)</f>
        <v>25 Jun 1969</v>
      </c>
      <c r="M2176" s="17">
        <f>VLOOKUP($A1007,'Hospitalisation Details'!$K1007:$S3349,9,FALSE)</f>
        <v>11163.57</v>
      </c>
      <c r="N2176" s="11" t="str">
        <f>VLOOKUP($A1007,'Hospitalisation Details'!$K1007:$S3349,4,FALSE)</f>
        <v>Tier - 3</v>
      </c>
      <c r="O2176" s="11" t="str">
        <f>VLOOKUP($A1007,'Hospitalisation Details'!$K1007:$S3349,5,FALSE)</f>
        <v>Tier - 2</v>
      </c>
      <c r="P2176" s="11" t="str">
        <f>VLOOKUP($A1007,'Hospitalisation Details'!$K1007:$S3349,6,FALSE)</f>
        <v>R1011</v>
      </c>
      <c r="Q2176" s="36">
        <f ca="1">VLOOKUP($A1007,'Hospitalisation Details'!$K1007:$S3349,8,FALSE)</f>
        <v>55</v>
      </c>
    </row>
    <row r="2177" spans="1:17" x14ac:dyDescent="0.3">
      <c r="A2177" s="14" t="str">
        <f>VLOOKUP('Customer Names'!A2177,'Customer Names'!A2177:F4511,1,FALSE)</f>
        <v>Id2176</v>
      </c>
      <c r="B2177" s="11" t="str">
        <f>VLOOKUP('Customer Names'!B2177,'Customer Names'!B2177:G4511,5,FALSE)</f>
        <v>Siobhan A</v>
      </c>
      <c r="C2177" s="11">
        <f>VLOOKUP($A2177,'Medical Examinations'!$A2177:$O4511,2,FALSE)</f>
        <v>32.9</v>
      </c>
      <c r="D2177" s="11">
        <f>VLOOKUP($A2177,'Medical Examinations'!$A2177:$O4511,3,FALSE)</f>
        <v>4.78</v>
      </c>
      <c r="E2177" s="11" t="str">
        <f>VLOOKUP($A2177,'Medical Examinations'!$A2177:$P4511,14,FALSE)</f>
        <v>No</v>
      </c>
      <c r="F2177" s="11" t="str">
        <f>VLOOKUP($A2177,'Medical Examinations'!$A2177:$O4511,5,FALSE)</f>
        <v>No</v>
      </c>
      <c r="G2177" s="11" t="str">
        <f>VLOOKUP($A2177,'Medical Examinations'!$A2177:$O4511,6,FALSE)</f>
        <v>Yes</v>
      </c>
      <c r="H2177" s="11">
        <f>VLOOKUP($A2177,'Medical Examinations'!$A2177:$P4511,13,FALSE)</f>
        <v>1</v>
      </c>
      <c r="I2177" s="11" t="str">
        <f>VLOOKUP($A2177,'Medical Examinations'!$A2177:$P4511,16,FALSE)</f>
        <v>No</v>
      </c>
      <c r="J2177" s="11" t="str">
        <f>VLOOKUP($A2177,'Medical Examinations'!$A2177:$P4511,11,FALSE)</f>
        <v>Obesity</v>
      </c>
      <c r="K2177" s="11" t="str">
        <f>VLOOKUP($A2177,'Medical Examinations'!$A2177:$P4511,12,FALSE)</f>
        <v>Normal</v>
      </c>
      <c r="L2177" s="11" t="str">
        <f>VLOOKUP($A1008,'Hospitalisation Details'!$K1008:$S3350,7,FALSE)</f>
        <v>30 Nov 1969</v>
      </c>
      <c r="M2177" s="17">
        <f>VLOOKUP($A1008,'Hospitalisation Details'!$K1008:$S3350,9,FALSE)</f>
        <v>11150.78</v>
      </c>
      <c r="N2177" s="11" t="str">
        <f>VLOOKUP($A1008,'Hospitalisation Details'!$K1008:$S3350,4,FALSE)</f>
        <v>Tier - 3</v>
      </c>
      <c r="O2177" s="11" t="str">
        <f>VLOOKUP($A1008,'Hospitalisation Details'!$K1008:$S3350,5,FALSE)</f>
        <v>Tier - 2</v>
      </c>
      <c r="P2177" s="11" t="str">
        <f>VLOOKUP($A1008,'Hospitalisation Details'!$K1008:$S3350,6,FALSE)</f>
        <v>R1011</v>
      </c>
      <c r="Q2177" s="36">
        <f ca="1">VLOOKUP($A1008,'Hospitalisation Details'!$K1008:$S3350,8,FALSE)</f>
        <v>55</v>
      </c>
    </row>
    <row r="2178" spans="1:17" x14ac:dyDescent="0.3">
      <c r="A2178" s="14" t="str">
        <f>VLOOKUP('Customer Names'!A2178,'Customer Names'!A2178:F4512,1,FALSE)</f>
        <v>Id2177</v>
      </c>
      <c r="B2178" s="11" t="str">
        <f>VLOOKUP('Customer Names'!B2178,'Customer Names'!B2178:G4512,5,FALSE)</f>
        <v>Andrea J</v>
      </c>
      <c r="C2178" s="11">
        <f>VLOOKUP($A2178,'Medical Examinations'!$A2178:$O4512,2,FALSE)</f>
        <v>29.8</v>
      </c>
      <c r="D2178" s="11">
        <f>VLOOKUP($A2178,'Medical Examinations'!$A2178:$O4512,3,FALSE)</f>
        <v>4.26</v>
      </c>
      <c r="E2178" s="11" t="str">
        <f>VLOOKUP($A2178,'Medical Examinations'!$A2178:$P4512,14,FALSE)</f>
        <v>No</v>
      </c>
      <c r="F2178" s="11" t="str">
        <f>VLOOKUP($A2178,'Medical Examinations'!$A2178:$O4512,5,FALSE)</f>
        <v>No</v>
      </c>
      <c r="G2178" s="11" t="str">
        <f>VLOOKUP($A2178,'Medical Examinations'!$A2178:$O4512,6,FALSE)</f>
        <v>Yes</v>
      </c>
      <c r="H2178" s="11">
        <f>VLOOKUP($A2178,'Medical Examinations'!$A2178:$P4512,13,FALSE)</f>
        <v>1</v>
      </c>
      <c r="I2178" s="11" t="str">
        <f>VLOOKUP($A2178,'Medical Examinations'!$A2178:$P4512,16,FALSE)</f>
        <v>No</v>
      </c>
      <c r="J2178" s="11" t="str">
        <f>VLOOKUP($A2178,'Medical Examinations'!$A2178:$P4512,11,FALSE)</f>
        <v>Overweight</v>
      </c>
      <c r="K2178" s="11" t="str">
        <f>VLOOKUP($A2178,'Medical Examinations'!$A2178:$P4512,12,FALSE)</f>
        <v>Normal</v>
      </c>
      <c r="L2178" s="11" t="str">
        <f>VLOOKUP($A1009,'Hospitalisation Details'!$K1009:$S3351,7,FALSE)</f>
        <v>20 Aug 1980</v>
      </c>
      <c r="M2178" s="17">
        <f>VLOOKUP($A1009,'Hospitalisation Details'!$K1009:$S3351,9,FALSE)</f>
        <v>11103.33</v>
      </c>
      <c r="N2178" s="11" t="str">
        <f>VLOOKUP($A1009,'Hospitalisation Details'!$K1009:$S3351,4,FALSE)</f>
        <v>Tier - 3</v>
      </c>
      <c r="O2178" s="11" t="str">
        <f>VLOOKUP($A1009,'Hospitalisation Details'!$K1009:$S3351,5,FALSE)</f>
        <v>Tier - 1</v>
      </c>
      <c r="P2178" s="11" t="str">
        <f>VLOOKUP($A1009,'Hospitalisation Details'!$K1009:$S3351,6,FALSE)</f>
        <v>R1021</v>
      </c>
      <c r="Q2178" s="36">
        <f ca="1">VLOOKUP($A1009,'Hospitalisation Details'!$K1009:$S3351,8,FALSE)</f>
        <v>44</v>
      </c>
    </row>
    <row r="2179" spans="1:17" x14ac:dyDescent="0.3">
      <c r="A2179" s="14" t="str">
        <f>VLOOKUP('Customer Names'!A2179,'Customer Names'!A2179:F4513,1,FALSE)</f>
        <v>Id2178</v>
      </c>
      <c r="B2179" s="11" t="str">
        <f>VLOOKUP('Customer Names'!B2179,'Customer Names'!B2179:G4513,5,FALSE)</f>
        <v>Marie</v>
      </c>
      <c r="C2179" s="11">
        <f>VLOOKUP($A2179,'Medical Examinations'!$A2179:$O4513,2,FALSE)</f>
        <v>28.9</v>
      </c>
      <c r="D2179" s="11">
        <f>VLOOKUP($A2179,'Medical Examinations'!$A2179:$O4513,3,FALSE)</f>
        <v>5.85</v>
      </c>
      <c r="E2179" s="11" t="str">
        <f>VLOOKUP($A2179,'Medical Examinations'!$A2179:$P4513,14,FALSE)</f>
        <v>No</v>
      </c>
      <c r="F2179" s="11" t="str">
        <f>VLOOKUP($A2179,'Medical Examinations'!$A2179:$O4513,5,FALSE)</f>
        <v>No</v>
      </c>
      <c r="G2179" s="11" t="str">
        <f>VLOOKUP($A2179,'Medical Examinations'!$A2179:$O4513,6,FALSE)</f>
        <v>Yes</v>
      </c>
      <c r="H2179" s="11">
        <f>VLOOKUP($A2179,'Medical Examinations'!$A2179:$P4513,13,FALSE)</f>
        <v>1</v>
      </c>
      <c r="I2179" s="11" t="str">
        <f>VLOOKUP($A2179,'Medical Examinations'!$A2179:$P4513,16,FALSE)</f>
        <v>No</v>
      </c>
      <c r="J2179" s="11" t="str">
        <f>VLOOKUP($A2179,'Medical Examinations'!$A2179:$P4513,11,FALSE)</f>
        <v>Overweight</v>
      </c>
      <c r="K2179" s="11" t="str">
        <f>VLOOKUP($A2179,'Medical Examinations'!$A2179:$P4513,12,FALSE)</f>
        <v>Prediabetes</v>
      </c>
      <c r="L2179" s="11" t="str">
        <f>VLOOKUP($A1010,'Hospitalisation Details'!$K1010:$S3352,7,FALSE)</f>
        <v>5 Jul 1966</v>
      </c>
      <c r="M2179" s="17">
        <f>VLOOKUP($A1010,'Hospitalisation Details'!$K1010:$S3352,9,FALSE)</f>
        <v>11093.62</v>
      </c>
      <c r="N2179" s="11" t="str">
        <f>VLOOKUP($A1010,'Hospitalisation Details'!$K1010:$S3352,4,FALSE)</f>
        <v>Tier - 3</v>
      </c>
      <c r="O2179" s="11" t="str">
        <f>VLOOKUP($A1010,'Hospitalisation Details'!$K1010:$S3352,5,FALSE)</f>
        <v>Tier - 1</v>
      </c>
      <c r="P2179" s="11" t="str">
        <f>VLOOKUP($A1010,'Hospitalisation Details'!$K1010:$S3352,6,FALSE)</f>
        <v>R1013</v>
      </c>
      <c r="Q2179" s="36">
        <f ca="1">VLOOKUP($A1010,'Hospitalisation Details'!$K1010:$S3352,8,FALSE)</f>
        <v>58</v>
      </c>
    </row>
    <row r="2180" spans="1:17" x14ac:dyDescent="0.3">
      <c r="A2180" s="14" t="str">
        <f>VLOOKUP('Customer Names'!A2180,'Customer Names'!A2180:F4514,1,FALSE)</f>
        <v>Id2179</v>
      </c>
      <c r="B2180" s="11" t="str">
        <f>VLOOKUP('Customer Names'!B2180,'Customer Names'!B2180:G4514,5,FALSE)</f>
        <v>Rachel A</v>
      </c>
      <c r="C2180" s="11">
        <f>VLOOKUP($A2180,'Medical Examinations'!$A2180:$O4514,2,FALSE)</f>
        <v>24.7</v>
      </c>
      <c r="D2180" s="11">
        <f>VLOOKUP($A2180,'Medical Examinations'!$A2180:$O4514,3,FALSE)</f>
        <v>5.32</v>
      </c>
      <c r="E2180" s="11" t="str">
        <f>VLOOKUP($A2180,'Medical Examinations'!$A2180:$P4514,14,FALSE)</f>
        <v>No</v>
      </c>
      <c r="F2180" s="11" t="str">
        <f>VLOOKUP($A2180,'Medical Examinations'!$A2180:$O4514,5,FALSE)</f>
        <v>No</v>
      </c>
      <c r="G2180" s="11" t="str">
        <f>VLOOKUP($A2180,'Medical Examinations'!$A2180:$O4514,6,FALSE)</f>
        <v>Yes</v>
      </c>
      <c r="H2180" s="11">
        <f>VLOOKUP($A2180,'Medical Examinations'!$A2180:$P4514,13,FALSE)</f>
        <v>1</v>
      </c>
      <c r="I2180" s="11" t="str">
        <f>VLOOKUP($A2180,'Medical Examinations'!$A2180:$P4514,16,FALSE)</f>
        <v>No</v>
      </c>
      <c r="J2180" s="11" t="str">
        <f>VLOOKUP($A2180,'Medical Examinations'!$A2180:$P4514,11,FALSE)</f>
        <v>Normal Weight</v>
      </c>
      <c r="K2180" s="11" t="str">
        <f>VLOOKUP($A2180,'Medical Examinations'!$A2180:$P4514,12,FALSE)</f>
        <v>Normal</v>
      </c>
      <c r="L2180" s="11" t="str">
        <f>VLOOKUP($A1011,'Hospitalisation Details'!$K1011:$S3353,7,FALSE)</f>
        <v>9 Sep 1966</v>
      </c>
      <c r="M2180" s="17">
        <f>VLOOKUP($A1011,'Hospitalisation Details'!$K1011:$S3353,9,FALSE)</f>
        <v>11090.72</v>
      </c>
      <c r="N2180" s="11" t="str">
        <f>VLOOKUP($A1011,'Hospitalisation Details'!$K1011:$S3353,4,FALSE)</f>
        <v>Tier - 3</v>
      </c>
      <c r="O2180" s="11" t="str">
        <f>VLOOKUP($A1011,'Hospitalisation Details'!$K1011:$S3353,5,FALSE)</f>
        <v>Tier - 1</v>
      </c>
      <c r="P2180" s="11" t="str">
        <f>VLOOKUP($A1011,'Hospitalisation Details'!$K1011:$S3353,6,FALSE)</f>
        <v>R1013</v>
      </c>
      <c r="Q2180" s="36">
        <f ca="1">VLOOKUP($A1011,'Hospitalisation Details'!$K1011:$S3353,8,FALSE)</f>
        <v>58</v>
      </c>
    </row>
    <row r="2181" spans="1:17" x14ac:dyDescent="0.3">
      <c r="A2181" s="14" t="str">
        <f>VLOOKUP('Customer Names'!A2181,'Customer Names'!A2181:F4515,1,FALSE)</f>
        <v>Id2180</v>
      </c>
      <c r="B2181" s="11" t="str">
        <f>VLOOKUP('Customer Names'!B2181,'Customer Names'!B2181:G4515,5,FALSE)</f>
        <v>Emma</v>
      </c>
      <c r="C2181" s="11">
        <f>VLOOKUP($A2181,'Medical Examinations'!$A2181:$O4515,2,FALSE)</f>
        <v>20.6</v>
      </c>
      <c r="D2181" s="11">
        <f>VLOOKUP($A2181,'Medical Examinations'!$A2181:$O4515,3,FALSE)</f>
        <v>5.14</v>
      </c>
      <c r="E2181" s="11" t="str">
        <f>VLOOKUP($A2181,'Medical Examinations'!$A2181:$P4515,14,FALSE)</f>
        <v>No</v>
      </c>
      <c r="F2181" s="11" t="str">
        <f>VLOOKUP($A2181,'Medical Examinations'!$A2181:$O4515,5,FALSE)</f>
        <v>No</v>
      </c>
      <c r="G2181" s="11" t="str">
        <f>VLOOKUP($A2181,'Medical Examinations'!$A2181:$O4515,6,FALSE)</f>
        <v>Yes</v>
      </c>
      <c r="H2181" s="11">
        <f>VLOOKUP($A2181,'Medical Examinations'!$A2181:$P4515,13,FALSE)</f>
        <v>1</v>
      </c>
      <c r="I2181" s="11" t="str">
        <f>VLOOKUP($A2181,'Medical Examinations'!$A2181:$P4515,16,FALSE)</f>
        <v>No</v>
      </c>
      <c r="J2181" s="11" t="str">
        <f>VLOOKUP($A2181,'Medical Examinations'!$A2181:$P4515,11,FALSE)</f>
        <v>Normal Weight</v>
      </c>
      <c r="K2181" s="11" t="str">
        <f>VLOOKUP($A2181,'Medical Examinations'!$A2181:$P4515,12,FALSE)</f>
        <v>Normal</v>
      </c>
      <c r="L2181" s="11" t="str">
        <f>VLOOKUP($A1012,'Hospitalisation Details'!$K1012:$S3354,7,FALSE)</f>
        <v>7 Oct 1972</v>
      </c>
      <c r="M2181" s="17">
        <f>VLOOKUP($A1012,'Hospitalisation Details'!$K1012:$S3354,9,FALSE)</f>
        <v>11085.59</v>
      </c>
      <c r="N2181" s="11" t="str">
        <f>VLOOKUP($A1012,'Hospitalisation Details'!$K1012:$S3354,4,FALSE)</f>
        <v>Tier - 3</v>
      </c>
      <c r="O2181" s="11" t="str">
        <f>VLOOKUP($A1012,'Hospitalisation Details'!$K1012:$S3354,5,FALSE)</f>
        <v>Tier - 2</v>
      </c>
      <c r="P2181" s="11" t="str">
        <f>VLOOKUP($A1012,'Hospitalisation Details'!$K1012:$S3354,6,FALSE)</f>
        <v>R1012</v>
      </c>
      <c r="Q2181" s="36">
        <f ca="1">VLOOKUP($A1012,'Hospitalisation Details'!$K1012:$S3354,8,FALSE)</f>
        <v>52</v>
      </c>
    </row>
    <row r="2182" spans="1:17" x14ac:dyDescent="0.3">
      <c r="A2182" s="14" t="str">
        <f>VLOOKUP('Customer Names'!A2182,'Customer Names'!A2182:F4516,1,FALSE)</f>
        <v>Id2181</v>
      </c>
      <c r="B2182" s="11" t="str">
        <f>VLOOKUP('Customer Names'!B2182,'Customer Names'!B2182:G4516,5,FALSE)</f>
        <v>Kiersten</v>
      </c>
      <c r="C2182" s="11">
        <f>VLOOKUP($A2182,'Medical Examinations'!$A2182:$O4516,2,FALSE)</f>
        <v>18.600000000000001</v>
      </c>
      <c r="D2182" s="11">
        <f>VLOOKUP($A2182,'Medical Examinations'!$A2182:$O4516,3,FALSE)</f>
        <v>5</v>
      </c>
      <c r="E2182" s="11" t="str">
        <f>VLOOKUP($A2182,'Medical Examinations'!$A2182:$P4516,14,FALSE)</f>
        <v>No</v>
      </c>
      <c r="F2182" s="11" t="str">
        <f>VLOOKUP($A2182,'Medical Examinations'!$A2182:$O4516,5,FALSE)</f>
        <v>No</v>
      </c>
      <c r="G2182" s="11" t="str">
        <f>VLOOKUP($A2182,'Medical Examinations'!$A2182:$O4516,6,FALSE)</f>
        <v>Yes</v>
      </c>
      <c r="H2182" s="11">
        <f>VLOOKUP($A2182,'Medical Examinations'!$A2182:$P4516,13,FALSE)</f>
        <v>1</v>
      </c>
      <c r="I2182" s="11" t="str">
        <f>VLOOKUP($A2182,'Medical Examinations'!$A2182:$P4516,16,FALSE)</f>
        <v>No</v>
      </c>
      <c r="J2182" s="11" t="str">
        <f>VLOOKUP($A2182,'Medical Examinations'!$A2182:$P4516,11,FALSE)</f>
        <v>Normal Weight</v>
      </c>
      <c r="K2182" s="11" t="str">
        <f>VLOOKUP($A2182,'Medical Examinations'!$A2182:$P4516,12,FALSE)</f>
        <v>Normal</v>
      </c>
      <c r="L2182" s="11" t="str">
        <f>VLOOKUP($A1013,'Hospitalisation Details'!$K1013:$S3355,7,FALSE)</f>
        <v>4 Sep 1967</v>
      </c>
      <c r="M2182" s="17">
        <f>VLOOKUP($A1013,'Hospitalisation Details'!$K1013:$S3355,9,FALSE)</f>
        <v>11082.58</v>
      </c>
      <c r="N2182" s="11" t="str">
        <f>VLOOKUP($A1013,'Hospitalisation Details'!$K1013:$S3355,4,FALSE)</f>
        <v>Tier - 3</v>
      </c>
      <c r="O2182" s="11" t="str">
        <f>VLOOKUP($A1013,'Hospitalisation Details'!$K1013:$S3355,5,FALSE)</f>
        <v>Tier - 2</v>
      </c>
      <c r="P2182" s="11" t="str">
        <f>VLOOKUP($A1013,'Hospitalisation Details'!$K1013:$S3355,6,FALSE)</f>
        <v>R1012</v>
      </c>
      <c r="Q2182" s="36">
        <f ca="1">VLOOKUP($A1013,'Hospitalisation Details'!$K1013:$S3355,8,FALSE)</f>
        <v>57</v>
      </c>
    </row>
    <row r="2183" spans="1:17" x14ac:dyDescent="0.3">
      <c r="A2183" s="14" t="str">
        <f>VLOOKUP('Customer Names'!A2183,'Customer Names'!A2183:F4517,1,FALSE)</f>
        <v>Id2182</v>
      </c>
      <c r="B2183" s="11" t="str">
        <f>VLOOKUP('Customer Names'!B2183,'Customer Names'!B2183:G4517,5,FALSE)</f>
        <v>Rachael</v>
      </c>
      <c r="C2183" s="11">
        <f>VLOOKUP($A2183,'Medical Examinations'!$A2183:$O4517,2,FALSE)</f>
        <v>17.8</v>
      </c>
      <c r="D2183" s="11">
        <f>VLOOKUP($A2183,'Medical Examinations'!$A2183:$O4517,3,FALSE)</f>
        <v>4.55</v>
      </c>
      <c r="E2183" s="11" t="str">
        <f>VLOOKUP($A2183,'Medical Examinations'!$A2183:$P4517,14,FALSE)</f>
        <v>No</v>
      </c>
      <c r="F2183" s="11" t="str">
        <f>VLOOKUP($A2183,'Medical Examinations'!$A2183:$O4517,5,FALSE)</f>
        <v>No</v>
      </c>
      <c r="G2183" s="11" t="str">
        <f>VLOOKUP($A2183,'Medical Examinations'!$A2183:$O4517,6,FALSE)</f>
        <v>Yes</v>
      </c>
      <c r="H2183" s="11">
        <f>VLOOKUP($A2183,'Medical Examinations'!$A2183:$P4517,13,FALSE)</f>
        <v>1</v>
      </c>
      <c r="I2183" s="11" t="str">
        <f>VLOOKUP($A2183,'Medical Examinations'!$A2183:$P4517,16,FALSE)</f>
        <v>No</v>
      </c>
      <c r="J2183" s="11" t="str">
        <f>VLOOKUP($A2183,'Medical Examinations'!$A2183:$P4517,11,FALSE)</f>
        <v>Underweight</v>
      </c>
      <c r="K2183" s="11" t="str">
        <f>VLOOKUP($A2183,'Medical Examinations'!$A2183:$P4517,12,FALSE)</f>
        <v>Normal</v>
      </c>
      <c r="L2183" s="11" t="str">
        <f>VLOOKUP($A1014,'Hospitalisation Details'!$K1014:$S3356,7,FALSE)</f>
        <v>20 Nov 1966</v>
      </c>
      <c r="M2183" s="17">
        <f>VLOOKUP($A1014,'Hospitalisation Details'!$K1014:$S3356,9,FALSE)</f>
        <v>11073.18</v>
      </c>
      <c r="N2183" s="11" t="str">
        <f>VLOOKUP($A1014,'Hospitalisation Details'!$K1014:$S3356,4,FALSE)</f>
        <v>Tier - 3</v>
      </c>
      <c r="O2183" s="11" t="str">
        <f>VLOOKUP($A1014,'Hospitalisation Details'!$K1014:$S3356,5,FALSE)</f>
        <v>Tier - 3</v>
      </c>
      <c r="P2183" s="11" t="str">
        <f>VLOOKUP($A1014,'Hospitalisation Details'!$K1014:$S3356,6,FALSE)</f>
        <v>R1011</v>
      </c>
      <c r="Q2183" s="36">
        <f ca="1">VLOOKUP($A1014,'Hospitalisation Details'!$K1014:$S3356,8,FALSE)</f>
        <v>58</v>
      </c>
    </row>
    <row r="2184" spans="1:17" x14ac:dyDescent="0.3">
      <c r="A2184" s="14" t="str">
        <f>VLOOKUP('Customer Names'!A2184,'Customer Names'!A2184:F4518,1,FALSE)</f>
        <v>Id2183</v>
      </c>
      <c r="B2184" s="11" t="str">
        <f>VLOOKUP('Customer Names'!B2184,'Customer Names'!B2184:G4518,5,FALSE)</f>
        <v>Timothy P</v>
      </c>
      <c r="C2184" s="11">
        <f>VLOOKUP($A2184,'Medical Examinations'!$A2184:$O4518,2,FALSE)</f>
        <v>35.200000000000003</v>
      </c>
      <c r="D2184" s="11">
        <f>VLOOKUP($A2184,'Medical Examinations'!$A2184:$O4518,3,FALSE)</f>
        <v>5.97</v>
      </c>
      <c r="E2184" s="11" t="str">
        <f>VLOOKUP($A2184,'Medical Examinations'!$A2184:$P4518,14,FALSE)</f>
        <v>No</v>
      </c>
      <c r="F2184" s="11" t="str">
        <f>VLOOKUP($A2184,'Medical Examinations'!$A2184:$O4518,5,FALSE)</f>
        <v>Yes</v>
      </c>
      <c r="G2184" s="11" t="str">
        <f>VLOOKUP($A2184,'Medical Examinations'!$A2184:$O4518,6,FALSE)</f>
        <v>No</v>
      </c>
      <c r="H2184" s="11">
        <f>VLOOKUP($A2184,'Medical Examinations'!$A2184:$P4518,13,FALSE)</f>
        <v>1</v>
      </c>
      <c r="I2184" s="11" t="str">
        <f>VLOOKUP($A2184,'Medical Examinations'!$A2184:$P4518,16,FALSE)</f>
        <v>No</v>
      </c>
      <c r="J2184" s="11" t="str">
        <f>VLOOKUP($A2184,'Medical Examinations'!$A2184:$P4518,11,FALSE)</f>
        <v>Obesity</v>
      </c>
      <c r="K2184" s="11" t="str">
        <f>VLOOKUP($A2184,'Medical Examinations'!$A2184:$P4518,12,FALSE)</f>
        <v>Prediabetes</v>
      </c>
      <c r="L2184" s="11" t="str">
        <f>VLOOKUP($A1015,'Hospitalisation Details'!$K1015:$S3357,7,FALSE)</f>
        <v>7 Nov 1966</v>
      </c>
      <c r="M2184" s="17">
        <f>VLOOKUP($A1015,'Hospitalisation Details'!$K1015:$S3357,9,FALSE)</f>
        <v>11070.54</v>
      </c>
      <c r="N2184" s="11" t="str">
        <f>VLOOKUP($A1015,'Hospitalisation Details'!$K1015:$S3357,4,FALSE)</f>
        <v>Tier - 3</v>
      </c>
      <c r="O2184" s="11" t="str">
        <f>VLOOKUP($A1015,'Hospitalisation Details'!$K1015:$S3357,5,FALSE)</f>
        <v>Tier - 3</v>
      </c>
      <c r="P2184" s="11" t="str">
        <f>VLOOKUP($A1015,'Hospitalisation Details'!$K1015:$S3357,6,FALSE)</f>
        <v>R1011</v>
      </c>
      <c r="Q2184" s="36">
        <f ca="1">VLOOKUP($A1015,'Hospitalisation Details'!$K1015:$S3357,8,FALSE)</f>
        <v>58</v>
      </c>
    </row>
    <row r="2185" spans="1:17" x14ac:dyDescent="0.3">
      <c r="A2185" s="14" t="str">
        <f>VLOOKUP('Customer Names'!A2185,'Customer Names'!A2185:F4519,1,FALSE)</f>
        <v>Id2184</v>
      </c>
      <c r="B2185" s="11" t="str">
        <f>VLOOKUP('Customer Names'!B2185,'Customer Names'!B2185:G4519,5,FALSE)</f>
        <v>Lelisa</v>
      </c>
      <c r="C2185" s="11">
        <f>VLOOKUP($A2185,'Medical Examinations'!$A2185:$O4519,2,FALSE)</f>
        <v>33.770000000000003</v>
      </c>
      <c r="D2185" s="11">
        <f>VLOOKUP($A2185,'Medical Examinations'!$A2185:$O4519,3,FALSE)</f>
        <v>4.0199999999999996</v>
      </c>
      <c r="E2185" s="11" t="str">
        <f>VLOOKUP($A2185,'Medical Examinations'!$A2185:$P4519,14,FALSE)</f>
        <v>No</v>
      </c>
      <c r="F2185" s="11" t="str">
        <f>VLOOKUP($A2185,'Medical Examinations'!$A2185:$O4519,5,FALSE)</f>
        <v>Yes</v>
      </c>
      <c r="G2185" s="11" t="str">
        <f>VLOOKUP($A2185,'Medical Examinations'!$A2185:$O4519,6,FALSE)</f>
        <v>No</v>
      </c>
      <c r="H2185" s="11">
        <f>VLOOKUP($A2185,'Medical Examinations'!$A2185:$P4519,13,FALSE)</f>
        <v>1</v>
      </c>
      <c r="I2185" s="11" t="str">
        <f>VLOOKUP($A2185,'Medical Examinations'!$A2185:$P4519,16,FALSE)</f>
        <v>No</v>
      </c>
      <c r="J2185" s="11" t="str">
        <f>VLOOKUP($A2185,'Medical Examinations'!$A2185:$P4519,11,FALSE)</f>
        <v>Obesity</v>
      </c>
      <c r="K2185" s="11" t="str">
        <f>VLOOKUP($A2185,'Medical Examinations'!$A2185:$P4519,12,FALSE)</f>
        <v>Normal</v>
      </c>
      <c r="L2185" s="11" t="str">
        <f>VLOOKUP($A1016,'Hospitalisation Details'!$K1016:$S3358,7,FALSE)</f>
        <v>9 Nov 1971</v>
      </c>
      <c r="M2185" s="17">
        <f>VLOOKUP($A1016,'Hospitalisation Details'!$K1016:$S3358,9,FALSE)</f>
        <v>11068.77</v>
      </c>
      <c r="N2185" s="11" t="str">
        <f>VLOOKUP($A1016,'Hospitalisation Details'!$K1016:$S3358,4,FALSE)</f>
        <v>Tier - 3</v>
      </c>
      <c r="O2185" s="11" t="str">
        <f>VLOOKUP($A1016,'Hospitalisation Details'!$K1016:$S3358,5,FALSE)</f>
        <v>Tier - 2</v>
      </c>
      <c r="P2185" s="11" t="str">
        <f>VLOOKUP($A1016,'Hospitalisation Details'!$K1016:$S3358,6,FALSE)</f>
        <v>R1012</v>
      </c>
      <c r="Q2185" s="36">
        <f ca="1">VLOOKUP($A1016,'Hospitalisation Details'!$K1016:$S3358,8,FALSE)</f>
        <v>53</v>
      </c>
    </row>
    <row r="2186" spans="1:17" x14ac:dyDescent="0.3">
      <c r="A2186" s="14" t="str">
        <f>VLOOKUP('Customer Names'!A2186,'Customer Names'!A2186:F4520,1,FALSE)</f>
        <v>Id2185</v>
      </c>
      <c r="B2186" s="11" t="str">
        <f>VLOOKUP('Customer Names'!B2186,'Customer Names'!B2186:G4520,5,FALSE)</f>
        <v>Nate</v>
      </c>
      <c r="C2186" s="11">
        <f>VLOOKUP($A2186,'Medical Examinations'!$A2186:$O4520,2,FALSE)</f>
        <v>30.03</v>
      </c>
      <c r="D2186" s="11">
        <f>VLOOKUP($A2186,'Medical Examinations'!$A2186:$O4520,3,FALSE)</f>
        <v>4.04</v>
      </c>
      <c r="E2186" s="11" t="str">
        <f>VLOOKUP($A2186,'Medical Examinations'!$A2186:$P4520,14,FALSE)</f>
        <v>No</v>
      </c>
      <c r="F2186" s="11" t="str">
        <f>VLOOKUP($A2186,'Medical Examinations'!$A2186:$O4520,5,FALSE)</f>
        <v>Yes</v>
      </c>
      <c r="G2186" s="11" t="str">
        <f>VLOOKUP($A2186,'Medical Examinations'!$A2186:$O4520,6,FALSE)</f>
        <v>No</v>
      </c>
      <c r="H2186" s="11">
        <f>VLOOKUP($A2186,'Medical Examinations'!$A2186:$P4520,13,FALSE)</f>
        <v>1</v>
      </c>
      <c r="I2186" s="11" t="str">
        <f>VLOOKUP($A2186,'Medical Examinations'!$A2186:$P4520,16,FALSE)</f>
        <v>No</v>
      </c>
      <c r="J2186" s="11" t="str">
        <f>VLOOKUP($A2186,'Medical Examinations'!$A2186:$P4520,11,FALSE)</f>
        <v>Obesity</v>
      </c>
      <c r="K2186" s="11" t="str">
        <f>VLOOKUP($A2186,'Medical Examinations'!$A2186:$P4520,12,FALSE)</f>
        <v>Normal</v>
      </c>
      <c r="L2186" s="11" t="str">
        <f>VLOOKUP($A1017,'Hospitalisation Details'!$K1017:$S3359,7,FALSE)</f>
        <v>18 Sep 2000</v>
      </c>
      <c r="M2186" s="17">
        <f>VLOOKUP($A1017,'Hospitalisation Details'!$K1017:$S3359,9,FALSE)</f>
        <v>11068.7</v>
      </c>
      <c r="N2186" s="11" t="str">
        <f>VLOOKUP($A1017,'Hospitalisation Details'!$K1017:$S3359,4,FALSE)</f>
        <v>Tier - 3</v>
      </c>
      <c r="O2186" s="11" t="str">
        <f>VLOOKUP($A1017,'Hospitalisation Details'!$K1017:$S3359,5,FALSE)</f>
        <v>Tier - 1</v>
      </c>
      <c r="P2186" s="11" t="str">
        <f>VLOOKUP($A1017,'Hospitalisation Details'!$K1017:$S3359,6,FALSE)</f>
        <v>R1011</v>
      </c>
      <c r="Q2186" s="36">
        <f ca="1">VLOOKUP($A1017,'Hospitalisation Details'!$K1017:$S3359,8,FALSE)</f>
        <v>24</v>
      </c>
    </row>
    <row r="2187" spans="1:17" x14ac:dyDescent="0.3">
      <c r="A2187" s="14" t="str">
        <f>VLOOKUP('Customer Names'!A2187,'Customer Names'!A2187:F4521,1,FALSE)</f>
        <v>Id2186</v>
      </c>
      <c r="B2187" s="11" t="str">
        <f>VLOOKUP('Customer Names'!B2187,'Customer Names'!B2187:G4521,5,FALSE)</f>
        <v>Chris C</v>
      </c>
      <c r="C2187" s="11">
        <f>VLOOKUP($A2187,'Medical Examinations'!$A2187:$O4521,2,FALSE)</f>
        <v>29.37</v>
      </c>
      <c r="D2187" s="11">
        <f>VLOOKUP($A2187,'Medical Examinations'!$A2187:$O4521,3,FALSE)</f>
        <v>5.54</v>
      </c>
      <c r="E2187" s="11" t="str">
        <f>VLOOKUP($A2187,'Medical Examinations'!$A2187:$P4521,14,FALSE)</f>
        <v>No</v>
      </c>
      <c r="F2187" s="11" t="str">
        <f>VLOOKUP($A2187,'Medical Examinations'!$A2187:$O4521,5,FALSE)</f>
        <v>Yes</v>
      </c>
      <c r="G2187" s="11" t="str">
        <f>VLOOKUP($A2187,'Medical Examinations'!$A2187:$O4521,6,FALSE)</f>
        <v>No</v>
      </c>
      <c r="H2187" s="11">
        <f>VLOOKUP($A2187,'Medical Examinations'!$A2187:$P4521,13,FALSE)</f>
        <v>1</v>
      </c>
      <c r="I2187" s="11" t="str">
        <f>VLOOKUP($A2187,'Medical Examinations'!$A2187:$P4521,16,FALSE)</f>
        <v>No</v>
      </c>
      <c r="J2187" s="11" t="str">
        <f>VLOOKUP($A2187,'Medical Examinations'!$A2187:$P4521,11,FALSE)</f>
        <v>Overweight</v>
      </c>
      <c r="K2187" s="11" t="str">
        <f>VLOOKUP($A2187,'Medical Examinations'!$A2187:$P4521,12,FALSE)</f>
        <v>Normal</v>
      </c>
      <c r="L2187" s="11" t="str">
        <f>VLOOKUP($A1018,'Hospitalisation Details'!$K1018:$S3360,7,FALSE)</f>
        <v>17 Dec 2001</v>
      </c>
      <c r="M2187" s="17">
        <f>VLOOKUP($A1018,'Hospitalisation Details'!$K1018:$S3360,9,FALSE)</f>
        <v>11046.02</v>
      </c>
      <c r="N2187" s="11" t="str">
        <f>VLOOKUP($A1018,'Hospitalisation Details'!$K1018:$S3360,4,FALSE)</f>
        <v>Tier - 3</v>
      </c>
      <c r="O2187" s="11" t="str">
        <f>VLOOKUP($A1018,'Hospitalisation Details'!$K1018:$S3360,5,FALSE)</f>
        <v>Tier - 1</v>
      </c>
      <c r="P2187" s="11" t="str">
        <f>VLOOKUP($A1018,'Hospitalisation Details'!$K1018:$S3360,6,FALSE)</f>
        <v>R1026</v>
      </c>
      <c r="Q2187" s="36">
        <f ca="1">VLOOKUP($A1018,'Hospitalisation Details'!$K1018:$S3360,8,FALSE)</f>
        <v>23</v>
      </c>
    </row>
    <row r="2188" spans="1:17" x14ac:dyDescent="0.3">
      <c r="A2188" s="14" t="str">
        <f>VLOOKUP('Customer Names'!A2188,'Customer Names'!A2188:F4522,1,FALSE)</f>
        <v>Id2187</v>
      </c>
      <c r="B2188" s="11" t="str">
        <f>VLOOKUP('Customer Names'!B2188,'Customer Names'!B2188:G4522,5,FALSE)</f>
        <v>Scott</v>
      </c>
      <c r="C2188" s="11">
        <f>VLOOKUP($A2188,'Medical Examinations'!$A2188:$O4522,2,FALSE)</f>
        <v>28.5</v>
      </c>
      <c r="D2188" s="11">
        <f>VLOOKUP($A2188,'Medical Examinations'!$A2188:$O4522,3,FALSE)</f>
        <v>4.03</v>
      </c>
      <c r="E2188" s="11" t="str">
        <f>VLOOKUP($A2188,'Medical Examinations'!$A2188:$P4522,14,FALSE)</f>
        <v>No</v>
      </c>
      <c r="F2188" s="11" t="str">
        <f>VLOOKUP($A2188,'Medical Examinations'!$A2188:$O4522,5,FALSE)</f>
        <v>Yes</v>
      </c>
      <c r="G2188" s="11" t="str">
        <f>VLOOKUP($A2188,'Medical Examinations'!$A2188:$O4522,6,FALSE)</f>
        <v>No</v>
      </c>
      <c r="H2188" s="11">
        <f>VLOOKUP($A2188,'Medical Examinations'!$A2188:$P4522,13,FALSE)</f>
        <v>1</v>
      </c>
      <c r="I2188" s="11" t="str">
        <f>VLOOKUP($A2188,'Medical Examinations'!$A2188:$P4522,16,FALSE)</f>
        <v>No</v>
      </c>
      <c r="J2188" s="11" t="str">
        <f>VLOOKUP($A2188,'Medical Examinations'!$A2188:$P4522,11,FALSE)</f>
        <v>Overweight</v>
      </c>
      <c r="K2188" s="11" t="str">
        <f>VLOOKUP($A2188,'Medical Examinations'!$A2188:$P4522,12,FALSE)</f>
        <v>Normal</v>
      </c>
      <c r="L2188" s="11" t="str">
        <f>VLOOKUP($A1019,'Hospitalisation Details'!$K1019:$S3361,7,FALSE)</f>
        <v>30 Aug 1974</v>
      </c>
      <c r="M2188" s="17">
        <f>VLOOKUP($A1019,'Hospitalisation Details'!$K1019:$S3361,9,FALSE)</f>
        <v>11037.85</v>
      </c>
      <c r="N2188" s="11" t="str">
        <f>VLOOKUP($A1019,'Hospitalisation Details'!$K1019:$S3361,4,FALSE)</f>
        <v>Tier - 3</v>
      </c>
      <c r="O2188" s="11" t="str">
        <f>VLOOKUP($A1019,'Hospitalisation Details'!$K1019:$S3361,5,FALSE)</f>
        <v>Tier - 2</v>
      </c>
      <c r="P2188" s="11" t="str">
        <f>VLOOKUP($A1019,'Hospitalisation Details'!$K1019:$S3361,6,FALSE)</f>
        <v>R1025</v>
      </c>
      <c r="Q2188" s="36">
        <f ca="1">VLOOKUP($A1019,'Hospitalisation Details'!$K1019:$S3361,8,FALSE)</f>
        <v>50</v>
      </c>
    </row>
    <row r="2189" spans="1:17" x14ac:dyDescent="0.3">
      <c r="A2189" s="14" t="str">
        <f>VLOOKUP('Customer Names'!A2189,'Customer Names'!A2189:F4523,1,FALSE)</f>
        <v>Id2188</v>
      </c>
      <c r="B2189" s="11" t="str">
        <f>VLOOKUP('Customer Names'!B2189,'Customer Names'!B2189:G4523,5,FALSE)</f>
        <v>Kevin</v>
      </c>
      <c r="C2189" s="11">
        <f>VLOOKUP($A2189,'Medical Examinations'!$A2189:$O4523,2,FALSE)</f>
        <v>23.32</v>
      </c>
      <c r="D2189" s="11">
        <f>VLOOKUP($A2189,'Medical Examinations'!$A2189:$O4523,3,FALSE)</f>
        <v>5.62</v>
      </c>
      <c r="E2189" s="11" t="str">
        <f>VLOOKUP($A2189,'Medical Examinations'!$A2189:$P4523,14,FALSE)</f>
        <v>No</v>
      </c>
      <c r="F2189" s="11" t="str">
        <f>VLOOKUP($A2189,'Medical Examinations'!$A2189:$O4523,5,FALSE)</f>
        <v>Yes</v>
      </c>
      <c r="G2189" s="11" t="str">
        <f>VLOOKUP($A2189,'Medical Examinations'!$A2189:$O4523,6,FALSE)</f>
        <v>No</v>
      </c>
      <c r="H2189" s="11">
        <f>VLOOKUP($A2189,'Medical Examinations'!$A2189:$P4523,13,FALSE)</f>
        <v>1</v>
      </c>
      <c r="I2189" s="11" t="str">
        <f>VLOOKUP($A2189,'Medical Examinations'!$A2189:$P4523,16,FALSE)</f>
        <v>No</v>
      </c>
      <c r="J2189" s="11" t="str">
        <f>VLOOKUP($A2189,'Medical Examinations'!$A2189:$P4523,11,FALSE)</f>
        <v>Normal Weight</v>
      </c>
      <c r="K2189" s="11" t="str">
        <f>VLOOKUP($A2189,'Medical Examinations'!$A2189:$P4523,12,FALSE)</f>
        <v>Normal</v>
      </c>
      <c r="L2189" s="11" t="str">
        <f>VLOOKUP($A1020,'Hospitalisation Details'!$K1020:$S3362,7,FALSE)</f>
        <v>25 Oct 1989</v>
      </c>
      <c r="M2189" s="17">
        <f>VLOOKUP($A1020,'Hospitalisation Details'!$K1020:$S3362,9,FALSE)</f>
        <v>11037.51</v>
      </c>
      <c r="N2189" s="11" t="str">
        <f>VLOOKUP($A1020,'Hospitalisation Details'!$K1020:$S3362,4,FALSE)</f>
        <v>Tier - 3</v>
      </c>
      <c r="O2189" s="11" t="str">
        <f>VLOOKUP($A1020,'Hospitalisation Details'!$K1020:$S3362,5,FALSE)</f>
        <v>Tier - 1</v>
      </c>
      <c r="P2189" s="11" t="str">
        <f>VLOOKUP($A1020,'Hospitalisation Details'!$K1020:$S3362,6,FALSE)</f>
        <v>R1012</v>
      </c>
      <c r="Q2189" s="36">
        <f ca="1">VLOOKUP($A1020,'Hospitalisation Details'!$K1020:$S3362,8,FALSE)</f>
        <v>35</v>
      </c>
    </row>
    <row r="2190" spans="1:17" x14ac:dyDescent="0.3">
      <c r="A2190" s="14" t="str">
        <f>VLOOKUP('Customer Names'!A2190,'Customer Names'!A2190:F4524,1,FALSE)</f>
        <v>Id2189</v>
      </c>
      <c r="B2190" s="11" t="str">
        <f>VLOOKUP('Customer Names'!B2190,'Customer Names'!B2190:G4524,5,FALSE)</f>
        <v>Erik C</v>
      </c>
      <c r="C2190" s="11">
        <f>VLOOKUP($A2190,'Medical Examinations'!$A2190:$O4524,2,FALSE)</f>
        <v>26.125</v>
      </c>
      <c r="D2190" s="11">
        <f>VLOOKUP($A2190,'Medical Examinations'!$A2190:$O4524,3,FALSE)</f>
        <v>5.27</v>
      </c>
      <c r="E2190" s="11" t="str">
        <f>VLOOKUP($A2190,'Medical Examinations'!$A2190:$P4524,14,FALSE)</f>
        <v>No</v>
      </c>
      <c r="F2190" s="11" t="str">
        <f>VLOOKUP($A2190,'Medical Examinations'!$A2190:$O4524,5,FALSE)</f>
        <v>Yes</v>
      </c>
      <c r="G2190" s="11" t="str">
        <f>VLOOKUP($A2190,'Medical Examinations'!$A2190:$O4524,6,FALSE)</f>
        <v>No</v>
      </c>
      <c r="H2190" s="11">
        <f>VLOOKUP($A2190,'Medical Examinations'!$A2190:$P4524,13,FALSE)</f>
        <v>1</v>
      </c>
      <c r="I2190" s="11" t="str">
        <f>VLOOKUP($A2190,'Medical Examinations'!$A2190:$P4524,16,FALSE)</f>
        <v>No</v>
      </c>
      <c r="J2190" s="11" t="str">
        <f>VLOOKUP($A2190,'Medical Examinations'!$A2190:$P4524,11,FALSE)</f>
        <v>Overweight</v>
      </c>
      <c r="K2190" s="11" t="str">
        <f>VLOOKUP($A2190,'Medical Examinations'!$A2190:$P4524,12,FALSE)</f>
        <v>Normal</v>
      </c>
      <c r="L2190" s="11" t="str">
        <f>VLOOKUP($A1021,'Hospitalisation Details'!$K1021:$S3363,7,FALSE)</f>
        <v>10 Dec 1974</v>
      </c>
      <c r="M2190" s="17">
        <f>VLOOKUP($A1021,'Hospitalisation Details'!$K1021:$S3363,9,FALSE)</f>
        <v>11033.66</v>
      </c>
      <c r="N2190" s="11" t="str">
        <f>VLOOKUP($A1021,'Hospitalisation Details'!$K1021:$S3363,4,FALSE)</f>
        <v>Tier - 3</v>
      </c>
      <c r="O2190" s="11" t="str">
        <f>VLOOKUP($A1021,'Hospitalisation Details'!$K1021:$S3363,5,FALSE)</f>
        <v>Tier - 3</v>
      </c>
      <c r="P2190" s="11" t="str">
        <f>VLOOKUP($A1021,'Hospitalisation Details'!$K1021:$S3363,6,FALSE)</f>
        <v>R1012</v>
      </c>
      <c r="Q2190" s="36">
        <f ca="1">VLOOKUP($A1021,'Hospitalisation Details'!$K1021:$S3363,8,FALSE)</f>
        <v>50</v>
      </c>
    </row>
    <row r="2191" spans="1:17" x14ac:dyDescent="0.3">
      <c r="A2191" s="14" t="str">
        <f>VLOOKUP('Customer Names'!A2191,'Customer Names'!A2191:F4525,1,FALSE)</f>
        <v>Id2190</v>
      </c>
      <c r="B2191" s="11" t="str">
        <f>VLOOKUP('Customer Names'!B2191,'Customer Names'!B2191:G4525,5,FALSE)</f>
        <v>Shawn C</v>
      </c>
      <c r="C2191" s="11">
        <f>VLOOKUP($A2191,'Medical Examinations'!$A2191:$O4525,2,FALSE)</f>
        <v>25.46</v>
      </c>
      <c r="D2191" s="11">
        <f>VLOOKUP($A2191,'Medical Examinations'!$A2191:$O4525,3,FALSE)</f>
        <v>5.18</v>
      </c>
      <c r="E2191" s="11" t="str">
        <f>VLOOKUP($A2191,'Medical Examinations'!$A2191:$P4525,14,FALSE)</f>
        <v>No</v>
      </c>
      <c r="F2191" s="11" t="str">
        <f>VLOOKUP($A2191,'Medical Examinations'!$A2191:$O4525,5,FALSE)</f>
        <v>Yes</v>
      </c>
      <c r="G2191" s="11" t="str">
        <f>VLOOKUP($A2191,'Medical Examinations'!$A2191:$O4525,6,FALSE)</f>
        <v>No</v>
      </c>
      <c r="H2191" s="11">
        <f>VLOOKUP($A2191,'Medical Examinations'!$A2191:$P4525,13,FALSE)</f>
        <v>1</v>
      </c>
      <c r="I2191" s="11" t="str">
        <f>VLOOKUP($A2191,'Medical Examinations'!$A2191:$P4525,16,FALSE)</f>
        <v>No</v>
      </c>
      <c r="J2191" s="11" t="str">
        <f>VLOOKUP($A2191,'Medical Examinations'!$A2191:$P4525,11,FALSE)</f>
        <v>Overweight</v>
      </c>
      <c r="K2191" s="11" t="str">
        <f>VLOOKUP($A2191,'Medical Examinations'!$A2191:$P4525,12,FALSE)</f>
        <v>Normal</v>
      </c>
      <c r="L2191" s="11" t="str">
        <f>VLOOKUP($A1022,'Hospitalisation Details'!$K1022:$S3364,7,FALSE)</f>
        <v>21 Jul 1996</v>
      </c>
      <c r="M2191" s="17">
        <f>VLOOKUP($A1022,'Hospitalisation Details'!$K1022:$S3364,9,FALSE)</f>
        <v>11028.56</v>
      </c>
      <c r="N2191" s="11" t="str">
        <f>VLOOKUP($A1022,'Hospitalisation Details'!$K1022:$S3364,4,FALSE)</f>
        <v>Tier - 3</v>
      </c>
      <c r="O2191" s="11" t="str">
        <f>VLOOKUP($A1022,'Hospitalisation Details'!$K1022:$S3364,5,FALSE)</f>
        <v>Tier - 3</v>
      </c>
      <c r="P2191" s="11" t="str">
        <f>VLOOKUP($A1022,'Hospitalisation Details'!$K1022:$S3364,6,FALSE)</f>
        <v>R1012</v>
      </c>
      <c r="Q2191" s="36">
        <f ca="1">VLOOKUP($A1022,'Hospitalisation Details'!$K1022:$S3364,8,FALSE)</f>
        <v>28</v>
      </c>
    </row>
    <row r="2192" spans="1:17" x14ac:dyDescent="0.3">
      <c r="A2192" s="14" t="str">
        <f>VLOOKUP('Customer Names'!A2192,'Customer Names'!A2192:F4526,1,FALSE)</f>
        <v>Id2191</v>
      </c>
      <c r="B2192" s="11" t="str">
        <f>VLOOKUP('Customer Names'!B2192,'Customer Names'!B2192:G4526,5,FALSE)</f>
        <v>Vajin L</v>
      </c>
      <c r="C2192" s="11">
        <f>VLOOKUP($A2192,'Medical Examinations'!$A2192:$O4526,2,FALSE)</f>
        <v>23.75</v>
      </c>
      <c r="D2192" s="11">
        <f>VLOOKUP($A2192,'Medical Examinations'!$A2192:$O4526,3,FALSE)</f>
        <v>5.27</v>
      </c>
      <c r="E2192" s="11" t="str">
        <f>VLOOKUP($A2192,'Medical Examinations'!$A2192:$P4526,14,FALSE)</f>
        <v>No</v>
      </c>
      <c r="F2192" s="11" t="str">
        <f>VLOOKUP($A2192,'Medical Examinations'!$A2192:$O4526,5,FALSE)</f>
        <v>Yes</v>
      </c>
      <c r="G2192" s="11" t="str">
        <f>VLOOKUP($A2192,'Medical Examinations'!$A2192:$O4526,6,FALSE)</f>
        <v>No</v>
      </c>
      <c r="H2192" s="11">
        <f>VLOOKUP($A2192,'Medical Examinations'!$A2192:$P4526,13,FALSE)</f>
        <v>1</v>
      </c>
      <c r="I2192" s="11" t="str">
        <f>VLOOKUP($A2192,'Medical Examinations'!$A2192:$P4526,16,FALSE)</f>
        <v>No</v>
      </c>
      <c r="J2192" s="11" t="str">
        <f>VLOOKUP($A2192,'Medical Examinations'!$A2192:$P4526,11,FALSE)</f>
        <v>Normal Weight</v>
      </c>
      <c r="K2192" s="11" t="str">
        <f>VLOOKUP($A2192,'Medical Examinations'!$A2192:$P4526,12,FALSE)</f>
        <v>Normal</v>
      </c>
      <c r="L2192" s="11" t="str">
        <f>VLOOKUP($A1023,'Hospitalisation Details'!$K1023:$S3365,7,FALSE)</f>
        <v>26 Jun 1991</v>
      </c>
      <c r="M2192" s="17">
        <f>VLOOKUP($A1023,'Hospitalisation Details'!$K1023:$S3365,9,FALSE)</f>
        <v>11018.05</v>
      </c>
      <c r="N2192" s="11" t="str">
        <f>VLOOKUP($A1023,'Hospitalisation Details'!$K1023:$S3365,4,FALSE)</f>
        <v>Tier - 3</v>
      </c>
      <c r="O2192" s="11" t="str">
        <f>VLOOKUP($A1023,'Hospitalisation Details'!$K1023:$S3365,5,FALSE)</f>
        <v>Tier - 2</v>
      </c>
      <c r="P2192" s="11" t="str">
        <f>VLOOKUP($A1023,'Hospitalisation Details'!$K1023:$S3365,6,FALSE)</f>
        <v>R1012</v>
      </c>
      <c r="Q2192" s="36">
        <f ca="1">VLOOKUP($A1023,'Hospitalisation Details'!$K1023:$S3365,8,FALSE)</f>
        <v>33</v>
      </c>
    </row>
    <row r="2193" spans="1:17" x14ac:dyDescent="0.3">
      <c r="A2193" s="14" t="str">
        <f>VLOOKUP('Customer Names'!A2193,'Customer Names'!A2193:F4527,1,FALSE)</f>
        <v>Id2192</v>
      </c>
      <c r="B2193" s="11" t="str">
        <f>VLOOKUP('Customer Names'!B2193,'Customer Names'!B2193:G4527,5,FALSE)</f>
        <v>John K</v>
      </c>
      <c r="C2193" s="11">
        <f>VLOOKUP($A2193,'Medical Examinations'!$A2193:$O4527,2,FALSE)</f>
        <v>23.085000000000001</v>
      </c>
      <c r="D2193" s="11">
        <f>VLOOKUP($A2193,'Medical Examinations'!$A2193:$O4527,3,FALSE)</f>
        <v>5.62</v>
      </c>
      <c r="E2193" s="11" t="str">
        <f>VLOOKUP($A2193,'Medical Examinations'!$A2193:$P4527,14,FALSE)</f>
        <v>No</v>
      </c>
      <c r="F2193" s="11" t="str">
        <f>VLOOKUP($A2193,'Medical Examinations'!$A2193:$O4527,5,FALSE)</f>
        <v>Yes</v>
      </c>
      <c r="G2193" s="11" t="str">
        <f>VLOOKUP($A2193,'Medical Examinations'!$A2193:$O4527,6,FALSE)</f>
        <v>No</v>
      </c>
      <c r="H2193" s="11">
        <f>VLOOKUP($A2193,'Medical Examinations'!$A2193:$P4527,13,FALSE)</f>
        <v>1</v>
      </c>
      <c r="I2193" s="11" t="str">
        <f>VLOOKUP($A2193,'Medical Examinations'!$A2193:$P4527,16,FALSE)</f>
        <v>No</v>
      </c>
      <c r="J2193" s="11" t="str">
        <f>VLOOKUP($A2193,'Medical Examinations'!$A2193:$P4527,11,FALSE)</f>
        <v>Normal Weight</v>
      </c>
      <c r="K2193" s="11" t="str">
        <f>VLOOKUP($A2193,'Medical Examinations'!$A2193:$P4527,12,FALSE)</f>
        <v>Normal</v>
      </c>
      <c r="L2193" s="11" t="str">
        <f>VLOOKUP($A1024,'Hospitalisation Details'!$K1024:$S3366,7,FALSE)</f>
        <v>15 Dec 1974</v>
      </c>
      <c r="M2193" s="17">
        <f>VLOOKUP($A1024,'Hospitalisation Details'!$K1024:$S3366,9,FALSE)</f>
        <v>11015.17</v>
      </c>
      <c r="N2193" s="11" t="str">
        <f>VLOOKUP($A1024,'Hospitalisation Details'!$K1024:$S3366,4,FALSE)</f>
        <v>Tier - 3</v>
      </c>
      <c r="O2193" s="11" t="str">
        <f>VLOOKUP($A1024,'Hospitalisation Details'!$K1024:$S3366,5,FALSE)</f>
        <v>Tier - 1</v>
      </c>
      <c r="P2193" s="11" t="str">
        <f>VLOOKUP($A1024,'Hospitalisation Details'!$K1024:$S3366,6,FALSE)</f>
        <v>R1012</v>
      </c>
      <c r="Q2193" s="36">
        <f ca="1">VLOOKUP($A1024,'Hospitalisation Details'!$K1024:$S3366,8,FALSE)</f>
        <v>50</v>
      </c>
    </row>
    <row r="2194" spans="1:17" x14ac:dyDescent="0.3">
      <c r="A2194" s="14" t="str">
        <f>VLOOKUP('Customer Names'!A2194,'Customer Names'!A2194:F4528,1,FALSE)</f>
        <v>Id2193</v>
      </c>
      <c r="B2194" s="11" t="str">
        <f>VLOOKUP('Customer Names'!B2194,'Customer Names'!B2194:G4528,5,FALSE)</f>
        <v>Kevin J</v>
      </c>
      <c r="C2194" s="11">
        <f>VLOOKUP($A2194,'Medical Examinations'!$A2194:$O4528,2,FALSE)</f>
        <v>22.99</v>
      </c>
      <c r="D2194" s="11">
        <f>VLOOKUP($A2194,'Medical Examinations'!$A2194:$O4528,3,FALSE)</f>
        <v>5.0599999999999996</v>
      </c>
      <c r="E2194" s="11" t="str">
        <f>VLOOKUP($A2194,'Medical Examinations'!$A2194:$P4528,14,FALSE)</f>
        <v>No</v>
      </c>
      <c r="F2194" s="11" t="str">
        <f>VLOOKUP($A2194,'Medical Examinations'!$A2194:$O4528,5,FALSE)</f>
        <v>Yes</v>
      </c>
      <c r="G2194" s="11" t="str">
        <f>VLOOKUP($A2194,'Medical Examinations'!$A2194:$O4528,6,FALSE)</f>
        <v>No</v>
      </c>
      <c r="H2194" s="11">
        <f>VLOOKUP($A2194,'Medical Examinations'!$A2194:$P4528,13,FALSE)</f>
        <v>1</v>
      </c>
      <c r="I2194" s="11" t="str">
        <f>VLOOKUP($A2194,'Medical Examinations'!$A2194:$P4528,16,FALSE)</f>
        <v>No</v>
      </c>
      <c r="J2194" s="11" t="str">
        <f>VLOOKUP($A2194,'Medical Examinations'!$A2194:$P4528,11,FALSE)</f>
        <v>Normal Weight</v>
      </c>
      <c r="K2194" s="11" t="str">
        <f>VLOOKUP($A2194,'Medical Examinations'!$A2194:$P4528,12,FALSE)</f>
        <v>Normal</v>
      </c>
      <c r="L2194" s="11" t="str">
        <f>VLOOKUP($A1025,'Hospitalisation Details'!$K1025:$S3367,7,FALSE)</f>
        <v>24 Oct 1968</v>
      </c>
      <c r="M2194" s="17">
        <f>VLOOKUP($A1025,'Hospitalisation Details'!$K1025:$S3367,9,FALSE)</f>
        <v>11013.71</v>
      </c>
      <c r="N2194" s="11" t="str">
        <f>VLOOKUP($A1025,'Hospitalisation Details'!$K1025:$S3367,4,FALSE)</f>
        <v>Tier - 3</v>
      </c>
      <c r="O2194" s="11" t="str">
        <f>VLOOKUP($A1025,'Hospitalisation Details'!$K1025:$S3367,5,FALSE)</f>
        <v>Tier - 1</v>
      </c>
      <c r="P2194" s="11" t="str">
        <f>VLOOKUP($A1025,'Hospitalisation Details'!$K1025:$S3367,6,FALSE)</f>
        <v>R1013</v>
      </c>
      <c r="Q2194" s="36">
        <f ca="1">VLOOKUP($A1025,'Hospitalisation Details'!$K1025:$S3367,8,FALSE)</f>
        <v>56</v>
      </c>
    </row>
    <row r="2195" spans="1:17" x14ac:dyDescent="0.3">
      <c r="A2195" s="14" t="str">
        <f>VLOOKUP('Customer Names'!A2195,'Customer Names'!A2195:F4529,1,FALSE)</f>
        <v>Id2194</v>
      </c>
      <c r="B2195" s="11" t="str">
        <f>VLOOKUP('Customer Names'!B2195,'Customer Names'!B2195:G4529,5,FALSE)</f>
        <v>Kirby W</v>
      </c>
      <c r="C2195" s="11">
        <f>VLOOKUP($A2195,'Medical Examinations'!$A2195:$O4529,2,FALSE)</f>
        <v>21.47</v>
      </c>
      <c r="D2195" s="11">
        <f>VLOOKUP($A2195,'Medical Examinations'!$A2195:$O4529,3,FALSE)</f>
        <v>4.6900000000000004</v>
      </c>
      <c r="E2195" s="11" t="str">
        <f>VLOOKUP($A2195,'Medical Examinations'!$A2195:$P4529,14,FALSE)</f>
        <v>No</v>
      </c>
      <c r="F2195" s="11" t="str">
        <f>VLOOKUP($A2195,'Medical Examinations'!$A2195:$O4529,5,FALSE)</f>
        <v>Yes</v>
      </c>
      <c r="G2195" s="11" t="str">
        <f>VLOOKUP($A2195,'Medical Examinations'!$A2195:$O4529,6,FALSE)</f>
        <v>No</v>
      </c>
      <c r="H2195" s="11">
        <f>VLOOKUP($A2195,'Medical Examinations'!$A2195:$P4529,13,FALSE)</f>
        <v>1</v>
      </c>
      <c r="I2195" s="11" t="str">
        <f>VLOOKUP($A2195,'Medical Examinations'!$A2195:$P4529,16,FALSE)</f>
        <v>No</v>
      </c>
      <c r="J2195" s="11" t="str">
        <f>VLOOKUP($A2195,'Medical Examinations'!$A2195:$P4529,11,FALSE)</f>
        <v>Normal Weight</v>
      </c>
      <c r="K2195" s="11" t="str">
        <f>VLOOKUP($A2195,'Medical Examinations'!$A2195:$P4529,12,FALSE)</f>
        <v>Normal</v>
      </c>
      <c r="L2195" s="11" t="str">
        <f>VLOOKUP($A1026,'Hospitalisation Details'!$K1026:$S3368,7,FALSE)</f>
        <v>17 Sep 2000</v>
      </c>
      <c r="M2195" s="17">
        <f>VLOOKUP($A1026,'Hospitalisation Details'!$K1026:$S3368,9,FALSE)</f>
        <v>10991.58</v>
      </c>
      <c r="N2195" s="11" t="str">
        <f>VLOOKUP($A1026,'Hospitalisation Details'!$K1026:$S3368,4,FALSE)</f>
        <v>Tier - 3</v>
      </c>
      <c r="O2195" s="11" t="str">
        <f>VLOOKUP($A1026,'Hospitalisation Details'!$K1026:$S3368,5,FALSE)</f>
        <v>Tier - 3</v>
      </c>
      <c r="P2195" s="11" t="str">
        <f>VLOOKUP($A1026,'Hospitalisation Details'!$K1026:$S3368,6,FALSE)</f>
        <v>R1012</v>
      </c>
      <c r="Q2195" s="36">
        <f ca="1">VLOOKUP($A1026,'Hospitalisation Details'!$K1026:$S3368,8,FALSE)</f>
        <v>24</v>
      </c>
    </row>
    <row r="2196" spans="1:17" x14ac:dyDescent="0.3">
      <c r="A2196" s="14" t="str">
        <f>VLOOKUP('Customer Names'!A2196,'Customer Names'!A2196:F4530,1,FALSE)</f>
        <v>Id2195</v>
      </c>
      <c r="B2196" s="11" t="str">
        <f>VLOOKUP('Customer Names'!B2196,'Customer Names'!B2196:G4530,5,FALSE)</f>
        <v>J A</v>
      </c>
      <c r="C2196" s="11">
        <f>VLOOKUP($A2196,'Medical Examinations'!$A2196:$O4530,2,FALSE)</f>
        <v>15.96</v>
      </c>
      <c r="D2196" s="11">
        <f>VLOOKUP($A2196,'Medical Examinations'!$A2196:$O4530,3,FALSE)</f>
        <v>5.44</v>
      </c>
      <c r="E2196" s="11" t="str">
        <f>VLOOKUP($A2196,'Medical Examinations'!$A2196:$P4530,14,FALSE)</f>
        <v>No</v>
      </c>
      <c r="F2196" s="11" t="str">
        <f>VLOOKUP($A2196,'Medical Examinations'!$A2196:$O4530,5,FALSE)</f>
        <v>Yes</v>
      </c>
      <c r="G2196" s="11" t="str">
        <f>VLOOKUP($A2196,'Medical Examinations'!$A2196:$O4530,6,FALSE)</f>
        <v>No</v>
      </c>
      <c r="H2196" s="11">
        <f>VLOOKUP($A2196,'Medical Examinations'!$A2196:$P4530,13,FALSE)</f>
        <v>1</v>
      </c>
      <c r="I2196" s="11" t="str">
        <f>VLOOKUP($A2196,'Medical Examinations'!$A2196:$P4530,16,FALSE)</f>
        <v>No</v>
      </c>
      <c r="J2196" s="11" t="str">
        <f>VLOOKUP($A2196,'Medical Examinations'!$A2196:$P4530,11,FALSE)</f>
        <v>Underweight</v>
      </c>
      <c r="K2196" s="11" t="str">
        <f>VLOOKUP($A2196,'Medical Examinations'!$A2196:$P4530,12,FALSE)</f>
        <v>Normal</v>
      </c>
      <c r="L2196" s="11" t="str">
        <f>VLOOKUP($A1027,'Hospitalisation Details'!$K1027:$S3369,7,FALSE)</f>
        <v>18 Dec 1965</v>
      </c>
      <c r="M2196" s="17">
        <f>VLOOKUP($A1027,'Hospitalisation Details'!$K1027:$S3369,9,FALSE)</f>
        <v>10982.5</v>
      </c>
      <c r="N2196" s="11" t="str">
        <f>VLOOKUP($A1027,'Hospitalisation Details'!$K1027:$S3369,4,FALSE)</f>
        <v>Tier - 3</v>
      </c>
      <c r="O2196" s="11" t="str">
        <f>VLOOKUP($A1027,'Hospitalisation Details'!$K1027:$S3369,5,FALSE)</f>
        <v>Tier - 3</v>
      </c>
      <c r="P2196" s="11" t="str">
        <f>VLOOKUP($A1027,'Hospitalisation Details'!$K1027:$S3369,6,FALSE)</f>
        <v>R1013</v>
      </c>
      <c r="Q2196" s="36">
        <f ca="1">VLOOKUP($A1027,'Hospitalisation Details'!$K1027:$S3369,8,FALSE)</f>
        <v>59</v>
      </c>
    </row>
    <row r="2197" spans="1:17" x14ac:dyDescent="0.3">
      <c r="A2197" s="14" t="str">
        <f>VLOOKUP('Customer Names'!A2197,'Customer Names'!A2197:F4531,1,FALSE)</f>
        <v>Id2196</v>
      </c>
      <c r="B2197" s="11" t="str">
        <f>VLOOKUP('Customer Names'!B2197,'Customer Names'!B2197:G4531,5,FALSE)</f>
        <v>Dustin G</v>
      </c>
      <c r="C2197" s="11">
        <f>VLOOKUP($A2197,'Medical Examinations'!$A2197:$O4531,2,FALSE)</f>
        <v>39.5</v>
      </c>
      <c r="D2197" s="11">
        <f>VLOOKUP($A2197,'Medical Examinations'!$A2197:$O4531,3,FALSE)</f>
        <v>5.05</v>
      </c>
      <c r="E2197" s="11" t="str">
        <f>VLOOKUP($A2197,'Medical Examinations'!$A2197:$P4531,14,FALSE)</f>
        <v>No</v>
      </c>
      <c r="F2197" s="11" t="str">
        <f>VLOOKUP($A2197,'Medical Examinations'!$A2197:$O4531,5,FALSE)</f>
        <v>Yes</v>
      </c>
      <c r="G2197" s="11" t="str">
        <f>VLOOKUP($A2197,'Medical Examinations'!$A2197:$O4531,6,FALSE)</f>
        <v>No</v>
      </c>
      <c r="H2197" s="11">
        <f>VLOOKUP($A2197,'Medical Examinations'!$A2197:$P4531,13,FALSE)</f>
        <v>1</v>
      </c>
      <c r="I2197" s="11" t="str">
        <f>VLOOKUP($A2197,'Medical Examinations'!$A2197:$P4531,16,FALSE)</f>
        <v>No</v>
      </c>
      <c r="J2197" s="11" t="str">
        <f>VLOOKUP($A2197,'Medical Examinations'!$A2197:$P4531,11,FALSE)</f>
        <v>Obesity</v>
      </c>
      <c r="K2197" s="11" t="str">
        <f>VLOOKUP($A2197,'Medical Examinations'!$A2197:$P4531,12,FALSE)</f>
        <v>Normal</v>
      </c>
      <c r="L2197" s="11" t="str">
        <f>VLOOKUP($A1028,'Hospitalisation Details'!$K1028:$S3370,7,FALSE)</f>
        <v>21 Oct 1973</v>
      </c>
      <c r="M2197" s="17">
        <f>VLOOKUP($A1028,'Hospitalisation Details'!$K1028:$S3370,9,FALSE)</f>
        <v>10977.21</v>
      </c>
      <c r="N2197" s="11" t="str">
        <f>VLOOKUP($A1028,'Hospitalisation Details'!$K1028:$S3370,4,FALSE)</f>
        <v>Tier - 3</v>
      </c>
      <c r="O2197" s="11" t="str">
        <f>VLOOKUP($A1028,'Hospitalisation Details'!$K1028:$S3370,5,FALSE)</f>
        <v>Tier - 1</v>
      </c>
      <c r="P2197" s="11" t="str">
        <f>VLOOKUP($A1028,'Hospitalisation Details'!$K1028:$S3370,6,FALSE)</f>
        <v>R1013</v>
      </c>
      <c r="Q2197" s="36">
        <f ca="1">VLOOKUP($A1028,'Hospitalisation Details'!$K1028:$S3370,8,FALSE)</f>
        <v>51</v>
      </c>
    </row>
    <row r="2198" spans="1:17" x14ac:dyDescent="0.3">
      <c r="A2198" s="14" t="str">
        <f>VLOOKUP('Customer Names'!A2198,'Customer Names'!A2198:F4532,1,FALSE)</f>
        <v>Id2197</v>
      </c>
      <c r="B2198" s="11" t="str">
        <f>VLOOKUP('Customer Names'!B2198,'Customer Names'!B2198:G4532,5,FALSE)</f>
        <v>Anthony G</v>
      </c>
      <c r="C2198" s="11">
        <f>VLOOKUP($A2198,'Medical Examinations'!$A2198:$O4532,2,FALSE)</f>
        <v>33.770000000000003</v>
      </c>
      <c r="D2198" s="11">
        <f>VLOOKUP($A2198,'Medical Examinations'!$A2198:$O4532,3,FALSE)</f>
        <v>6</v>
      </c>
      <c r="E2198" s="11" t="str">
        <f>VLOOKUP($A2198,'Medical Examinations'!$A2198:$P4532,14,FALSE)</f>
        <v>No</v>
      </c>
      <c r="F2198" s="11" t="str">
        <f>VLOOKUP($A2198,'Medical Examinations'!$A2198:$O4532,5,FALSE)</f>
        <v>Yes</v>
      </c>
      <c r="G2198" s="11" t="str">
        <f>VLOOKUP($A2198,'Medical Examinations'!$A2198:$O4532,6,FALSE)</f>
        <v>No</v>
      </c>
      <c r="H2198" s="11">
        <f>VLOOKUP($A2198,'Medical Examinations'!$A2198:$P4532,13,FALSE)</f>
        <v>1</v>
      </c>
      <c r="I2198" s="11" t="str">
        <f>VLOOKUP($A2198,'Medical Examinations'!$A2198:$P4532,16,FALSE)</f>
        <v>No</v>
      </c>
      <c r="J2198" s="11" t="str">
        <f>VLOOKUP($A2198,'Medical Examinations'!$A2198:$P4532,11,FALSE)</f>
        <v>Obesity</v>
      </c>
      <c r="K2198" s="11" t="str">
        <f>VLOOKUP($A2198,'Medical Examinations'!$A2198:$P4532,12,FALSE)</f>
        <v>Prediabetes</v>
      </c>
      <c r="L2198" s="11" t="str">
        <f>VLOOKUP($A1029,'Hospitalisation Details'!$K1029:$S3371,7,FALSE)</f>
        <v>9 Jul 1966</v>
      </c>
      <c r="M2198" s="17">
        <f>VLOOKUP($A1029,'Hospitalisation Details'!$K1029:$S3371,9,FALSE)</f>
        <v>10976.25</v>
      </c>
      <c r="N2198" s="11" t="str">
        <f>VLOOKUP($A1029,'Hospitalisation Details'!$K1029:$S3371,4,FALSE)</f>
        <v>Tier - 3</v>
      </c>
      <c r="O2198" s="11" t="str">
        <f>VLOOKUP($A1029,'Hospitalisation Details'!$K1029:$S3371,5,FALSE)</f>
        <v>Tier - 2</v>
      </c>
      <c r="P2198" s="11" t="str">
        <f>VLOOKUP($A1029,'Hospitalisation Details'!$K1029:$S3371,6,FALSE)</f>
        <v>R1012</v>
      </c>
      <c r="Q2198" s="36">
        <f ca="1">VLOOKUP($A1029,'Hospitalisation Details'!$K1029:$S3371,8,FALSE)</f>
        <v>58</v>
      </c>
    </row>
    <row r="2199" spans="1:17" x14ac:dyDescent="0.3">
      <c r="A2199" s="14" t="str">
        <f>VLOOKUP('Customer Names'!A2199,'Customer Names'!A2199:F4533,1,FALSE)</f>
        <v>Id2198</v>
      </c>
      <c r="B2199" s="11" t="str">
        <f>VLOOKUP('Customer Names'!B2199,'Customer Names'!B2199:G4533,5,FALSE)</f>
        <v>Ryan</v>
      </c>
      <c r="C2199" s="11">
        <f>VLOOKUP($A2199,'Medical Examinations'!$A2199:$O4533,2,FALSE)</f>
        <v>26.84</v>
      </c>
      <c r="D2199" s="11">
        <f>VLOOKUP($A2199,'Medical Examinations'!$A2199:$O4533,3,FALSE)</f>
        <v>5.99</v>
      </c>
      <c r="E2199" s="11" t="str">
        <f>VLOOKUP($A2199,'Medical Examinations'!$A2199:$P4533,14,FALSE)</f>
        <v>Yes</v>
      </c>
      <c r="F2199" s="11" t="str">
        <f>VLOOKUP($A2199,'Medical Examinations'!$A2199:$O4533,5,FALSE)</f>
        <v>Yes</v>
      </c>
      <c r="G2199" s="11" t="str">
        <f>VLOOKUP($A2199,'Medical Examinations'!$A2199:$O4533,6,FALSE)</f>
        <v>No</v>
      </c>
      <c r="H2199" s="11">
        <f>VLOOKUP($A2199,'Medical Examinations'!$A2199:$P4533,13,FALSE)</f>
        <v>1</v>
      </c>
      <c r="I2199" s="11" t="str">
        <f>VLOOKUP($A2199,'Medical Examinations'!$A2199:$P4533,16,FALSE)</f>
        <v>No</v>
      </c>
      <c r="J2199" s="11" t="str">
        <f>VLOOKUP($A2199,'Medical Examinations'!$A2199:$P4533,11,FALSE)</f>
        <v>Overweight</v>
      </c>
      <c r="K2199" s="11" t="str">
        <f>VLOOKUP($A2199,'Medical Examinations'!$A2199:$P4533,12,FALSE)</f>
        <v>Prediabetes</v>
      </c>
      <c r="L2199" s="11" t="str">
        <f>VLOOKUP($A1030,'Hospitalisation Details'!$K1030:$S3372,7,FALSE)</f>
        <v>19 Jun 1965</v>
      </c>
      <c r="M2199" s="17">
        <f>VLOOKUP($A1030,'Hospitalisation Details'!$K1030:$S3372,9,FALSE)</f>
        <v>10965.45</v>
      </c>
      <c r="N2199" s="11" t="str">
        <f>VLOOKUP($A1030,'Hospitalisation Details'!$K1030:$S3372,4,FALSE)</f>
        <v>Tier - 3</v>
      </c>
      <c r="O2199" s="11" t="str">
        <f>VLOOKUP($A1030,'Hospitalisation Details'!$K1030:$S3372,5,FALSE)</f>
        <v>Tier - 2</v>
      </c>
      <c r="P2199" s="11" t="str">
        <f>VLOOKUP($A1030,'Hospitalisation Details'!$K1030:$S3372,6,FALSE)</f>
        <v>R1011</v>
      </c>
      <c r="Q2199" s="36">
        <f ca="1">VLOOKUP($A1030,'Hospitalisation Details'!$K1030:$S3372,8,FALSE)</f>
        <v>59</v>
      </c>
    </row>
    <row r="2200" spans="1:17" x14ac:dyDescent="0.3">
      <c r="A2200" s="14" t="str">
        <f>VLOOKUP('Customer Names'!A2200,'Customer Names'!A2200:F4534,1,FALSE)</f>
        <v>Id2199</v>
      </c>
      <c r="B2200" s="11" t="str">
        <f>VLOOKUP('Customer Names'!B2200,'Customer Names'!B2200:G4534,5,FALSE)</f>
        <v>Eric N</v>
      </c>
      <c r="C2200" s="11">
        <f>VLOOKUP($A2200,'Medical Examinations'!$A2200:$O4534,2,FALSE)</f>
        <v>35.53</v>
      </c>
      <c r="D2200" s="11">
        <f>VLOOKUP($A2200,'Medical Examinations'!$A2200:$O4534,3,FALSE)</f>
        <v>4.3600000000000003</v>
      </c>
      <c r="E2200" s="11" t="str">
        <f>VLOOKUP($A2200,'Medical Examinations'!$A2200:$P4534,14,FALSE)</f>
        <v>No</v>
      </c>
      <c r="F2200" s="11" t="str">
        <f>VLOOKUP($A2200,'Medical Examinations'!$A2200:$O4534,5,FALSE)</f>
        <v>No</v>
      </c>
      <c r="G2200" s="11" t="str">
        <f>VLOOKUP($A2200,'Medical Examinations'!$A2200:$O4534,6,FALSE)</f>
        <v>Yes</v>
      </c>
      <c r="H2200" s="11">
        <f>VLOOKUP($A2200,'Medical Examinations'!$A2200:$P4534,13,FALSE)</f>
        <v>1</v>
      </c>
      <c r="I2200" s="11" t="str">
        <f>VLOOKUP($A2200,'Medical Examinations'!$A2200:$P4534,16,FALSE)</f>
        <v>No</v>
      </c>
      <c r="J2200" s="11" t="str">
        <f>VLOOKUP($A2200,'Medical Examinations'!$A2200:$P4534,11,FALSE)</f>
        <v>Obesity</v>
      </c>
      <c r="K2200" s="11" t="str">
        <f>VLOOKUP($A2200,'Medical Examinations'!$A2200:$P4534,12,FALSE)</f>
        <v>Normal</v>
      </c>
      <c r="L2200" s="11" t="str">
        <f>VLOOKUP($A1031,'Hospitalisation Details'!$K1031:$S3373,7,FALSE)</f>
        <v>14 Aug 1969</v>
      </c>
      <c r="M2200" s="17">
        <f>VLOOKUP($A1031,'Hospitalisation Details'!$K1031:$S3373,9,FALSE)</f>
        <v>10959.69</v>
      </c>
      <c r="N2200" s="11" t="str">
        <f>VLOOKUP($A1031,'Hospitalisation Details'!$K1031:$S3373,4,FALSE)</f>
        <v>Tier - 3</v>
      </c>
      <c r="O2200" s="11" t="str">
        <f>VLOOKUP($A1031,'Hospitalisation Details'!$K1031:$S3373,5,FALSE)</f>
        <v>Tier - 3</v>
      </c>
      <c r="P2200" s="11" t="str">
        <f>VLOOKUP($A1031,'Hospitalisation Details'!$K1031:$S3373,6,FALSE)</f>
        <v>R1012</v>
      </c>
      <c r="Q2200" s="36">
        <f ca="1">VLOOKUP($A1031,'Hospitalisation Details'!$K1031:$S3373,8,FALSE)</f>
        <v>55</v>
      </c>
    </row>
    <row r="2201" spans="1:17" x14ac:dyDescent="0.3">
      <c r="A2201" s="14" t="str">
        <f>VLOOKUP('Customer Names'!A2201,'Customer Names'!A2201:F4535,1,FALSE)</f>
        <v>Id2200</v>
      </c>
      <c r="B2201" s="11" t="str">
        <f>VLOOKUP('Customer Names'!B2201,'Customer Names'!B2201:G4535,5,FALSE)</f>
        <v>Connor</v>
      </c>
      <c r="C2201" s="11">
        <f>VLOOKUP($A2201,'Medical Examinations'!$A2201:$O4535,2,FALSE)</f>
        <v>30.59</v>
      </c>
      <c r="D2201" s="11">
        <f>VLOOKUP($A2201,'Medical Examinations'!$A2201:$O4535,3,FALSE)</f>
        <v>4.41</v>
      </c>
      <c r="E2201" s="11" t="str">
        <f>VLOOKUP($A2201,'Medical Examinations'!$A2201:$P4535,14,FALSE)</f>
        <v>No</v>
      </c>
      <c r="F2201" s="11" t="str">
        <f>VLOOKUP($A2201,'Medical Examinations'!$A2201:$O4535,5,FALSE)</f>
        <v>No</v>
      </c>
      <c r="G2201" s="11" t="str">
        <f>VLOOKUP($A2201,'Medical Examinations'!$A2201:$O4535,6,FALSE)</f>
        <v>Yes</v>
      </c>
      <c r="H2201" s="11">
        <f>VLOOKUP($A2201,'Medical Examinations'!$A2201:$P4535,13,FALSE)</f>
        <v>1</v>
      </c>
      <c r="I2201" s="11" t="str">
        <f>VLOOKUP($A2201,'Medical Examinations'!$A2201:$P4535,16,FALSE)</f>
        <v>No</v>
      </c>
      <c r="J2201" s="11" t="str">
        <f>VLOOKUP($A2201,'Medical Examinations'!$A2201:$P4535,11,FALSE)</f>
        <v>Obesity</v>
      </c>
      <c r="K2201" s="11" t="str">
        <f>VLOOKUP($A2201,'Medical Examinations'!$A2201:$P4535,12,FALSE)</f>
        <v>Normal</v>
      </c>
      <c r="L2201" s="11" t="str">
        <f>VLOOKUP($A1032,'Hospitalisation Details'!$K1032:$S3374,7,FALSE)</f>
        <v>4 Dec 1965</v>
      </c>
      <c r="M2201" s="17">
        <f>VLOOKUP($A1032,'Hospitalisation Details'!$K1032:$S3374,9,FALSE)</f>
        <v>10959.33</v>
      </c>
      <c r="N2201" s="11" t="str">
        <f>VLOOKUP($A1032,'Hospitalisation Details'!$K1032:$S3374,4,FALSE)</f>
        <v>Tier - 3</v>
      </c>
      <c r="O2201" s="11" t="str">
        <f>VLOOKUP($A1032,'Hospitalisation Details'!$K1032:$S3374,5,FALSE)</f>
        <v>Tier - 3</v>
      </c>
      <c r="P2201" s="11" t="str">
        <f>VLOOKUP($A1032,'Hospitalisation Details'!$K1032:$S3374,6,FALSE)</f>
        <v>R1011</v>
      </c>
      <c r="Q2201" s="36">
        <f ca="1">VLOOKUP($A1032,'Hospitalisation Details'!$K1032:$S3374,8,FALSE)</f>
        <v>59</v>
      </c>
    </row>
    <row r="2202" spans="1:17" x14ac:dyDescent="0.3">
      <c r="A2202" s="14" t="str">
        <f>VLOOKUP('Customer Names'!A2202,'Customer Names'!A2202:F4536,1,FALSE)</f>
        <v>Id2201</v>
      </c>
      <c r="B2202" s="11" t="str">
        <f>VLOOKUP('Customer Names'!B2202,'Customer Names'!B2202:G4536,5,FALSE)</f>
        <v>Patrick H</v>
      </c>
      <c r="C2202" s="11">
        <f>VLOOKUP($A2202,'Medical Examinations'!$A2202:$O4536,2,FALSE)</f>
        <v>30.59</v>
      </c>
      <c r="D2202" s="11">
        <f>VLOOKUP($A2202,'Medical Examinations'!$A2202:$O4536,3,FALSE)</f>
        <v>4.17</v>
      </c>
      <c r="E2202" s="11" t="str">
        <f>VLOOKUP($A2202,'Medical Examinations'!$A2202:$P4536,14,FALSE)</f>
        <v>No</v>
      </c>
      <c r="F2202" s="11" t="str">
        <f>VLOOKUP($A2202,'Medical Examinations'!$A2202:$O4536,5,FALSE)</f>
        <v>No</v>
      </c>
      <c r="G2202" s="11" t="str">
        <f>VLOOKUP($A2202,'Medical Examinations'!$A2202:$O4536,6,FALSE)</f>
        <v>Yes</v>
      </c>
      <c r="H2202" s="11">
        <f>VLOOKUP($A2202,'Medical Examinations'!$A2202:$P4536,13,FALSE)</f>
        <v>1</v>
      </c>
      <c r="I2202" s="11" t="str">
        <f>VLOOKUP($A2202,'Medical Examinations'!$A2202:$P4536,16,FALSE)</f>
        <v>No</v>
      </c>
      <c r="J2202" s="11" t="str">
        <f>VLOOKUP($A2202,'Medical Examinations'!$A2202:$P4536,11,FALSE)</f>
        <v>Obesity</v>
      </c>
      <c r="K2202" s="11" t="str">
        <f>VLOOKUP($A2202,'Medical Examinations'!$A2202:$P4536,12,FALSE)</f>
        <v>Normal</v>
      </c>
      <c r="L2202" s="11" t="str">
        <f>VLOOKUP($A1033,'Hospitalisation Details'!$K1033:$S3375,7,FALSE)</f>
        <v>10 Nov 1969</v>
      </c>
      <c r="M2202" s="17">
        <f>VLOOKUP($A1033,'Hospitalisation Details'!$K1033:$S3375,9,FALSE)</f>
        <v>10942.13</v>
      </c>
      <c r="N2202" s="11" t="str">
        <f>VLOOKUP($A1033,'Hospitalisation Details'!$K1033:$S3375,4,FALSE)</f>
        <v>Tier - 3</v>
      </c>
      <c r="O2202" s="11" t="str">
        <f>VLOOKUP($A1033,'Hospitalisation Details'!$K1033:$S3375,5,FALSE)</f>
        <v>Tier - 3</v>
      </c>
      <c r="P2202" s="11" t="str">
        <f>VLOOKUP($A1033,'Hospitalisation Details'!$K1033:$S3375,6,FALSE)</f>
        <v>R1012</v>
      </c>
      <c r="Q2202" s="36">
        <f ca="1">VLOOKUP($A1033,'Hospitalisation Details'!$K1033:$S3375,8,FALSE)</f>
        <v>55</v>
      </c>
    </row>
    <row r="2203" spans="1:17" x14ac:dyDescent="0.3">
      <c r="A2203" s="14" t="str">
        <f>VLOOKUP('Customer Names'!A2203,'Customer Names'!A2203:F4537,1,FALSE)</f>
        <v>Id2202</v>
      </c>
      <c r="B2203" s="11" t="str">
        <f>VLOOKUP('Customer Names'!B2203,'Customer Names'!B2203:G4537,5,FALSE)</f>
        <v>Tyler</v>
      </c>
      <c r="C2203" s="11">
        <f>VLOOKUP($A2203,'Medical Examinations'!$A2203:$O4537,2,FALSE)</f>
        <v>27.835000000000001</v>
      </c>
      <c r="D2203" s="11">
        <f>VLOOKUP($A2203,'Medical Examinations'!$A2203:$O4537,3,FALSE)</f>
        <v>4.4400000000000004</v>
      </c>
      <c r="E2203" s="11" t="str">
        <f>VLOOKUP($A2203,'Medical Examinations'!$A2203:$P4537,14,FALSE)</f>
        <v>No</v>
      </c>
      <c r="F2203" s="11" t="str">
        <f>VLOOKUP($A2203,'Medical Examinations'!$A2203:$O4537,5,FALSE)</f>
        <v>No</v>
      </c>
      <c r="G2203" s="11" t="str">
        <f>VLOOKUP($A2203,'Medical Examinations'!$A2203:$O4537,6,FALSE)</f>
        <v>Yes</v>
      </c>
      <c r="H2203" s="11">
        <f>VLOOKUP($A2203,'Medical Examinations'!$A2203:$P4537,13,FALSE)</f>
        <v>1</v>
      </c>
      <c r="I2203" s="11" t="str">
        <f>VLOOKUP($A2203,'Medical Examinations'!$A2203:$P4537,16,FALSE)</f>
        <v>No</v>
      </c>
      <c r="J2203" s="11" t="str">
        <f>VLOOKUP($A2203,'Medical Examinations'!$A2203:$P4537,11,FALSE)</f>
        <v>Overweight</v>
      </c>
      <c r="K2203" s="11" t="str">
        <f>VLOOKUP($A2203,'Medical Examinations'!$A2203:$P4537,12,FALSE)</f>
        <v>Normal</v>
      </c>
      <c r="L2203" s="11" t="str">
        <f>VLOOKUP($A1034,'Hospitalisation Details'!$K1034:$S3376,7,FALSE)</f>
        <v>12 Nov 1968</v>
      </c>
      <c r="M2203" s="17">
        <f>VLOOKUP($A1034,'Hospitalisation Details'!$K1034:$S3376,9,FALSE)</f>
        <v>10928.85</v>
      </c>
      <c r="N2203" s="11" t="str">
        <f>VLOOKUP($A1034,'Hospitalisation Details'!$K1034:$S3376,4,FALSE)</f>
        <v>Tier - 3</v>
      </c>
      <c r="O2203" s="11" t="str">
        <f>VLOOKUP($A1034,'Hospitalisation Details'!$K1034:$S3376,5,FALSE)</f>
        <v>Tier - 3</v>
      </c>
      <c r="P2203" s="11" t="str">
        <f>VLOOKUP($A1034,'Hospitalisation Details'!$K1034:$S3376,6,FALSE)</f>
        <v>R1013</v>
      </c>
      <c r="Q2203" s="36">
        <f ca="1">VLOOKUP($A1034,'Hospitalisation Details'!$K1034:$S3376,8,FALSE)</f>
        <v>56</v>
      </c>
    </row>
    <row r="2204" spans="1:17" x14ac:dyDescent="0.3">
      <c r="A2204" s="14" t="str">
        <f>VLOOKUP('Customer Names'!A2204,'Customer Names'!A2204:F4538,1,FALSE)</f>
        <v>Id2203</v>
      </c>
      <c r="B2204" s="11" t="str">
        <f>VLOOKUP('Customer Names'!B2204,'Customer Names'!B2204:G4538,5,FALSE)</f>
        <v>Deborah L</v>
      </c>
      <c r="C2204" s="11">
        <f>VLOOKUP($A2204,'Medical Examinations'!$A2204:$O4538,2,FALSE)</f>
        <v>40.26</v>
      </c>
      <c r="D2204" s="11">
        <f>VLOOKUP($A2204,'Medical Examinations'!$A2204:$O4538,3,FALSE)</f>
        <v>5.52</v>
      </c>
      <c r="E2204" s="11" t="str">
        <f>VLOOKUP($A2204,'Medical Examinations'!$A2204:$P4538,14,FALSE)</f>
        <v>No</v>
      </c>
      <c r="F2204" s="11" t="str">
        <f>VLOOKUP($A2204,'Medical Examinations'!$A2204:$O4538,5,FALSE)</f>
        <v>Yes</v>
      </c>
      <c r="G2204" s="11" t="str">
        <f>VLOOKUP($A2204,'Medical Examinations'!$A2204:$O4538,6,FALSE)</f>
        <v>No</v>
      </c>
      <c r="H2204" s="11">
        <f>VLOOKUP($A2204,'Medical Examinations'!$A2204:$P4538,13,FALSE)</f>
        <v>1</v>
      </c>
      <c r="I2204" s="11" t="str">
        <f>VLOOKUP($A2204,'Medical Examinations'!$A2204:$P4538,16,FALSE)</f>
        <v>No</v>
      </c>
      <c r="J2204" s="11" t="str">
        <f>VLOOKUP($A2204,'Medical Examinations'!$A2204:$P4538,11,FALSE)</f>
        <v>Obesity</v>
      </c>
      <c r="K2204" s="11" t="str">
        <f>VLOOKUP($A2204,'Medical Examinations'!$A2204:$P4538,12,FALSE)</f>
        <v>Normal</v>
      </c>
      <c r="L2204" s="11" t="str">
        <f>VLOOKUP($A1035,'Hospitalisation Details'!$K1035:$S3377,7,FALSE)</f>
        <v>13 Nov 1968</v>
      </c>
      <c r="M2204" s="17">
        <f>VLOOKUP($A1035,'Hospitalisation Details'!$K1035:$S3377,9,FALSE)</f>
        <v>10923.93</v>
      </c>
      <c r="N2204" s="11" t="str">
        <f>VLOOKUP($A1035,'Hospitalisation Details'!$K1035:$S3377,4,FALSE)</f>
        <v>Tier - 3</v>
      </c>
      <c r="O2204" s="11" t="str">
        <f>VLOOKUP($A1035,'Hospitalisation Details'!$K1035:$S3377,5,FALSE)</f>
        <v>Tier - 1</v>
      </c>
      <c r="P2204" s="11" t="str">
        <f>VLOOKUP($A1035,'Hospitalisation Details'!$K1035:$S3377,6,FALSE)</f>
        <v>R1024</v>
      </c>
      <c r="Q2204" s="36">
        <f ca="1">VLOOKUP($A1035,'Hospitalisation Details'!$K1035:$S3377,8,FALSE)</f>
        <v>56</v>
      </c>
    </row>
    <row r="2205" spans="1:17" x14ac:dyDescent="0.3">
      <c r="A2205" s="14" t="str">
        <f>VLOOKUP('Customer Names'!A2205,'Customer Names'!A2205:F4539,1,FALSE)</f>
        <v>Id2204</v>
      </c>
      <c r="B2205" s="11" t="str">
        <f>VLOOKUP('Customer Names'!B2205,'Customer Names'!B2205:G4539,5,FALSE)</f>
        <v>Andrea K</v>
      </c>
      <c r="C2205" s="11">
        <f>VLOOKUP($A2205,'Medical Examinations'!$A2205:$O4539,2,FALSE)</f>
        <v>39.82</v>
      </c>
      <c r="D2205" s="11">
        <f>VLOOKUP($A2205,'Medical Examinations'!$A2205:$O4539,3,FALSE)</f>
        <v>6.01</v>
      </c>
      <c r="E2205" s="11" t="str">
        <f>VLOOKUP($A2205,'Medical Examinations'!$A2205:$P4539,14,FALSE)</f>
        <v>No</v>
      </c>
      <c r="F2205" s="11" t="str">
        <f>VLOOKUP($A2205,'Medical Examinations'!$A2205:$O4539,5,FALSE)</f>
        <v>Yes</v>
      </c>
      <c r="G2205" s="11" t="str">
        <f>VLOOKUP($A2205,'Medical Examinations'!$A2205:$O4539,6,FALSE)</f>
        <v>No</v>
      </c>
      <c r="H2205" s="11">
        <f>VLOOKUP($A2205,'Medical Examinations'!$A2205:$P4539,13,FALSE)</f>
        <v>1</v>
      </c>
      <c r="I2205" s="11" t="str">
        <f>VLOOKUP($A2205,'Medical Examinations'!$A2205:$P4539,16,FALSE)</f>
        <v>No</v>
      </c>
      <c r="J2205" s="11" t="str">
        <f>VLOOKUP($A2205,'Medical Examinations'!$A2205:$P4539,11,FALSE)</f>
        <v>Obesity</v>
      </c>
      <c r="K2205" s="11" t="str">
        <f>VLOOKUP($A2205,'Medical Examinations'!$A2205:$P4539,12,FALSE)</f>
        <v>Prediabetes</v>
      </c>
      <c r="L2205" s="11" t="str">
        <f>VLOOKUP($A1036,'Hospitalisation Details'!$K1036:$S3378,7,FALSE)</f>
        <v>6 Sep 1994</v>
      </c>
      <c r="M2205" s="17">
        <f>VLOOKUP($A1036,'Hospitalisation Details'!$K1036:$S3378,9,FALSE)</f>
        <v>10886.66</v>
      </c>
      <c r="N2205" s="11" t="str">
        <f>VLOOKUP($A1036,'Hospitalisation Details'!$K1036:$S3378,4,FALSE)</f>
        <v>Tier - 3</v>
      </c>
      <c r="O2205" s="11" t="str">
        <f>VLOOKUP($A1036,'Hospitalisation Details'!$K1036:$S3378,5,FALSE)</f>
        <v>Tier - 3</v>
      </c>
      <c r="P2205" s="11" t="str">
        <f>VLOOKUP($A1036,'Hospitalisation Details'!$K1036:$S3378,6,FALSE)</f>
        <v>R1012</v>
      </c>
      <c r="Q2205" s="36">
        <f ca="1">VLOOKUP($A1036,'Hospitalisation Details'!$K1036:$S3378,8,FALSE)</f>
        <v>30</v>
      </c>
    </row>
    <row r="2206" spans="1:17" x14ac:dyDescent="0.3">
      <c r="A2206" s="14" t="str">
        <f>VLOOKUP('Customer Names'!A2206,'Customer Names'!A2206:F4540,1,FALSE)</f>
        <v>Id2205</v>
      </c>
      <c r="B2206" s="11" t="str">
        <f>VLOOKUP('Customer Names'!B2206,'Customer Names'!B2206:G4540,5,FALSE)</f>
        <v>Elleree</v>
      </c>
      <c r="C2206" s="11">
        <f>VLOOKUP($A2206,'Medical Examinations'!$A2206:$O4540,2,FALSE)</f>
        <v>39.159999999999997</v>
      </c>
      <c r="D2206" s="11">
        <f>VLOOKUP($A2206,'Medical Examinations'!$A2206:$O4540,3,FALSE)</f>
        <v>5.81</v>
      </c>
      <c r="E2206" s="11" t="str">
        <f>VLOOKUP($A2206,'Medical Examinations'!$A2206:$P4540,14,FALSE)</f>
        <v>No</v>
      </c>
      <c r="F2206" s="11" t="str">
        <f>VLOOKUP($A2206,'Medical Examinations'!$A2206:$O4540,5,FALSE)</f>
        <v>Yes</v>
      </c>
      <c r="G2206" s="11" t="str">
        <f>VLOOKUP($A2206,'Medical Examinations'!$A2206:$O4540,6,FALSE)</f>
        <v>No</v>
      </c>
      <c r="H2206" s="11">
        <f>VLOOKUP($A2206,'Medical Examinations'!$A2206:$P4540,13,FALSE)</f>
        <v>1</v>
      </c>
      <c r="I2206" s="11" t="str">
        <f>VLOOKUP($A2206,'Medical Examinations'!$A2206:$P4540,16,FALSE)</f>
        <v>No</v>
      </c>
      <c r="J2206" s="11" t="str">
        <f>VLOOKUP($A2206,'Medical Examinations'!$A2206:$P4540,11,FALSE)</f>
        <v>Obesity</v>
      </c>
      <c r="K2206" s="11" t="str">
        <f>VLOOKUP($A2206,'Medical Examinations'!$A2206:$P4540,12,FALSE)</f>
        <v>Prediabetes</v>
      </c>
      <c r="L2206" s="11" t="str">
        <f>VLOOKUP($A1037,'Hospitalisation Details'!$K1037:$S3379,7,FALSE)</f>
        <v>20 Dec 1971</v>
      </c>
      <c r="M2206" s="17">
        <f>VLOOKUP($A1037,'Hospitalisation Details'!$K1037:$S3379,9,FALSE)</f>
        <v>10848.13</v>
      </c>
      <c r="N2206" s="11" t="str">
        <f>VLOOKUP($A1037,'Hospitalisation Details'!$K1037:$S3379,4,FALSE)</f>
        <v>Tier - 3</v>
      </c>
      <c r="O2206" s="11" t="str">
        <f>VLOOKUP($A1037,'Hospitalisation Details'!$K1037:$S3379,5,FALSE)</f>
        <v>Tier - 3</v>
      </c>
      <c r="P2206" s="11" t="str">
        <f>VLOOKUP($A1037,'Hospitalisation Details'!$K1037:$S3379,6,FALSE)</f>
        <v>R1012</v>
      </c>
      <c r="Q2206" s="36">
        <f ca="1">VLOOKUP($A1037,'Hospitalisation Details'!$K1037:$S3379,8,FALSE)</f>
        <v>53</v>
      </c>
    </row>
    <row r="2207" spans="1:17" x14ac:dyDescent="0.3">
      <c r="A2207" s="14" t="str">
        <f>VLOOKUP('Customer Names'!A2207,'Customer Names'!A2207:F4541,1,FALSE)</f>
        <v>Id2206</v>
      </c>
      <c r="B2207" s="11" t="str">
        <f>VLOOKUP('Customer Names'!B2207,'Customer Names'!B2207:G4541,5,FALSE)</f>
        <v>Brandon J</v>
      </c>
      <c r="C2207" s="11">
        <f>VLOOKUP($A2207,'Medical Examinations'!$A2207:$O4541,2,FALSE)</f>
        <v>25.555</v>
      </c>
      <c r="D2207" s="11">
        <f>VLOOKUP($A2207,'Medical Examinations'!$A2207:$O4541,3,FALSE)</f>
        <v>4.37</v>
      </c>
      <c r="E2207" s="11" t="str">
        <f>VLOOKUP($A2207,'Medical Examinations'!$A2207:$P4541,14,FALSE)</f>
        <v>No</v>
      </c>
      <c r="F2207" s="11" t="str">
        <f>VLOOKUP($A2207,'Medical Examinations'!$A2207:$O4541,5,FALSE)</f>
        <v>No</v>
      </c>
      <c r="G2207" s="11" t="str">
        <f>VLOOKUP($A2207,'Medical Examinations'!$A2207:$O4541,6,FALSE)</f>
        <v>Yes</v>
      </c>
      <c r="H2207" s="11">
        <f>VLOOKUP($A2207,'Medical Examinations'!$A2207:$P4541,13,FALSE)</f>
        <v>1</v>
      </c>
      <c r="I2207" s="11" t="str">
        <f>VLOOKUP($A2207,'Medical Examinations'!$A2207:$P4541,16,FALSE)</f>
        <v>No</v>
      </c>
      <c r="J2207" s="11" t="str">
        <f>VLOOKUP($A2207,'Medical Examinations'!$A2207:$P4541,11,FALSE)</f>
        <v>Overweight</v>
      </c>
      <c r="K2207" s="11" t="str">
        <f>VLOOKUP($A2207,'Medical Examinations'!$A2207:$P4541,12,FALSE)</f>
        <v>Normal</v>
      </c>
      <c r="L2207" s="11" t="str">
        <f>VLOOKUP($A1038,'Hospitalisation Details'!$K1038:$S3380,7,FALSE)</f>
        <v>28 Jul 1968</v>
      </c>
      <c r="M2207" s="17">
        <f>VLOOKUP($A1038,'Hospitalisation Details'!$K1038:$S3380,9,FALSE)</f>
        <v>10825.25</v>
      </c>
      <c r="N2207" s="11" t="str">
        <f>VLOOKUP($A1038,'Hospitalisation Details'!$K1038:$S3380,4,FALSE)</f>
        <v>Tier - 3</v>
      </c>
      <c r="O2207" s="11" t="str">
        <f>VLOOKUP($A1038,'Hospitalisation Details'!$K1038:$S3380,5,FALSE)</f>
        <v>Tier - 3</v>
      </c>
      <c r="P2207" s="11" t="str">
        <f>VLOOKUP($A1038,'Hospitalisation Details'!$K1038:$S3380,6,FALSE)</f>
        <v>R1012</v>
      </c>
      <c r="Q2207" s="36">
        <f ca="1">VLOOKUP($A1038,'Hospitalisation Details'!$K1038:$S3380,8,FALSE)</f>
        <v>56</v>
      </c>
    </row>
    <row r="2208" spans="1:17" x14ac:dyDescent="0.3">
      <c r="A2208" s="14" t="str">
        <f>VLOOKUP('Customer Names'!A2208,'Customer Names'!A2208:F4542,1,FALSE)</f>
        <v>Id2207</v>
      </c>
      <c r="B2208" s="11" t="str">
        <f>VLOOKUP('Customer Names'!B2208,'Customer Names'!B2208:G4542,5,FALSE)</f>
        <v>Steve</v>
      </c>
      <c r="C2208" s="11">
        <f>VLOOKUP($A2208,'Medical Examinations'!$A2208:$O4542,2,FALSE)</f>
        <v>25.175000000000001</v>
      </c>
      <c r="D2208" s="11">
        <f>VLOOKUP($A2208,'Medical Examinations'!$A2208:$O4542,3,FALSE)</f>
        <v>5.74</v>
      </c>
      <c r="E2208" s="11" t="str">
        <f>VLOOKUP($A2208,'Medical Examinations'!$A2208:$P4542,14,FALSE)</f>
        <v>No</v>
      </c>
      <c r="F2208" s="11" t="str">
        <f>VLOOKUP($A2208,'Medical Examinations'!$A2208:$O4542,5,FALSE)</f>
        <v>No</v>
      </c>
      <c r="G2208" s="11" t="str">
        <f>VLOOKUP($A2208,'Medical Examinations'!$A2208:$O4542,6,FALSE)</f>
        <v>Yes</v>
      </c>
      <c r="H2208" s="11">
        <f>VLOOKUP($A2208,'Medical Examinations'!$A2208:$P4542,13,FALSE)</f>
        <v>1</v>
      </c>
      <c r="I2208" s="11" t="str">
        <f>VLOOKUP($A2208,'Medical Examinations'!$A2208:$P4542,16,FALSE)</f>
        <v>No</v>
      </c>
      <c r="J2208" s="11" t="str">
        <f>VLOOKUP($A2208,'Medical Examinations'!$A2208:$P4542,11,FALSE)</f>
        <v>Overweight</v>
      </c>
      <c r="K2208" s="11" t="str">
        <f>VLOOKUP($A2208,'Medical Examinations'!$A2208:$P4542,12,FALSE)</f>
        <v>Prediabetes</v>
      </c>
      <c r="L2208" s="11" t="str">
        <f>VLOOKUP($A1039,'Hospitalisation Details'!$K1039:$S3381,7,FALSE)</f>
        <v>2 Oct 1967</v>
      </c>
      <c r="M2208" s="17">
        <f>VLOOKUP($A1039,'Hospitalisation Details'!$K1039:$S3381,9,FALSE)</f>
        <v>10807.49</v>
      </c>
      <c r="N2208" s="11" t="str">
        <f>VLOOKUP($A1039,'Hospitalisation Details'!$K1039:$S3381,4,FALSE)</f>
        <v>Tier - 3</v>
      </c>
      <c r="O2208" s="11" t="str">
        <f>VLOOKUP($A1039,'Hospitalisation Details'!$K1039:$S3381,5,FALSE)</f>
        <v>Tier - 2</v>
      </c>
      <c r="P2208" s="11" t="str">
        <f>VLOOKUP($A1039,'Hospitalisation Details'!$K1039:$S3381,6,FALSE)</f>
        <v>R1013</v>
      </c>
      <c r="Q2208" s="36">
        <f ca="1">VLOOKUP($A1039,'Hospitalisation Details'!$K1039:$S3381,8,FALSE)</f>
        <v>57</v>
      </c>
    </row>
    <row r="2209" spans="1:17" x14ac:dyDescent="0.3">
      <c r="A2209" s="14" t="str">
        <f>VLOOKUP('Customer Names'!A2209,'Customer Names'!A2209:F4543,1,FALSE)</f>
        <v>Id2208</v>
      </c>
      <c r="B2209" s="11" t="str">
        <f>VLOOKUP('Customer Names'!B2209,'Customer Names'!B2209:G4543,5,FALSE)</f>
        <v>Nina Wavik Sr</v>
      </c>
      <c r="C2209" s="11">
        <f>VLOOKUP($A2209,'Medical Examinations'!$A2209:$O4543,2,FALSE)</f>
        <v>38.28</v>
      </c>
      <c r="D2209" s="11">
        <f>VLOOKUP($A2209,'Medical Examinations'!$A2209:$O4543,3,FALSE)</f>
        <v>5.39</v>
      </c>
      <c r="E2209" s="11" t="str">
        <f>VLOOKUP($A2209,'Medical Examinations'!$A2209:$P4543,14,FALSE)</f>
        <v>No</v>
      </c>
      <c r="F2209" s="11" t="str">
        <f>VLOOKUP($A2209,'Medical Examinations'!$A2209:$O4543,5,FALSE)</f>
        <v>Yes</v>
      </c>
      <c r="G2209" s="11" t="str">
        <f>VLOOKUP($A2209,'Medical Examinations'!$A2209:$O4543,6,FALSE)</f>
        <v>No</v>
      </c>
      <c r="H2209" s="11">
        <f>VLOOKUP($A2209,'Medical Examinations'!$A2209:$P4543,13,FALSE)</f>
        <v>1</v>
      </c>
      <c r="I2209" s="11" t="str">
        <f>VLOOKUP($A2209,'Medical Examinations'!$A2209:$P4543,16,FALSE)</f>
        <v>No</v>
      </c>
      <c r="J2209" s="11" t="str">
        <f>VLOOKUP($A2209,'Medical Examinations'!$A2209:$P4543,11,FALSE)</f>
        <v>Obesity</v>
      </c>
      <c r="K2209" s="11" t="str">
        <f>VLOOKUP($A2209,'Medical Examinations'!$A2209:$P4543,12,FALSE)</f>
        <v>Normal</v>
      </c>
      <c r="L2209" s="11" t="str">
        <f>VLOOKUP($A1040,'Hospitalisation Details'!$K1040:$S3382,7,FALSE)</f>
        <v>18 Dec 1970</v>
      </c>
      <c r="M2209" s="17">
        <f>VLOOKUP($A1040,'Hospitalisation Details'!$K1040:$S3382,9,FALSE)</f>
        <v>10806.84</v>
      </c>
      <c r="N2209" s="11" t="str">
        <f>VLOOKUP($A1040,'Hospitalisation Details'!$K1040:$S3382,4,FALSE)</f>
        <v>Tier - 3</v>
      </c>
      <c r="O2209" s="11" t="str">
        <f>VLOOKUP($A1040,'Hospitalisation Details'!$K1040:$S3382,5,FALSE)</f>
        <v>Tier - 2</v>
      </c>
      <c r="P2209" s="11" t="str">
        <f>VLOOKUP($A1040,'Hospitalisation Details'!$K1040:$S3382,6,FALSE)</f>
        <v>R1011</v>
      </c>
      <c r="Q2209" s="36">
        <f ca="1">VLOOKUP($A1040,'Hospitalisation Details'!$K1040:$S3382,8,FALSE)</f>
        <v>54</v>
      </c>
    </row>
    <row r="2210" spans="1:17" x14ac:dyDescent="0.3">
      <c r="A2210" s="14" t="str">
        <f>VLOOKUP('Customer Names'!A2210,'Customer Names'!A2210:F4544,1,FALSE)</f>
        <v>Id2209</v>
      </c>
      <c r="B2210" s="11" t="str">
        <f>VLOOKUP('Customer Names'!B2210,'Customer Names'!B2210:G4544,5,FALSE)</f>
        <v>Dani</v>
      </c>
      <c r="C2210" s="11">
        <f>VLOOKUP($A2210,'Medical Examinations'!$A2210:$O4544,2,FALSE)</f>
        <v>38.17</v>
      </c>
      <c r="D2210" s="11">
        <f>VLOOKUP($A2210,'Medical Examinations'!$A2210:$O4544,3,FALSE)</f>
        <v>4.07</v>
      </c>
      <c r="E2210" s="11" t="str">
        <f>VLOOKUP($A2210,'Medical Examinations'!$A2210:$P4544,14,FALSE)</f>
        <v>No</v>
      </c>
      <c r="F2210" s="11" t="str">
        <f>VLOOKUP($A2210,'Medical Examinations'!$A2210:$O4544,5,FALSE)</f>
        <v>Yes</v>
      </c>
      <c r="G2210" s="11" t="str">
        <f>VLOOKUP($A2210,'Medical Examinations'!$A2210:$O4544,6,FALSE)</f>
        <v>No</v>
      </c>
      <c r="H2210" s="11">
        <f>VLOOKUP($A2210,'Medical Examinations'!$A2210:$P4544,13,FALSE)</f>
        <v>1</v>
      </c>
      <c r="I2210" s="11" t="str">
        <f>VLOOKUP($A2210,'Medical Examinations'!$A2210:$P4544,16,FALSE)</f>
        <v>No</v>
      </c>
      <c r="J2210" s="11" t="str">
        <f>VLOOKUP($A2210,'Medical Examinations'!$A2210:$P4544,11,FALSE)</f>
        <v>Obesity</v>
      </c>
      <c r="K2210" s="11" t="str">
        <f>VLOOKUP($A2210,'Medical Examinations'!$A2210:$P4544,12,FALSE)</f>
        <v>Normal</v>
      </c>
      <c r="L2210" s="11" t="str">
        <f>VLOOKUP($A1041,'Hospitalisation Details'!$K1041:$S3383,7,FALSE)</f>
        <v>28 Oct 1970</v>
      </c>
      <c r="M2210" s="17">
        <f>VLOOKUP($A1041,'Hospitalisation Details'!$K1041:$S3383,9,FALSE)</f>
        <v>10797.34</v>
      </c>
      <c r="N2210" s="11" t="str">
        <f>VLOOKUP($A1041,'Hospitalisation Details'!$K1041:$S3383,4,FALSE)</f>
        <v>Tier - 3</v>
      </c>
      <c r="O2210" s="11" t="str">
        <f>VLOOKUP($A1041,'Hospitalisation Details'!$K1041:$S3383,5,FALSE)</f>
        <v>Tier - 2</v>
      </c>
      <c r="P2210" s="11" t="str">
        <f>VLOOKUP($A1041,'Hospitalisation Details'!$K1041:$S3383,6,FALSE)</f>
        <v>R1023</v>
      </c>
      <c r="Q2210" s="36">
        <f ca="1">VLOOKUP($A1041,'Hospitalisation Details'!$K1041:$S3383,8,FALSE)</f>
        <v>54</v>
      </c>
    </row>
    <row r="2211" spans="1:17" x14ac:dyDescent="0.3">
      <c r="A2211" s="14" t="str">
        <f>VLOOKUP('Customer Names'!A2211,'Customer Names'!A2211:F4545,1,FALSE)</f>
        <v>Id2210</v>
      </c>
      <c r="B2211" s="11" t="str">
        <f>VLOOKUP('Customer Names'!B2211,'Customer Names'!B2211:G4545,5,FALSE)</f>
        <v>Jennifer A</v>
      </c>
      <c r="C2211" s="11">
        <f>VLOOKUP($A2211,'Medical Examinations'!$A2211:$O4545,2,FALSE)</f>
        <v>36.85</v>
      </c>
      <c r="D2211" s="11">
        <f>VLOOKUP($A2211,'Medical Examinations'!$A2211:$O4545,3,FALSE)</f>
        <v>5.49</v>
      </c>
      <c r="E2211" s="11" t="str">
        <f>VLOOKUP($A2211,'Medical Examinations'!$A2211:$P4545,14,FALSE)</f>
        <v>No</v>
      </c>
      <c r="F2211" s="11" t="str">
        <f>VLOOKUP($A2211,'Medical Examinations'!$A2211:$O4545,5,FALSE)</f>
        <v>Yes</v>
      </c>
      <c r="G2211" s="11" t="str">
        <f>VLOOKUP($A2211,'Medical Examinations'!$A2211:$O4545,6,FALSE)</f>
        <v>No</v>
      </c>
      <c r="H2211" s="11">
        <f>VLOOKUP($A2211,'Medical Examinations'!$A2211:$P4545,13,FALSE)</f>
        <v>1</v>
      </c>
      <c r="I2211" s="11" t="str">
        <f>VLOOKUP($A2211,'Medical Examinations'!$A2211:$P4545,16,FALSE)</f>
        <v>No</v>
      </c>
      <c r="J2211" s="11" t="str">
        <f>VLOOKUP($A2211,'Medical Examinations'!$A2211:$P4545,11,FALSE)</f>
        <v>Obesity</v>
      </c>
      <c r="K2211" s="11" t="str">
        <f>VLOOKUP($A2211,'Medical Examinations'!$A2211:$P4545,12,FALSE)</f>
        <v>Normal</v>
      </c>
      <c r="L2211" s="11" t="str">
        <f>VLOOKUP($A1042,'Hospitalisation Details'!$K1042:$S3384,7,FALSE)</f>
        <v>23 Oct 1967</v>
      </c>
      <c r="M2211" s="17">
        <f>VLOOKUP($A1042,'Hospitalisation Details'!$K1042:$S3384,9,FALSE)</f>
        <v>10796.35</v>
      </c>
      <c r="N2211" s="11" t="str">
        <f>VLOOKUP($A1042,'Hospitalisation Details'!$K1042:$S3384,4,FALSE)</f>
        <v>Tier - 3</v>
      </c>
      <c r="O2211" s="11" t="str">
        <f>VLOOKUP($A1042,'Hospitalisation Details'!$K1042:$S3384,5,FALSE)</f>
        <v>Tier - 1</v>
      </c>
      <c r="P2211" s="11" t="str">
        <f>VLOOKUP($A1042,'Hospitalisation Details'!$K1042:$S3384,6,FALSE)</f>
        <v>R1019</v>
      </c>
      <c r="Q2211" s="36">
        <f ca="1">VLOOKUP($A1042,'Hospitalisation Details'!$K1042:$S3384,8,FALSE)</f>
        <v>57</v>
      </c>
    </row>
    <row r="2212" spans="1:17" x14ac:dyDescent="0.3">
      <c r="A2212" s="14" t="str">
        <f>VLOOKUP('Customer Names'!A2212,'Customer Names'!A2212:F4546,1,FALSE)</f>
        <v>Id2211</v>
      </c>
      <c r="B2212" s="11" t="str">
        <f>VLOOKUP('Customer Names'!B2212,'Customer Names'!B2212:G4546,5,FALSE)</f>
        <v>Martin</v>
      </c>
      <c r="C2212" s="11">
        <f>VLOOKUP($A2212,'Medical Examinations'!$A2212:$O4546,2,FALSE)</f>
        <v>22.61</v>
      </c>
      <c r="D2212" s="11">
        <f>VLOOKUP($A2212,'Medical Examinations'!$A2212:$O4546,3,FALSE)</f>
        <v>5.68</v>
      </c>
      <c r="E2212" s="11" t="str">
        <f>VLOOKUP($A2212,'Medical Examinations'!$A2212:$P4546,14,FALSE)</f>
        <v>No</v>
      </c>
      <c r="F2212" s="11" t="str">
        <f>VLOOKUP($A2212,'Medical Examinations'!$A2212:$O4546,5,FALSE)</f>
        <v>No</v>
      </c>
      <c r="G2212" s="11" t="str">
        <f>VLOOKUP($A2212,'Medical Examinations'!$A2212:$O4546,6,FALSE)</f>
        <v>Yes</v>
      </c>
      <c r="H2212" s="11">
        <f>VLOOKUP($A2212,'Medical Examinations'!$A2212:$P4546,13,FALSE)</f>
        <v>1</v>
      </c>
      <c r="I2212" s="11" t="str">
        <f>VLOOKUP($A2212,'Medical Examinations'!$A2212:$P4546,16,FALSE)</f>
        <v>No</v>
      </c>
      <c r="J2212" s="11" t="str">
        <f>VLOOKUP($A2212,'Medical Examinations'!$A2212:$P4546,11,FALSE)</f>
        <v>Normal Weight</v>
      </c>
      <c r="K2212" s="11" t="str">
        <f>VLOOKUP($A2212,'Medical Examinations'!$A2212:$P4546,12,FALSE)</f>
        <v>Normal</v>
      </c>
      <c r="L2212" s="11" t="str">
        <f>VLOOKUP($A1043,'Hospitalisation Details'!$K1043:$S3385,7,FALSE)</f>
        <v>24 Dec 1999</v>
      </c>
      <c r="M2212" s="17">
        <f>VLOOKUP($A1043,'Hospitalisation Details'!$K1043:$S3385,9,FALSE)</f>
        <v>10795.94</v>
      </c>
      <c r="N2212" s="11" t="str">
        <f>VLOOKUP($A1043,'Hospitalisation Details'!$K1043:$S3385,4,FALSE)</f>
        <v>Tier - 3</v>
      </c>
      <c r="O2212" s="11" t="str">
        <f>VLOOKUP($A1043,'Hospitalisation Details'!$K1043:$S3385,5,FALSE)</f>
        <v>Tier - 1</v>
      </c>
      <c r="P2212" s="11" t="str">
        <f>VLOOKUP($A1043,'Hospitalisation Details'!$K1043:$S3385,6,FALSE)</f>
        <v>R1011</v>
      </c>
      <c r="Q2212" s="36">
        <f ca="1">VLOOKUP($A1043,'Hospitalisation Details'!$K1043:$S3385,8,FALSE)</f>
        <v>25</v>
      </c>
    </row>
    <row r="2213" spans="1:17" x14ac:dyDescent="0.3">
      <c r="A2213" s="14" t="str">
        <f>VLOOKUP('Customer Names'!A2213,'Customer Names'!A2213:F4547,1,FALSE)</f>
        <v>Id2212</v>
      </c>
      <c r="B2213" s="11" t="str">
        <f>VLOOKUP('Customer Names'!B2213,'Customer Names'!B2213:G4547,5,FALSE)</f>
        <v>Steve</v>
      </c>
      <c r="C2213" s="11">
        <f>VLOOKUP($A2213,'Medical Examinations'!$A2213:$O4547,2,FALSE)</f>
        <v>21.754999999999999</v>
      </c>
      <c r="D2213" s="11">
        <f>VLOOKUP($A2213,'Medical Examinations'!$A2213:$O4547,3,FALSE)</f>
        <v>6.09</v>
      </c>
      <c r="E2213" s="11" t="str">
        <f>VLOOKUP($A2213,'Medical Examinations'!$A2213:$P4547,14,FALSE)</f>
        <v>No</v>
      </c>
      <c r="F2213" s="11" t="str">
        <f>VLOOKUP($A2213,'Medical Examinations'!$A2213:$O4547,5,FALSE)</f>
        <v>No</v>
      </c>
      <c r="G2213" s="11" t="str">
        <f>VLOOKUP($A2213,'Medical Examinations'!$A2213:$O4547,6,FALSE)</f>
        <v>Yes</v>
      </c>
      <c r="H2213" s="11">
        <f>VLOOKUP($A2213,'Medical Examinations'!$A2213:$P4547,13,FALSE)</f>
        <v>1</v>
      </c>
      <c r="I2213" s="11" t="str">
        <f>VLOOKUP($A2213,'Medical Examinations'!$A2213:$P4547,16,FALSE)</f>
        <v>No</v>
      </c>
      <c r="J2213" s="11" t="str">
        <f>VLOOKUP($A2213,'Medical Examinations'!$A2213:$P4547,11,FALSE)</f>
        <v>Normal Weight</v>
      </c>
      <c r="K2213" s="11" t="str">
        <f>VLOOKUP($A2213,'Medical Examinations'!$A2213:$P4547,12,FALSE)</f>
        <v>Prediabetes</v>
      </c>
      <c r="L2213" s="11" t="str">
        <f>VLOOKUP($A1044,'Hospitalisation Details'!$K1044:$S3386,7,FALSE)</f>
        <v>11 Nov 1967</v>
      </c>
      <c r="M2213" s="17">
        <f>VLOOKUP($A1044,'Hospitalisation Details'!$K1044:$S3386,9,FALSE)</f>
        <v>10791.96</v>
      </c>
      <c r="N2213" s="11" t="str">
        <f>VLOOKUP($A1044,'Hospitalisation Details'!$K1044:$S3386,4,FALSE)</f>
        <v>Tier - 3</v>
      </c>
      <c r="O2213" s="11" t="str">
        <f>VLOOKUP($A1044,'Hospitalisation Details'!$K1044:$S3386,5,FALSE)</f>
        <v>Tier - 2</v>
      </c>
      <c r="P2213" s="11" t="str">
        <f>VLOOKUP($A1044,'Hospitalisation Details'!$K1044:$S3386,6,FALSE)</f>
        <v>R1011</v>
      </c>
      <c r="Q2213" s="36">
        <f ca="1">VLOOKUP($A1044,'Hospitalisation Details'!$K1044:$S3386,8,FALSE)</f>
        <v>57</v>
      </c>
    </row>
    <row r="2214" spans="1:17" x14ac:dyDescent="0.3">
      <c r="A2214" s="14" t="str">
        <f>VLOOKUP('Customer Names'!A2214,'Customer Names'!A2214:F4548,1,FALSE)</f>
        <v>Id2213</v>
      </c>
      <c r="B2214" s="11" t="str">
        <f>VLOOKUP('Customer Names'!B2214,'Customer Names'!B2214:G4548,5,FALSE)</f>
        <v>Christopher</v>
      </c>
      <c r="C2214" s="11">
        <f>VLOOKUP($A2214,'Medical Examinations'!$A2214:$O4548,2,FALSE)</f>
        <v>20.425000000000001</v>
      </c>
      <c r="D2214" s="11">
        <f>VLOOKUP($A2214,'Medical Examinations'!$A2214:$O4548,3,FALSE)</f>
        <v>5.53</v>
      </c>
      <c r="E2214" s="11" t="str">
        <f>VLOOKUP($A2214,'Medical Examinations'!$A2214:$P4548,14,FALSE)</f>
        <v>No</v>
      </c>
      <c r="F2214" s="11" t="str">
        <f>VLOOKUP($A2214,'Medical Examinations'!$A2214:$O4548,5,FALSE)</f>
        <v>No</v>
      </c>
      <c r="G2214" s="11" t="str">
        <f>VLOOKUP($A2214,'Medical Examinations'!$A2214:$O4548,6,FALSE)</f>
        <v>Yes</v>
      </c>
      <c r="H2214" s="11">
        <f>VLOOKUP($A2214,'Medical Examinations'!$A2214:$P4548,13,FALSE)</f>
        <v>1</v>
      </c>
      <c r="I2214" s="11" t="str">
        <f>VLOOKUP($A2214,'Medical Examinations'!$A2214:$P4548,16,FALSE)</f>
        <v>No</v>
      </c>
      <c r="J2214" s="11" t="str">
        <f>VLOOKUP($A2214,'Medical Examinations'!$A2214:$P4548,11,FALSE)</f>
        <v>Normal Weight</v>
      </c>
      <c r="K2214" s="11" t="str">
        <f>VLOOKUP($A2214,'Medical Examinations'!$A2214:$P4548,12,FALSE)</f>
        <v>Normal</v>
      </c>
      <c r="L2214" s="11" t="str">
        <f>VLOOKUP($A1045,'Hospitalisation Details'!$K1045:$S3387,7,FALSE)</f>
        <v>25 Nov 1989</v>
      </c>
      <c r="M2214" s="17">
        <f>VLOOKUP($A1045,'Hospitalisation Details'!$K1045:$S3387,9,FALSE)</f>
        <v>10769.75</v>
      </c>
      <c r="N2214" s="11" t="str">
        <f>VLOOKUP($A1045,'Hospitalisation Details'!$K1045:$S3387,4,FALSE)</f>
        <v>Tier - 3</v>
      </c>
      <c r="O2214" s="11" t="str">
        <f>VLOOKUP($A1045,'Hospitalisation Details'!$K1045:$S3387,5,FALSE)</f>
        <v>Tier - 2</v>
      </c>
      <c r="P2214" s="11" t="str">
        <f>VLOOKUP($A1045,'Hospitalisation Details'!$K1045:$S3387,6,FALSE)</f>
        <v>R1022</v>
      </c>
      <c r="Q2214" s="36">
        <f ca="1">VLOOKUP($A1045,'Hospitalisation Details'!$K1045:$S3387,8,FALSE)</f>
        <v>35</v>
      </c>
    </row>
    <row r="2215" spans="1:17" x14ac:dyDescent="0.3">
      <c r="A2215" s="14" t="str">
        <f>VLOOKUP('Customer Names'!A2215,'Customer Names'!A2215:F4549,1,FALSE)</f>
        <v>Id2214</v>
      </c>
      <c r="B2215" s="11" t="str">
        <f>VLOOKUP('Customer Names'!B2215,'Customer Names'!B2215:G4549,5,FALSE)</f>
        <v>Kathryn M</v>
      </c>
      <c r="C2215" s="11">
        <f>VLOOKUP($A2215,'Medical Examinations'!$A2215:$O4549,2,FALSE)</f>
        <v>31.35</v>
      </c>
      <c r="D2215" s="11">
        <f>VLOOKUP($A2215,'Medical Examinations'!$A2215:$O4549,3,FALSE)</f>
        <v>4.28</v>
      </c>
      <c r="E2215" s="11" t="str">
        <f>VLOOKUP($A2215,'Medical Examinations'!$A2215:$P4549,14,FALSE)</f>
        <v>No</v>
      </c>
      <c r="F2215" s="11" t="str">
        <f>VLOOKUP($A2215,'Medical Examinations'!$A2215:$O4549,5,FALSE)</f>
        <v>Yes</v>
      </c>
      <c r="G2215" s="11" t="str">
        <f>VLOOKUP($A2215,'Medical Examinations'!$A2215:$O4549,6,FALSE)</f>
        <v>No</v>
      </c>
      <c r="H2215" s="11">
        <f>VLOOKUP($A2215,'Medical Examinations'!$A2215:$P4549,13,FALSE)</f>
        <v>1</v>
      </c>
      <c r="I2215" s="11" t="str">
        <f>VLOOKUP($A2215,'Medical Examinations'!$A2215:$P4549,16,FALSE)</f>
        <v>No</v>
      </c>
      <c r="J2215" s="11" t="str">
        <f>VLOOKUP($A2215,'Medical Examinations'!$A2215:$P4549,11,FALSE)</f>
        <v>Obesity</v>
      </c>
      <c r="K2215" s="11" t="str">
        <f>VLOOKUP($A2215,'Medical Examinations'!$A2215:$P4549,12,FALSE)</f>
        <v>Normal</v>
      </c>
      <c r="L2215" s="11" t="str">
        <f>VLOOKUP($A1046,'Hospitalisation Details'!$K1046:$S3388,7,FALSE)</f>
        <v>29 Aug 1986</v>
      </c>
      <c r="M2215" s="17">
        <f>VLOOKUP($A1046,'Hospitalisation Details'!$K1046:$S3388,9,FALSE)</f>
        <v>10749.02</v>
      </c>
      <c r="N2215" s="11" t="str">
        <f>VLOOKUP($A1046,'Hospitalisation Details'!$K1046:$S3388,4,FALSE)</f>
        <v>Tier - 3</v>
      </c>
      <c r="O2215" s="11" t="str">
        <f>VLOOKUP($A1046,'Hospitalisation Details'!$K1046:$S3388,5,FALSE)</f>
        <v>Tier - 1</v>
      </c>
      <c r="P2215" s="11" t="str">
        <f>VLOOKUP($A1046,'Hospitalisation Details'!$K1046:$S3388,6,FALSE)</f>
        <v>R1026</v>
      </c>
      <c r="Q2215" s="36">
        <f ca="1">VLOOKUP($A1046,'Hospitalisation Details'!$K1046:$S3388,8,FALSE)</f>
        <v>38</v>
      </c>
    </row>
    <row r="2216" spans="1:17" x14ac:dyDescent="0.3">
      <c r="A2216" s="14" t="str">
        <f>VLOOKUP('Customer Names'!A2216,'Customer Names'!A2216:F4550,1,FALSE)</f>
        <v>Id2215</v>
      </c>
      <c r="B2216" s="11" t="str">
        <f>VLOOKUP('Customer Names'!B2216,'Customer Names'!B2216:G4550,5,FALSE)</f>
        <v>Emily</v>
      </c>
      <c r="C2216" s="11">
        <f>VLOOKUP($A2216,'Medical Examinations'!$A2216:$O4550,2,FALSE)</f>
        <v>31.13</v>
      </c>
      <c r="D2216" s="11">
        <f>VLOOKUP($A2216,'Medical Examinations'!$A2216:$O4550,3,FALSE)</f>
        <v>6.01</v>
      </c>
      <c r="E2216" s="11" t="str">
        <f>VLOOKUP($A2216,'Medical Examinations'!$A2216:$P4550,14,FALSE)</f>
        <v>No</v>
      </c>
      <c r="F2216" s="11" t="str">
        <f>VLOOKUP($A2216,'Medical Examinations'!$A2216:$O4550,5,FALSE)</f>
        <v>Yes</v>
      </c>
      <c r="G2216" s="11" t="str">
        <f>VLOOKUP($A2216,'Medical Examinations'!$A2216:$O4550,6,FALSE)</f>
        <v>No</v>
      </c>
      <c r="H2216" s="11">
        <f>VLOOKUP($A2216,'Medical Examinations'!$A2216:$P4550,13,FALSE)</f>
        <v>1</v>
      </c>
      <c r="I2216" s="11" t="str">
        <f>VLOOKUP($A2216,'Medical Examinations'!$A2216:$P4550,16,FALSE)</f>
        <v>No</v>
      </c>
      <c r="J2216" s="11" t="str">
        <f>VLOOKUP($A2216,'Medical Examinations'!$A2216:$P4550,11,FALSE)</f>
        <v>Obesity</v>
      </c>
      <c r="K2216" s="11" t="str">
        <f>VLOOKUP($A2216,'Medical Examinations'!$A2216:$P4550,12,FALSE)</f>
        <v>Prediabetes</v>
      </c>
      <c r="L2216" s="11" t="str">
        <f>VLOOKUP($A1047,'Hospitalisation Details'!$K1047:$S3389,7,FALSE)</f>
        <v>9 Dec 1974</v>
      </c>
      <c r="M2216" s="17">
        <f>VLOOKUP($A1047,'Hospitalisation Details'!$K1047:$S3389,9,FALSE)</f>
        <v>10736.87</v>
      </c>
      <c r="N2216" s="11" t="str">
        <f>VLOOKUP($A1047,'Hospitalisation Details'!$K1047:$S3389,4,FALSE)</f>
        <v>Tier - 3</v>
      </c>
      <c r="O2216" s="11" t="str">
        <f>VLOOKUP($A1047,'Hospitalisation Details'!$K1047:$S3389,5,FALSE)</f>
        <v>Tier - 1</v>
      </c>
      <c r="P2216" s="11" t="str">
        <f>VLOOKUP($A1047,'Hospitalisation Details'!$K1047:$S3389,6,FALSE)</f>
        <v>R1016</v>
      </c>
      <c r="Q2216" s="36">
        <f ca="1">VLOOKUP($A1047,'Hospitalisation Details'!$K1047:$S3389,8,FALSE)</f>
        <v>50</v>
      </c>
    </row>
    <row r="2217" spans="1:17" x14ac:dyDescent="0.3">
      <c r="A2217" s="14" t="str">
        <f>VLOOKUP('Customer Names'!A2217,'Customer Names'!A2217:F4551,1,FALSE)</f>
        <v>Id2216</v>
      </c>
      <c r="B2217" s="11" t="str">
        <f>VLOOKUP('Customer Names'!B2217,'Customer Names'!B2217:G4551,5,FALSE)</f>
        <v>Trent A</v>
      </c>
      <c r="C2217" s="11">
        <f>VLOOKUP($A2217,'Medical Examinations'!$A2217:$O4551,2,FALSE)</f>
        <v>17.48</v>
      </c>
      <c r="D2217" s="11">
        <f>VLOOKUP($A2217,'Medical Examinations'!$A2217:$O4551,3,FALSE)</f>
        <v>4.59</v>
      </c>
      <c r="E2217" s="11" t="str">
        <f>VLOOKUP($A2217,'Medical Examinations'!$A2217:$P4551,14,FALSE)</f>
        <v>No</v>
      </c>
      <c r="F2217" s="11" t="str">
        <f>VLOOKUP($A2217,'Medical Examinations'!$A2217:$O4551,5,FALSE)</f>
        <v>No</v>
      </c>
      <c r="G2217" s="11" t="str">
        <f>VLOOKUP($A2217,'Medical Examinations'!$A2217:$O4551,6,FALSE)</f>
        <v>Yes</v>
      </c>
      <c r="H2217" s="11">
        <f>VLOOKUP($A2217,'Medical Examinations'!$A2217:$P4551,13,FALSE)</f>
        <v>1</v>
      </c>
      <c r="I2217" s="11" t="str">
        <f>VLOOKUP($A2217,'Medical Examinations'!$A2217:$P4551,16,FALSE)</f>
        <v>No</v>
      </c>
      <c r="J2217" s="11" t="str">
        <f>VLOOKUP($A2217,'Medical Examinations'!$A2217:$P4551,11,FALSE)</f>
        <v>Underweight</v>
      </c>
      <c r="K2217" s="11" t="str">
        <f>VLOOKUP($A2217,'Medical Examinations'!$A2217:$P4551,12,FALSE)</f>
        <v>Normal</v>
      </c>
      <c r="L2217" s="11" t="str">
        <f>VLOOKUP($A1048,'Hospitalisation Details'!$K1048:$S3390,7,FALSE)</f>
        <v>25 Jun 1992</v>
      </c>
      <c r="M2217" s="17">
        <f>VLOOKUP($A1048,'Hospitalisation Details'!$K1048:$S3390,9,FALSE)</f>
        <v>10719.57</v>
      </c>
      <c r="N2217" s="11" t="str">
        <f>VLOOKUP($A1048,'Hospitalisation Details'!$K1048:$S3390,4,FALSE)</f>
        <v>Tier - 3</v>
      </c>
      <c r="O2217" s="11" t="str">
        <f>VLOOKUP($A1048,'Hospitalisation Details'!$K1048:$S3390,5,FALSE)</f>
        <v>Tier - 1</v>
      </c>
      <c r="P2217" s="11" t="str">
        <f>VLOOKUP($A1048,'Hospitalisation Details'!$K1048:$S3390,6,FALSE)</f>
        <v>R1012</v>
      </c>
      <c r="Q2217" s="36">
        <f ca="1">VLOOKUP($A1048,'Hospitalisation Details'!$K1048:$S3390,8,FALSE)</f>
        <v>32</v>
      </c>
    </row>
    <row r="2218" spans="1:17" x14ac:dyDescent="0.3">
      <c r="A2218" s="14" t="str">
        <f>VLOOKUP('Customer Names'!A2218,'Customer Names'!A2218:F4552,1,FALSE)</f>
        <v>Id2217</v>
      </c>
      <c r="B2218" s="11" t="str">
        <f>VLOOKUP('Customer Names'!B2218,'Customer Names'!B2218:G4552,5,FALSE)</f>
        <v>Jennifer E</v>
      </c>
      <c r="C2218" s="11">
        <f>VLOOKUP($A2218,'Medical Examinations'!$A2218:$O4552,2,FALSE)</f>
        <v>22.57</v>
      </c>
      <c r="D2218" s="11">
        <f>VLOOKUP($A2218,'Medical Examinations'!$A2218:$O4552,3,FALSE)</f>
        <v>5.8</v>
      </c>
      <c r="E2218" s="11" t="str">
        <f>VLOOKUP($A2218,'Medical Examinations'!$A2218:$P4552,14,FALSE)</f>
        <v>Yes</v>
      </c>
      <c r="F2218" s="11" t="str">
        <f>VLOOKUP($A2218,'Medical Examinations'!$A2218:$O4552,5,FALSE)</f>
        <v>No</v>
      </c>
      <c r="G2218" s="11" t="str">
        <f>VLOOKUP($A2218,'Medical Examinations'!$A2218:$O4552,6,FALSE)</f>
        <v>No</v>
      </c>
      <c r="H2218" s="11">
        <f>VLOOKUP($A2218,'Medical Examinations'!$A2218:$P4552,13,FALSE)</f>
        <v>1</v>
      </c>
      <c r="I2218" s="11" t="str">
        <f>VLOOKUP($A2218,'Medical Examinations'!$A2218:$P4552,16,FALSE)</f>
        <v>No</v>
      </c>
      <c r="J2218" s="11" t="str">
        <f>VLOOKUP($A2218,'Medical Examinations'!$A2218:$P4552,11,FALSE)</f>
        <v>Normal Weight</v>
      </c>
      <c r="K2218" s="11" t="str">
        <f>VLOOKUP($A2218,'Medical Examinations'!$A2218:$P4552,12,FALSE)</f>
        <v>Prediabetes</v>
      </c>
      <c r="L2218" s="11" t="str">
        <f>VLOOKUP($A1049,'Hospitalisation Details'!$K1049:$S3391,7,FALSE)</f>
        <v>5 Oct 1967</v>
      </c>
      <c r="M2218" s="17">
        <f>VLOOKUP($A1049,'Hospitalisation Details'!$K1049:$S3391,9,FALSE)</f>
        <v>10713.64</v>
      </c>
      <c r="N2218" s="11" t="str">
        <f>VLOOKUP($A1049,'Hospitalisation Details'!$K1049:$S3391,4,FALSE)</f>
        <v>Tier - 3</v>
      </c>
      <c r="O2218" s="11" t="str">
        <f>VLOOKUP($A1049,'Hospitalisation Details'!$K1049:$S3391,5,FALSE)</f>
        <v>Tier - 3</v>
      </c>
      <c r="P2218" s="11" t="str">
        <f>VLOOKUP($A1049,'Hospitalisation Details'!$K1049:$S3391,6,FALSE)</f>
        <v>R1011</v>
      </c>
      <c r="Q2218" s="36">
        <f ca="1">VLOOKUP($A1049,'Hospitalisation Details'!$K1049:$S3391,8,FALSE)</f>
        <v>57</v>
      </c>
    </row>
    <row r="2219" spans="1:17" x14ac:dyDescent="0.3">
      <c r="A2219" s="14" t="str">
        <f>VLOOKUP('Customer Names'!A2219,'Customer Names'!A2219:F4553,1,FALSE)</f>
        <v>Id2218</v>
      </c>
      <c r="B2219" s="11" t="str">
        <f>VLOOKUP('Customer Names'!B2219,'Customer Names'!B2219:G4553,5,FALSE)</f>
        <v>Polly</v>
      </c>
      <c r="C2219" s="11">
        <f>VLOOKUP($A2219,'Medical Examinations'!$A2219:$O4553,2,FALSE)</f>
        <v>26.73</v>
      </c>
      <c r="D2219" s="11">
        <f>VLOOKUP($A2219,'Medical Examinations'!$A2219:$O4553,3,FALSE)</f>
        <v>5.08</v>
      </c>
      <c r="E2219" s="11" t="str">
        <f>VLOOKUP($A2219,'Medical Examinations'!$A2219:$P4553,14,FALSE)</f>
        <v>No</v>
      </c>
      <c r="F2219" s="11" t="str">
        <f>VLOOKUP($A2219,'Medical Examinations'!$A2219:$O4553,5,FALSE)</f>
        <v>Yes</v>
      </c>
      <c r="G2219" s="11" t="str">
        <f>VLOOKUP($A2219,'Medical Examinations'!$A2219:$O4553,6,FALSE)</f>
        <v>No</v>
      </c>
      <c r="H2219" s="11">
        <f>VLOOKUP($A2219,'Medical Examinations'!$A2219:$P4553,13,FALSE)</f>
        <v>1</v>
      </c>
      <c r="I2219" s="11" t="str">
        <f>VLOOKUP($A2219,'Medical Examinations'!$A2219:$P4553,16,FALSE)</f>
        <v>No</v>
      </c>
      <c r="J2219" s="11" t="str">
        <f>VLOOKUP($A2219,'Medical Examinations'!$A2219:$P4553,11,FALSE)</f>
        <v>Overweight</v>
      </c>
      <c r="K2219" s="11" t="str">
        <f>VLOOKUP($A2219,'Medical Examinations'!$A2219:$P4553,12,FALSE)</f>
        <v>Normal</v>
      </c>
      <c r="L2219" s="11" t="str">
        <f>VLOOKUP($A1050,'Hospitalisation Details'!$K1050:$S3392,7,FALSE)</f>
        <v>30 Jul 1967</v>
      </c>
      <c r="M2219" s="17">
        <f>VLOOKUP($A1050,'Hospitalisation Details'!$K1050:$S3392,9,FALSE)</f>
        <v>10704.47</v>
      </c>
      <c r="N2219" s="11" t="str">
        <f>VLOOKUP($A1050,'Hospitalisation Details'!$K1050:$S3392,4,FALSE)</f>
        <v>Tier - 3</v>
      </c>
      <c r="O2219" s="11" t="str">
        <f>VLOOKUP($A1050,'Hospitalisation Details'!$K1050:$S3392,5,FALSE)</f>
        <v>Tier - 2</v>
      </c>
      <c r="P2219" s="11" t="str">
        <f>VLOOKUP($A1050,'Hospitalisation Details'!$K1050:$S3392,6,FALSE)</f>
        <v>R1011</v>
      </c>
      <c r="Q2219" s="36">
        <f ca="1">VLOOKUP($A1050,'Hospitalisation Details'!$K1050:$S3392,8,FALSE)</f>
        <v>57</v>
      </c>
    </row>
    <row r="2220" spans="1:17" x14ac:dyDescent="0.3">
      <c r="A2220" s="14" t="str">
        <f>VLOOKUP('Customer Names'!A2220,'Customer Names'!A2220:F4554,1,FALSE)</f>
        <v>Id2219</v>
      </c>
      <c r="B2220" s="11" t="str">
        <f>VLOOKUP('Customer Names'!B2220,'Customer Names'!B2220:G4554,5,FALSE)</f>
        <v>Elizabeth</v>
      </c>
      <c r="C2220" s="11">
        <f>VLOOKUP($A2220,'Medical Examinations'!$A2220:$O4554,2,FALSE)</f>
        <v>20.79</v>
      </c>
      <c r="D2220" s="11">
        <f>VLOOKUP($A2220,'Medical Examinations'!$A2220:$O4554,3,FALSE)</f>
        <v>5.84</v>
      </c>
      <c r="E2220" s="11" t="str">
        <f>VLOOKUP($A2220,'Medical Examinations'!$A2220:$P4554,14,FALSE)</f>
        <v>No</v>
      </c>
      <c r="F2220" s="11" t="str">
        <f>VLOOKUP($A2220,'Medical Examinations'!$A2220:$O4554,5,FALSE)</f>
        <v>Yes</v>
      </c>
      <c r="G2220" s="11" t="str">
        <f>VLOOKUP($A2220,'Medical Examinations'!$A2220:$O4554,6,FALSE)</f>
        <v>No</v>
      </c>
      <c r="H2220" s="11">
        <f>VLOOKUP($A2220,'Medical Examinations'!$A2220:$P4554,13,FALSE)</f>
        <v>1</v>
      </c>
      <c r="I2220" s="11" t="str">
        <f>VLOOKUP($A2220,'Medical Examinations'!$A2220:$P4554,16,FALSE)</f>
        <v>No</v>
      </c>
      <c r="J2220" s="11" t="str">
        <f>VLOOKUP($A2220,'Medical Examinations'!$A2220:$P4554,11,FALSE)</f>
        <v>Normal Weight</v>
      </c>
      <c r="K2220" s="11" t="str">
        <f>VLOOKUP($A2220,'Medical Examinations'!$A2220:$P4554,12,FALSE)</f>
        <v>Prediabetes</v>
      </c>
      <c r="L2220" s="11" t="str">
        <f>VLOOKUP($A1051,'Hospitalisation Details'!$K1051:$S3393,7,FALSE)</f>
        <v>24 Oct 1972</v>
      </c>
      <c r="M2220" s="17">
        <f>VLOOKUP($A1051,'Hospitalisation Details'!$K1051:$S3393,9,FALSE)</f>
        <v>10702.64</v>
      </c>
      <c r="N2220" s="11" t="str">
        <f>VLOOKUP($A1051,'Hospitalisation Details'!$K1051:$S3393,4,FALSE)</f>
        <v>Tier - 3</v>
      </c>
      <c r="O2220" s="11" t="str">
        <f>VLOOKUP($A1051,'Hospitalisation Details'!$K1051:$S3393,5,FALSE)</f>
        <v>Tier - 3</v>
      </c>
      <c r="P2220" s="11" t="str">
        <f>VLOOKUP($A1051,'Hospitalisation Details'!$K1051:$S3393,6,FALSE)</f>
        <v>R1013</v>
      </c>
      <c r="Q2220" s="36">
        <f ca="1">VLOOKUP($A1051,'Hospitalisation Details'!$K1051:$S3393,8,FALSE)</f>
        <v>52</v>
      </c>
    </row>
    <row r="2221" spans="1:17" x14ac:dyDescent="0.3">
      <c r="A2221" s="14" t="str">
        <f>VLOOKUP('Customer Names'!A2221,'Customer Names'!A2221:F4555,1,FALSE)</f>
        <v>Id2220</v>
      </c>
      <c r="B2221" s="11" t="str">
        <f>VLOOKUP('Customer Names'!B2221,'Customer Names'!B2221:G4555,5,FALSE)</f>
        <v>Tiffany A</v>
      </c>
      <c r="C2221" s="11">
        <f>VLOOKUP($A2221,'Medical Examinations'!$A2221:$O4555,2,FALSE)</f>
        <v>20.149999999999999</v>
      </c>
      <c r="D2221" s="11">
        <f>VLOOKUP($A2221,'Medical Examinations'!$A2221:$O4555,3,FALSE)</f>
        <v>4.1500000000000004</v>
      </c>
      <c r="E2221" s="11" t="str">
        <f>VLOOKUP($A2221,'Medical Examinations'!$A2221:$P4555,14,FALSE)</f>
        <v>No</v>
      </c>
      <c r="F2221" s="11" t="str">
        <f>VLOOKUP($A2221,'Medical Examinations'!$A2221:$O4555,5,FALSE)</f>
        <v>No</v>
      </c>
      <c r="G2221" s="11" t="str">
        <f>VLOOKUP($A2221,'Medical Examinations'!$A2221:$O4555,6,FALSE)</f>
        <v>No</v>
      </c>
      <c r="H2221" s="11">
        <f>VLOOKUP($A2221,'Medical Examinations'!$A2221:$P4555,13,FALSE)</f>
        <v>1</v>
      </c>
      <c r="I2221" s="11" t="str">
        <f>VLOOKUP($A2221,'Medical Examinations'!$A2221:$P4555,16,FALSE)</f>
        <v>No</v>
      </c>
      <c r="J2221" s="11" t="str">
        <f>VLOOKUP($A2221,'Medical Examinations'!$A2221:$P4555,11,FALSE)</f>
        <v>Normal Weight</v>
      </c>
      <c r="K2221" s="11" t="str">
        <f>VLOOKUP($A2221,'Medical Examinations'!$A2221:$P4555,12,FALSE)</f>
        <v>Normal</v>
      </c>
      <c r="L2221" s="11" t="str">
        <f>VLOOKUP($A1052,'Hospitalisation Details'!$K1052:$S3394,7,FALSE)</f>
        <v>30 Sep 1976</v>
      </c>
      <c r="M2221" s="17">
        <f>VLOOKUP($A1052,'Hospitalisation Details'!$K1052:$S3394,9,FALSE)</f>
        <v>10698.38</v>
      </c>
      <c r="N2221" s="11" t="str">
        <f>VLOOKUP($A1052,'Hospitalisation Details'!$K1052:$S3394,4,FALSE)</f>
        <v>Tier - 3</v>
      </c>
      <c r="O2221" s="11" t="str">
        <f>VLOOKUP($A1052,'Hospitalisation Details'!$K1052:$S3394,5,FALSE)</f>
        <v>Tier - 1</v>
      </c>
      <c r="P2221" s="11" t="str">
        <f>VLOOKUP($A1052,'Hospitalisation Details'!$K1052:$S3394,6,FALSE)</f>
        <v>R1025</v>
      </c>
      <c r="Q2221" s="36">
        <f ca="1">VLOOKUP($A1052,'Hospitalisation Details'!$K1052:$S3394,8,FALSE)</f>
        <v>48</v>
      </c>
    </row>
    <row r="2222" spans="1:17" x14ac:dyDescent="0.3">
      <c r="A2222" s="14" t="str">
        <f>VLOOKUP('Customer Names'!A2222,'Customer Names'!A2222:F4556,1,FALSE)</f>
        <v>Id2221</v>
      </c>
      <c r="B2222" s="11" t="str">
        <f>VLOOKUP('Customer Names'!B2222,'Customer Names'!B2222:G4556,5,FALSE)</f>
        <v>Cole</v>
      </c>
      <c r="C2222" s="11">
        <f>VLOOKUP($A2222,'Medical Examinations'!$A2222:$O4556,2,FALSE)</f>
        <v>36.85</v>
      </c>
      <c r="D2222" s="11">
        <f>VLOOKUP($A2222,'Medical Examinations'!$A2222:$O4556,3,FALSE)</f>
        <v>4.3600000000000003</v>
      </c>
      <c r="E2222" s="11" t="str">
        <f>VLOOKUP($A2222,'Medical Examinations'!$A2222:$P4556,14,FALSE)</f>
        <v>Yes</v>
      </c>
      <c r="F2222" s="11" t="str">
        <f>VLOOKUP($A2222,'Medical Examinations'!$A2222:$O4556,5,FALSE)</f>
        <v>No</v>
      </c>
      <c r="G2222" s="11" t="str">
        <f>VLOOKUP($A2222,'Medical Examinations'!$A2222:$O4556,6,FALSE)</f>
        <v>No</v>
      </c>
      <c r="H2222" s="11">
        <f>VLOOKUP($A2222,'Medical Examinations'!$A2222:$P4556,13,FALSE)</f>
        <v>0</v>
      </c>
      <c r="I2222" s="11" t="str">
        <f>VLOOKUP($A2222,'Medical Examinations'!$A2222:$P4556,16,FALSE)</f>
        <v>No</v>
      </c>
      <c r="J2222" s="11" t="str">
        <f>VLOOKUP($A2222,'Medical Examinations'!$A2222:$P4556,11,FALSE)</f>
        <v>Obesity</v>
      </c>
      <c r="K2222" s="11" t="str">
        <f>VLOOKUP($A2222,'Medical Examinations'!$A2222:$P4556,12,FALSE)</f>
        <v>Normal</v>
      </c>
      <c r="L2222" s="11" t="str">
        <f>VLOOKUP($A1053,'Hospitalisation Details'!$K1053:$S3395,7,FALSE)</f>
        <v>2 Aug 1977</v>
      </c>
      <c r="M2222" s="17">
        <f>VLOOKUP($A1053,'Hospitalisation Details'!$K1053:$S3395,9,FALSE)</f>
        <v>10690.11</v>
      </c>
      <c r="N2222" s="11" t="str">
        <f>VLOOKUP($A1053,'Hospitalisation Details'!$K1053:$S3395,4,FALSE)</f>
        <v>Tier - 3</v>
      </c>
      <c r="O2222" s="11" t="str">
        <f>VLOOKUP($A1053,'Hospitalisation Details'!$K1053:$S3395,5,FALSE)</f>
        <v>Tier - 2</v>
      </c>
      <c r="P2222" s="11" t="str">
        <f>VLOOKUP($A1053,'Hospitalisation Details'!$K1053:$S3395,6,FALSE)</f>
        <v>R1021</v>
      </c>
      <c r="Q2222" s="36">
        <f ca="1">VLOOKUP($A1053,'Hospitalisation Details'!$K1053:$S3395,8,FALSE)</f>
        <v>47</v>
      </c>
    </row>
    <row r="2223" spans="1:17" x14ac:dyDescent="0.3">
      <c r="A2223" s="14" t="str">
        <f>VLOOKUP('Customer Names'!A2223,'Customer Names'!A2223:F4557,1,FALSE)</f>
        <v>Id2222</v>
      </c>
      <c r="B2223" s="11" t="str">
        <f>VLOOKUP('Customer Names'!B2223,'Customer Names'!B2223:G4557,5,FALSE)</f>
        <v>Matthew T</v>
      </c>
      <c r="C2223" s="11">
        <f>VLOOKUP($A2223,'Medical Examinations'!$A2223:$O4557,2,FALSE)</f>
        <v>35.53</v>
      </c>
      <c r="D2223" s="11">
        <f>VLOOKUP($A2223,'Medical Examinations'!$A2223:$O4557,3,FALSE)</f>
        <v>4.55</v>
      </c>
      <c r="E2223" s="11" t="str">
        <f>VLOOKUP($A2223,'Medical Examinations'!$A2223:$P4557,14,FALSE)</f>
        <v>Yes</v>
      </c>
      <c r="F2223" s="11" t="str">
        <f>VLOOKUP($A2223,'Medical Examinations'!$A2223:$O4557,5,FALSE)</f>
        <v>No</v>
      </c>
      <c r="G2223" s="11" t="str">
        <f>VLOOKUP($A2223,'Medical Examinations'!$A2223:$O4557,6,FALSE)</f>
        <v>No</v>
      </c>
      <c r="H2223" s="11">
        <f>VLOOKUP($A2223,'Medical Examinations'!$A2223:$P4557,13,FALSE)</f>
        <v>0</v>
      </c>
      <c r="I2223" s="11" t="str">
        <f>VLOOKUP($A2223,'Medical Examinations'!$A2223:$P4557,16,FALSE)</f>
        <v>No</v>
      </c>
      <c r="J2223" s="11" t="str">
        <f>VLOOKUP($A2223,'Medical Examinations'!$A2223:$P4557,11,FALSE)</f>
        <v>Obesity</v>
      </c>
      <c r="K2223" s="11" t="str">
        <f>VLOOKUP($A2223,'Medical Examinations'!$A2223:$P4557,12,FALSE)</f>
        <v>Normal</v>
      </c>
      <c r="L2223" s="11" t="str">
        <f>VLOOKUP($A1054,'Hospitalisation Details'!$K1054:$S3396,7,FALSE)</f>
        <v>7 Sep 1962</v>
      </c>
      <c r="M2223" s="17">
        <f>VLOOKUP($A1054,'Hospitalisation Details'!$K1054:$S3396,9,FALSE)</f>
        <v>10676.83</v>
      </c>
      <c r="N2223" s="11" t="str">
        <f>VLOOKUP($A1054,'Hospitalisation Details'!$K1054:$S3396,4,FALSE)</f>
        <v>Tier - 3</v>
      </c>
      <c r="O2223" s="11" t="str">
        <f>VLOOKUP($A1054,'Hospitalisation Details'!$K1054:$S3396,5,FALSE)</f>
        <v>Tier - 3</v>
      </c>
      <c r="P2223" s="11" t="str">
        <f>VLOOKUP($A1054,'Hospitalisation Details'!$K1054:$S3396,6,FALSE)</f>
        <v>R1013</v>
      </c>
      <c r="Q2223" s="36">
        <f ca="1">VLOOKUP($A1054,'Hospitalisation Details'!$K1054:$S3396,8,FALSE)</f>
        <v>62</v>
      </c>
    </row>
    <row r="2224" spans="1:17" x14ac:dyDescent="0.3">
      <c r="A2224" s="14" t="str">
        <f>VLOOKUP('Customer Names'!A2224,'Customer Names'!A2224:F4558,1,FALSE)</f>
        <v>Id2223</v>
      </c>
      <c r="B2224" s="11" t="str">
        <f>VLOOKUP('Customer Names'!B2224,'Customer Names'!B2224:G4558,5,FALSE)</f>
        <v>Zachary</v>
      </c>
      <c r="C2224" s="11">
        <f>VLOOKUP($A2224,'Medical Examinations'!$A2224:$O4558,2,FALSE)</f>
        <v>31.1</v>
      </c>
      <c r="D2224" s="11">
        <f>VLOOKUP($A2224,'Medical Examinations'!$A2224:$O4558,3,FALSE)</f>
        <v>4.37</v>
      </c>
      <c r="E2224" s="11" t="str">
        <f>VLOOKUP($A2224,'Medical Examinations'!$A2224:$P4558,14,FALSE)</f>
        <v>Yes</v>
      </c>
      <c r="F2224" s="11" t="str">
        <f>VLOOKUP($A2224,'Medical Examinations'!$A2224:$O4558,5,FALSE)</f>
        <v>No</v>
      </c>
      <c r="G2224" s="11" t="str">
        <f>VLOOKUP($A2224,'Medical Examinations'!$A2224:$O4558,6,FALSE)</f>
        <v>No</v>
      </c>
      <c r="H2224" s="11">
        <f>VLOOKUP($A2224,'Medical Examinations'!$A2224:$P4558,13,FALSE)</f>
        <v>0</v>
      </c>
      <c r="I2224" s="11" t="str">
        <f>VLOOKUP($A2224,'Medical Examinations'!$A2224:$P4558,16,FALSE)</f>
        <v>No</v>
      </c>
      <c r="J2224" s="11" t="str">
        <f>VLOOKUP($A2224,'Medical Examinations'!$A2224:$P4558,11,FALSE)</f>
        <v>Obesity</v>
      </c>
      <c r="K2224" s="11" t="str">
        <f>VLOOKUP($A2224,'Medical Examinations'!$A2224:$P4558,12,FALSE)</f>
        <v>Normal</v>
      </c>
      <c r="L2224" s="11" t="str">
        <f>VLOOKUP($A1055,'Hospitalisation Details'!$K1055:$S3397,7,FALSE)</f>
        <v>22 Nov 1976</v>
      </c>
      <c r="M2224" s="17">
        <f>VLOOKUP($A1055,'Hospitalisation Details'!$K1055:$S3397,9,FALSE)</f>
        <v>10665.44</v>
      </c>
      <c r="N2224" s="11" t="str">
        <f>VLOOKUP($A1055,'Hospitalisation Details'!$K1055:$S3397,4,FALSE)</f>
        <v>Tier - 3</v>
      </c>
      <c r="O2224" s="11" t="str">
        <f>VLOOKUP($A1055,'Hospitalisation Details'!$K1055:$S3397,5,FALSE)</f>
        <v>Tier - 2</v>
      </c>
      <c r="P2224" s="11" t="str">
        <f>VLOOKUP($A1055,'Hospitalisation Details'!$K1055:$S3397,6,FALSE)</f>
        <v>R1021</v>
      </c>
      <c r="Q2224" s="36">
        <f ca="1">VLOOKUP($A1055,'Hospitalisation Details'!$K1055:$S3397,8,FALSE)</f>
        <v>48</v>
      </c>
    </row>
    <row r="2225" spans="1:17" x14ac:dyDescent="0.3">
      <c r="A2225" s="14" t="str">
        <f>VLOOKUP('Customer Names'!A2225,'Customer Names'!A2225:F4559,1,FALSE)</f>
        <v>Id2224</v>
      </c>
      <c r="B2225" s="11" t="str">
        <f>VLOOKUP('Customer Names'!B2225,'Customer Names'!B2225:G4559,5,FALSE)</f>
        <v>Matthew T</v>
      </c>
      <c r="C2225" s="11">
        <f>VLOOKUP($A2225,'Medical Examinations'!$A2225:$O4559,2,FALSE)</f>
        <v>23.21</v>
      </c>
      <c r="D2225" s="11">
        <f>VLOOKUP($A2225,'Medical Examinations'!$A2225:$O4559,3,FALSE)</f>
        <v>5.24</v>
      </c>
      <c r="E2225" s="11" t="str">
        <f>VLOOKUP($A2225,'Medical Examinations'!$A2225:$P4559,14,FALSE)</f>
        <v>Yes</v>
      </c>
      <c r="F2225" s="11" t="str">
        <f>VLOOKUP($A2225,'Medical Examinations'!$A2225:$O4559,5,FALSE)</f>
        <v>No</v>
      </c>
      <c r="G2225" s="11" t="str">
        <f>VLOOKUP($A2225,'Medical Examinations'!$A2225:$O4559,6,FALSE)</f>
        <v>No</v>
      </c>
      <c r="H2225" s="11">
        <f>VLOOKUP($A2225,'Medical Examinations'!$A2225:$P4559,13,FALSE)</f>
        <v>0</v>
      </c>
      <c r="I2225" s="11" t="str">
        <f>VLOOKUP($A2225,'Medical Examinations'!$A2225:$P4559,16,FALSE)</f>
        <v>No</v>
      </c>
      <c r="J2225" s="11" t="str">
        <f>VLOOKUP($A2225,'Medical Examinations'!$A2225:$P4559,11,FALSE)</f>
        <v>Normal Weight</v>
      </c>
      <c r="K2225" s="11" t="str">
        <f>VLOOKUP($A2225,'Medical Examinations'!$A2225:$P4559,12,FALSE)</f>
        <v>Normal</v>
      </c>
      <c r="L2225" s="11" t="str">
        <f>VLOOKUP($A1056,'Hospitalisation Details'!$K1056:$S3398,7,FALSE)</f>
        <v>8 Aug 1964</v>
      </c>
      <c r="M2225" s="17">
        <f>VLOOKUP($A1056,'Hospitalisation Details'!$K1056:$S3398,9,FALSE)</f>
        <v>10627.81</v>
      </c>
      <c r="N2225" s="11" t="str">
        <f>VLOOKUP($A1056,'Hospitalisation Details'!$K1056:$S3398,4,FALSE)</f>
        <v>Tier - 3</v>
      </c>
      <c r="O2225" s="11" t="str">
        <f>VLOOKUP($A1056,'Hospitalisation Details'!$K1056:$S3398,5,FALSE)</f>
        <v>Tier - 3</v>
      </c>
      <c r="P2225" s="11" t="str">
        <f>VLOOKUP($A1056,'Hospitalisation Details'!$K1056:$S3398,6,FALSE)</f>
        <v>R1013</v>
      </c>
      <c r="Q2225" s="36">
        <f ca="1">VLOOKUP($A1056,'Hospitalisation Details'!$K1056:$S3398,8,FALSE)</f>
        <v>60</v>
      </c>
    </row>
    <row r="2226" spans="1:17" x14ac:dyDescent="0.3">
      <c r="A2226" s="14" t="str">
        <f>VLOOKUP('Customer Names'!A2226,'Customer Names'!A2226:F4560,1,FALSE)</f>
        <v>Id2225</v>
      </c>
      <c r="B2226" s="11" t="str">
        <f>VLOOKUP('Customer Names'!B2226,'Customer Names'!B2226:G4560,5,FALSE)</f>
        <v>Pat</v>
      </c>
      <c r="C2226" s="11">
        <f>VLOOKUP($A2226,'Medical Examinations'!$A2226:$O4560,2,FALSE)</f>
        <v>18.36</v>
      </c>
      <c r="D2226" s="11">
        <f>VLOOKUP($A2226,'Medical Examinations'!$A2226:$O4560,3,FALSE)</f>
        <v>5.96</v>
      </c>
      <c r="E2226" s="11" t="str">
        <f>VLOOKUP($A2226,'Medical Examinations'!$A2226:$P4560,14,FALSE)</f>
        <v>No</v>
      </c>
      <c r="F2226" s="11" t="str">
        <f>VLOOKUP($A2226,'Medical Examinations'!$A2226:$O4560,5,FALSE)</f>
        <v>No</v>
      </c>
      <c r="G2226" s="11" t="str">
        <f>VLOOKUP($A2226,'Medical Examinations'!$A2226:$O4560,6,FALSE)</f>
        <v>No</v>
      </c>
      <c r="H2226" s="11">
        <f>VLOOKUP($A2226,'Medical Examinations'!$A2226:$P4560,13,FALSE)</f>
        <v>1</v>
      </c>
      <c r="I2226" s="11" t="str">
        <f>VLOOKUP($A2226,'Medical Examinations'!$A2226:$P4560,16,FALSE)</f>
        <v>No</v>
      </c>
      <c r="J2226" s="11" t="str">
        <f>VLOOKUP($A2226,'Medical Examinations'!$A2226:$P4560,11,FALSE)</f>
        <v>Underweight</v>
      </c>
      <c r="K2226" s="11" t="str">
        <f>VLOOKUP($A2226,'Medical Examinations'!$A2226:$P4560,12,FALSE)</f>
        <v>Prediabetes</v>
      </c>
      <c r="L2226" s="11" t="str">
        <f>VLOOKUP($A1057,'Hospitalisation Details'!$K1057:$S3399,7,FALSE)</f>
        <v>6 Jul 1990</v>
      </c>
      <c r="M2226" s="17">
        <f>VLOOKUP($A1057,'Hospitalisation Details'!$K1057:$S3399,9,FALSE)</f>
        <v>10620.26</v>
      </c>
      <c r="N2226" s="11" t="str">
        <f>VLOOKUP($A1057,'Hospitalisation Details'!$K1057:$S3399,4,FALSE)</f>
        <v>Tier - 3</v>
      </c>
      <c r="O2226" s="11" t="str">
        <f>VLOOKUP($A1057,'Hospitalisation Details'!$K1057:$S3399,5,FALSE)</f>
        <v>Tier - 3</v>
      </c>
      <c r="P2226" s="11" t="str">
        <f>VLOOKUP($A1057,'Hospitalisation Details'!$K1057:$S3399,6,FALSE)</f>
        <v>R1012</v>
      </c>
      <c r="Q2226" s="36">
        <f ca="1">VLOOKUP($A1057,'Hospitalisation Details'!$K1057:$S3399,8,FALSE)</f>
        <v>34</v>
      </c>
    </row>
    <row r="2227" spans="1:17" x14ac:dyDescent="0.3">
      <c r="A2227" s="14" t="str">
        <f>VLOOKUP('Customer Names'!A2227,'Customer Names'!A2227:F4561,1,FALSE)</f>
        <v>Id2226</v>
      </c>
      <c r="B2227" s="11" t="str">
        <f>VLOOKUP('Customer Names'!B2227,'Customer Names'!B2227:G4561,5,FALSE)</f>
        <v>Ashley</v>
      </c>
      <c r="C2227" s="11">
        <f>VLOOKUP($A2227,'Medical Examinations'!$A2227:$O4561,2,FALSE)</f>
        <v>15.92</v>
      </c>
      <c r="D2227" s="11">
        <f>VLOOKUP($A2227,'Medical Examinations'!$A2227:$O4561,3,FALSE)</f>
        <v>4.76</v>
      </c>
      <c r="E2227" s="11" t="str">
        <f>VLOOKUP($A2227,'Medical Examinations'!$A2227:$P4561,14,FALSE)</f>
        <v>Yes</v>
      </c>
      <c r="F2227" s="11" t="str">
        <f>VLOOKUP($A2227,'Medical Examinations'!$A2227:$O4561,5,FALSE)</f>
        <v>No</v>
      </c>
      <c r="G2227" s="11" t="str">
        <f>VLOOKUP($A2227,'Medical Examinations'!$A2227:$O4561,6,FALSE)</f>
        <v>No</v>
      </c>
      <c r="H2227" s="11">
        <f>VLOOKUP($A2227,'Medical Examinations'!$A2227:$P4561,13,FALSE)</f>
        <v>1</v>
      </c>
      <c r="I2227" s="11" t="str">
        <f>VLOOKUP($A2227,'Medical Examinations'!$A2227:$P4561,16,FALSE)</f>
        <v>No</v>
      </c>
      <c r="J2227" s="11" t="str">
        <f>VLOOKUP($A2227,'Medical Examinations'!$A2227:$P4561,11,FALSE)</f>
        <v>Underweight</v>
      </c>
      <c r="K2227" s="11" t="str">
        <f>VLOOKUP($A2227,'Medical Examinations'!$A2227:$P4561,12,FALSE)</f>
        <v>Normal</v>
      </c>
      <c r="L2227" s="11" t="str">
        <f>VLOOKUP($A1058,'Hospitalisation Details'!$K1058:$S3400,7,FALSE)</f>
        <v>23 Jul 1992</v>
      </c>
      <c r="M2227" s="17">
        <f>VLOOKUP($A1058,'Hospitalisation Details'!$K1058:$S3400,9,FALSE)</f>
        <v>10617.04</v>
      </c>
      <c r="N2227" s="11" t="str">
        <f>VLOOKUP($A1058,'Hospitalisation Details'!$K1058:$S3400,4,FALSE)</f>
        <v>Tier - 3</v>
      </c>
      <c r="O2227" s="11" t="str">
        <f>VLOOKUP($A1058,'Hospitalisation Details'!$K1058:$S3400,5,FALSE)</f>
        <v>Tier - 3</v>
      </c>
      <c r="P2227" s="11" t="str">
        <f>VLOOKUP($A1058,'Hospitalisation Details'!$K1058:$S3400,6,FALSE)</f>
        <v>R1026</v>
      </c>
      <c r="Q2227" s="36">
        <f ca="1">VLOOKUP($A1058,'Hospitalisation Details'!$K1058:$S3400,8,FALSE)</f>
        <v>32</v>
      </c>
    </row>
    <row r="2228" spans="1:17" x14ac:dyDescent="0.3">
      <c r="A2228" s="14" t="str">
        <f>VLOOKUP('Customer Names'!A2228,'Customer Names'!A2228:F4562,1,FALSE)</f>
        <v>Id2227</v>
      </c>
      <c r="B2228" s="11" t="str">
        <f>VLOOKUP('Customer Names'!B2228,'Customer Names'!B2228:G4562,5,FALSE)</f>
        <v>Elizabeth A</v>
      </c>
      <c r="C2228" s="11">
        <f>VLOOKUP($A2228,'Medical Examinations'!$A2228:$O4562,2,FALSE)</f>
        <v>15.17</v>
      </c>
      <c r="D2228" s="11">
        <f>VLOOKUP($A2228,'Medical Examinations'!$A2228:$O4562,3,FALSE)</f>
        <v>4.3</v>
      </c>
      <c r="E2228" s="11" t="str">
        <f>VLOOKUP($A2228,'Medical Examinations'!$A2228:$P4562,14,FALSE)</f>
        <v>Yes</v>
      </c>
      <c r="F2228" s="11" t="str">
        <f>VLOOKUP($A2228,'Medical Examinations'!$A2228:$O4562,5,FALSE)</f>
        <v>No</v>
      </c>
      <c r="G2228" s="11" t="str">
        <f>VLOOKUP($A2228,'Medical Examinations'!$A2228:$O4562,6,FALSE)</f>
        <v>Yes</v>
      </c>
      <c r="H2228" s="11">
        <f>VLOOKUP($A2228,'Medical Examinations'!$A2228:$P4562,13,FALSE)</f>
        <v>1</v>
      </c>
      <c r="I2228" s="11" t="str">
        <f>VLOOKUP($A2228,'Medical Examinations'!$A2228:$P4562,16,FALSE)</f>
        <v>No</v>
      </c>
      <c r="J2228" s="11" t="str">
        <f>VLOOKUP($A2228,'Medical Examinations'!$A2228:$P4562,11,FALSE)</f>
        <v>Underweight</v>
      </c>
      <c r="K2228" s="11" t="str">
        <f>VLOOKUP($A2228,'Medical Examinations'!$A2228:$P4562,12,FALSE)</f>
        <v>Normal</v>
      </c>
      <c r="L2228" s="11" t="str">
        <f>VLOOKUP($A1059,'Hospitalisation Details'!$K1059:$S3401,7,FALSE)</f>
        <v>27 Jun 1965</v>
      </c>
      <c r="M2228" s="17">
        <f>VLOOKUP($A1059,'Hospitalisation Details'!$K1059:$S3401,9,FALSE)</f>
        <v>10608.67</v>
      </c>
      <c r="N2228" s="11" t="str">
        <f>VLOOKUP($A1059,'Hospitalisation Details'!$K1059:$S3401,4,FALSE)</f>
        <v>Tier - 3</v>
      </c>
      <c r="O2228" s="11" t="str">
        <f>VLOOKUP($A1059,'Hospitalisation Details'!$K1059:$S3401,5,FALSE)</f>
        <v>Tier - 3</v>
      </c>
      <c r="P2228" s="11" t="str">
        <f>VLOOKUP($A1059,'Hospitalisation Details'!$K1059:$S3401,6,FALSE)</f>
        <v>R1012</v>
      </c>
      <c r="Q2228" s="36">
        <f ca="1">VLOOKUP($A1059,'Hospitalisation Details'!$K1059:$S3401,8,FALSE)</f>
        <v>59</v>
      </c>
    </row>
    <row r="2229" spans="1:17" x14ac:dyDescent="0.3">
      <c r="A2229" s="14" t="str">
        <f>VLOOKUP('Customer Names'!A2229,'Customer Names'!A2229:F4563,1,FALSE)</f>
        <v>Id2228</v>
      </c>
      <c r="B2229" s="11" t="str">
        <f>VLOOKUP('Customer Names'!B2229,'Customer Names'!B2229:G4563,5,FALSE)</f>
        <v>Rebecca M</v>
      </c>
      <c r="C2229" s="11">
        <f>VLOOKUP($A2229,'Medical Examinations'!$A2229:$O4563,2,FALSE)</f>
        <v>16.63</v>
      </c>
      <c r="D2229" s="11">
        <f>VLOOKUP($A2229,'Medical Examinations'!$A2229:$O4563,3,FALSE)</f>
        <v>4.5</v>
      </c>
      <c r="E2229" s="11" t="str">
        <f>VLOOKUP($A2229,'Medical Examinations'!$A2229:$P4563,14,FALSE)</f>
        <v>No</v>
      </c>
      <c r="F2229" s="11" t="str">
        <f>VLOOKUP($A2229,'Medical Examinations'!$A2229:$O4563,5,FALSE)</f>
        <v>No</v>
      </c>
      <c r="G2229" s="11" t="str">
        <f>VLOOKUP($A2229,'Medical Examinations'!$A2229:$O4563,6,FALSE)</f>
        <v>No</v>
      </c>
      <c r="H2229" s="11">
        <f>VLOOKUP($A2229,'Medical Examinations'!$A2229:$P4563,13,FALSE)</f>
        <v>1</v>
      </c>
      <c r="I2229" s="11" t="str">
        <f>VLOOKUP($A2229,'Medical Examinations'!$A2229:$P4563,16,FALSE)</f>
        <v>No</v>
      </c>
      <c r="J2229" s="11" t="str">
        <f>VLOOKUP($A2229,'Medical Examinations'!$A2229:$P4563,11,FALSE)</f>
        <v>Underweight</v>
      </c>
      <c r="K2229" s="11" t="str">
        <f>VLOOKUP($A2229,'Medical Examinations'!$A2229:$P4563,12,FALSE)</f>
        <v>Normal</v>
      </c>
      <c r="L2229" s="11" t="str">
        <f>VLOOKUP($A1060,'Hospitalisation Details'!$K1060:$S3402,7,FALSE)</f>
        <v>2 Jul 1966</v>
      </c>
      <c r="M2229" s="17">
        <f>VLOOKUP($A1060,'Hospitalisation Details'!$K1060:$S3402,9,FALSE)</f>
        <v>10602.39</v>
      </c>
      <c r="N2229" s="11" t="str">
        <f>VLOOKUP($A1060,'Hospitalisation Details'!$K1060:$S3402,4,FALSE)</f>
        <v>Tier - 3</v>
      </c>
      <c r="O2229" s="11" t="str">
        <f>VLOOKUP($A1060,'Hospitalisation Details'!$K1060:$S3402,5,FALSE)</f>
        <v>Tier - 3</v>
      </c>
      <c r="P2229" s="11" t="str">
        <f>VLOOKUP($A1060,'Hospitalisation Details'!$K1060:$S3402,6,FALSE)</f>
        <v>R1011</v>
      </c>
      <c r="Q2229" s="36">
        <f ca="1">VLOOKUP($A1060,'Hospitalisation Details'!$K1060:$S3402,8,FALSE)</f>
        <v>58</v>
      </c>
    </row>
    <row r="2230" spans="1:17" x14ac:dyDescent="0.3">
      <c r="A2230" s="14" t="str">
        <f>VLOOKUP('Customer Names'!A2230,'Customer Names'!A2230:F4564,1,FALSE)</f>
        <v>Id2229</v>
      </c>
      <c r="B2230" s="11" t="str">
        <f>VLOOKUP('Customer Names'!B2230,'Customer Names'!B2230:G4564,5,FALSE)</f>
        <v>Ruth</v>
      </c>
      <c r="C2230" s="11">
        <f>VLOOKUP($A2230,'Medical Examinations'!$A2230:$O4564,2,FALSE)</f>
        <v>19.39</v>
      </c>
      <c r="D2230" s="11">
        <f>VLOOKUP($A2230,'Medical Examinations'!$A2230:$O4564,3,FALSE)</f>
        <v>5.59</v>
      </c>
      <c r="E2230" s="11" t="str">
        <f>VLOOKUP($A2230,'Medical Examinations'!$A2230:$P4564,14,FALSE)</f>
        <v>No</v>
      </c>
      <c r="F2230" s="11" t="str">
        <f>VLOOKUP($A2230,'Medical Examinations'!$A2230:$O4564,5,FALSE)</f>
        <v>No</v>
      </c>
      <c r="G2230" s="11" t="str">
        <f>VLOOKUP($A2230,'Medical Examinations'!$A2230:$O4564,6,FALSE)</f>
        <v>Yes</v>
      </c>
      <c r="H2230" s="11">
        <f>VLOOKUP($A2230,'Medical Examinations'!$A2230:$P4564,13,FALSE)</f>
        <v>1</v>
      </c>
      <c r="I2230" s="11" t="str">
        <f>VLOOKUP($A2230,'Medical Examinations'!$A2230:$P4564,16,FALSE)</f>
        <v>No</v>
      </c>
      <c r="J2230" s="11" t="str">
        <f>VLOOKUP($A2230,'Medical Examinations'!$A2230:$P4564,11,FALSE)</f>
        <v>Normal Weight</v>
      </c>
      <c r="K2230" s="11" t="str">
        <f>VLOOKUP($A2230,'Medical Examinations'!$A2230:$P4564,12,FALSE)</f>
        <v>Normal</v>
      </c>
      <c r="L2230" s="11" t="str">
        <f>VLOOKUP($A1061,'Hospitalisation Details'!$K1061:$S3403,7,FALSE)</f>
        <v>23 Jun 1967</v>
      </c>
      <c r="M2230" s="17">
        <f>VLOOKUP($A1061,'Hospitalisation Details'!$K1061:$S3403,9,FALSE)</f>
        <v>10601.63</v>
      </c>
      <c r="N2230" s="11" t="str">
        <f>VLOOKUP($A1061,'Hospitalisation Details'!$K1061:$S3403,4,FALSE)</f>
        <v>Tier - 3</v>
      </c>
      <c r="O2230" s="11" t="str">
        <f>VLOOKUP($A1061,'Hospitalisation Details'!$K1061:$S3403,5,FALSE)</f>
        <v>Tier - 2</v>
      </c>
      <c r="P2230" s="11" t="str">
        <f>VLOOKUP($A1061,'Hospitalisation Details'!$K1061:$S3403,6,FALSE)</f>
        <v>R1012</v>
      </c>
      <c r="Q2230" s="36">
        <f ca="1">VLOOKUP($A1061,'Hospitalisation Details'!$K1061:$S3403,8,FALSE)</f>
        <v>57</v>
      </c>
    </row>
    <row r="2231" spans="1:17" x14ac:dyDescent="0.3">
      <c r="A2231" s="14" t="str">
        <f>VLOOKUP('Customer Names'!A2231,'Customer Names'!A2231:F4565,1,FALSE)</f>
        <v>Id2230</v>
      </c>
      <c r="B2231" s="11" t="str">
        <f>VLOOKUP('Customer Names'!B2231,'Customer Names'!B2231:G4565,5,FALSE)</f>
        <v>Gregory S</v>
      </c>
      <c r="C2231" s="11">
        <f>VLOOKUP($A2231,'Medical Examinations'!$A2231:$O4565,2,FALSE)</f>
        <v>17.34</v>
      </c>
      <c r="D2231" s="11">
        <f>VLOOKUP($A2231,'Medical Examinations'!$A2231:$O4565,3,FALSE)</f>
        <v>6.29</v>
      </c>
      <c r="E2231" s="11" t="str">
        <f>VLOOKUP($A2231,'Medical Examinations'!$A2231:$P4565,14,FALSE)</f>
        <v>Yes</v>
      </c>
      <c r="F2231" s="11" t="str">
        <f>VLOOKUP($A2231,'Medical Examinations'!$A2231:$O4565,5,FALSE)</f>
        <v>No</v>
      </c>
      <c r="G2231" s="11" t="str">
        <f>VLOOKUP($A2231,'Medical Examinations'!$A2231:$O4565,6,FALSE)</f>
        <v>Yes</v>
      </c>
      <c r="H2231" s="11">
        <f>VLOOKUP($A2231,'Medical Examinations'!$A2231:$P4565,13,FALSE)</f>
        <v>1</v>
      </c>
      <c r="I2231" s="11" t="str">
        <f>VLOOKUP($A2231,'Medical Examinations'!$A2231:$P4565,16,FALSE)</f>
        <v>No</v>
      </c>
      <c r="J2231" s="11" t="str">
        <f>VLOOKUP($A2231,'Medical Examinations'!$A2231:$P4565,11,FALSE)</f>
        <v>Underweight</v>
      </c>
      <c r="K2231" s="11" t="str">
        <f>VLOOKUP($A2231,'Medical Examinations'!$A2231:$P4565,12,FALSE)</f>
        <v>Prediabetes</v>
      </c>
      <c r="L2231" s="11" t="str">
        <f>VLOOKUP($A1062,'Hospitalisation Details'!$K1062:$S3404,7,FALSE)</f>
        <v>20 Jul 1966</v>
      </c>
      <c r="M2231" s="17">
        <f>VLOOKUP($A1062,'Hospitalisation Details'!$K1062:$S3404,9,FALSE)</f>
        <v>10601.41</v>
      </c>
      <c r="N2231" s="11" t="str">
        <f>VLOOKUP($A1062,'Hospitalisation Details'!$K1062:$S3404,4,FALSE)</f>
        <v>Tier - 3</v>
      </c>
      <c r="O2231" s="11" t="str">
        <f>VLOOKUP($A1062,'Hospitalisation Details'!$K1062:$S3404,5,FALSE)</f>
        <v>Tier - 2</v>
      </c>
      <c r="P2231" s="11" t="str">
        <f>VLOOKUP($A1062,'Hospitalisation Details'!$K1062:$S3404,6,FALSE)</f>
        <v>R1011</v>
      </c>
      <c r="Q2231" s="36">
        <f ca="1">VLOOKUP($A1062,'Hospitalisation Details'!$K1062:$S3404,8,FALSE)</f>
        <v>58</v>
      </c>
    </row>
    <row r="2232" spans="1:17" x14ac:dyDescent="0.3">
      <c r="A2232" s="14" t="str">
        <f>VLOOKUP('Customer Names'!A2232,'Customer Names'!A2232:F4566,1,FALSE)</f>
        <v>Id2231</v>
      </c>
      <c r="B2232" s="11" t="str">
        <f>VLOOKUP('Customer Names'!B2232,'Customer Names'!B2232:G4566,5,FALSE)</f>
        <v>Alexandra S</v>
      </c>
      <c r="C2232" s="11">
        <f>VLOOKUP($A2232,'Medical Examinations'!$A2232:$O4566,2,FALSE)</f>
        <v>17.940000000000001</v>
      </c>
      <c r="D2232" s="11">
        <f>VLOOKUP($A2232,'Medical Examinations'!$A2232:$O4566,3,FALSE)</f>
        <v>4.1900000000000004</v>
      </c>
      <c r="E2232" s="11" t="str">
        <f>VLOOKUP($A2232,'Medical Examinations'!$A2232:$P4566,14,FALSE)</f>
        <v>No</v>
      </c>
      <c r="F2232" s="11" t="str">
        <f>VLOOKUP($A2232,'Medical Examinations'!$A2232:$O4566,5,FALSE)</f>
        <v>Yes</v>
      </c>
      <c r="G2232" s="11" t="str">
        <f>VLOOKUP($A2232,'Medical Examinations'!$A2232:$O4566,6,FALSE)</f>
        <v>No</v>
      </c>
      <c r="H2232" s="11">
        <f>VLOOKUP($A2232,'Medical Examinations'!$A2232:$P4566,13,FALSE)</f>
        <v>1</v>
      </c>
      <c r="I2232" s="11" t="str">
        <f>VLOOKUP($A2232,'Medical Examinations'!$A2232:$P4566,16,FALSE)</f>
        <v>No</v>
      </c>
      <c r="J2232" s="11" t="str">
        <f>VLOOKUP($A2232,'Medical Examinations'!$A2232:$P4566,11,FALSE)</f>
        <v>Underweight</v>
      </c>
      <c r="K2232" s="11" t="str">
        <f>VLOOKUP($A2232,'Medical Examinations'!$A2232:$P4566,12,FALSE)</f>
        <v>Normal</v>
      </c>
      <c r="L2232" s="11" t="str">
        <f>VLOOKUP($A1063,'Hospitalisation Details'!$K1063:$S3405,7,FALSE)</f>
        <v>14 Dec 1972</v>
      </c>
      <c r="M2232" s="17">
        <f>VLOOKUP($A1063,'Hospitalisation Details'!$K1063:$S3405,9,FALSE)</f>
        <v>10600.55</v>
      </c>
      <c r="N2232" s="11" t="str">
        <f>VLOOKUP($A1063,'Hospitalisation Details'!$K1063:$S3405,4,FALSE)</f>
        <v>Tier - 3</v>
      </c>
      <c r="O2232" s="11" t="str">
        <f>VLOOKUP($A1063,'Hospitalisation Details'!$K1063:$S3405,5,FALSE)</f>
        <v>Tier - 1</v>
      </c>
      <c r="P2232" s="11" t="str">
        <f>VLOOKUP($A1063,'Hospitalisation Details'!$K1063:$S3405,6,FALSE)</f>
        <v>R1012</v>
      </c>
      <c r="Q2232" s="36">
        <f ca="1">VLOOKUP($A1063,'Hospitalisation Details'!$K1063:$S3405,8,FALSE)</f>
        <v>52</v>
      </c>
    </row>
    <row r="2233" spans="1:17" x14ac:dyDescent="0.3">
      <c r="A2233" s="14" t="str">
        <f>VLOOKUP('Customer Names'!A2233,'Customer Names'!A2233:F4567,1,FALSE)</f>
        <v>Id2232</v>
      </c>
      <c r="B2233" s="11" t="str">
        <f>VLOOKUP('Customer Names'!B2233,'Customer Names'!B2233:G4567,5,FALSE)</f>
        <v>Hillary</v>
      </c>
      <c r="C2233" s="11">
        <f>VLOOKUP($A2233,'Medical Examinations'!$A2233:$O4567,2,FALSE)</f>
        <v>16.670000000000002</v>
      </c>
      <c r="D2233" s="11">
        <f>VLOOKUP($A2233,'Medical Examinations'!$A2233:$O4567,3,FALSE)</f>
        <v>4.7</v>
      </c>
      <c r="E2233" s="11" t="str">
        <f>VLOOKUP($A2233,'Medical Examinations'!$A2233:$P4567,14,FALSE)</f>
        <v>Yes</v>
      </c>
      <c r="F2233" s="11" t="str">
        <f>VLOOKUP($A2233,'Medical Examinations'!$A2233:$O4567,5,FALSE)</f>
        <v>No</v>
      </c>
      <c r="G2233" s="11" t="str">
        <f>VLOOKUP($A2233,'Medical Examinations'!$A2233:$O4567,6,FALSE)</f>
        <v>Yes</v>
      </c>
      <c r="H2233" s="11">
        <f>VLOOKUP($A2233,'Medical Examinations'!$A2233:$P4567,13,FALSE)</f>
        <v>1</v>
      </c>
      <c r="I2233" s="11" t="str">
        <f>VLOOKUP($A2233,'Medical Examinations'!$A2233:$P4567,16,FALSE)</f>
        <v>No</v>
      </c>
      <c r="J2233" s="11" t="str">
        <f>VLOOKUP($A2233,'Medical Examinations'!$A2233:$P4567,11,FALSE)</f>
        <v>Underweight</v>
      </c>
      <c r="K2233" s="11" t="str">
        <f>VLOOKUP($A2233,'Medical Examinations'!$A2233:$P4567,12,FALSE)</f>
        <v>Normal</v>
      </c>
      <c r="L2233" s="11" t="str">
        <f>VLOOKUP($A1064,'Hospitalisation Details'!$K1064:$S3406,7,FALSE)</f>
        <v>29 Nov 1967</v>
      </c>
      <c r="M2233" s="17">
        <f>VLOOKUP($A1064,'Hospitalisation Details'!$K1064:$S3406,9,FALSE)</f>
        <v>10594.5</v>
      </c>
      <c r="N2233" s="11" t="str">
        <f>VLOOKUP($A1064,'Hospitalisation Details'!$K1064:$S3406,4,FALSE)</f>
        <v>Tier - 3</v>
      </c>
      <c r="O2233" s="11" t="str">
        <f>VLOOKUP($A1064,'Hospitalisation Details'!$K1064:$S3406,5,FALSE)</f>
        <v>Tier - 1</v>
      </c>
      <c r="P2233" s="11" t="str">
        <f>VLOOKUP($A1064,'Hospitalisation Details'!$K1064:$S3406,6,FALSE)</f>
        <v>R1012</v>
      </c>
      <c r="Q2233" s="36">
        <f ca="1">VLOOKUP($A1064,'Hospitalisation Details'!$K1064:$S3406,8,FALSE)</f>
        <v>57</v>
      </c>
    </row>
    <row r="2234" spans="1:17" x14ac:dyDescent="0.3">
      <c r="A2234" s="14" t="str">
        <f>VLOOKUP('Customer Names'!A2234,'Customer Names'!A2234:F4568,1,FALSE)</f>
        <v>Id2233</v>
      </c>
      <c r="B2234" s="11" t="str">
        <f>VLOOKUP('Customer Names'!B2234,'Customer Names'!B2234:G4568,5,FALSE)</f>
        <v>Amy K</v>
      </c>
      <c r="C2234" s="11">
        <f>VLOOKUP($A2234,'Medical Examinations'!$A2234:$O4568,2,FALSE)</f>
        <v>20.58</v>
      </c>
      <c r="D2234" s="11">
        <f>VLOOKUP($A2234,'Medical Examinations'!$A2234:$O4568,3,FALSE)</f>
        <v>5.64</v>
      </c>
      <c r="E2234" s="11" t="str">
        <f>VLOOKUP($A2234,'Medical Examinations'!$A2234:$P4568,14,FALSE)</f>
        <v>Yes</v>
      </c>
      <c r="F2234" s="11" t="str">
        <f>VLOOKUP($A2234,'Medical Examinations'!$A2234:$O4568,5,FALSE)</f>
        <v>No</v>
      </c>
      <c r="G2234" s="11" t="str">
        <f>VLOOKUP($A2234,'Medical Examinations'!$A2234:$O4568,6,FALSE)</f>
        <v>No</v>
      </c>
      <c r="H2234" s="11">
        <f>VLOOKUP($A2234,'Medical Examinations'!$A2234:$P4568,13,FALSE)</f>
        <v>0</v>
      </c>
      <c r="I2234" s="11" t="str">
        <f>VLOOKUP($A2234,'Medical Examinations'!$A2234:$P4568,16,FALSE)</f>
        <v>No</v>
      </c>
      <c r="J2234" s="11" t="str">
        <f>VLOOKUP($A2234,'Medical Examinations'!$A2234:$P4568,11,FALSE)</f>
        <v>Normal Weight</v>
      </c>
      <c r="K2234" s="11" t="str">
        <f>VLOOKUP($A2234,'Medical Examinations'!$A2234:$P4568,12,FALSE)</f>
        <v>Normal</v>
      </c>
      <c r="L2234" s="11" t="str">
        <f>VLOOKUP($A1065,'Hospitalisation Details'!$K1065:$S3407,7,FALSE)</f>
        <v>3 Nov 1966</v>
      </c>
      <c r="M2234" s="17">
        <f>VLOOKUP($A1065,'Hospitalisation Details'!$K1065:$S3407,9,FALSE)</f>
        <v>10594.23</v>
      </c>
      <c r="N2234" s="11" t="str">
        <f>VLOOKUP($A1065,'Hospitalisation Details'!$K1065:$S3407,4,FALSE)</f>
        <v>Tier - 3</v>
      </c>
      <c r="O2234" s="11" t="str">
        <f>VLOOKUP($A1065,'Hospitalisation Details'!$K1065:$S3407,5,FALSE)</f>
        <v>Tier - 3</v>
      </c>
      <c r="P2234" s="11" t="str">
        <f>VLOOKUP($A1065,'Hospitalisation Details'!$K1065:$S3407,6,FALSE)</f>
        <v>R1013</v>
      </c>
      <c r="Q2234" s="36">
        <f ca="1">VLOOKUP($A1065,'Hospitalisation Details'!$K1065:$S3407,8,FALSE)</f>
        <v>58</v>
      </c>
    </row>
    <row r="2235" spans="1:17" x14ac:dyDescent="0.3">
      <c r="A2235" s="14" t="str">
        <f>VLOOKUP('Customer Names'!A2235,'Customer Names'!A2235:F4569,1,FALSE)</f>
        <v>Id2234</v>
      </c>
      <c r="B2235" s="11" t="str">
        <f>VLOOKUP('Customer Names'!B2235,'Customer Names'!B2235:G4569,5,FALSE)</f>
        <v>Scott</v>
      </c>
      <c r="C2235" s="11">
        <f>VLOOKUP($A2235,'Medical Examinations'!$A2235:$O4569,2,FALSE)</f>
        <v>16.5</v>
      </c>
      <c r="D2235" s="11">
        <f>VLOOKUP($A2235,'Medical Examinations'!$A2235:$O4569,3,FALSE)</f>
        <v>4.1100000000000003</v>
      </c>
      <c r="E2235" s="11" t="str">
        <f>VLOOKUP($A2235,'Medical Examinations'!$A2235:$P4569,14,FALSE)</f>
        <v>Yes</v>
      </c>
      <c r="F2235" s="11" t="str">
        <f>VLOOKUP($A2235,'Medical Examinations'!$A2235:$O4569,5,FALSE)</f>
        <v>No</v>
      </c>
      <c r="G2235" s="11" t="str">
        <f>VLOOKUP($A2235,'Medical Examinations'!$A2235:$O4569,6,FALSE)</f>
        <v>No</v>
      </c>
      <c r="H2235" s="11">
        <f>VLOOKUP($A2235,'Medical Examinations'!$A2235:$P4569,13,FALSE)</f>
        <v>0</v>
      </c>
      <c r="I2235" s="11" t="str">
        <f>VLOOKUP($A2235,'Medical Examinations'!$A2235:$P4569,16,FALSE)</f>
        <v>No</v>
      </c>
      <c r="J2235" s="11" t="str">
        <f>VLOOKUP($A2235,'Medical Examinations'!$A2235:$P4569,11,FALSE)</f>
        <v>Underweight</v>
      </c>
      <c r="K2235" s="11" t="str">
        <f>VLOOKUP($A2235,'Medical Examinations'!$A2235:$P4569,12,FALSE)</f>
        <v>Normal</v>
      </c>
      <c r="L2235" s="11" t="str">
        <f>VLOOKUP($A1066,'Hospitalisation Details'!$K1066:$S3408,7,FALSE)</f>
        <v>25 Dec 1969</v>
      </c>
      <c r="M2235" s="17">
        <f>VLOOKUP($A1066,'Hospitalisation Details'!$K1066:$S3408,9,FALSE)</f>
        <v>10579.71</v>
      </c>
      <c r="N2235" s="11" t="str">
        <f>VLOOKUP($A1066,'Hospitalisation Details'!$K1066:$S3408,4,FALSE)</f>
        <v>Tier - 3</v>
      </c>
      <c r="O2235" s="11" t="str">
        <f>VLOOKUP($A1066,'Hospitalisation Details'!$K1066:$S3408,5,FALSE)</f>
        <v>Tier - 3</v>
      </c>
      <c r="P2235" s="11" t="str">
        <f>VLOOKUP($A1066,'Hospitalisation Details'!$K1066:$S3408,6,FALSE)</f>
        <v>R1013</v>
      </c>
      <c r="Q2235" s="36">
        <f ca="1">VLOOKUP($A1066,'Hospitalisation Details'!$K1066:$S3408,8,FALSE)</f>
        <v>55</v>
      </c>
    </row>
    <row r="2236" spans="1:17" x14ac:dyDescent="0.3">
      <c r="A2236" s="14" t="str">
        <f>VLOOKUP('Customer Names'!A2236,'Customer Names'!A2236:F4570,1,FALSE)</f>
        <v>Id2235</v>
      </c>
      <c r="B2236" s="11" t="str">
        <f>VLOOKUP('Customer Names'!B2236,'Customer Names'!B2236:G4570,5,FALSE)</f>
        <v>John</v>
      </c>
      <c r="C2236" s="11">
        <f>VLOOKUP($A2236,'Medical Examinations'!$A2236:$O4570,2,FALSE)</f>
        <v>15.41</v>
      </c>
      <c r="D2236" s="11">
        <f>VLOOKUP($A2236,'Medical Examinations'!$A2236:$O4570,3,FALSE)</f>
        <v>5.43</v>
      </c>
      <c r="E2236" s="11" t="str">
        <f>VLOOKUP($A2236,'Medical Examinations'!$A2236:$P4570,14,FALSE)</f>
        <v>Yes</v>
      </c>
      <c r="F2236" s="11" t="str">
        <f>VLOOKUP($A2236,'Medical Examinations'!$A2236:$O4570,5,FALSE)</f>
        <v>No</v>
      </c>
      <c r="G2236" s="11" t="str">
        <f>VLOOKUP($A2236,'Medical Examinations'!$A2236:$O4570,6,FALSE)</f>
        <v>Yes</v>
      </c>
      <c r="H2236" s="11">
        <f>VLOOKUP($A2236,'Medical Examinations'!$A2236:$P4570,13,FALSE)</f>
        <v>1</v>
      </c>
      <c r="I2236" s="11" t="str">
        <f>VLOOKUP($A2236,'Medical Examinations'!$A2236:$P4570,16,FALSE)</f>
        <v>No</v>
      </c>
      <c r="J2236" s="11" t="str">
        <f>VLOOKUP($A2236,'Medical Examinations'!$A2236:$P4570,11,FALSE)</f>
        <v>Underweight</v>
      </c>
      <c r="K2236" s="11" t="str">
        <f>VLOOKUP($A2236,'Medical Examinations'!$A2236:$P4570,12,FALSE)</f>
        <v>Normal</v>
      </c>
      <c r="L2236" s="11" t="str">
        <f>VLOOKUP($A1067,'Hospitalisation Details'!$K1067:$S3409,7,FALSE)</f>
        <v>11 Dec 1966</v>
      </c>
      <c r="M2236" s="17">
        <f>VLOOKUP($A1067,'Hospitalisation Details'!$K1067:$S3409,9,FALSE)</f>
        <v>10577.09</v>
      </c>
      <c r="N2236" s="11" t="str">
        <f>VLOOKUP($A1067,'Hospitalisation Details'!$K1067:$S3409,4,FALSE)</f>
        <v>Tier - 3</v>
      </c>
      <c r="O2236" s="11" t="str">
        <f>VLOOKUP($A1067,'Hospitalisation Details'!$K1067:$S3409,5,FALSE)</f>
        <v>Tier - 3</v>
      </c>
      <c r="P2236" s="11" t="str">
        <f>VLOOKUP($A1067,'Hospitalisation Details'!$K1067:$S3409,6,FALSE)</f>
        <v>R1011</v>
      </c>
      <c r="Q2236" s="36">
        <f ca="1">VLOOKUP($A1067,'Hospitalisation Details'!$K1067:$S3409,8,FALSE)</f>
        <v>58</v>
      </c>
    </row>
    <row r="2237" spans="1:17" x14ac:dyDescent="0.3">
      <c r="A2237" s="14" t="str">
        <f>VLOOKUP('Customer Names'!A2237,'Customer Names'!A2237:F4571,1,FALSE)</f>
        <v>Id2236</v>
      </c>
      <c r="B2237" s="11" t="str">
        <f>VLOOKUP('Customer Names'!B2237,'Customer Names'!B2237:G4571,5,FALSE)</f>
        <v>Maaikel</v>
      </c>
      <c r="C2237" s="11">
        <f>VLOOKUP($A2237,'Medical Examinations'!$A2237:$O4571,2,FALSE)</f>
        <v>24.59</v>
      </c>
      <c r="D2237" s="11">
        <f>VLOOKUP($A2237,'Medical Examinations'!$A2237:$O4571,3,FALSE)</f>
        <v>4.38</v>
      </c>
      <c r="E2237" s="11" t="str">
        <f>VLOOKUP($A2237,'Medical Examinations'!$A2237:$P4571,14,FALSE)</f>
        <v>No</v>
      </c>
      <c r="F2237" s="11" t="str">
        <f>VLOOKUP($A2237,'Medical Examinations'!$A2237:$O4571,5,FALSE)</f>
        <v>No</v>
      </c>
      <c r="G2237" s="11" t="str">
        <f>VLOOKUP($A2237,'Medical Examinations'!$A2237:$O4571,6,FALSE)</f>
        <v>No</v>
      </c>
      <c r="H2237" s="11">
        <f>VLOOKUP($A2237,'Medical Examinations'!$A2237:$P4571,13,FALSE)</f>
        <v>1</v>
      </c>
      <c r="I2237" s="11" t="str">
        <f>VLOOKUP($A2237,'Medical Examinations'!$A2237:$P4571,16,FALSE)</f>
        <v>No</v>
      </c>
      <c r="J2237" s="11" t="str">
        <f>VLOOKUP($A2237,'Medical Examinations'!$A2237:$P4571,11,FALSE)</f>
        <v>Normal Weight</v>
      </c>
      <c r="K2237" s="11" t="str">
        <f>VLOOKUP($A2237,'Medical Examinations'!$A2237:$P4571,12,FALSE)</f>
        <v>Normal</v>
      </c>
      <c r="L2237" s="11" t="str">
        <f>VLOOKUP($A1068,'Hospitalisation Details'!$K1068:$S3410,7,FALSE)</f>
        <v>17 Jul 1969</v>
      </c>
      <c r="M2237" s="17">
        <f>VLOOKUP($A1068,'Hospitalisation Details'!$K1068:$S3410,9,FALSE)</f>
        <v>10564.88</v>
      </c>
      <c r="N2237" s="11" t="str">
        <f>VLOOKUP($A1068,'Hospitalisation Details'!$K1068:$S3410,4,FALSE)</f>
        <v>Tier - 3</v>
      </c>
      <c r="O2237" s="11" t="str">
        <f>VLOOKUP($A1068,'Hospitalisation Details'!$K1068:$S3410,5,FALSE)</f>
        <v>Tier - 1</v>
      </c>
      <c r="P2237" s="11" t="str">
        <f>VLOOKUP($A1068,'Hospitalisation Details'!$K1068:$S3410,6,FALSE)</f>
        <v>R1024</v>
      </c>
      <c r="Q2237" s="36">
        <f ca="1">VLOOKUP($A1068,'Hospitalisation Details'!$K1068:$S3410,8,FALSE)</f>
        <v>55</v>
      </c>
    </row>
    <row r="2238" spans="1:17" x14ac:dyDescent="0.3">
      <c r="A2238" s="14" t="str">
        <f>VLOOKUP('Customer Names'!A2238,'Customer Names'!A2238:F4572,1,FALSE)</f>
        <v>Id2237</v>
      </c>
      <c r="B2238" s="11" t="str">
        <f>VLOOKUP('Customer Names'!B2238,'Customer Names'!B2238:G4572,5,FALSE)</f>
        <v>Daniel C</v>
      </c>
      <c r="C2238" s="11">
        <f>VLOOKUP($A2238,'Medical Examinations'!$A2238:$O4572,2,FALSE)</f>
        <v>33.33</v>
      </c>
      <c r="D2238" s="11">
        <f>VLOOKUP($A2238,'Medical Examinations'!$A2238:$O4572,3,FALSE)</f>
        <v>9.7899999999999991</v>
      </c>
      <c r="E2238" s="11" t="str">
        <f>VLOOKUP($A2238,'Medical Examinations'!$A2238:$P4572,14,FALSE)</f>
        <v>No</v>
      </c>
      <c r="F2238" s="11" t="str">
        <f>VLOOKUP($A2238,'Medical Examinations'!$A2238:$O4572,5,FALSE)</f>
        <v>No</v>
      </c>
      <c r="G2238" s="11" t="str">
        <f>VLOOKUP($A2238,'Medical Examinations'!$A2238:$O4572,6,FALSE)</f>
        <v>No</v>
      </c>
      <c r="H2238" s="11">
        <f>VLOOKUP($A2238,'Medical Examinations'!$A2238:$P4572,13,FALSE)</f>
        <v>0</v>
      </c>
      <c r="I2238" s="11" t="str">
        <f>VLOOKUP($A2238,'Medical Examinations'!$A2238:$P4572,16,FALSE)</f>
        <v>No</v>
      </c>
      <c r="J2238" s="11" t="str">
        <f>VLOOKUP($A2238,'Medical Examinations'!$A2238:$P4572,11,FALSE)</f>
        <v>Obesity</v>
      </c>
      <c r="K2238" s="11" t="str">
        <f>VLOOKUP($A2238,'Medical Examinations'!$A2238:$P4572,12,FALSE)</f>
        <v>Diabetes</v>
      </c>
      <c r="L2238" s="11" t="str">
        <f>VLOOKUP($A1069,'Hospitalisation Details'!$K1069:$S3411,7,FALSE)</f>
        <v>29 Jun 1971</v>
      </c>
      <c r="M2238" s="17">
        <f>VLOOKUP($A1069,'Hospitalisation Details'!$K1069:$S3411,9,FALSE)</f>
        <v>10560.49</v>
      </c>
      <c r="N2238" s="11" t="str">
        <f>VLOOKUP($A1069,'Hospitalisation Details'!$K1069:$S3411,4,FALSE)</f>
        <v>Tier - 3</v>
      </c>
      <c r="O2238" s="11" t="str">
        <f>VLOOKUP($A1069,'Hospitalisation Details'!$K1069:$S3411,5,FALSE)</f>
        <v>Tier - 2</v>
      </c>
      <c r="P2238" s="11" t="str">
        <f>VLOOKUP($A1069,'Hospitalisation Details'!$K1069:$S3411,6,FALSE)</f>
        <v>R1013</v>
      </c>
      <c r="Q2238" s="36">
        <f ca="1">VLOOKUP($A1069,'Hospitalisation Details'!$K1069:$S3411,8,FALSE)</f>
        <v>53</v>
      </c>
    </row>
    <row r="2239" spans="1:17" x14ac:dyDescent="0.3">
      <c r="A2239" s="14" t="str">
        <f>VLOOKUP('Customer Names'!A2239,'Customer Names'!A2239:F4573,1,FALSE)</f>
        <v>Id2238</v>
      </c>
      <c r="B2239" s="11" t="str">
        <f>VLOOKUP('Customer Names'!B2239,'Customer Names'!B2239:G4573,5,FALSE)</f>
        <v>Christopher S</v>
      </c>
      <c r="C2239" s="11">
        <f>VLOOKUP($A2239,'Medical Examinations'!$A2239:$O4573,2,FALSE)</f>
        <v>18.5</v>
      </c>
      <c r="D2239" s="11">
        <f>VLOOKUP($A2239,'Medical Examinations'!$A2239:$O4573,3,FALSE)</f>
        <v>11.84</v>
      </c>
      <c r="E2239" s="11" t="str">
        <f>VLOOKUP($A2239,'Medical Examinations'!$A2239:$P4573,14,FALSE)</f>
        <v>No</v>
      </c>
      <c r="F2239" s="11" t="str">
        <f>VLOOKUP($A2239,'Medical Examinations'!$A2239:$O4573,5,FALSE)</f>
        <v>No</v>
      </c>
      <c r="G2239" s="11" t="str">
        <f>VLOOKUP($A2239,'Medical Examinations'!$A2239:$O4573,6,FALSE)</f>
        <v>No</v>
      </c>
      <c r="H2239" s="11">
        <f>VLOOKUP($A2239,'Medical Examinations'!$A2239:$P4573,13,FALSE)</f>
        <v>0</v>
      </c>
      <c r="I2239" s="11" t="str">
        <f>VLOOKUP($A2239,'Medical Examinations'!$A2239:$P4573,16,FALSE)</f>
        <v>No</v>
      </c>
      <c r="J2239" s="11" t="str">
        <f>VLOOKUP($A2239,'Medical Examinations'!$A2239:$P4573,11,FALSE)</f>
        <v>Normal Weight</v>
      </c>
      <c r="K2239" s="11" t="str">
        <f>VLOOKUP($A2239,'Medical Examinations'!$A2239:$P4573,12,FALSE)</f>
        <v>Diabetes</v>
      </c>
      <c r="L2239" s="11" t="str">
        <f>VLOOKUP($A1070,'Hospitalisation Details'!$K1070:$S3412,7,FALSE)</f>
        <v>26 Sep 1971</v>
      </c>
      <c r="M2239" s="17">
        <f>VLOOKUP($A1070,'Hospitalisation Details'!$K1070:$S3412,9,FALSE)</f>
        <v>10546.48</v>
      </c>
      <c r="N2239" s="11" t="str">
        <f>VLOOKUP($A1070,'Hospitalisation Details'!$K1070:$S3412,4,FALSE)</f>
        <v>Tier - 3</v>
      </c>
      <c r="O2239" s="11" t="str">
        <f>VLOOKUP($A1070,'Hospitalisation Details'!$K1070:$S3412,5,FALSE)</f>
        <v>Tier - 3</v>
      </c>
      <c r="P2239" s="11" t="str">
        <f>VLOOKUP($A1070,'Hospitalisation Details'!$K1070:$S3412,6,FALSE)</f>
        <v>R1011</v>
      </c>
      <c r="Q2239" s="36">
        <f ca="1">VLOOKUP($A1070,'Hospitalisation Details'!$K1070:$S3412,8,FALSE)</f>
        <v>53</v>
      </c>
    </row>
    <row r="2240" spans="1:17" x14ac:dyDescent="0.3">
      <c r="A2240" s="14" t="str">
        <f>VLOOKUP('Customer Names'!A2240,'Customer Names'!A2240:F4574,1,FALSE)</f>
        <v>Id2239</v>
      </c>
      <c r="B2240" s="11" t="str">
        <f>VLOOKUP('Customer Names'!B2240,'Customer Names'!B2240:G4574,5,FALSE)</f>
        <v>William R</v>
      </c>
      <c r="C2240" s="11">
        <f>VLOOKUP($A2240,'Medical Examinations'!$A2240:$O4574,2,FALSE)</f>
        <v>18.579999999999998</v>
      </c>
      <c r="D2240" s="11">
        <f>VLOOKUP($A2240,'Medical Examinations'!$A2240:$O4574,3,FALSE)</f>
        <v>6.22</v>
      </c>
      <c r="E2240" s="11" t="str">
        <f>VLOOKUP($A2240,'Medical Examinations'!$A2240:$P4574,14,FALSE)</f>
        <v>No</v>
      </c>
      <c r="F2240" s="11" t="str">
        <f>VLOOKUP($A2240,'Medical Examinations'!$A2240:$O4574,5,FALSE)</f>
        <v>No</v>
      </c>
      <c r="G2240" s="11" t="str">
        <f>VLOOKUP($A2240,'Medical Examinations'!$A2240:$O4574,6,FALSE)</f>
        <v>No</v>
      </c>
      <c r="H2240" s="11">
        <f>VLOOKUP($A2240,'Medical Examinations'!$A2240:$P4574,13,FALSE)</f>
        <v>0</v>
      </c>
      <c r="I2240" s="11" t="str">
        <f>VLOOKUP($A2240,'Medical Examinations'!$A2240:$P4574,16,FALSE)</f>
        <v>No</v>
      </c>
      <c r="J2240" s="11" t="str">
        <f>VLOOKUP($A2240,'Medical Examinations'!$A2240:$P4574,11,FALSE)</f>
        <v>Normal Weight</v>
      </c>
      <c r="K2240" s="11" t="str">
        <f>VLOOKUP($A2240,'Medical Examinations'!$A2240:$P4574,12,FALSE)</f>
        <v>Prediabetes</v>
      </c>
      <c r="L2240" s="11" t="str">
        <f>VLOOKUP($A1071,'Hospitalisation Details'!$K1071:$S3413,7,FALSE)</f>
        <v>25 Oct 1977</v>
      </c>
      <c r="M2240" s="17">
        <f>VLOOKUP($A1071,'Hospitalisation Details'!$K1071:$S3413,9,FALSE)</f>
        <v>10495.6</v>
      </c>
      <c r="N2240" s="11" t="str">
        <f>VLOOKUP($A1071,'Hospitalisation Details'!$K1071:$S3413,4,FALSE)</f>
        <v>Tier - 3</v>
      </c>
      <c r="O2240" s="11" t="str">
        <f>VLOOKUP($A1071,'Hospitalisation Details'!$K1071:$S3413,5,FALSE)</f>
        <v>Tier - 1</v>
      </c>
      <c r="P2240" s="11" t="str">
        <f>VLOOKUP($A1071,'Hospitalisation Details'!$K1071:$S3413,6,FALSE)</f>
        <v>R1012</v>
      </c>
      <c r="Q2240" s="36">
        <f ca="1">VLOOKUP($A1071,'Hospitalisation Details'!$K1071:$S3413,8,FALSE)</f>
        <v>47</v>
      </c>
    </row>
    <row r="2241" spans="1:17" x14ac:dyDescent="0.3">
      <c r="A2241" s="14" t="str">
        <f>VLOOKUP('Customer Names'!A2241,'Customer Names'!A2241:F4575,1,FALSE)</f>
        <v>Id2240</v>
      </c>
      <c r="B2241" s="11" t="str">
        <f>VLOOKUP('Customer Names'!B2241,'Customer Names'!B2241:G4575,5,FALSE)</f>
        <v>Lyndsy</v>
      </c>
      <c r="C2241" s="11">
        <f>VLOOKUP($A2241,'Medical Examinations'!$A2241:$O4575,2,FALSE)</f>
        <v>16.64</v>
      </c>
      <c r="D2241" s="11">
        <f>VLOOKUP($A2241,'Medical Examinations'!$A2241:$O4575,3,FALSE)</f>
        <v>10.01</v>
      </c>
      <c r="E2241" s="11" t="str">
        <f>VLOOKUP($A2241,'Medical Examinations'!$A2241:$P4575,14,FALSE)</f>
        <v>No</v>
      </c>
      <c r="F2241" s="11" t="str">
        <f>VLOOKUP($A2241,'Medical Examinations'!$A2241:$O4575,5,FALSE)</f>
        <v>No</v>
      </c>
      <c r="G2241" s="11" t="str">
        <f>VLOOKUP($A2241,'Medical Examinations'!$A2241:$O4575,6,FALSE)</f>
        <v>No</v>
      </c>
      <c r="H2241" s="11">
        <f>VLOOKUP($A2241,'Medical Examinations'!$A2241:$P4575,13,FALSE)</f>
        <v>0</v>
      </c>
      <c r="I2241" s="11" t="str">
        <f>VLOOKUP($A2241,'Medical Examinations'!$A2241:$P4575,16,FALSE)</f>
        <v>No</v>
      </c>
      <c r="J2241" s="11" t="str">
        <f>VLOOKUP($A2241,'Medical Examinations'!$A2241:$P4575,11,FALSE)</f>
        <v>Underweight</v>
      </c>
      <c r="K2241" s="11" t="str">
        <f>VLOOKUP($A2241,'Medical Examinations'!$A2241:$P4575,12,FALSE)</f>
        <v>Diabetes</v>
      </c>
      <c r="L2241" s="11" t="str">
        <f>VLOOKUP($A1072,'Hospitalisation Details'!$K1072:$S3414,7,FALSE)</f>
        <v>19 Oct 1972</v>
      </c>
      <c r="M2241" s="17">
        <f>VLOOKUP($A1072,'Hospitalisation Details'!$K1072:$S3414,9,FALSE)</f>
        <v>10493.95</v>
      </c>
      <c r="N2241" s="11" t="str">
        <f>VLOOKUP($A1072,'Hospitalisation Details'!$K1072:$S3414,4,FALSE)</f>
        <v>Tier - 3</v>
      </c>
      <c r="O2241" s="11" t="str">
        <f>VLOOKUP($A1072,'Hospitalisation Details'!$K1072:$S3414,5,FALSE)</f>
        <v>Tier - 1</v>
      </c>
      <c r="P2241" s="11" t="str">
        <f>VLOOKUP($A1072,'Hospitalisation Details'!$K1072:$S3414,6,FALSE)</f>
        <v>R1012</v>
      </c>
      <c r="Q2241" s="36">
        <f ca="1">VLOOKUP($A1072,'Hospitalisation Details'!$K1072:$S3414,8,FALSE)</f>
        <v>52</v>
      </c>
    </row>
    <row r="2242" spans="1:17" x14ac:dyDescent="0.3">
      <c r="A2242" s="14" t="str">
        <f>VLOOKUP('Customer Names'!A2242,'Customer Names'!A2242:F4576,1,FALSE)</f>
        <v>Id2241</v>
      </c>
      <c r="B2242" s="11" t="str">
        <f>VLOOKUP('Customer Names'!B2242,'Customer Names'!B2242:G4576,5,FALSE)</f>
        <v>Jessica</v>
      </c>
      <c r="C2242" s="11">
        <f>VLOOKUP($A2242,'Medical Examinations'!$A2242:$O4576,2,FALSE)</f>
        <v>19.329999999999998</v>
      </c>
      <c r="D2242" s="11">
        <f>VLOOKUP($A2242,'Medical Examinations'!$A2242:$O4576,3,FALSE)</f>
        <v>4.32</v>
      </c>
      <c r="E2242" s="11" t="str">
        <f>VLOOKUP($A2242,'Medical Examinations'!$A2242:$P4576,14,FALSE)</f>
        <v>No</v>
      </c>
      <c r="F2242" s="11" t="str">
        <f>VLOOKUP($A2242,'Medical Examinations'!$A2242:$O4576,5,FALSE)</f>
        <v>No</v>
      </c>
      <c r="G2242" s="11" t="str">
        <f>VLOOKUP($A2242,'Medical Examinations'!$A2242:$O4576,6,FALSE)</f>
        <v>No</v>
      </c>
      <c r="H2242" s="11">
        <f>VLOOKUP($A2242,'Medical Examinations'!$A2242:$P4576,13,FALSE)</f>
        <v>1</v>
      </c>
      <c r="I2242" s="11" t="str">
        <f>VLOOKUP($A2242,'Medical Examinations'!$A2242:$P4576,16,FALSE)</f>
        <v>No</v>
      </c>
      <c r="J2242" s="11" t="str">
        <f>VLOOKUP($A2242,'Medical Examinations'!$A2242:$P4576,11,FALSE)</f>
        <v>Normal Weight</v>
      </c>
      <c r="K2242" s="11" t="str">
        <f>VLOOKUP($A2242,'Medical Examinations'!$A2242:$P4576,12,FALSE)</f>
        <v>Normal</v>
      </c>
      <c r="L2242" s="11" t="str">
        <f>VLOOKUP($A1073,'Hospitalisation Details'!$K1073:$S3415,7,FALSE)</f>
        <v>21 Aug 1978</v>
      </c>
      <c r="M2242" s="17">
        <f>VLOOKUP($A1073,'Hospitalisation Details'!$K1073:$S3415,9,FALSE)</f>
        <v>10486.55</v>
      </c>
      <c r="N2242" s="11" t="str">
        <f>VLOOKUP($A1073,'Hospitalisation Details'!$K1073:$S3415,4,FALSE)</f>
        <v>Tier - 3</v>
      </c>
      <c r="O2242" s="11" t="str">
        <f>VLOOKUP($A1073,'Hospitalisation Details'!$K1073:$S3415,5,FALSE)</f>
        <v>Tier - 3</v>
      </c>
      <c r="P2242" s="11" t="str">
        <f>VLOOKUP($A1073,'Hospitalisation Details'!$K1073:$S3415,6,FALSE)</f>
        <v>R1025</v>
      </c>
      <c r="Q2242" s="36">
        <f ca="1">VLOOKUP($A1073,'Hospitalisation Details'!$K1073:$S3415,8,FALSE)</f>
        <v>46</v>
      </c>
    </row>
    <row r="2243" spans="1:17" x14ac:dyDescent="0.3">
      <c r="A2243" s="14" t="str">
        <f>VLOOKUP('Customer Names'!A2243,'Customer Names'!A2243:F4577,1,FALSE)</f>
        <v>Id2242</v>
      </c>
      <c r="B2243" s="11" t="str">
        <f>VLOOKUP('Customer Names'!B2243,'Customer Names'!B2243:G4577,5,FALSE)</f>
        <v>Anna</v>
      </c>
      <c r="C2243" s="11">
        <f>VLOOKUP($A2243,'Medical Examinations'!$A2243:$O4577,2,FALSE)</f>
        <v>21.26</v>
      </c>
      <c r="D2243" s="11">
        <f>VLOOKUP($A2243,'Medical Examinations'!$A2243:$O4577,3,FALSE)</f>
        <v>5.65</v>
      </c>
      <c r="E2243" s="11" t="str">
        <f>VLOOKUP($A2243,'Medical Examinations'!$A2243:$P4577,14,FALSE)</f>
        <v>Yes</v>
      </c>
      <c r="F2243" s="11" t="str">
        <f>VLOOKUP($A2243,'Medical Examinations'!$A2243:$O4577,5,FALSE)</f>
        <v>No</v>
      </c>
      <c r="G2243" s="11" t="str">
        <f>VLOOKUP($A2243,'Medical Examinations'!$A2243:$O4577,6,FALSE)</f>
        <v>Yes</v>
      </c>
      <c r="H2243" s="11">
        <f>VLOOKUP($A2243,'Medical Examinations'!$A2243:$P4577,13,FALSE)</f>
        <v>1</v>
      </c>
      <c r="I2243" s="11" t="str">
        <f>VLOOKUP($A2243,'Medical Examinations'!$A2243:$P4577,16,FALSE)</f>
        <v>No</v>
      </c>
      <c r="J2243" s="11" t="str">
        <f>VLOOKUP($A2243,'Medical Examinations'!$A2243:$P4577,11,FALSE)</f>
        <v>Normal Weight</v>
      </c>
      <c r="K2243" s="11" t="str">
        <f>VLOOKUP($A2243,'Medical Examinations'!$A2243:$P4577,12,FALSE)</f>
        <v>Normal</v>
      </c>
      <c r="L2243" s="11" t="str">
        <f>VLOOKUP($A1074,'Hospitalisation Details'!$K1074:$S3416,7,FALSE)</f>
        <v>28 Jun 1987</v>
      </c>
      <c r="M2243" s="17">
        <f>VLOOKUP($A1074,'Hospitalisation Details'!$K1074:$S3416,9,FALSE)</f>
        <v>10464.83</v>
      </c>
      <c r="N2243" s="11" t="str">
        <f>VLOOKUP($A1074,'Hospitalisation Details'!$K1074:$S3416,4,FALSE)</f>
        <v>Tier - 3</v>
      </c>
      <c r="O2243" s="11" t="str">
        <f>VLOOKUP($A1074,'Hospitalisation Details'!$K1074:$S3416,5,FALSE)</f>
        <v>Tier - 1</v>
      </c>
      <c r="P2243" s="11" t="str">
        <f>VLOOKUP($A1074,'Hospitalisation Details'!$K1074:$S3416,6,FALSE)</f>
        <v>R1012</v>
      </c>
      <c r="Q2243" s="36">
        <f ca="1">VLOOKUP($A1074,'Hospitalisation Details'!$K1074:$S3416,8,FALSE)</f>
        <v>37</v>
      </c>
    </row>
    <row r="2244" spans="1:17" x14ac:dyDescent="0.3">
      <c r="A2244" s="14" t="str">
        <f>VLOOKUP('Customer Names'!A2244,'Customer Names'!A2244:F4578,1,FALSE)</f>
        <v>Id2243</v>
      </c>
      <c r="B2244" s="11" t="str">
        <f>VLOOKUP('Customer Names'!B2244,'Customer Names'!B2244:G4578,5,FALSE)</f>
        <v>Jordan</v>
      </c>
      <c r="C2244" s="11">
        <f>VLOOKUP($A2244,'Medical Examinations'!$A2244:$O4578,2,FALSE)</f>
        <v>15.6</v>
      </c>
      <c r="D2244" s="11">
        <f>VLOOKUP($A2244,'Medical Examinations'!$A2244:$O4578,3,FALSE)</f>
        <v>4.12</v>
      </c>
      <c r="E2244" s="11" t="str">
        <f>VLOOKUP($A2244,'Medical Examinations'!$A2244:$P4578,14,FALSE)</f>
        <v>Yes</v>
      </c>
      <c r="F2244" s="11" t="str">
        <f>VLOOKUP($A2244,'Medical Examinations'!$A2244:$O4578,5,FALSE)</f>
        <v>No</v>
      </c>
      <c r="G2244" s="11" t="str">
        <f>VLOOKUP($A2244,'Medical Examinations'!$A2244:$O4578,6,FALSE)</f>
        <v>No</v>
      </c>
      <c r="H2244" s="11">
        <f>VLOOKUP($A2244,'Medical Examinations'!$A2244:$P4578,13,FALSE)</f>
        <v>1</v>
      </c>
      <c r="I2244" s="11" t="str">
        <f>VLOOKUP($A2244,'Medical Examinations'!$A2244:$P4578,16,FALSE)</f>
        <v>No</v>
      </c>
      <c r="J2244" s="11" t="str">
        <f>VLOOKUP($A2244,'Medical Examinations'!$A2244:$P4578,11,FALSE)</f>
        <v>Underweight</v>
      </c>
      <c r="K2244" s="11" t="str">
        <f>VLOOKUP($A2244,'Medical Examinations'!$A2244:$P4578,12,FALSE)</f>
        <v>Normal</v>
      </c>
      <c r="L2244" s="11" t="str">
        <f>VLOOKUP($A1075,'Hospitalisation Details'!$K1075:$S3417,7,FALSE)</f>
        <v>22 Sep 1969</v>
      </c>
      <c r="M2244" s="17">
        <f>VLOOKUP($A1075,'Hospitalisation Details'!$K1075:$S3417,9,FALSE)</f>
        <v>10461.98</v>
      </c>
      <c r="N2244" s="11" t="str">
        <f>VLOOKUP($A1075,'Hospitalisation Details'!$K1075:$S3417,4,FALSE)</f>
        <v>Tier - 3</v>
      </c>
      <c r="O2244" s="11" t="str">
        <f>VLOOKUP($A1075,'Hospitalisation Details'!$K1075:$S3417,5,FALSE)</f>
        <v>Tier - 1</v>
      </c>
      <c r="P2244" s="11" t="str">
        <f>VLOOKUP($A1075,'Hospitalisation Details'!$K1075:$S3417,6,FALSE)</f>
        <v>R1012</v>
      </c>
      <c r="Q2244" s="36">
        <f ca="1">VLOOKUP($A1075,'Hospitalisation Details'!$K1075:$S3417,8,FALSE)</f>
        <v>55</v>
      </c>
    </row>
    <row r="2245" spans="1:17" x14ac:dyDescent="0.3">
      <c r="A2245" s="14" t="str">
        <f>VLOOKUP('Customer Names'!A2245,'Customer Names'!A2245:F4579,1,FALSE)</f>
        <v>Id2244</v>
      </c>
      <c r="B2245" s="11" t="str">
        <f>VLOOKUP('Customer Names'!B2245,'Customer Names'!B2245:G4579,5,FALSE)</f>
        <v>Brian</v>
      </c>
      <c r="C2245" s="11">
        <f>VLOOKUP($A2245,'Medical Examinations'!$A2245:$O4579,2,FALSE)</f>
        <v>24.39</v>
      </c>
      <c r="D2245" s="11">
        <f>VLOOKUP($A2245,'Medical Examinations'!$A2245:$O4579,3,FALSE)</f>
        <v>6.24</v>
      </c>
      <c r="E2245" s="11" t="str">
        <f>VLOOKUP($A2245,'Medical Examinations'!$A2245:$P4579,14,FALSE)</f>
        <v>No</v>
      </c>
      <c r="F2245" s="11" t="str">
        <f>VLOOKUP($A2245,'Medical Examinations'!$A2245:$O4579,5,FALSE)</f>
        <v>No</v>
      </c>
      <c r="G2245" s="11" t="str">
        <f>VLOOKUP($A2245,'Medical Examinations'!$A2245:$O4579,6,FALSE)</f>
        <v>No</v>
      </c>
      <c r="H2245" s="11">
        <f>VLOOKUP($A2245,'Medical Examinations'!$A2245:$P4579,13,FALSE)</f>
        <v>1</v>
      </c>
      <c r="I2245" s="11" t="str">
        <f>VLOOKUP($A2245,'Medical Examinations'!$A2245:$P4579,16,FALSE)</f>
        <v>No</v>
      </c>
      <c r="J2245" s="11" t="str">
        <f>VLOOKUP($A2245,'Medical Examinations'!$A2245:$P4579,11,FALSE)</f>
        <v>Normal Weight</v>
      </c>
      <c r="K2245" s="11" t="str">
        <f>VLOOKUP($A2245,'Medical Examinations'!$A2245:$P4579,12,FALSE)</f>
        <v>Prediabetes</v>
      </c>
      <c r="L2245" s="11" t="str">
        <f>VLOOKUP($A1076,'Hospitalisation Details'!$K1076:$S3418,7,FALSE)</f>
        <v>27 Jul 1964</v>
      </c>
      <c r="M2245" s="17">
        <f>VLOOKUP($A1076,'Hospitalisation Details'!$K1076:$S3418,9,FALSE)</f>
        <v>10459.19</v>
      </c>
      <c r="N2245" s="11" t="str">
        <f>VLOOKUP($A1076,'Hospitalisation Details'!$K1076:$S3418,4,FALSE)</f>
        <v>Tier - 3</v>
      </c>
      <c r="O2245" s="11" t="str">
        <f>VLOOKUP($A1076,'Hospitalisation Details'!$K1076:$S3418,5,FALSE)</f>
        <v>Tier - 1</v>
      </c>
      <c r="P2245" s="11" t="str">
        <f>VLOOKUP($A1076,'Hospitalisation Details'!$K1076:$S3418,6,FALSE)</f>
        <v>R1013</v>
      </c>
      <c r="Q2245" s="36">
        <f ca="1">VLOOKUP($A1076,'Hospitalisation Details'!$K1076:$S3418,8,FALSE)</f>
        <v>60</v>
      </c>
    </row>
    <row r="2246" spans="1:17" x14ac:dyDescent="0.3">
      <c r="A2246" s="14" t="str">
        <f>VLOOKUP('Customer Names'!A2246,'Customer Names'!A2246:F4580,1,FALSE)</f>
        <v>Id2245</v>
      </c>
      <c r="B2246" s="11" t="str">
        <f>VLOOKUP('Customer Names'!B2246,'Customer Names'!B2246:G4580,5,FALSE)</f>
        <v>Katherine A</v>
      </c>
      <c r="C2246" s="11">
        <f>VLOOKUP($A2246,'Medical Examinations'!$A2246:$O4580,2,FALSE)</f>
        <v>24.75</v>
      </c>
      <c r="D2246" s="11">
        <f>VLOOKUP($A2246,'Medical Examinations'!$A2246:$O4580,3,FALSE)</f>
        <v>4.83</v>
      </c>
      <c r="E2246" s="11" t="str">
        <f>VLOOKUP($A2246,'Medical Examinations'!$A2246:$P4580,14,FALSE)</f>
        <v>No</v>
      </c>
      <c r="F2246" s="11" t="str">
        <f>VLOOKUP($A2246,'Medical Examinations'!$A2246:$O4580,5,FALSE)</f>
        <v>No</v>
      </c>
      <c r="G2246" s="11" t="str">
        <f>VLOOKUP($A2246,'Medical Examinations'!$A2246:$O4580,6,FALSE)</f>
        <v>No</v>
      </c>
      <c r="H2246" s="11">
        <f>VLOOKUP($A2246,'Medical Examinations'!$A2246:$P4580,13,FALSE)</f>
        <v>0</v>
      </c>
      <c r="I2246" s="11" t="str">
        <f>VLOOKUP($A2246,'Medical Examinations'!$A2246:$P4580,16,FALSE)</f>
        <v>No</v>
      </c>
      <c r="J2246" s="11" t="str">
        <f>VLOOKUP($A2246,'Medical Examinations'!$A2246:$P4580,11,FALSE)</f>
        <v>Normal Weight</v>
      </c>
      <c r="K2246" s="11" t="str">
        <f>VLOOKUP($A2246,'Medical Examinations'!$A2246:$P4580,12,FALSE)</f>
        <v>Normal</v>
      </c>
      <c r="L2246" s="11" t="str">
        <f>VLOOKUP($A1077,'Hospitalisation Details'!$K1077:$S3419,7,FALSE)</f>
        <v>3 Aug 1976</v>
      </c>
      <c r="M2246" s="17">
        <f>VLOOKUP($A1077,'Hospitalisation Details'!$K1077:$S3419,9,FALSE)</f>
        <v>10455.14</v>
      </c>
      <c r="N2246" s="11" t="str">
        <f>VLOOKUP($A1077,'Hospitalisation Details'!$K1077:$S3419,4,FALSE)</f>
        <v>Tier - 3</v>
      </c>
      <c r="O2246" s="11" t="str">
        <f>VLOOKUP($A1077,'Hospitalisation Details'!$K1077:$S3419,5,FALSE)</f>
        <v>Tier - 2</v>
      </c>
      <c r="P2246" s="11" t="str">
        <f>VLOOKUP($A1077,'Hospitalisation Details'!$K1077:$S3419,6,FALSE)</f>
        <v>R1021</v>
      </c>
      <c r="Q2246" s="36">
        <f ca="1">VLOOKUP($A1077,'Hospitalisation Details'!$K1077:$S3419,8,FALSE)</f>
        <v>48</v>
      </c>
    </row>
    <row r="2247" spans="1:17" x14ac:dyDescent="0.3">
      <c r="A2247" s="14" t="str">
        <f>VLOOKUP('Customer Names'!A2247,'Customer Names'!A2247:F4581,1,FALSE)</f>
        <v>Id2246</v>
      </c>
      <c r="B2247" s="11" t="str">
        <f>VLOOKUP('Customer Names'!B2247,'Customer Names'!B2247:G4581,5,FALSE)</f>
        <v>Melanie</v>
      </c>
      <c r="C2247" s="11">
        <f>VLOOKUP($A2247,'Medical Examinations'!$A2247:$O4581,2,FALSE)</f>
        <v>20.88</v>
      </c>
      <c r="D2247" s="11">
        <f>VLOOKUP($A2247,'Medical Examinations'!$A2247:$O4581,3,FALSE)</f>
        <v>7.4</v>
      </c>
      <c r="E2247" s="11" t="str">
        <f>VLOOKUP($A2247,'Medical Examinations'!$A2247:$P4581,14,FALSE)</f>
        <v>No</v>
      </c>
      <c r="F2247" s="11" t="str">
        <f>VLOOKUP($A2247,'Medical Examinations'!$A2247:$O4581,5,FALSE)</f>
        <v>No</v>
      </c>
      <c r="G2247" s="11" t="str">
        <f>VLOOKUP($A2247,'Medical Examinations'!$A2247:$O4581,6,FALSE)</f>
        <v>No</v>
      </c>
      <c r="H2247" s="11">
        <f>VLOOKUP($A2247,'Medical Examinations'!$A2247:$P4581,13,FALSE)</f>
        <v>0</v>
      </c>
      <c r="I2247" s="11" t="str">
        <f>VLOOKUP($A2247,'Medical Examinations'!$A2247:$P4581,16,FALSE)</f>
        <v>No</v>
      </c>
      <c r="J2247" s="11" t="str">
        <f>VLOOKUP($A2247,'Medical Examinations'!$A2247:$P4581,11,FALSE)</f>
        <v>Normal Weight</v>
      </c>
      <c r="K2247" s="11" t="str">
        <f>VLOOKUP($A2247,'Medical Examinations'!$A2247:$P4581,12,FALSE)</f>
        <v>Diabetes</v>
      </c>
      <c r="L2247" s="11" t="str">
        <f>VLOOKUP($A1078,'Hospitalisation Details'!$K1078:$S3420,7,FALSE)</f>
        <v>14 Oct 1964</v>
      </c>
      <c r="M2247" s="17">
        <f>VLOOKUP($A1078,'Hospitalisation Details'!$K1078:$S3420,9,FALSE)</f>
        <v>10455.1</v>
      </c>
      <c r="N2247" s="11" t="str">
        <f>VLOOKUP($A1078,'Hospitalisation Details'!$K1078:$S3420,4,FALSE)</f>
        <v>Tier - 3</v>
      </c>
      <c r="O2247" s="11" t="str">
        <f>VLOOKUP($A1078,'Hospitalisation Details'!$K1078:$S3420,5,FALSE)</f>
        <v>Tier - 1</v>
      </c>
      <c r="P2247" s="11" t="str">
        <f>VLOOKUP($A1078,'Hospitalisation Details'!$K1078:$S3420,6,FALSE)</f>
        <v>R1012</v>
      </c>
      <c r="Q2247" s="36">
        <f ca="1">VLOOKUP($A1078,'Hospitalisation Details'!$K1078:$S3420,8,FALSE)</f>
        <v>60</v>
      </c>
    </row>
    <row r="2248" spans="1:17" x14ac:dyDescent="0.3">
      <c r="A2248" s="14" t="str">
        <f>VLOOKUP('Customer Names'!A2248,'Customer Names'!A2248:F4582,1,FALSE)</f>
        <v>Id2247</v>
      </c>
      <c r="B2248" s="11" t="str">
        <f>VLOOKUP('Customer Names'!B2248,'Customer Names'!B2248:G4582,5,FALSE)</f>
        <v>Jessica</v>
      </c>
      <c r="C2248" s="11">
        <f>VLOOKUP($A2248,'Medical Examinations'!$A2248:$O4582,2,FALSE)</f>
        <v>20.43</v>
      </c>
      <c r="D2248" s="11">
        <f>VLOOKUP($A2248,'Medical Examinations'!$A2248:$O4582,3,FALSE)</f>
        <v>4.54</v>
      </c>
      <c r="E2248" s="11" t="str">
        <f>VLOOKUP($A2248,'Medical Examinations'!$A2248:$P4582,14,FALSE)</f>
        <v>No</v>
      </c>
      <c r="F2248" s="11" t="str">
        <f>VLOOKUP($A2248,'Medical Examinations'!$A2248:$O4582,5,FALSE)</f>
        <v>No</v>
      </c>
      <c r="G2248" s="11" t="str">
        <f>VLOOKUP($A2248,'Medical Examinations'!$A2248:$O4582,6,FALSE)</f>
        <v>No</v>
      </c>
      <c r="H2248" s="11">
        <f>VLOOKUP($A2248,'Medical Examinations'!$A2248:$P4582,13,FALSE)</f>
        <v>0</v>
      </c>
      <c r="I2248" s="11" t="str">
        <f>VLOOKUP($A2248,'Medical Examinations'!$A2248:$P4582,16,FALSE)</f>
        <v>No</v>
      </c>
      <c r="J2248" s="11" t="str">
        <f>VLOOKUP($A2248,'Medical Examinations'!$A2248:$P4582,11,FALSE)</f>
        <v>Normal Weight</v>
      </c>
      <c r="K2248" s="11" t="str">
        <f>VLOOKUP($A2248,'Medical Examinations'!$A2248:$P4582,12,FALSE)</f>
        <v>Normal</v>
      </c>
      <c r="L2248" s="11" t="str">
        <f>VLOOKUP($A1079,'Hospitalisation Details'!$K1079:$S3421,7,FALSE)</f>
        <v>8 Nov 1968</v>
      </c>
      <c r="M2248" s="17">
        <f>VLOOKUP($A1079,'Hospitalisation Details'!$K1079:$S3421,9,FALSE)</f>
        <v>10450.549999999999</v>
      </c>
      <c r="N2248" s="11" t="str">
        <f>VLOOKUP($A1079,'Hospitalisation Details'!$K1079:$S3421,4,FALSE)</f>
        <v>Tier - 3</v>
      </c>
      <c r="O2248" s="11" t="str">
        <f>VLOOKUP($A1079,'Hospitalisation Details'!$K1079:$S3421,5,FALSE)</f>
        <v>Tier - 1</v>
      </c>
      <c r="P2248" s="11" t="str">
        <f>VLOOKUP($A1079,'Hospitalisation Details'!$K1079:$S3421,6,FALSE)</f>
        <v>R1011</v>
      </c>
      <c r="Q2248" s="36">
        <f ca="1">VLOOKUP($A1079,'Hospitalisation Details'!$K1079:$S3421,8,FALSE)</f>
        <v>56</v>
      </c>
    </row>
    <row r="2249" spans="1:17" x14ac:dyDescent="0.3">
      <c r="A2249" s="14" t="str">
        <f>VLOOKUP('Customer Names'!A2249,'Customer Names'!A2249:F4583,1,FALSE)</f>
        <v>Id2248</v>
      </c>
      <c r="B2249" s="11" t="str">
        <f>VLOOKUP('Customer Names'!B2249,'Customer Names'!B2249:G4583,5,FALSE)</f>
        <v>Eric S</v>
      </c>
      <c r="C2249" s="11">
        <f>VLOOKUP($A2249,'Medical Examinations'!$A2249:$O4583,2,FALSE)</f>
        <v>15.18</v>
      </c>
      <c r="D2249" s="11">
        <f>VLOOKUP($A2249,'Medical Examinations'!$A2249:$O4583,3,FALSE)</f>
        <v>11.11</v>
      </c>
      <c r="E2249" s="11" t="str">
        <f>VLOOKUP($A2249,'Medical Examinations'!$A2249:$P4583,14,FALSE)</f>
        <v>No</v>
      </c>
      <c r="F2249" s="11" t="str">
        <f>VLOOKUP($A2249,'Medical Examinations'!$A2249:$O4583,5,FALSE)</f>
        <v>No</v>
      </c>
      <c r="G2249" s="11" t="str">
        <f>VLOOKUP($A2249,'Medical Examinations'!$A2249:$O4583,6,FALSE)</f>
        <v>No</v>
      </c>
      <c r="H2249" s="11">
        <f>VLOOKUP($A2249,'Medical Examinations'!$A2249:$P4583,13,FALSE)</f>
        <v>0</v>
      </c>
      <c r="I2249" s="11" t="str">
        <f>VLOOKUP($A2249,'Medical Examinations'!$A2249:$P4583,16,FALSE)</f>
        <v>No</v>
      </c>
      <c r="J2249" s="11" t="str">
        <f>VLOOKUP($A2249,'Medical Examinations'!$A2249:$P4583,11,FALSE)</f>
        <v>Underweight</v>
      </c>
      <c r="K2249" s="11" t="str">
        <f>VLOOKUP($A2249,'Medical Examinations'!$A2249:$P4583,12,FALSE)</f>
        <v>Diabetes</v>
      </c>
      <c r="L2249" s="11" t="str">
        <f>VLOOKUP($A1080,'Hospitalisation Details'!$K1080:$S3422,7,FALSE)</f>
        <v>29 Aug 1968</v>
      </c>
      <c r="M2249" s="17">
        <f>VLOOKUP($A1080,'Hospitalisation Details'!$K1080:$S3422,9,FALSE)</f>
        <v>10436.1</v>
      </c>
      <c r="N2249" s="11" t="str">
        <f>VLOOKUP($A1080,'Hospitalisation Details'!$K1080:$S3422,4,FALSE)</f>
        <v>Tier - 3</v>
      </c>
      <c r="O2249" s="11" t="str">
        <f>VLOOKUP($A1080,'Hospitalisation Details'!$K1080:$S3422,5,FALSE)</f>
        <v>Tier - 3</v>
      </c>
      <c r="P2249" s="11" t="str">
        <f>VLOOKUP($A1080,'Hospitalisation Details'!$K1080:$S3422,6,FALSE)</f>
        <v>R1011</v>
      </c>
      <c r="Q2249" s="36">
        <f ca="1">VLOOKUP($A1080,'Hospitalisation Details'!$K1080:$S3422,8,FALSE)</f>
        <v>56</v>
      </c>
    </row>
    <row r="2250" spans="1:17" x14ac:dyDescent="0.3">
      <c r="A2250" s="14" t="str">
        <f>VLOOKUP('Customer Names'!A2250,'Customer Names'!A2250:F4584,1,FALSE)</f>
        <v>Id2249</v>
      </c>
      <c r="B2250" s="11" t="str">
        <f>VLOOKUP('Customer Names'!B2250,'Customer Names'!B2250:G4584,5,FALSE)</f>
        <v>Joseph</v>
      </c>
      <c r="C2250" s="11">
        <f>VLOOKUP($A2250,'Medical Examinations'!$A2250:$O4584,2,FALSE)</f>
        <v>15.12</v>
      </c>
      <c r="D2250" s="11">
        <f>VLOOKUP($A2250,'Medical Examinations'!$A2250:$O4584,3,FALSE)</f>
        <v>4.03</v>
      </c>
      <c r="E2250" s="11" t="str">
        <f>VLOOKUP($A2250,'Medical Examinations'!$A2250:$P4584,14,FALSE)</f>
        <v>Yes</v>
      </c>
      <c r="F2250" s="11" t="str">
        <f>VLOOKUP($A2250,'Medical Examinations'!$A2250:$O4584,5,FALSE)</f>
        <v>No</v>
      </c>
      <c r="G2250" s="11" t="str">
        <f>VLOOKUP($A2250,'Medical Examinations'!$A2250:$O4584,6,FALSE)</f>
        <v>No</v>
      </c>
      <c r="H2250" s="11">
        <f>VLOOKUP($A2250,'Medical Examinations'!$A2250:$P4584,13,FALSE)</f>
        <v>0</v>
      </c>
      <c r="I2250" s="11" t="str">
        <f>VLOOKUP($A2250,'Medical Examinations'!$A2250:$P4584,16,FALSE)</f>
        <v>No</v>
      </c>
      <c r="J2250" s="11" t="str">
        <f>VLOOKUP($A2250,'Medical Examinations'!$A2250:$P4584,11,FALSE)</f>
        <v>Underweight</v>
      </c>
      <c r="K2250" s="11" t="str">
        <f>VLOOKUP($A2250,'Medical Examinations'!$A2250:$P4584,12,FALSE)</f>
        <v>Normal</v>
      </c>
      <c r="L2250" s="11" t="str">
        <f>VLOOKUP($A1081,'Hospitalisation Details'!$K1081:$S3423,7,FALSE)</f>
        <v>23 Aug 1968</v>
      </c>
      <c r="M2250" s="17">
        <f>VLOOKUP($A1081,'Hospitalisation Details'!$K1081:$S3423,9,FALSE)</f>
        <v>10435.07</v>
      </c>
      <c r="N2250" s="11" t="str">
        <f>VLOOKUP($A1081,'Hospitalisation Details'!$K1081:$S3423,4,FALSE)</f>
        <v>Tier - 3</v>
      </c>
      <c r="O2250" s="11" t="str">
        <f>VLOOKUP($A1081,'Hospitalisation Details'!$K1081:$S3423,5,FALSE)</f>
        <v>Tier - 1</v>
      </c>
      <c r="P2250" s="11" t="str">
        <f>VLOOKUP($A1081,'Hospitalisation Details'!$K1081:$S3423,6,FALSE)</f>
        <v>R1016</v>
      </c>
      <c r="Q2250" s="36">
        <f ca="1">VLOOKUP($A1081,'Hospitalisation Details'!$K1081:$S3423,8,FALSE)</f>
        <v>56</v>
      </c>
    </row>
    <row r="2251" spans="1:17" x14ac:dyDescent="0.3">
      <c r="A2251" s="14" t="str">
        <f>VLOOKUP('Customer Names'!A2251,'Customer Names'!A2251:F4585,1,FALSE)</f>
        <v>Id2250</v>
      </c>
      <c r="B2251" s="11" t="str">
        <f>VLOOKUP('Customer Names'!B2251,'Customer Names'!B2251:G4585,5,FALSE)</f>
        <v>Mary</v>
      </c>
      <c r="C2251" s="11">
        <f>VLOOKUP($A2251,'Medical Examinations'!$A2251:$O4585,2,FALSE)</f>
        <v>23.88</v>
      </c>
      <c r="D2251" s="11">
        <f>VLOOKUP($A2251,'Medical Examinations'!$A2251:$O4585,3,FALSE)</f>
        <v>4.51</v>
      </c>
      <c r="E2251" s="11" t="str">
        <f>VLOOKUP($A2251,'Medical Examinations'!$A2251:$P4585,14,FALSE)</f>
        <v>No</v>
      </c>
      <c r="F2251" s="11" t="str">
        <f>VLOOKUP($A2251,'Medical Examinations'!$A2251:$O4585,5,FALSE)</f>
        <v>No</v>
      </c>
      <c r="G2251" s="11" t="str">
        <f>VLOOKUP($A2251,'Medical Examinations'!$A2251:$O4585,6,FALSE)</f>
        <v>No</v>
      </c>
      <c r="H2251" s="11">
        <f>VLOOKUP($A2251,'Medical Examinations'!$A2251:$P4585,13,FALSE)</f>
        <v>1</v>
      </c>
      <c r="I2251" s="11" t="str">
        <f>VLOOKUP($A2251,'Medical Examinations'!$A2251:$P4585,16,FALSE)</f>
        <v>No</v>
      </c>
      <c r="J2251" s="11" t="str">
        <f>VLOOKUP($A2251,'Medical Examinations'!$A2251:$P4585,11,FALSE)</f>
        <v>Normal Weight</v>
      </c>
      <c r="K2251" s="11" t="str">
        <f>VLOOKUP($A2251,'Medical Examinations'!$A2251:$P4585,12,FALSE)</f>
        <v>Normal</v>
      </c>
      <c r="L2251" s="11" t="str">
        <f>VLOOKUP($A1082,'Hospitalisation Details'!$K1082:$S3424,7,FALSE)</f>
        <v>27 Dec 1968</v>
      </c>
      <c r="M2251" s="17">
        <f>VLOOKUP($A1082,'Hospitalisation Details'!$K1082:$S3424,9,FALSE)</f>
        <v>10422.92</v>
      </c>
      <c r="N2251" s="11" t="str">
        <f>VLOOKUP($A1082,'Hospitalisation Details'!$K1082:$S3424,4,FALSE)</f>
        <v>Tier - 3</v>
      </c>
      <c r="O2251" s="11" t="str">
        <f>VLOOKUP($A1082,'Hospitalisation Details'!$K1082:$S3424,5,FALSE)</f>
        <v>Tier - 1</v>
      </c>
      <c r="P2251" s="11" t="str">
        <f>VLOOKUP($A1082,'Hospitalisation Details'!$K1082:$S3424,6,FALSE)</f>
        <v>R1017</v>
      </c>
      <c r="Q2251" s="36">
        <f ca="1">VLOOKUP($A1082,'Hospitalisation Details'!$K1082:$S3424,8,FALSE)</f>
        <v>56</v>
      </c>
    </row>
    <row r="2252" spans="1:17" x14ac:dyDescent="0.3">
      <c r="A2252" s="14" t="str">
        <f>VLOOKUP('Customer Names'!A2252,'Customer Names'!A2252:F4586,1,FALSE)</f>
        <v>Id2251</v>
      </c>
      <c r="B2252" s="11" t="str">
        <f>VLOOKUP('Customer Names'!B2252,'Customer Names'!B2252:G4586,5,FALSE)</f>
        <v>Natalie</v>
      </c>
      <c r="C2252" s="11">
        <f>VLOOKUP($A2252,'Medical Examinations'!$A2252:$O4586,2,FALSE)</f>
        <v>16.13</v>
      </c>
      <c r="D2252" s="11">
        <f>VLOOKUP($A2252,'Medical Examinations'!$A2252:$O4586,3,FALSE)</f>
        <v>5.56</v>
      </c>
      <c r="E2252" s="11" t="str">
        <f>VLOOKUP($A2252,'Medical Examinations'!$A2252:$P4586,14,FALSE)</f>
        <v>No</v>
      </c>
      <c r="F2252" s="11" t="str">
        <f>VLOOKUP($A2252,'Medical Examinations'!$A2252:$O4586,5,FALSE)</f>
        <v>Yes</v>
      </c>
      <c r="G2252" s="11" t="str">
        <f>VLOOKUP($A2252,'Medical Examinations'!$A2252:$O4586,6,FALSE)</f>
        <v>No</v>
      </c>
      <c r="H2252" s="11">
        <f>VLOOKUP($A2252,'Medical Examinations'!$A2252:$P4586,13,FALSE)</f>
        <v>1</v>
      </c>
      <c r="I2252" s="11" t="str">
        <f>VLOOKUP($A2252,'Medical Examinations'!$A2252:$P4586,16,FALSE)</f>
        <v>No</v>
      </c>
      <c r="J2252" s="11" t="str">
        <f>VLOOKUP($A2252,'Medical Examinations'!$A2252:$P4586,11,FALSE)</f>
        <v>Underweight</v>
      </c>
      <c r="K2252" s="11" t="str">
        <f>VLOOKUP($A2252,'Medical Examinations'!$A2252:$P4586,12,FALSE)</f>
        <v>Normal</v>
      </c>
      <c r="L2252" s="11" t="str">
        <f>VLOOKUP($A1083,'Hospitalisation Details'!$K1083:$S3425,7,FALSE)</f>
        <v>25 Nov 1979</v>
      </c>
      <c r="M2252" s="17">
        <f>VLOOKUP($A1083,'Hospitalisation Details'!$K1083:$S3425,9,FALSE)</f>
        <v>10419.65</v>
      </c>
      <c r="N2252" s="11" t="str">
        <f>VLOOKUP($A1083,'Hospitalisation Details'!$K1083:$S3425,4,FALSE)</f>
        <v>Tier - 3</v>
      </c>
      <c r="O2252" s="11" t="str">
        <f>VLOOKUP($A1083,'Hospitalisation Details'!$K1083:$S3425,5,FALSE)</f>
        <v>Tier - 2</v>
      </c>
      <c r="P2252" s="11" t="str">
        <f>VLOOKUP($A1083,'Hospitalisation Details'!$K1083:$S3425,6,FALSE)</f>
        <v>R1025</v>
      </c>
      <c r="Q2252" s="36">
        <f ca="1">VLOOKUP($A1083,'Hospitalisation Details'!$K1083:$S3425,8,FALSE)</f>
        <v>45</v>
      </c>
    </row>
    <row r="2253" spans="1:17" x14ac:dyDescent="0.3">
      <c r="A2253" s="14" t="str">
        <f>VLOOKUP('Customer Names'!A2253,'Customer Names'!A2253:F4587,1,FALSE)</f>
        <v>Id2252</v>
      </c>
      <c r="B2253" s="11" t="str">
        <f>VLOOKUP('Customer Names'!B2253,'Customer Names'!B2253:G4587,5,FALSE)</f>
        <v>Christopher</v>
      </c>
      <c r="C2253" s="11">
        <f>VLOOKUP($A2253,'Medical Examinations'!$A2253:$O4587,2,FALSE)</f>
        <v>24.09</v>
      </c>
      <c r="D2253" s="11">
        <f>VLOOKUP($A2253,'Medical Examinations'!$A2253:$O4587,3,FALSE)</f>
        <v>4.0999999999999996</v>
      </c>
      <c r="E2253" s="11" t="str">
        <f>VLOOKUP($A2253,'Medical Examinations'!$A2253:$P4587,14,FALSE)</f>
        <v>No</v>
      </c>
      <c r="F2253" s="11" t="str">
        <f>VLOOKUP($A2253,'Medical Examinations'!$A2253:$O4587,5,FALSE)</f>
        <v>Yes</v>
      </c>
      <c r="G2253" s="11" t="str">
        <f>VLOOKUP($A2253,'Medical Examinations'!$A2253:$O4587,6,FALSE)</f>
        <v>No</v>
      </c>
      <c r="H2253" s="11">
        <f>VLOOKUP($A2253,'Medical Examinations'!$A2253:$P4587,13,FALSE)</f>
        <v>1</v>
      </c>
      <c r="I2253" s="11" t="str">
        <f>VLOOKUP($A2253,'Medical Examinations'!$A2253:$P4587,16,FALSE)</f>
        <v>No</v>
      </c>
      <c r="J2253" s="11" t="str">
        <f>VLOOKUP($A2253,'Medical Examinations'!$A2253:$P4587,11,FALSE)</f>
        <v>Normal Weight</v>
      </c>
      <c r="K2253" s="11" t="str">
        <f>VLOOKUP($A2253,'Medical Examinations'!$A2253:$P4587,12,FALSE)</f>
        <v>Normal</v>
      </c>
      <c r="L2253" s="11" t="str">
        <f>VLOOKUP($A1084,'Hospitalisation Details'!$K1084:$S3426,7,FALSE)</f>
        <v>11 Oct 1973</v>
      </c>
      <c r="M2253" s="17">
        <f>VLOOKUP($A1084,'Hospitalisation Details'!$K1084:$S3426,9,FALSE)</f>
        <v>10419.59</v>
      </c>
      <c r="N2253" s="11" t="str">
        <f>VLOOKUP($A1084,'Hospitalisation Details'!$K1084:$S3426,4,FALSE)</f>
        <v>Tier - 3</v>
      </c>
      <c r="O2253" s="11" t="str">
        <f>VLOOKUP($A1084,'Hospitalisation Details'!$K1084:$S3426,5,FALSE)</f>
        <v>Tier - 2</v>
      </c>
      <c r="P2253" s="11" t="str">
        <f>VLOOKUP($A1084,'Hospitalisation Details'!$K1084:$S3426,6,FALSE)</f>
        <v>R1025</v>
      </c>
      <c r="Q2253" s="36">
        <f ca="1">VLOOKUP($A1084,'Hospitalisation Details'!$K1084:$S3426,8,FALSE)</f>
        <v>51</v>
      </c>
    </row>
    <row r="2254" spans="1:17" x14ac:dyDescent="0.3">
      <c r="A2254" s="14" t="str">
        <f>VLOOKUP('Customer Names'!A2254,'Customer Names'!A2254:F4588,1,FALSE)</f>
        <v>Id2253</v>
      </c>
      <c r="B2254" s="11" t="str">
        <f>VLOOKUP('Customer Names'!B2254,'Customer Names'!B2254:G4588,5,FALSE)</f>
        <v>Sonja</v>
      </c>
      <c r="C2254" s="11">
        <f>VLOOKUP($A2254,'Medical Examinations'!$A2254:$O4588,2,FALSE)</f>
        <v>19.43</v>
      </c>
      <c r="D2254" s="11">
        <f>VLOOKUP($A2254,'Medical Examinations'!$A2254:$O4588,3,FALSE)</f>
        <v>5.85</v>
      </c>
      <c r="E2254" s="11" t="str">
        <f>VLOOKUP($A2254,'Medical Examinations'!$A2254:$P4588,14,FALSE)</f>
        <v>No</v>
      </c>
      <c r="F2254" s="11" t="str">
        <f>VLOOKUP($A2254,'Medical Examinations'!$A2254:$O4588,5,FALSE)</f>
        <v>Yes</v>
      </c>
      <c r="G2254" s="11" t="str">
        <f>VLOOKUP($A2254,'Medical Examinations'!$A2254:$O4588,6,FALSE)</f>
        <v>No</v>
      </c>
      <c r="H2254" s="11">
        <f>VLOOKUP($A2254,'Medical Examinations'!$A2254:$P4588,13,FALSE)</f>
        <v>1</v>
      </c>
      <c r="I2254" s="11" t="str">
        <f>VLOOKUP($A2254,'Medical Examinations'!$A2254:$P4588,16,FALSE)</f>
        <v>No</v>
      </c>
      <c r="J2254" s="11" t="str">
        <f>VLOOKUP($A2254,'Medical Examinations'!$A2254:$P4588,11,FALSE)</f>
        <v>Normal Weight</v>
      </c>
      <c r="K2254" s="11" t="str">
        <f>VLOOKUP($A2254,'Medical Examinations'!$A2254:$P4588,12,FALSE)</f>
        <v>Prediabetes</v>
      </c>
      <c r="L2254" s="11" t="str">
        <f>VLOOKUP($A1085,'Hospitalisation Details'!$K1085:$S3427,7,FALSE)</f>
        <v>24 Oct 1980</v>
      </c>
      <c r="M2254" s="17">
        <f>VLOOKUP($A1085,'Hospitalisation Details'!$K1085:$S3427,9,FALSE)</f>
        <v>10407.98</v>
      </c>
      <c r="N2254" s="11" t="str">
        <f>VLOOKUP($A1085,'Hospitalisation Details'!$K1085:$S3427,4,FALSE)</f>
        <v>Tier - 3</v>
      </c>
      <c r="O2254" s="11" t="str">
        <f>VLOOKUP($A1085,'Hospitalisation Details'!$K1085:$S3427,5,FALSE)</f>
        <v>Tier - 1</v>
      </c>
      <c r="P2254" s="11" t="str">
        <f>VLOOKUP($A1085,'Hospitalisation Details'!$K1085:$S3427,6,FALSE)</f>
        <v>R1021</v>
      </c>
      <c r="Q2254" s="36">
        <f ca="1">VLOOKUP($A1085,'Hospitalisation Details'!$K1085:$S3427,8,FALSE)</f>
        <v>44</v>
      </c>
    </row>
    <row r="2255" spans="1:17" x14ac:dyDescent="0.3">
      <c r="A2255" s="14" t="str">
        <f>VLOOKUP('Customer Names'!A2255,'Customer Names'!A2255:F4589,1,FALSE)</f>
        <v>Id2254</v>
      </c>
      <c r="B2255" s="11" t="str">
        <f>VLOOKUP('Customer Names'!B2255,'Customer Names'!B2255:G4589,5,FALSE)</f>
        <v>Alexandra</v>
      </c>
      <c r="C2255" s="11">
        <f>VLOOKUP($A2255,'Medical Examinations'!$A2255:$O4589,2,FALSE)</f>
        <v>15.22</v>
      </c>
      <c r="D2255" s="11">
        <f>VLOOKUP($A2255,'Medical Examinations'!$A2255:$O4589,3,FALSE)</f>
        <v>4.92</v>
      </c>
      <c r="E2255" s="11" t="str">
        <f>VLOOKUP($A2255,'Medical Examinations'!$A2255:$P4589,14,FALSE)</f>
        <v>Yes</v>
      </c>
      <c r="F2255" s="11" t="str">
        <f>VLOOKUP($A2255,'Medical Examinations'!$A2255:$O4589,5,FALSE)</f>
        <v>No</v>
      </c>
      <c r="G2255" s="11" t="str">
        <f>VLOOKUP($A2255,'Medical Examinations'!$A2255:$O4589,6,FALSE)</f>
        <v>Yes</v>
      </c>
      <c r="H2255" s="11">
        <f>VLOOKUP($A2255,'Medical Examinations'!$A2255:$P4589,13,FALSE)</f>
        <v>1</v>
      </c>
      <c r="I2255" s="11" t="str">
        <f>VLOOKUP($A2255,'Medical Examinations'!$A2255:$P4589,16,FALSE)</f>
        <v>No</v>
      </c>
      <c r="J2255" s="11" t="str">
        <f>VLOOKUP($A2255,'Medical Examinations'!$A2255:$P4589,11,FALSE)</f>
        <v>Underweight</v>
      </c>
      <c r="K2255" s="11" t="str">
        <f>VLOOKUP($A2255,'Medical Examinations'!$A2255:$P4589,12,FALSE)</f>
        <v>Normal</v>
      </c>
      <c r="L2255" s="11" t="str">
        <f>VLOOKUP($A1086,'Hospitalisation Details'!$K1086:$S3428,7,FALSE)</f>
        <v>5 Jun 1975</v>
      </c>
      <c r="M2255" s="17">
        <f>VLOOKUP($A1086,'Hospitalisation Details'!$K1086:$S3428,9,FALSE)</f>
        <v>10407.09</v>
      </c>
      <c r="N2255" s="11" t="str">
        <f>VLOOKUP($A1086,'Hospitalisation Details'!$K1086:$S3428,4,FALSE)</f>
        <v>Tier - 3</v>
      </c>
      <c r="O2255" s="11" t="str">
        <f>VLOOKUP($A1086,'Hospitalisation Details'!$K1086:$S3428,5,FALSE)</f>
        <v>Tier - 1</v>
      </c>
      <c r="P2255" s="11" t="str">
        <f>VLOOKUP($A1086,'Hospitalisation Details'!$K1086:$S3428,6,FALSE)</f>
        <v>R1015</v>
      </c>
      <c r="Q2255" s="36">
        <f ca="1">VLOOKUP($A1086,'Hospitalisation Details'!$K1086:$S3428,8,FALSE)</f>
        <v>49</v>
      </c>
    </row>
    <row r="2256" spans="1:17" x14ac:dyDescent="0.3">
      <c r="A2256" s="14" t="str">
        <f>VLOOKUP('Customer Names'!A2256,'Customer Names'!A2256:F4590,1,FALSE)</f>
        <v>Id2255</v>
      </c>
      <c r="B2256" s="11" t="str">
        <f>VLOOKUP('Customer Names'!B2256,'Customer Names'!B2256:G4590,5,FALSE)</f>
        <v>Martha L</v>
      </c>
      <c r="C2256" s="11">
        <f>VLOOKUP($A2256,'Medical Examinations'!$A2256:$O4590,2,FALSE)</f>
        <v>20.72</v>
      </c>
      <c r="D2256" s="11">
        <f>VLOOKUP($A2256,'Medical Examinations'!$A2256:$O4590,3,FALSE)</f>
        <v>9.4600000000000009</v>
      </c>
      <c r="E2256" s="11" t="str">
        <f>VLOOKUP($A2256,'Medical Examinations'!$A2256:$P4590,14,FALSE)</f>
        <v>No</v>
      </c>
      <c r="F2256" s="11" t="str">
        <f>VLOOKUP($A2256,'Medical Examinations'!$A2256:$O4590,5,FALSE)</f>
        <v>No</v>
      </c>
      <c r="G2256" s="11" t="str">
        <f>VLOOKUP($A2256,'Medical Examinations'!$A2256:$O4590,6,FALSE)</f>
        <v>No</v>
      </c>
      <c r="H2256" s="11">
        <f>VLOOKUP($A2256,'Medical Examinations'!$A2256:$P4590,13,FALSE)</f>
        <v>0</v>
      </c>
      <c r="I2256" s="11" t="str">
        <f>VLOOKUP($A2256,'Medical Examinations'!$A2256:$P4590,16,FALSE)</f>
        <v>No</v>
      </c>
      <c r="J2256" s="11" t="str">
        <f>VLOOKUP($A2256,'Medical Examinations'!$A2256:$P4590,11,FALSE)</f>
        <v>Normal Weight</v>
      </c>
      <c r="K2256" s="11" t="str">
        <f>VLOOKUP($A2256,'Medical Examinations'!$A2256:$P4590,12,FALSE)</f>
        <v>Diabetes</v>
      </c>
      <c r="L2256" s="11" t="str">
        <f>VLOOKUP($A1087,'Hospitalisation Details'!$K1087:$S3429,7,FALSE)</f>
        <v>7 Jul 1969</v>
      </c>
      <c r="M2256" s="17">
        <f>VLOOKUP($A1087,'Hospitalisation Details'!$K1087:$S3429,9,FALSE)</f>
        <v>10403.27</v>
      </c>
      <c r="N2256" s="11" t="str">
        <f>VLOOKUP($A1087,'Hospitalisation Details'!$K1087:$S3429,4,FALSE)</f>
        <v>Tier - 3</v>
      </c>
      <c r="O2256" s="11" t="str">
        <f>VLOOKUP($A1087,'Hospitalisation Details'!$K1087:$S3429,5,FALSE)</f>
        <v>Tier - 2</v>
      </c>
      <c r="P2256" s="11" t="str">
        <f>VLOOKUP($A1087,'Hospitalisation Details'!$K1087:$S3429,6,FALSE)</f>
        <v>R1020</v>
      </c>
      <c r="Q2256" s="36">
        <f ca="1">VLOOKUP($A1087,'Hospitalisation Details'!$K1087:$S3429,8,FALSE)</f>
        <v>55</v>
      </c>
    </row>
    <row r="2257" spans="1:17" x14ac:dyDescent="0.3">
      <c r="A2257" s="14" t="str">
        <f>VLOOKUP('Customer Names'!A2257,'Customer Names'!A2257:F4591,1,FALSE)</f>
        <v>Id2256</v>
      </c>
      <c r="B2257" s="11" t="str">
        <f>VLOOKUP('Customer Names'!B2257,'Customer Names'!B2257:G4591,5,FALSE)</f>
        <v>Ryan C</v>
      </c>
      <c r="C2257" s="11">
        <f>VLOOKUP($A2257,'Medical Examinations'!$A2257:$O4591,2,FALSE)</f>
        <v>35.4</v>
      </c>
      <c r="D2257" s="11">
        <f>VLOOKUP($A2257,'Medical Examinations'!$A2257:$O4591,3,FALSE)</f>
        <v>5.94</v>
      </c>
      <c r="E2257" s="11" t="str">
        <f>VLOOKUP($A2257,'Medical Examinations'!$A2257:$P4591,14,FALSE)</f>
        <v>No</v>
      </c>
      <c r="F2257" s="11" t="str">
        <f>VLOOKUP($A2257,'Medical Examinations'!$A2257:$O4591,5,FALSE)</f>
        <v>No</v>
      </c>
      <c r="G2257" s="11" t="str">
        <f>VLOOKUP($A2257,'Medical Examinations'!$A2257:$O4591,6,FALSE)</f>
        <v>Yes</v>
      </c>
      <c r="H2257" s="11">
        <f>VLOOKUP($A2257,'Medical Examinations'!$A2257:$P4591,13,FALSE)</f>
        <v>1</v>
      </c>
      <c r="I2257" s="11" t="str">
        <f>VLOOKUP($A2257,'Medical Examinations'!$A2257:$P4591,16,FALSE)</f>
        <v>No</v>
      </c>
      <c r="J2257" s="11" t="str">
        <f>VLOOKUP($A2257,'Medical Examinations'!$A2257:$P4591,11,FALSE)</f>
        <v>Obesity</v>
      </c>
      <c r="K2257" s="11" t="str">
        <f>VLOOKUP($A2257,'Medical Examinations'!$A2257:$P4591,12,FALSE)</f>
        <v>Prediabetes</v>
      </c>
      <c r="L2257" s="11" t="str">
        <f>VLOOKUP($A1088,'Hospitalisation Details'!$K1088:$S3430,7,FALSE)</f>
        <v>19 Sep 1973</v>
      </c>
      <c r="M2257" s="17">
        <f>VLOOKUP($A1088,'Hospitalisation Details'!$K1088:$S3430,9,FALSE)</f>
        <v>10381.48</v>
      </c>
      <c r="N2257" s="11" t="str">
        <f>VLOOKUP($A1088,'Hospitalisation Details'!$K1088:$S3430,4,FALSE)</f>
        <v>Tier - 3</v>
      </c>
      <c r="O2257" s="11" t="str">
        <f>VLOOKUP($A1088,'Hospitalisation Details'!$K1088:$S3430,5,FALSE)</f>
        <v>Tier - 3</v>
      </c>
      <c r="P2257" s="11" t="str">
        <f>VLOOKUP($A1088,'Hospitalisation Details'!$K1088:$S3430,6,FALSE)</f>
        <v>R1013</v>
      </c>
      <c r="Q2257" s="36">
        <f ca="1">VLOOKUP($A1088,'Hospitalisation Details'!$K1088:$S3430,8,FALSE)</f>
        <v>51</v>
      </c>
    </row>
    <row r="2258" spans="1:17" x14ac:dyDescent="0.3">
      <c r="A2258" s="14" t="str">
        <f>VLOOKUP('Customer Names'!A2258,'Customer Names'!A2258:F4592,1,FALSE)</f>
        <v>Id2257</v>
      </c>
      <c r="B2258" s="11" t="str">
        <f>VLOOKUP('Customer Names'!B2258,'Customer Names'!B2258:G4592,5,FALSE)</f>
        <v>Cliff</v>
      </c>
      <c r="C2258" s="11">
        <f>VLOOKUP($A2258,'Medical Examinations'!$A2258:$O4592,2,FALSE)</f>
        <v>34.4</v>
      </c>
      <c r="D2258" s="11">
        <f>VLOOKUP($A2258,'Medical Examinations'!$A2258:$O4592,3,FALSE)</f>
        <v>5.7</v>
      </c>
      <c r="E2258" s="11" t="str">
        <f>VLOOKUP($A2258,'Medical Examinations'!$A2258:$P4592,14,FALSE)</f>
        <v>No</v>
      </c>
      <c r="F2258" s="11" t="str">
        <f>VLOOKUP($A2258,'Medical Examinations'!$A2258:$O4592,5,FALSE)</f>
        <v>No</v>
      </c>
      <c r="G2258" s="11" t="str">
        <f>VLOOKUP($A2258,'Medical Examinations'!$A2258:$O4592,6,FALSE)</f>
        <v>Yes</v>
      </c>
      <c r="H2258" s="11">
        <f>VLOOKUP($A2258,'Medical Examinations'!$A2258:$P4592,13,FALSE)</f>
        <v>1</v>
      </c>
      <c r="I2258" s="11" t="str">
        <f>VLOOKUP($A2258,'Medical Examinations'!$A2258:$P4592,16,FALSE)</f>
        <v>No</v>
      </c>
      <c r="J2258" s="11" t="str">
        <f>VLOOKUP($A2258,'Medical Examinations'!$A2258:$P4592,11,FALSE)</f>
        <v>Obesity</v>
      </c>
      <c r="K2258" s="11" t="str">
        <f>VLOOKUP($A2258,'Medical Examinations'!$A2258:$P4592,12,FALSE)</f>
        <v>Prediabetes</v>
      </c>
      <c r="L2258" s="11" t="str">
        <f>VLOOKUP($A1089,'Hospitalisation Details'!$K1089:$S3431,7,FALSE)</f>
        <v>29 Sep 1973</v>
      </c>
      <c r="M2258" s="17">
        <f>VLOOKUP($A1089,'Hospitalisation Details'!$K1089:$S3431,9,FALSE)</f>
        <v>10370.91</v>
      </c>
      <c r="N2258" s="11" t="str">
        <f>VLOOKUP($A1089,'Hospitalisation Details'!$K1089:$S3431,4,FALSE)</f>
        <v>Tier - 3</v>
      </c>
      <c r="O2258" s="11" t="str">
        <f>VLOOKUP($A1089,'Hospitalisation Details'!$K1089:$S3431,5,FALSE)</f>
        <v>Tier - 3</v>
      </c>
      <c r="P2258" s="11" t="str">
        <f>VLOOKUP($A1089,'Hospitalisation Details'!$K1089:$S3431,6,FALSE)</f>
        <v>R1024</v>
      </c>
      <c r="Q2258" s="36">
        <f ca="1">VLOOKUP($A1089,'Hospitalisation Details'!$K1089:$S3431,8,FALSE)</f>
        <v>51</v>
      </c>
    </row>
    <row r="2259" spans="1:17" x14ac:dyDescent="0.3">
      <c r="A2259" s="14" t="str">
        <f>VLOOKUP('Customer Names'!A2259,'Customer Names'!A2259:F4593,1,FALSE)</f>
        <v>Id2258</v>
      </c>
      <c r="B2259" s="11" t="str">
        <f>VLOOKUP('Customer Names'!B2259,'Customer Names'!B2259:G4593,5,FALSE)</f>
        <v>Blue</v>
      </c>
      <c r="C2259" s="11">
        <f>VLOOKUP($A2259,'Medical Examinations'!$A2259:$O4593,2,FALSE)</f>
        <v>34.1</v>
      </c>
      <c r="D2259" s="11">
        <f>VLOOKUP($A2259,'Medical Examinations'!$A2259:$O4593,3,FALSE)</f>
        <v>4.13</v>
      </c>
      <c r="E2259" s="11" t="str">
        <f>VLOOKUP($A2259,'Medical Examinations'!$A2259:$P4593,14,FALSE)</f>
        <v>No</v>
      </c>
      <c r="F2259" s="11" t="str">
        <f>VLOOKUP($A2259,'Medical Examinations'!$A2259:$O4593,5,FALSE)</f>
        <v>No</v>
      </c>
      <c r="G2259" s="11" t="str">
        <f>VLOOKUP($A2259,'Medical Examinations'!$A2259:$O4593,6,FALSE)</f>
        <v>Yes</v>
      </c>
      <c r="H2259" s="11">
        <f>VLOOKUP($A2259,'Medical Examinations'!$A2259:$P4593,13,FALSE)</f>
        <v>1</v>
      </c>
      <c r="I2259" s="11" t="str">
        <f>VLOOKUP($A2259,'Medical Examinations'!$A2259:$P4593,16,FALSE)</f>
        <v>No</v>
      </c>
      <c r="J2259" s="11" t="str">
        <f>VLOOKUP($A2259,'Medical Examinations'!$A2259:$P4593,11,FALSE)</f>
        <v>Obesity</v>
      </c>
      <c r="K2259" s="11" t="str">
        <f>VLOOKUP($A2259,'Medical Examinations'!$A2259:$P4593,12,FALSE)</f>
        <v>Normal</v>
      </c>
      <c r="L2259" s="11" t="str">
        <f>VLOOKUP($A1090,'Hospitalisation Details'!$K1090:$S3432,7,FALSE)</f>
        <v>6 Sep 1971</v>
      </c>
      <c r="M2259" s="17">
        <f>VLOOKUP($A1090,'Hospitalisation Details'!$K1090:$S3432,9,FALSE)</f>
        <v>10356.67</v>
      </c>
      <c r="N2259" s="11" t="str">
        <f>VLOOKUP($A1090,'Hospitalisation Details'!$K1090:$S3432,4,FALSE)</f>
        <v>Tier - 3</v>
      </c>
      <c r="O2259" s="11" t="str">
        <f>VLOOKUP($A1090,'Hospitalisation Details'!$K1090:$S3432,5,FALSE)</f>
        <v>Tier - 1</v>
      </c>
      <c r="P2259" s="11" t="str">
        <f>VLOOKUP($A1090,'Hospitalisation Details'!$K1090:$S3432,6,FALSE)</f>
        <v>R1025</v>
      </c>
      <c r="Q2259" s="36">
        <f ca="1">VLOOKUP($A1090,'Hospitalisation Details'!$K1090:$S3432,8,FALSE)</f>
        <v>53</v>
      </c>
    </row>
    <row r="2260" spans="1:17" x14ac:dyDescent="0.3">
      <c r="A2260" s="14" t="str">
        <f>VLOOKUP('Customer Names'!A2260,'Customer Names'!A2260:F4594,1,FALSE)</f>
        <v>Id2259</v>
      </c>
      <c r="B2260" s="11" t="str">
        <f>VLOOKUP('Customer Names'!B2260,'Customer Names'!B2260:G4594,5,FALSE)</f>
        <v>Jeffrey M</v>
      </c>
      <c r="C2260" s="11">
        <f>VLOOKUP($A2260,'Medical Examinations'!$A2260:$O4594,2,FALSE)</f>
        <v>30.4</v>
      </c>
      <c r="D2260" s="11">
        <f>VLOOKUP($A2260,'Medical Examinations'!$A2260:$O4594,3,FALSE)</f>
        <v>4.7699999999999996</v>
      </c>
      <c r="E2260" s="11" t="str">
        <f>VLOOKUP($A2260,'Medical Examinations'!$A2260:$P4594,14,FALSE)</f>
        <v>No</v>
      </c>
      <c r="F2260" s="11" t="str">
        <f>VLOOKUP($A2260,'Medical Examinations'!$A2260:$O4594,5,FALSE)</f>
        <v>No</v>
      </c>
      <c r="G2260" s="11" t="str">
        <f>VLOOKUP($A2260,'Medical Examinations'!$A2260:$O4594,6,FALSE)</f>
        <v>Yes</v>
      </c>
      <c r="H2260" s="11">
        <f>VLOOKUP($A2260,'Medical Examinations'!$A2260:$P4594,13,FALSE)</f>
        <v>1</v>
      </c>
      <c r="I2260" s="11" t="str">
        <f>VLOOKUP($A2260,'Medical Examinations'!$A2260:$P4594,16,FALSE)</f>
        <v>No</v>
      </c>
      <c r="J2260" s="11" t="str">
        <f>VLOOKUP($A2260,'Medical Examinations'!$A2260:$P4594,11,FALSE)</f>
        <v>Obesity</v>
      </c>
      <c r="K2260" s="11" t="str">
        <f>VLOOKUP($A2260,'Medical Examinations'!$A2260:$P4594,12,FALSE)</f>
        <v>Normal</v>
      </c>
      <c r="L2260" s="11" t="str">
        <f>VLOOKUP($A1091,'Hospitalisation Details'!$K1091:$S3433,7,FALSE)</f>
        <v>17 Jun 1969</v>
      </c>
      <c r="M2260" s="17">
        <f>VLOOKUP($A1091,'Hospitalisation Details'!$K1091:$S3433,9,FALSE)</f>
        <v>10355.64</v>
      </c>
      <c r="N2260" s="11" t="str">
        <f>VLOOKUP($A1091,'Hospitalisation Details'!$K1091:$S3433,4,FALSE)</f>
        <v>Tier - 3</v>
      </c>
      <c r="O2260" s="11" t="str">
        <f>VLOOKUP($A1091,'Hospitalisation Details'!$K1091:$S3433,5,FALSE)</f>
        <v>Tier - 1</v>
      </c>
      <c r="P2260" s="11" t="str">
        <f>VLOOKUP($A1091,'Hospitalisation Details'!$K1091:$S3433,6,FALSE)</f>
        <v>R1012</v>
      </c>
      <c r="Q2260" s="36">
        <f ca="1">VLOOKUP($A1091,'Hospitalisation Details'!$K1091:$S3433,8,FALSE)</f>
        <v>55</v>
      </c>
    </row>
    <row r="2261" spans="1:17" x14ac:dyDescent="0.3">
      <c r="A2261" s="14" t="str">
        <f>VLOOKUP('Customer Names'!A2261,'Customer Names'!A2261:F4595,1,FALSE)</f>
        <v>Id2260</v>
      </c>
      <c r="B2261" s="11" t="str">
        <f>VLOOKUP('Customer Names'!B2261,'Customer Names'!B2261:G4595,5,FALSE)</f>
        <v>Andrew</v>
      </c>
      <c r="C2261" s="11">
        <f>VLOOKUP($A2261,'Medical Examinations'!$A2261:$O4595,2,FALSE)</f>
        <v>28.7</v>
      </c>
      <c r="D2261" s="11">
        <f>VLOOKUP($A2261,'Medical Examinations'!$A2261:$O4595,3,FALSE)</f>
        <v>4.99</v>
      </c>
      <c r="E2261" s="11" t="str">
        <f>VLOOKUP($A2261,'Medical Examinations'!$A2261:$P4595,14,FALSE)</f>
        <v>No</v>
      </c>
      <c r="F2261" s="11" t="str">
        <f>VLOOKUP($A2261,'Medical Examinations'!$A2261:$O4595,5,FALSE)</f>
        <v>No</v>
      </c>
      <c r="G2261" s="11" t="str">
        <f>VLOOKUP($A2261,'Medical Examinations'!$A2261:$O4595,6,FALSE)</f>
        <v>Yes</v>
      </c>
      <c r="H2261" s="11">
        <f>VLOOKUP($A2261,'Medical Examinations'!$A2261:$P4595,13,FALSE)</f>
        <v>1</v>
      </c>
      <c r="I2261" s="11" t="str">
        <f>VLOOKUP($A2261,'Medical Examinations'!$A2261:$P4595,16,FALSE)</f>
        <v>No</v>
      </c>
      <c r="J2261" s="11" t="str">
        <f>VLOOKUP($A2261,'Medical Examinations'!$A2261:$P4595,11,FALSE)</f>
        <v>Overweight</v>
      </c>
      <c r="K2261" s="11" t="str">
        <f>VLOOKUP($A2261,'Medical Examinations'!$A2261:$P4595,12,FALSE)</f>
        <v>Normal</v>
      </c>
      <c r="L2261" s="11" t="str">
        <f>VLOOKUP($A1092,'Hospitalisation Details'!$K1092:$S3434,7,FALSE)</f>
        <v>29 Sep 1974</v>
      </c>
      <c r="M2261" s="17">
        <f>VLOOKUP($A1092,'Hospitalisation Details'!$K1092:$S3434,9,FALSE)</f>
        <v>10352.48</v>
      </c>
      <c r="N2261" s="11" t="str">
        <f>VLOOKUP($A1092,'Hospitalisation Details'!$K1092:$S3434,4,FALSE)</f>
        <v>Tier - 3</v>
      </c>
      <c r="O2261" s="11" t="str">
        <f>VLOOKUP($A1092,'Hospitalisation Details'!$K1092:$S3434,5,FALSE)</f>
        <v>Tier - 1</v>
      </c>
      <c r="P2261" s="11" t="str">
        <f>VLOOKUP($A1092,'Hospitalisation Details'!$K1092:$S3434,6,FALSE)</f>
        <v>R1012</v>
      </c>
      <c r="Q2261" s="36">
        <f ca="1">VLOOKUP($A1092,'Hospitalisation Details'!$K1092:$S3434,8,FALSE)</f>
        <v>50</v>
      </c>
    </row>
    <row r="2262" spans="1:17" x14ac:dyDescent="0.3">
      <c r="A2262" s="14" t="str">
        <f>VLOOKUP('Customer Names'!A2262,'Customer Names'!A2262:F4596,1,FALSE)</f>
        <v>Id2261</v>
      </c>
      <c r="B2262" s="11" t="str">
        <f>VLOOKUP('Customer Names'!B2262,'Customer Names'!B2262:G4596,5,FALSE)</f>
        <v>Julia</v>
      </c>
      <c r="C2262" s="11">
        <f>VLOOKUP($A2262,'Medical Examinations'!$A2262:$O4596,2,FALSE)</f>
        <v>17.440000000000001</v>
      </c>
      <c r="D2262" s="11">
        <f>VLOOKUP($A2262,'Medical Examinations'!$A2262:$O4596,3,FALSE)</f>
        <v>4.42</v>
      </c>
      <c r="E2262" s="11" t="str">
        <f>VLOOKUP($A2262,'Medical Examinations'!$A2262:$P4596,14,FALSE)</f>
        <v>Yes</v>
      </c>
      <c r="F2262" s="11" t="str">
        <f>VLOOKUP($A2262,'Medical Examinations'!$A2262:$O4596,5,FALSE)</f>
        <v>No</v>
      </c>
      <c r="G2262" s="11" t="str">
        <f>VLOOKUP($A2262,'Medical Examinations'!$A2262:$O4596,6,FALSE)</f>
        <v>Yes</v>
      </c>
      <c r="H2262" s="11">
        <f>VLOOKUP($A2262,'Medical Examinations'!$A2262:$P4596,13,FALSE)</f>
        <v>1</v>
      </c>
      <c r="I2262" s="11" t="str">
        <f>VLOOKUP($A2262,'Medical Examinations'!$A2262:$P4596,16,FALSE)</f>
        <v>No</v>
      </c>
      <c r="J2262" s="11" t="str">
        <f>VLOOKUP($A2262,'Medical Examinations'!$A2262:$P4596,11,FALSE)</f>
        <v>Underweight</v>
      </c>
      <c r="K2262" s="11" t="str">
        <f>VLOOKUP($A2262,'Medical Examinations'!$A2262:$P4596,12,FALSE)</f>
        <v>Normal</v>
      </c>
      <c r="L2262" s="11" t="str">
        <f>VLOOKUP($A1093,'Hospitalisation Details'!$K1093:$S3435,7,FALSE)</f>
        <v>8 Aug 1973</v>
      </c>
      <c r="M2262" s="17">
        <f>VLOOKUP($A1093,'Hospitalisation Details'!$K1093:$S3435,9,FALSE)</f>
        <v>10345.93</v>
      </c>
      <c r="N2262" s="11" t="str">
        <f>VLOOKUP($A1093,'Hospitalisation Details'!$K1093:$S3435,4,FALSE)</f>
        <v>Tier - 3</v>
      </c>
      <c r="O2262" s="11" t="str">
        <f>VLOOKUP($A1093,'Hospitalisation Details'!$K1093:$S3435,5,FALSE)</f>
        <v>Tier - 2</v>
      </c>
      <c r="P2262" s="11" t="str">
        <f>VLOOKUP($A1093,'Hospitalisation Details'!$K1093:$S3435,6,FALSE)</f>
        <v>R1021</v>
      </c>
      <c r="Q2262" s="36">
        <f ca="1">VLOOKUP($A1093,'Hospitalisation Details'!$K1093:$S3435,8,FALSE)</f>
        <v>51</v>
      </c>
    </row>
    <row r="2263" spans="1:17" x14ac:dyDescent="0.3">
      <c r="A2263" s="14" t="str">
        <f>VLOOKUP('Customer Names'!A2263,'Customer Names'!A2263:F4597,1,FALSE)</f>
        <v>Id2262</v>
      </c>
      <c r="B2263" s="11" t="str">
        <f>VLOOKUP('Customer Names'!B2263,'Customer Names'!B2263:G4597,5,FALSE)</f>
        <v>Daniel</v>
      </c>
      <c r="C2263" s="11">
        <f>VLOOKUP($A2263,'Medical Examinations'!$A2263:$O4597,2,FALSE)</f>
        <v>27.6</v>
      </c>
      <c r="D2263" s="11">
        <f>VLOOKUP($A2263,'Medical Examinations'!$A2263:$O4597,3,FALSE)</f>
        <v>4.01</v>
      </c>
      <c r="E2263" s="11" t="str">
        <f>VLOOKUP($A2263,'Medical Examinations'!$A2263:$P4597,14,FALSE)</f>
        <v>No</v>
      </c>
      <c r="F2263" s="11" t="str">
        <f>VLOOKUP($A2263,'Medical Examinations'!$A2263:$O4597,5,FALSE)</f>
        <v>No</v>
      </c>
      <c r="G2263" s="11" t="str">
        <f>VLOOKUP($A2263,'Medical Examinations'!$A2263:$O4597,6,FALSE)</f>
        <v>Yes</v>
      </c>
      <c r="H2263" s="11">
        <f>VLOOKUP($A2263,'Medical Examinations'!$A2263:$P4597,13,FALSE)</f>
        <v>1</v>
      </c>
      <c r="I2263" s="11" t="str">
        <f>VLOOKUP($A2263,'Medical Examinations'!$A2263:$P4597,16,FALSE)</f>
        <v>No</v>
      </c>
      <c r="J2263" s="11" t="str">
        <f>VLOOKUP($A2263,'Medical Examinations'!$A2263:$P4597,11,FALSE)</f>
        <v>Overweight</v>
      </c>
      <c r="K2263" s="11" t="str">
        <f>VLOOKUP($A2263,'Medical Examinations'!$A2263:$P4597,12,FALSE)</f>
        <v>Normal</v>
      </c>
      <c r="L2263" s="11" t="str">
        <f>VLOOKUP($A1094,'Hospitalisation Details'!$K1094:$S3436,7,FALSE)</f>
        <v>19 Jul 1968</v>
      </c>
      <c r="M2263" s="17">
        <f>VLOOKUP($A1094,'Hospitalisation Details'!$K1094:$S3436,9,FALSE)</f>
        <v>10338.93</v>
      </c>
      <c r="N2263" s="11" t="str">
        <f>VLOOKUP($A1094,'Hospitalisation Details'!$K1094:$S3436,4,FALSE)</f>
        <v>Tier - 3</v>
      </c>
      <c r="O2263" s="11" t="str">
        <f>VLOOKUP($A1094,'Hospitalisation Details'!$K1094:$S3436,5,FALSE)</f>
        <v>Tier - 1</v>
      </c>
      <c r="P2263" s="11" t="str">
        <f>VLOOKUP($A1094,'Hospitalisation Details'!$K1094:$S3436,6,FALSE)</f>
        <v>R1013</v>
      </c>
      <c r="Q2263" s="36">
        <f ca="1">VLOOKUP($A1094,'Hospitalisation Details'!$K1094:$S3436,8,FALSE)</f>
        <v>56</v>
      </c>
    </row>
    <row r="2264" spans="1:17" x14ac:dyDescent="0.3">
      <c r="A2264" s="14" t="str">
        <f>VLOOKUP('Customer Names'!A2264,'Customer Names'!A2264:F4598,1,FALSE)</f>
        <v>Id2263</v>
      </c>
      <c r="B2264" s="11" t="str">
        <f>VLOOKUP('Customer Names'!B2264,'Customer Names'!B2264:G4598,5,FALSE)</f>
        <v>Jaime</v>
      </c>
      <c r="C2264" s="11">
        <f>VLOOKUP($A2264,'Medical Examinations'!$A2264:$O4598,2,FALSE)</f>
        <v>20.7</v>
      </c>
      <c r="D2264" s="11">
        <f>VLOOKUP($A2264,'Medical Examinations'!$A2264:$O4598,3,FALSE)</f>
        <v>4.49</v>
      </c>
      <c r="E2264" s="11" t="str">
        <f>VLOOKUP($A2264,'Medical Examinations'!$A2264:$P4598,14,FALSE)</f>
        <v>No</v>
      </c>
      <c r="F2264" s="11" t="str">
        <f>VLOOKUP($A2264,'Medical Examinations'!$A2264:$O4598,5,FALSE)</f>
        <v>No</v>
      </c>
      <c r="G2264" s="11" t="str">
        <f>VLOOKUP($A2264,'Medical Examinations'!$A2264:$O4598,6,FALSE)</f>
        <v>Yes</v>
      </c>
      <c r="H2264" s="11">
        <f>VLOOKUP($A2264,'Medical Examinations'!$A2264:$P4598,13,FALSE)</f>
        <v>1</v>
      </c>
      <c r="I2264" s="11" t="str">
        <f>VLOOKUP($A2264,'Medical Examinations'!$A2264:$P4598,16,FALSE)</f>
        <v>No</v>
      </c>
      <c r="J2264" s="11" t="str">
        <f>VLOOKUP($A2264,'Medical Examinations'!$A2264:$P4598,11,FALSE)</f>
        <v>Normal Weight</v>
      </c>
      <c r="K2264" s="11" t="str">
        <f>VLOOKUP($A2264,'Medical Examinations'!$A2264:$P4598,12,FALSE)</f>
        <v>Normal</v>
      </c>
      <c r="L2264" s="11" t="str">
        <f>VLOOKUP($A1095,'Hospitalisation Details'!$K1095:$S3437,7,FALSE)</f>
        <v>21 Jul 1982</v>
      </c>
      <c r="M2264" s="17">
        <f>VLOOKUP($A1095,'Hospitalisation Details'!$K1095:$S3437,9,FALSE)</f>
        <v>10329.06</v>
      </c>
      <c r="N2264" s="11" t="str">
        <f>VLOOKUP($A1095,'Hospitalisation Details'!$K1095:$S3437,4,FALSE)</f>
        <v>Tier - 3</v>
      </c>
      <c r="O2264" s="11" t="str">
        <f>VLOOKUP($A1095,'Hospitalisation Details'!$K1095:$S3437,5,FALSE)</f>
        <v>Tier - 1</v>
      </c>
      <c r="P2264" s="11" t="str">
        <f>VLOOKUP($A1095,'Hospitalisation Details'!$K1095:$S3437,6,FALSE)</f>
        <v>R1021</v>
      </c>
      <c r="Q2264" s="36">
        <f ca="1">VLOOKUP($A1095,'Hospitalisation Details'!$K1095:$S3437,8,FALSE)</f>
        <v>42</v>
      </c>
    </row>
    <row r="2265" spans="1:17" x14ac:dyDescent="0.3">
      <c r="A2265" s="14" t="str">
        <f>VLOOKUP('Customer Names'!A2265,'Customer Names'!A2265:F4599,1,FALSE)</f>
        <v>Id2264</v>
      </c>
      <c r="B2265" s="11" t="str">
        <f>VLOOKUP('Customer Names'!B2265,'Customer Names'!B2265:G4599,5,FALSE)</f>
        <v>Mohd Syahidan</v>
      </c>
      <c r="C2265" s="11">
        <f>VLOOKUP($A2265,'Medical Examinations'!$A2265:$O4599,2,FALSE)</f>
        <v>20.3</v>
      </c>
      <c r="D2265" s="11">
        <f>VLOOKUP($A2265,'Medical Examinations'!$A2265:$O4599,3,FALSE)</f>
        <v>6.37</v>
      </c>
      <c r="E2265" s="11" t="str">
        <f>VLOOKUP($A2265,'Medical Examinations'!$A2265:$P4599,14,FALSE)</f>
        <v>No</v>
      </c>
      <c r="F2265" s="11" t="str">
        <f>VLOOKUP($A2265,'Medical Examinations'!$A2265:$O4599,5,FALSE)</f>
        <v>No</v>
      </c>
      <c r="G2265" s="11" t="str">
        <f>VLOOKUP($A2265,'Medical Examinations'!$A2265:$O4599,6,FALSE)</f>
        <v>Yes</v>
      </c>
      <c r="H2265" s="11">
        <f>VLOOKUP($A2265,'Medical Examinations'!$A2265:$P4599,13,FALSE)</f>
        <v>1</v>
      </c>
      <c r="I2265" s="11" t="str">
        <f>VLOOKUP($A2265,'Medical Examinations'!$A2265:$P4599,16,FALSE)</f>
        <v>No</v>
      </c>
      <c r="J2265" s="11" t="str">
        <f>VLOOKUP($A2265,'Medical Examinations'!$A2265:$P4599,11,FALSE)</f>
        <v>Normal Weight</v>
      </c>
      <c r="K2265" s="11" t="str">
        <f>VLOOKUP($A2265,'Medical Examinations'!$A2265:$P4599,12,FALSE)</f>
        <v>Prediabetes</v>
      </c>
      <c r="L2265" s="11" t="str">
        <f>VLOOKUP($A1096,'Hospitalisation Details'!$K1096:$S3438,7,FALSE)</f>
        <v>1 Dec 1970</v>
      </c>
      <c r="M2265" s="17">
        <f>VLOOKUP($A1096,'Hospitalisation Details'!$K1096:$S3438,9,FALSE)</f>
        <v>10325.209999999999</v>
      </c>
      <c r="N2265" s="11" t="str">
        <f>VLOOKUP($A1096,'Hospitalisation Details'!$K1096:$S3438,4,FALSE)</f>
        <v>Tier - 3</v>
      </c>
      <c r="O2265" s="11" t="str">
        <f>VLOOKUP($A1096,'Hospitalisation Details'!$K1096:$S3438,5,FALSE)</f>
        <v>Tier - 3</v>
      </c>
      <c r="P2265" s="11" t="str">
        <f>VLOOKUP($A1096,'Hospitalisation Details'!$K1096:$S3438,6,FALSE)</f>
        <v>R1011</v>
      </c>
      <c r="Q2265" s="36">
        <f ca="1">VLOOKUP($A1096,'Hospitalisation Details'!$K1096:$S3438,8,FALSE)</f>
        <v>54</v>
      </c>
    </row>
    <row r="2266" spans="1:17" x14ac:dyDescent="0.3">
      <c r="A2266" s="14" t="str">
        <f>VLOOKUP('Customer Names'!A2266,'Customer Names'!A2266:F4600,1,FALSE)</f>
        <v>Id2265</v>
      </c>
      <c r="B2266" s="11" t="str">
        <f>VLOOKUP('Customer Names'!B2266,'Customer Names'!B2266:G4600,5,FALSE)</f>
        <v>Matthew</v>
      </c>
      <c r="C2266" s="11">
        <f>VLOOKUP($A2266,'Medical Examinations'!$A2266:$O4600,2,FALSE)</f>
        <v>19.8</v>
      </c>
      <c r="D2266" s="11">
        <f>VLOOKUP($A2266,'Medical Examinations'!$A2266:$O4600,3,FALSE)</f>
        <v>5.12</v>
      </c>
      <c r="E2266" s="11" t="str">
        <f>VLOOKUP($A2266,'Medical Examinations'!$A2266:$P4600,14,FALSE)</f>
        <v>No</v>
      </c>
      <c r="F2266" s="11" t="str">
        <f>VLOOKUP($A2266,'Medical Examinations'!$A2266:$O4600,5,FALSE)</f>
        <v>No</v>
      </c>
      <c r="G2266" s="11" t="str">
        <f>VLOOKUP($A2266,'Medical Examinations'!$A2266:$O4600,6,FALSE)</f>
        <v>Yes</v>
      </c>
      <c r="H2266" s="11">
        <f>VLOOKUP($A2266,'Medical Examinations'!$A2266:$P4600,13,FALSE)</f>
        <v>1</v>
      </c>
      <c r="I2266" s="11" t="str">
        <f>VLOOKUP($A2266,'Medical Examinations'!$A2266:$P4600,16,FALSE)</f>
        <v>No</v>
      </c>
      <c r="J2266" s="11" t="str">
        <f>VLOOKUP($A2266,'Medical Examinations'!$A2266:$P4600,11,FALSE)</f>
        <v>Normal Weight</v>
      </c>
      <c r="K2266" s="11" t="str">
        <f>VLOOKUP($A2266,'Medical Examinations'!$A2266:$P4600,12,FALSE)</f>
        <v>Normal</v>
      </c>
      <c r="L2266" s="11" t="str">
        <f>VLOOKUP($A1097,'Hospitalisation Details'!$K1097:$S3439,7,FALSE)</f>
        <v>21 Aug 1991</v>
      </c>
      <c r="M2266" s="17">
        <f>VLOOKUP($A1097,'Hospitalisation Details'!$K1097:$S3439,9,FALSE)</f>
        <v>10322.9</v>
      </c>
      <c r="N2266" s="11" t="str">
        <f>VLOOKUP($A1097,'Hospitalisation Details'!$K1097:$S3439,4,FALSE)</f>
        <v>Tier - 3</v>
      </c>
      <c r="O2266" s="11" t="str">
        <f>VLOOKUP($A1097,'Hospitalisation Details'!$K1097:$S3439,5,FALSE)</f>
        <v>Tier - 1</v>
      </c>
      <c r="P2266" s="11" t="str">
        <f>VLOOKUP($A1097,'Hospitalisation Details'!$K1097:$S3439,6,FALSE)</f>
        <v>R1026</v>
      </c>
      <c r="Q2266" s="36">
        <f ca="1">VLOOKUP($A1097,'Hospitalisation Details'!$K1097:$S3439,8,FALSE)</f>
        <v>33</v>
      </c>
    </row>
    <row r="2267" spans="1:17" x14ac:dyDescent="0.3">
      <c r="A2267" s="14" t="str">
        <f>VLOOKUP('Customer Names'!A2267,'Customer Names'!A2267:F4601,1,FALSE)</f>
        <v>Id2266</v>
      </c>
      <c r="B2267" s="11" t="str">
        <f>VLOOKUP('Customer Names'!B2267,'Customer Names'!B2267:G4601,5,FALSE)</f>
        <v>Elizabeth S</v>
      </c>
      <c r="C2267" s="11">
        <f>VLOOKUP($A2267,'Medical Examinations'!$A2267:$O4601,2,FALSE)</f>
        <v>21.87</v>
      </c>
      <c r="D2267" s="11">
        <f>VLOOKUP($A2267,'Medical Examinations'!$A2267:$O4601,3,FALSE)</f>
        <v>8.59</v>
      </c>
      <c r="E2267" s="11" t="str">
        <f>VLOOKUP($A2267,'Medical Examinations'!$A2267:$P4601,14,FALSE)</f>
        <v>No</v>
      </c>
      <c r="F2267" s="11" t="str">
        <f>VLOOKUP($A2267,'Medical Examinations'!$A2267:$O4601,5,FALSE)</f>
        <v>No</v>
      </c>
      <c r="G2267" s="11" t="str">
        <f>VLOOKUP($A2267,'Medical Examinations'!$A2267:$O4601,6,FALSE)</f>
        <v>No</v>
      </c>
      <c r="H2267" s="11">
        <f>VLOOKUP($A2267,'Medical Examinations'!$A2267:$P4601,13,FALSE)</f>
        <v>0</v>
      </c>
      <c r="I2267" s="11" t="str">
        <f>VLOOKUP($A2267,'Medical Examinations'!$A2267:$P4601,16,FALSE)</f>
        <v>No</v>
      </c>
      <c r="J2267" s="11" t="str">
        <f>VLOOKUP($A2267,'Medical Examinations'!$A2267:$P4601,11,FALSE)</f>
        <v>Normal Weight</v>
      </c>
      <c r="K2267" s="11" t="str">
        <f>VLOOKUP($A2267,'Medical Examinations'!$A2267:$P4601,12,FALSE)</f>
        <v>Diabetes</v>
      </c>
      <c r="L2267" s="11" t="str">
        <f>VLOOKUP($A1098,'Hospitalisation Details'!$K1098:$S3440,7,FALSE)</f>
        <v>17 Nov 1991</v>
      </c>
      <c r="M2267" s="17">
        <f>VLOOKUP($A1098,'Hospitalisation Details'!$K1098:$S3440,9,FALSE)</f>
        <v>10315.91</v>
      </c>
      <c r="N2267" s="11" t="str">
        <f>VLOOKUP($A1098,'Hospitalisation Details'!$K1098:$S3440,4,FALSE)</f>
        <v>Tier - 3</v>
      </c>
      <c r="O2267" s="11" t="str">
        <f>VLOOKUP($A1098,'Hospitalisation Details'!$K1098:$S3440,5,FALSE)</f>
        <v>Tier - 2</v>
      </c>
      <c r="P2267" s="11" t="str">
        <f>VLOOKUP($A1098,'Hospitalisation Details'!$K1098:$S3440,6,FALSE)</f>
        <v>R1012</v>
      </c>
      <c r="Q2267" s="36">
        <f ca="1">VLOOKUP($A1098,'Hospitalisation Details'!$K1098:$S3440,8,FALSE)</f>
        <v>33</v>
      </c>
    </row>
    <row r="2268" spans="1:17" x14ac:dyDescent="0.3">
      <c r="A2268" s="14" t="str">
        <f>VLOOKUP('Customer Names'!A2268,'Customer Names'!A2268:F4602,1,FALSE)</f>
        <v>Id2267</v>
      </c>
      <c r="B2268" s="11" t="str">
        <f>VLOOKUP('Customer Names'!B2268,'Customer Names'!B2268:G4602,5,FALSE)</f>
        <v>Katie</v>
      </c>
      <c r="C2268" s="11">
        <f>VLOOKUP($A2268,'Medical Examinations'!$A2268:$O4602,2,FALSE)</f>
        <v>16.600000000000001</v>
      </c>
      <c r="D2268" s="11">
        <f>VLOOKUP($A2268,'Medical Examinations'!$A2268:$O4602,3,FALSE)</f>
        <v>5.87</v>
      </c>
      <c r="E2268" s="11" t="str">
        <f>VLOOKUP($A2268,'Medical Examinations'!$A2268:$P4602,14,FALSE)</f>
        <v>No</v>
      </c>
      <c r="F2268" s="11" t="str">
        <f>VLOOKUP($A2268,'Medical Examinations'!$A2268:$O4602,5,FALSE)</f>
        <v>No</v>
      </c>
      <c r="G2268" s="11" t="str">
        <f>VLOOKUP($A2268,'Medical Examinations'!$A2268:$O4602,6,FALSE)</f>
        <v>No</v>
      </c>
      <c r="H2268" s="11">
        <f>VLOOKUP($A2268,'Medical Examinations'!$A2268:$P4602,13,FALSE)</f>
        <v>1</v>
      </c>
      <c r="I2268" s="11" t="str">
        <f>VLOOKUP($A2268,'Medical Examinations'!$A2268:$P4602,16,FALSE)</f>
        <v>No</v>
      </c>
      <c r="J2268" s="11" t="str">
        <f>VLOOKUP($A2268,'Medical Examinations'!$A2268:$P4602,11,FALSE)</f>
        <v>Underweight</v>
      </c>
      <c r="K2268" s="11" t="str">
        <f>VLOOKUP($A2268,'Medical Examinations'!$A2268:$P4602,12,FALSE)</f>
        <v>Prediabetes</v>
      </c>
      <c r="L2268" s="11" t="str">
        <f>VLOOKUP($A1099,'Hospitalisation Details'!$K1099:$S3441,7,FALSE)</f>
        <v>12 Jul 1962</v>
      </c>
      <c r="M2268" s="17">
        <f>VLOOKUP($A1099,'Hospitalisation Details'!$K1099:$S3441,9,FALSE)</f>
        <v>10310.780000000001</v>
      </c>
      <c r="N2268" s="11" t="str">
        <f>VLOOKUP($A1099,'Hospitalisation Details'!$K1099:$S3441,4,FALSE)</f>
        <v>Tier - 3</v>
      </c>
      <c r="O2268" s="11" t="str">
        <f>VLOOKUP($A1099,'Hospitalisation Details'!$K1099:$S3441,5,FALSE)</f>
        <v>Tier - 3</v>
      </c>
      <c r="P2268" s="11" t="str">
        <f>VLOOKUP($A1099,'Hospitalisation Details'!$K1099:$S3441,6,FALSE)</f>
        <v>R1012</v>
      </c>
      <c r="Q2268" s="36">
        <f ca="1">VLOOKUP($A1099,'Hospitalisation Details'!$K1099:$S3441,8,FALSE)</f>
        <v>62</v>
      </c>
    </row>
    <row r="2269" spans="1:17" x14ac:dyDescent="0.3">
      <c r="A2269" s="14" t="str">
        <f>VLOOKUP('Customer Names'!A2269,'Customer Names'!A2269:F4603,1,FALSE)</f>
        <v>Id2268</v>
      </c>
      <c r="B2269" s="11" t="str">
        <f>VLOOKUP('Customer Names'!B2269,'Customer Names'!B2269:G4603,5,FALSE)</f>
        <v>Christi A</v>
      </c>
      <c r="C2269" s="11">
        <f>VLOOKUP($A2269,'Medical Examinations'!$A2269:$O4603,2,FALSE)</f>
        <v>21.98</v>
      </c>
      <c r="D2269" s="11">
        <f>VLOOKUP($A2269,'Medical Examinations'!$A2269:$O4603,3,FALSE)</f>
        <v>7.03</v>
      </c>
      <c r="E2269" s="11" t="str">
        <f>VLOOKUP($A2269,'Medical Examinations'!$A2269:$P4603,14,FALSE)</f>
        <v>No</v>
      </c>
      <c r="F2269" s="11" t="str">
        <f>VLOOKUP($A2269,'Medical Examinations'!$A2269:$O4603,5,FALSE)</f>
        <v>No</v>
      </c>
      <c r="G2269" s="11" t="str">
        <f>VLOOKUP($A2269,'Medical Examinations'!$A2269:$O4603,6,FALSE)</f>
        <v>No</v>
      </c>
      <c r="H2269" s="11">
        <f>VLOOKUP($A2269,'Medical Examinations'!$A2269:$P4603,13,FALSE)</f>
        <v>0</v>
      </c>
      <c r="I2269" s="11" t="str">
        <f>VLOOKUP($A2269,'Medical Examinations'!$A2269:$P4603,16,FALSE)</f>
        <v>No</v>
      </c>
      <c r="J2269" s="11" t="str">
        <f>VLOOKUP($A2269,'Medical Examinations'!$A2269:$P4603,11,FALSE)</f>
        <v>Normal Weight</v>
      </c>
      <c r="K2269" s="11" t="str">
        <f>VLOOKUP($A2269,'Medical Examinations'!$A2269:$P4603,12,FALSE)</f>
        <v>Diabetes</v>
      </c>
      <c r="L2269" s="11" t="str">
        <f>VLOOKUP($A1100,'Hospitalisation Details'!$K1100:$S3442,7,FALSE)</f>
        <v>24 Sep 1963</v>
      </c>
      <c r="M2269" s="17">
        <f>VLOOKUP($A1100,'Hospitalisation Details'!$K1100:$S3442,9,FALSE)</f>
        <v>10308.040000000001</v>
      </c>
      <c r="N2269" s="11" t="str">
        <f>VLOOKUP($A1100,'Hospitalisation Details'!$K1100:$S3442,4,FALSE)</f>
        <v>Tier - 3</v>
      </c>
      <c r="O2269" s="11" t="str">
        <f>VLOOKUP($A1100,'Hospitalisation Details'!$K1100:$S3442,5,FALSE)</f>
        <v>Tier - 1</v>
      </c>
      <c r="P2269" s="11" t="str">
        <f>VLOOKUP($A1100,'Hospitalisation Details'!$K1100:$S3442,6,FALSE)</f>
        <v>R1013</v>
      </c>
      <c r="Q2269" s="36">
        <f ca="1">VLOOKUP($A1100,'Hospitalisation Details'!$K1100:$S3442,8,FALSE)</f>
        <v>61</v>
      </c>
    </row>
    <row r="2270" spans="1:17" x14ac:dyDescent="0.3">
      <c r="A2270" s="14" t="str">
        <f>VLOOKUP('Customer Names'!A2270,'Customer Names'!A2270:F4604,1,FALSE)</f>
        <v>Id2269</v>
      </c>
      <c r="B2270" s="11" t="str">
        <f>VLOOKUP('Customer Names'!B2270,'Customer Names'!B2270:G4604,5,FALSE)</f>
        <v>Sandra K</v>
      </c>
      <c r="C2270" s="11">
        <f>VLOOKUP($A2270,'Medical Examinations'!$A2270:$O4604,2,FALSE)</f>
        <v>19.7</v>
      </c>
      <c r="D2270" s="11">
        <f>VLOOKUP($A2270,'Medical Examinations'!$A2270:$O4604,3,FALSE)</f>
        <v>5.51</v>
      </c>
      <c r="E2270" s="11" t="str">
        <f>VLOOKUP($A2270,'Medical Examinations'!$A2270:$P4604,14,FALSE)</f>
        <v>No</v>
      </c>
      <c r="F2270" s="11" t="str">
        <f>VLOOKUP($A2270,'Medical Examinations'!$A2270:$O4604,5,FALSE)</f>
        <v>No</v>
      </c>
      <c r="G2270" s="11" t="str">
        <f>VLOOKUP($A2270,'Medical Examinations'!$A2270:$O4604,6,FALSE)</f>
        <v>No</v>
      </c>
      <c r="H2270" s="11">
        <f>VLOOKUP($A2270,'Medical Examinations'!$A2270:$P4604,13,FALSE)</f>
        <v>1</v>
      </c>
      <c r="I2270" s="11" t="str">
        <f>VLOOKUP($A2270,'Medical Examinations'!$A2270:$P4604,16,FALSE)</f>
        <v>No</v>
      </c>
      <c r="J2270" s="11" t="str">
        <f>VLOOKUP($A2270,'Medical Examinations'!$A2270:$P4604,11,FALSE)</f>
        <v>Normal Weight</v>
      </c>
      <c r="K2270" s="11" t="str">
        <f>VLOOKUP($A2270,'Medical Examinations'!$A2270:$P4604,12,FALSE)</f>
        <v>Normal</v>
      </c>
      <c r="L2270" s="11" t="str">
        <f>VLOOKUP($A1101,'Hospitalisation Details'!$K1101:$S3443,7,FALSE)</f>
        <v>14 Sep 1988</v>
      </c>
      <c r="M2270" s="17">
        <f>VLOOKUP($A1101,'Hospitalisation Details'!$K1101:$S3443,9,FALSE)</f>
        <v>10276.99</v>
      </c>
      <c r="N2270" s="11" t="str">
        <f>VLOOKUP($A1101,'Hospitalisation Details'!$K1101:$S3443,4,FALSE)</f>
        <v>Tier - 3</v>
      </c>
      <c r="O2270" s="11" t="str">
        <f>VLOOKUP($A1101,'Hospitalisation Details'!$K1101:$S3443,5,FALSE)</f>
        <v>Tier - 1</v>
      </c>
      <c r="P2270" s="11" t="str">
        <f>VLOOKUP($A1101,'Hospitalisation Details'!$K1101:$S3443,6,FALSE)</f>
        <v>R1021</v>
      </c>
      <c r="Q2270" s="36">
        <f ca="1">VLOOKUP($A1101,'Hospitalisation Details'!$K1101:$S3443,8,FALSE)</f>
        <v>36</v>
      </c>
    </row>
    <row r="2271" spans="1:17" x14ac:dyDescent="0.3">
      <c r="A2271" s="14" t="str">
        <f>VLOOKUP('Customer Names'!A2271,'Customer Names'!A2271:F4605,1,FALSE)</f>
        <v>Id2270</v>
      </c>
      <c r="B2271" s="11" t="str">
        <f>VLOOKUP('Customer Names'!B2271,'Customer Names'!B2271:G4605,5,FALSE)</f>
        <v>Katharine</v>
      </c>
      <c r="C2271" s="11">
        <f>VLOOKUP($A2271,'Medical Examinations'!$A2271:$O4605,2,FALSE)</f>
        <v>19.21</v>
      </c>
      <c r="D2271" s="11">
        <f>VLOOKUP($A2271,'Medical Examinations'!$A2271:$O4605,3,FALSE)</f>
        <v>4.76</v>
      </c>
      <c r="E2271" s="11" t="str">
        <f>VLOOKUP($A2271,'Medical Examinations'!$A2271:$P4605,14,FALSE)</f>
        <v>No</v>
      </c>
      <c r="F2271" s="11" t="str">
        <f>VLOOKUP($A2271,'Medical Examinations'!$A2271:$O4605,5,FALSE)</f>
        <v>Yes</v>
      </c>
      <c r="G2271" s="11" t="str">
        <f>VLOOKUP($A2271,'Medical Examinations'!$A2271:$O4605,6,FALSE)</f>
        <v>No</v>
      </c>
      <c r="H2271" s="11">
        <f>VLOOKUP($A2271,'Medical Examinations'!$A2271:$P4605,13,FALSE)</f>
        <v>1</v>
      </c>
      <c r="I2271" s="11" t="str">
        <f>VLOOKUP($A2271,'Medical Examinations'!$A2271:$P4605,16,FALSE)</f>
        <v>No</v>
      </c>
      <c r="J2271" s="11" t="str">
        <f>VLOOKUP($A2271,'Medical Examinations'!$A2271:$P4605,11,FALSE)</f>
        <v>Normal Weight</v>
      </c>
      <c r="K2271" s="11" t="str">
        <f>VLOOKUP($A2271,'Medical Examinations'!$A2271:$P4605,12,FALSE)</f>
        <v>Normal</v>
      </c>
      <c r="L2271" s="11" t="str">
        <f>VLOOKUP($A1102,'Hospitalisation Details'!$K1102:$S3444,7,FALSE)</f>
        <v>21 Jun 1970</v>
      </c>
      <c r="M2271" s="17">
        <f>VLOOKUP($A1102,'Hospitalisation Details'!$K1102:$S3444,9,FALSE)</f>
        <v>10274.33</v>
      </c>
      <c r="N2271" s="11" t="str">
        <f>VLOOKUP($A1102,'Hospitalisation Details'!$K1102:$S3444,4,FALSE)</f>
        <v>Tier - 3</v>
      </c>
      <c r="O2271" s="11" t="str">
        <f>VLOOKUP($A1102,'Hospitalisation Details'!$K1102:$S3444,5,FALSE)</f>
        <v>Tier - 1</v>
      </c>
      <c r="P2271" s="11" t="str">
        <f>VLOOKUP($A1102,'Hospitalisation Details'!$K1102:$S3444,6,FALSE)</f>
        <v>R1024</v>
      </c>
      <c r="Q2271" s="36">
        <f ca="1">VLOOKUP($A1102,'Hospitalisation Details'!$K1102:$S3444,8,FALSE)</f>
        <v>54</v>
      </c>
    </row>
    <row r="2272" spans="1:17" x14ac:dyDescent="0.3">
      <c r="A2272" s="14" t="str">
        <f>VLOOKUP('Customer Names'!A2272,'Customer Names'!A2272:F4606,1,FALSE)</f>
        <v>Id2271</v>
      </c>
      <c r="B2272" s="11" t="str">
        <f>VLOOKUP('Customer Names'!B2272,'Customer Names'!B2272:G4606,5,FALSE)</f>
        <v>Jerome</v>
      </c>
      <c r="C2272" s="11">
        <f>VLOOKUP($A2272,'Medical Examinations'!$A2272:$O4606,2,FALSE)</f>
        <v>19.3</v>
      </c>
      <c r="D2272" s="11">
        <f>VLOOKUP($A2272,'Medical Examinations'!$A2272:$O4606,3,FALSE)</f>
        <v>4.7</v>
      </c>
      <c r="E2272" s="11" t="str">
        <f>VLOOKUP($A2272,'Medical Examinations'!$A2272:$P4606,14,FALSE)</f>
        <v>No</v>
      </c>
      <c r="F2272" s="11" t="str">
        <f>VLOOKUP($A2272,'Medical Examinations'!$A2272:$O4606,5,FALSE)</f>
        <v>Yes</v>
      </c>
      <c r="G2272" s="11" t="str">
        <f>VLOOKUP($A2272,'Medical Examinations'!$A2272:$O4606,6,FALSE)</f>
        <v>No</v>
      </c>
      <c r="H2272" s="11">
        <f>VLOOKUP($A2272,'Medical Examinations'!$A2272:$P4606,13,FALSE)</f>
        <v>1</v>
      </c>
      <c r="I2272" s="11" t="str">
        <f>VLOOKUP($A2272,'Medical Examinations'!$A2272:$P4606,16,FALSE)</f>
        <v>No</v>
      </c>
      <c r="J2272" s="11" t="str">
        <f>VLOOKUP($A2272,'Medical Examinations'!$A2272:$P4606,11,FALSE)</f>
        <v>Normal Weight</v>
      </c>
      <c r="K2272" s="11" t="str">
        <f>VLOOKUP($A2272,'Medical Examinations'!$A2272:$P4606,12,FALSE)</f>
        <v>Normal</v>
      </c>
      <c r="L2272" s="11" t="str">
        <f>VLOOKUP($A1103,'Hospitalisation Details'!$K1103:$S3445,7,FALSE)</f>
        <v>27 Nov 1973</v>
      </c>
      <c r="M2272" s="17">
        <f>VLOOKUP($A1103,'Hospitalisation Details'!$K1103:$S3445,9,FALSE)</f>
        <v>10269.459999999999</v>
      </c>
      <c r="N2272" s="11" t="str">
        <f>VLOOKUP($A1103,'Hospitalisation Details'!$K1103:$S3445,4,FALSE)</f>
        <v>Tier - 3</v>
      </c>
      <c r="O2272" s="11" t="str">
        <f>VLOOKUP($A1103,'Hospitalisation Details'!$K1103:$S3445,5,FALSE)</f>
        <v>Tier - 3</v>
      </c>
      <c r="P2272" s="11" t="str">
        <f>VLOOKUP($A1103,'Hospitalisation Details'!$K1103:$S3445,6,FALSE)</f>
        <v>R1012</v>
      </c>
      <c r="Q2272" s="36">
        <f ca="1">VLOOKUP($A1103,'Hospitalisation Details'!$K1103:$S3445,8,FALSE)</f>
        <v>51</v>
      </c>
    </row>
    <row r="2273" spans="1:17" x14ac:dyDescent="0.3">
      <c r="A2273" s="14" t="str">
        <f>VLOOKUP('Customer Names'!A2273,'Customer Names'!A2273:F4607,1,FALSE)</f>
        <v>Id2272</v>
      </c>
      <c r="B2273" s="11" t="str">
        <f>VLOOKUP('Customer Names'!B2273,'Customer Names'!B2273:G4607,5,FALSE)</f>
        <v>Julia R</v>
      </c>
      <c r="C2273" s="11">
        <f>VLOOKUP($A2273,'Medical Examinations'!$A2273:$O4607,2,FALSE)</f>
        <v>16.22</v>
      </c>
      <c r="D2273" s="11">
        <f>VLOOKUP($A2273,'Medical Examinations'!$A2273:$O4607,3,FALSE)</f>
        <v>6.21</v>
      </c>
      <c r="E2273" s="11" t="str">
        <f>VLOOKUP($A2273,'Medical Examinations'!$A2273:$P4607,14,FALSE)</f>
        <v>Yes</v>
      </c>
      <c r="F2273" s="11" t="str">
        <f>VLOOKUP($A2273,'Medical Examinations'!$A2273:$O4607,5,FALSE)</f>
        <v>No</v>
      </c>
      <c r="G2273" s="11" t="str">
        <f>VLOOKUP($A2273,'Medical Examinations'!$A2273:$O4607,6,FALSE)</f>
        <v>No</v>
      </c>
      <c r="H2273" s="11">
        <f>VLOOKUP($A2273,'Medical Examinations'!$A2273:$P4607,13,FALSE)</f>
        <v>0</v>
      </c>
      <c r="I2273" s="11" t="str">
        <f>VLOOKUP($A2273,'Medical Examinations'!$A2273:$P4607,16,FALSE)</f>
        <v>No</v>
      </c>
      <c r="J2273" s="11" t="str">
        <f>VLOOKUP($A2273,'Medical Examinations'!$A2273:$P4607,11,FALSE)</f>
        <v>Underweight</v>
      </c>
      <c r="K2273" s="11" t="str">
        <f>VLOOKUP($A2273,'Medical Examinations'!$A2273:$P4607,12,FALSE)</f>
        <v>Prediabetes</v>
      </c>
      <c r="L2273" s="11" t="str">
        <f>VLOOKUP($A1104,'Hospitalisation Details'!$K1104:$S3446,7,FALSE)</f>
        <v>5 Sep 1973</v>
      </c>
      <c r="M2273" s="17">
        <f>VLOOKUP($A1104,'Hospitalisation Details'!$K1104:$S3446,9,FALSE)</f>
        <v>10264.44</v>
      </c>
      <c r="N2273" s="11" t="str">
        <f>VLOOKUP($A1104,'Hospitalisation Details'!$K1104:$S3446,4,FALSE)</f>
        <v>Tier - 3</v>
      </c>
      <c r="O2273" s="11" t="str">
        <f>VLOOKUP($A1104,'Hospitalisation Details'!$K1104:$S3446,5,FALSE)</f>
        <v>Tier - 2</v>
      </c>
      <c r="P2273" s="11" t="str">
        <f>VLOOKUP($A1104,'Hospitalisation Details'!$K1104:$S3446,6,FALSE)</f>
        <v>R1012</v>
      </c>
      <c r="Q2273" s="36">
        <f ca="1">VLOOKUP($A1104,'Hospitalisation Details'!$K1104:$S3446,8,FALSE)</f>
        <v>51</v>
      </c>
    </row>
    <row r="2274" spans="1:17" x14ac:dyDescent="0.3">
      <c r="A2274" s="14" t="str">
        <f>VLOOKUP('Customer Names'!A2274,'Customer Names'!A2274:F4608,1,FALSE)</f>
        <v>Id2273</v>
      </c>
      <c r="B2274" s="11" t="str">
        <f>VLOOKUP('Customer Names'!B2274,'Customer Names'!B2274:G4608,5,FALSE)</f>
        <v>Sean Henry</v>
      </c>
      <c r="C2274" s="11">
        <f>VLOOKUP($A2274,'Medical Examinations'!$A2274:$O4608,2,FALSE)</f>
        <v>17.12</v>
      </c>
      <c r="D2274" s="11">
        <f>VLOOKUP($A2274,'Medical Examinations'!$A2274:$O4608,3,FALSE)</f>
        <v>4.5199999999999996</v>
      </c>
      <c r="E2274" s="11" t="str">
        <f>VLOOKUP($A2274,'Medical Examinations'!$A2274:$P4608,14,FALSE)</f>
        <v>No</v>
      </c>
      <c r="F2274" s="11" t="str">
        <f>VLOOKUP($A2274,'Medical Examinations'!$A2274:$O4608,5,FALSE)</f>
        <v>Yes</v>
      </c>
      <c r="G2274" s="11" t="str">
        <f>VLOOKUP($A2274,'Medical Examinations'!$A2274:$O4608,6,FALSE)</f>
        <v>No</v>
      </c>
      <c r="H2274" s="11">
        <f>VLOOKUP($A2274,'Medical Examinations'!$A2274:$P4608,13,FALSE)</f>
        <v>1</v>
      </c>
      <c r="I2274" s="11" t="str">
        <f>VLOOKUP($A2274,'Medical Examinations'!$A2274:$P4608,16,FALSE)</f>
        <v>No</v>
      </c>
      <c r="J2274" s="11" t="str">
        <f>VLOOKUP($A2274,'Medical Examinations'!$A2274:$P4608,11,FALSE)</f>
        <v>Underweight</v>
      </c>
      <c r="K2274" s="11" t="str">
        <f>VLOOKUP($A2274,'Medical Examinations'!$A2274:$P4608,12,FALSE)</f>
        <v>Normal</v>
      </c>
      <c r="L2274" s="11" t="str">
        <f>VLOOKUP($A1105,'Hospitalisation Details'!$K1105:$S3447,7,FALSE)</f>
        <v>15 Aug 1975</v>
      </c>
      <c r="M2274" s="17">
        <f>VLOOKUP($A1105,'Hospitalisation Details'!$K1105:$S3447,9,FALSE)</f>
        <v>10259.129999999999</v>
      </c>
      <c r="N2274" s="11" t="str">
        <f>VLOOKUP($A1105,'Hospitalisation Details'!$K1105:$S3447,4,FALSE)</f>
        <v>Tier - 3</v>
      </c>
      <c r="O2274" s="11" t="str">
        <f>VLOOKUP($A1105,'Hospitalisation Details'!$K1105:$S3447,5,FALSE)</f>
        <v>Tier - 2</v>
      </c>
      <c r="P2274" s="11" t="str">
        <f>VLOOKUP($A1105,'Hospitalisation Details'!$K1105:$S3447,6,FALSE)</f>
        <v>R1011</v>
      </c>
      <c r="Q2274" s="36">
        <f ca="1">VLOOKUP($A1105,'Hospitalisation Details'!$K1105:$S3447,8,FALSE)</f>
        <v>49</v>
      </c>
    </row>
    <row r="2275" spans="1:17" x14ac:dyDescent="0.3">
      <c r="A2275" s="14" t="str">
        <f>VLOOKUP('Customer Names'!A2275,'Customer Names'!A2275:F4609,1,FALSE)</f>
        <v>Id2274</v>
      </c>
      <c r="B2275" s="11" t="str">
        <f>VLOOKUP('Customer Names'!B2275,'Customer Names'!B2275:G4609,5,FALSE)</f>
        <v>Rachel A</v>
      </c>
      <c r="C2275" s="11">
        <f>VLOOKUP($A2275,'Medical Examinations'!$A2275:$O4609,2,FALSE)</f>
        <v>19.07</v>
      </c>
      <c r="D2275" s="11">
        <f>VLOOKUP($A2275,'Medical Examinations'!$A2275:$O4609,3,FALSE)</f>
        <v>5.45</v>
      </c>
      <c r="E2275" s="11" t="str">
        <f>VLOOKUP($A2275,'Medical Examinations'!$A2275:$P4609,14,FALSE)</f>
        <v>No</v>
      </c>
      <c r="F2275" s="11" t="str">
        <f>VLOOKUP($A2275,'Medical Examinations'!$A2275:$O4609,5,FALSE)</f>
        <v>No</v>
      </c>
      <c r="G2275" s="11" t="str">
        <f>VLOOKUP($A2275,'Medical Examinations'!$A2275:$O4609,6,FALSE)</f>
        <v>No</v>
      </c>
      <c r="H2275" s="11">
        <f>VLOOKUP($A2275,'Medical Examinations'!$A2275:$P4609,13,FALSE)</f>
        <v>1</v>
      </c>
      <c r="I2275" s="11" t="str">
        <f>VLOOKUP($A2275,'Medical Examinations'!$A2275:$P4609,16,FALSE)</f>
        <v>No</v>
      </c>
      <c r="J2275" s="11" t="str">
        <f>VLOOKUP($A2275,'Medical Examinations'!$A2275:$P4609,11,FALSE)</f>
        <v>Normal Weight</v>
      </c>
      <c r="K2275" s="11" t="str">
        <f>VLOOKUP($A2275,'Medical Examinations'!$A2275:$P4609,12,FALSE)</f>
        <v>Normal</v>
      </c>
      <c r="L2275" s="11" t="str">
        <f>VLOOKUP($A1106,'Hospitalisation Details'!$K1106:$S3448,7,FALSE)</f>
        <v>23 Sep 1968</v>
      </c>
      <c r="M2275" s="17">
        <f>VLOOKUP($A1106,'Hospitalisation Details'!$K1106:$S3448,9,FALSE)</f>
        <v>10231.5</v>
      </c>
      <c r="N2275" s="11" t="str">
        <f>VLOOKUP($A1106,'Hospitalisation Details'!$K1106:$S3448,4,FALSE)</f>
        <v>Tier - 3</v>
      </c>
      <c r="O2275" s="11" t="str">
        <f>VLOOKUP($A1106,'Hospitalisation Details'!$K1106:$S3448,5,FALSE)</f>
        <v>Tier - 1</v>
      </c>
      <c r="P2275" s="11" t="str">
        <f>VLOOKUP($A1106,'Hospitalisation Details'!$K1106:$S3448,6,FALSE)</f>
        <v>R1012</v>
      </c>
      <c r="Q2275" s="36">
        <f ca="1">VLOOKUP($A1106,'Hospitalisation Details'!$K1106:$S3448,8,FALSE)</f>
        <v>56</v>
      </c>
    </row>
    <row r="2276" spans="1:17" x14ac:dyDescent="0.3">
      <c r="A2276" s="14" t="str">
        <f>VLOOKUP('Customer Names'!A2276,'Customer Names'!A2276:F4610,1,FALSE)</f>
        <v>Id2275</v>
      </c>
      <c r="B2276" s="11" t="str">
        <f>VLOOKUP('Customer Names'!B2276,'Customer Names'!B2276:G4610,5,FALSE)</f>
        <v>Jim</v>
      </c>
      <c r="C2276" s="11">
        <f>VLOOKUP($A2276,'Medical Examinations'!$A2276:$O4610,2,FALSE)</f>
        <v>15.56</v>
      </c>
      <c r="D2276" s="11">
        <f>VLOOKUP($A2276,'Medical Examinations'!$A2276:$O4610,3,FALSE)</f>
        <v>4.42</v>
      </c>
      <c r="E2276" s="11" t="str">
        <f>VLOOKUP($A2276,'Medical Examinations'!$A2276:$P4610,14,FALSE)</f>
        <v>No</v>
      </c>
      <c r="F2276" s="11" t="str">
        <f>VLOOKUP($A2276,'Medical Examinations'!$A2276:$O4610,5,FALSE)</f>
        <v>No</v>
      </c>
      <c r="G2276" s="11" t="str">
        <f>VLOOKUP($A2276,'Medical Examinations'!$A2276:$O4610,6,FALSE)</f>
        <v>No</v>
      </c>
      <c r="H2276" s="11">
        <f>VLOOKUP($A2276,'Medical Examinations'!$A2276:$P4610,13,FALSE)</f>
        <v>0</v>
      </c>
      <c r="I2276" s="11" t="str">
        <f>VLOOKUP($A2276,'Medical Examinations'!$A2276:$P4610,16,FALSE)</f>
        <v>No</v>
      </c>
      <c r="J2276" s="11" t="str">
        <f>VLOOKUP($A2276,'Medical Examinations'!$A2276:$P4610,11,FALSE)</f>
        <v>Underweight</v>
      </c>
      <c r="K2276" s="11" t="str">
        <f>VLOOKUP($A2276,'Medical Examinations'!$A2276:$P4610,12,FALSE)</f>
        <v>Normal</v>
      </c>
      <c r="L2276" s="11" t="str">
        <f>VLOOKUP($A1107,'Hospitalisation Details'!$K1107:$S3449,7,FALSE)</f>
        <v>28 Jun 1967</v>
      </c>
      <c r="M2276" s="17">
        <f>VLOOKUP($A1107,'Hospitalisation Details'!$K1107:$S3449,9,FALSE)</f>
        <v>10226.280000000001</v>
      </c>
      <c r="N2276" s="11" t="str">
        <f>VLOOKUP($A1107,'Hospitalisation Details'!$K1107:$S3449,4,FALSE)</f>
        <v>Tier - 3</v>
      </c>
      <c r="O2276" s="11" t="str">
        <f>VLOOKUP($A1107,'Hospitalisation Details'!$K1107:$S3449,5,FALSE)</f>
        <v>Tier - 3</v>
      </c>
      <c r="P2276" s="11" t="str">
        <f>VLOOKUP($A1107,'Hospitalisation Details'!$K1107:$S3449,6,FALSE)</f>
        <v>R1013</v>
      </c>
      <c r="Q2276" s="36">
        <f ca="1">VLOOKUP($A1107,'Hospitalisation Details'!$K1107:$S3449,8,FALSE)</f>
        <v>57</v>
      </c>
    </row>
    <row r="2277" spans="1:17" x14ac:dyDescent="0.3">
      <c r="A2277" s="14" t="str">
        <f>VLOOKUP('Customer Names'!A2277,'Customer Names'!A2277:F4611,1,FALSE)</f>
        <v>Id2276</v>
      </c>
      <c r="B2277" s="11" t="str">
        <f>VLOOKUP('Customer Names'!B2277,'Customer Names'!B2277:G4611,5,FALSE)</f>
        <v>Tim</v>
      </c>
      <c r="C2277" s="11">
        <f>VLOOKUP($A2277,'Medical Examinations'!$A2277:$O4611,2,FALSE)</f>
        <v>22.76</v>
      </c>
      <c r="D2277" s="11">
        <f>VLOOKUP($A2277,'Medical Examinations'!$A2277:$O4611,3,FALSE)</f>
        <v>9.44</v>
      </c>
      <c r="E2277" s="11" t="str">
        <f>VLOOKUP($A2277,'Medical Examinations'!$A2277:$P4611,14,FALSE)</f>
        <v>No</v>
      </c>
      <c r="F2277" s="11" t="str">
        <f>VLOOKUP($A2277,'Medical Examinations'!$A2277:$O4611,5,FALSE)</f>
        <v>No</v>
      </c>
      <c r="G2277" s="11" t="str">
        <f>VLOOKUP($A2277,'Medical Examinations'!$A2277:$O4611,6,FALSE)</f>
        <v>No</v>
      </c>
      <c r="H2277" s="11">
        <f>VLOOKUP($A2277,'Medical Examinations'!$A2277:$P4611,13,FALSE)</f>
        <v>0</v>
      </c>
      <c r="I2277" s="11" t="str">
        <f>VLOOKUP($A2277,'Medical Examinations'!$A2277:$P4611,16,FALSE)</f>
        <v>No</v>
      </c>
      <c r="J2277" s="11" t="str">
        <f>VLOOKUP($A2277,'Medical Examinations'!$A2277:$P4611,11,FALSE)</f>
        <v>Normal Weight</v>
      </c>
      <c r="K2277" s="11" t="str">
        <f>VLOOKUP($A2277,'Medical Examinations'!$A2277:$P4611,12,FALSE)</f>
        <v>Diabetes</v>
      </c>
      <c r="L2277" s="11" t="str">
        <f>VLOOKUP($A1108,'Hospitalisation Details'!$K1108:$S3450,7,FALSE)</f>
        <v>26 Sep 1967</v>
      </c>
      <c r="M2277" s="17">
        <f>VLOOKUP($A1108,'Hospitalisation Details'!$K1108:$S3450,9,FALSE)</f>
        <v>10214.64</v>
      </c>
      <c r="N2277" s="11" t="str">
        <f>VLOOKUP($A1108,'Hospitalisation Details'!$K1108:$S3450,4,FALSE)</f>
        <v>Tier - 3</v>
      </c>
      <c r="O2277" s="11" t="str">
        <f>VLOOKUP($A1108,'Hospitalisation Details'!$K1108:$S3450,5,FALSE)</f>
        <v>Tier - 2</v>
      </c>
      <c r="P2277" s="11" t="str">
        <f>VLOOKUP($A1108,'Hospitalisation Details'!$K1108:$S3450,6,FALSE)</f>
        <v>R1011</v>
      </c>
      <c r="Q2277" s="36">
        <f ca="1">VLOOKUP($A1108,'Hospitalisation Details'!$K1108:$S3450,8,FALSE)</f>
        <v>57</v>
      </c>
    </row>
    <row r="2278" spans="1:17" x14ac:dyDescent="0.3">
      <c r="A2278" s="14" t="str">
        <f>VLOOKUP('Customer Names'!A2278,'Customer Names'!A2278:F4612,1,FALSE)</f>
        <v>Id2277</v>
      </c>
      <c r="B2278" s="11" t="str">
        <f>VLOOKUP('Customer Names'!B2278,'Customer Names'!B2278:G4612,5,FALSE)</f>
        <v>Abby L</v>
      </c>
      <c r="C2278" s="11">
        <f>VLOOKUP($A2278,'Medical Examinations'!$A2278:$O4612,2,FALSE)</f>
        <v>22.79</v>
      </c>
      <c r="D2278" s="11">
        <f>VLOOKUP($A2278,'Medical Examinations'!$A2278:$O4612,3,FALSE)</f>
        <v>6.15</v>
      </c>
      <c r="E2278" s="11" t="str">
        <f>VLOOKUP($A2278,'Medical Examinations'!$A2278:$P4612,14,FALSE)</f>
        <v>Yes</v>
      </c>
      <c r="F2278" s="11" t="str">
        <f>VLOOKUP($A2278,'Medical Examinations'!$A2278:$O4612,5,FALSE)</f>
        <v>No</v>
      </c>
      <c r="G2278" s="11" t="str">
        <f>VLOOKUP($A2278,'Medical Examinations'!$A2278:$O4612,6,FALSE)</f>
        <v>Yes</v>
      </c>
      <c r="H2278" s="11">
        <f>VLOOKUP($A2278,'Medical Examinations'!$A2278:$P4612,13,FALSE)</f>
        <v>1</v>
      </c>
      <c r="I2278" s="11" t="str">
        <f>VLOOKUP($A2278,'Medical Examinations'!$A2278:$P4612,16,FALSE)</f>
        <v>No</v>
      </c>
      <c r="J2278" s="11" t="str">
        <f>VLOOKUP($A2278,'Medical Examinations'!$A2278:$P4612,11,FALSE)</f>
        <v>Normal Weight</v>
      </c>
      <c r="K2278" s="11" t="str">
        <f>VLOOKUP($A2278,'Medical Examinations'!$A2278:$P4612,12,FALSE)</f>
        <v>Prediabetes</v>
      </c>
      <c r="L2278" s="11" t="str">
        <f>VLOOKUP($A1109,'Hospitalisation Details'!$K1109:$S3451,7,FALSE)</f>
        <v>24 Dec 1970</v>
      </c>
      <c r="M2278" s="17">
        <f>VLOOKUP($A1109,'Hospitalisation Details'!$K1109:$S3451,9,FALSE)</f>
        <v>10197.77</v>
      </c>
      <c r="N2278" s="11" t="str">
        <f>VLOOKUP($A1109,'Hospitalisation Details'!$K1109:$S3451,4,FALSE)</f>
        <v>Tier - 3</v>
      </c>
      <c r="O2278" s="11" t="str">
        <f>VLOOKUP($A1109,'Hospitalisation Details'!$K1109:$S3451,5,FALSE)</f>
        <v>Tier - 1</v>
      </c>
      <c r="P2278" s="11" t="str">
        <f>VLOOKUP($A1109,'Hospitalisation Details'!$K1109:$S3451,6,FALSE)</f>
        <v>R1024</v>
      </c>
      <c r="Q2278" s="36">
        <f ca="1">VLOOKUP($A1109,'Hospitalisation Details'!$K1109:$S3451,8,FALSE)</f>
        <v>54</v>
      </c>
    </row>
    <row r="2279" spans="1:17" x14ac:dyDescent="0.3">
      <c r="A2279" s="14" t="str">
        <f>VLOOKUP('Customer Names'!A2279,'Customer Names'!A2279:F4613,1,FALSE)</f>
        <v>Id2278</v>
      </c>
      <c r="B2279" s="11" t="str">
        <f>VLOOKUP('Customer Names'!B2279,'Customer Names'!B2279:G4613,5,FALSE)</f>
        <v>Mark</v>
      </c>
      <c r="C2279" s="11">
        <f>VLOOKUP($A2279,'Medical Examinations'!$A2279:$O4613,2,FALSE)</f>
        <v>17.41</v>
      </c>
      <c r="D2279" s="11">
        <f>VLOOKUP($A2279,'Medical Examinations'!$A2279:$O4613,3,FALSE)</f>
        <v>5.13</v>
      </c>
      <c r="E2279" s="11" t="str">
        <f>VLOOKUP($A2279,'Medical Examinations'!$A2279:$P4613,14,FALSE)</f>
        <v>Yes</v>
      </c>
      <c r="F2279" s="11" t="str">
        <f>VLOOKUP($A2279,'Medical Examinations'!$A2279:$O4613,5,FALSE)</f>
        <v>No</v>
      </c>
      <c r="G2279" s="11" t="str">
        <f>VLOOKUP($A2279,'Medical Examinations'!$A2279:$O4613,6,FALSE)</f>
        <v>No</v>
      </c>
      <c r="H2279" s="11">
        <f>VLOOKUP($A2279,'Medical Examinations'!$A2279:$P4613,13,FALSE)</f>
        <v>0</v>
      </c>
      <c r="I2279" s="11" t="str">
        <f>VLOOKUP($A2279,'Medical Examinations'!$A2279:$P4613,16,FALSE)</f>
        <v>No</v>
      </c>
      <c r="J2279" s="11" t="str">
        <f>VLOOKUP($A2279,'Medical Examinations'!$A2279:$P4613,11,FALSE)</f>
        <v>Underweight</v>
      </c>
      <c r="K2279" s="11" t="str">
        <f>VLOOKUP($A2279,'Medical Examinations'!$A2279:$P4613,12,FALSE)</f>
        <v>Normal</v>
      </c>
      <c r="L2279" s="11" t="str">
        <f>VLOOKUP($A1110,'Hospitalisation Details'!$K1110:$S3452,7,FALSE)</f>
        <v>16 Oct 1985</v>
      </c>
      <c r="M2279" s="17">
        <f>VLOOKUP($A1110,'Hospitalisation Details'!$K1110:$S3452,9,FALSE)</f>
        <v>10191.82</v>
      </c>
      <c r="N2279" s="11" t="str">
        <f>VLOOKUP($A1110,'Hospitalisation Details'!$K1110:$S3452,4,FALSE)</f>
        <v>Tier - 3</v>
      </c>
      <c r="O2279" s="11" t="str">
        <f>VLOOKUP($A1110,'Hospitalisation Details'!$K1110:$S3452,5,FALSE)</f>
        <v>Tier - 2</v>
      </c>
      <c r="P2279" s="11" t="str">
        <f>VLOOKUP($A1110,'Hospitalisation Details'!$K1110:$S3452,6,FALSE)</f>
        <v>R1026</v>
      </c>
      <c r="Q2279" s="36">
        <f ca="1">VLOOKUP($A1110,'Hospitalisation Details'!$K1110:$S3452,8,FALSE)</f>
        <v>39</v>
      </c>
    </row>
    <row r="2280" spans="1:17" x14ac:dyDescent="0.3">
      <c r="A2280" s="14" t="str">
        <f>VLOOKUP('Customer Names'!A2280,'Customer Names'!A2280:F4614,1,FALSE)</f>
        <v>Id2279</v>
      </c>
      <c r="B2280" s="11" t="str">
        <f>VLOOKUP('Customer Names'!B2280,'Customer Names'!B2280:G4614,5,FALSE)</f>
        <v>Ali</v>
      </c>
      <c r="C2280" s="11">
        <f>VLOOKUP($A2280,'Medical Examinations'!$A2280:$O4614,2,FALSE)</f>
        <v>19.32</v>
      </c>
      <c r="D2280" s="11">
        <f>VLOOKUP($A2280,'Medical Examinations'!$A2280:$O4614,3,FALSE)</f>
        <v>4.96</v>
      </c>
      <c r="E2280" s="11" t="str">
        <f>VLOOKUP($A2280,'Medical Examinations'!$A2280:$P4614,14,FALSE)</f>
        <v>Yes</v>
      </c>
      <c r="F2280" s="11" t="str">
        <f>VLOOKUP($A2280,'Medical Examinations'!$A2280:$O4614,5,FALSE)</f>
        <v>No</v>
      </c>
      <c r="G2280" s="11" t="str">
        <f>VLOOKUP($A2280,'Medical Examinations'!$A2280:$O4614,6,FALSE)</f>
        <v>No</v>
      </c>
      <c r="H2280" s="11">
        <f>VLOOKUP($A2280,'Medical Examinations'!$A2280:$P4614,13,FALSE)</f>
        <v>0</v>
      </c>
      <c r="I2280" s="11" t="str">
        <f>VLOOKUP($A2280,'Medical Examinations'!$A2280:$P4614,16,FALSE)</f>
        <v>No</v>
      </c>
      <c r="J2280" s="11" t="str">
        <f>VLOOKUP($A2280,'Medical Examinations'!$A2280:$P4614,11,FALSE)</f>
        <v>Normal Weight</v>
      </c>
      <c r="K2280" s="11" t="str">
        <f>VLOOKUP($A2280,'Medical Examinations'!$A2280:$P4614,12,FALSE)</f>
        <v>Normal</v>
      </c>
      <c r="L2280" s="11" t="str">
        <f>VLOOKUP($A1111,'Hospitalisation Details'!$K1111:$S3453,7,FALSE)</f>
        <v>10 Jul 1972</v>
      </c>
      <c r="M2280" s="17">
        <f>VLOOKUP($A1111,'Hospitalisation Details'!$K1111:$S3453,9,FALSE)</f>
        <v>10160.870000000001</v>
      </c>
      <c r="N2280" s="11" t="str">
        <f>VLOOKUP($A1111,'Hospitalisation Details'!$K1111:$S3453,4,FALSE)</f>
        <v>Tier - 3</v>
      </c>
      <c r="O2280" s="11" t="str">
        <f>VLOOKUP($A1111,'Hospitalisation Details'!$K1111:$S3453,5,FALSE)</f>
        <v>Tier - 3</v>
      </c>
      <c r="P2280" s="11" t="str">
        <f>VLOOKUP($A1111,'Hospitalisation Details'!$K1111:$S3453,6,FALSE)</f>
        <v>R1025</v>
      </c>
      <c r="Q2280" s="36">
        <f ca="1">VLOOKUP($A1111,'Hospitalisation Details'!$K1111:$S3453,8,FALSE)</f>
        <v>52</v>
      </c>
    </row>
    <row r="2281" spans="1:17" x14ac:dyDescent="0.3">
      <c r="A2281" s="14" t="str">
        <f>VLOOKUP('Customer Names'!A2281,'Customer Names'!A2281:F4615,1,FALSE)</f>
        <v>Id2280</v>
      </c>
      <c r="B2281" s="11" t="str">
        <f>VLOOKUP('Customer Names'!B2281,'Customer Names'!B2281:G4615,5,FALSE)</f>
        <v>Joshua</v>
      </c>
      <c r="C2281" s="11">
        <f>VLOOKUP($A2281,'Medical Examinations'!$A2281:$O4615,2,FALSE)</f>
        <v>18.25</v>
      </c>
      <c r="D2281" s="11">
        <f>VLOOKUP($A2281,'Medical Examinations'!$A2281:$O4615,3,FALSE)</f>
        <v>10.95</v>
      </c>
      <c r="E2281" s="11" t="str">
        <f>VLOOKUP($A2281,'Medical Examinations'!$A2281:$P4615,14,FALSE)</f>
        <v>No</v>
      </c>
      <c r="F2281" s="11" t="str">
        <f>VLOOKUP($A2281,'Medical Examinations'!$A2281:$O4615,5,FALSE)</f>
        <v>No</v>
      </c>
      <c r="G2281" s="11" t="str">
        <f>VLOOKUP($A2281,'Medical Examinations'!$A2281:$O4615,6,FALSE)</f>
        <v>No</v>
      </c>
      <c r="H2281" s="11">
        <f>VLOOKUP($A2281,'Medical Examinations'!$A2281:$P4615,13,FALSE)</f>
        <v>0</v>
      </c>
      <c r="I2281" s="11" t="str">
        <f>VLOOKUP($A2281,'Medical Examinations'!$A2281:$P4615,16,FALSE)</f>
        <v>No</v>
      </c>
      <c r="J2281" s="11" t="str">
        <f>VLOOKUP($A2281,'Medical Examinations'!$A2281:$P4615,11,FALSE)</f>
        <v>Underweight</v>
      </c>
      <c r="K2281" s="11" t="str">
        <f>VLOOKUP($A2281,'Medical Examinations'!$A2281:$P4615,12,FALSE)</f>
        <v>Diabetes</v>
      </c>
      <c r="L2281" s="11" t="str">
        <f>VLOOKUP($A1112,'Hospitalisation Details'!$K1112:$S3454,7,FALSE)</f>
        <v>13 Oct 1973</v>
      </c>
      <c r="M2281" s="17">
        <f>VLOOKUP($A1112,'Hospitalisation Details'!$K1112:$S3454,9,FALSE)</f>
        <v>10156.780000000001</v>
      </c>
      <c r="N2281" s="11" t="str">
        <f>VLOOKUP($A1112,'Hospitalisation Details'!$K1112:$S3454,4,FALSE)</f>
        <v>Tier - 3</v>
      </c>
      <c r="O2281" s="11" t="str">
        <f>VLOOKUP($A1112,'Hospitalisation Details'!$K1112:$S3454,5,FALSE)</f>
        <v>Tier - 2</v>
      </c>
      <c r="P2281" s="11" t="str">
        <f>VLOOKUP($A1112,'Hospitalisation Details'!$K1112:$S3454,6,FALSE)</f>
        <v>R1012</v>
      </c>
      <c r="Q2281" s="36">
        <f ca="1">VLOOKUP($A1112,'Hospitalisation Details'!$K1112:$S3454,8,FALSE)</f>
        <v>51</v>
      </c>
    </row>
    <row r="2282" spans="1:17" x14ac:dyDescent="0.3">
      <c r="A2282" s="14" t="str">
        <f>VLOOKUP('Customer Names'!A2282,'Customer Names'!A2282:F4616,1,FALSE)</f>
        <v>Id2281</v>
      </c>
      <c r="B2282" s="11" t="str">
        <f>VLOOKUP('Customer Names'!B2282,'Customer Names'!B2282:G4616,5,FALSE)</f>
        <v>Pierre</v>
      </c>
      <c r="C2282" s="11">
        <f>VLOOKUP($A2282,'Medical Examinations'!$A2282:$O4616,2,FALSE)</f>
        <v>53.13</v>
      </c>
      <c r="D2282" s="11">
        <f>VLOOKUP($A2282,'Medical Examinations'!$A2282:$O4616,3,FALSE)</f>
        <v>4.4400000000000004</v>
      </c>
      <c r="E2282" s="11" t="str">
        <f>VLOOKUP($A2282,'Medical Examinations'!$A2282:$P4616,14,FALSE)</f>
        <v>No</v>
      </c>
      <c r="F2282" s="11" t="str">
        <f>VLOOKUP($A2282,'Medical Examinations'!$A2282:$O4616,5,FALSE)</f>
        <v>Yes</v>
      </c>
      <c r="G2282" s="11" t="str">
        <f>VLOOKUP($A2282,'Medical Examinations'!$A2282:$O4616,6,FALSE)</f>
        <v>No</v>
      </c>
      <c r="H2282" s="11">
        <f>VLOOKUP($A2282,'Medical Examinations'!$A2282:$P4616,13,FALSE)</f>
        <v>1</v>
      </c>
      <c r="I2282" s="11" t="str">
        <f>VLOOKUP($A2282,'Medical Examinations'!$A2282:$P4616,16,FALSE)</f>
        <v>No</v>
      </c>
      <c r="J2282" s="11" t="str">
        <f>VLOOKUP($A2282,'Medical Examinations'!$A2282:$P4616,11,FALSE)</f>
        <v>Obesity</v>
      </c>
      <c r="K2282" s="11" t="str">
        <f>VLOOKUP($A2282,'Medical Examinations'!$A2282:$P4616,12,FALSE)</f>
        <v>Normal</v>
      </c>
      <c r="L2282" s="11" t="str">
        <f>VLOOKUP($A1113,'Hospitalisation Details'!$K1113:$S3455,7,FALSE)</f>
        <v>12 Jun 1981</v>
      </c>
      <c r="M2282" s="17">
        <f>VLOOKUP($A1113,'Hospitalisation Details'!$K1113:$S3455,9,FALSE)</f>
        <v>10146.129999999999</v>
      </c>
      <c r="N2282" s="11" t="str">
        <f>VLOOKUP($A1113,'Hospitalisation Details'!$K1113:$S3455,4,FALSE)</f>
        <v>Tier - 3</v>
      </c>
      <c r="O2282" s="11" t="str">
        <f>VLOOKUP($A1113,'Hospitalisation Details'!$K1113:$S3455,5,FALSE)</f>
        <v>Tier - 1</v>
      </c>
      <c r="P2282" s="11" t="str">
        <f>VLOOKUP($A1113,'Hospitalisation Details'!$K1113:$S3455,6,FALSE)</f>
        <v>R1025</v>
      </c>
      <c r="Q2282" s="36">
        <f ca="1">VLOOKUP($A1113,'Hospitalisation Details'!$K1113:$S3455,8,FALSE)</f>
        <v>43</v>
      </c>
    </row>
    <row r="2283" spans="1:17" x14ac:dyDescent="0.3">
      <c r="A2283" s="14" t="str">
        <f>VLOOKUP('Customer Names'!A2283,'Customer Names'!A2283:F4617,1,FALSE)</f>
        <v>Id2282</v>
      </c>
      <c r="B2283" s="11" t="str">
        <f>VLOOKUP('Customer Names'!B2283,'Customer Names'!B2283:G4617,5,FALSE)</f>
        <v>Kate</v>
      </c>
      <c r="C2283" s="11">
        <f>VLOOKUP($A2283,'Medical Examinations'!$A2283:$O4617,2,FALSE)</f>
        <v>20.46</v>
      </c>
      <c r="D2283" s="11">
        <f>VLOOKUP($A2283,'Medical Examinations'!$A2283:$O4617,3,FALSE)</f>
        <v>4.0199999999999996</v>
      </c>
      <c r="E2283" s="11" t="str">
        <f>VLOOKUP($A2283,'Medical Examinations'!$A2283:$P4617,14,FALSE)</f>
        <v>No</v>
      </c>
      <c r="F2283" s="11" t="str">
        <f>VLOOKUP($A2283,'Medical Examinations'!$A2283:$O4617,5,FALSE)</f>
        <v>No</v>
      </c>
      <c r="G2283" s="11" t="str">
        <f>VLOOKUP($A2283,'Medical Examinations'!$A2283:$O4617,6,FALSE)</f>
        <v>No</v>
      </c>
      <c r="H2283" s="11">
        <f>VLOOKUP($A2283,'Medical Examinations'!$A2283:$P4617,13,FALSE)</f>
        <v>0</v>
      </c>
      <c r="I2283" s="11" t="str">
        <f>VLOOKUP($A2283,'Medical Examinations'!$A2283:$P4617,16,FALSE)</f>
        <v>No</v>
      </c>
      <c r="J2283" s="11" t="str">
        <f>VLOOKUP($A2283,'Medical Examinations'!$A2283:$P4617,11,FALSE)</f>
        <v>Normal Weight</v>
      </c>
      <c r="K2283" s="11" t="str">
        <f>VLOOKUP($A2283,'Medical Examinations'!$A2283:$P4617,12,FALSE)</f>
        <v>Normal</v>
      </c>
      <c r="L2283" s="11" t="str">
        <f>VLOOKUP($A1114,'Hospitalisation Details'!$K1114:$S3456,7,FALSE)</f>
        <v>30 Dec 1974</v>
      </c>
      <c r="M2283" s="17">
        <f>VLOOKUP($A1114,'Hospitalisation Details'!$K1114:$S3456,9,FALSE)</f>
        <v>10141.14</v>
      </c>
      <c r="N2283" s="11" t="str">
        <f>VLOOKUP($A1114,'Hospitalisation Details'!$K1114:$S3456,4,FALSE)</f>
        <v>Tier - 3</v>
      </c>
      <c r="O2283" s="11" t="str">
        <f>VLOOKUP($A1114,'Hospitalisation Details'!$K1114:$S3456,5,FALSE)</f>
        <v>Tier - 1</v>
      </c>
      <c r="P2283" s="11" t="str">
        <f>VLOOKUP($A1114,'Hospitalisation Details'!$K1114:$S3456,6,FALSE)</f>
        <v>R1016</v>
      </c>
      <c r="Q2283" s="36">
        <f ca="1">VLOOKUP($A1114,'Hospitalisation Details'!$K1114:$S3456,8,FALSE)</f>
        <v>50</v>
      </c>
    </row>
    <row r="2284" spans="1:17" x14ac:dyDescent="0.3">
      <c r="A2284" s="14" t="str">
        <f>VLOOKUP('Customer Names'!A2284,'Customer Names'!A2284:F4618,1,FALSE)</f>
        <v>Id2283</v>
      </c>
      <c r="B2284" s="11" t="str">
        <f>VLOOKUP('Customer Names'!B2284,'Customer Names'!B2284:G4618,5,FALSE)</f>
        <v>David</v>
      </c>
      <c r="C2284" s="11">
        <f>VLOOKUP($A2284,'Medical Examinations'!$A2284:$O4618,2,FALSE)</f>
        <v>43.01</v>
      </c>
      <c r="D2284" s="11">
        <f>VLOOKUP($A2284,'Medical Examinations'!$A2284:$O4618,3,FALSE)</f>
        <v>5.44</v>
      </c>
      <c r="E2284" s="11" t="str">
        <f>VLOOKUP($A2284,'Medical Examinations'!$A2284:$P4618,14,FALSE)</f>
        <v>No</v>
      </c>
      <c r="F2284" s="11" t="str">
        <f>VLOOKUP($A2284,'Medical Examinations'!$A2284:$O4618,5,FALSE)</f>
        <v>Yes</v>
      </c>
      <c r="G2284" s="11" t="str">
        <f>VLOOKUP($A2284,'Medical Examinations'!$A2284:$O4618,6,FALSE)</f>
        <v>No</v>
      </c>
      <c r="H2284" s="11">
        <f>VLOOKUP($A2284,'Medical Examinations'!$A2284:$P4618,13,FALSE)</f>
        <v>1</v>
      </c>
      <c r="I2284" s="11" t="str">
        <f>VLOOKUP($A2284,'Medical Examinations'!$A2284:$P4618,16,FALSE)</f>
        <v>No</v>
      </c>
      <c r="J2284" s="11" t="str">
        <f>VLOOKUP($A2284,'Medical Examinations'!$A2284:$P4618,11,FALSE)</f>
        <v>Obesity</v>
      </c>
      <c r="K2284" s="11" t="str">
        <f>VLOOKUP($A2284,'Medical Examinations'!$A2284:$P4618,12,FALSE)</f>
        <v>Normal</v>
      </c>
      <c r="L2284" s="11" t="str">
        <f>VLOOKUP($A1115,'Hospitalisation Details'!$K1115:$S3457,7,FALSE)</f>
        <v>5 Sep 1997</v>
      </c>
      <c r="M2284" s="17">
        <f>VLOOKUP($A1115,'Hospitalisation Details'!$K1115:$S3457,9,FALSE)</f>
        <v>10139.84</v>
      </c>
      <c r="N2284" s="11" t="str">
        <f>VLOOKUP($A1115,'Hospitalisation Details'!$K1115:$S3457,4,FALSE)</f>
        <v>Tier - 3</v>
      </c>
      <c r="O2284" s="11" t="str">
        <f>VLOOKUP($A1115,'Hospitalisation Details'!$K1115:$S3457,5,FALSE)</f>
        <v>Tier - 2</v>
      </c>
      <c r="P2284" s="11" t="str">
        <f>VLOOKUP($A1115,'Hospitalisation Details'!$K1115:$S3457,6,FALSE)</f>
        <v>R1012</v>
      </c>
      <c r="Q2284" s="36">
        <f ca="1">VLOOKUP($A1115,'Hospitalisation Details'!$K1115:$S3457,8,FALSE)</f>
        <v>27</v>
      </c>
    </row>
    <row r="2285" spans="1:17" x14ac:dyDescent="0.3">
      <c r="A2285" s="14" t="str">
        <f>VLOOKUP('Customer Names'!A2285,'Customer Names'!A2285:F4619,1,FALSE)</f>
        <v>Id2284</v>
      </c>
      <c r="B2285" s="11" t="str">
        <f>VLOOKUP('Customer Names'!B2285,'Customer Names'!B2285:G4619,5,FALSE)</f>
        <v>Carla</v>
      </c>
      <c r="C2285" s="11">
        <f>VLOOKUP($A2285,'Medical Examinations'!$A2285:$O4619,2,FALSE)</f>
        <v>15.01</v>
      </c>
      <c r="D2285" s="11">
        <f>VLOOKUP($A2285,'Medical Examinations'!$A2285:$O4619,3,FALSE)</f>
        <v>4.1500000000000004</v>
      </c>
      <c r="E2285" s="11" t="str">
        <f>VLOOKUP($A2285,'Medical Examinations'!$A2285:$P4619,14,FALSE)</f>
        <v>No</v>
      </c>
      <c r="F2285" s="11" t="str">
        <f>VLOOKUP($A2285,'Medical Examinations'!$A2285:$O4619,5,FALSE)</f>
        <v>No</v>
      </c>
      <c r="G2285" s="11" t="str">
        <f>VLOOKUP($A2285,'Medical Examinations'!$A2285:$O4619,6,FALSE)</f>
        <v>Yes</v>
      </c>
      <c r="H2285" s="11">
        <f>VLOOKUP($A2285,'Medical Examinations'!$A2285:$P4619,13,FALSE)</f>
        <v>1</v>
      </c>
      <c r="I2285" s="11" t="str">
        <f>VLOOKUP($A2285,'Medical Examinations'!$A2285:$P4619,16,FALSE)</f>
        <v>No</v>
      </c>
      <c r="J2285" s="11" t="str">
        <f>VLOOKUP($A2285,'Medical Examinations'!$A2285:$P4619,11,FALSE)</f>
        <v>Underweight</v>
      </c>
      <c r="K2285" s="11" t="str">
        <f>VLOOKUP($A2285,'Medical Examinations'!$A2285:$P4619,12,FALSE)</f>
        <v>Normal</v>
      </c>
      <c r="L2285" s="11" t="str">
        <f>VLOOKUP($A1116,'Hospitalisation Details'!$K1116:$S3458,7,FALSE)</f>
        <v>16 Nov 1972</v>
      </c>
      <c r="M2285" s="17">
        <f>VLOOKUP($A1116,'Hospitalisation Details'!$K1116:$S3458,9,FALSE)</f>
        <v>10118.42</v>
      </c>
      <c r="N2285" s="11" t="str">
        <f>VLOOKUP($A1116,'Hospitalisation Details'!$K1116:$S3458,4,FALSE)</f>
        <v>Tier - 3</v>
      </c>
      <c r="O2285" s="11" t="str">
        <f>VLOOKUP($A1116,'Hospitalisation Details'!$K1116:$S3458,5,FALSE)</f>
        <v>Tier - 3</v>
      </c>
      <c r="P2285" s="11" t="str">
        <f>VLOOKUP($A1116,'Hospitalisation Details'!$K1116:$S3458,6,FALSE)</f>
        <v>R1011</v>
      </c>
      <c r="Q2285" s="36">
        <f ca="1">VLOOKUP($A1116,'Hospitalisation Details'!$K1116:$S3458,8,FALSE)</f>
        <v>52</v>
      </c>
    </row>
    <row r="2286" spans="1:17" x14ac:dyDescent="0.3">
      <c r="A2286" s="14" t="str">
        <f>VLOOKUP('Customer Names'!A2286,'Customer Names'!A2286:F4620,1,FALSE)</f>
        <v>Id2285</v>
      </c>
      <c r="B2286" s="11" t="str">
        <f>VLOOKUP('Customer Names'!B2286,'Customer Names'!B2286:G4620,5,FALSE)</f>
        <v>Alvaro Sr</v>
      </c>
      <c r="C2286" s="11">
        <f>VLOOKUP($A2286,'Medical Examinations'!$A2286:$O4620,2,FALSE)</f>
        <v>41.14</v>
      </c>
      <c r="D2286" s="11">
        <f>VLOOKUP($A2286,'Medical Examinations'!$A2286:$O4620,3,FALSE)</f>
        <v>6.02</v>
      </c>
      <c r="E2286" s="11" t="str">
        <f>VLOOKUP($A2286,'Medical Examinations'!$A2286:$P4620,14,FALSE)</f>
        <v>No</v>
      </c>
      <c r="F2286" s="11" t="str">
        <f>VLOOKUP($A2286,'Medical Examinations'!$A2286:$O4620,5,FALSE)</f>
        <v>Yes</v>
      </c>
      <c r="G2286" s="11" t="str">
        <f>VLOOKUP($A2286,'Medical Examinations'!$A2286:$O4620,6,FALSE)</f>
        <v>No</v>
      </c>
      <c r="H2286" s="11">
        <f>VLOOKUP($A2286,'Medical Examinations'!$A2286:$P4620,13,FALSE)</f>
        <v>1</v>
      </c>
      <c r="I2286" s="11" t="str">
        <f>VLOOKUP($A2286,'Medical Examinations'!$A2286:$P4620,16,FALSE)</f>
        <v>No</v>
      </c>
      <c r="J2286" s="11" t="str">
        <f>VLOOKUP($A2286,'Medical Examinations'!$A2286:$P4620,11,FALSE)</f>
        <v>Obesity</v>
      </c>
      <c r="K2286" s="11" t="str">
        <f>VLOOKUP($A2286,'Medical Examinations'!$A2286:$P4620,12,FALSE)</f>
        <v>Prediabetes</v>
      </c>
      <c r="L2286" s="11" t="str">
        <f>VLOOKUP($A1117,'Hospitalisation Details'!$K1117:$S3459,7,FALSE)</f>
        <v>2 Jul 1975</v>
      </c>
      <c r="M2286" s="17">
        <f>VLOOKUP($A1117,'Hospitalisation Details'!$K1117:$S3459,9,FALSE)</f>
        <v>10115.01</v>
      </c>
      <c r="N2286" s="11" t="str">
        <f>VLOOKUP($A1117,'Hospitalisation Details'!$K1117:$S3459,4,FALSE)</f>
        <v>Tier - 3</v>
      </c>
      <c r="O2286" s="11" t="str">
        <f>VLOOKUP($A1117,'Hospitalisation Details'!$K1117:$S3459,5,FALSE)</f>
        <v>Tier - 3</v>
      </c>
      <c r="P2286" s="11" t="str">
        <f>VLOOKUP($A1117,'Hospitalisation Details'!$K1117:$S3459,6,FALSE)</f>
        <v>R1012</v>
      </c>
      <c r="Q2286" s="36">
        <f ca="1">VLOOKUP($A1117,'Hospitalisation Details'!$K1117:$S3459,8,FALSE)</f>
        <v>49</v>
      </c>
    </row>
    <row r="2287" spans="1:17" x14ac:dyDescent="0.3">
      <c r="A2287" s="14" t="str">
        <f>VLOOKUP('Customer Names'!A2287,'Customer Names'!A2287:F4621,1,FALSE)</f>
        <v>Id2286</v>
      </c>
      <c r="B2287" s="11" t="str">
        <f>VLOOKUP('Customer Names'!B2287,'Customer Names'!B2287:G4621,5,FALSE)</f>
        <v>Hope</v>
      </c>
      <c r="C2287" s="11">
        <f>VLOOKUP($A2287,'Medical Examinations'!$A2287:$O4621,2,FALSE)</f>
        <v>16.55</v>
      </c>
      <c r="D2287" s="11">
        <f>VLOOKUP($A2287,'Medical Examinations'!$A2287:$O4621,3,FALSE)</f>
        <v>7.73</v>
      </c>
      <c r="E2287" s="11" t="str">
        <f>VLOOKUP($A2287,'Medical Examinations'!$A2287:$P4621,14,FALSE)</f>
        <v>No</v>
      </c>
      <c r="F2287" s="11" t="str">
        <f>VLOOKUP($A2287,'Medical Examinations'!$A2287:$O4621,5,FALSE)</f>
        <v>No</v>
      </c>
      <c r="G2287" s="11" t="str">
        <f>VLOOKUP($A2287,'Medical Examinations'!$A2287:$O4621,6,FALSE)</f>
        <v>No</v>
      </c>
      <c r="H2287" s="11">
        <f>VLOOKUP($A2287,'Medical Examinations'!$A2287:$P4621,13,FALSE)</f>
        <v>0</v>
      </c>
      <c r="I2287" s="11" t="str">
        <f>VLOOKUP($A2287,'Medical Examinations'!$A2287:$P4621,16,FALSE)</f>
        <v>No</v>
      </c>
      <c r="J2287" s="11" t="str">
        <f>VLOOKUP($A2287,'Medical Examinations'!$A2287:$P4621,11,FALSE)</f>
        <v>Underweight</v>
      </c>
      <c r="K2287" s="11" t="str">
        <f>VLOOKUP($A2287,'Medical Examinations'!$A2287:$P4621,12,FALSE)</f>
        <v>Diabetes</v>
      </c>
      <c r="L2287" s="11" t="str">
        <f>VLOOKUP($A1118,'Hospitalisation Details'!$K1118:$S3460,7,FALSE)</f>
        <v>8 Aug 1972</v>
      </c>
      <c r="M2287" s="17">
        <f>VLOOKUP($A1118,'Hospitalisation Details'!$K1118:$S3460,9,FALSE)</f>
        <v>10107.219999999999</v>
      </c>
      <c r="N2287" s="11" t="str">
        <f>VLOOKUP($A1118,'Hospitalisation Details'!$K1118:$S3460,4,FALSE)</f>
        <v>Tier - 3</v>
      </c>
      <c r="O2287" s="11" t="str">
        <f>VLOOKUP($A1118,'Hospitalisation Details'!$K1118:$S3460,5,FALSE)</f>
        <v>Tier - 1</v>
      </c>
      <c r="P2287" s="11" t="str">
        <f>VLOOKUP($A1118,'Hospitalisation Details'!$K1118:$S3460,6,FALSE)</f>
        <v>R1013</v>
      </c>
      <c r="Q2287" s="36">
        <f ca="1">VLOOKUP($A1118,'Hospitalisation Details'!$K1118:$S3460,8,FALSE)</f>
        <v>52</v>
      </c>
    </row>
    <row r="2288" spans="1:17" x14ac:dyDescent="0.3">
      <c r="A2288" s="14" t="str">
        <f>VLOOKUP('Customer Names'!A2288,'Customer Names'!A2288:F4622,1,FALSE)</f>
        <v>Id2287</v>
      </c>
      <c r="B2288" s="11" t="str">
        <f>VLOOKUP('Customer Names'!B2288,'Customer Names'!B2288:G4622,5,FALSE)</f>
        <v>Mark P</v>
      </c>
      <c r="C2288" s="11">
        <f>VLOOKUP($A2288,'Medical Examinations'!$A2288:$O4622,2,FALSE)</f>
        <v>37.29</v>
      </c>
      <c r="D2288" s="11">
        <f>VLOOKUP($A2288,'Medical Examinations'!$A2288:$O4622,3,FALSE)</f>
        <v>5.03</v>
      </c>
      <c r="E2288" s="11" t="str">
        <f>VLOOKUP($A2288,'Medical Examinations'!$A2288:$P4622,14,FALSE)</f>
        <v>No</v>
      </c>
      <c r="F2288" s="11" t="str">
        <f>VLOOKUP($A2288,'Medical Examinations'!$A2288:$O4622,5,FALSE)</f>
        <v>Yes</v>
      </c>
      <c r="G2288" s="11" t="str">
        <f>VLOOKUP($A2288,'Medical Examinations'!$A2288:$O4622,6,FALSE)</f>
        <v>No</v>
      </c>
      <c r="H2288" s="11">
        <f>VLOOKUP($A2288,'Medical Examinations'!$A2288:$P4622,13,FALSE)</f>
        <v>1</v>
      </c>
      <c r="I2288" s="11" t="str">
        <f>VLOOKUP($A2288,'Medical Examinations'!$A2288:$P4622,16,FALSE)</f>
        <v>No</v>
      </c>
      <c r="J2288" s="11" t="str">
        <f>VLOOKUP($A2288,'Medical Examinations'!$A2288:$P4622,11,FALSE)</f>
        <v>Obesity</v>
      </c>
      <c r="K2288" s="11" t="str">
        <f>VLOOKUP($A2288,'Medical Examinations'!$A2288:$P4622,12,FALSE)</f>
        <v>Normal</v>
      </c>
      <c r="L2288" s="11" t="str">
        <f>VLOOKUP($A1119,'Hospitalisation Details'!$K1119:$S3461,7,FALSE)</f>
        <v>19 Oct 1972</v>
      </c>
      <c r="M2288" s="17">
        <f>VLOOKUP($A1119,'Hospitalisation Details'!$K1119:$S3461,9,FALSE)</f>
        <v>10106.129999999999</v>
      </c>
      <c r="N2288" s="11" t="str">
        <f>VLOOKUP($A1119,'Hospitalisation Details'!$K1119:$S3461,4,FALSE)</f>
        <v>Tier - 3</v>
      </c>
      <c r="O2288" s="11" t="str">
        <f>VLOOKUP($A1119,'Hospitalisation Details'!$K1119:$S3461,5,FALSE)</f>
        <v>Tier - 1</v>
      </c>
      <c r="P2288" s="11" t="str">
        <f>VLOOKUP($A1119,'Hospitalisation Details'!$K1119:$S3461,6,FALSE)</f>
        <v>R1024</v>
      </c>
      <c r="Q2288" s="36">
        <f ca="1">VLOOKUP($A1119,'Hospitalisation Details'!$K1119:$S3461,8,FALSE)</f>
        <v>52</v>
      </c>
    </row>
    <row r="2289" spans="1:17" x14ac:dyDescent="0.3">
      <c r="A2289" s="14" t="str">
        <f>VLOOKUP('Customer Names'!A2289,'Customer Names'!A2289:F4623,1,FALSE)</f>
        <v>Id2288</v>
      </c>
      <c r="B2289" s="11" t="str">
        <f>VLOOKUP('Customer Names'!B2289,'Customer Names'!B2289:G4623,5,FALSE)</f>
        <v>Desiree</v>
      </c>
      <c r="C2289" s="11">
        <f>VLOOKUP($A2289,'Medical Examinations'!$A2289:$O4623,2,FALSE)</f>
        <v>16.739999999999998</v>
      </c>
      <c r="D2289" s="11">
        <f>VLOOKUP($A2289,'Medical Examinations'!$A2289:$O4623,3,FALSE)</f>
        <v>4.08</v>
      </c>
      <c r="E2289" s="11" t="str">
        <f>VLOOKUP($A2289,'Medical Examinations'!$A2289:$P4623,14,FALSE)</f>
        <v>Yes</v>
      </c>
      <c r="F2289" s="11" t="str">
        <f>VLOOKUP($A2289,'Medical Examinations'!$A2289:$O4623,5,FALSE)</f>
        <v>No</v>
      </c>
      <c r="G2289" s="11" t="str">
        <f>VLOOKUP($A2289,'Medical Examinations'!$A2289:$O4623,6,FALSE)</f>
        <v>No</v>
      </c>
      <c r="H2289" s="11">
        <f>VLOOKUP($A2289,'Medical Examinations'!$A2289:$P4623,13,FALSE)</f>
        <v>0</v>
      </c>
      <c r="I2289" s="11" t="str">
        <f>VLOOKUP($A2289,'Medical Examinations'!$A2289:$P4623,16,FALSE)</f>
        <v>No</v>
      </c>
      <c r="J2289" s="11" t="str">
        <f>VLOOKUP($A2289,'Medical Examinations'!$A2289:$P4623,11,FALSE)</f>
        <v>Underweight</v>
      </c>
      <c r="K2289" s="11" t="str">
        <f>VLOOKUP($A2289,'Medical Examinations'!$A2289:$P4623,12,FALSE)</f>
        <v>Normal</v>
      </c>
      <c r="L2289" s="11" t="str">
        <f>VLOOKUP($A1120,'Hospitalisation Details'!$K1120:$S3462,7,FALSE)</f>
        <v>19 Dec 1976</v>
      </c>
      <c r="M2289" s="17">
        <f>VLOOKUP($A1120,'Hospitalisation Details'!$K1120:$S3462,9,FALSE)</f>
        <v>10096.969999999999</v>
      </c>
      <c r="N2289" s="11" t="str">
        <f>VLOOKUP($A1120,'Hospitalisation Details'!$K1120:$S3462,4,FALSE)</f>
        <v>Tier - 3</v>
      </c>
      <c r="O2289" s="11" t="str">
        <f>VLOOKUP($A1120,'Hospitalisation Details'!$K1120:$S3462,5,FALSE)</f>
        <v>Tier - 2</v>
      </c>
      <c r="P2289" s="11" t="str">
        <f>VLOOKUP($A1120,'Hospitalisation Details'!$K1120:$S3462,6,FALSE)</f>
        <v>R1011</v>
      </c>
      <c r="Q2289" s="36">
        <f ca="1">VLOOKUP($A1120,'Hospitalisation Details'!$K1120:$S3462,8,FALSE)</f>
        <v>48</v>
      </c>
    </row>
    <row r="2290" spans="1:17" x14ac:dyDescent="0.3">
      <c r="A2290" s="14" t="str">
        <f>VLOOKUP('Customer Names'!A2290,'Customer Names'!A2290:F4624,1,FALSE)</f>
        <v>Id2289</v>
      </c>
      <c r="B2290" s="11" t="str">
        <f>VLOOKUP('Customer Names'!B2290,'Customer Names'!B2290:G4624,5,FALSE)</f>
        <v>Mario Jr</v>
      </c>
      <c r="C2290" s="11">
        <f>VLOOKUP($A2290,'Medical Examinations'!$A2290:$O4624,2,FALSE)</f>
        <v>34.43</v>
      </c>
      <c r="D2290" s="11">
        <f>VLOOKUP($A2290,'Medical Examinations'!$A2290:$O4624,3,FALSE)</f>
        <v>4.2699999999999996</v>
      </c>
      <c r="E2290" s="11" t="str">
        <f>VLOOKUP($A2290,'Medical Examinations'!$A2290:$P4624,14,FALSE)</f>
        <v>No</v>
      </c>
      <c r="F2290" s="11" t="str">
        <f>VLOOKUP($A2290,'Medical Examinations'!$A2290:$O4624,5,FALSE)</f>
        <v>Yes</v>
      </c>
      <c r="G2290" s="11" t="str">
        <f>VLOOKUP($A2290,'Medical Examinations'!$A2290:$O4624,6,FALSE)</f>
        <v>No</v>
      </c>
      <c r="H2290" s="11">
        <f>VLOOKUP($A2290,'Medical Examinations'!$A2290:$P4624,13,FALSE)</f>
        <v>1</v>
      </c>
      <c r="I2290" s="11" t="str">
        <f>VLOOKUP($A2290,'Medical Examinations'!$A2290:$P4624,16,FALSE)</f>
        <v>No</v>
      </c>
      <c r="J2290" s="11" t="str">
        <f>VLOOKUP($A2290,'Medical Examinations'!$A2290:$P4624,11,FALSE)</f>
        <v>Obesity</v>
      </c>
      <c r="K2290" s="11" t="str">
        <f>VLOOKUP($A2290,'Medical Examinations'!$A2290:$P4624,12,FALSE)</f>
        <v>Normal</v>
      </c>
      <c r="L2290" s="11" t="str">
        <f>VLOOKUP($A1121,'Hospitalisation Details'!$K1121:$S3463,7,FALSE)</f>
        <v>3 Jul 1969</v>
      </c>
      <c r="M2290" s="17">
        <f>VLOOKUP($A1121,'Hospitalisation Details'!$K1121:$S3463,9,FALSE)</f>
        <v>10085.85</v>
      </c>
      <c r="N2290" s="11" t="str">
        <f>VLOOKUP($A1121,'Hospitalisation Details'!$K1121:$S3463,4,FALSE)</f>
        <v>Tier - 3</v>
      </c>
      <c r="O2290" s="11" t="str">
        <f>VLOOKUP($A1121,'Hospitalisation Details'!$K1121:$S3463,5,FALSE)</f>
        <v>Tier - 3</v>
      </c>
      <c r="P2290" s="11" t="str">
        <f>VLOOKUP($A1121,'Hospitalisation Details'!$K1121:$S3463,6,FALSE)</f>
        <v>R1011</v>
      </c>
      <c r="Q2290" s="36">
        <f ca="1">VLOOKUP($A1121,'Hospitalisation Details'!$K1121:$S3463,8,FALSE)</f>
        <v>55</v>
      </c>
    </row>
    <row r="2291" spans="1:17" x14ac:dyDescent="0.3">
      <c r="A2291" s="14" t="str">
        <f>VLOOKUP('Customer Names'!A2291,'Customer Names'!A2291:F4625,1,FALSE)</f>
        <v>Id2290</v>
      </c>
      <c r="B2291" s="11" t="str">
        <f>VLOOKUP('Customer Names'!B2291,'Customer Names'!B2291:G4625,5,FALSE)</f>
        <v>Lusapho</v>
      </c>
      <c r="C2291" s="11">
        <f>VLOOKUP($A2291,'Medical Examinations'!$A2291:$O4625,2,FALSE)</f>
        <v>34.1</v>
      </c>
      <c r="D2291" s="11">
        <f>VLOOKUP($A2291,'Medical Examinations'!$A2291:$O4625,3,FALSE)</f>
        <v>4.07</v>
      </c>
      <c r="E2291" s="11" t="str">
        <f>VLOOKUP($A2291,'Medical Examinations'!$A2291:$P4625,14,FALSE)</f>
        <v>No</v>
      </c>
      <c r="F2291" s="11" t="str">
        <f>VLOOKUP($A2291,'Medical Examinations'!$A2291:$O4625,5,FALSE)</f>
        <v>Yes</v>
      </c>
      <c r="G2291" s="11" t="str">
        <f>VLOOKUP($A2291,'Medical Examinations'!$A2291:$O4625,6,FALSE)</f>
        <v>No</v>
      </c>
      <c r="H2291" s="11">
        <f>VLOOKUP($A2291,'Medical Examinations'!$A2291:$P4625,13,FALSE)</f>
        <v>1</v>
      </c>
      <c r="I2291" s="11" t="str">
        <f>VLOOKUP($A2291,'Medical Examinations'!$A2291:$P4625,16,FALSE)</f>
        <v>No</v>
      </c>
      <c r="J2291" s="11" t="str">
        <f>VLOOKUP($A2291,'Medical Examinations'!$A2291:$P4625,11,FALSE)</f>
        <v>Obesity</v>
      </c>
      <c r="K2291" s="11" t="str">
        <f>VLOOKUP($A2291,'Medical Examinations'!$A2291:$P4625,12,FALSE)</f>
        <v>Normal</v>
      </c>
      <c r="L2291" s="11" t="str">
        <f>VLOOKUP($A1122,'Hospitalisation Details'!$K1122:$S3464,7,FALSE)</f>
        <v>27 Oct 1969</v>
      </c>
      <c r="M2291" s="17">
        <f>VLOOKUP($A1122,'Hospitalisation Details'!$K1122:$S3464,9,FALSE)</f>
        <v>10072.06</v>
      </c>
      <c r="N2291" s="11" t="str">
        <f>VLOOKUP($A1122,'Hospitalisation Details'!$K1122:$S3464,4,FALSE)</f>
        <v>Tier - 3</v>
      </c>
      <c r="O2291" s="11" t="str">
        <f>VLOOKUP($A1122,'Hospitalisation Details'!$K1122:$S3464,5,FALSE)</f>
        <v>Tier - 1</v>
      </c>
      <c r="P2291" s="11" t="str">
        <f>VLOOKUP($A1122,'Hospitalisation Details'!$K1122:$S3464,6,FALSE)</f>
        <v>R1017</v>
      </c>
      <c r="Q2291" s="36">
        <f ca="1">VLOOKUP($A1122,'Hospitalisation Details'!$K1122:$S3464,8,FALSE)</f>
        <v>55</v>
      </c>
    </row>
    <row r="2292" spans="1:17" x14ac:dyDescent="0.3">
      <c r="A2292" s="14" t="str">
        <f>VLOOKUP('Customer Names'!A2292,'Customer Names'!A2292:F4626,1,FALSE)</f>
        <v>Id2291</v>
      </c>
      <c r="B2292" s="11" t="str">
        <f>VLOOKUP('Customer Names'!B2292,'Customer Names'!B2292:G4626,5,FALSE)</f>
        <v>Erin C</v>
      </c>
      <c r="C2292" s="11">
        <f>VLOOKUP($A2292,'Medical Examinations'!$A2292:$O4626,2,FALSE)</f>
        <v>19.3</v>
      </c>
      <c r="D2292" s="11">
        <f>VLOOKUP($A2292,'Medical Examinations'!$A2292:$O4626,3,FALSE)</f>
        <v>10.36</v>
      </c>
      <c r="E2292" s="11" t="str">
        <f>VLOOKUP($A2292,'Medical Examinations'!$A2292:$P4626,14,FALSE)</f>
        <v>No</v>
      </c>
      <c r="F2292" s="11" t="str">
        <f>VLOOKUP($A2292,'Medical Examinations'!$A2292:$O4626,5,FALSE)</f>
        <v>No</v>
      </c>
      <c r="G2292" s="11" t="str">
        <f>VLOOKUP($A2292,'Medical Examinations'!$A2292:$O4626,6,FALSE)</f>
        <v>No</v>
      </c>
      <c r="H2292" s="11">
        <f>VLOOKUP($A2292,'Medical Examinations'!$A2292:$P4626,13,FALSE)</f>
        <v>0</v>
      </c>
      <c r="I2292" s="11" t="str">
        <f>VLOOKUP($A2292,'Medical Examinations'!$A2292:$P4626,16,FALSE)</f>
        <v>No</v>
      </c>
      <c r="J2292" s="11" t="str">
        <f>VLOOKUP($A2292,'Medical Examinations'!$A2292:$P4626,11,FALSE)</f>
        <v>Normal Weight</v>
      </c>
      <c r="K2292" s="11" t="str">
        <f>VLOOKUP($A2292,'Medical Examinations'!$A2292:$P4626,12,FALSE)</f>
        <v>Diabetes</v>
      </c>
      <c r="L2292" s="11" t="str">
        <f>VLOOKUP($A1123,'Hospitalisation Details'!$K1123:$S3465,7,FALSE)</f>
        <v>22 Aug 1969</v>
      </c>
      <c r="M2292" s="17">
        <f>VLOOKUP($A1123,'Hospitalisation Details'!$K1123:$S3465,9,FALSE)</f>
        <v>10065.41</v>
      </c>
      <c r="N2292" s="11" t="str">
        <f>VLOOKUP($A1123,'Hospitalisation Details'!$K1123:$S3465,4,FALSE)</f>
        <v>Tier - 3</v>
      </c>
      <c r="O2292" s="11" t="str">
        <f>VLOOKUP($A1123,'Hospitalisation Details'!$K1123:$S3465,5,FALSE)</f>
        <v>Tier - 2</v>
      </c>
      <c r="P2292" s="11" t="str">
        <f>VLOOKUP($A1123,'Hospitalisation Details'!$K1123:$S3465,6,FALSE)</f>
        <v>R1011</v>
      </c>
      <c r="Q2292" s="36">
        <f ca="1">VLOOKUP($A1123,'Hospitalisation Details'!$K1123:$S3465,8,FALSE)</f>
        <v>55</v>
      </c>
    </row>
    <row r="2293" spans="1:17" x14ac:dyDescent="0.3">
      <c r="A2293" s="14" t="str">
        <f>VLOOKUP('Customer Names'!A2293,'Customer Names'!A2293:F4627,1,FALSE)</f>
        <v>Id2292</v>
      </c>
      <c r="B2293" s="11" t="str">
        <f>VLOOKUP('Customer Names'!B2293,'Customer Names'!B2293:G4627,5,FALSE)</f>
        <v>Alan F</v>
      </c>
      <c r="C2293" s="11">
        <f>VLOOKUP($A2293,'Medical Examinations'!$A2293:$O4627,2,FALSE)</f>
        <v>33.659999999999997</v>
      </c>
      <c r="D2293" s="11">
        <f>VLOOKUP($A2293,'Medical Examinations'!$A2293:$O4627,3,FALSE)</f>
        <v>5.71</v>
      </c>
      <c r="E2293" s="11" t="str">
        <f>VLOOKUP($A2293,'Medical Examinations'!$A2293:$P4627,14,FALSE)</f>
        <v>No</v>
      </c>
      <c r="F2293" s="11" t="str">
        <f>VLOOKUP($A2293,'Medical Examinations'!$A2293:$O4627,5,FALSE)</f>
        <v>Yes</v>
      </c>
      <c r="G2293" s="11" t="str">
        <f>VLOOKUP($A2293,'Medical Examinations'!$A2293:$O4627,6,FALSE)</f>
        <v>No</v>
      </c>
      <c r="H2293" s="11">
        <f>VLOOKUP($A2293,'Medical Examinations'!$A2293:$P4627,13,FALSE)</f>
        <v>1</v>
      </c>
      <c r="I2293" s="11" t="str">
        <f>VLOOKUP($A2293,'Medical Examinations'!$A2293:$P4627,16,FALSE)</f>
        <v>No</v>
      </c>
      <c r="J2293" s="11" t="str">
        <f>VLOOKUP($A2293,'Medical Examinations'!$A2293:$P4627,11,FALSE)</f>
        <v>Obesity</v>
      </c>
      <c r="K2293" s="11" t="str">
        <f>VLOOKUP($A2293,'Medical Examinations'!$A2293:$P4627,12,FALSE)</f>
        <v>Prediabetes</v>
      </c>
      <c r="L2293" s="11" t="str">
        <f>VLOOKUP($A1124,'Hospitalisation Details'!$K1124:$S3466,7,FALSE)</f>
        <v>30 Aug 1974</v>
      </c>
      <c r="M2293" s="17">
        <f>VLOOKUP($A1124,'Hospitalisation Details'!$K1124:$S3466,9,FALSE)</f>
        <v>10043.25</v>
      </c>
      <c r="N2293" s="11" t="str">
        <f>VLOOKUP($A1124,'Hospitalisation Details'!$K1124:$S3466,4,FALSE)</f>
        <v>Tier - 3</v>
      </c>
      <c r="O2293" s="11" t="str">
        <f>VLOOKUP($A1124,'Hospitalisation Details'!$K1124:$S3466,5,FALSE)</f>
        <v>Tier - 2</v>
      </c>
      <c r="P2293" s="11" t="str">
        <f>VLOOKUP($A1124,'Hospitalisation Details'!$K1124:$S3466,6,FALSE)</f>
        <v>R1024</v>
      </c>
      <c r="Q2293" s="36">
        <f ca="1">VLOOKUP($A1124,'Hospitalisation Details'!$K1124:$S3466,8,FALSE)</f>
        <v>50</v>
      </c>
    </row>
    <row r="2294" spans="1:17" x14ac:dyDescent="0.3">
      <c r="A2294" s="14" t="str">
        <f>VLOOKUP('Customer Names'!A2294,'Customer Names'!A2294:F4628,1,FALSE)</f>
        <v>Id2293</v>
      </c>
      <c r="B2294" s="11" t="str">
        <f>VLOOKUP('Customer Names'!B2294,'Customer Names'!B2294:G4628,5,FALSE)</f>
        <v>Ryan</v>
      </c>
      <c r="C2294" s="11">
        <f>VLOOKUP($A2294,'Medical Examinations'!$A2294:$O4628,2,FALSE)</f>
        <v>33.33</v>
      </c>
      <c r="D2294" s="11">
        <f>VLOOKUP($A2294,'Medical Examinations'!$A2294:$O4628,3,FALSE)</f>
        <v>6.08</v>
      </c>
      <c r="E2294" s="11" t="str">
        <f>VLOOKUP($A2294,'Medical Examinations'!$A2294:$P4628,14,FALSE)</f>
        <v>No</v>
      </c>
      <c r="F2294" s="11" t="str">
        <f>VLOOKUP($A2294,'Medical Examinations'!$A2294:$O4628,5,FALSE)</f>
        <v>Yes</v>
      </c>
      <c r="G2294" s="11" t="str">
        <f>VLOOKUP($A2294,'Medical Examinations'!$A2294:$O4628,6,FALSE)</f>
        <v>No</v>
      </c>
      <c r="H2294" s="11">
        <f>VLOOKUP($A2294,'Medical Examinations'!$A2294:$P4628,13,FALSE)</f>
        <v>1</v>
      </c>
      <c r="I2294" s="11" t="str">
        <f>VLOOKUP($A2294,'Medical Examinations'!$A2294:$P4628,16,FALSE)</f>
        <v>No</v>
      </c>
      <c r="J2294" s="11" t="str">
        <f>VLOOKUP($A2294,'Medical Examinations'!$A2294:$P4628,11,FALSE)</f>
        <v>Obesity</v>
      </c>
      <c r="K2294" s="11" t="str">
        <f>VLOOKUP($A2294,'Medical Examinations'!$A2294:$P4628,12,FALSE)</f>
        <v>Prediabetes</v>
      </c>
      <c r="L2294" s="11" t="str">
        <f>VLOOKUP($A1125,'Hospitalisation Details'!$K1125:$S3467,7,FALSE)</f>
        <v>28 Dec 1979</v>
      </c>
      <c r="M2294" s="17">
        <f>VLOOKUP($A1125,'Hospitalisation Details'!$K1125:$S3467,9,FALSE)</f>
        <v>10027.15</v>
      </c>
      <c r="N2294" s="11" t="str">
        <f>VLOOKUP($A1125,'Hospitalisation Details'!$K1125:$S3467,4,FALSE)</f>
        <v>Tier - 3</v>
      </c>
      <c r="O2294" s="11" t="str">
        <f>VLOOKUP($A1125,'Hospitalisation Details'!$K1125:$S3467,5,FALSE)</f>
        <v>Tier - 1</v>
      </c>
      <c r="P2294" s="11" t="str">
        <f>VLOOKUP($A1125,'Hospitalisation Details'!$K1125:$S3467,6,FALSE)</f>
        <v>R1021</v>
      </c>
      <c r="Q2294" s="36">
        <f ca="1">VLOOKUP($A1125,'Hospitalisation Details'!$K1125:$S3467,8,FALSE)</f>
        <v>45</v>
      </c>
    </row>
    <row r="2295" spans="1:17" x14ac:dyDescent="0.3">
      <c r="A2295" s="14" t="str">
        <f>VLOOKUP('Customer Names'!A2295,'Customer Names'!A2295:F4629,1,FALSE)</f>
        <v>Id2294</v>
      </c>
      <c r="B2295" s="11" t="str">
        <f>VLOOKUP('Customer Names'!B2295,'Customer Names'!B2295:G4629,5,FALSE)</f>
        <v>Hope</v>
      </c>
      <c r="C2295" s="11">
        <f>VLOOKUP($A2295,'Medical Examinations'!$A2295:$O4629,2,FALSE)</f>
        <v>21.84</v>
      </c>
      <c r="D2295" s="11">
        <f>VLOOKUP($A2295,'Medical Examinations'!$A2295:$O4629,3,FALSE)</f>
        <v>5.71</v>
      </c>
      <c r="E2295" s="11" t="str">
        <f>VLOOKUP($A2295,'Medical Examinations'!$A2295:$P4629,14,FALSE)</f>
        <v>No</v>
      </c>
      <c r="F2295" s="11" t="str">
        <f>VLOOKUP($A2295,'Medical Examinations'!$A2295:$O4629,5,FALSE)</f>
        <v>Yes</v>
      </c>
      <c r="G2295" s="11" t="str">
        <f>VLOOKUP($A2295,'Medical Examinations'!$A2295:$O4629,6,FALSE)</f>
        <v>No</v>
      </c>
      <c r="H2295" s="11">
        <f>VLOOKUP($A2295,'Medical Examinations'!$A2295:$P4629,13,FALSE)</f>
        <v>1</v>
      </c>
      <c r="I2295" s="11" t="str">
        <f>VLOOKUP($A2295,'Medical Examinations'!$A2295:$P4629,16,FALSE)</f>
        <v>No</v>
      </c>
      <c r="J2295" s="11" t="str">
        <f>VLOOKUP($A2295,'Medical Examinations'!$A2295:$P4629,11,FALSE)</f>
        <v>Normal Weight</v>
      </c>
      <c r="K2295" s="11" t="str">
        <f>VLOOKUP($A2295,'Medical Examinations'!$A2295:$P4629,12,FALSE)</f>
        <v>Prediabetes</v>
      </c>
      <c r="L2295" s="11" t="str">
        <f>VLOOKUP($A1126,'Hospitalisation Details'!$K1126:$S3468,7,FALSE)</f>
        <v>3 Jul 1988</v>
      </c>
      <c r="M2295" s="17">
        <f>VLOOKUP($A1126,'Hospitalisation Details'!$K1126:$S3468,9,FALSE)</f>
        <v>10011.44</v>
      </c>
      <c r="N2295" s="11" t="str">
        <f>VLOOKUP($A1126,'Hospitalisation Details'!$K1126:$S3468,4,FALSE)</f>
        <v>Tier - 3</v>
      </c>
      <c r="O2295" s="11" t="str">
        <f>VLOOKUP($A1126,'Hospitalisation Details'!$K1126:$S3468,5,FALSE)</f>
        <v>Tier - 3</v>
      </c>
      <c r="P2295" s="11" t="str">
        <f>VLOOKUP($A1126,'Hospitalisation Details'!$K1126:$S3468,6,FALSE)</f>
        <v>R1026</v>
      </c>
      <c r="Q2295" s="36">
        <f ca="1">VLOOKUP($A1126,'Hospitalisation Details'!$K1126:$S3468,8,FALSE)</f>
        <v>36</v>
      </c>
    </row>
    <row r="2296" spans="1:17" x14ac:dyDescent="0.3">
      <c r="A2296" s="14" t="str">
        <f>VLOOKUP('Customer Names'!A2296,'Customer Names'!A2296:F4630,1,FALSE)</f>
        <v>Id2295</v>
      </c>
      <c r="B2296" s="11" t="str">
        <f>VLOOKUP('Customer Names'!B2296,'Customer Names'!B2296:G4630,5,FALSE)</f>
        <v>Josh</v>
      </c>
      <c r="C2296" s="11">
        <f>VLOOKUP($A2296,'Medical Examinations'!$A2296:$O4630,2,FALSE)</f>
        <v>16.87</v>
      </c>
      <c r="D2296" s="11">
        <f>VLOOKUP($A2296,'Medical Examinations'!$A2296:$O4630,3,FALSE)</f>
        <v>9.1300000000000008</v>
      </c>
      <c r="E2296" s="11" t="str">
        <f>VLOOKUP($A2296,'Medical Examinations'!$A2296:$P4630,14,FALSE)</f>
        <v>No</v>
      </c>
      <c r="F2296" s="11" t="str">
        <f>VLOOKUP($A2296,'Medical Examinations'!$A2296:$O4630,5,FALSE)</f>
        <v>No</v>
      </c>
      <c r="G2296" s="11" t="str">
        <f>VLOOKUP($A2296,'Medical Examinations'!$A2296:$O4630,6,FALSE)</f>
        <v>No</v>
      </c>
      <c r="H2296" s="11">
        <f>VLOOKUP($A2296,'Medical Examinations'!$A2296:$P4630,13,FALSE)</f>
        <v>0</v>
      </c>
      <c r="I2296" s="11" t="str">
        <f>VLOOKUP($A2296,'Medical Examinations'!$A2296:$P4630,16,FALSE)</f>
        <v>No</v>
      </c>
      <c r="J2296" s="11" t="str">
        <f>VLOOKUP($A2296,'Medical Examinations'!$A2296:$P4630,11,FALSE)</f>
        <v>Underweight</v>
      </c>
      <c r="K2296" s="11" t="str">
        <f>VLOOKUP($A2296,'Medical Examinations'!$A2296:$P4630,12,FALSE)</f>
        <v>Diabetes</v>
      </c>
      <c r="L2296" s="11" t="str">
        <f>VLOOKUP($A1127,'Hospitalisation Details'!$K1127:$S3469,7,FALSE)</f>
        <v>11 Aug 1970</v>
      </c>
      <c r="M2296" s="17">
        <f>VLOOKUP($A1127,'Hospitalisation Details'!$K1127:$S3469,9,FALSE)</f>
        <v>9991.0400000000009</v>
      </c>
      <c r="N2296" s="11" t="str">
        <f>VLOOKUP($A1127,'Hospitalisation Details'!$K1127:$S3469,4,FALSE)</f>
        <v>Tier - 2</v>
      </c>
      <c r="O2296" s="11" t="str">
        <f>VLOOKUP($A1127,'Hospitalisation Details'!$K1127:$S3469,5,FALSE)</f>
        <v>Tier - 3</v>
      </c>
      <c r="P2296" s="11" t="str">
        <f>VLOOKUP($A1127,'Hospitalisation Details'!$K1127:$S3469,6,FALSE)</f>
        <v>R1012</v>
      </c>
      <c r="Q2296" s="36">
        <f ca="1">VLOOKUP($A1127,'Hospitalisation Details'!$K1127:$S3469,8,FALSE)</f>
        <v>54</v>
      </c>
    </row>
    <row r="2297" spans="1:17" x14ac:dyDescent="0.3">
      <c r="A2297" s="14" t="str">
        <f>VLOOKUP('Customer Names'!A2297,'Customer Names'!A2297:F4631,1,FALSE)</f>
        <v>Id2296</v>
      </c>
      <c r="B2297" s="11" t="str">
        <f>VLOOKUP('Customer Names'!B2297,'Customer Names'!B2297:G4631,5,FALSE)</f>
        <v>Jacob J</v>
      </c>
      <c r="C2297" s="11">
        <f>VLOOKUP($A2297,'Medical Examinations'!$A2297:$O4631,2,FALSE)</f>
        <v>30.14</v>
      </c>
      <c r="D2297" s="11">
        <f>VLOOKUP($A2297,'Medical Examinations'!$A2297:$O4631,3,FALSE)</f>
        <v>5.49</v>
      </c>
      <c r="E2297" s="11" t="str">
        <f>VLOOKUP($A2297,'Medical Examinations'!$A2297:$P4631,14,FALSE)</f>
        <v>No</v>
      </c>
      <c r="F2297" s="11" t="str">
        <f>VLOOKUP($A2297,'Medical Examinations'!$A2297:$O4631,5,FALSE)</f>
        <v>Yes</v>
      </c>
      <c r="G2297" s="11" t="str">
        <f>VLOOKUP($A2297,'Medical Examinations'!$A2297:$O4631,6,FALSE)</f>
        <v>No</v>
      </c>
      <c r="H2297" s="11">
        <f>VLOOKUP($A2297,'Medical Examinations'!$A2297:$P4631,13,FALSE)</f>
        <v>1</v>
      </c>
      <c r="I2297" s="11" t="str">
        <f>VLOOKUP($A2297,'Medical Examinations'!$A2297:$P4631,16,FALSE)</f>
        <v>No</v>
      </c>
      <c r="J2297" s="11" t="str">
        <f>VLOOKUP($A2297,'Medical Examinations'!$A2297:$P4631,11,FALSE)</f>
        <v>Obesity</v>
      </c>
      <c r="K2297" s="11" t="str">
        <f>VLOOKUP($A2297,'Medical Examinations'!$A2297:$P4631,12,FALSE)</f>
        <v>Normal</v>
      </c>
      <c r="L2297" s="11" t="str">
        <f>VLOOKUP($A1128,'Hospitalisation Details'!$K1128:$S3470,7,FALSE)</f>
        <v>6 Oct 1971</v>
      </c>
      <c r="M2297" s="17">
        <f>VLOOKUP($A1128,'Hospitalisation Details'!$K1128:$S3470,9,FALSE)</f>
        <v>9964.06</v>
      </c>
      <c r="N2297" s="11" t="str">
        <f>VLOOKUP($A1128,'Hospitalisation Details'!$K1128:$S3470,4,FALSE)</f>
        <v>Tier - 2</v>
      </c>
      <c r="O2297" s="11" t="str">
        <f>VLOOKUP($A1128,'Hospitalisation Details'!$K1128:$S3470,5,FALSE)</f>
        <v>Tier - 2</v>
      </c>
      <c r="P2297" s="11" t="str">
        <f>VLOOKUP($A1128,'Hospitalisation Details'!$K1128:$S3470,6,FALSE)</f>
        <v>R1019</v>
      </c>
      <c r="Q2297" s="36">
        <f ca="1">VLOOKUP($A1128,'Hospitalisation Details'!$K1128:$S3470,8,FALSE)</f>
        <v>53</v>
      </c>
    </row>
    <row r="2298" spans="1:17" x14ac:dyDescent="0.3">
      <c r="A2298" s="14" t="str">
        <f>VLOOKUP('Customer Names'!A2298,'Customer Names'!A2298:F4632,1,FALSE)</f>
        <v>Id2297</v>
      </c>
      <c r="B2298" s="11" t="str">
        <f>VLOOKUP('Customer Names'!B2298,'Customer Names'!B2298:G4632,5,FALSE)</f>
        <v>Jose Tomas</v>
      </c>
      <c r="C2298" s="11">
        <f>VLOOKUP($A2298,'Medical Examinations'!$A2298:$O4632,2,FALSE)</f>
        <v>23.21</v>
      </c>
      <c r="D2298" s="11">
        <f>VLOOKUP($A2298,'Medical Examinations'!$A2298:$O4632,3,FALSE)</f>
        <v>4.37</v>
      </c>
      <c r="E2298" s="11" t="str">
        <f>VLOOKUP($A2298,'Medical Examinations'!$A2298:$P4632,14,FALSE)</f>
        <v>No</v>
      </c>
      <c r="F2298" s="11" t="str">
        <f>VLOOKUP($A2298,'Medical Examinations'!$A2298:$O4632,5,FALSE)</f>
        <v>Yes</v>
      </c>
      <c r="G2298" s="11" t="str">
        <f>VLOOKUP($A2298,'Medical Examinations'!$A2298:$O4632,6,FALSE)</f>
        <v>No</v>
      </c>
      <c r="H2298" s="11">
        <f>VLOOKUP($A2298,'Medical Examinations'!$A2298:$P4632,13,FALSE)</f>
        <v>1</v>
      </c>
      <c r="I2298" s="11" t="str">
        <f>VLOOKUP($A2298,'Medical Examinations'!$A2298:$P4632,16,FALSE)</f>
        <v>No</v>
      </c>
      <c r="J2298" s="11" t="str">
        <f>VLOOKUP($A2298,'Medical Examinations'!$A2298:$P4632,11,FALSE)</f>
        <v>Normal Weight</v>
      </c>
      <c r="K2298" s="11" t="str">
        <f>VLOOKUP($A2298,'Medical Examinations'!$A2298:$P4632,12,FALSE)</f>
        <v>Normal</v>
      </c>
      <c r="L2298" s="11" t="str">
        <f>VLOOKUP($A1129,'Hospitalisation Details'!$K1129:$S3471,7,FALSE)</f>
        <v>26 Dec 1971</v>
      </c>
      <c r="M2298" s="17">
        <f>VLOOKUP($A1129,'Hospitalisation Details'!$K1129:$S3471,9,FALSE)</f>
        <v>9957.7199999999993</v>
      </c>
      <c r="N2298" s="11" t="str">
        <f>VLOOKUP($A1129,'Hospitalisation Details'!$K1129:$S3471,4,FALSE)</f>
        <v>Tier - 2</v>
      </c>
      <c r="O2298" s="11" t="str">
        <f>VLOOKUP($A1129,'Hospitalisation Details'!$K1129:$S3471,5,FALSE)</f>
        <v>Tier - 3</v>
      </c>
      <c r="P2298" s="11" t="str">
        <f>VLOOKUP($A1129,'Hospitalisation Details'!$K1129:$S3471,6,FALSE)</f>
        <v>R1018</v>
      </c>
      <c r="Q2298" s="36">
        <f ca="1">VLOOKUP($A1129,'Hospitalisation Details'!$K1129:$S3471,8,FALSE)</f>
        <v>53</v>
      </c>
    </row>
    <row r="2299" spans="1:17" x14ac:dyDescent="0.3">
      <c r="A2299" s="14" t="str">
        <f>VLOOKUP('Customer Names'!A2299,'Customer Names'!A2299:F4633,1,FALSE)</f>
        <v>Id2298</v>
      </c>
      <c r="B2299" s="11" t="str">
        <f>VLOOKUP('Customer Names'!B2299,'Customer Names'!B2299:G4633,5,FALSE)</f>
        <v>Mary Evan</v>
      </c>
      <c r="C2299" s="11">
        <f>VLOOKUP($A2299,'Medical Examinations'!$A2299:$O4633,2,FALSE)</f>
        <v>17.170000000000002</v>
      </c>
      <c r="D2299" s="11">
        <f>VLOOKUP($A2299,'Medical Examinations'!$A2299:$O4633,3,FALSE)</f>
        <v>8.4600000000000009</v>
      </c>
      <c r="E2299" s="11" t="str">
        <f>VLOOKUP($A2299,'Medical Examinations'!$A2299:$P4633,14,FALSE)</f>
        <v>No</v>
      </c>
      <c r="F2299" s="11" t="str">
        <f>VLOOKUP($A2299,'Medical Examinations'!$A2299:$O4633,5,FALSE)</f>
        <v>No</v>
      </c>
      <c r="G2299" s="11" t="str">
        <f>VLOOKUP($A2299,'Medical Examinations'!$A2299:$O4633,6,FALSE)</f>
        <v>No</v>
      </c>
      <c r="H2299" s="11">
        <f>VLOOKUP($A2299,'Medical Examinations'!$A2299:$P4633,13,FALSE)</f>
        <v>0</v>
      </c>
      <c r="I2299" s="11" t="str">
        <f>VLOOKUP($A2299,'Medical Examinations'!$A2299:$P4633,16,FALSE)</f>
        <v>No</v>
      </c>
      <c r="J2299" s="11" t="str">
        <f>VLOOKUP($A2299,'Medical Examinations'!$A2299:$P4633,11,FALSE)</f>
        <v>Underweight</v>
      </c>
      <c r="K2299" s="11" t="str">
        <f>VLOOKUP($A2299,'Medical Examinations'!$A2299:$P4633,12,FALSE)</f>
        <v>Diabetes</v>
      </c>
      <c r="L2299" s="11" t="str">
        <f>VLOOKUP($A1130,'Hospitalisation Details'!$K1130:$S3472,7,FALSE)</f>
        <v>11 Sep 1964</v>
      </c>
      <c r="M2299" s="17">
        <f>VLOOKUP($A1130,'Hospitalisation Details'!$K1130:$S3472,9,FALSE)</f>
        <v>9933.44</v>
      </c>
      <c r="N2299" s="11" t="str">
        <f>VLOOKUP($A1130,'Hospitalisation Details'!$K1130:$S3472,4,FALSE)</f>
        <v>Tier - 3</v>
      </c>
      <c r="O2299" s="11" t="str">
        <f>VLOOKUP($A1130,'Hospitalisation Details'!$K1130:$S3472,5,FALSE)</f>
        <v>Tier - 3</v>
      </c>
      <c r="P2299" s="11" t="str">
        <f>VLOOKUP($A1130,'Hospitalisation Details'!$K1130:$S3472,6,FALSE)</f>
        <v>R1013</v>
      </c>
      <c r="Q2299" s="36">
        <f ca="1">VLOOKUP($A1130,'Hospitalisation Details'!$K1130:$S3472,8,FALSE)</f>
        <v>60</v>
      </c>
    </row>
    <row r="2300" spans="1:17" x14ac:dyDescent="0.3">
      <c r="A2300" s="14" t="str">
        <f>VLOOKUP('Customer Names'!A2300,'Customer Names'!A2300:F4634,1,FALSE)</f>
        <v>Id2299</v>
      </c>
      <c r="B2300" s="11" t="str">
        <f>VLOOKUP('Customer Names'!B2300,'Customer Names'!B2300:G4634,5,FALSE)</f>
        <v>Justin K</v>
      </c>
      <c r="C2300" s="11">
        <f>VLOOKUP($A2300,'Medical Examinations'!$A2300:$O4634,2,FALSE)</f>
        <v>15.61</v>
      </c>
      <c r="D2300" s="11">
        <f>VLOOKUP($A2300,'Medical Examinations'!$A2300:$O4634,3,FALSE)</f>
        <v>5.28</v>
      </c>
      <c r="E2300" s="11" t="str">
        <f>VLOOKUP($A2300,'Medical Examinations'!$A2300:$P4634,14,FALSE)</f>
        <v>No</v>
      </c>
      <c r="F2300" s="11" t="str">
        <f>VLOOKUP($A2300,'Medical Examinations'!$A2300:$O4634,5,FALSE)</f>
        <v>No</v>
      </c>
      <c r="G2300" s="11" t="str">
        <f>VLOOKUP($A2300,'Medical Examinations'!$A2300:$O4634,6,FALSE)</f>
        <v>No</v>
      </c>
      <c r="H2300" s="11">
        <f>VLOOKUP($A2300,'Medical Examinations'!$A2300:$P4634,13,FALSE)</f>
        <v>1</v>
      </c>
      <c r="I2300" s="11" t="str">
        <f>VLOOKUP($A2300,'Medical Examinations'!$A2300:$P4634,16,FALSE)</f>
        <v>No</v>
      </c>
      <c r="J2300" s="11" t="str">
        <f>VLOOKUP($A2300,'Medical Examinations'!$A2300:$P4634,11,FALSE)</f>
        <v>Underweight</v>
      </c>
      <c r="K2300" s="11" t="str">
        <f>VLOOKUP($A2300,'Medical Examinations'!$A2300:$P4634,12,FALSE)</f>
        <v>Normal</v>
      </c>
      <c r="L2300" s="11" t="str">
        <f>VLOOKUP($A1131,'Hospitalisation Details'!$K1131:$S3473,7,FALSE)</f>
        <v>3 Dec 1983</v>
      </c>
      <c r="M2300" s="17">
        <f>VLOOKUP($A1131,'Hospitalisation Details'!$K1131:$S3473,9,FALSE)</f>
        <v>9931.9599999999991</v>
      </c>
      <c r="N2300" s="11" t="str">
        <f>VLOOKUP($A1131,'Hospitalisation Details'!$K1131:$S3473,4,FALSE)</f>
        <v>Tier - 2</v>
      </c>
      <c r="O2300" s="11" t="str">
        <f>VLOOKUP($A1131,'Hospitalisation Details'!$K1131:$S3473,5,FALSE)</f>
        <v>Tier - 2</v>
      </c>
      <c r="P2300" s="11" t="str">
        <f>VLOOKUP($A1131,'Hospitalisation Details'!$K1131:$S3473,6,FALSE)</f>
        <v>R1012</v>
      </c>
      <c r="Q2300" s="36">
        <f ca="1">VLOOKUP($A1131,'Hospitalisation Details'!$K1131:$S3473,8,FALSE)</f>
        <v>41</v>
      </c>
    </row>
    <row r="2301" spans="1:17" x14ac:dyDescent="0.3">
      <c r="A2301" s="14" t="str">
        <f>VLOOKUP('Customer Names'!A2301,'Customer Names'!A2301:F4635,1,FALSE)</f>
        <v>Id2300</v>
      </c>
      <c r="B2301" s="11" t="str">
        <f>VLOOKUP('Customer Names'!B2301,'Customer Names'!B2301:G4635,5,FALSE)</f>
        <v>Patrick</v>
      </c>
      <c r="C2301" s="11">
        <f>VLOOKUP($A2301,'Medical Examinations'!$A2301:$O4635,2,FALSE)</f>
        <v>17.98</v>
      </c>
      <c r="D2301" s="11">
        <f>VLOOKUP($A2301,'Medical Examinations'!$A2301:$O4635,3,FALSE)</f>
        <v>5.33</v>
      </c>
      <c r="E2301" s="11" t="str">
        <f>VLOOKUP($A2301,'Medical Examinations'!$A2301:$P4635,14,FALSE)</f>
        <v>Yes</v>
      </c>
      <c r="F2301" s="11" t="str">
        <f>VLOOKUP($A2301,'Medical Examinations'!$A2301:$O4635,5,FALSE)</f>
        <v>No</v>
      </c>
      <c r="G2301" s="11" t="str">
        <f>VLOOKUP($A2301,'Medical Examinations'!$A2301:$O4635,6,FALSE)</f>
        <v>Yes</v>
      </c>
      <c r="H2301" s="11">
        <f>VLOOKUP($A2301,'Medical Examinations'!$A2301:$P4635,13,FALSE)</f>
        <v>1</v>
      </c>
      <c r="I2301" s="11" t="str">
        <f>VLOOKUP($A2301,'Medical Examinations'!$A2301:$P4635,16,FALSE)</f>
        <v>No</v>
      </c>
      <c r="J2301" s="11" t="str">
        <f>VLOOKUP($A2301,'Medical Examinations'!$A2301:$P4635,11,FALSE)</f>
        <v>Underweight</v>
      </c>
      <c r="K2301" s="11" t="str">
        <f>VLOOKUP($A2301,'Medical Examinations'!$A2301:$P4635,12,FALSE)</f>
        <v>Normal</v>
      </c>
      <c r="L2301" s="11" t="str">
        <f>VLOOKUP($A1132,'Hospitalisation Details'!$K1132:$S3474,7,FALSE)</f>
        <v>19 Aug 1985</v>
      </c>
      <c r="M2301" s="17">
        <f>VLOOKUP($A1132,'Hospitalisation Details'!$K1132:$S3474,9,FALSE)</f>
        <v>9930.64</v>
      </c>
      <c r="N2301" s="11" t="str">
        <f>VLOOKUP($A1132,'Hospitalisation Details'!$K1132:$S3474,4,FALSE)</f>
        <v>Tier - 2</v>
      </c>
      <c r="O2301" s="11" t="str">
        <f>VLOOKUP($A1132,'Hospitalisation Details'!$K1132:$S3474,5,FALSE)</f>
        <v>Tier - 3</v>
      </c>
      <c r="P2301" s="11" t="str">
        <f>VLOOKUP($A1132,'Hospitalisation Details'!$K1132:$S3474,6,FALSE)</f>
        <v>R1025</v>
      </c>
      <c r="Q2301" s="36">
        <f ca="1">VLOOKUP($A1132,'Hospitalisation Details'!$K1132:$S3474,8,FALSE)</f>
        <v>39</v>
      </c>
    </row>
    <row r="2302" spans="1:17" x14ac:dyDescent="0.3">
      <c r="A2302" s="14" t="str">
        <f>VLOOKUP('Customer Names'!A2302,'Customer Names'!A2302:F4636,1,FALSE)</f>
        <v>Id2301</v>
      </c>
      <c r="B2302" s="11" t="str">
        <f>VLOOKUP('Customer Names'!B2302,'Customer Names'!B2302:G4636,5,FALSE)</f>
        <v>Roman</v>
      </c>
      <c r="C2302" s="11">
        <f>VLOOKUP($A2302,'Medical Examinations'!$A2302:$O4636,2,FALSE)</f>
        <v>21.64</v>
      </c>
      <c r="D2302" s="11">
        <f>VLOOKUP($A2302,'Medical Examinations'!$A2302:$O4636,3,FALSE)</f>
        <v>5.5</v>
      </c>
      <c r="E2302" s="11" t="str">
        <f>VLOOKUP($A2302,'Medical Examinations'!$A2302:$P4636,14,FALSE)</f>
        <v>No</v>
      </c>
      <c r="F2302" s="11" t="str">
        <f>VLOOKUP($A2302,'Medical Examinations'!$A2302:$O4636,5,FALSE)</f>
        <v>Yes</v>
      </c>
      <c r="G2302" s="11" t="str">
        <f>VLOOKUP($A2302,'Medical Examinations'!$A2302:$O4636,6,FALSE)</f>
        <v>No</v>
      </c>
      <c r="H2302" s="11">
        <f>VLOOKUP($A2302,'Medical Examinations'!$A2302:$P4636,13,FALSE)</f>
        <v>1</v>
      </c>
      <c r="I2302" s="11" t="str">
        <f>VLOOKUP($A2302,'Medical Examinations'!$A2302:$P4636,16,FALSE)</f>
        <v>No</v>
      </c>
      <c r="J2302" s="11" t="str">
        <f>VLOOKUP($A2302,'Medical Examinations'!$A2302:$P4636,11,FALSE)</f>
        <v>Normal Weight</v>
      </c>
      <c r="K2302" s="11" t="str">
        <f>VLOOKUP($A2302,'Medical Examinations'!$A2302:$P4636,12,FALSE)</f>
        <v>Normal</v>
      </c>
      <c r="L2302" s="11" t="str">
        <f>VLOOKUP($A1133,'Hospitalisation Details'!$K1133:$S3475,7,FALSE)</f>
        <v>14 Sep 1972</v>
      </c>
      <c r="M2302" s="17">
        <f>VLOOKUP($A1133,'Hospitalisation Details'!$K1133:$S3475,9,FALSE)</f>
        <v>9910.36</v>
      </c>
      <c r="N2302" s="11" t="str">
        <f>VLOOKUP($A1133,'Hospitalisation Details'!$K1133:$S3475,4,FALSE)</f>
        <v>Tier - 2</v>
      </c>
      <c r="O2302" s="11" t="str">
        <f>VLOOKUP($A1133,'Hospitalisation Details'!$K1133:$S3475,5,FALSE)</f>
        <v>Tier - 3</v>
      </c>
      <c r="P2302" s="11" t="str">
        <f>VLOOKUP($A1133,'Hospitalisation Details'!$K1133:$S3475,6,FALSE)</f>
        <v>R1012</v>
      </c>
      <c r="Q2302" s="36">
        <f ca="1">VLOOKUP($A1133,'Hospitalisation Details'!$K1133:$S3475,8,FALSE)</f>
        <v>52</v>
      </c>
    </row>
    <row r="2303" spans="1:17" x14ac:dyDescent="0.3">
      <c r="A2303" s="14" t="str">
        <f>VLOOKUP('Customer Names'!A2303,'Customer Names'!A2303:F4637,1,FALSE)</f>
        <v>Id2302</v>
      </c>
      <c r="B2303" s="11" t="str">
        <f>VLOOKUP('Customer Names'!B2303,'Customer Names'!B2303:G4637,5,FALSE)</f>
        <v>David</v>
      </c>
      <c r="C2303" s="11">
        <f>VLOOKUP($A2303,'Medical Examinations'!$A2303:$O4637,2,FALSE)</f>
        <v>16.399999999999999</v>
      </c>
      <c r="D2303" s="11">
        <f>VLOOKUP($A2303,'Medical Examinations'!$A2303:$O4637,3,FALSE)</f>
        <v>5.4</v>
      </c>
      <c r="E2303" s="11" t="str">
        <f>VLOOKUP($A2303,'Medical Examinations'!$A2303:$P4637,14,FALSE)</f>
        <v>No</v>
      </c>
      <c r="F2303" s="11" t="str">
        <f>VLOOKUP($A2303,'Medical Examinations'!$A2303:$O4637,5,FALSE)</f>
        <v>No</v>
      </c>
      <c r="G2303" s="11" t="str">
        <f>VLOOKUP($A2303,'Medical Examinations'!$A2303:$O4637,6,FALSE)</f>
        <v>Yes</v>
      </c>
      <c r="H2303" s="11">
        <f>VLOOKUP($A2303,'Medical Examinations'!$A2303:$P4637,13,FALSE)</f>
        <v>1</v>
      </c>
      <c r="I2303" s="11" t="str">
        <f>VLOOKUP($A2303,'Medical Examinations'!$A2303:$P4637,16,FALSE)</f>
        <v>No</v>
      </c>
      <c r="J2303" s="11" t="str">
        <f>VLOOKUP($A2303,'Medical Examinations'!$A2303:$P4637,11,FALSE)</f>
        <v>Underweight</v>
      </c>
      <c r="K2303" s="11" t="str">
        <f>VLOOKUP($A2303,'Medical Examinations'!$A2303:$P4637,12,FALSE)</f>
        <v>Normal</v>
      </c>
      <c r="L2303" s="11" t="str">
        <f>VLOOKUP($A1134,'Hospitalisation Details'!$K1134:$S3476,7,FALSE)</f>
        <v>17 Aug 1962</v>
      </c>
      <c r="M2303" s="17">
        <f>VLOOKUP($A1134,'Hospitalisation Details'!$K1134:$S3476,9,FALSE)</f>
        <v>9907.83</v>
      </c>
      <c r="N2303" s="11" t="str">
        <f>VLOOKUP($A1134,'Hospitalisation Details'!$K1134:$S3476,4,FALSE)</f>
        <v>Tier - 3</v>
      </c>
      <c r="O2303" s="11" t="str">
        <f>VLOOKUP($A1134,'Hospitalisation Details'!$K1134:$S3476,5,FALSE)</f>
        <v>Tier - 2</v>
      </c>
      <c r="P2303" s="11" t="str">
        <f>VLOOKUP($A1134,'Hospitalisation Details'!$K1134:$S3476,6,FALSE)</f>
        <v>R1013</v>
      </c>
      <c r="Q2303" s="36">
        <f ca="1">VLOOKUP($A1134,'Hospitalisation Details'!$K1134:$S3476,8,FALSE)</f>
        <v>62</v>
      </c>
    </row>
    <row r="2304" spans="1:17" x14ac:dyDescent="0.3">
      <c r="A2304" s="14" t="str">
        <f>VLOOKUP('Customer Names'!A2304,'Customer Names'!A2304:F4638,1,FALSE)</f>
        <v>Id2303</v>
      </c>
      <c r="B2304" s="11" t="str">
        <f>VLOOKUP('Customer Names'!B2304,'Customer Names'!B2304:G4638,5,FALSE)</f>
        <v>Evelyn L</v>
      </c>
      <c r="C2304" s="11">
        <f>VLOOKUP($A2304,'Medical Examinations'!$A2304:$O4638,2,FALSE)</f>
        <v>15.77</v>
      </c>
      <c r="D2304" s="11">
        <f>VLOOKUP($A2304,'Medical Examinations'!$A2304:$O4638,3,FALSE)</f>
        <v>6.05</v>
      </c>
      <c r="E2304" s="11" t="str">
        <f>VLOOKUP($A2304,'Medical Examinations'!$A2304:$P4638,14,FALSE)</f>
        <v>Yes</v>
      </c>
      <c r="F2304" s="11" t="str">
        <f>VLOOKUP($A2304,'Medical Examinations'!$A2304:$O4638,5,FALSE)</f>
        <v>No</v>
      </c>
      <c r="G2304" s="11" t="str">
        <f>VLOOKUP($A2304,'Medical Examinations'!$A2304:$O4638,6,FALSE)</f>
        <v>No</v>
      </c>
      <c r="H2304" s="11">
        <f>VLOOKUP($A2304,'Medical Examinations'!$A2304:$P4638,13,FALSE)</f>
        <v>1</v>
      </c>
      <c r="I2304" s="11" t="str">
        <f>VLOOKUP($A2304,'Medical Examinations'!$A2304:$P4638,16,FALSE)</f>
        <v>No</v>
      </c>
      <c r="J2304" s="11" t="str">
        <f>VLOOKUP($A2304,'Medical Examinations'!$A2304:$P4638,11,FALSE)</f>
        <v>Underweight</v>
      </c>
      <c r="K2304" s="11" t="str">
        <f>VLOOKUP($A2304,'Medical Examinations'!$A2304:$P4638,12,FALSE)</f>
        <v>Prediabetes</v>
      </c>
      <c r="L2304" s="11" t="str">
        <f>VLOOKUP($A1135,'Hospitalisation Details'!$K1135:$S3477,7,FALSE)</f>
        <v>8 Jul 1996</v>
      </c>
      <c r="M2304" s="17">
        <f>VLOOKUP($A1135,'Hospitalisation Details'!$K1135:$S3477,9,FALSE)</f>
        <v>9894.69</v>
      </c>
      <c r="N2304" s="11" t="str">
        <f>VLOOKUP($A1135,'Hospitalisation Details'!$K1135:$S3477,4,FALSE)</f>
        <v>Tier - 2</v>
      </c>
      <c r="O2304" s="11" t="str">
        <f>VLOOKUP($A1135,'Hospitalisation Details'!$K1135:$S3477,5,FALSE)</f>
        <v>Tier - 3</v>
      </c>
      <c r="P2304" s="11" t="str">
        <f>VLOOKUP($A1135,'Hospitalisation Details'!$K1135:$S3477,6,FALSE)</f>
        <v>R1012</v>
      </c>
      <c r="Q2304" s="36">
        <f ca="1">VLOOKUP($A1135,'Hospitalisation Details'!$K1135:$S3477,8,FALSE)</f>
        <v>28</v>
      </c>
    </row>
    <row r="2305" spans="1:17" x14ac:dyDescent="0.3">
      <c r="A2305" s="14" t="str">
        <f>VLOOKUP('Customer Names'!A2305,'Customer Names'!A2305:F4639,1,FALSE)</f>
        <v>Id2304</v>
      </c>
      <c r="B2305" s="11" t="str">
        <f>VLOOKUP('Customer Names'!B2305,'Customer Names'!B2305:G4639,5,FALSE)</f>
        <v>Jim</v>
      </c>
      <c r="C2305" s="11">
        <f>VLOOKUP($A2305,'Medical Examinations'!$A2305:$O4639,2,FALSE)</f>
        <v>18.27</v>
      </c>
      <c r="D2305" s="11">
        <f>VLOOKUP($A2305,'Medical Examinations'!$A2305:$O4639,3,FALSE)</f>
        <v>11.46</v>
      </c>
      <c r="E2305" s="11" t="str">
        <f>VLOOKUP($A2305,'Medical Examinations'!$A2305:$P4639,14,FALSE)</f>
        <v>No</v>
      </c>
      <c r="F2305" s="11" t="str">
        <f>VLOOKUP($A2305,'Medical Examinations'!$A2305:$O4639,5,FALSE)</f>
        <v>No</v>
      </c>
      <c r="G2305" s="11" t="str">
        <f>VLOOKUP($A2305,'Medical Examinations'!$A2305:$O4639,6,FALSE)</f>
        <v>No</v>
      </c>
      <c r="H2305" s="11">
        <f>VLOOKUP($A2305,'Medical Examinations'!$A2305:$P4639,13,FALSE)</f>
        <v>0</v>
      </c>
      <c r="I2305" s="11" t="str">
        <f>VLOOKUP($A2305,'Medical Examinations'!$A2305:$P4639,16,FALSE)</f>
        <v>No</v>
      </c>
      <c r="J2305" s="11" t="str">
        <f>VLOOKUP($A2305,'Medical Examinations'!$A2305:$P4639,11,FALSE)</f>
        <v>Underweight</v>
      </c>
      <c r="K2305" s="11" t="str">
        <f>VLOOKUP($A2305,'Medical Examinations'!$A2305:$P4639,12,FALSE)</f>
        <v>Diabetes</v>
      </c>
      <c r="L2305" s="11" t="str">
        <f>VLOOKUP($A1136,'Hospitalisation Details'!$K1136:$S3478,7,FALSE)</f>
        <v>5 Nov 1966</v>
      </c>
      <c r="M2305" s="17">
        <f>VLOOKUP($A1136,'Hospitalisation Details'!$K1136:$S3478,9,FALSE)</f>
        <v>9890.23</v>
      </c>
      <c r="N2305" s="11" t="str">
        <f>VLOOKUP($A1136,'Hospitalisation Details'!$K1136:$S3478,4,FALSE)</f>
        <v>Tier - 3</v>
      </c>
      <c r="O2305" s="11" t="str">
        <f>VLOOKUP($A1136,'Hospitalisation Details'!$K1136:$S3478,5,FALSE)</f>
        <v>Tier - 3</v>
      </c>
      <c r="P2305" s="11" t="str">
        <f>VLOOKUP($A1136,'Hospitalisation Details'!$K1136:$S3478,6,FALSE)</f>
        <v>R1013</v>
      </c>
      <c r="Q2305" s="36">
        <f ca="1">VLOOKUP($A1136,'Hospitalisation Details'!$K1136:$S3478,8,FALSE)</f>
        <v>58</v>
      </c>
    </row>
    <row r="2306" spans="1:17" x14ac:dyDescent="0.3">
      <c r="A2306" s="14" t="str">
        <f>VLOOKUP('Customer Names'!A2306,'Customer Names'!A2306:F4640,1,FALSE)</f>
        <v>Id2305</v>
      </c>
      <c r="B2306" s="11" t="str">
        <f>VLOOKUP('Customer Names'!B2306,'Customer Names'!B2306:G4640,5,FALSE)</f>
        <v>Matthew S</v>
      </c>
      <c r="C2306" s="11">
        <f>VLOOKUP($A2306,'Medical Examinations'!$A2306:$O4640,2,FALSE)</f>
        <v>16.489999999999998</v>
      </c>
      <c r="D2306" s="11">
        <f>VLOOKUP($A2306,'Medical Examinations'!$A2306:$O4640,3,FALSE)</f>
        <v>8.48</v>
      </c>
      <c r="E2306" s="11" t="str">
        <f>VLOOKUP($A2306,'Medical Examinations'!$A2306:$P4640,14,FALSE)</f>
        <v>No</v>
      </c>
      <c r="F2306" s="11" t="str">
        <f>VLOOKUP($A2306,'Medical Examinations'!$A2306:$O4640,5,FALSE)</f>
        <v>No</v>
      </c>
      <c r="G2306" s="11" t="str">
        <f>VLOOKUP($A2306,'Medical Examinations'!$A2306:$O4640,6,FALSE)</f>
        <v>No</v>
      </c>
      <c r="H2306" s="11">
        <f>VLOOKUP($A2306,'Medical Examinations'!$A2306:$P4640,13,FALSE)</f>
        <v>0</v>
      </c>
      <c r="I2306" s="11" t="str">
        <f>VLOOKUP($A2306,'Medical Examinations'!$A2306:$P4640,16,FALSE)</f>
        <v>No</v>
      </c>
      <c r="J2306" s="11" t="str">
        <f>VLOOKUP($A2306,'Medical Examinations'!$A2306:$P4640,11,FALSE)</f>
        <v>Underweight</v>
      </c>
      <c r="K2306" s="11" t="str">
        <f>VLOOKUP($A2306,'Medical Examinations'!$A2306:$P4640,12,FALSE)</f>
        <v>Diabetes</v>
      </c>
      <c r="L2306" s="11" t="str">
        <f>VLOOKUP($A1137,'Hospitalisation Details'!$K1137:$S3479,7,FALSE)</f>
        <v>8 Nov 1971</v>
      </c>
      <c r="M2306" s="17">
        <f>VLOOKUP($A1137,'Hospitalisation Details'!$K1137:$S3479,9,FALSE)</f>
        <v>9880.07</v>
      </c>
      <c r="N2306" s="11" t="str">
        <f>VLOOKUP($A1137,'Hospitalisation Details'!$K1137:$S3479,4,FALSE)</f>
        <v>Tier - 2</v>
      </c>
      <c r="O2306" s="11" t="str">
        <f>VLOOKUP($A1137,'Hospitalisation Details'!$K1137:$S3479,5,FALSE)</f>
        <v>Tier - 3</v>
      </c>
      <c r="P2306" s="11" t="str">
        <f>VLOOKUP($A1137,'Hospitalisation Details'!$K1137:$S3479,6,FALSE)</f>
        <v>R1011</v>
      </c>
      <c r="Q2306" s="36">
        <f ca="1">VLOOKUP($A1137,'Hospitalisation Details'!$K1137:$S3479,8,FALSE)</f>
        <v>53</v>
      </c>
    </row>
    <row r="2307" spans="1:17" x14ac:dyDescent="0.3">
      <c r="A2307" s="14" t="str">
        <f>VLOOKUP('Customer Names'!A2307,'Customer Names'!A2307:F4641,1,FALSE)</f>
        <v>Id2306</v>
      </c>
      <c r="B2307" s="11" t="str">
        <f>VLOOKUP('Customer Names'!B2307,'Customer Names'!B2307:G4641,5,FALSE)</f>
        <v>Kenneth</v>
      </c>
      <c r="C2307" s="11">
        <f>VLOOKUP($A2307,'Medical Examinations'!$A2307:$O4641,2,FALSE)</f>
        <v>16.14</v>
      </c>
      <c r="D2307" s="11">
        <f>VLOOKUP($A2307,'Medical Examinations'!$A2307:$O4641,3,FALSE)</f>
        <v>4.8600000000000003</v>
      </c>
      <c r="E2307" s="11" t="str">
        <f>VLOOKUP($A2307,'Medical Examinations'!$A2307:$P4641,14,FALSE)</f>
        <v>No</v>
      </c>
      <c r="F2307" s="11" t="str">
        <f>VLOOKUP($A2307,'Medical Examinations'!$A2307:$O4641,5,FALSE)</f>
        <v>No</v>
      </c>
      <c r="G2307" s="11" t="str">
        <f>VLOOKUP($A2307,'Medical Examinations'!$A2307:$O4641,6,FALSE)</f>
        <v>No</v>
      </c>
      <c r="H2307" s="11">
        <f>VLOOKUP($A2307,'Medical Examinations'!$A2307:$P4641,13,FALSE)</f>
        <v>0</v>
      </c>
      <c r="I2307" s="11" t="str">
        <f>VLOOKUP($A2307,'Medical Examinations'!$A2307:$P4641,16,FALSE)</f>
        <v>No</v>
      </c>
      <c r="J2307" s="11" t="str">
        <f>VLOOKUP($A2307,'Medical Examinations'!$A2307:$P4641,11,FALSE)</f>
        <v>Underweight</v>
      </c>
      <c r="K2307" s="11" t="str">
        <f>VLOOKUP($A2307,'Medical Examinations'!$A2307:$P4641,12,FALSE)</f>
        <v>Normal</v>
      </c>
      <c r="L2307" s="11" t="str">
        <f>VLOOKUP($A1138,'Hospitalisation Details'!$K1138:$S3480,7,FALSE)</f>
        <v>3 Oct 1971</v>
      </c>
      <c r="M2307" s="17">
        <f>VLOOKUP($A1138,'Hospitalisation Details'!$K1138:$S3480,9,FALSE)</f>
        <v>9877.61</v>
      </c>
      <c r="N2307" s="11" t="str">
        <f>VLOOKUP($A1138,'Hospitalisation Details'!$K1138:$S3480,4,FALSE)</f>
        <v>Tier - 2</v>
      </c>
      <c r="O2307" s="11" t="str">
        <f>VLOOKUP($A1138,'Hospitalisation Details'!$K1138:$S3480,5,FALSE)</f>
        <v>Tier - 1</v>
      </c>
      <c r="P2307" s="11" t="str">
        <f>VLOOKUP($A1138,'Hospitalisation Details'!$K1138:$S3480,6,FALSE)</f>
        <v>R1013</v>
      </c>
      <c r="Q2307" s="36">
        <f ca="1">VLOOKUP($A1138,'Hospitalisation Details'!$K1138:$S3480,8,FALSE)</f>
        <v>53</v>
      </c>
    </row>
    <row r="2308" spans="1:17" x14ac:dyDescent="0.3">
      <c r="A2308" s="14" t="str">
        <f>VLOOKUP('Customer Names'!A2308,'Customer Names'!A2308:F4642,1,FALSE)</f>
        <v>Id2307</v>
      </c>
      <c r="B2308" s="11" t="str">
        <f>VLOOKUP('Customer Names'!B2308,'Customer Names'!B2308:G4642,5,FALSE)</f>
        <v>Andrea</v>
      </c>
      <c r="C2308" s="11">
        <f>VLOOKUP($A2308,'Medical Examinations'!$A2308:$O4642,2,FALSE)</f>
        <v>20.85</v>
      </c>
      <c r="D2308" s="11">
        <f>VLOOKUP($A2308,'Medical Examinations'!$A2308:$O4642,3,FALSE)</f>
        <v>4.45</v>
      </c>
      <c r="E2308" s="11" t="str">
        <f>VLOOKUP($A2308,'Medical Examinations'!$A2308:$P4642,14,FALSE)</f>
        <v>Yes</v>
      </c>
      <c r="F2308" s="11" t="str">
        <f>VLOOKUP($A2308,'Medical Examinations'!$A2308:$O4642,5,FALSE)</f>
        <v>No</v>
      </c>
      <c r="G2308" s="11" t="str">
        <f>VLOOKUP($A2308,'Medical Examinations'!$A2308:$O4642,6,FALSE)</f>
        <v>No</v>
      </c>
      <c r="H2308" s="11">
        <f>VLOOKUP($A2308,'Medical Examinations'!$A2308:$P4642,13,FALSE)</f>
        <v>1</v>
      </c>
      <c r="I2308" s="11" t="str">
        <f>VLOOKUP($A2308,'Medical Examinations'!$A2308:$P4642,16,FALSE)</f>
        <v>No</v>
      </c>
      <c r="J2308" s="11" t="str">
        <f>VLOOKUP($A2308,'Medical Examinations'!$A2308:$P4642,11,FALSE)</f>
        <v>Normal Weight</v>
      </c>
      <c r="K2308" s="11" t="str">
        <f>VLOOKUP($A2308,'Medical Examinations'!$A2308:$P4642,12,FALSE)</f>
        <v>Normal</v>
      </c>
      <c r="L2308" s="11" t="str">
        <f>VLOOKUP($A1139,'Hospitalisation Details'!$K1139:$S3481,7,FALSE)</f>
        <v>3 Jul 1971</v>
      </c>
      <c r="M2308" s="17">
        <f>VLOOKUP($A1139,'Hospitalisation Details'!$K1139:$S3481,9,FALSE)</f>
        <v>9875.68</v>
      </c>
      <c r="N2308" s="11" t="str">
        <f>VLOOKUP($A1139,'Hospitalisation Details'!$K1139:$S3481,4,FALSE)</f>
        <v>Tier - 2</v>
      </c>
      <c r="O2308" s="11" t="str">
        <f>VLOOKUP($A1139,'Hospitalisation Details'!$K1139:$S3481,5,FALSE)</f>
        <v>Tier - 3</v>
      </c>
      <c r="P2308" s="11" t="str">
        <f>VLOOKUP($A1139,'Hospitalisation Details'!$K1139:$S3481,6,FALSE)</f>
        <v>R1024</v>
      </c>
      <c r="Q2308" s="36">
        <f ca="1">VLOOKUP($A1139,'Hospitalisation Details'!$K1139:$S3481,8,FALSE)</f>
        <v>53</v>
      </c>
    </row>
    <row r="2309" spans="1:17" x14ac:dyDescent="0.3">
      <c r="A2309" s="14" t="str">
        <f>VLOOKUP('Customer Names'!A2309,'Customer Names'!A2309:F4643,1,FALSE)</f>
        <v>Id2308</v>
      </c>
      <c r="B2309" s="11" t="str">
        <f>VLOOKUP('Customer Names'!B2309,'Customer Names'!B2309:G4643,5,FALSE)</f>
        <v>Kristina</v>
      </c>
      <c r="C2309" s="11">
        <f>VLOOKUP($A2309,'Medical Examinations'!$A2309:$O4643,2,FALSE)</f>
        <v>15.88</v>
      </c>
      <c r="D2309" s="11">
        <f>VLOOKUP($A2309,'Medical Examinations'!$A2309:$O4643,3,FALSE)</f>
        <v>4.3600000000000003</v>
      </c>
      <c r="E2309" s="11" t="str">
        <f>VLOOKUP($A2309,'Medical Examinations'!$A2309:$P4643,14,FALSE)</f>
        <v>No</v>
      </c>
      <c r="F2309" s="11" t="str">
        <f>VLOOKUP($A2309,'Medical Examinations'!$A2309:$O4643,5,FALSE)</f>
        <v>No</v>
      </c>
      <c r="G2309" s="11" t="str">
        <f>VLOOKUP($A2309,'Medical Examinations'!$A2309:$O4643,6,FALSE)</f>
        <v>No</v>
      </c>
      <c r="H2309" s="11">
        <f>VLOOKUP($A2309,'Medical Examinations'!$A2309:$P4643,13,FALSE)</f>
        <v>0</v>
      </c>
      <c r="I2309" s="11" t="str">
        <f>VLOOKUP($A2309,'Medical Examinations'!$A2309:$P4643,16,FALSE)</f>
        <v>No</v>
      </c>
      <c r="J2309" s="11" t="str">
        <f>VLOOKUP($A2309,'Medical Examinations'!$A2309:$P4643,11,FALSE)</f>
        <v>Underweight</v>
      </c>
      <c r="K2309" s="11" t="str">
        <f>VLOOKUP($A2309,'Medical Examinations'!$A2309:$P4643,12,FALSE)</f>
        <v>Normal</v>
      </c>
      <c r="L2309" s="11" t="str">
        <f>VLOOKUP($A1140,'Hospitalisation Details'!$K1140:$S3482,7,FALSE)</f>
        <v>22 Dec 1971</v>
      </c>
      <c r="M2309" s="17">
        <f>VLOOKUP($A1140,'Hospitalisation Details'!$K1140:$S3482,9,FALSE)</f>
        <v>9872.7000000000007</v>
      </c>
      <c r="N2309" s="11" t="str">
        <f>VLOOKUP($A1140,'Hospitalisation Details'!$K1140:$S3482,4,FALSE)</f>
        <v>Tier - 2</v>
      </c>
      <c r="O2309" s="11" t="str">
        <f>VLOOKUP($A1140,'Hospitalisation Details'!$K1140:$S3482,5,FALSE)</f>
        <v>Tier - 2</v>
      </c>
      <c r="P2309" s="11" t="str">
        <f>VLOOKUP($A1140,'Hospitalisation Details'!$K1140:$S3482,6,FALSE)</f>
        <v>R1011</v>
      </c>
      <c r="Q2309" s="36">
        <f ca="1">VLOOKUP($A1140,'Hospitalisation Details'!$K1140:$S3482,8,FALSE)</f>
        <v>53</v>
      </c>
    </row>
    <row r="2310" spans="1:17" x14ac:dyDescent="0.3">
      <c r="A2310" s="14" t="str">
        <f>VLOOKUP('Customer Names'!A2310,'Customer Names'!A2310:F4644,1,FALSE)</f>
        <v>Id2309</v>
      </c>
      <c r="B2310" s="11" t="str">
        <f>VLOOKUP('Customer Names'!B2310,'Customer Names'!B2310:G4644,5,FALSE)</f>
        <v>Kristen</v>
      </c>
      <c r="C2310" s="11">
        <f>VLOOKUP($A2310,'Medical Examinations'!$A2310:$O4644,2,FALSE)</f>
        <v>20.66</v>
      </c>
      <c r="D2310" s="11">
        <f>VLOOKUP($A2310,'Medical Examinations'!$A2310:$O4644,3,FALSE)</f>
        <v>5.8</v>
      </c>
      <c r="E2310" s="11" t="str">
        <f>VLOOKUP($A2310,'Medical Examinations'!$A2310:$P4644,14,FALSE)</f>
        <v>No</v>
      </c>
      <c r="F2310" s="11" t="str">
        <f>VLOOKUP($A2310,'Medical Examinations'!$A2310:$O4644,5,FALSE)</f>
        <v>Yes</v>
      </c>
      <c r="G2310" s="11" t="str">
        <f>VLOOKUP($A2310,'Medical Examinations'!$A2310:$O4644,6,FALSE)</f>
        <v>No</v>
      </c>
      <c r="H2310" s="11">
        <f>VLOOKUP($A2310,'Medical Examinations'!$A2310:$P4644,13,FALSE)</f>
        <v>1</v>
      </c>
      <c r="I2310" s="11" t="str">
        <f>VLOOKUP($A2310,'Medical Examinations'!$A2310:$P4644,16,FALSE)</f>
        <v>No</v>
      </c>
      <c r="J2310" s="11" t="str">
        <f>VLOOKUP($A2310,'Medical Examinations'!$A2310:$P4644,11,FALSE)</f>
        <v>Normal Weight</v>
      </c>
      <c r="K2310" s="11" t="str">
        <f>VLOOKUP($A2310,'Medical Examinations'!$A2310:$P4644,12,FALSE)</f>
        <v>Prediabetes</v>
      </c>
      <c r="L2310" s="11" t="str">
        <f>VLOOKUP($A1141,'Hospitalisation Details'!$K1141:$S3483,7,FALSE)</f>
        <v>6 Jul 1998</v>
      </c>
      <c r="M2310" s="17">
        <f>VLOOKUP($A1141,'Hospitalisation Details'!$K1141:$S3483,9,FALSE)</f>
        <v>9870.59</v>
      </c>
      <c r="N2310" s="11" t="str">
        <f>VLOOKUP($A1141,'Hospitalisation Details'!$K1141:$S3483,4,FALSE)</f>
        <v>Tier - 2</v>
      </c>
      <c r="O2310" s="11" t="str">
        <f>VLOOKUP($A1141,'Hospitalisation Details'!$K1141:$S3483,5,FALSE)</f>
        <v>Tier - 2</v>
      </c>
      <c r="P2310" s="11" t="str">
        <f>VLOOKUP($A1141,'Hospitalisation Details'!$K1141:$S3483,6,FALSE)</f>
        <v>R1023</v>
      </c>
      <c r="Q2310" s="36">
        <f ca="1">VLOOKUP($A1141,'Hospitalisation Details'!$K1141:$S3483,8,FALSE)</f>
        <v>26</v>
      </c>
    </row>
    <row r="2311" spans="1:17" x14ac:dyDescent="0.3">
      <c r="A2311" s="14" t="str">
        <f>VLOOKUP('Customer Names'!A2311,'Customer Names'!A2311:F4645,1,FALSE)</f>
        <v>Id2310</v>
      </c>
      <c r="B2311" s="11" t="str">
        <f>VLOOKUP('Customer Names'!B2311,'Customer Names'!B2311:G4645,5,FALSE)</f>
        <v>Matthew</v>
      </c>
      <c r="C2311" s="11">
        <f>VLOOKUP($A2311,'Medical Examinations'!$A2311:$O4645,2,FALSE)</f>
        <v>20.399999999999999</v>
      </c>
      <c r="D2311" s="11">
        <f>VLOOKUP($A2311,'Medical Examinations'!$A2311:$O4645,3,FALSE)</f>
        <v>5.27</v>
      </c>
      <c r="E2311" s="11" t="str">
        <f>VLOOKUP($A2311,'Medical Examinations'!$A2311:$P4645,14,FALSE)</f>
        <v>No</v>
      </c>
      <c r="F2311" s="11" t="str">
        <f>VLOOKUP($A2311,'Medical Examinations'!$A2311:$O4645,5,FALSE)</f>
        <v>No</v>
      </c>
      <c r="G2311" s="11" t="str">
        <f>VLOOKUP($A2311,'Medical Examinations'!$A2311:$O4645,6,FALSE)</f>
        <v>No</v>
      </c>
      <c r="H2311" s="11">
        <f>VLOOKUP($A2311,'Medical Examinations'!$A2311:$P4645,13,FALSE)</f>
        <v>0</v>
      </c>
      <c r="I2311" s="11" t="str">
        <f>VLOOKUP($A2311,'Medical Examinations'!$A2311:$P4645,16,FALSE)</f>
        <v>No</v>
      </c>
      <c r="J2311" s="11" t="str">
        <f>VLOOKUP($A2311,'Medical Examinations'!$A2311:$P4645,11,FALSE)</f>
        <v>Normal Weight</v>
      </c>
      <c r="K2311" s="11" t="str">
        <f>VLOOKUP($A2311,'Medical Examinations'!$A2311:$P4645,12,FALSE)</f>
        <v>Normal</v>
      </c>
      <c r="L2311" s="11" t="str">
        <f>VLOOKUP($A1142,'Hospitalisation Details'!$K1142:$S3484,7,FALSE)</f>
        <v>13 Aug 1969</v>
      </c>
      <c r="M2311" s="17">
        <f>VLOOKUP($A1142,'Hospitalisation Details'!$K1142:$S3484,9,FALSE)</f>
        <v>9869.81</v>
      </c>
      <c r="N2311" s="11" t="str">
        <f>VLOOKUP($A1142,'Hospitalisation Details'!$K1142:$S3484,4,FALSE)</f>
        <v>Tier - 3</v>
      </c>
      <c r="O2311" s="11" t="str">
        <f>VLOOKUP($A1142,'Hospitalisation Details'!$K1142:$S3484,5,FALSE)</f>
        <v>Tier - 3</v>
      </c>
      <c r="P2311" s="11" t="str">
        <f>VLOOKUP($A1142,'Hospitalisation Details'!$K1142:$S3484,6,FALSE)</f>
        <v>R1012</v>
      </c>
      <c r="Q2311" s="36">
        <f ca="1">VLOOKUP($A1142,'Hospitalisation Details'!$K1142:$S3484,8,FALSE)</f>
        <v>55</v>
      </c>
    </row>
    <row r="2312" spans="1:17" x14ac:dyDescent="0.3">
      <c r="A2312" s="14" t="str">
        <f>VLOOKUP('Customer Names'!A2312,'Customer Names'!A2312:F4646,1,FALSE)</f>
        <v>Id2311</v>
      </c>
      <c r="B2312" s="11" t="str">
        <f>VLOOKUP('Customer Names'!B2312,'Customer Names'!B2312:G4646,5,FALSE)</f>
        <v>Kathleen</v>
      </c>
      <c r="C2312" s="11">
        <f>VLOOKUP($A2312,'Medical Examinations'!$A2312:$O4646,2,FALSE)</f>
        <v>25.19</v>
      </c>
      <c r="D2312" s="11">
        <f>VLOOKUP($A2312,'Medical Examinations'!$A2312:$O4646,3,FALSE)</f>
        <v>5.64</v>
      </c>
      <c r="E2312" s="11" t="str">
        <f>VLOOKUP($A2312,'Medical Examinations'!$A2312:$P4646,14,FALSE)</f>
        <v>Yes</v>
      </c>
      <c r="F2312" s="11" t="str">
        <f>VLOOKUP($A2312,'Medical Examinations'!$A2312:$O4646,5,FALSE)</f>
        <v>No</v>
      </c>
      <c r="G2312" s="11" t="str">
        <f>VLOOKUP($A2312,'Medical Examinations'!$A2312:$O4646,6,FALSE)</f>
        <v>No</v>
      </c>
      <c r="H2312" s="11">
        <f>VLOOKUP($A2312,'Medical Examinations'!$A2312:$P4646,13,FALSE)</f>
        <v>0</v>
      </c>
      <c r="I2312" s="11" t="str">
        <f>VLOOKUP($A2312,'Medical Examinations'!$A2312:$P4646,16,FALSE)</f>
        <v>No</v>
      </c>
      <c r="J2312" s="11" t="str">
        <f>VLOOKUP($A2312,'Medical Examinations'!$A2312:$P4646,11,FALSE)</f>
        <v>Overweight</v>
      </c>
      <c r="K2312" s="11" t="str">
        <f>VLOOKUP($A2312,'Medical Examinations'!$A2312:$P4646,12,FALSE)</f>
        <v>Normal</v>
      </c>
      <c r="L2312" s="11" t="str">
        <f>VLOOKUP($A1143,'Hospitalisation Details'!$K1143:$S3485,7,FALSE)</f>
        <v>9 Nov 1971</v>
      </c>
      <c r="M2312" s="17">
        <f>VLOOKUP($A1143,'Hospitalisation Details'!$K1143:$S3485,9,FALSE)</f>
        <v>9866.2999999999993</v>
      </c>
      <c r="N2312" s="11" t="str">
        <f>VLOOKUP($A1143,'Hospitalisation Details'!$K1143:$S3485,4,FALSE)</f>
        <v>Tier - 2</v>
      </c>
      <c r="O2312" s="11" t="str">
        <f>VLOOKUP($A1143,'Hospitalisation Details'!$K1143:$S3485,5,FALSE)</f>
        <v>Tier - 3</v>
      </c>
      <c r="P2312" s="11" t="str">
        <f>VLOOKUP($A1143,'Hospitalisation Details'!$K1143:$S3485,6,FALSE)</f>
        <v>R1024</v>
      </c>
      <c r="Q2312" s="36">
        <f ca="1">VLOOKUP($A1143,'Hospitalisation Details'!$K1143:$S3485,8,FALSE)</f>
        <v>53</v>
      </c>
    </row>
    <row r="2313" spans="1:17" x14ac:dyDescent="0.3">
      <c r="A2313" s="14" t="str">
        <f>VLOOKUP('Customer Names'!A2313,'Customer Names'!A2313:F4647,1,FALSE)</f>
        <v>Id2312</v>
      </c>
      <c r="B2313" s="11" t="str">
        <f>VLOOKUP('Customer Names'!B2313,'Customer Names'!B2313:G4647,5,FALSE)</f>
        <v>Lindsey</v>
      </c>
      <c r="C2313" s="11">
        <f>VLOOKUP($A2313,'Medical Examinations'!$A2313:$O4647,2,FALSE)</f>
        <v>20.54</v>
      </c>
      <c r="D2313" s="11">
        <f>VLOOKUP($A2313,'Medical Examinations'!$A2313:$O4647,3,FALSE)</f>
        <v>4.2</v>
      </c>
      <c r="E2313" s="11" t="str">
        <f>VLOOKUP($A2313,'Medical Examinations'!$A2313:$P4647,14,FALSE)</f>
        <v>Yes</v>
      </c>
      <c r="F2313" s="11" t="str">
        <f>VLOOKUP($A2313,'Medical Examinations'!$A2313:$O4647,5,FALSE)</f>
        <v>No</v>
      </c>
      <c r="G2313" s="11" t="str">
        <f>VLOOKUP($A2313,'Medical Examinations'!$A2313:$O4647,6,FALSE)</f>
        <v>No</v>
      </c>
      <c r="H2313" s="11">
        <f>VLOOKUP($A2313,'Medical Examinations'!$A2313:$P4647,13,FALSE)</f>
        <v>1</v>
      </c>
      <c r="I2313" s="11" t="str">
        <f>VLOOKUP($A2313,'Medical Examinations'!$A2313:$P4647,16,FALSE)</f>
        <v>No</v>
      </c>
      <c r="J2313" s="11" t="str">
        <f>VLOOKUP($A2313,'Medical Examinations'!$A2313:$P4647,11,FALSE)</f>
        <v>Normal Weight</v>
      </c>
      <c r="K2313" s="11" t="str">
        <f>VLOOKUP($A2313,'Medical Examinations'!$A2313:$P4647,12,FALSE)</f>
        <v>Normal</v>
      </c>
      <c r="L2313" s="11" t="str">
        <f>VLOOKUP($A1144,'Hospitalisation Details'!$K1144:$S3486,7,FALSE)</f>
        <v>20 Oct 1969</v>
      </c>
      <c r="M2313" s="17">
        <f>VLOOKUP($A1144,'Hospitalisation Details'!$K1144:$S3486,9,FALSE)</f>
        <v>9863.4699999999993</v>
      </c>
      <c r="N2313" s="11" t="str">
        <f>VLOOKUP($A1144,'Hospitalisation Details'!$K1144:$S3486,4,FALSE)</f>
        <v>Tier - 3</v>
      </c>
      <c r="O2313" s="11" t="str">
        <f>VLOOKUP($A1144,'Hospitalisation Details'!$K1144:$S3486,5,FALSE)</f>
        <v>Tier - 3</v>
      </c>
      <c r="P2313" s="11" t="str">
        <f>VLOOKUP($A1144,'Hospitalisation Details'!$K1144:$S3486,6,FALSE)</f>
        <v>R1012</v>
      </c>
      <c r="Q2313" s="36">
        <f ca="1">VLOOKUP($A1144,'Hospitalisation Details'!$K1144:$S3486,8,FALSE)</f>
        <v>55</v>
      </c>
    </row>
    <row r="2314" spans="1:17" x14ac:dyDescent="0.3">
      <c r="A2314" s="14" t="str">
        <f>VLOOKUP('Customer Names'!A2314,'Customer Names'!A2314:F4648,1,FALSE)</f>
        <v>Id2313</v>
      </c>
      <c r="B2314" s="11" t="str">
        <f>VLOOKUP('Customer Names'!B2314,'Customer Names'!B2314:G4648,5,FALSE)</f>
        <v>Robert</v>
      </c>
      <c r="C2314" s="11">
        <f>VLOOKUP($A2314,'Medical Examinations'!$A2314:$O4648,2,FALSE)</f>
        <v>20.13</v>
      </c>
      <c r="D2314" s="11">
        <f>VLOOKUP($A2314,'Medical Examinations'!$A2314:$O4648,3,FALSE)</f>
        <v>5.42</v>
      </c>
      <c r="E2314" s="11" t="str">
        <f>VLOOKUP($A2314,'Medical Examinations'!$A2314:$P4648,14,FALSE)</f>
        <v>No</v>
      </c>
      <c r="F2314" s="11" t="str">
        <f>VLOOKUP($A2314,'Medical Examinations'!$A2314:$O4648,5,FALSE)</f>
        <v>No</v>
      </c>
      <c r="G2314" s="11" t="str">
        <f>VLOOKUP($A2314,'Medical Examinations'!$A2314:$O4648,6,FALSE)</f>
        <v>No</v>
      </c>
      <c r="H2314" s="11">
        <f>VLOOKUP($A2314,'Medical Examinations'!$A2314:$P4648,13,FALSE)</f>
        <v>0</v>
      </c>
      <c r="I2314" s="11" t="str">
        <f>VLOOKUP($A2314,'Medical Examinations'!$A2314:$P4648,16,FALSE)</f>
        <v>No</v>
      </c>
      <c r="J2314" s="11" t="str">
        <f>VLOOKUP($A2314,'Medical Examinations'!$A2314:$P4648,11,FALSE)</f>
        <v>Normal Weight</v>
      </c>
      <c r="K2314" s="11" t="str">
        <f>VLOOKUP($A2314,'Medical Examinations'!$A2314:$P4648,12,FALSE)</f>
        <v>Normal</v>
      </c>
      <c r="L2314" s="11" t="str">
        <f>VLOOKUP($A1145,'Hospitalisation Details'!$K1145:$S3487,7,FALSE)</f>
        <v>17 Jul 1971</v>
      </c>
      <c r="M2314" s="17">
        <f>VLOOKUP($A1145,'Hospitalisation Details'!$K1145:$S3487,9,FALSE)</f>
        <v>9861.0300000000007</v>
      </c>
      <c r="N2314" s="11" t="str">
        <f>VLOOKUP($A1145,'Hospitalisation Details'!$K1145:$S3487,4,FALSE)</f>
        <v>Tier - 2</v>
      </c>
      <c r="O2314" s="11" t="str">
        <f>VLOOKUP($A1145,'Hospitalisation Details'!$K1145:$S3487,5,FALSE)</f>
        <v>Tier - 2</v>
      </c>
      <c r="P2314" s="11" t="str">
        <f>VLOOKUP($A1145,'Hospitalisation Details'!$K1145:$S3487,6,FALSE)</f>
        <v>R1011</v>
      </c>
      <c r="Q2314" s="36">
        <f ca="1">VLOOKUP($A1145,'Hospitalisation Details'!$K1145:$S3487,8,FALSE)</f>
        <v>53</v>
      </c>
    </row>
    <row r="2315" spans="1:17" x14ac:dyDescent="0.3">
      <c r="A2315" s="14" t="str">
        <f>VLOOKUP('Customer Names'!A2315,'Customer Names'!A2315:F4649,1,FALSE)</f>
        <v>Id2314</v>
      </c>
      <c r="B2315" s="11" t="str">
        <f>VLOOKUP('Customer Names'!B2315,'Customer Names'!B2315:G4649,5,FALSE)</f>
        <v>Sarah E</v>
      </c>
      <c r="C2315" s="11">
        <f>VLOOKUP($A2315,'Medical Examinations'!$A2315:$O4649,2,FALSE)</f>
        <v>18.93</v>
      </c>
      <c r="D2315" s="11">
        <f>VLOOKUP($A2315,'Medical Examinations'!$A2315:$O4649,3,FALSE)</f>
        <v>6.11</v>
      </c>
      <c r="E2315" s="11" t="str">
        <f>VLOOKUP($A2315,'Medical Examinations'!$A2315:$P4649,14,FALSE)</f>
        <v>No</v>
      </c>
      <c r="F2315" s="11" t="str">
        <f>VLOOKUP($A2315,'Medical Examinations'!$A2315:$O4649,5,FALSE)</f>
        <v>No</v>
      </c>
      <c r="G2315" s="11" t="str">
        <f>VLOOKUP($A2315,'Medical Examinations'!$A2315:$O4649,6,FALSE)</f>
        <v>Yes</v>
      </c>
      <c r="H2315" s="11">
        <f>VLOOKUP($A2315,'Medical Examinations'!$A2315:$P4649,13,FALSE)</f>
        <v>1</v>
      </c>
      <c r="I2315" s="11" t="str">
        <f>VLOOKUP($A2315,'Medical Examinations'!$A2315:$P4649,16,FALSE)</f>
        <v>No</v>
      </c>
      <c r="J2315" s="11" t="str">
        <f>VLOOKUP($A2315,'Medical Examinations'!$A2315:$P4649,11,FALSE)</f>
        <v>Normal Weight</v>
      </c>
      <c r="K2315" s="11" t="str">
        <f>VLOOKUP($A2315,'Medical Examinations'!$A2315:$P4649,12,FALSE)</f>
        <v>Prediabetes</v>
      </c>
      <c r="L2315" s="11" t="str">
        <f>VLOOKUP($A1146,'Hospitalisation Details'!$K1146:$S3488,7,FALSE)</f>
        <v>23 Oct 1971</v>
      </c>
      <c r="M2315" s="17">
        <f>VLOOKUP($A1146,'Hospitalisation Details'!$K1146:$S3488,9,FALSE)</f>
        <v>9855.1299999999992</v>
      </c>
      <c r="N2315" s="11" t="str">
        <f>VLOOKUP($A1146,'Hospitalisation Details'!$K1146:$S3488,4,FALSE)</f>
        <v>Tier - 2</v>
      </c>
      <c r="O2315" s="11" t="str">
        <f>VLOOKUP($A1146,'Hospitalisation Details'!$K1146:$S3488,5,FALSE)</f>
        <v>Tier - 3</v>
      </c>
      <c r="P2315" s="11" t="str">
        <f>VLOOKUP($A1146,'Hospitalisation Details'!$K1146:$S3488,6,FALSE)</f>
        <v>R1013</v>
      </c>
      <c r="Q2315" s="36">
        <f ca="1">VLOOKUP($A1146,'Hospitalisation Details'!$K1146:$S3488,8,FALSE)</f>
        <v>53</v>
      </c>
    </row>
    <row r="2316" spans="1:17" x14ac:dyDescent="0.3">
      <c r="A2316" s="14" t="str">
        <f>VLOOKUP('Customer Names'!A2316,'Customer Names'!A2316:F4650,1,FALSE)</f>
        <v>Id2315</v>
      </c>
      <c r="B2316" s="11" t="str">
        <f>VLOOKUP('Customer Names'!B2316,'Customer Names'!B2316:G4650,5,FALSE)</f>
        <v>Flannery</v>
      </c>
      <c r="C2316" s="11">
        <f>VLOOKUP($A2316,'Medical Examinations'!$A2316:$O4650,2,FALSE)</f>
        <v>24.14</v>
      </c>
      <c r="D2316" s="11">
        <f>VLOOKUP($A2316,'Medical Examinations'!$A2316:$O4650,3,FALSE)</f>
        <v>5.29</v>
      </c>
      <c r="E2316" s="11" t="str">
        <f>VLOOKUP($A2316,'Medical Examinations'!$A2316:$P4650,14,FALSE)</f>
        <v>No</v>
      </c>
      <c r="F2316" s="11" t="str">
        <f>VLOOKUP($A2316,'Medical Examinations'!$A2316:$O4650,5,FALSE)</f>
        <v>Yes</v>
      </c>
      <c r="G2316" s="11" t="str">
        <f>VLOOKUP($A2316,'Medical Examinations'!$A2316:$O4650,6,FALSE)</f>
        <v>No</v>
      </c>
      <c r="H2316" s="11">
        <f>VLOOKUP($A2316,'Medical Examinations'!$A2316:$P4650,13,FALSE)</f>
        <v>1</v>
      </c>
      <c r="I2316" s="11" t="str">
        <f>VLOOKUP($A2316,'Medical Examinations'!$A2316:$P4650,16,FALSE)</f>
        <v>No</v>
      </c>
      <c r="J2316" s="11" t="str">
        <f>VLOOKUP($A2316,'Medical Examinations'!$A2316:$P4650,11,FALSE)</f>
        <v>Normal Weight</v>
      </c>
      <c r="K2316" s="11" t="str">
        <f>VLOOKUP($A2316,'Medical Examinations'!$A2316:$P4650,12,FALSE)</f>
        <v>Normal</v>
      </c>
      <c r="L2316" s="11" t="str">
        <f>VLOOKUP($A1147,'Hospitalisation Details'!$K1147:$S3489,7,FALSE)</f>
        <v>4 Nov 1968</v>
      </c>
      <c r="M2316" s="17">
        <f>VLOOKUP($A1147,'Hospitalisation Details'!$K1147:$S3489,9,FALSE)</f>
        <v>9850.43</v>
      </c>
      <c r="N2316" s="11" t="str">
        <f>VLOOKUP($A1147,'Hospitalisation Details'!$K1147:$S3489,4,FALSE)</f>
        <v>Tier - 3</v>
      </c>
      <c r="O2316" s="11" t="str">
        <f>VLOOKUP($A1147,'Hospitalisation Details'!$K1147:$S3489,5,FALSE)</f>
        <v>Tier - 3</v>
      </c>
      <c r="P2316" s="11" t="str">
        <f>VLOOKUP($A1147,'Hospitalisation Details'!$K1147:$S3489,6,FALSE)</f>
        <v>R1011</v>
      </c>
      <c r="Q2316" s="36">
        <f ca="1">VLOOKUP($A1147,'Hospitalisation Details'!$K1147:$S3489,8,FALSE)</f>
        <v>56</v>
      </c>
    </row>
    <row r="2317" spans="1:17" x14ac:dyDescent="0.3">
      <c r="A2317" s="14" t="str">
        <f>VLOOKUP('Customer Names'!A2317,'Customer Names'!A2317:F4651,1,FALSE)</f>
        <v>Id2316</v>
      </c>
      <c r="B2317" s="11" t="str">
        <f>VLOOKUP('Customer Names'!B2317,'Customer Names'!B2317:G4651,5,FALSE)</f>
        <v>John T</v>
      </c>
      <c r="C2317" s="11">
        <f>VLOOKUP($A2317,'Medical Examinations'!$A2317:$O4651,2,FALSE)</f>
        <v>25.03</v>
      </c>
      <c r="D2317" s="11">
        <f>VLOOKUP($A2317,'Medical Examinations'!$A2317:$O4651,3,FALSE)</f>
        <v>5.91</v>
      </c>
      <c r="E2317" s="11" t="str">
        <f>VLOOKUP($A2317,'Medical Examinations'!$A2317:$P4651,14,FALSE)</f>
        <v>No</v>
      </c>
      <c r="F2317" s="11" t="str">
        <f>VLOOKUP($A2317,'Medical Examinations'!$A2317:$O4651,5,FALSE)</f>
        <v>Yes</v>
      </c>
      <c r="G2317" s="11" t="str">
        <f>VLOOKUP($A2317,'Medical Examinations'!$A2317:$O4651,6,FALSE)</f>
        <v>No</v>
      </c>
      <c r="H2317" s="11">
        <f>VLOOKUP($A2317,'Medical Examinations'!$A2317:$P4651,13,FALSE)</f>
        <v>1</v>
      </c>
      <c r="I2317" s="11" t="str">
        <f>VLOOKUP($A2317,'Medical Examinations'!$A2317:$P4651,16,FALSE)</f>
        <v>No</v>
      </c>
      <c r="J2317" s="11" t="str">
        <f>VLOOKUP($A2317,'Medical Examinations'!$A2317:$P4651,11,FALSE)</f>
        <v>Overweight</v>
      </c>
      <c r="K2317" s="11" t="str">
        <f>VLOOKUP($A2317,'Medical Examinations'!$A2317:$P4651,12,FALSE)</f>
        <v>Prediabetes</v>
      </c>
      <c r="L2317" s="11" t="str">
        <f>VLOOKUP($A1148,'Hospitalisation Details'!$K1148:$S3490,7,FALSE)</f>
        <v>13 Aug 1992</v>
      </c>
      <c r="M2317" s="17">
        <f>VLOOKUP($A1148,'Hospitalisation Details'!$K1148:$S3490,9,FALSE)</f>
        <v>9844.4500000000007</v>
      </c>
      <c r="N2317" s="11" t="str">
        <f>VLOOKUP($A1148,'Hospitalisation Details'!$K1148:$S3490,4,FALSE)</f>
        <v>Tier - 2</v>
      </c>
      <c r="O2317" s="11" t="str">
        <f>VLOOKUP($A1148,'Hospitalisation Details'!$K1148:$S3490,5,FALSE)</f>
        <v>Tier - 1</v>
      </c>
      <c r="P2317" s="11" t="str">
        <f>VLOOKUP($A1148,'Hospitalisation Details'!$K1148:$S3490,6,FALSE)</f>
        <v>R1012</v>
      </c>
      <c r="Q2317" s="36">
        <f ca="1">VLOOKUP($A1148,'Hospitalisation Details'!$K1148:$S3490,8,FALSE)</f>
        <v>32</v>
      </c>
    </row>
    <row r="2318" spans="1:17" x14ac:dyDescent="0.3">
      <c r="A2318" s="14" t="str">
        <f>VLOOKUP('Customer Names'!A2318,'Customer Names'!A2318:F4652,1,FALSE)</f>
        <v>Id2317</v>
      </c>
      <c r="B2318" s="11" t="str">
        <f>VLOOKUP('Customer Names'!B2318,'Customer Names'!B2318:G4652,5,FALSE)</f>
        <v>Koji</v>
      </c>
      <c r="C2318" s="11">
        <f>VLOOKUP($A2318,'Medical Examinations'!$A2318:$O4652,2,FALSE)</f>
        <v>20.47</v>
      </c>
      <c r="D2318" s="11">
        <f>VLOOKUP($A2318,'Medical Examinations'!$A2318:$O4652,3,FALSE)</f>
        <v>5.81</v>
      </c>
      <c r="E2318" s="11" t="str">
        <f>VLOOKUP($A2318,'Medical Examinations'!$A2318:$P4652,14,FALSE)</f>
        <v>Yes</v>
      </c>
      <c r="F2318" s="11" t="str">
        <f>VLOOKUP($A2318,'Medical Examinations'!$A2318:$O4652,5,FALSE)</f>
        <v>No</v>
      </c>
      <c r="G2318" s="11" t="str">
        <f>VLOOKUP($A2318,'Medical Examinations'!$A2318:$O4652,6,FALSE)</f>
        <v>No</v>
      </c>
      <c r="H2318" s="11">
        <f>VLOOKUP($A2318,'Medical Examinations'!$A2318:$P4652,13,FALSE)</f>
        <v>1</v>
      </c>
      <c r="I2318" s="11" t="str">
        <f>VLOOKUP($A2318,'Medical Examinations'!$A2318:$P4652,16,FALSE)</f>
        <v>No</v>
      </c>
      <c r="J2318" s="11" t="str">
        <f>VLOOKUP($A2318,'Medical Examinations'!$A2318:$P4652,11,FALSE)</f>
        <v>Normal Weight</v>
      </c>
      <c r="K2318" s="11" t="str">
        <f>VLOOKUP($A2318,'Medical Examinations'!$A2318:$P4652,12,FALSE)</f>
        <v>Prediabetes</v>
      </c>
      <c r="L2318" s="11" t="str">
        <f>VLOOKUP($A1149,'Hospitalisation Details'!$K1149:$S3491,7,FALSE)</f>
        <v>26 Sep 1972</v>
      </c>
      <c r="M2318" s="17">
        <f>VLOOKUP($A1149,'Hospitalisation Details'!$K1149:$S3491,9,FALSE)</f>
        <v>9836.2099999999991</v>
      </c>
      <c r="N2318" s="11" t="str">
        <f>VLOOKUP($A1149,'Hospitalisation Details'!$K1149:$S3491,4,FALSE)</f>
        <v>Tier - 2</v>
      </c>
      <c r="O2318" s="11" t="str">
        <f>VLOOKUP($A1149,'Hospitalisation Details'!$K1149:$S3491,5,FALSE)</f>
        <v>Tier - 3</v>
      </c>
      <c r="P2318" s="11" t="str">
        <f>VLOOKUP($A1149,'Hospitalisation Details'!$K1149:$S3491,6,FALSE)</f>
        <v>R1021</v>
      </c>
      <c r="Q2318" s="36">
        <f ca="1">VLOOKUP($A1149,'Hospitalisation Details'!$K1149:$S3491,8,FALSE)</f>
        <v>52</v>
      </c>
    </row>
    <row r="2319" spans="1:17" x14ac:dyDescent="0.3">
      <c r="A2319" s="14" t="str">
        <f>VLOOKUP('Customer Names'!A2319,'Customer Names'!A2319:F4653,1,FALSE)</f>
        <v>Id2318</v>
      </c>
      <c r="B2319" s="11" t="str">
        <f>VLOOKUP('Customer Names'!B2319,'Customer Names'!B2319:G4653,5,FALSE)</f>
        <v>Candice M</v>
      </c>
      <c r="C2319" s="11">
        <f>VLOOKUP($A2319,'Medical Examinations'!$A2319:$O4653,2,FALSE)</f>
        <v>18.82</v>
      </c>
      <c r="D2319" s="11">
        <f>VLOOKUP($A2319,'Medical Examinations'!$A2319:$O4653,3,FALSE)</f>
        <v>5.51</v>
      </c>
      <c r="E2319" s="11" t="str">
        <f>VLOOKUP($A2319,'Medical Examinations'!$A2319:$P4653,14,FALSE)</f>
        <v>Yes</v>
      </c>
      <c r="F2319" s="11" t="str">
        <f>VLOOKUP($A2319,'Medical Examinations'!$A2319:$O4653,5,FALSE)</f>
        <v>No</v>
      </c>
      <c r="G2319" s="11" t="str">
        <f>VLOOKUP($A2319,'Medical Examinations'!$A2319:$O4653,6,FALSE)</f>
        <v>No</v>
      </c>
      <c r="H2319" s="11">
        <f>VLOOKUP($A2319,'Medical Examinations'!$A2319:$P4653,13,FALSE)</f>
        <v>0</v>
      </c>
      <c r="I2319" s="11" t="str">
        <f>VLOOKUP($A2319,'Medical Examinations'!$A2319:$P4653,16,FALSE)</f>
        <v>No</v>
      </c>
      <c r="J2319" s="11" t="str">
        <f>VLOOKUP($A2319,'Medical Examinations'!$A2319:$P4653,11,FALSE)</f>
        <v>Normal Weight</v>
      </c>
      <c r="K2319" s="11" t="str">
        <f>VLOOKUP($A2319,'Medical Examinations'!$A2319:$P4653,12,FALSE)</f>
        <v>Normal</v>
      </c>
      <c r="L2319" s="11" t="str">
        <f>VLOOKUP($A1150,'Hospitalisation Details'!$K1150:$S3492,7,FALSE)</f>
        <v>28 Jun 1972</v>
      </c>
      <c r="M2319" s="17">
        <f>VLOOKUP($A1150,'Hospitalisation Details'!$K1150:$S3492,9,FALSE)</f>
        <v>9819.25</v>
      </c>
      <c r="N2319" s="11" t="str">
        <f>VLOOKUP($A1150,'Hospitalisation Details'!$K1150:$S3492,4,FALSE)</f>
        <v>Tier - 2</v>
      </c>
      <c r="O2319" s="11" t="str">
        <f>VLOOKUP($A1150,'Hospitalisation Details'!$K1150:$S3492,5,FALSE)</f>
        <v>Tier - 2</v>
      </c>
      <c r="P2319" s="11" t="str">
        <f>VLOOKUP($A1150,'Hospitalisation Details'!$K1150:$S3492,6,FALSE)</f>
        <v>R1021</v>
      </c>
      <c r="Q2319" s="36">
        <f ca="1">VLOOKUP($A1150,'Hospitalisation Details'!$K1150:$S3492,8,FALSE)</f>
        <v>52</v>
      </c>
    </row>
    <row r="2320" spans="1:17" x14ac:dyDescent="0.3">
      <c r="A2320" s="14" t="str">
        <f>VLOOKUP('Customer Names'!A2320,'Customer Names'!A2320:F4654,1,FALSE)</f>
        <v>Id2319</v>
      </c>
      <c r="B2320" s="11" t="str">
        <f>VLOOKUP('Customer Names'!B2320,'Customer Names'!B2320:G4654,5,FALSE)</f>
        <v>Theodore A</v>
      </c>
      <c r="C2320" s="11">
        <f>VLOOKUP($A2320,'Medical Examinations'!$A2320:$O4654,2,FALSE)</f>
        <v>17.079999999999998</v>
      </c>
      <c r="D2320" s="11">
        <f>VLOOKUP($A2320,'Medical Examinations'!$A2320:$O4654,3,FALSE)</f>
        <v>5.73</v>
      </c>
      <c r="E2320" s="11" t="str">
        <f>VLOOKUP($A2320,'Medical Examinations'!$A2320:$P4654,14,FALSE)</f>
        <v>No</v>
      </c>
      <c r="F2320" s="11" t="str">
        <f>VLOOKUP($A2320,'Medical Examinations'!$A2320:$O4654,5,FALSE)</f>
        <v>No</v>
      </c>
      <c r="G2320" s="11" t="str">
        <f>VLOOKUP($A2320,'Medical Examinations'!$A2320:$O4654,6,FALSE)</f>
        <v>Yes</v>
      </c>
      <c r="H2320" s="11">
        <f>VLOOKUP($A2320,'Medical Examinations'!$A2320:$P4654,13,FALSE)</f>
        <v>1</v>
      </c>
      <c r="I2320" s="11" t="str">
        <f>VLOOKUP($A2320,'Medical Examinations'!$A2320:$P4654,16,FALSE)</f>
        <v>No</v>
      </c>
      <c r="J2320" s="11" t="str">
        <f>VLOOKUP($A2320,'Medical Examinations'!$A2320:$P4654,11,FALSE)</f>
        <v>Underweight</v>
      </c>
      <c r="K2320" s="11" t="str">
        <f>VLOOKUP($A2320,'Medical Examinations'!$A2320:$P4654,12,FALSE)</f>
        <v>Prediabetes</v>
      </c>
      <c r="L2320" s="11" t="str">
        <f>VLOOKUP($A1151,'Hospitalisation Details'!$K1151:$S3493,7,FALSE)</f>
        <v>17 Sep 1973</v>
      </c>
      <c r="M2320" s="17">
        <f>VLOOKUP($A1151,'Hospitalisation Details'!$K1151:$S3493,9,FALSE)</f>
        <v>9800.89</v>
      </c>
      <c r="N2320" s="11" t="str">
        <f>VLOOKUP($A1151,'Hospitalisation Details'!$K1151:$S3493,4,FALSE)</f>
        <v>Tier - 2</v>
      </c>
      <c r="O2320" s="11" t="str">
        <f>VLOOKUP($A1151,'Hospitalisation Details'!$K1151:$S3493,5,FALSE)</f>
        <v>Tier - 1</v>
      </c>
      <c r="P2320" s="11" t="str">
        <f>VLOOKUP($A1151,'Hospitalisation Details'!$K1151:$S3493,6,FALSE)</f>
        <v>R1013</v>
      </c>
      <c r="Q2320" s="36">
        <f ca="1">VLOOKUP($A1151,'Hospitalisation Details'!$K1151:$S3493,8,FALSE)</f>
        <v>51</v>
      </c>
    </row>
    <row r="2321" spans="1:17" x14ac:dyDescent="0.3">
      <c r="A2321" s="14" t="str">
        <f>VLOOKUP('Customer Names'!A2321,'Customer Names'!A2321:F4655,1,FALSE)</f>
        <v>Id2320</v>
      </c>
      <c r="B2321" s="11" t="str">
        <f>VLOOKUP('Customer Names'!B2321,'Customer Names'!B2321:G4655,5,FALSE)</f>
        <v>Lindy</v>
      </c>
      <c r="C2321" s="11">
        <f>VLOOKUP($A2321,'Medical Examinations'!$A2321:$O4655,2,FALSE)</f>
        <v>19.21</v>
      </c>
      <c r="D2321" s="11">
        <f>VLOOKUP($A2321,'Medical Examinations'!$A2321:$O4655,3,FALSE)</f>
        <v>5.53</v>
      </c>
      <c r="E2321" s="11" t="str">
        <f>VLOOKUP($A2321,'Medical Examinations'!$A2321:$P4655,14,FALSE)</f>
        <v>Yes</v>
      </c>
      <c r="F2321" s="11" t="str">
        <f>VLOOKUP($A2321,'Medical Examinations'!$A2321:$O4655,5,FALSE)</f>
        <v>No</v>
      </c>
      <c r="G2321" s="11" t="str">
        <f>VLOOKUP($A2321,'Medical Examinations'!$A2321:$O4655,6,FALSE)</f>
        <v>No</v>
      </c>
      <c r="H2321" s="11">
        <f>VLOOKUP($A2321,'Medical Examinations'!$A2321:$P4655,13,FALSE)</f>
        <v>0</v>
      </c>
      <c r="I2321" s="11" t="str">
        <f>VLOOKUP($A2321,'Medical Examinations'!$A2321:$P4655,16,FALSE)</f>
        <v>No</v>
      </c>
      <c r="J2321" s="11" t="str">
        <f>VLOOKUP($A2321,'Medical Examinations'!$A2321:$P4655,11,FALSE)</f>
        <v>Normal Weight</v>
      </c>
      <c r="K2321" s="11" t="str">
        <f>VLOOKUP($A2321,'Medical Examinations'!$A2321:$P4655,12,FALSE)</f>
        <v>Normal</v>
      </c>
      <c r="L2321" s="11" t="str">
        <f>VLOOKUP($A1152,'Hospitalisation Details'!$K1152:$S3494,7,FALSE)</f>
        <v>7 Jun 1977</v>
      </c>
      <c r="M2321" s="17">
        <f>VLOOKUP($A1152,'Hospitalisation Details'!$K1152:$S3494,9,FALSE)</f>
        <v>9788.8700000000008</v>
      </c>
      <c r="N2321" s="11" t="str">
        <f>VLOOKUP($A1152,'Hospitalisation Details'!$K1152:$S3494,4,FALSE)</f>
        <v>Tier - 3</v>
      </c>
      <c r="O2321" s="11" t="str">
        <f>VLOOKUP($A1152,'Hospitalisation Details'!$K1152:$S3494,5,FALSE)</f>
        <v>Tier - 2</v>
      </c>
      <c r="P2321" s="11" t="str">
        <f>VLOOKUP($A1152,'Hospitalisation Details'!$K1152:$S3494,6,FALSE)</f>
        <v>R1013</v>
      </c>
      <c r="Q2321" s="36">
        <f ca="1">VLOOKUP($A1152,'Hospitalisation Details'!$K1152:$S3494,8,FALSE)</f>
        <v>47</v>
      </c>
    </row>
    <row r="2322" spans="1:17" x14ac:dyDescent="0.3">
      <c r="A2322" s="14" t="str">
        <f>VLOOKUP('Customer Names'!A2322,'Customer Names'!A2322:F4656,1,FALSE)</f>
        <v>Id2321</v>
      </c>
      <c r="B2322" s="11" t="str">
        <f>VLOOKUP('Customer Names'!B2322,'Customer Names'!B2322:G4656,5,FALSE)</f>
        <v>Thomas</v>
      </c>
      <c r="C2322" s="11">
        <f>VLOOKUP($A2322,'Medical Examinations'!$A2322:$O4656,2,FALSE)</f>
        <v>17.86</v>
      </c>
      <c r="D2322" s="11">
        <f>VLOOKUP($A2322,'Medical Examinations'!$A2322:$O4656,3,FALSE)</f>
        <v>5.43</v>
      </c>
      <c r="E2322" s="11" t="str">
        <f>VLOOKUP($A2322,'Medical Examinations'!$A2322:$P4656,14,FALSE)</f>
        <v>No</v>
      </c>
      <c r="F2322" s="11" t="str">
        <f>VLOOKUP($A2322,'Medical Examinations'!$A2322:$O4656,5,FALSE)</f>
        <v>No</v>
      </c>
      <c r="G2322" s="11" t="str">
        <f>VLOOKUP($A2322,'Medical Examinations'!$A2322:$O4656,6,FALSE)</f>
        <v>Yes</v>
      </c>
      <c r="H2322" s="11">
        <f>VLOOKUP($A2322,'Medical Examinations'!$A2322:$P4656,13,FALSE)</f>
        <v>1</v>
      </c>
      <c r="I2322" s="11" t="str">
        <f>VLOOKUP($A2322,'Medical Examinations'!$A2322:$P4656,16,FALSE)</f>
        <v>No</v>
      </c>
      <c r="J2322" s="11" t="str">
        <f>VLOOKUP($A2322,'Medical Examinations'!$A2322:$P4656,11,FALSE)</f>
        <v>Underweight</v>
      </c>
      <c r="K2322" s="11" t="str">
        <f>VLOOKUP($A2322,'Medical Examinations'!$A2322:$P4656,12,FALSE)</f>
        <v>Normal</v>
      </c>
      <c r="L2322" s="11" t="str">
        <f>VLOOKUP($A1153,'Hospitalisation Details'!$K1153:$S3495,7,FALSE)</f>
        <v>8 Aug 1996</v>
      </c>
      <c r="M2322" s="17">
        <f>VLOOKUP($A1153,'Hospitalisation Details'!$K1153:$S3495,9,FALSE)</f>
        <v>9787.32</v>
      </c>
      <c r="N2322" s="11" t="str">
        <f>VLOOKUP($A1153,'Hospitalisation Details'!$K1153:$S3495,4,FALSE)</f>
        <v>Tier - 2</v>
      </c>
      <c r="O2322" s="11" t="str">
        <f>VLOOKUP($A1153,'Hospitalisation Details'!$K1153:$S3495,5,FALSE)</f>
        <v>Tier - 3</v>
      </c>
      <c r="P2322" s="11" t="str">
        <f>VLOOKUP($A1153,'Hospitalisation Details'!$K1153:$S3495,6,FALSE)</f>
        <v>R1023</v>
      </c>
      <c r="Q2322" s="36">
        <f ca="1">VLOOKUP($A1153,'Hospitalisation Details'!$K1153:$S3495,8,FALSE)</f>
        <v>28</v>
      </c>
    </row>
    <row r="2323" spans="1:17" x14ac:dyDescent="0.3">
      <c r="A2323" s="14" t="str">
        <f>VLOOKUP('Customer Names'!A2323,'Customer Names'!A2323:F4657,1,FALSE)</f>
        <v>Id2322</v>
      </c>
      <c r="B2323" s="11" t="str">
        <f>VLOOKUP('Customer Names'!B2323,'Customer Names'!B2323:G4657,5,FALSE)</f>
        <v>Holly</v>
      </c>
      <c r="C2323" s="11">
        <f>VLOOKUP($A2323,'Medical Examinations'!$A2323:$O4657,2,FALSE)</f>
        <v>21.38</v>
      </c>
      <c r="D2323" s="11">
        <f>VLOOKUP($A2323,'Medical Examinations'!$A2323:$O4657,3,FALSE)</f>
        <v>8.01</v>
      </c>
      <c r="E2323" s="11" t="str">
        <f>VLOOKUP($A2323,'Medical Examinations'!$A2323:$P4657,14,FALSE)</f>
        <v>No</v>
      </c>
      <c r="F2323" s="11" t="str">
        <f>VLOOKUP($A2323,'Medical Examinations'!$A2323:$O4657,5,FALSE)</f>
        <v>No</v>
      </c>
      <c r="G2323" s="11" t="str">
        <f>VLOOKUP($A2323,'Medical Examinations'!$A2323:$O4657,6,FALSE)</f>
        <v>No</v>
      </c>
      <c r="H2323" s="11">
        <f>VLOOKUP($A2323,'Medical Examinations'!$A2323:$P4657,13,FALSE)</f>
        <v>0</v>
      </c>
      <c r="I2323" s="11" t="str">
        <f>VLOOKUP($A2323,'Medical Examinations'!$A2323:$P4657,16,FALSE)</f>
        <v>No</v>
      </c>
      <c r="J2323" s="11" t="str">
        <f>VLOOKUP($A2323,'Medical Examinations'!$A2323:$P4657,11,FALSE)</f>
        <v>Normal Weight</v>
      </c>
      <c r="K2323" s="11" t="str">
        <f>VLOOKUP($A2323,'Medical Examinations'!$A2323:$P4657,12,FALSE)</f>
        <v>Diabetes</v>
      </c>
      <c r="L2323" s="11" t="str">
        <f>VLOOKUP($A1154,'Hospitalisation Details'!$K1154:$S3496,7,FALSE)</f>
        <v>7 Jul 1973</v>
      </c>
      <c r="M2323" s="17">
        <f>VLOOKUP($A1154,'Hospitalisation Details'!$K1154:$S3496,9,FALSE)</f>
        <v>9778.35</v>
      </c>
      <c r="N2323" s="11" t="str">
        <f>VLOOKUP($A1154,'Hospitalisation Details'!$K1154:$S3496,4,FALSE)</f>
        <v>Tier - 2</v>
      </c>
      <c r="O2323" s="11" t="str">
        <f>VLOOKUP($A1154,'Hospitalisation Details'!$K1154:$S3496,5,FALSE)</f>
        <v>Tier - 2</v>
      </c>
      <c r="P2323" s="11" t="str">
        <f>VLOOKUP($A1154,'Hospitalisation Details'!$K1154:$S3496,6,FALSE)</f>
        <v>R1024</v>
      </c>
      <c r="Q2323" s="36">
        <f ca="1">VLOOKUP($A1154,'Hospitalisation Details'!$K1154:$S3496,8,FALSE)</f>
        <v>51</v>
      </c>
    </row>
    <row r="2324" spans="1:17" x14ac:dyDescent="0.3">
      <c r="A2324" s="14" t="str">
        <f>VLOOKUP('Customer Names'!A2324,'Customer Names'!A2324:F4658,1,FALSE)</f>
        <v>Id2323</v>
      </c>
      <c r="B2324" s="11" t="str">
        <f>VLOOKUP('Customer Names'!B2324,'Customer Names'!B2324:G4658,5,FALSE)</f>
        <v>Matthew</v>
      </c>
      <c r="C2324" s="11">
        <f>VLOOKUP($A2324,'Medical Examinations'!$A2324:$O4658,2,FALSE)</f>
        <v>23.35</v>
      </c>
      <c r="D2324" s="11">
        <f>VLOOKUP($A2324,'Medical Examinations'!$A2324:$O4658,3,FALSE)</f>
        <v>5.94</v>
      </c>
      <c r="E2324" s="11" t="str">
        <f>VLOOKUP($A2324,'Medical Examinations'!$A2324:$P4658,14,FALSE)</f>
        <v>No</v>
      </c>
      <c r="F2324" s="11" t="str">
        <f>VLOOKUP($A2324,'Medical Examinations'!$A2324:$O4658,5,FALSE)</f>
        <v>No</v>
      </c>
      <c r="G2324" s="11" t="str">
        <f>VLOOKUP($A2324,'Medical Examinations'!$A2324:$O4658,6,FALSE)</f>
        <v>No</v>
      </c>
      <c r="H2324" s="11">
        <f>VLOOKUP($A2324,'Medical Examinations'!$A2324:$P4658,13,FALSE)</f>
        <v>0</v>
      </c>
      <c r="I2324" s="11" t="str">
        <f>VLOOKUP($A2324,'Medical Examinations'!$A2324:$P4658,16,FALSE)</f>
        <v>No</v>
      </c>
      <c r="J2324" s="11" t="str">
        <f>VLOOKUP($A2324,'Medical Examinations'!$A2324:$P4658,11,FALSE)</f>
        <v>Normal Weight</v>
      </c>
      <c r="K2324" s="11" t="str">
        <f>VLOOKUP($A2324,'Medical Examinations'!$A2324:$P4658,12,FALSE)</f>
        <v>Prediabetes</v>
      </c>
      <c r="L2324" s="11" t="str">
        <f>VLOOKUP($A1155,'Hospitalisation Details'!$K1155:$S3497,7,FALSE)</f>
        <v>5 Sep 1965</v>
      </c>
      <c r="M2324" s="17">
        <f>VLOOKUP($A1155,'Hospitalisation Details'!$K1155:$S3497,9,FALSE)</f>
        <v>9764.08</v>
      </c>
      <c r="N2324" s="11" t="str">
        <f>VLOOKUP($A1155,'Hospitalisation Details'!$K1155:$S3497,4,FALSE)</f>
        <v>Tier - 3</v>
      </c>
      <c r="O2324" s="11" t="str">
        <f>VLOOKUP($A1155,'Hospitalisation Details'!$K1155:$S3497,5,FALSE)</f>
        <v>Tier - 1</v>
      </c>
      <c r="P2324" s="11" t="str">
        <f>VLOOKUP($A1155,'Hospitalisation Details'!$K1155:$S3497,6,FALSE)</f>
        <v>R1012</v>
      </c>
      <c r="Q2324" s="36">
        <f ca="1">VLOOKUP($A1155,'Hospitalisation Details'!$K1155:$S3497,8,FALSE)</f>
        <v>59</v>
      </c>
    </row>
    <row r="2325" spans="1:17" x14ac:dyDescent="0.3">
      <c r="A2325" s="14" t="str">
        <f>VLOOKUP('Customer Names'!A2325,'Customer Names'!A2325:F4659,1,FALSE)</f>
        <v>Id2324</v>
      </c>
      <c r="B2325" s="11" t="str">
        <f>VLOOKUP('Customer Names'!B2325,'Customer Names'!B2325:G4659,5,FALSE)</f>
        <v>Meghan K</v>
      </c>
      <c r="C2325" s="11">
        <f>VLOOKUP($A2325,'Medical Examinations'!$A2325:$O4659,2,FALSE)</f>
        <v>22.24</v>
      </c>
      <c r="D2325" s="11">
        <f>VLOOKUP($A2325,'Medical Examinations'!$A2325:$O4659,3,FALSE)</f>
        <v>5.04</v>
      </c>
      <c r="E2325" s="11" t="str">
        <f>VLOOKUP($A2325,'Medical Examinations'!$A2325:$P4659,14,FALSE)</f>
        <v>No</v>
      </c>
      <c r="F2325" s="11" t="str">
        <f>VLOOKUP($A2325,'Medical Examinations'!$A2325:$O4659,5,FALSE)</f>
        <v>No</v>
      </c>
      <c r="G2325" s="11" t="str">
        <f>VLOOKUP($A2325,'Medical Examinations'!$A2325:$O4659,6,FALSE)</f>
        <v>No</v>
      </c>
      <c r="H2325" s="11">
        <f>VLOOKUP($A2325,'Medical Examinations'!$A2325:$P4659,13,FALSE)</f>
        <v>0</v>
      </c>
      <c r="I2325" s="11" t="str">
        <f>VLOOKUP($A2325,'Medical Examinations'!$A2325:$P4659,16,FALSE)</f>
        <v>No</v>
      </c>
      <c r="J2325" s="11" t="str">
        <f>VLOOKUP($A2325,'Medical Examinations'!$A2325:$P4659,11,FALSE)</f>
        <v>Normal Weight</v>
      </c>
      <c r="K2325" s="11" t="str">
        <f>VLOOKUP($A2325,'Medical Examinations'!$A2325:$P4659,12,FALSE)</f>
        <v>Normal</v>
      </c>
      <c r="L2325" s="11" t="str">
        <f>VLOOKUP($A1156,'Hospitalisation Details'!$K1156:$S3498,7,FALSE)</f>
        <v>14 Jul 2001</v>
      </c>
      <c r="M2325" s="17">
        <f>VLOOKUP($A1156,'Hospitalisation Details'!$K1156:$S3498,9,FALSE)</f>
        <v>9753.49</v>
      </c>
      <c r="N2325" s="11" t="str">
        <f>VLOOKUP($A1156,'Hospitalisation Details'!$K1156:$S3498,4,FALSE)</f>
        <v>Tier - 2</v>
      </c>
      <c r="O2325" s="11" t="str">
        <f>VLOOKUP($A1156,'Hospitalisation Details'!$K1156:$S3498,5,FALSE)</f>
        <v>Tier - 2</v>
      </c>
      <c r="P2325" s="11" t="str">
        <f>VLOOKUP($A1156,'Hospitalisation Details'!$K1156:$S3498,6,FALSE)</f>
        <v>R1012</v>
      </c>
      <c r="Q2325" s="36">
        <f ca="1">VLOOKUP($A1156,'Hospitalisation Details'!$K1156:$S3498,8,FALSE)</f>
        <v>23</v>
      </c>
    </row>
    <row r="2326" spans="1:17" x14ac:dyDescent="0.3">
      <c r="A2326" s="14" t="str">
        <f>VLOOKUP('Customer Names'!A2326,'Customer Names'!A2326:F4660,1,FALSE)</f>
        <v>Id2325</v>
      </c>
      <c r="B2326" s="11" t="str">
        <f>VLOOKUP('Customer Names'!B2326,'Customer Names'!B2326:G4660,5,FALSE)</f>
        <v>Fred</v>
      </c>
      <c r="C2326" s="11">
        <f>VLOOKUP($A2326,'Medical Examinations'!$A2326:$O4660,2,FALSE)</f>
        <v>24.76</v>
      </c>
      <c r="D2326" s="11">
        <f>VLOOKUP($A2326,'Medical Examinations'!$A2326:$O4660,3,FALSE)</f>
        <v>4.54</v>
      </c>
      <c r="E2326" s="11" t="str">
        <f>VLOOKUP($A2326,'Medical Examinations'!$A2326:$P4660,14,FALSE)</f>
        <v>Yes</v>
      </c>
      <c r="F2326" s="11" t="str">
        <f>VLOOKUP($A2326,'Medical Examinations'!$A2326:$O4660,5,FALSE)</f>
        <v>No</v>
      </c>
      <c r="G2326" s="11" t="str">
        <f>VLOOKUP($A2326,'Medical Examinations'!$A2326:$O4660,6,FALSE)</f>
        <v>No</v>
      </c>
      <c r="H2326" s="11">
        <f>VLOOKUP($A2326,'Medical Examinations'!$A2326:$P4660,13,FALSE)</f>
        <v>0</v>
      </c>
      <c r="I2326" s="11" t="str">
        <f>VLOOKUP($A2326,'Medical Examinations'!$A2326:$P4660,16,FALSE)</f>
        <v>No</v>
      </c>
      <c r="J2326" s="11" t="str">
        <f>VLOOKUP($A2326,'Medical Examinations'!$A2326:$P4660,11,FALSE)</f>
        <v>Normal Weight</v>
      </c>
      <c r="K2326" s="11" t="str">
        <f>VLOOKUP($A2326,'Medical Examinations'!$A2326:$P4660,12,FALSE)</f>
        <v>Normal</v>
      </c>
      <c r="L2326" s="11" t="str">
        <f>VLOOKUP($A1157,'Hospitalisation Details'!$K1157:$S3499,7,FALSE)</f>
        <v>4 Jul 1970</v>
      </c>
      <c r="M2326" s="17">
        <f>VLOOKUP($A1157,'Hospitalisation Details'!$K1157:$S3499,9,FALSE)</f>
        <v>9748.91</v>
      </c>
      <c r="N2326" s="11" t="str">
        <f>VLOOKUP($A1157,'Hospitalisation Details'!$K1157:$S3499,4,FALSE)</f>
        <v>Tier - 2</v>
      </c>
      <c r="O2326" s="11" t="str">
        <f>VLOOKUP($A1157,'Hospitalisation Details'!$K1157:$S3499,5,FALSE)</f>
        <v>Tier - 1</v>
      </c>
      <c r="P2326" s="11" t="str">
        <f>VLOOKUP($A1157,'Hospitalisation Details'!$K1157:$S3499,6,FALSE)</f>
        <v>R1013</v>
      </c>
      <c r="Q2326" s="36">
        <f ca="1">VLOOKUP($A1157,'Hospitalisation Details'!$K1157:$S3499,8,FALSE)</f>
        <v>54</v>
      </c>
    </row>
    <row r="2327" spans="1:17" x14ac:dyDescent="0.3">
      <c r="A2327" s="14" t="str">
        <f>VLOOKUP('Customer Names'!A2327,'Customer Names'!A2327:F4661,1,FALSE)</f>
        <v>Id2326</v>
      </c>
      <c r="B2327" s="11" t="str">
        <f>VLOOKUP('Customer Names'!B2327,'Customer Names'!B2327:G4661,5,FALSE)</f>
        <v>Sebastian</v>
      </c>
      <c r="C2327" s="11">
        <f>VLOOKUP($A2327,'Medical Examinations'!$A2327:$O4661,2,FALSE)</f>
        <v>20.100000000000001</v>
      </c>
      <c r="D2327" s="11">
        <f>VLOOKUP($A2327,'Medical Examinations'!$A2327:$O4661,3,FALSE)</f>
        <v>5.6</v>
      </c>
      <c r="E2327" s="11" t="str">
        <f>VLOOKUP($A2327,'Medical Examinations'!$A2327:$P4661,14,FALSE)</f>
        <v>Yes</v>
      </c>
      <c r="F2327" s="11" t="str">
        <f>VLOOKUP($A2327,'Medical Examinations'!$A2327:$O4661,5,FALSE)</f>
        <v>No</v>
      </c>
      <c r="G2327" s="11" t="str">
        <f>VLOOKUP($A2327,'Medical Examinations'!$A2327:$O4661,6,FALSE)</f>
        <v>Yes</v>
      </c>
      <c r="H2327" s="11">
        <f>VLOOKUP($A2327,'Medical Examinations'!$A2327:$P4661,13,FALSE)</f>
        <v>1</v>
      </c>
      <c r="I2327" s="11" t="str">
        <f>VLOOKUP($A2327,'Medical Examinations'!$A2327:$P4661,16,FALSE)</f>
        <v>No</v>
      </c>
      <c r="J2327" s="11" t="str">
        <f>VLOOKUP($A2327,'Medical Examinations'!$A2327:$P4661,11,FALSE)</f>
        <v>Normal Weight</v>
      </c>
      <c r="K2327" s="11" t="str">
        <f>VLOOKUP($A2327,'Medical Examinations'!$A2327:$P4661,12,FALSE)</f>
        <v>Normal</v>
      </c>
      <c r="L2327" s="11" t="str">
        <f>VLOOKUP($A1158,'Hospitalisation Details'!$K1158:$S3500,7,FALSE)</f>
        <v>18 Aug 1970</v>
      </c>
      <c r="M2327" s="17">
        <f>VLOOKUP($A1158,'Hospitalisation Details'!$K1158:$S3500,9,FALSE)</f>
        <v>9724.5300000000007</v>
      </c>
      <c r="N2327" s="11" t="str">
        <f>VLOOKUP($A1158,'Hospitalisation Details'!$K1158:$S3500,4,FALSE)</f>
        <v>Tier - 3</v>
      </c>
      <c r="O2327" s="11" t="str">
        <f>VLOOKUP($A1158,'Hospitalisation Details'!$K1158:$S3500,5,FALSE)</f>
        <v>Tier - 1</v>
      </c>
      <c r="P2327" s="11" t="str">
        <f>VLOOKUP($A1158,'Hospitalisation Details'!$K1158:$S3500,6,FALSE)</f>
        <v>R1011</v>
      </c>
      <c r="Q2327" s="36">
        <f ca="1">VLOOKUP($A1158,'Hospitalisation Details'!$K1158:$S3500,8,FALSE)</f>
        <v>54</v>
      </c>
    </row>
    <row r="2328" spans="1:17" x14ac:dyDescent="0.3">
      <c r="A2328" s="14" t="str">
        <f>VLOOKUP('Customer Names'!A2328,'Customer Names'!A2328:F4662,1,FALSE)</f>
        <v>Id2327</v>
      </c>
      <c r="B2328" s="11" t="str">
        <f>VLOOKUP('Customer Names'!B2328,'Customer Names'!B2328:G4662,5,FALSE)</f>
        <v>Laura</v>
      </c>
      <c r="C2328" s="11">
        <f>VLOOKUP($A2328,'Medical Examinations'!$A2328:$O4662,2,FALSE)</f>
        <v>21.77</v>
      </c>
      <c r="D2328" s="11">
        <f>VLOOKUP($A2328,'Medical Examinations'!$A2328:$O4662,3,FALSE)</f>
        <v>10.67</v>
      </c>
      <c r="E2328" s="11" t="str">
        <f>VLOOKUP($A2328,'Medical Examinations'!$A2328:$P4662,14,FALSE)</f>
        <v>No</v>
      </c>
      <c r="F2328" s="11" t="str">
        <f>VLOOKUP($A2328,'Medical Examinations'!$A2328:$O4662,5,FALSE)</f>
        <v>No</v>
      </c>
      <c r="G2328" s="11" t="str">
        <f>VLOOKUP($A2328,'Medical Examinations'!$A2328:$O4662,6,FALSE)</f>
        <v>No</v>
      </c>
      <c r="H2328" s="11">
        <f>VLOOKUP($A2328,'Medical Examinations'!$A2328:$P4662,13,FALSE)</f>
        <v>0</v>
      </c>
      <c r="I2328" s="11" t="str">
        <f>VLOOKUP($A2328,'Medical Examinations'!$A2328:$P4662,16,FALSE)</f>
        <v>No</v>
      </c>
      <c r="J2328" s="11" t="str">
        <f>VLOOKUP($A2328,'Medical Examinations'!$A2328:$P4662,11,FALSE)</f>
        <v>Normal Weight</v>
      </c>
      <c r="K2328" s="11" t="str">
        <f>VLOOKUP($A2328,'Medical Examinations'!$A2328:$P4662,12,FALSE)</f>
        <v>Diabetes</v>
      </c>
      <c r="L2328" s="11" t="str">
        <f>VLOOKUP($A1159,'Hospitalisation Details'!$K1159:$S3501,7,FALSE)</f>
        <v>12 Sep 1970</v>
      </c>
      <c r="M2328" s="17">
        <f>VLOOKUP($A1159,'Hospitalisation Details'!$K1159:$S3501,9,FALSE)</f>
        <v>9722.77</v>
      </c>
      <c r="N2328" s="11" t="str">
        <f>VLOOKUP($A1159,'Hospitalisation Details'!$K1159:$S3501,4,FALSE)</f>
        <v>Tier - 3</v>
      </c>
      <c r="O2328" s="11" t="str">
        <f>VLOOKUP($A1159,'Hospitalisation Details'!$K1159:$S3501,5,FALSE)</f>
        <v>Tier - 1</v>
      </c>
      <c r="P2328" s="11" t="str">
        <f>VLOOKUP($A1159,'Hospitalisation Details'!$K1159:$S3501,6,FALSE)</f>
        <v>R1016</v>
      </c>
      <c r="Q2328" s="36">
        <f ca="1">VLOOKUP($A1159,'Hospitalisation Details'!$K1159:$S3501,8,FALSE)</f>
        <v>54</v>
      </c>
    </row>
    <row r="2329" spans="1:17" x14ac:dyDescent="0.3">
      <c r="A2329" s="14" t="str">
        <f>VLOOKUP('Customer Names'!A2329,'Customer Names'!A2329:F4663,1,FALSE)</f>
        <v>Id2328</v>
      </c>
      <c r="B2329" s="11" t="str">
        <f>VLOOKUP('Customer Names'!B2329,'Customer Names'!B2329:G4663,5,FALSE)</f>
        <v>Nicole</v>
      </c>
      <c r="C2329" s="11">
        <f>VLOOKUP($A2329,'Medical Examinations'!$A2329:$O4663,2,FALSE)</f>
        <v>17.82</v>
      </c>
      <c r="D2329" s="11">
        <f>VLOOKUP($A2329,'Medical Examinations'!$A2329:$O4663,3,FALSE)</f>
        <v>5.26</v>
      </c>
      <c r="E2329" s="11" t="str">
        <f>VLOOKUP($A2329,'Medical Examinations'!$A2329:$P4663,14,FALSE)</f>
        <v>Yes</v>
      </c>
      <c r="F2329" s="11" t="str">
        <f>VLOOKUP($A2329,'Medical Examinations'!$A2329:$O4663,5,FALSE)</f>
        <v>No</v>
      </c>
      <c r="G2329" s="11" t="str">
        <f>VLOOKUP($A2329,'Medical Examinations'!$A2329:$O4663,6,FALSE)</f>
        <v>No</v>
      </c>
      <c r="H2329" s="11">
        <f>VLOOKUP($A2329,'Medical Examinations'!$A2329:$P4663,13,FALSE)</f>
        <v>1</v>
      </c>
      <c r="I2329" s="11" t="str">
        <f>VLOOKUP($A2329,'Medical Examinations'!$A2329:$P4663,16,FALSE)</f>
        <v>No</v>
      </c>
      <c r="J2329" s="11" t="str">
        <f>VLOOKUP($A2329,'Medical Examinations'!$A2329:$P4663,11,FALSE)</f>
        <v>Underweight</v>
      </c>
      <c r="K2329" s="11" t="str">
        <f>VLOOKUP($A2329,'Medical Examinations'!$A2329:$P4663,12,FALSE)</f>
        <v>Normal</v>
      </c>
      <c r="L2329" s="11" t="str">
        <f>VLOOKUP($A1160,'Hospitalisation Details'!$K1160:$S3502,7,FALSE)</f>
        <v>27 Jun 1975</v>
      </c>
      <c r="M2329" s="17">
        <f>VLOOKUP($A1160,'Hospitalisation Details'!$K1160:$S3502,9,FALSE)</f>
        <v>9715.84</v>
      </c>
      <c r="N2329" s="11" t="str">
        <f>VLOOKUP($A1160,'Hospitalisation Details'!$K1160:$S3502,4,FALSE)</f>
        <v>Tier - 2</v>
      </c>
      <c r="O2329" s="11" t="str">
        <f>VLOOKUP($A1160,'Hospitalisation Details'!$K1160:$S3502,5,FALSE)</f>
        <v>Tier - 1</v>
      </c>
      <c r="P2329" s="11" t="str">
        <f>VLOOKUP($A1160,'Hospitalisation Details'!$K1160:$S3502,6,FALSE)</f>
        <v>R1024</v>
      </c>
      <c r="Q2329" s="36">
        <f ca="1">VLOOKUP($A1160,'Hospitalisation Details'!$K1160:$S3502,8,FALSE)</f>
        <v>49</v>
      </c>
    </row>
    <row r="2330" spans="1:17" x14ac:dyDescent="0.3">
      <c r="A2330" s="14" t="str">
        <f>VLOOKUP('Customer Names'!A2330,'Customer Names'!A2330:F4664,1,FALSE)</f>
        <v>Id2329</v>
      </c>
      <c r="B2330" s="11" t="str">
        <f>VLOOKUP('Customer Names'!B2330,'Customer Names'!B2330:G4664,5,FALSE)</f>
        <v>Susan E</v>
      </c>
      <c r="C2330" s="11">
        <f>VLOOKUP($A2330,'Medical Examinations'!$A2330:$O4664,2,FALSE)</f>
        <v>17.07</v>
      </c>
      <c r="D2330" s="11">
        <f>VLOOKUP($A2330,'Medical Examinations'!$A2330:$O4664,3,FALSE)</f>
        <v>5.22</v>
      </c>
      <c r="E2330" s="11" t="str">
        <f>VLOOKUP($A2330,'Medical Examinations'!$A2330:$P4664,14,FALSE)</f>
        <v>No</v>
      </c>
      <c r="F2330" s="11" t="str">
        <f>VLOOKUP($A2330,'Medical Examinations'!$A2330:$O4664,5,FALSE)</f>
        <v>No</v>
      </c>
      <c r="G2330" s="11" t="str">
        <f>VLOOKUP($A2330,'Medical Examinations'!$A2330:$O4664,6,FALSE)</f>
        <v>Yes</v>
      </c>
      <c r="H2330" s="11">
        <f>VLOOKUP($A2330,'Medical Examinations'!$A2330:$P4664,13,FALSE)</f>
        <v>1</v>
      </c>
      <c r="I2330" s="11" t="str">
        <f>VLOOKUP($A2330,'Medical Examinations'!$A2330:$P4664,16,FALSE)</f>
        <v>No</v>
      </c>
      <c r="J2330" s="11" t="str">
        <f>VLOOKUP($A2330,'Medical Examinations'!$A2330:$P4664,11,FALSE)</f>
        <v>Underweight</v>
      </c>
      <c r="K2330" s="11" t="str">
        <f>VLOOKUP($A2330,'Medical Examinations'!$A2330:$P4664,12,FALSE)</f>
        <v>Normal</v>
      </c>
      <c r="L2330" s="11" t="str">
        <f>VLOOKUP($A1161,'Hospitalisation Details'!$K1161:$S3503,7,FALSE)</f>
        <v>10 Jul 1972</v>
      </c>
      <c r="M2330" s="17">
        <f>VLOOKUP($A1161,'Hospitalisation Details'!$K1161:$S3503,9,FALSE)</f>
        <v>9710.7099999999991</v>
      </c>
      <c r="N2330" s="11" t="str">
        <f>VLOOKUP($A1161,'Hospitalisation Details'!$K1161:$S3503,4,FALSE)</f>
        <v>Tier - 2</v>
      </c>
      <c r="O2330" s="11" t="str">
        <f>VLOOKUP($A1161,'Hospitalisation Details'!$K1161:$S3503,5,FALSE)</f>
        <v>Tier - 1</v>
      </c>
      <c r="P2330" s="11" t="str">
        <f>VLOOKUP($A1161,'Hospitalisation Details'!$K1161:$S3503,6,FALSE)</f>
        <v>R1021</v>
      </c>
      <c r="Q2330" s="36">
        <f ca="1">VLOOKUP($A1161,'Hospitalisation Details'!$K1161:$S3503,8,FALSE)</f>
        <v>52</v>
      </c>
    </row>
    <row r="2331" spans="1:17" x14ac:dyDescent="0.3">
      <c r="A2331" s="14" t="str">
        <f>VLOOKUP('Customer Names'!A2331,'Customer Names'!A2331:F4665,1,FALSE)</f>
        <v>Id2330</v>
      </c>
      <c r="B2331" s="11" t="str">
        <f>VLOOKUP('Customer Names'!B2331,'Customer Names'!B2331:G4665,5,FALSE)</f>
        <v>Katy</v>
      </c>
      <c r="C2331" s="11">
        <f>VLOOKUP($A2331,'Medical Examinations'!$A2331:$O4665,2,FALSE)</f>
        <v>22.24</v>
      </c>
      <c r="D2331" s="11">
        <f>VLOOKUP($A2331,'Medical Examinations'!$A2331:$O4665,3,FALSE)</f>
        <v>4.29</v>
      </c>
      <c r="E2331" s="11" t="str">
        <f>VLOOKUP($A2331,'Medical Examinations'!$A2331:$P4665,14,FALSE)</f>
        <v>Yes</v>
      </c>
      <c r="F2331" s="11" t="str">
        <f>VLOOKUP($A2331,'Medical Examinations'!$A2331:$O4665,5,FALSE)</f>
        <v>No</v>
      </c>
      <c r="G2331" s="11" t="str">
        <f>VLOOKUP($A2331,'Medical Examinations'!$A2331:$O4665,6,FALSE)</f>
        <v>No</v>
      </c>
      <c r="H2331" s="11">
        <f>VLOOKUP($A2331,'Medical Examinations'!$A2331:$P4665,13,FALSE)</f>
        <v>0</v>
      </c>
      <c r="I2331" s="11" t="str">
        <f>VLOOKUP($A2331,'Medical Examinations'!$A2331:$P4665,16,FALSE)</f>
        <v>No</v>
      </c>
      <c r="J2331" s="11" t="str">
        <f>VLOOKUP($A2331,'Medical Examinations'!$A2331:$P4665,11,FALSE)</f>
        <v>Normal Weight</v>
      </c>
      <c r="K2331" s="11" t="str">
        <f>VLOOKUP($A2331,'Medical Examinations'!$A2331:$P4665,12,FALSE)</f>
        <v>Normal</v>
      </c>
      <c r="L2331" s="11" t="str">
        <f>VLOOKUP($A1162,'Hospitalisation Details'!$K1162:$S3504,7,FALSE)</f>
        <v>19 Sep 1977</v>
      </c>
      <c r="M2331" s="17">
        <f>VLOOKUP($A1162,'Hospitalisation Details'!$K1162:$S3504,9,FALSE)</f>
        <v>9704.67</v>
      </c>
      <c r="N2331" s="11" t="str">
        <f>VLOOKUP($A1162,'Hospitalisation Details'!$K1162:$S3504,4,FALSE)</f>
        <v>Tier - 2</v>
      </c>
      <c r="O2331" s="11" t="str">
        <f>VLOOKUP($A1162,'Hospitalisation Details'!$K1162:$S3504,5,FALSE)</f>
        <v>Tier - 3</v>
      </c>
      <c r="P2331" s="11" t="str">
        <f>VLOOKUP($A1162,'Hospitalisation Details'!$K1162:$S3504,6,FALSE)</f>
        <v>R1024</v>
      </c>
      <c r="Q2331" s="36">
        <f ca="1">VLOOKUP($A1162,'Hospitalisation Details'!$K1162:$S3504,8,FALSE)</f>
        <v>47</v>
      </c>
    </row>
    <row r="2332" spans="1:17" x14ac:dyDescent="0.3">
      <c r="A2332" s="14" t="str">
        <f>VLOOKUP('Customer Names'!A2332,'Customer Names'!A2332:F4666,1,FALSE)</f>
        <v>Id2331</v>
      </c>
      <c r="B2332" s="11" t="str">
        <f>VLOOKUP('Customer Names'!B2332,'Customer Names'!B2332:G4666,5,FALSE)</f>
        <v>Jordan</v>
      </c>
      <c r="C2332" s="11">
        <f>VLOOKUP($A2332,'Medical Examinations'!$A2332:$O4666,2,FALSE)</f>
        <v>22.34</v>
      </c>
      <c r="D2332" s="11">
        <f>VLOOKUP($A2332,'Medical Examinations'!$A2332:$O4666,3,FALSE)</f>
        <v>5.57</v>
      </c>
      <c r="E2332" s="11" t="str">
        <f>VLOOKUP($A2332,'Medical Examinations'!$A2332:$P4666,14,FALSE)</f>
        <v>No</v>
      </c>
      <c r="F2332" s="11" t="str">
        <f>VLOOKUP($A2332,'Medical Examinations'!$A2332:$O4666,5,FALSE)</f>
        <v>No</v>
      </c>
      <c r="G2332" s="11" t="str">
        <f>VLOOKUP($A2332,'Medical Examinations'!$A2332:$O4666,6,FALSE)</f>
        <v>No</v>
      </c>
      <c r="H2332" s="11">
        <f>VLOOKUP($A2332,'Medical Examinations'!$A2332:$P4666,13,FALSE)</f>
        <v>1</v>
      </c>
      <c r="I2332" s="11" t="str">
        <f>VLOOKUP($A2332,'Medical Examinations'!$A2332:$P4666,16,FALSE)</f>
        <v>No</v>
      </c>
      <c r="J2332" s="11" t="str">
        <f>VLOOKUP($A2332,'Medical Examinations'!$A2332:$P4666,11,FALSE)</f>
        <v>Normal Weight</v>
      </c>
      <c r="K2332" s="11" t="str">
        <f>VLOOKUP($A2332,'Medical Examinations'!$A2332:$P4666,12,FALSE)</f>
        <v>Normal</v>
      </c>
      <c r="L2332" s="11" t="str">
        <f>VLOOKUP($A1163,'Hospitalisation Details'!$K1163:$S3505,7,FALSE)</f>
        <v>7 Nov 1964</v>
      </c>
      <c r="M2332" s="17">
        <f>VLOOKUP($A1163,'Hospitalisation Details'!$K1163:$S3505,9,FALSE)</f>
        <v>9698.42</v>
      </c>
      <c r="N2332" s="11" t="str">
        <f>VLOOKUP($A1163,'Hospitalisation Details'!$K1163:$S3505,4,FALSE)</f>
        <v>Tier - 3</v>
      </c>
      <c r="O2332" s="11" t="str">
        <f>VLOOKUP($A1163,'Hospitalisation Details'!$K1163:$S3505,5,FALSE)</f>
        <v>Tier - 3</v>
      </c>
      <c r="P2332" s="11" t="str">
        <f>VLOOKUP($A1163,'Hospitalisation Details'!$K1163:$S3505,6,FALSE)</f>
        <v>R1013</v>
      </c>
      <c r="Q2332" s="36">
        <f ca="1">VLOOKUP($A1163,'Hospitalisation Details'!$K1163:$S3505,8,FALSE)</f>
        <v>60</v>
      </c>
    </row>
    <row r="2333" spans="1:17" x14ac:dyDescent="0.3">
      <c r="A2333" s="14" t="str">
        <f>VLOOKUP('Customer Names'!A2333,'Customer Names'!A2333:F4667,1,FALSE)</f>
        <v>Id2332</v>
      </c>
      <c r="B2333" s="11" t="str">
        <f>VLOOKUP('Customer Names'!B2333,'Customer Names'!B2333:G4667,5,FALSE)</f>
        <v>Juan D</v>
      </c>
      <c r="C2333" s="11">
        <f>VLOOKUP($A2333,'Medical Examinations'!$A2333:$O4667,2,FALSE)</f>
        <v>17.7</v>
      </c>
      <c r="D2333" s="11">
        <f>VLOOKUP($A2333,'Medical Examinations'!$A2333:$O4667,3,FALSE)</f>
        <v>6.28</v>
      </c>
      <c r="E2333" s="11" t="str">
        <f>VLOOKUP($A2333,'Medical Examinations'!$A2333:$P4667,14,FALSE)</f>
        <v>No</v>
      </c>
      <c r="F2333" s="11" t="str">
        <f>VLOOKUP($A2333,'Medical Examinations'!$A2333:$O4667,5,FALSE)</f>
        <v>No</v>
      </c>
      <c r="G2333" s="11" t="str">
        <f>VLOOKUP($A2333,'Medical Examinations'!$A2333:$O4667,6,FALSE)</f>
        <v>No</v>
      </c>
      <c r="H2333" s="11">
        <f>VLOOKUP($A2333,'Medical Examinations'!$A2333:$P4667,13,FALSE)</f>
        <v>1</v>
      </c>
      <c r="I2333" s="11" t="str">
        <f>VLOOKUP($A2333,'Medical Examinations'!$A2333:$P4667,16,FALSE)</f>
        <v>No</v>
      </c>
      <c r="J2333" s="11" t="str">
        <f>VLOOKUP($A2333,'Medical Examinations'!$A2333:$P4667,11,FALSE)</f>
        <v>Underweight</v>
      </c>
      <c r="K2333" s="11" t="str">
        <f>VLOOKUP($A2333,'Medical Examinations'!$A2333:$P4667,12,FALSE)</f>
        <v>Prediabetes</v>
      </c>
      <c r="L2333" s="11" t="str">
        <f>VLOOKUP($A1164,'Hospitalisation Details'!$K1164:$S3506,7,FALSE)</f>
        <v>16 Sep 1966</v>
      </c>
      <c r="M2333" s="17">
        <f>VLOOKUP($A1164,'Hospitalisation Details'!$K1164:$S3506,9,FALSE)</f>
        <v>9684.2900000000009</v>
      </c>
      <c r="N2333" s="11" t="str">
        <f>VLOOKUP($A1164,'Hospitalisation Details'!$K1164:$S3506,4,FALSE)</f>
        <v>Tier - 3</v>
      </c>
      <c r="O2333" s="11" t="str">
        <f>VLOOKUP($A1164,'Hospitalisation Details'!$K1164:$S3506,5,FALSE)</f>
        <v>Tier - 2</v>
      </c>
      <c r="P2333" s="11" t="str">
        <f>VLOOKUP($A1164,'Hospitalisation Details'!$K1164:$S3506,6,FALSE)</f>
        <v>R1013</v>
      </c>
      <c r="Q2333" s="36">
        <f ca="1">VLOOKUP($A1164,'Hospitalisation Details'!$K1164:$S3506,8,FALSE)</f>
        <v>58</v>
      </c>
    </row>
    <row r="2334" spans="1:17" x14ac:dyDescent="0.3">
      <c r="A2334" s="14" t="str">
        <f>VLOOKUP('Customer Names'!A2334,'Customer Names'!A2334:F4668,1,FALSE)</f>
        <v>Id2333</v>
      </c>
      <c r="B2334" s="11" t="str">
        <f>VLOOKUP('Customer Names'!B2334,'Customer Names'!B2334:G4668,5,FALSE)</f>
        <v>Julie</v>
      </c>
      <c r="C2334" s="11">
        <f>VLOOKUP($A2334,'Medical Examinations'!$A2334:$O4668,2,FALSE)</f>
        <v>16.47</v>
      </c>
      <c r="D2334" s="11">
        <f>VLOOKUP($A2334,'Medical Examinations'!$A2334:$O4668,3,FALSE)</f>
        <v>6.35</v>
      </c>
      <c r="E2334" s="11" t="str">
        <f>VLOOKUP($A2334,'Medical Examinations'!$A2334:$P4668,14,FALSE)</f>
        <v>No</v>
      </c>
      <c r="F2334" s="11" t="str">
        <f>VLOOKUP($A2334,'Medical Examinations'!$A2334:$O4668,5,FALSE)</f>
        <v>No</v>
      </c>
      <c r="G2334" s="11" t="str">
        <f>VLOOKUP($A2334,'Medical Examinations'!$A2334:$O4668,6,FALSE)</f>
        <v>Yes</v>
      </c>
      <c r="H2334" s="11">
        <f>VLOOKUP($A2334,'Medical Examinations'!$A2334:$P4668,13,FALSE)</f>
        <v>1</v>
      </c>
      <c r="I2334" s="11" t="str">
        <f>VLOOKUP($A2334,'Medical Examinations'!$A2334:$P4668,16,FALSE)</f>
        <v>No</v>
      </c>
      <c r="J2334" s="11" t="str">
        <f>VLOOKUP($A2334,'Medical Examinations'!$A2334:$P4668,11,FALSE)</f>
        <v>Underweight</v>
      </c>
      <c r="K2334" s="11" t="str">
        <f>VLOOKUP($A2334,'Medical Examinations'!$A2334:$P4668,12,FALSE)</f>
        <v>Prediabetes</v>
      </c>
      <c r="L2334" s="11" t="str">
        <f>VLOOKUP($A1165,'Hospitalisation Details'!$K1165:$S3507,7,FALSE)</f>
        <v>8 Aug 1981</v>
      </c>
      <c r="M2334" s="17">
        <f>VLOOKUP($A1165,'Hospitalisation Details'!$K1165:$S3507,9,FALSE)</f>
        <v>9664.34</v>
      </c>
      <c r="N2334" s="11" t="str">
        <f>VLOOKUP($A1165,'Hospitalisation Details'!$K1165:$S3507,4,FALSE)</f>
        <v>Tier - 2</v>
      </c>
      <c r="O2334" s="11" t="str">
        <f>VLOOKUP($A1165,'Hospitalisation Details'!$K1165:$S3507,5,FALSE)</f>
        <v>Tier - 3</v>
      </c>
      <c r="P2334" s="11" t="str">
        <f>VLOOKUP($A1165,'Hospitalisation Details'!$K1165:$S3507,6,FALSE)</f>
        <v>R1011</v>
      </c>
      <c r="Q2334" s="36">
        <f ca="1">VLOOKUP($A1165,'Hospitalisation Details'!$K1165:$S3507,8,FALSE)</f>
        <v>43</v>
      </c>
    </row>
    <row r="2335" spans="1:17" x14ac:dyDescent="0.3">
      <c r="A2335" s="14" t="str">
        <f>VLOOKUP('Customer Names'!A2335,'Customer Names'!A2335:F4669,1,FALSE)</f>
        <v>Id2334</v>
      </c>
      <c r="B2335" s="11" t="str">
        <f>VLOOKUP('Customer Names'!B2335,'Customer Names'!B2335:G4669,5,FALSE)</f>
        <v>Evan P</v>
      </c>
      <c r="C2335" s="11">
        <f>VLOOKUP($A2335,'Medical Examinations'!$A2335:$O4669,2,FALSE)</f>
        <v>17.600000000000001</v>
      </c>
      <c r="D2335" s="11">
        <f>VLOOKUP($A2335,'Medical Examinations'!$A2335:$O4669,3,FALSE)</f>
        <v>4.3899999999999997</v>
      </c>
      <c r="E2335" s="11" t="str">
        <f>VLOOKUP($A2335,'Medical Examinations'!$A2335:$P4669,14,FALSE)</f>
        <v>No</v>
      </c>
      <c r="F2335" s="11" t="str">
        <f>VLOOKUP($A2335,'Medical Examinations'!$A2335:$O4669,5,FALSE)</f>
        <v>No</v>
      </c>
      <c r="G2335" s="11" t="str">
        <f>VLOOKUP($A2335,'Medical Examinations'!$A2335:$O4669,6,FALSE)</f>
        <v>No</v>
      </c>
      <c r="H2335" s="11">
        <f>VLOOKUP($A2335,'Medical Examinations'!$A2335:$P4669,13,FALSE)</f>
        <v>1</v>
      </c>
      <c r="I2335" s="11" t="str">
        <f>VLOOKUP($A2335,'Medical Examinations'!$A2335:$P4669,16,FALSE)</f>
        <v>No</v>
      </c>
      <c r="J2335" s="11" t="str">
        <f>VLOOKUP($A2335,'Medical Examinations'!$A2335:$P4669,11,FALSE)</f>
        <v>Underweight</v>
      </c>
      <c r="K2335" s="11" t="str">
        <f>VLOOKUP($A2335,'Medical Examinations'!$A2335:$P4669,12,FALSE)</f>
        <v>Normal</v>
      </c>
      <c r="L2335" s="11" t="str">
        <f>VLOOKUP($A1166,'Hospitalisation Details'!$K1166:$S3508,7,FALSE)</f>
        <v>8 Jul 1974</v>
      </c>
      <c r="M2335" s="17">
        <f>VLOOKUP($A1166,'Hospitalisation Details'!$K1166:$S3508,9,FALSE)</f>
        <v>9653.81</v>
      </c>
      <c r="N2335" s="11" t="str">
        <f>VLOOKUP($A1166,'Hospitalisation Details'!$K1166:$S3508,4,FALSE)</f>
        <v>Tier - 2</v>
      </c>
      <c r="O2335" s="11" t="str">
        <f>VLOOKUP($A1166,'Hospitalisation Details'!$K1166:$S3508,5,FALSE)</f>
        <v>Tier - 2</v>
      </c>
      <c r="P2335" s="11" t="str">
        <f>VLOOKUP($A1166,'Hospitalisation Details'!$K1166:$S3508,6,FALSE)</f>
        <v>R1011</v>
      </c>
      <c r="Q2335" s="36">
        <f ca="1">VLOOKUP($A1166,'Hospitalisation Details'!$K1166:$S3508,8,FALSE)</f>
        <v>50</v>
      </c>
    </row>
    <row r="2336" spans="1:17" ht="15" thickBot="1" x14ac:dyDescent="0.35">
      <c r="A2336" s="15" t="str">
        <f>VLOOKUP('Customer Names'!A2336,'Customer Names'!A2336:F4670,1,FALSE)</f>
        <v>Id2335</v>
      </c>
      <c r="B2336" s="28" t="str">
        <f>VLOOKUP('Customer Names'!B2336,'Customer Names'!B2336:G4670,5,FALSE)</f>
        <v>Aaron K</v>
      </c>
      <c r="C2336" s="28">
        <f>VLOOKUP($A2336,'Medical Examinations'!$A2336:$O4670,2,FALSE)</f>
        <v>17.579999999999998</v>
      </c>
      <c r="D2336" s="28">
        <f>VLOOKUP($A2336,'Medical Examinations'!$A2336:$O4670,3,FALSE)</f>
        <v>4.51</v>
      </c>
      <c r="E2336" s="11" t="str">
        <f>VLOOKUP($A2336,'Medical Examinations'!$A2336:$P4670,14,FALSE)</f>
        <v>No</v>
      </c>
      <c r="F2336" s="28" t="str">
        <f>VLOOKUP($A2336,'Medical Examinations'!$A2336:$O4670,5,FALSE)</f>
        <v>No</v>
      </c>
      <c r="G2336" s="28" t="str">
        <f>VLOOKUP($A2336,'Medical Examinations'!$A2336:$O4670,6,FALSE)</f>
        <v>No</v>
      </c>
      <c r="H2336" s="28">
        <f>VLOOKUP($A2336,'Medical Examinations'!$A2336:$P4670,13,FALSE)</f>
        <v>1</v>
      </c>
      <c r="I2336" s="28" t="str">
        <f>VLOOKUP($A2336,'Medical Examinations'!$A2336:$P4670,16,FALSE)</f>
        <v>No</v>
      </c>
      <c r="J2336" s="28" t="str">
        <f>VLOOKUP($A2336,'Medical Examinations'!$A2336:$P4670,11,FALSE)</f>
        <v>Underweight</v>
      </c>
      <c r="K2336" s="28" t="str">
        <f>VLOOKUP($A2336,'Medical Examinations'!$A2336:$P4670,12,FALSE)</f>
        <v>Normal</v>
      </c>
      <c r="L2336" s="28" t="str">
        <f>VLOOKUP($A1167,'Hospitalisation Details'!$K1167:$S3509,7,FALSE)</f>
        <v>19 Jul 1971</v>
      </c>
      <c r="M2336" s="59">
        <f>VLOOKUP($A1167,'Hospitalisation Details'!$K1167:$S3509,9,FALSE)</f>
        <v>9644.25</v>
      </c>
      <c r="N2336" s="28" t="str">
        <f>VLOOKUP($A1167,'Hospitalisation Details'!$K1167:$S3509,4,FALSE)</f>
        <v>Tier - 2</v>
      </c>
      <c r="O2336" s="28" t="str">
        <f>VLOOKUP($A1167,'Hospitalisation Details'!$K1167:$S3509,5,FALSE)</f>
        <v>Tier - 1</v>
      </c>
      <c r="P2336" s="28" t="str">
        <f>VLOOKUP($A1167,'Hospitalisation Details'!$K1167:$S3509,6,FALSE)</f>
        <v>R1012</v>
      </c>
      <c r="Q2336" s="42">
        <f ca="1">VLOOKUP($A1167,'Hospitalisation Details'!$K1167:$S3509,8,FALSE)</f>
        <v>53</v>
      </c>
    </row>
  </sheetData>
  <mergeCells count="7">
    <mergeCell ref="S2:U2"/>
    <mergeCell ref="S6:U6"/>
    <mergeCell ref="S13:U13"/>
    <mergeCell ref="T14:U14"/>
    <mergeCell ref="T20:U20"/>
    <mergeCell ref="S14:S18"/>
    <mergeCell ref="S20:S24"/>
  </mergeCells>
  <conditionalFormatting sqref="G1">
    <cfRule type="duplicateValues" dxfId="4" priority="5"/>
  </conditionalFormatting>
  <conditionalFormatting sqref="I1">
    <cfRule type="duplicateValues" dxfId="3" priority="4"/>
  </conditionalFormatting>
  <conditionalFormatting sqref="K1">
    <cfRule type="duplicateValues" dxfId="2" priority="3"/>
  </conditionalFormatting>
  <conditionalFormatting sqref="M1">
    <cfRule type="duplicateValues" dxfId="1" priority="2"/>
  </conditionalFormatting>
  <conditionalFormatting sqref="O1">
    <cfRule type="duplicateValues" dxfId="0"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E7581-9ACB-49F2-B8D3-926FC9C694CD}">
  <dimension ref="A1"/>
  <sheetViews>
    <sheetView showGridLines="0" zoomScale="85" zoomScaleNormal="85" workbookViewId="0">
      <selection activeCell="AB21" sqref="AB21"/>
    </sheetView>
  </sheetViews>
  <sheetFormatPr defaultRowHeight="14.4" x14ac:dyDescent="0.3"/>
  <cols>
    <col min="1" max="1" width="10.44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4B55-FE6F-4CEC-BF2D-B890C674DC3A}">
  <dimension ref="A1:B13"/>
  <sheetViews>
    <sheetView showGridLines="0" zoomScaleNormal="100" workbookViewId="0">
      <selection activeCell="B12" sqref="B12"/>
    </sheetView>
  </sheetViews>
  <sheetFormatPr defaultRowHeight="14.4" x14ac:dyDescent="0.3"/>
  <cols>
    <col min="1" max="1" width="20.44140625" bestFit="1" customWidth="1"/>
    <col min="2" max="2" width="15.21875" bestFit="1" customWidth="1"/>
  </cols>
  <sheetData>
    <row r="1" spans="1:2" ht="15" thickBot="1" x14ac:dyDescent="0.35"/>
    <row r="2" spans="1:2" ht="15.6" x14ac:dyDescent="0.3">
      <c r="A2" s="96" t="s">
        <v>6745</v>
      </c>
      <c r="B2" s="97" t="s">
        <v>8323</v>
      </c>
    </row>
    <row r="3" spans="1:2" s="8" customFormat="1" ht="15.6" x14ac:dyDescent="0.3">
      <c r="A3" s="98" t="s">
        <v>2375</v>
      </c>
      <c r="B3" s="99">
        <v>1845</v>
      </c>
    </row>
    <row r="4" spans="1:2" s="8" customFormat="1" ht="15.6" x14ac:dyDescent="0.3">
      <c r="A4" s="98" t="s">
        <v>6735</v>
      </c>
      <c r="B4" s="99">
        <v>2</v>
      </c>
    </row>
    <row r="5" spans="1:2" s="8" customFormat="1" ht="15.6" x14ac:dyDescent="0.3">
      <c r="A5" s="98" t="s">
        <v>2378</v>
      </c>
      <c r="B5" s="99">
        <v>488</v>
      </c>
    </row>
    <row r="6" spans="1:2" s="8" customFormat="1" ht="16.2" thickBot="1" x14ac:dyDescent="0.35">
      <c r="A6" s="100" t="s">
        <v>6734</v>
      </c>
      <c r="B6" s="101">
        <v>2335</v>
      </c>
    </row>
    <row r="7" spans="1:2" s="8" customFormat="1" ht="15.6" x14ac:dyDescent="0.3"/>
    <row r="13" spans="1:2" ht="24" customHeight="1" x14ac:dyDescent="0.3"/>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76922-07FB-4A27-B36B-BC1FD3766E5A}">
  <dimension ref="A1:C22"/>
  <sheetViews>
    <sheetView showGridLines="0" zoomScaleNormal="100" workbookViewId="0">
      <selection activeCell="C16" sqref="C16"/>
    </sheetView>
  </sheetViews>
  <sheetFormatPr defaultRowHeight="14.4" x14ac:dyDescent="0.3"/>
  <cols>
    <col min="1" max="1" width="24.109375" style="68" bestFit="1" customWidth="1"/>
    <col min="2" max="2" width="16.33203125" style="68" bestFit="1" customWidth="1"/>
    <col min="3" max="3" width="16.88671875" style="68" bestFit="1" customWidth="1"/>
    <col min="4" max="16384" width="8.88671875" style="68"/>
  </cols>
  <sheetData>
    <row r="1" spans="1:3" ht="15" thickBot="1" x14ac:dyDescent="0.35"/>
    <row r="2" spans="1:3" ht="28.8" x14ac:dyDescent="0.3">
      <c r="A2" s="102" t="s">
        <v>6758</v>
      </c>
      <c r="B2" s="103" t="s">
        <v>6737</v>
      </c>
      <c r="C2" s="104" t="s">
        <v>6736</v>
      </c>
    </row>
    <row r="3" spans="1:3" x14ac:dyDescent="0.3">
      <c r="A3" s="105" t="s">
        <v>2375</v>
      </c>
      <c r="B3" s="79">
        <v>6.6704427202190848</v>
      </c>
      <c r="C3" s="106">
        <v>1417</v>
      </c>
    </row>
    <row r="4" spans="1:3" x14ac:dyDescent="0.3">
      <c r="A4" s="105" t="s">
        <v>2378</v>
      </c>
      <c r="B4" s="79">
        <v>5.1876388888888894</v>
      </c>
      <c r="C4" s="106">
        <v>162</v>
      </c>
    </row>
    <row r="5" spans="1:3" ht="15" thickBot="1" x14ac:dyDescent="0.35">
      <c r="A5" s="107" t="s">
        <v>6734</v>
      </c>
      <c r="B5" s="108">
        <v>6.578997858672385</v>
      </c>
      <c r="C5" s="109">
        <v>1579</v>
      </c>
    </row>
    <row r="6" spans="1:3" ht="25.8" customHeight="1" x14ac:dyDescent="0.3"/>
    <row r="7" spans="1:3" ht="25.8" customHeight="1" x14ac:dyDescent="0.3"/>
    <row r="8" spans="1:3" ht="25.8" customHeight="1" x14ac:dyDescent="0.3"/>
    <row r="9" spans="1:3" x14ac:dyDescent="0.3">
      <c r="A9" s="16"/>
      <c r="B9" s="16"/>
      <c r="C9" s="16"/>
    </row>
    <row r="10" spans="1:3" x14ac:dyDescent="0.3">
      <c r="A10" s="16"/>
      <c r="B10" s="16"/>
      <c r="C10" s="16"/>
    </row>
    <row r="11" spans="1:3" x14ac:dyDescent="0.3">
      <c r="A11" s="16"/>
      <c r="B11" s="16"/>
      <c r="C11" s="16"/>
    </row>
    <row r="12" spans="1:3" x14ac:dyDescent="0.3">
      <c r="A12" s="16"/>
      <c r="B12" s="16"/>
      <c r="C12" s="16"/>
    </row>
    <row r="13" spans="1:3" x14ac:dyDescent="0.3">
      <c r="A13" s="16"/>
      <c r="B13" s="16"/>
      <c r="C13" s="16"/>
    </row>
    <row r="14" spans="1:3" x14ac:dyDescent="0.3">
      <c r="A14" s="16"/>
      <c r="B14" s="16"/>
      <c r="C14" s="16"/>
    </row>
    <row r="15" spans="1:3" x14ac:dyDescent="0.3">
      <c r="A15" s="16"/>
      <c r="B15" s="16"/>
      <c r="C15" s="16"/>
    </row>
    <row r="16" spans="1:3" x14ac:dyDescent="0.3">
      <c r="A16" s="16"/>
      <c r="B16" s="16"/>
      <c r="C16" s="16"/>
    </row>
    <row r="17" spans="1:3" x14ac:dyDescent="0.3">
      <c r="A17" s="16"/>
      <c r="B17" s="16"/>
      <c r="C17" s="16"/>
    </row>
    <row r="18" spans="1:3" x14ac:dyDescent="0.3">
      <c r="A18" s="16"/>
      <c r="B18" s="16"/>
      <c r="C18" s="16"/>
    </row>
    <row r="19" spans="1:3" x14ac:dyDescent="0.3">
      <c r="A19" s="16"/>
      <c r="B19" s="16"/>
      <c r="C19" s="16"/>
    </row>
    <row r="20" spans="1:3" x14ac:dyDescent="0.3">
      <c r="A20" s="16"/>
      <c r="B20" s="16"/>
      <c r="C20" s="16"/>
    </row>
    <row r="21" spans="1:3" x14ac:dyDescent="0.3">
      <c r="A21" s="16"/>
      <c r="B21" s="16"/>
      <c r="C21" s="16"/>
    </row>
    <row r="22" spans="1:3" x14ac:dyDescent="0.3">
      <c r="A22" s="16"/>
      <c r="B22" s="16"/>
      <c r="C22" s="16"/>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4E5CD-2E91-441E-9FB9-E54182BF37BB}">
  <dimension ref="A1:E8"/>
  <sheetViews>
    <sheetView showGridLines="0" zoomScaleNormal="100" workbookViewId="0">
      <selection activeCell="E14" sqref="E14"/>
    </sheetView>
  </sheetViews>
  <sheetFormatPr defaultRowHeight="20.399999999999999" customHeight="1" x14ac:dyDescent="0.3"/>
  <cols>
    <col min="1" max="1" width="17.109375" style="2" bestFit="1" customWidth="1"/>
    <col min="2" max="2" width="18.44140625" style="2" bestFit="1" customWidth="1"/>
    <col min="3" max="3" width="14.33203125" style="2" bestFit="1" customWidth="1"/>
    <col min="4" max="4" width="12.6640625" style="2" bestFit="1" customWidth="1"/>
    <col min="5" max="5" width="14.33203125" style="2" bestFit="1" customWidth="1"/>
    <col min="6" max="6" width="12" style="2" bestFit="1" customWidth="1"/>
    <col min="7" max="16384" width="8.88671875" style="2"/>
  </cols>
  <sheetData>
    <row r="1" spans="1:5" ht="20.399999999999999" customHeight="1" thickBot="1" x14ac:dyDescent="0.35"/>
    <row r="2" spans="1:5" ht="14.4" x14ac:dyDescent="0.3">
      <c r="A2" s="110" t="s">
        <v>6757</v>
      </c>
      <c r="B2" s="111" t="s">
        <v>6719</v>
      </c>
      <c r="C2" s="112"/>
      <c r="D2" s="112"/>
      <c r="E2" s="113"/>
    </row>
    <row r="3" spans="1:5" ht="14.4" x14ac:dyDescent="0.3">
      <c r="A3" s="114" t="s">
        <v>6729</v>
      </c>
      <c r="B3" s="32" t="s">
        <v>6742</v>
      </c>
      <c r="C3" s="32" t="s">
        <v>6743</v>
      </c>
      <c r="D3" s="32" t="s">
        <v>6744</v>
      </c>
      <c r="E3" s="115" t="s">
        <v>6734</v>
      </c>
    </row>
    <row r="4" spans="1:5" ht="14.4" x14ac:dyDescent="0.3">
      <c r="A4" s="14" t="s">
        <v>6738</v>
      </c>
      <c r="B4" s="17">
        <v>1584367.04</v>
      </c>
      <c r="C4" s="17">
        <v>4376290.3900000006</v>
      </c>
      <c r="D4" s="17">
        <v>1515604.7499999995</v>
      </c>
      <c r="E4" s="116">
        <v>7476262.1799999997</v>
      </c>
    </row>
    <row r="5" spans="1:5" ht="14.4" x14ac:dyDescent="0.3">
      <c r="A5" s="14" t="s">
        <v>6739</v>
      </c>
      <c r="B5" s="17">
        <v>3214942.98</v>
      </c>
      <c r="C5" s="17">
        <v>7001102.0700000003</v>
      </c>
      <c r="D5" s="17">
        <v>2810035.23</v>
      </c>
      <c r="E5" s="116">
        <v>13026080.280000001</v>
      </c>
    </row>
    <row r="6" spans="1:5" ht="14.4" x14ac:dyDescent="0.3">
      <c r="A6" s="14" t="s">
        <v>6740</v>
      </c>
      <c r="B6" s="17">
        <v>1498724.0299999998</v>
      </c>
      <c r="C6" s="17">
        <v>3611826.05</v>
      </c>
      <c r="D6" s="17">
        <v>1586533.2500000002</v>
      </c>
      <c r="E6" s="116">
        <v>6697083.3300000001</v>
      </c>
    </row>
    <row r="7" spans="1:5" ht="14.4" x14ac:dyDescent="0.3">
      <c r="A7" s="14" t="s">
        <v>6741</v>
      </c>
      <c r="B7" s="17">
        <v>1178108.67</v>
      </c>
      <c r="C7" s="17">
        <v>2202772.36</v>
      </c>
      <c r="D7" s="17">
        <v>735134.98</v>
      </c>
      <c r="E7" s="116">
        <v>4116016.01</v>
      </c>
    </row>
    <row r="8" spans="1:5" ht="20.399999999999999" customHeight="1" thickBot="1" x14ac:dyDescent="0.35">
      <c r="A8" s="15" t="s">
        <v>6734</v>
      </c>
      <c r="B8" s="59">
        <v>7476142.7199999988</v>
      </c>
      <c r="C8" s="59">
        <v>17191990.870000001</v>
      </c>
      <c r="D8" s="59">
        <v>6647308.209999999</v>
      </c>
      <c r="E8" s="117">
        <v>31315441.799999997</v>
      </c>
    </row>
  </sheetData>
  <pageMargins left="0.7" right="0.7" top="0.75" bottom="0.75" header="0.3" footer="0.3"/>
  <pageSetup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FC029-657B-4B8F-8A97-290DAC662898}">
  <dimension ref="A1:B13"/>
  <sheetViews>
    <sheetView showGridLines="0" workbookViewId="0">
      <selection activeCell="B12" sqref="B12"/>
    </sheetView>
  </sheetViews>
  <sheetFormatPr defaultRowHeight="14.4" x14ac:dyDescent="0.3"/>
  <cols>
    <col min="1" max="1" width="17.33203125" bestFit="1" customWidth="1"/>
    <col min="2" max="2" width="15.44140625" bestFit="1" customWidth="1"/>
  </cols>
  <sheetData>
    <row r="1" spans="1:2" ht="15" thickBot="1" x14ac:dyDescent="0.35"/>
    <row r="2" spans="1:2" ht="15.6" x14ac:dyDescent="0.3">
      <c r="A2" s="118" t="s">
        <v>6731</v>
      </c>
      <c r="B2" s="119" t="s">
        <v>6757</v>
      </c>
    </row>
    <row r="3" spans="1:2" ht="27.6" customHeight="1" x14ac:dyDescent="0.3">
      <c r="A3" s="14" t="s">
        <v>8324</v>
      </c>
      <c r="B3" s="120">
        <v>15786618.35999999</v>
      </c>
    </row>
    <row r="4" spans="1:2" x14ac:dyDescent="0.3">
      <c r="A4" s="14" t="s">
        <v>8325</v>
      </c>
      <c r="B4" s="120">
        <v>8969633.8000000007</v>
      </c>
    </row>
    <row r="5" spans="1:2" x14ac:dyDescent="0.3">
      <c r="A5" s="14" t="s">
        <v>8326</v>
      </c>
      <c r="B5" s="120">
        <v>6558489.6399999931</v>
      </c>
    </row>
    <row r="6" spans="1:2" x14ac:dyDescent="0.3">
      <c r="A6" s="14" t="s">
        <v>6735</v>
      </c>
      <c r="B6" s="120">
        <v>700</v>
      </c>
    </row>
    <row r="7" spans="1:2" ht="15" thickBot="1" x14ac:dyDescent="0.35">
      <c r="A7" s="23" t="s">
        <v>6734</v>
      </c>
      <c r="B7" s="121">
        <v>31315441.799999982</v>
      </c>
    </row>
    <row r="8" spans="1:2" ht="25.8" customHeight="1" x14ac:dyDescent="0.3"/>
    <row r="9" spans="1:2" ht="25.8" customHeight="1" x14ac:dyDescent="0.3"/>
    <row r="10" spans="1:2" ht="25.8" customHeight="1" x14ac:dyDescent="0.3"/>
    <row r="11" spans="1:2" ht="25.8" customHeight="1" x14ac:dyDescent="0.3"/>
    <row r="12" spans="1:2" ht="25.8" customHeight="1" x14ac:dyDescent="0.3"/>
    <row r="13" spans="1:2" ht="25.8" customHeight="1" x14ac:dyDescent="0.3"/>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BDCC-63EC-44B2-BA24-DFD4ABD20317}">
  <dimension ref="A1:C49"/>
  <sheetViews>
    <sheetView showGridLines="0" zoomScaleNormal="100" workbookViewId="0">
      <selection activeCell="D2" sqref="D2"/>
    </sheetView>
  </sheetViews>
  <sheetFormatPr defaultRowHeight="14.4" x14ac:dyDescent="0.3"/>
  <cols>
    <col min="1" max="1" width="10.77734375" style="2" bestFit="1" customWidth="1"/>
    <col min="2" max="2" width="14.109375" style="2" bestFit="1" customWidth="1"/>
    <col min="3" max="3" width="16.33203125" style="2" bestFit="1" customWidth="1"/>
    <col min="4" max="4" width="13.21875" style="2" bestFit="1" customWidth="1"/>
    <col min="5" max="16384" width="8.88671875" style="2"/>
  </cols>
  <sheetData>
    <row r="1" spans="1:3" ht="16.2" customHeight="1" x14ac:dyDescent="0.3">
      <c r="A1" s="122" t="s">
        <v>6721</v>
      </c>
      <c r="B1" s="123" t="s">
        <v>8351</v>
      </c>
      <c r="C1" s="124" t="s">
        <v>6737</v>
      </c>
    </row>
    <row r="2" spans="1:3" ht="16.2" customHeight="1" x14ac:dyDescent="0.3">
      <c r="A2" s="14">
        <v>20</v>
      </c>
      <c r="B2" s="11">
        <v>34.355500000000006</v>
      </c>
      <c r="C2" s="36">
        <v>6.9837999999999978</v>
      </c>
    </row>
    <row r="3" spans="1:3" ht="16.2" customHeight="1" x14ac:dyDescent="0.3">
      <c r="A3" s="14">
        <v>21</v>
      </c>
      <c r="B3" s="11">
        <v>33.776470588235291</v>
      </c>
      <c r="C3" s="36">
        <v>6.4174117647058839</v>
      </c>
    </row>
    <row r="4" spans="1:3" ht="16.2" customHeight="1" x14ac:dyDescent="0.3">
      <c r="A4" s="14">
        <v>22</v>
      </c>
      <c r="B4" s="11">
        <v>34.084454545454541</v>
      </c>
      <c r="C4" s="36">
        <v>6.6541818181818186</v>
      </c>
    </row>
    <row r="5" spans="1:3" ht="16.2" customHeight="1" x14ac:dyDescent="0.3">
      <c r="A5" s="14">
        <v>23</v>
      </c>
      <c r="B5" s="11">
        <v>32.221428571428568</v>
      </c>
      <c r="C5" s="36">
        <v>6.9336734693877586</v>
      </c>
    </row>
    <row r="6" spans="1:3" ht="16.2" customHeight="1" x14ac:dyDescent="0.3">
      <c r="A6" s="14">
        <v>24</v>
      </c>
      <c r="B6" s="11">
        <v>32.962446808510634</v>
      </c>
      <c r="C6" s="36">
        <v>6.4080851063829787</v>
      </c>
    </row>
    <row r="7" spans="1:3" ht="16.2" customHeight="1" x14ac:dyDescent="0.3">
      <c r="A7" s="14">
        <v>25</v>
      </c>
      <c r="B7" s="11">
        <v>33.480961538461528</v>
      </c>
      <c r="C7" s="36">
        <v>6.1915384615384648</v>
      </c>
    </row>
    <row r="8" spans="1:3" ht="16.2" customHeight="1" x14ac:dyDescent="0.3">
      <c r="A8" s="14">
        <v>26</v>
      </c>
      <c r="B8" s="11">
        <v>32.160531914893618</v>
      </c>
      <c r="C8" s="36">
        <v>6.3408510638297866</v>
      </c>
    </row>
    <row r="9" spans="1:3" ht="16.2" customHeight="1" x14ac:dyDescent="0.3">
      <c r="A9" s="14">
        <v>27</v>
      </c>
      <c r="B9" s="11">
        <v>32.640363636363638</v>
      </c>
      <c r="C9" s="36">
        <v>7.4352727272727268</v>
      </c>
    </row>
    <row r="10" spans="1:3" ht="16.2" customHeight="1" x14ac:dyDescent="0.3">
      <c r="A10" s="14">
        <v>28</v>
      </c>
      <c r="B10" s="11">
        <v>31.363295454545458</v>
      </c>
      <c r="C10" s="36">
        <v>6.9259090909090908</v>
      </c>
    </row>
    <row r="11" spans="1:3" ht="16.2" customHeight="1" x14ac:dyDescent="0.3">
      <c r="A11" s="14">
        <v>29</v>
      </c>
      <c r="B11" s="11">
        <v>31.593962264150942</v>
      </c>
      <c r="C11" s="36">
        <v>6.1569811320754715</v>
      </c>
    </row>
    <row r="12" spans="1:3" ht="16.2" customHeight="1" x14ac:dyDescent="0.3">
      <c r="A12" s="14">
        <v>30</v>
      </c>
      <c r="B12" s="11">
        <v>31.38481481481481</v>
      </c>
      <c r="C12" s="36">
        <v>6.7842592592592599</v>
      </c>
    </row>
    <row r="13" spans="1:3" ht="16.2" customHeight="1" x14ac:dyDescent="0.3">
      <c r="A13" s="14">
        <v>31</v>
      </c>
      <c r="B13" s="11">
        <v>32.104150943396228</v>
      </c>
      <c r="C13" s="36">
        <v>6.9152830188679228</v>
      </c>
    </row>
    <row r="14" spans="1:3" ht="16.2" customHeight="1" x14ac:dyDescent="0.3">
      <c r="A14" s="14">
        <v>32</v>
      </c>
      <c r="B14" s="11">
        <v>32.44464285714286</v>
      </c>
      <c r="C14" s="36">
        <v>6.5332142857142861</v>
      </c>
    </row>
    <row r="15" spans="1:3" ht="16.2" customHeight="1" x14ac:dyDescent="0.3">
      <c r="A15" s="14">
        <v>33</v>
      </c>
      <c r="B15" s="11">
        <v>31.684591836734704</v>
      </c>
      <c r="C15" s="36">
        <v>6.3867346938775507</v>
      </c>
    </row>
    <row r="16" spans="1:3" ht="16.2" customHeight="1" x14ac:dyDescent="0.3">
      <c r="A16" s="14">
        <v>34</v>
      </c>
      <c r="B16" s="11">
        <v>29.778645833333329</v>
      </c>
      <c r="C16" s="36">
        <v>6.0352083333333324</v>
      </c>
    </row>
    <row r="17" spans="1:3" ht="16.2" customHeight="1" x14ac:dyDescent="0.3">
      <c r="A17" s="14">
        <v>35</v>
      </c>
      <c r="B17" s="11">
        <v>31.958068181818192</v>
      </c>
      <c r="C17" s="36">
        <v>7.0090909090909088</v>
      </c>
    </row>
    <row r="18" spans="1:3" ht="16.2" customHeight="1" x14ac:dyDescent="0.3">
      <c r="A18" s="14">
        <v>36</v>
      </c>
      <c r="B18" s="11">
        <v>31.440583333333329</v>
      </c>
      <c r="C18" s="36">
        <v>6.6079999999999997</v>
      </c>
    </row>
    <row r="19" spans="1:3" ht="16.2" customHeight="1" x14ac:dyDescent="0.3">
      <c r="A19" s="14">
        <v>37</v>
      </c>
      <c r="B19" s="11">
        <v>32.907499999999999</v>
      </c>
      <c r="C19" s="36">
        <v>6.6190476190476204</v>
      </c>
    </row>
    <row r="20" spans="1:3" ht="16.2" customHeight="1" x14ac:dyDescent="0.3">
      <c r="A20" s="14">
        <v>38</v>
      </c>
      <c r="B20" s="11">
        <v>32.632906976744181</v>
      </c>
      <c r="C20" s="36">
        <v>5.9297674418604656</v>
      </c>
    </row>
    <row r="21" spans="1:3" ht="16.2" customHeight="1" x14ac:dyDescent="0.3">
      <c r="A21" s="14">
        <v>39</v>
      </c>
      <c r="B21" s="11">
        <v>31.781470588235297</v>
      </c>
      <c r="C21" s="36">
        <v>6.3686274509803926</v>
      </c>
    </row>
    <row r="22" spans="1:3" ht="16.2" customHeight="1" x14ac:dyDescent="0.3">
      <c r="A22" s="14">
        <v>40</v>
      </c>
      <c r="B22" s="11">
        <v>32.769673913043476</v>
      </c>
      <c r="C22" s="36">
        <v>7.0715217391304348</v>
      </c>
    </row>
    <row r="23" spans="1:3" ht="16.2" customHeight="1" x14ac:dyDescent="0.3">
      <c r="A23" s="14">
        <v>41</v>
      </c>
      <c r="B23" s="11">
        <v>32.423404255319163</v>
      </c>
      <c r="C23" s="36">
        <v>7.2223404255319137</v>
      </c>
    </row>
    <row r="24" spans="1:3" ht="16.2" customHeight="1" x14ac:dyDescent="0.3">
      <c r="A24" s="14">
        <v>42</v>
      </c>
      <c r="B24" s="11">
        <v>30.809300000000004</v>
      </c>
      <c r="C24" s="36">
        <v>6.956999999999999</v>
      </c>
    </row>
    <row r="25" spans="1:3" ht="16.2" customHeight="1" x14ac:dyDescent="0.3">
      <c r="A25" s="14">
        <v>43</v>
      </c>
      <c r="B25" s="11">
        <v>30.092264150943386</v>
      </c>
      <c r="C25" s="36">
        <v>6.4745283018867923</v>
      </c>
    </row>
    <row r="26" spans="1:3" ht="16.2" customHeight="1" x14ac:dyDescent="0.3">
      <c r="A26" s="14">
        <v>44</v>
      </c>
      <c r="B26" s="11">
        <v>30.802872340425541</v>
      </c>
      <c r="C26" s="36">
        <v>6.3268085106382985</v>
      </c>
    </row>
    <row r="27" spans="1:3" ht="16.2" customHeight="1" x14ac:dyDescent="0.3">
      <c r="A27" s="14">
        <v>45</v>
      </c>
      <c r="B27" s="11">
        <v>29.414509803921575</v>
      </c>
      <c r="C27" s="36">
        <v>6.2154901960784317</v>
      </c>
    </row>
    <row r="28" spans="1:3" ht="16.2" customHeight="1" x14ac:dyDescent="0.3">
      <c r="A28" s="14">
        <v>46</v>
      </c>
      <c r="B28" s="11">
        <v>31.37098039215687</v>
      </c>
      <c r="C28" s="36">
        <v>6.4756862745098029</v>
      </c>
    </row>
    <row r="29" spans="1:3" ht="16.2" customHeight="1" x14ac:dyDescent="0.3">
      <c r="A29" s="14">
        <v>47</v>
      </c>
      <c r="B29" s="11">
        <v>31.872142857142869</v>
      </c>
      <c r="C29" s="36">
        <v>6.4257142857142853</v>
      </c>
    </row>
    <row r="30" spans="1:3" ht="16.2" customHeight="1" x14ac:dyDescent="0.3">
      <c r="A30" s="14">
        <v>48</v>
      </c>
      <c r="B30" s="11">
        <v>31.272909090909092</v>
      </c>
      <c r="C30" s="36">
        <v>6.4050909090909078</v>
      </c>
    </row>
    <row r="31" spans="1:3" ht="16.2" customHeight="1" x14ac:dyDescent="0.3">
      <c r="A31" s="14">
        <v>49</v>
      </c>
      <c r="B31" s="11">
        <v>28.889017857142857</v>
      </c>
      <c r="C31" s="36">
        <v>6.1764285714285689</v>
      </c>
    </row>
    <row r="32" spans="1:3" ht="16.2" customHeight="1" x14ac:dyDescent="0.3">
      <c r="A32" s="14">
        <v>50</v>
      </c>
      <c r="B32" s="11">
        <v>30.422982456140346</v>
      </c>
      <c r="C32" s="36">
        <v>6.4152631578947386</v>
      </c>
    </row>
    <row r="33" spans="1:3" ht="16.2" customHeight="1" x14ac:dyDescent="0.3">
      <c r="A33" s="14">
        <v>51</v>
      </c>
      <c r="B33" s="11">
        <v>30.917111111111115</v>
      </c>
      <c r="C33" s="36">
        <v>6.5328888888888894</v>
      </c>
    </row>
    <row r="34" spans="1:3" ht="16.2" customHeight="1" x14ac:dyDescent="0.3">
      <c r="A34" s="14">
        <v>52</v>
      </c>
      <c r="B34" s="11">
        <v>29.973000000000006</v>
      </c>
      <c r="C34" s="36">
        <v>7.1634999999999982</v>
      </c>
    </row>
    <row r="35" spans="1:3" ht="16.2" customHeight="1" x14ac:dyDescent="0.3">
      <c r="A35" s="14">
        <v>53</v>
      </c>
      <c r="B35" s="11">
        <v>30.551909090909088</v>
      </c>
      <c r="C35" s="36">
        <v>6.8727272727272775</v>
      </c>
    </row>
    <row r="36" spans="1:3" ht="16.2" customHeight="1" x14ac:dyDescent="0.3">
      <c r="A36" s="14">
        <v>54</v>
      </c>
      <c r="B36" s="11">
        <v>29.00767857142856</v>
      </c>
      <c r="C36" s="36">
        <v>6.6137499999999978</v>
      </c>
    </row>
    <row r="37" spans="1:3" ht="16.2" customHeight="1" x14ac:dyDescent="0.3">
      <c r="A37" s="14">
        <v>55</v>
      </c>
      <c r="B37" s="11">
        <v>28.942499999999995</v>
      </c>
      <c r="C37" s="36">
        <v>6.5292592592592609</v>
      </c>
    </row>
    <row r="38" spans="1:3" ht="16.2" customHeight="1" x14ac:dyDescent="0.3">
      <c r="A38" s="14">
        <v>56</v>
      </c>
      <c r="B38" s="11">
        <v>27.809270833333333</v>
      </c>
      <c r="C38" s="36">
        <v>6.66</v>
      </c>
    </row>
    <row r="39" spans="1:3" ht="16.2" customHeight="1" x14ac:dyDescent="0.3">
      <c r="A39" s="14">
        <v>57</v>
      </c>
      <c r="B39" s="11">
        <v>29.476704545454538</v>
      </c>
      <c r="C39" s="36">
        <v>6.2309090909090905</v>
      </c>
    </row>
    <row r="40" spans="1:3" ht="16.2" customHeight="1" x14ac:dyDescent="0.3">
      <c r="A40" s="14">
        <v>58</v>
      </c>
      <c r="B40" s="11">
        <v>29.235729166666662</v>
      </c>
      <c r="C40" s="36">
        <v>6.7189583333333323</v>
      </c>
    </row>
    <row r="41" spans="1:3" ht="16.2" customHeight="1" x14ac:dyDescent="0.3">
      <c r="A41" s="14">
        <v>59</v>
      </c>
      <c r="B41" s="11">
        <v>28.339509803921569</v>
      </c>
      <c r="C41" s="36">
        <v>6.7347058823529418</v>
      </c>
    </row>
    <row r="42" spans="1:3" ht="16.2" customHeight="1" x14ac:dyDescent="0.3">
      <c r="A42" s="14">
        <v>60</v>
      </c>
      <c r="B42" s="11">
        <v>29.08144444444445</v>
      </c>
      <c r="C42" s="36">
        <v>6.4762222222222237</v>
      </c>
    </row>
    <row r="43" spans="1:3" ht="16.2" customHeight="1" x14ac:dyDescent="0.3">
      <c r="A43" s="14">
        <v>61</v>
      </c>
      <c r="B43" s="11">
        <v>26.81124999999999</v>
      </c>
      <c r="C43" s="36">
        <v>6.6602083333333306</v>
      </c>
    </row>
    <row r="44" spans="1:3" ht="16.2" customHeight="1" x14ac:dyDescent="0.3">
      <c r="A44" s="14">
        <v>62</v>
      </c>
      <c r="B44" s="11">
        <v>27.199285714285715</v>
      </c>
      <c r="C44" s="36">
        <v>6.128571428571429</v>
      </c>
    </row>
    <row r="45" spans="1:3" ht="16.2" customHeight="1" x14ac:dyDescent="0.3">
      <c r="A45" s="14">
        <v>63</v>
      </c>
      <c r="B45" s="11">
        <v>26.718043478260871</v>
      </c>
      <c r="C45" s="36">
        <v>6.4621739130434781</v>
      </c>
    </row>
    <row r="46" spans="1:3" ht="16.2" customHeight="1" x14ac:dyDescent="0.3">
      <c r="A46" s="14">
        <v>64</v>
      </c>
      <c r="B46" s="11">
        <v>28.350434782608694</v>
      </c>
      <c r="C46" s="36">
        <v>6.0904347826086971</v>
      </c>
    </row>
    <row r="47" spans="1:3" ht="16.2" customHeight="1" x14ac:dyDescent="0.3">
      <c r="A47" s="14">
        <v>65</v>
      </c>
      <c r="B47" s="11">
        <v>27.24</v>
      </c>
      <c r="C47" s="36">
        <v>6.3199999999999994</v>
      </c>
    </row>
    <row r="48" spans="1:3" ht="16.2" customHeight="1" x14ac:dyDescent="0.3">
      <c r="A48" s="14">
        <v>66</v>
      </c>
      <c r="B48" s="11">
        <v>25.308809523809526</v>
      </c>
      <c r="C48" s="36">
        <v>5.8609523809523809</v>
      </c>
    </row>
    <row r="49" spans="1:3" ht="16.2" customHeight="1" thickBot="1" x14ac:dyDescent="0.35">
      <c r="A49" s="15" t="s">
        <v>6734</v>
      </c>
      <c r="B49" s="28">
        <v>30.972648822269853</v>
      </c>
      <c r="C49" s="42">
        <v>6.5789978586723823</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FB282-8C7B-4F8D-853A-32BD172E99DD}">
  <dimension ref="A1:B49"/>
  <sheetViews>
    <sheetView showGridLines="0" workbookViewId="0">
      <selection activeCell="T17" sqref="T17"/>
    </sheetView>
  </sheetViews>
  <sheetFormatPr defaultRowHeight="14.4" x14ac:dyDescent="0.3"/>
  <cols>
    <col min="1" max="1" width="8.6640625" style="10" bestFit="1" customWidth="1"/>
    <col min="2" max="2" width="14.33203125" bestFit="1" customWidth="1"/>
  </cols>
  <sheetData>
    <row r="1" spans="1:2" x14ac:dyDescent="0.3">
      <c r="A1" s="102" t="s">
        <v>6721</v>
      </c>
      <c r="B1" s="124" t="s">
        <v>6757</v>
      </c>
    </row>
    <row r="2" spans="1:2" x14ac:dyDescent="0.3">
      <c r="A2" s="105">
        <v>20</v>
      </c>
      <c r="B2" s="125">
        <v>705524.48</v>
      </c>
    </row>
    <row r="3" spans="1:2" x14ac:dyDescent="0.3">
      <c r="A3" s="105">
        <v>21</v>
      </c>
      <c r="B3" s="125">
        <v>804653.69000000006</v>
      </c>
    </row>
    <row r="4" spans="1:2" x14ac:dyDescent="0.3">
      <c r="A4" s="105">
        <v>22</v>
      </c>
      <c r="B4" s="125">
        <v>408827.36999999994</v>
      </c>
    </row>
    <row r="5" spans="1:2" x14ac:dyDescent="0.3">
      <c r="A5" s="105">
        <v>23</v>
      </c>
      <c r="B5" s="125">
        <v>270336.31</v>
      </c>
    </row>
    <row r="6" spans="1:2" x14ac:dyDescent="0.3">
      <c r="A6" s="105">
        <v>24</v>
      </c>
      <c r="B6" s="125">
        <v>499398.12000000005</v>
      </c>
    </row>
    <row r="7" spans="1:2" x14ac:dyDescent="0.3">
      <c r="A7" s="105">
        <v>25</v>
      </c>
      <c r="B7" s="125">
        <v>561013.35000000009</v>
      </c>
    </row>
    <row r="8" spans="1:2" x14ac:dyDescent="0.3">
      <c r="A8" s="105">
        <v>26</v>
      </c>
      <c r="B8" s="125">
        <v>464044.15999999992</v>
      </c>
    </row>
    <row r="9" spans="1:2" x14ac:dyDescent="0.3">
      <c r="A9" s="105">
        <v>27</v>
      </c>
      <c r="B9" s="125">
        <v>505119.1999999999</v>
      </c>
    </row>
    <row r="10" spans="1:2" x14ac:dyDescent="0.3">
      <c r="A10" s="105">
        <v>28</v>
      </c>
      <c r="B10" s="125">
        <v>260505.82000000004</v>
      </c>
    </row>
    <row r="11" spans="1:2" x14ac:dyDescent="0.3">
      <c r="A11" s="105">
        <v>29</v>
      </c>
      <c r="B11" s="125">
        <v>610430.80999999994</v>
      </c>
    </row>
    <row r="12" spans="1:2" x14ac:dyDescent="0.3">
      <c r="A12" s="105">
        <v>30</v>
      </c>
      <c r="B12" s="125">
        <v>479020.30000000005</v>
      </c>
    </row>
    <row r="13" spans="1:2" x14ac:dyDescent="0.3">
      <c r="A13" s="105">
        <v>31</v>
      </c>
      <c r="B13" s="125">
        <v>505956.73</v>
      </c>
    </row>
    <row r="14" spans="1:2" x14ac:dyDescent="0.3">
      <c r="A14" s="105">
        <v>32</v>
      </c>
      <c r="B14" s="125">
        <v>808306.92</v>
      </c>
    </row>
    <row r="15" spans="1:2" x14ac:dyDescent="0.3">
      <c r="A15" s="105">
        <v>33</v>
      </c>
      <c r="B15" s="125">
        <v>546920.91</v>
      </c>
    </row>
    <row r="16" spans="1:2" x14ac:dyDescent="0.3">
      <c r="A16" s="105">
        <v>34</v>
      </c>
      <c r="B16" s="125">
        <v>650694.65</v>
      </c>
    </row>
    <row r="17" spans="1:2" x14ac:dyDescent="0.3">
      <c r="A17" s="105">
        <v>35</v>
      </c>
      <c r="B17" s="125">
        <v>492364.92999999993</v>
      </c>
    </row>
    <row r="18" spans="1:2" x14ac:dyDescent="0.3">
      <c r="A18" s="105">
        <v>36</v>
      </c>
      <c r="B18" s="125">
        <v>706040.93</v>
      </c>
    </row>
    <row r="19" spans="1:2" x14ac:dyDescent="0.3">
      <c r="A19" s="105">
        <v>37</v>
      </c>
      <c r="B19" s="125">
        <v>458420.88999999996</v>
      </c>
    </row>
    <row r="20" spans="1:2" x14ac:dyDescent="0.3">
      <c r="A20" s="105">
        <v>38</v>
      </c>
      <c r="B20" s="125">
        <v>523595.55999999994</v>
      </c>
    </row>
    <row r="21" spans="1:2" x14ac:dyDescent="0.3">
      <c r="A21" s="105">
        <v>39</v>
      </c>
      <c r="B21" s="125">
        <v>852280.2699999999</v>
      </c>
    </row>
    <row r="22" spans="1:2" x14ac:dyDescent="0.3">
      <c r="A22" s="105">
        <v>40</v>
      </c>
      <c r="B22" s="125">
        <v>468579.42000000004</v>
      </c>
    </row>
    <row r="23" spans="1:2" x14ac:dyDescent="0.3">
      <c r="A23" s="105">
        <v>41</v>
      </c>
      <c r="B23" s="125">
        <v>671125.64999999991</v>
      </c>
    </row>
    <row r="24" spans="1:2" x14ac:dyDescent="0.3">
      <c r="A24" s="105">
        <v>42</v>
      </c>
      <c r="B24" s="125">
        <v>639945.98</v>
      </c>
    </row>
    <row r="25" spans="1:2" x14ac:dyDescent="0.3">
      <c r="A25" s="105">
        <v>43</v>
      </c>
      <c r="B25" s="125">
        <v>640463.74000000011</v>
      </c>
    </row>
    <row r="26" spans="1:2" x14ac:dyDescent="0.3">
      <c r="A26" s="105">
        <v>44</v>
      </c>
      <c r="B26" s="125">
        <v>611111.75000000012</v>
      </c>
    </row>
    <row r="27" spans="1:2" x14ac:dyDescent="0.3">
      <c r="A27" s="105">
        <v>45</v>
      </c>
      <c r="B27" s="125">
        <v>911652.92999999993</v>
      </c>
    </row>
    <row r="28" spans="1:2" x14ac:dyDescent="0.3">
      <c r="A28" s="105">
        <v>46</v>
      </c>
      <c r="B28" s="125">
        <v>766628.27999999991</v>
      </c>
    </row>
    <row r="29" spans="1:2" x14ac:dyDescent="0.3">
      <c r="A29" s="105">
        <v>47</v>
      </c>
      <c r="B29" s="125">
        <v>650200.5</v>
      </c>
    </row>
    <row r="30" spans="1:2" x14ac:dyDescent="0.3">
      <c r="A30" s="105">
        <v>48</v>
      </c>
      <c r="B30" s="125">
        <v>930385.37</v>
      </c>
    </row>
    <row r="31" spans="1:2" x14ac:dyDescent="0.3">
      <c r="A31" s="105">
        <v>49</v>
      </c>
      <c r="B31" s="125">
        <v>1106646.8799999997</v>
      </c>
    </row>
    <row r="32" spans="1:2" x14ac:dyDescent="0.3">
      <c r="A32" s="105">
        <v>50</v>
      </c>
      <c r="B32" s="125">
        <v>842828.87999999989</v>
      </c>
    </row>
    <row r="33" spans="1:2" x14ac:dyDescent="0.3">
      <c r="A33" s="105">
        <v>51</v>
      </c>
      <c r="B33" s="125">
        <v>641370.53</v>
      </c>
    </row>
    <row r="34" spans="1:2" x14ac:dyDescent="0.3">
      <c r="A34" s="105">
        <v>52</v>
      </c>
      <c r="B34" s="125">
        <v>990924.22</v>
      </c>
    </row>
    <row r="35" spans="1:2" x14ac:dyDescent="0.3">
      <c r="A35" s="105">
        <v>53</v>
      </c>
      <c r="B35" s="125">
        <v>936654.5</v>
      </c>
    </row>
    <row r="36" spans="1:2" x14ac:dyDescent="0.3">
      <c r="A36" s="105">
        <v>54</v>
      </c>
      <c r="B36" s="125">
        <v>883673.58999999985</v>
      </c>
    </row>
    <row r="37" spans="1:2" x14ac:dyDescent="0.3">
      <c r="A37" s="105">
        <v>55</v>
      </c>
      <c r="B37" s="125">
        <v>859065.73</v>
      </c>
    </row>
    <row r="38" spans="1:2" x14ac:dyDescent="0.3">
      <c r="A38" s="105">
        <v>56</v>
      </c>
      <c r="B38" s="125">
        <v>829281.50999999989</v>
      </c>
    </row>
    <row r="39" spans="1:2" x14ac:dyDescent="0.3">
      <c r="A39" s="105">
        <v>57</v>
      </c>
      <c r="B39" s="125">
        <v>802826.33999999985</v>
      </c>
    </row>
    <row r="40" spans="1:2" x14ac:dyDescent="0.3">
      <c r="A40" s="105">
        <v>58</v>
      </c>
      <c r="B40" s="125">
        <v>816035.29</v>
      </c>
    </row>
    <row r="41" spans="1:2" x14ac:dyDescent="0.3">
      <c r="A41" s="105">
        <v>59</v>
      </c>
      <c r="B41" s="125">
        <v>792495.56000000029</v>
      </c>
    </row>
    <row r="42" spans="1:2" x14ac:dyDescent="0.3">
      <c r="A42" s="105">
        <v>60</v>
      </c>
      <c r="B42" s="125">
        <v>732765.02000000014</v>
      </c>
    </row>
    <row r="43" spans="1:2" x14ac:dyDescent="0.3">
      <c r="A43" s="105">
        <v>61</v>
      </c>
      <c r="B43" s="125">
        <v>814180.49000000011</v>
      </c>
    </row>
    <row r="44" spans="1:2" x14ac:dyDescent="0.3">
      <c r="A44" s="105">
        <v>62</v>
      </c>
      <c r="B44" s="125">
        <v>995974.03</v>
      </c>
    </row>
    <row r="45" spans="1:2" x14ac:dyDescent="0.3">
      <c r="A45" s="105">
        <v>63</v>
      </c>
      <c r="B45" s="125">
        <v>506562.51999999996</v>
      </c>
    </row>
    <row r="46" spans="1:2" x14ac:dyDescent="0.3">
      <c r="A46" s="105">
        <v>64</v>
      </c>
      <c r="B46" s="125">
        <v>440768.69000000006</v>
      </c>
    </row>
    <row r="47" spans="1:2" x14ac:dyDescent="0.3">
      <c r="A47" s="105">
        <v>65</v>
      </c>
      <c r="B47" s="125">
        <v>457354.98</v>
      </c>
    </row>
    <row r="48" spans="1:2" x14ac:dyDescent="0.3">
      <c r="A48" s="105">
        <v>66</v>
      </c>
      <c r="B48" s="125">
        <v>462484.02</v>
      </c>
    </row>
    <row r="49" spans="1:2" ht="29.4" thickBot="1" x14ac:dyDescent="0.35">
      <c r="A49" s="107" t="s">
        <v>6734</v>
      </c>
      <c r="B49" s="126">
        <v>31315441.799999997</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AF173F-AEEB-4385-8A70-FB57042A44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Customer Names</vt:lpstr>
      <vt:lpstr>Medical Examinations</vt:lpstr>
      <vt:lpstr>Hospitalisation Details</vt:lpstr>
      <vt:lpstr>Data Analysis-VLOOKUP</vt:lpstr>
      <vt:lpstr>DASH BOARD</vt:lpstr>
      <vt:lpstr>Sheet 1</vt:lpstr>
      <vt:lpstr>Sheet 2</vt:lpstr>
      <vt:lpstr>Sheet 3</vt:lpstr>
      <vt:lpstr>Sheet 4</vt:lpstr>
      <vt:lpstr>Sheet 5</vt:lpstr>
      <vt:lpstr>Sheet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2025-01-27T15:09:04Z</dcterms:modified>
</cp:coreProperties>
</file>